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Modelo BenchMarking-v4\"/>
    </mc:Choice>
  </mc:AlternateContent>
  <xr:revisionPtr revIDLastSave="0" documentId="13_ncr:1_{C2D21958-9B29-4D98-BA70-F5228F786324}" xr6:coauthVersionLast="47" xr6:coauthVersionMax="47" xr10:uidLastSave="{00000000-0000-0000-0000-000000000000}"/>
  <bookViews>
    <workbookView xWindow="28690" yWindow="-110" windowWidth="29020" windowHeight="15700" tabRatio="752" firstSheet="1" activeTab="3" xr2:uid="{00000000-000D-0000-FFFF-FFFF00000000}"/>
  </bookViews>
  <sheets>
    <sheet name="Guide Sheet" sheetId="8" r:id="rId1"/>
    <sheet name="carriers" sheetId="2" r:id="rId2"/>
    <sheet name="buses_2busSRES" sheetId="15" r:id="rId3"/>
    <sheet name="generators_2busSRES" sheetId="17" r:id="rId4"/>
    <sheet name="links_2busSRES" sheetId="16" r:id="rId5"/>
    <sheet name="loads" sheetId="5" r:id="rId6"/>
    <sheet name="run_of_river_inflow" sheetId="12" r:id="rId7"/>
    <sheet name="store" sheetId="7" r:id="rId8"/>
    <sheet name="storage_units" sheetId="6" r:id="rId9"/>
    <sheet name="demands" sheetId="11" r:id="rId10"/>
    <sheet name="profiles" sheetId="10" r:id="rId11"/>
    <sheet name="Datos Modificaciones Bus Europa" sheetId="22" r:id="rId12"/>
    <sheet name="Obtencion de Datos" sheetId="20" r:id="rId13"/>
    <sheet name="Obtención Datos Demandas" sheetId="2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2" l="1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F5" i="22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F157" i="22"/>
  <c r="F158" i="22"/>
  <c r="F159" i="22"/>
  <c r="F160" i="22"/>
  <c r="F161" i="22"/>
  <c r="F162" i="22"/>
  <c r="F163" i="22"/>
  <c r="F164" i="22"/>
  <c r="F165" i="22"/>
  <c r="F166" i="22"/>
  <c r="F167" i="22"/>
  <c r="F168" i="22"/>
  <c r="F169" i="22"/>
  <c r="F170" i="22"/>
  <c r="F171" i="22"/>
  <c r="F4" i="22"/>
  <c r="G4" i="22"/>
  <c r="GY4" i="20" l="1"/>
  <c r="GY5" i="20"/>
  <c r="GY6" i="20"/>
  <c r="GY7" i="20"/>
  <c r="GY8" i="20"/>
  <c r="GY9" i="20"/>
  <c r="GY10" i="20"/>
  <c r="GY11" i="20"/>
  <c r="GY12" i="20"/>
  <c r="GY13" i="20"/>
  <c r="GY14" i="20"/>
  <c r="GY15" i="20"/>
  <c r="GY16" i="20"/>
  <c r="GY17" i="20"/>
  <c r="GY18" i="20"/>
  <c r="GY19" i="20"/>
  <c r="GY20" i="20"/>
  <c r="GY21" i="20"/>
  <c r="GY22" i="20"/>
  <c r="GY23" i="20"/>
  <c r="GY24" i="20"/>
  <c r="GY25" i="20"/>
  <c r="GY26" i="20"/>
  <c r="GY27" i="20"/>
  <c r="GY28" i="20"/>
  <c r="GY29" i="20"/>
  <c r="GY30" i="20"/>
  <c r="GY31" i="20"/>
  <c r="GY32" i="20"/>
  <c r="GY33" i="20"/>
  <c r="GY34" i="20"/>
  <c r="GY35" i="20"/>
  <c r="GY36" i="20"/>
  <c r="GY37" i="20"/>
  <c r="GY38" i="20"/>
  <c r="GY39" i="20"/>
  <c r="GY40" i="20"/>
  <c r="GY41" i="20"/>
  <c r="GY42" i="20"/>
  <c r="GY43" i="20"/>
  <c r="GY44" i="20"/>
  <c r="GY45" i="20"/>
  <c r="GY46" i="20"/>
  <c r="GY47" i="20"/>
  <c r="GY48" i="20"/>
  <c r="GY49" i="20"/>
  <c r="GY50" i="20"/>
  <c r="GY51" i="20"/>
  <c r="GY52" i="20"/>
  <c r="GY53" i="20"/>
  <c r="GY54" i="20"/>
  <c r="GY55" i="20"/>
  <c r="GY56" i="20"/>
  <c r="GY57" i="20"/>
  <c r="GY58" i="20"/>
  <c r="GY59" i="20"/>
  <c r="GY60" i="20"/>
  <c r="GY61" i="20"/>
  <c r="GY62" i="20"/>
  <c r="GY63" i="20"/>
  <c r="GY64" i="20"/>
  <c r="GY65" i="20"/>
  <c r="GY66" i="20"/>
  <c r="GY67" i="20"/>
  <c r="GY68" i="20"/>
  <c r="GY69" i="20"/>
  <c r="GY70" i="20"/>
  <c r="GY71" i="20"/>
  <c r="GY72" i="20"/>
  <c r="GY73" i="20"/>
  <c r="GY74" i="20"/>
  <c r="GY75" i="20"/>
  <c r="GY76" i="20"/>
  <c r="GY77" i="20"/>
  <c r="GY78" i="20"/>
  <c r="GY79" i="20"/>
  <c r="GY80" i="20"/>
  <c r="GY81" i="20"/>
  <c r="GY82" i="20"/>
  <c r="GY83" i="20"/>
  <c r="GY84" i="20"/>
  <c r="GY85" i="20"/>
  <c r="GY86" i="20"/>
  <c r="GY87" i="20"/>
  <c r="GY88" i="20"/>
  <c r="GY89" i="20"/>
  <c r="GY90" i="20"/>
  <c r="GY91" i="20"/>
  <c r="GY92" i="20"/>
  <c r="GY93" i="20"/>
  <c r="GY94" i="20"/>
  <c r="GY95" i="20"/>
  <c r="GY96" i="20"/>
  <c r="GY97" i="20"/>
  <c r="GY98" i="20"/>
  <c r="GY99" i="20"/>
  <c r="GY100" i="20"/>
  <c r="GY101" i="20"/>
  <c r="GY102" i="20"/>
  <c r="GY103" i="20"/>
  <c r="GY104" i="20"/>
  <c r="GY105" i="20"/>
  <c r="GY106" i="20"/>
  <c r="GY107" i="20"/>
  <c r="GY108" i="20"/>
  <c r="GY109" i="20"/>
  <c r="GY110" i="20"/>
  <c r="GY111" i="20"/>
  <c r="GY112" i="20"/>
  <c r="GY113" i="20"/>
  <c r="GY114" i="20"/>
  <c r="GY115" i="20"/>
  <c r="GY116" i="20"/>
  <c r="GY117" i="20"/>
  <c r="GY118" i="20"/>
  <c r="GY119" i="20"/>
  <c r="GY120" i="20"/>
  <c r="GY121" i="20"/>
  <c r="GY122" i="20"/>
  <c r="GY123" i="20"/>
  <c r="GY124" i="20"/>
  <c r="GY125" i="20"/>
  <c r="GY126" i="20"/>
  <c r="GY127" i="20"/>
  <c r="GY128" i="20"/>
  <c r="GY129" i="20"/>
  <c r="GY130" i="20"/>
  <c r="GY131" i="20"/>
  <c r="GY132" i="20"/>
  <c r="GY133" i="20"/>
  <c r="GY134" i="20"/>
  <c r="GY135" i="20"/>
  <c r="GY136" i="20"/>
  <c r="GY137" i="20"/>
  <c r="GY138" i="20"/>
  <c r="GY139" i="20"/>
  <c r="GY140" i="20"/>
  <c r="GY141" i="20"/>
  <c r="GY142" i="20"/>
  <c r="GY143" i="20"/>
  <c r="GY144" i="20"/>
  <c r="GY145" i="20"/>
  <c r="GY146" i="20"/>
  <c r="GY147" i="20"/>
  <c r="GY148" i="20"/>
  <c r="GY149" i="20"/>
  <c r="GY150" i="20"/>
  <c r="GY151" i="20"/>
  <c r="GY152" i="20"/>
  <c r="GY153" i="20"/>
  <c r="GY154" i="20"/>
  <c r="GY155" i="20"/>
  <c r="GY156" i="20"/>
  <c r="GY157" i="20"/>
  <c r="GY3" i="20"/>
  <c r="GX4" i="20"/>
  <c r="GX5" i="20"/>
  <c r="GX6" i="20"/>
  <c r="GX7" i="20"/>
  <c r="GX8" i="20"/>
  <c r="GX9" i="20"/>
  <c r="GX10" i="20"/>
  <c r="GX11" i="20"/>
  <c r="GX12" i="20"/>
  <c r="GX13" i="20"/>
  <c r="GX14" i="20"/>
  <c r="GX15" i="20"/>
  <c r="GX16" i="20"/>
  <c r="GX17" i="20"/>
  <c r="GX18" i="20"/>
  <c r="GX19" i="20"/>
  <c r="GX20" i="20"/>
  <c r="GX21" i="20"/>
  <c r="GX22" i="20"/>
  <c r="GX23" i="20"/>
  <c r="GX24" i="20"/>
  <c r="GX25" i="20"/>
  <c r="GX26" i="20"/>
  <c r="GX27" i="20"/>
  <c r="GX28" i="20"/>
  <c r="GX29" i="20"/>
  <c r="GX30" i="20"/>
  <c r="GX31" i="20"/>
  <c r="GX32" i="20"/>
  <c r="GX33" i="20"/>
  <c r="GX34" i="20"/>
  <c r="GX35" i="20"/>
  <c r="GX36" i="20"/>
  <c r="GX37" i="20"/>
  <c r="GX38" i="20"/>
  <c r="GX39" i="20"/>
  <c r="GX40" i="20"/>
  <c r="GX41" i="20"/>
  <c r="GX42" i="20"/>
  <c r="GX43" i="20"/>
  <c r="GX44" i="20"/>
  <c r="GX45" i="20"/>
  <c r="GX46" i="20"/>
  <c r="GX47" i="20"/>
  <c r="GX48" i="20"/>
  <c r="GX49" i="20"/>
  <c r="GX50" i="20"/>
  <c r="GX51" i="20"/>
  <c r="GX52" i="20"/>
  <c r="GX53" i="20"/>
  <c r="GX54" i="20"/>
  <c r="GX55" i="20"/>
  <c r="GX56" i="20"/>
  <c r="GX57" i="20"/>
  <c r="GX58" i="20"/>
  <c r="GX59" i="20"/>
  <c r="GX60" i="20"/>
  <c r="GX61" i="20"/>
  <c r="GX62" i="20"/>
  <c r="GX63" i="20"/>
  <c r="GX64" i="20"/>
  <c r="GX65" i="20"/>
  <c r="GX66" i="20"/>
  <c r="GX67" i="20"/>
  <c r="GX68" i="20"/>
  <c r="GX69" i="20"/>
  <c r="GX70" i="20"/>
  <c r="GX71" i="20"/>
  <c r="GX72" i="20"/>
  <c r="GX73" i="20"/>
  <c r="GX74" i="20"/>
  <c r="GX75" i="20"/>
  <c r="GX76" i="20"/>
  <c r="GX77" i="20"/>
  <c r="GX78" i="20"/>
  <c r="GX79" i="20"/>
  <c r="GX80" i="20"/>
  <c r="GX81" i="20"/>
  <c r="GX82" i="20"/>
  <c r="GX83" i="20"/>
  <c r="GX84" i="20"/>
  <c r="GX85" i="20"/>
  <c r="GX86" i="20"/>
  <c r="GX87" i="20"/>
  <c r="GX88" i="20"/>
  <c r="GX89" i="20"/>
  <c r="GX90" i="20"/>
  <c r="GX91" i="20"/>
  <c r="GX92" i="20"/>
  <c r="GX93" i="20"/>
  <c r="GX94" i="20"/>
  <c r="GX95" i="20"/>
  <c r="GX96" i="20"/>
  <c r="GX97" i="20"/>
  <c r="GX98" i="20"/>
  <c r="GX99" i="20"/>
  <c r="GX100" i="20"/>
  <c r="GX101" i="20"/>
  <c r="GX102" i="20"/>
  <c r="GX103" i="20"/>
  <c r="GX104" i="20"/>
  <c r="GX105" i="20"/>
  <c r="GX106" i="20"/>
  <c r="GX107" i="20"/>
  <c r="GX108" i="20"/>
  <c r="GX109" i="20"/>
  <c r="GX110" i="20"/>
  <c r="GX111" i="20"/>
  <c r="GX112" i="20"/>
  <c r="GX113" i="20"/>
  <c r="GX114" i="20"/>
  <c r="GX115" i="20"/>
  <c r="GX116" i="20"/>
  <c r="GX117" i="20"/>
  <c r="GX118" i="20"/>
  <c r="GX119" i="20"/>
  <c r="GX120" i="20"/>
  <c r="GX121" i="20"/>
  <c r="GX122" i="20"/>
  <c r="GX123" i="20"/>
  <c r="GX124" i="20"/>
  <c r="GX125" i="20"/>
  <c r="GX126" i="20"/>
  <c r="GX127" i="20"/>
  <c r="GX128" i="20"/>
  <c r="GX129" i="20"/>
  <c r="GX130" i="20"/>
  <c r="GX131" i="20"/>
  <c r="GX132" i="20"/>
  <c r="GX133" i="20"/>
  <c r="GX134" i="20"/>
  <c r="GX135" i="20"/>
  <c r="GX136" i="20"/>
  <c r="GX137" i="20"/>
  <c r="GX138" i="20"/>
  <c r="GX139" i="20"/>
  <c r="GX140" i="20"/>
  <c r="GX141" i="20"/>
  <c r="GX142" i="20"/>
  <c r="GX143" i="20"/>
  <c r="GX144" i="20"/>
  <c r="GX145" i="20"/>
  <c r="GX146" i="20"/>
  <c r="GX147" i="20"/>
  <c r="GX148" i="20"/>
  <c r="GX149" i="20"/>
  <c r="GX150" i="20"/>
  <c r="GX151" i="20"/>
  <c r="GX152" i="20"/>
  <c r="GX153" i="20"/>
  <c r="GX154" i="20"/>
  <c r="GX155" i="20"/>
  <c r="GX156" i="20"/>
  <c r="GX157" i="20"/>
  <c r="GX3" i="20"/>
  <c r="Q6" i="21" l="1"/>
  <c r="AF8" i="10" l="1"/>
  <c r="AF9" i="10"/>
  <c r="AF16" i="10"/>
  <c r="AF17" i="10"/>
  <c r="AF24" i="10"/>
  <c r="AF25" i="10"/>
  <c r="AF32" i="10"/>
  <c r="AF33" i="10"/>
  <c r="AF39" i="10"/>
  <c r="AF40" i="10"/>
  <c r="AF41" i="10"/>
  <c r="AF48" i="10"/>
  <c r="AF49" i="10"/>
  <c r="AF56" i="10"/>
  <c r="AF57" i="10"/>
  <c r="AF64" i="10"/>
  <c r="AF65" i="10"/>
  <c r="AF72" i="10"/>
  <c r="AF73" i="10"/>
  <c r="AF79" i="10"/>
  <c r="AF81" i="10"/>
  <c r="AF88" i="10"/>
  <c r="AF89" i="10"/>
  <c r="AF95" i="10"/>
  <c r="AF96" i="10"/>
  <c r="AF97" i="10"/>
  <c r="AF103" i="10"/>
  <c r="AF104" i="10"/>
  <c r="AF105" i="10"/>
  <c r="AF111" i="10"/>
  <c r="AF112" i="10"/>
  <c r="AF113" i="10"/>
  <c r="AF120" i="10"/>
  <c r="AF121" i="10"/>
  <c r="AF128" i="10"/>
  <c r="AF129" i="10"/>
  <c r="AF136" i="10"/>
  <c r="AF137" i="10"/>
  <c r="AF143" i="10"/>
  <c r="AF144" i="10"/>
  <c r="AF145" i="10"/>
  <c r="AF152" i="10"/>
  <c r="AF153" i="10"/>
  <c r="AF160" i="10"/>
  <c r="AF161" i="10"/>
  <c r="AF167" i="10"/>
  <c r="AF168" i="10"/>
  <c r="AF169" i="10"/>
  <c r="AF4" i="10"/>
  <c r="AF12" i="10"/>
  <c r="AF13" i="10"/>
  <c r="AF20" i="10"/>
  <c r="AF29" i="10"/>
  <c r="AF36" i="10"/>
  <c r="AF37" i="10"/>
  <c r="AF44" i="10"/>
  <c r="AF52" i="10"/>
  <c r="AF53" i="10"/>
  <c r="AF61" i="10"/>
  <c r="AF69" i="10"/>
  <c r="AF76" i="10"/>
  <c r="AF77" i="10"/>
  <c r="AF84" i="10"/>
  <c r="AF85" i="10"/>
  <c r="AF93" i="10"/>
  <c r="AF101" i="10"/>
  <c r="AF108" i="10"/>
  <c r="AF109" i="10"/>
  <c r="AF116" i="10"/>
  <c r="AF124" i="10"/>
  <c r="AF132" i="10"/>
  <c r="AF133" i="10"/>
  <c r="AF141" i="10"/>
  <c r="AF156" i="10"/>
  <c r="AF157" i="10"/>
  <c r="AF165" i="10"/>
  <c r="AF28" i="10"/>
  <c r="AF7" i="10"/>
  <c r="AF23" i="10"/>
  <c r="AF47" i="10"/>
  <c r="AF55" i="10"/>
  <c r="AF71" i="10"/>
  <c r="AF80" i="10"/>
  <c r="AF127" i="10"/>
  <c r="AF148" i="10"/>
  <c r="AF151" i="10"/>
  <c r="AF159" i="10"/>
  <c r="AG2" i="10"/>
  <c r="AE4" i="22"/>
  <c r="AF4" i="22"/>
  <c r="AH4" i="22"/>
  <c r="AF3" i="10"/>
  <c r="AF5" i="10"/>
  <c r="AF6" i="10"/>
  <c r="AF11" i="10"/>
  <c r="AF14" i="10"/>
  <c r="AF15" i="10"/>
  <c r="AF19" i="10"/>
  <c r="AF21" i="10"/>
  <c r="AF22" i="10"/>
  <c r="AF27" i="10"/>
  <c r="AF30" i="10"/>
  <c r="AF31" i="10"/>
  <c r="AF35" i="10"/>
  <c r="AF38" i="10"/>
  <c r="AF43" i="10"/>
  <c r="AF45" i="10"/>
  <c r="AF46" i="10"/>
  <c r="AF51" i="10"/>
  <c r="AF54" i="10"/>
  <c r="AF59" i="10"/>
  <c r="AF60" i="10"/>
  <c r="AF62" i="10"/>
  <c r="AF63" i="10"/>
  <c r="AF67" i="10"/>
  <c r="AF68" i="10"/>
  <c r="AF70" i="10"/>
  <c r="AF75" i="10"/>
  <c r="AF78" i="10"/>
  <c r="AF83" i="10"/>
  <c r="AF86" i="10"/>
  <c r="AF87" i="10"/>
  <c r="AF91" i="10"/>
  <c r="AF92" i="10"/>
  <c r="AF94" i="10"/>
  <c r="AF99" i="10"/>
  <c r="AF100" i="10"/>
  <c r="AF102" i="10"/>
  <c r="AF107" i="10"/>
  <c r="AF110" i="10"/>
  <c r="AF115" i="10"/>
  <c r="AF117" i="10"/>
  <c r="AF118" i="10"/>
  <c r="AF119" i="10"/>
  <c r="AF123" i="10"/>
  <c r="AF125" i="10"/>
  <c r="AF126" i="10"/>
  <c r="AF131" i="10"/>
  <c r="AF134" i="10"/>
  <c r="AF135" i="10"/>
  <c r="AF139" i="10"/>
  <c r="AF140" i="10"/>
  <c r="AF142" i="10"/>
  <c r="AF147" i="10"/>
  <c r="AF149" i="10"/>
  <c r="AF150" i="10"/>
  <c r="AF155" i="10"/>
  <c r="AF158" i="10"/>
  <c r="AF163" i="10"/>
  <c r="AF164" i="10"/>
  <c r="AF166" i="10"/>
  <c r="AF130" i="10" l="1"/>
  <c r="AF122" i="10"/>
  <c r="AF114" i="10"/>
  <c r="AF106" i="10"/>
  <c r="AF98" i="10"/>
  <c r="AF90" i="10"/>
  <c r="AF82" i="10"/>
  <c r="AF74" i="10"/>
  <c r="AF66" i="10"/>
  <c r="AF58" i="10"/>
  <c r="AF50" i="10"/>
  <c r="AF42" i="10"/>
  <c r="AF34" i="10"/>
  <c r="AF26" i="10"/>
  <c r="AF18" i="10"/>
  <c r="AF10" i="10"/>
  <c r="AF138" i="10"/>
  <c r="AF146" i="10"/>
  <c r="AF162" i="10"/>
  <c r="AF154" i="10"/>
  <c r="AF2" i="10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4" i="22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C4" i="22"/>
  <c r="E4" i="22" l="1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H36" i="22"/>
  <c r="AH37" i="22"/>
  <c r="AH38" i="22"/>
  <c r="AH39" i="22"/>
  <c r="AH40" i="22"/>
  <c r="AH41" i="22"/>
  <c r="AH42" i="22"/>
  <c r="AH43" i="22"/>
  <c r="AH44" i="22"/>
  <c r="AH45" i="22"/>
  <c r="AH46" i="22"/>
  <c r="AH47" i="22"/>
  <c r="AH48" i="22"/>
  <c r="AH49" i="22"/>
  <c r="AH50" i="22"/>
  <c r="AH51" i="22"/>
  <c r="AH52" i="22"/>
  <c r="AH53" i="22"/>
  <c r="AH54" i="22"/>
  <c r="AH55" i="22"/>
  <c r="AH56" i="22"/>
  <c r="AH57" i="22"/>
  <c r="AH58" i="22"/>
  <c r="AH59" i="22"/>
  <c r="AH60" i="22"/>
  <c r="AH61" i="22"/>
  <c r="AH62" i="22"/>
  <c r="AH63" i="22"/>
  <c r="AH64" i="22"/>
  <c r="AH65" i="22"/>
  <c r="AH66" i="22"/>
  <c r="AH67" i="22"/>
  <c r="AH68" i="22"/>
  <c r="AH69" i="22"/>
  <c r="AH70" i="22"/>
  <c r="AH71" i="22"/>
  <c r="AH72" i="22"/>
  <c r="AH73" i="22"/>
  <c r="AH74" i="22"/>
  <c r="AH75" i="22"/>
  <c r="AH76" i="22"/>
  <c r="AH77" i="22"/>
  <c r="AH78" i="22"/>
  <c r="AH79" i="22"/>
  <c r="AH80" i="22"/>
  <c r="AH81" i="22"/>
  <c r="AH82" i="22"/>
  <c r="AH83" i="22"/>
  <c r="AH84" i="22"/>
  <c r="AH85" i="22"/>
  <c r="AH86" i="22"/>
  <c r="AH87" i="22"/>
  <c r="AH88" i="22"/>
  <c r="AH89" i="22"/>
  <c r="AH90" i="22"/>
  <c r="AH91" i="22"/>
  <c r="AH92" i="22"/>
  <c r="AH93" i="22"/>
  <c r="AH94" i="22"/>
  <c r="AH95" i="22"/>
  <c r="AH96" i="22"/>
  <c r="AH97" i="22"/>
  <c r="AH98" i="22"/>
  <c r="AH99" i="22"/>
  <c r="AH100" i="22"/>
  <c r="AH101" i="22"/>
  <c r="AH102" i="22"/>
  <c r="AH103" i="22"/>
  <c r="AH104" i="22"/>
  <c r="AH105" i="22"/>
  <c r="AH106" i="22"/>
  <c r="AH107" i="22"/>
  <c r="AH108" i="22"/>
  <c r="AH109" i="22"/>
  <c r="AH110" i="22"/>
  <c r="AH111" i="22"/>
  <c r="AH112" i="22"/>
  <c r="AH113" i="22"/>
  <c r="AH114" i="22"/>
  <c r="AH115" i="22"/>
  <c r="AH116" i="22"/>
  <c r="AH117" i="22"/>
  <c r="AH118" i="22"/>
  <c r="AH119" i="22"/>
  <c r="AH120" i="22"/>
  <c r="AH121" i="22"/>
  <c r="AH122" i="22"/>
  <c r="AH123" i="22"/>
  <c r="AH124" i="22"/>
  <c r="AH125" i="22"/>
  <c r="AH126" i="22"/>
  <c r="AH127" i="22"/>
  <c r="AH128" i="22"/>
  <c r="AH129" i="22"/>
  <c r="AH130" i="22"/>
  <c r="AH131" i="22"/>
  <c r="AH132" i="22"/>
  <c r="AH133" i="22"/>
  <c r="AH134" i="22"/>
  <c r="AH135" i="22"/>
  <c r="AH136" i="22"/>
  <c r="AH137" i="22"/>
  <c r="AH138" i="22"/>
  <c r="AH139" i="22"/>
  <c r="AH140" i="22"/>
  <c r="AH141" i="22"/>
  <c r="AH142" i="22"/>
  <c r="AH143" i="22"/>
  <c r="AH144" i="22"/>
  <c r="AH145" i="22"/>
  <c r="AH146" i="22"/>
  <c r="AH147" i="22"/>
  <c r="AH148" i="22"/>
  <c r="AH149" i="22"/>
  <c r="AH150" i="22"/>
  <c r="AH151" i="22"/>
  <c r="AH152" i="22"/>
  <c r="AH153" i="22"/>
  <c r="AH154" i="22"/>
  <c r="AH155" i="22"/>
  <c r="AH156" i="22"/>
  <c r="AH157" i="22"/>
  <c r="AH158" i="22"/>
  <c r="AH159" i="22"/>
  <c r="AH160" i="22"/>
  <c r="AH161" i="22"/>
  <c r="AH162" i="22"/>
  <c r="AH163" i="22"/>
  <c r="AH164" i="22"/>
  <c r="AH165" i="22"/>
  <c r="AH166" i="22"/>
  <c r="AH167" i="22"/>
  <c r="AH168" i="22"/>
  <c r="AH169" i="22"/>
  <c r="AH170" i="22"/>
  <c r="AH171" i="22"/>
  <c r="AF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36" i="22"/>
  <c r="AF37" i="22"/>
  <c r="AF38" i="22"/>
  <c r="AF39" i="22"/>
  <c r="AF40" i="22"/>
  <c r="AF41" i="22"/>
  <c r="AF42" i="22"/>
  <c r="AF43" i="22"/>
  <c r="AF44" i="22"/>
  <c r="AF45" i="22"/>
  <c r="AF46" i="22"/>
  <c r="AF47" i="22"/>
  <c r="AF48" i="22"/>
  <c r="AF49" i="22"/>
  <c r="AF50" i="22"/>
  <c r="AF51" i="22"/>
  <c r="AF52" i="22"/>
  <c r="AF53" i="22"/>
  <c r="AF54" i="22"/>
  <c r="AF55" i="22"/>
  <c r="AF56" i="22"/>
  <c r="AF57" i="22"/>
  <c r="AF58" i="22"/>
  <c r="AF59" i="22"/>
  <c r="AF60" i="22"/>
  <c r="AF61" i="22"/>
  <c r="AF62" i="22"/>
  <c r="AF63" i="22"/>
  <c r="AF64" i="22"/>
  <c r="AF65" i="22"/>
  <c r="AF66" i="22"/>
  <c r="AF67" i="22"/>
  <c r="AF68" i="22"/>
  <c r="AF69" i="22"/>
  <c r="AF70" i="22"/>
  <c r="AF71" i="22"/>
  <c r="AF72" i="22"/>
  <c r="AF73" i="22"/>
  <c r="AF74" i="22"/>
  <c r="AF75" i="22"/>
  <c r="AF76" i="22"/>
  <c r="AF77" i="22"/>
  <c r="AF78" i="22"/>
  <c r="AF79" i="22"/>
  <c r="AF80" i="22"/>
  <c r="AF81" i="22"/>
  <c r="AF82" i="22"/>
  <c r="AF83" i="22"/>
  <c r="AF84" i="22"/>
  <c r="AF85" i="22"/>
  <c r="AF86" i="22"/>
  <c r="AF87" i="22"/>
  <c r="AF88" i="22"/>
  <c r="AF89" i="22"/>
  <c r="AF90" i="22"/>
  <c r="AF91" i="22"/>
  <c r="AF92" i="22"/>
  <c r="AF93" i="22"/>
  <c r="AF94" i="22"/>
  <c r="AF95" i="22"/>
  <c r="AF96" i="22"/>
  <c r="AF97" i="22"/>
  <c r="AF98" i="22"/>
  <c r="AF99" i="22"/>
  <c r="AF100" i="22"/>
  <c r="AF101" i="22"/>
  <c r="AF102" i="22"/>
  <c r="AF103" i="22"/>
  <c r="AF104" i="22"/>
  <c r="AF105" i="22"/>
  <c r="AF106" i="22"/>
  <c r="AF107" i="22"/>
  <c r="AF108" i="22"/>
  <c r="AF109" i="22"/>
  <c r="AF110" i="22"/>
  <c r="AF111" i="22"/>
  <c r="AF112" i="22"/>
  <c r="AF113" i="22"/>
  <c r="AF114" i="22"/>
  <c r="AF115" i="22"/>
  <c r="AF116" i="22"/>
  <c r="AF117" i="22"/>
  <c r="AF118" i="22"/>
  <c r="AF119" i="22"/>
  <c r="AF120" i="22"/>
  <c r="AF121" i="22"/>
  <c r="AF122" i="22"/>
  <c r="AF123" i="22"/>
  <c r="AF124" i="22"/>
  <c r="AF125" i="22"/>
  <c r="AF126" i="22"/>
  <c r="AF127" i="22"/>
  <c r="AF128" i="22"/>
  <c r="AF129" i="22"/>
  <c r="AF130" i="22"/>
  <c r="AF131" i="22"/>
  <c r="AF132" i="22"/>
  <c r="AF133" i="22"/>
  <c r="AF134" i="22"/>
  <c r="AF135" i="22"/>
  <c r="AF136" i="22"/>
  <c r="AF137" i="22"/>
  <c r="AF138" i="22"/>
  <c r="AF139" i="22"/>
  <c r="AF140" i="22"/>
  <c r="AF141" i="22"/>
  <c r="AF142" i="22"/>
  <c r="AF143" i="22"/>
  <c r="AF144" i="22"/>
  <c r="AF145" i="22"/>
  <c r="AF146" i="22"/>
  <c r="AF147" i="22"/>
  <c r="AF148" i="22"/>
  <c r="AF149" i="22"/>
  <c r="AF150" i="22"/>
  <c r="AF151" i="22"/>
  <c r="AF152" i="22"/>
  <c r="AF153" i="22"/>
  <c r="AF154" i="22"/>
  <c r="AF155" i="22"/>
  <c r="AF156" i="22"/>
  <c r="AF157" i="22"/>
  <c r="AF158" i="22"/>
  <c r="AF159" i="22"/>
  <c r="AF160" i="22"/>
  <c r="AF161" i="22"/>
  <c r="AF162" i="22"/>
  <c r="AF163" i="22"/>
  <c r="AF164" i="22"/>
  <c r="AF165" i="22"/>
  <c r="AF166" i="22"/>
  <c r="AF167" i="22"/>
  <c r="AF168" i="22"/>
  <c r="AF169" i="22"/>
  <c r="AF170" i="22"/>
  <c r="AF171" i="22"/>
  <c r="AE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5" i="22"/>
  <c r="AE36" i="22"/>
  <c r="AE37" i="22"/>
  <c r="AE38" i="22"/>
  <c r="AE39" i="22"/>
  <c r="AE40" i="22"/>
  <c r="AE41" i="22"/>
  <c r="AE42" i="22"/>
  <c r="AE43" i="22"/>
  <c r="AE44" i="22"/>
  <c r="AE45" i="22"/>
  <c r="AE46" i="22"/>
  <c r="AE47" i="22"/>
  <c r="AE48" i="22"/>
  <c r="AE49" i="22"/>
  <c r="AE50" i="22"/>
  <c r="AE51" i="22"/>
  <c r="AE52" i="22"/>
  <c r="AE53" i="22"/>
  <c r="AE54" i="22"/>
  <c r="AE55" i="22"/>
  <c r="AE56" i="22"/>
  <c r="AE57" i="22"/>
  <c r="AE58" i="22"/>
  <c r="AE59" i="22"/>
  <c r="AE60" i="22"/>
  <c r="AE61" i="22"/>
  <c r="AE62" i="22"/>
  <c r="AE63" i="22"/>
  <c r="AE64" i="22"/>
  <c r="AE65" i="22"/>
  <c r="AE66" i="22"/>
  <c r="AE67" i="22"/>
  <c r="AE68" i="22"/>
  <c r="AE69" i="22"/>
  <c r="AE70" i="22"/>
  <c r="AE71" i="22"/>
  <c r="AE72" i="22"/>
  <c r="AE73" i="22"/>
  <c r="AE74" i="22"/>
  <c r="AE75" i="22"/>
  <c r="AE76" i="22"/>
  <c r="AE77" i="22"/>
  <c r="AE78" i="22"/>
  <c r="AE79" i="22"/>
  <c r="AE80" i="22"/>
  <c r="AE81" i="22"/>
  <c r="AE82" i="22"/>
  <c r="AE83" i="22"/>
  <c r="AE84" i="22"/>
  <c r="AE85" i="22"/>
  <c r="AE86" i="22"/>
  <c r="AE87" i="22"/>
  <c r="AE88" i="22"/>
  <c r="AE89" i="22"/>
  <c r="AE90" i="22"/>
  <c r="AE91" i="22"/>
  <c r="AE92" i="22"/>
  <c r="AE93" i="22"/>
  <c r="AE94" i="22"/>
  <c r="AE95" i="22"/>
  <c r="AE96" i="22"/>
  <c r="AE97" i="22"/>
  <c r="AE98" i="22"/>
  <c r="AE99" i="22"/>
  <c r="AE100" i="22"/>
  <c r="AE101" i="22"/>
  <c r="AE102" i="22"/>
  <c r="AE103" i="22"/>
  <c r="AE104" i="22"/>
  <c r="AE105" i="22"/>
  <c r="AE106" i="22"/>
  <c r="AE107" i="22"/>
  <c r="AE108" i="22"/>
  <c r="AE109" i="22"/>
  <c r="AE110" i="22"/>
  <c r="AE111" i="22"/>
  <c r="AE112" i="22"/>
  <c r="AE113" i="22"/>
  <c r="AE114" i="22"/>
  <c r="AE115" i="22"/>
  <c r="AE116" i="22"/>
  <c r="AE117" i="22"/>
  <c r="AE118" i="22"/>
  <c r="AE119" i="22"/>
  <c r="AE120" i="22"/>
  <c r="AE121" i="22"/>
  <c r="AE122" i="22"/>
  <c r="AE123" i="22"/>
  <c r="AE124" i="22"/>
  <c r="AE125" i="22"/>
  <c r="AE126" i="22"/>
  <c r="AE127" i="22"/>
  <c r="AE128" i="22"/>
  <c r="AE129" i="22"/>
  <c r="AE130" i="22"/>
  <c r="AE131" i="22"/>
  <c r="AE132" i="22"/>
  <c r="AE133" i="22"/>
  <c r="AE134" i="22"/>
  <c r="AE135" i="22"/>
  <c r="AE136" i="22"/>
  <c r="AE137" i="22"/>
  <c r="AE138" i="22"/>
  <c r="AE139" i="22"/>
  <c r="AE140" i="22"/>
  <c r="AE141" i="22"/>
  <c r="AE142" i="22"/>
  <c r="AE143" i="22"/>
  <c r="AE144" i="22"/>
  <c r="AE145" i="22"/>
  <c r="AE146" i="22"/>
  <c r="AE147" i="22"/>
  <c r="AE148" i="22"/>
  <c r="AE149" i="22"/>
  <c r="AE150" i="22"/>
  <c r="AE151" i="22"/>
  <c r="AE152" i="22"/>
  <c r="AE153" i="22"/>
  <c r="AE154" i="22"/>
  <c r="AE155" i="22"/>
  <c r="AE156" i="22"/>
  <c r="AE157" i="22"/>
  <c r="AE158" i="22"/>
  <c r="AE159" i="22"/>
  <c r="AE160" i="22"/>
  <c r="AE161" i="22"/>
  <c r="AE162" i="22"/>
  <c r="AE163" i="22"/>
  <c r="AE164" i="22"/>
  <c r="AE165" i="22"/>
  <c r="AE166" i="22"/>
  <c r="AE167" i="22"/>
  <c r="AE168" i="22"/>
  <c r="AE169" i="22"/>
  <c r="AE170" i="22"/>
  <c r="AE171" i="22"/>
  <c r="C148" i="22" l="1"/>
  <c r="E148" i="22"/>
  <c r="C116" i="22"/>
  <c r="E116" i="22"/>
  <c r="C84" i="22"/>
  <c r="E84" i="22"/>
  <c r="C28" i="22"/>
  <c r="E28" i="22"/>
  <c r="C163" i="22"/>
  <c r="E163" i="22"/>
  <c r="C131" i="22"/>
  <c r="E131" i="22"/>
  <c r="C91" i="22"/>
  <c r="E91" i="22"/>
  <c r="C59" i="22"/>
  <c r="E59" i="22"/>
  <c r="C35" i="22"/>
  <c r="E35" i="22"/>
  <c r="C170" i="22"/>
  <c r="E170" i="22"/>
  <c r="C162" i="22"/>
  <c r="E162" i="22"/>
  <c r="C154" i="22"/>
  <c r="E154" i="22"/>
  <c r="C146" i="22"/>
  <c r="E146" i="22"/>
  <c r="C138" i="22"/>
  <c r="E138" i="22"/>
  <c r="C130" i="22"/>
  <c r="E130" i="22"/>
  <c r="C122" i="22"/>
  <c r="E122" i="22"/>
  <c r="C114" i="22"/>
  <c r="E114" i="22"/>
  <c r="C106" i="22"/>
  <c r="E106" i="22"/>
  <c r="C98" i="22"/>
  <c r="E98" i="22"/>
  <c r="C90" i="22"/>
  <c r="E90" i="22"/>
  <c r="C82" i="22"/>
  <c r="E82" i="22"/>
  <c r="C74" i="22"/>
  <c r="E74" i="22"/>
  <c r="C66" i="22"/>
  <c r="E66" i="22"/>
  <c r="C58" i="22"/>
  <c r="E58" i="22"/>
  <c r="C50" i="22"/>
  <c r="E50" i="22"/>
  <c r="C42" i="22"/>
  <c r="E42" i="22"/>
  <c r="C34" i="22"/>
  <c r="E34" i="22"/>
  <c r="C26" i="22"/>
  <c r="E26" i="22"/>
  <c r="C18" i="22"/>
  <c r="E18" i="22"/>
  <c r="C10" i="22"/>
  <c r="E10" i="22"/>
  <c r="C169" i="22"/>
  <c r="E169" i="22"/>
  <c r="C161" i="22"/>
  <c r="E161" i="22"/>
  <c r="C153" i="22"/>
  <c r="E153" i="22"/>
  <c r="C145" i="22"/>
  <c r="E145" i="22"/>
  <c r="C137" i="22"/>
  <c r="E137" i="22"/>
  <c r="C129" i="22"/>
  <c r="E129" i="22"/>
  <c r="C121" i="22"/>
  <c r="E121" i="22"/>
  <c r="C113" i="22"/>
  <c r="E113" i="22"/>
  <c r="C105" i="22"/>
  <c r="E105" i="22"/>
  <c r="C97" i="22"/>
  <c r="E97" i="22"/>
  <c r="C89" i="22"/>
  <c r="E89" i="22"/>
  <c r="C81" i="22"/>
  <c r="E81" i="22"/>
  <c r="C73" i="22"/>
  <c r="E73" i="22"/>
  <c r="C65" i="22"/>
  <c r="E65" i="22"/>
  <c r="C57" i="22"/>
  <c r="E57" i="22"/>
  <c r="C49" i="22"/>
  <c r="E49" i="22"/>
  <c r="C41" i="22"/>
  <c r="E41" i="22"/>
  <c r="C33" i="22"/>
  <c r="E33" i="22"/>
  <c r="C25" i="22"/>
  <c r="E25" i="22"/>
  <c r="C17" i="22"/>
  <c r="E17" i="22"/>
  <c r="C9" i="22"/>
  <c r="E9" i="22"/>
  <c r="C44" i="22"/>
  <c r="E44" i="22"/>
  <c r="C164" i="22"/>
  <c r="E164" i="22"/>
  <c r="C132" i="22"/>
  <c r="E132" i="22"/>
  <c r="C100" i="22"/>
  <c r="E100" i="22"/>
  <c r="C68" i="22"/>
  <c r="E68" i="22"/>
  <c r="C20" i="22"/>
  <c r="E20" i="22"/>
  <c r="C155" i="22"/>
  <c r="E155" i="22"/>
  <c r="C123" i="22"/>
  <c r="E123" i="22"/>
  <c r="C99" i="22"/>
  <c r="E99" i="22"/>
  <c r="C75" i="22"/>
  <c r="E75" i="22"/>
  <c r="C51" i="22"/>
  <c r="E51" i="22"/>
  <c r="C11" i="22"/>
  <c r="E11" i="22"/>
  <c r="C152" i="22"/>
  <c r="E152" i="22"/>
  <c r="C128" i="22"/>
  <c r="E128" i="22"/>
  <c r="C96" i="22"/>
  <c r="E96" i="22"/>
  <c r="C72" i="22"/>
  <c r="E72" i="22"/>
  <c r="C48" i="22"/>
  <c r="E48" i="22"/>
  <c r="C8" i="22"/>
  <c r="E8" i="22"/>
  <c r="C167" i="22"/>
  <c r="E167" i="22"/>
  <c r="C159" i="22"/>
  <c r="E159" i="22"/>
  <c r="C151" i="22"/>
  <c r="E151" i="22"/>
  <c r="C143" i="22"/>
  <c r="E143" i="22"/>
  <c r="C135" i="22"/>
  <c r="E135" i="22"/>
  <c r="C127" i="22"/>
  <c r="E127" i="22"/>
  <c r="C119" i="22"/>
  <c r="E119" i="22"/>
  <c r="C111" i="22"/>
  <c r="E111" i="22"/>
  <c r="C103" i="22"/>
  <c r="E103" i="22"/>
  <c r="C95" i="22"/>
  <c r="E95" i="22"/>
  <c r="C87" i="22"/>
  <c r="E87" i="22"/>
  <c r="C79" i="22"/>
  <c r="E79" i="22"/>
  <c r="C71" i="22"/>
  <c r="E71" i="22"/>
  <c r="C63" i="22"/>
  <c r="E63" i="22"/>
  <c r="C55" i="22"/>
  <c r="E55" i="22"/>
  <c r="C47" i="22"/>
  <c r="E47" i="22"/>
  <c r="C39" i="22"/>
  <c r="E39" i="22"/>
  <c r="C31" i="22"/>
  <c r="E31" i="22"/>
  <c r="C23" i="22"/>
  <c r="E23" i="22"/>
  <c r="C15" i="22"/>
  <c r="E15" i="22"/>
  <c r="C7" i="22"/>
  <c r="E7" i="22"/>
  <c r="C140" i="22"/>
  <c r="E140" i="22"/>
  <c r="C108" i="22"/>
  <c r="E108" i="22"/>
  <c r="C76" i="22"/>
  <c r="E76" i="22"/>
  <c r="C12" i="22"/>
  <c r="E12" i="22"/>
  <c r="C147" i="22"/>
  <c r="E147" i="22"/>
  <c r="C115" i="22"/>
  <c r="E115" i="22"/>
  <c r="C83" i="22"/>
  <c r="E83" i="22"/>
  <c r="C43" i="22"/>
  <c r="E43" i="22"/>
  <c r="C19" i="22"/>
  <c r="E19" i="22"/>
  <c r="C160" i="22"/>
  <c r="E160" i="22"/>
  <c r="C144" i="22"/>
  <c r="E144" i="22"/>
  <c r="C120" i="22"/>
  <c r="E120" i="22"/>
  <c r="C88" i="22"/>
  <c r="E88" i="22"/>
  <c r="C64" i="22"/>
  <c r="E64" i="22"/>
  <c r="C40" i="22"/>
  <c r="E40" i="22"/>
  <c r="C16" i="22"/>
  <c r="E16" i="22"/>
  <c r="C166" i="22"/>
  <c r="E166" i="22"/>
  <c r="C158" i="22"/>
  <c r="E158" i="22"/>
  <c r="C150" i="22"/>
  <c r="E150" i="22"/>
  <c r="C142" i="22"/>
  <c r="E142" i="22"/>
  <c r="C134" i="22"/>
  <c r="E134" i="22"/>
  <c r="C126" i="22"/>
  <c r="E126" i="22"/>
  <c r="C118" i="22"/>
  <c r="E118" i="22"/>
  <c r="C110" i="22"/>
  <c r="E110" i="22"/>
  <c r="C102" i="22"/>
  <c r="E102" i="22"/>
  <c r="C94" i="22"/>
  <c r="E94" i="22"/>
  <c r="C86" i="22"/>
  <c r="E86" i="22"/>
  <c r="C78" i="22"/>
  <c r="E78" i="22"/>
  <c r="C70" i="22"/>
  <c r="E70" i="22"/>
  <c r="C62" i="22"/>
  <c r="E62" i="22"/>
  <c r="C54" i="22"/>
  <c r="E54" i="22"/>
  <c r="C46" i="22"/>
  <c r="E46" i="22"/>
  <c r="C38" i="22"/>
  <c r="E38" i="22"/>
  <c r="C30" i="22"/>
  <c r="E30" i="22"/>
  <c r="C22" i="22"/>
  <c r="E22" i="22"/>
  <c r="C14" i="22"/>
  <c r="E14" i="22"/>
  <c r="C6" i="22"/>
  <c r="E6" i="22"/>
  <c r="C156" i="22"/>
  <c r="E156" i="22"/>
  <c r="C124" i="22"/>
  <c r="E124" i="22"/>
  <c r="C92" i="22"/>
  <c r="E92" i="22"/>
  <c r="C60" i="22"/>
  <c r="E60" i="22"/>
  <c r="C52" i="22"/>
  <c r="E52" i="22"/>
  <c r="C36" i="22"/>
  <c r="E36" i="22"/>
  <c r="C171" i="22"/>
  <c r="E171" i="22"/>
  <c r="C139" i="22"/>
  <c r="E139" i="22"/>
  <c r="C107" i="22"/>
  <c r="E107" i="22"/>
  <c r="C67" i="22"/>
  <c r="E67" i="22"/>
  <c r="C27" i="22"/>
  <c r="E27" i="22"/>
  <c r="C168" i="22"/>
  <c r="E168" i="22"/>
  <c r="C136" i="22"/>
  <c r="E136" i="22"/>
  <c r="C112" i="22"/>
  <c r="E112" i="22"/>
  <c r="C104" i="22"/>
  <c r="E104" i="22"/>
  <c r="C80" i="22"/>
  <c r="E80" i="22"/>
  <c r="C56" i="22"/>
  <c r="E56" i="22"/>
  <c r="C32" i="22"/>
  <c r="E32" i="22"/>
  <c r="C24" i="22"/>
  <c r="E24" i="22"/>
  <c r="C165" i="22"/>
  <c r="E165" i="22"/>
  <c r="C157" i="22"/>
  <c r="E157" i="22"/>
  <c r="C149" i="22"/>
  <c r="E149" i="22"/>
  <c r="C141" i="22"/>
  <c r="E141" i="22"/>
  <c r="C133" i="22"/>
  <c r="E133" i="22"/>
  <c r="C125" i="22"/>
  <c r="E125" i="22"/>
  <c r="C117" i="22"/>
  <c r="E117" i="22"/>
  <c r="C109" i="22"/>
  <c r="E109" i="22"/>
  <c r="C101" i="22"/>
  <c r="E101" i="22"/>
  <c r="C93" i="22"/>
  <c r="E93" i="22"/>
  <c r="C85" i="22"/>
  <c r="E85" i="22"/>
  <c r="C77" i="22"/>
  <c r="E77" i="22"/>
  <c r="C69" i="22"/>
  <c r="E69" i="22"/>
  <c r="C61" i="22"/>
  <c r="E61" i="22"/>
  <c r="C53" i="22"/>
  <c r="E53" i="22"/>
  <c r="C45" i="22"/>
  <c r="E45" i="22"/>
  <c r="C37" i="22"/>
  <c r="E37" i="22"/>
  <c r="C29" i="22"/>
  <c r="E29" i="22"/>
  <c r="C21" i="22"/>
  <c r="E21" i="22"/>
  <c r="C13" i="22"/>
  <c r="E13" i="22"/>
  <c r="C5" i="22"/>
  <c r="E5" i="22"/>
  <c r="B4" i="22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B159" i="22" s="1"/>
  <c r="B160" i="22" s="1"/>
  <c r="B161" i="22" s="1"/>
  <c r="B162" i="22" s="1"/>
  <c r="B163" i="22" s="1"/>
  <c r="B164" i="22" s="1"/>
  <c r="B165" i="22" s="1"/>
  <c r="B166" i="22" s="1"/>
  <c r="B167" i="22" s="1"/>
  <c r="B168" i="22" s="1"/>
  <c r="B169" i="22" s="1"/>
  <c r="B170" i="22" s="1"/>
  <c r="B171" i="22" s="1"/>
  <c r="GM4" i="20"/>
  <c r="GO4" i="20" s="1"/>
  <c r="GP4" i="20" s="1"/>
  <c r="GM5" i="20"/>
  <c r="GO5" i="20" s="1"/>
  <c r="GP5" i="20" s="1"/>
  <c r="GM6" i="20"/>
  <c r="GO6" i="20" s="1"/>
  <c r="GP6" i="20" s="1"/>
  <c r="GM7" i="20"/>
  <c r="GO7" i="20" s="1"/>
  <c r="GP7" i="20" s="1"/>
  <c r="GM8" i="20"/>
  <c r="GO8" i="20" s="1"/>
  <c r="GP8" i="20" s="1"/>
  <c r="GM9" i="20"/>
  <c r="GO9" i="20" s="1"/>
  <c r="GP9" i="20" s="1"/>
  <c r="GM10" i="20"/>
  <c r="GO10" i="20" s="1"/>
  <c r="GP10" i="20" s="1"/>
  <c r="GM11" i="20"/>
  <c r="GO11" i="20" s="1"/>
  <c r="GP11" i="20" s="1"/>
  <c r="GM12" i="20"/>
  <c r="GO12" i="20" s="1"/>
  <c r="GP12" i="20" s="1"/>
  <c r="GM13" i="20"/>
  <c r="GO13" i="20" s="1"/>
  <c r="GP13" i="20" s="1"/>
  <c r="GM14" i="20"/>
  <c r="GO14" i="20" s="1"/>
  <c r="GP14" i="20" s="1"/>
  <c r="GM15" i="20"/>
  <c r="GO15" i="20" s="1"/>
  <c r="GP15" i="20" s="1"/>
  <c r="GM16" i="20"/>
  <c r="GO16" i="20" s="1"/>
  <c r="GP16" i="20" s="1"/>
  <c r="GM17" i="20"/>
  <c r="GO17" i="20" s="1"/>
  <c r="GP17" i="20" s="1"/>
  <c r="GM18" i="20"/>
  <c r="GO18" i="20" s="1"/>
  <c r="GP18" i="20" s="1"/>
  <c r="GM19" i="20"/>
  <c r="GO19" i="20" s="1"/>
  <c r="GP19" i="20" s="1"/>
  <c r="GM20" i="20"/>
  <c r="GO20" i="20" s="1"/>
  <c r="GP20" i="20" s="1"/>
  <c r="GM21" i="20"/>
  <c r="GO21" i="20" s="1"/>
  <c r="GP21" i="20" s="1"/>
  <c r="GM22" i="20"/>
  <c r="GO22" i="20" s="1"/>
  <c r="GP22" i="20" s="1"/>
  <c r="GM23" i="20"/>
  <c r="GO23" i="20" s="1"/>
  <c r="GP23" i="20" s="1"/>
  <c r="GM24" i="20"/>
  <c r="GO24" i="20" s="1"/>
  <c r="GP24" i="20" s="1"/>
  <c r="GM25" i="20"/>
  <c r="GO25" i="20" s="1"/>
  <c r="GP25" i="20" s="1"/>
  <c r="GM26" i="20"/>
  <c r="GO26" i="20" s="1"/>
  <c r="GP26" i="20" s="1"/>
  <c r="GM27" i="20"/>
  <c r="GO27" i="20" s="1"/>
  <c r="GP27" i="20" s="1"/>
  <c r="GM28" i="20"/>
  <c r="GO28" i="20" s="1"/>
  <c r="GP28" i="20" s="1"/>
  <c r="GM29" i="20"/>
  <c r="GO29" i="20" s="1"/>
  <c r="GP29" i="20" s="1"/>
  <c r="GM30" i="20"/>
  <c r="GO30" i="20" s="1"/>
  <c r="GP30" i="20" s="1"/>
  <c r="GM31" i="20"/>
  <c r="GO31" i="20" s="1"/>
  <c r="GP31" i="20" s="1"/>
  <c r="GM32" i="20"/>
  <c r="GO32" i="20" s="1"/>
  <c r="GP32" i="20" s="1"/>
  <c r="GM33" i="20"/>
  <c r="GO33" i="20" s="1"/>
  <c r="GP33" i="20" s="1"/>
  <c r="GM34" i="20"/>
  <c r="GO34" i="20" s="1"/>
  <c r="GP34" i="20" s="1"/>
  <c r="GM35" i="20"/>
  <c r="GO35" i="20" s="1"/>
  <c r="GP35" i="20" s="1"/>
  <c r="GM36" i="20"/>
  <c r="GO36" i="20" s="1"/>
  <c r="GP36" i="20" s="1"/>
  <c r="GM37" i="20"/>
  <c r="GO37" i="20" s="1"/>
  <c r="GP37" i="20" s="1"/>
  <c r="GM38" i="20"/>
  <c r="GO38" i="20" s="1"/>
  <c r="GP38" i="20" s="1"/>
  <c r="GM39" i="20"/>
  <c r="GO39" i="20" s="1"/>
  <c r="GP39" i="20" s="1"/>
  <c r="GM40" i="20"/>
  <c r="GO40" i="20" s="1"/>
  <c r="GP40" i="20" s="1"/>
  <c r="GM41" i="20"/>
  <c r="GO41" i="20" s="1"/>
  <c r="GP41" i="20" s="1"/>
  <c r="GM42" i="20"/>
  <c r="GO42" i="20" s="1"/>
  <c r="GP42" i="20" s="1"/>
  <c r="GM43" i="20"/>
  <c r="GO43" i="20" s="1"/>
  <c r="GP43" i="20" s="1"/>
  <c r="GM44" i="20"/>
  <c r="GO44" i="20" s="1"/>
  <c r="GP44" i="20" s="1"/>
  <c r="GM45" i="20"/>
  <c r="GO45" i="20" s="1"/>
  <c r="GP45" i="20" s="1"/>
  <c r="GM46" i="20"/>
  <c r="GO46" i="20" s="1"/>
  <c r="GP46" i="20" s="1"/>
  <c r="GM47" i="20"/>
  <c r="GO47" i="20" s="1"/>
  <c r="GP47" i="20" s="1"/>
  <c r="GM48" i="20"/>
  <c r="GO48" i="20" s="1"/>
  <c r="GP48" i="20" s="1"/>
  <c r="GM49" i="20"/>
  <c r="GO49" i="20" s="1"/>
  <c r="GP49" i="20" s="1"/>
  <c r="GM50" i="20"/>
  <c r="GO50" i="20" s="1"/>
  <c r="GP50" i="20" s="1"/>
  <c r="GM51" i="20"/>
  <c r="GO51" i="20" s="1"/>
  <c r="GP51" i="20" s="1"/>
  <c r="GM52" i="20"/>
  <c r="GO52" i="20" s="1"/>
  <c r="GP52" i="20" s="1"/>
  <c r="GM53" i="20"/>
  <c r="GO53" i="20" s="1"/>
  <c r="GP53" i="20" s="1"/>
  <c r="GM54" i="20"/>
  <c r="GO54" i="20" s="1"/>
  <c r="GP54" i="20" s="1"/>
  <c r="GM55" i="20"/>
  <c r="GO55" i="20" s="1"/>
  <c r="GP55" i="20" s="1"/>
  <c r="GM56" i="20"/>
  <c r="GO56" i="20" s="1"/>
  <c r="GP56" i="20" s="1"/>
  <c r="GM57" i="20"/>
  <c r="GO57" i="20" s="1"/>
  <c r="GP57" i="20" s="1"/>
  <c r="GM58" i="20"/>
  <c r="GO58" i="20" s="1"/>
  <c r="GP58" i="20" s="1"/>
  <c r="GM59" i="20"/>
  <c r="GO59" i="20" s="1"/>
  <c r="GP59" i="20" s="1"/>
  <c r="GM60" i="20"/>
  <c r="GO60" i="20" s="1"/>
  <c r="GP60" i="20" s="1"/>
  <c r="GM61" i="20"/>
  <c r="GO61" i="20" s="1"/>
  <c r="GP61" i="20" s="1"/>
  <c r="GM62" i="20"/>
  <c r="GO62" i="20" s="1"/>
  <c r="GP62" i="20" s="1"/>
  <c r="GM63" i="20"/>
  <c r="GO63" i="20" s="1"/>
  <c r="GP63" i="20" s="1"/>
  <c r="GM64" i="20"/>
  <c r="GO64" i="20" s="1"/>
  <c r="GP64" i="20" s="1"/>
  <c r="GM65" i="20"/>
  <c r="GO65" i="20" s="1"/>
  <c r="GP65" i="20" s="1"/>
  <c r="GM66" i="20"/>
  <c r="GO66" i="20" s="1"/>
  <c r="GP66" i="20" s="1"/>
  <c r="GM67" i="20"/>
  <c r="GO67" i="20" s="1"/>
  <c r="GP67" i="20" s="1"/>
  <c r="GM68" i="20"/>
  <c r="GO68" i="20" s="1"/>
  <c r="GP68" i="20" s="1"/>
  <c r="GM69" i="20"/>
  <c r="GO69" i="20" s="1"/>
  <c r="GP69" i="20" s="1"/>
  <c r="GM70" i="20"/>
  <c r="GO70" i="20" s="1"/>
  <c r="GP70" i="20" s="1"/>
  <c r="GM71" i="20"/>
  <c r="GO71" i="20" s="1"/>
  <c r="GP71" i="20" s="1"/>
  <c r="GM72" i="20"/>
  <c r="GO72" i="20" s="1"/>
  <c r="GP72" i="20" s="1"/>
  <c r="GM73" i="20"/>
  <c r="GO73" i="20" s="1"/>
  <c r="GP73" i="20" s="1"/>
  <c r="GM74" i="20"/>
  <c r="GO74" i="20" s="1"/>
  <c r="GP74" i="20" s="1"/>
  <c r="GM75" i="20"/>
  <c r="GO75" i="20" s="1"/>
  <c r="GP75" i="20" s="1"/>
  <c r="GM76" i="20"/>
  <c r="GO76" i="20" s="1"/>
  <c r="GP76" i="20" s="1"/>
  <c r="GM77" i="20"/>
  <c r="GO77" i="20" s="1"/>
  <c r="GP77" i="20" s="1"/>
  <c r="GM78" i="20"/>
  <c r="GO78" i="20" s="1"/>
  <c r="GP78" i="20" s="1"/>
  <c r="GM79" i="20"/>
  <c r="GO79" i="20" s="1"/>
  <c r="GP79" i="20" s="1"/>
  <c r="GM80" i="20"/>
  <c r="GO80" i="20" s="1"/>
  <c r="GP80" i="20" s="1"/>
  <c r="GM81" i="20"/>
  <c r="GO81" i="20" s="1"/>
  <c r="GP81" i="20" s="1"/>
  <c r="GM82" i="20"/>
  <c r="GO82" i="20" s="1"/>
  <c r="GP82" i="20" s="1"/>
  <c r="GM83" i="20"/>
  <c r="GO83" i="20" s="1"/>
  <c r="GP83" i="20" s="1"/>
  <c r="GM84" i="20"/>
  <c r="GO84" i="20" s="1"/>
  <c r="GP84" i="20" s="1"/>
  <c r="GM85" i="20"/>
  <c r="GO85" i="20" s="1"/>
  <c r="GP85" i="20" s="1"/>
  <c r="GM86" i="20"/>
  <c r="GO86" i="20" s="1"/>
  <c r="GP86" i="20" s="1"/>
  <c r="GM87" i="20"/>
  <c r="GO87" i="20" s="1"/>
  <c r="GP87" i="20" s="1"/>
  <c r="GM88" i="20"/>
  <c r="GO88" i="20" s="1"/>
  <c r="GP88" i="20" s="1"/>
  <c r="GM89" i="20"/>
  <c r="GO89" i="20" s="1"/>
  <c r="GP89" i="20" s="1"/>
  <c r="GM90" i="20"/>
  <c r="GO90" i="20" s="1"/>
  <c r="GP90" i="20" s="1"/>
  <c r="GM91" i="20"/>
  <c r="GO91" i="20" s="1"/>
  <c r="GP91" i="20" s="1"/>
  <c r="GM92" i="20"/>
  <c r="GO92" i="20" s="1"/>
  <c r="GP92" i="20" s="1"/>
  <c r="GM93" i="20"/>
  <c r="GO93" i="20" s="1"/>
  <c r="GP93" i="20" s="1"/>
  <c r="GM94" i="20"/>
  <c r="GO94" i="20" s="1"/>
  <c r="GP94" i="20" s="1"/>
  <c r="GM95" i="20"/>
  <c r="GO95" i="20" s="1"/>
  <c r="GP95" i="20" s="1"/>
  <c r="GM96" i="20"/>
  <c r="GO96" i="20" s="1"/>
  <c r="GP96" i="20" s="1"/>
  <c r="GM97" i="20"/>
  <c r="GO97" i="20" s="1"/>
  <c r="GP97" i="20" s="1"/>
  <c r="GM98" i="20"/>
  <c r="GO98" i="20" s="1"/>
  <c r="GP98" i="20" s="1"/>
  <c r="GM99" i="20"/>
  <c r="GO99" i="20" s="1"/>
  <c r="GP99" i="20" s="1"/>
  <c r="GM100" i="20"/>
  <c r="GO100" i="20" s="1"/>
  <c r="GP100" i="20" s="1"/>
  <c r="GM101" i="20"/>
  <c r="GO101" i="20" s="1"/>
  <c r="GP101" i="20" s="1"/>
  <c r="GM102" i="20"/>
  <c r="GO102" i="20" s="1"/>
  <c r="GP102" i="20" s="1"/>
  <c r="GM103" i="20"/>
  <c r="GO103" i="20" s="1"/>
  <c r="GP103" i="20" s="1"/>
  <c r="GM104" i="20"/>
  <c r="GO104" i="20" s="1"/>
  <c r="GP104" i="20" s="1"/>
  <c r="GM105" i="20"/>
  <c r="GO105" i="20" s="1"/>
  <c r="GP105" i="20" s="1"/>
  <c r="GM106" i="20"/>
  <c r="GO106" i="20" s="1"/>
  <c r="GP106" i="20" s="1"/>
  <c r="GM107" i="20"/>
  <c r="GO107" i="20" s="1"/>
  <c r="GP107" i="20" s="1"/>
  <c r="GM108" i="20"/>
  <c r="GO108" i="20" s="1"/>
  <c r="GP108" i="20" s="1"/>
  <c r="GM109" i="20"/>
  <c r="GO109" i="20" s="1"/>
  <c r="GP109" i="20" s="1"/>
  <c r="GM110" i="20"/>
  <c r="GO110" i="20" s="1"/>
  <c r="GP110" i="20" s="1"/>
  <c r="GM111" i="20"/>
  <c r="GO111" i="20" s="1"/>
  <c r="GP111" i="20" s="1"/>
  <c r="GM112" i="20"/>
  <c r="GO112" i="20" s="1"/>
  <c r="GP112" i="20" s="1"/>
  <c r="GM113" i="20"/>
  <c r="GO113" i="20" s="1"/>
  <c r="GP113" i="20" s="1"/>
  <c r="GM114" i="20"/>
  <c r="GO114" i="20" s="1"/>
  <c r="GP114" i="20" s="1"/>
  <c r="GM115" i="20"/>
  <c r="GO115" i="20" s="1"/>
  <c r="GP115" i="20" s="1"/>
  <c r="GM116" i="20"/>
  <c r="GO116" i="20" s="1"/>
  <c r="GP116" i="20" s="1"/>
  <c r="GM117" i="20"/>
  <c r="GO117" i="20" s="1"/>
  <c r="GP117" i="20" s="1"/>
  <c r="GM118" i="20"/>
  <c r="GO118" i="20" s="1"/>
  <c r="GP118" i="20" s="1"/>
  <c r="GM119" i="20"/>
  <c r="GO119" i="20" s="1"/>
  <c r="GP119" i="20" s="1"/>
  <c r="GM120" i="20"/>
  <c r="GO120" i="20" s="1"/>
  <c r="GP120" i="20" s="1"/>
  <c r="GM121" i="20"/>
  <c r="GO121" i="20" s="1"/>
  <c r="GP121" i="20" s="1"/>
  <c r="GM122" i="20"/>
  <c r="GO122" i="20" s="1"/>
  <c r="GP122" i="20" s="1"/>
  <c r="GM123" i="20"/>
  <c r="GO123" i="20" s="1"/>
  <c r="GP123" i="20" s="1"/>
  <c r="GM124" i="20"/>
  <c r="GO124" i="20" s="1"/>
  <c r="GP124" i="20" s="1"/>
  <c r="GM125" i="20"/>
  <c r="GO125" i="20" s="1"/>
  <c r="GP125" i="20" s="1"/>
  <c r="GM126" i="20"/>
  <c r="GO126" i="20" s="1"/>
  <c r="GP126" i="20" s="1"/>
  <c r="GM127" i="20"/>
  <c r="GO127" i="20" s="1"/>
  <c r="GP127" i="20" s="1"/>
  <c r="GM128" i="20"/>
  <c r="GO128" i="20" s="1"/>
  <c r="GP128" i="20" s="1"/>
  <c r="GM129" i="20"/>
  <c r="GO129" i="20" s="1"/>
  <c r="GP129" i="20" s="1"/>
  <c r="GM130" i="20"/>
  <c r="GO130" i="20" s="1"/>
  <c r="GP130" i="20" s="1"/>
  <c r="GM131" i="20"/>
  <c r="GO131" i="20" s="1"/>
  <c r="GP131" i="20" s="1"/>
  <c r="GM132" i="20"/>
  <c r="GO132" i="20" s="1"/>
  <c r="GP132" i="20" s="1"/>
  <c r="GM133" i="20"/>
  <c r="GO133" i="20" s="1"/>
  <c r="GP133" i="20" s="1"/>
  <c r="GM134" i="20"/>
  <c r="GO134" i="20" s="1"/>
  <c r="GP134" i="20" s="1"/>
  <c r="GM135" i="20"/>
  <c r="GO135" i="20" s="1"/>
  <c r="GP135" i="20" s="1"/>
  <c r="GM136" i="20"/>
  <c r="GO136" i="20" s="1"/>
  <c r="GP136" i="20" s="1"/>
  <c r="GM137" i="20"/>
  <c r="GO137" i="20" s="1"/>
  <c r="GP137" i="20" s="1"/>
  <c r="GM138" i="20"/>
  <c r="GO138" i="20" s="1"/>
  <c r="GP138" i="20" s="1"/>
  <c r="GM139" i="20"/>
  <c r="GO139" i="20" s="1"/>
  <c r="GP139" i="20" s="1"/>
  <c r="GM140" i="20"/>
  <c r="GO140" i="20" s="1"/>
  <c r="GP140" i="20" s="1"/>
  <c r="GM141" i="20"/>
  <c r="GO141" i="20" s="1"/>
  <c r="GP141" i="20" s="1"/>
  <c r="GM142" i="20"/>
  <c r="GO142" i="20" s="1"/>
  <c r="GP142" i="20" s="1"/>
  <c r="GM143" i="20"/>
  <c r="GO143" i="20" s="1"/>
  <c r="GP143" i="20" s="1"/>
  <c r="GM144" i="20"/>
  <c r="GO144" i="20" s="1"/>
  <c r="GP144" i="20" s="1"/>
  <c r="GM145" i="20"/>
  <c r="GO145" i="20" s="1"/>
  <c r="GP145" i="20" s="1"/>
  <c r="GM146" i="20"/>
  <c r="GO146" i="20" s="1"/>
  <c r="GP146" i="20" s="1"/>
  <c r="GM147" i="20"/>
  <c r="GO147" i="20" s="1"/>
  <c r="GP147" i="20" s="1"/>
  <c r="GM148" i="20"/>
  <c r="GO148" i="20" s="1"/>
  <c r="GP148" i="20" s="1"/>
  <c r="GM149" i="20"/>
  <c r="GO149" i="20" s="1"/>
  <c r="GP149" i="20" s="1"/>
  <c r="GM150" i="20"/>
  <c r="GO150" i="20" s="1"/>
  <c r="GP150" i="20" s="1"/>
  <c r="GM151" i="20"/>
  <c r="GO151" i="20" s="1"/>
  <c r="GP151" i="20" s="1"/>
  <c r="GM152" i="20"/>
  <c r="GO152" i="20" s="1"/>
  <c r="GP152" i="20" s="1"/>
  <c r="GM153" i="20"/>
  <c r="GO153" i="20" s="1"/>
  <c r="GP153" i="20" s="1"/>
  <c r="GM154" i="20"/>
  <c r="GO154" i="20" s="1"/>
  <c r="GP154" i="20" s="1"/>
  <c r="GM155" i="20"/>
  <c r="GO155" i="20" s="1"/>
  <c r="GP155" i="20" s="1"/>
  <c r="GM156" i="20"/>
  <c r="GO156" i="20" s="1"/>
  <c r="GP156" i="20" s="1"/>
  <c r="GM157" i="20"/>
  <c r="GO157" i="20" s="1"/>
  <c r="GP157" i="20" s="1"/>
  <c r="GM158" i="20"/>
  <c r="GO158" i="20" s="1"/>
  <c r="GP158" i="20" s="1"/>
  <c r="GM159" i="20"/>
  <c r="GO159" i="20" s="1"/>
  <c r="GP159" i="20" s="1"/>
  <c r="GM160" i="20"/>
  <c r="GO160" i="20" s="1"/>
  <c r="GP160" i="20" s="1"/>
  <c r="GM161" i="20"/>
  <c r="GO161" i="20" s="1"/>
  <c r="GP161" i="20" s="1"/>
  <c r="GM162" i="20"/>
  <c r="GO162" i="20" s="1"/>
  <c r="GP162" i="20" s="1"/>
  <c r="GM163" i="20"/>
  <c r="GO163" i="20" s="1"/>
  <c r="GP163" i="20" s="1"/>
  <c r="GM164" i="20"/>
  <c r="GO164" i="20" s="1"/>
  <c r="GP164" i="20" s="1"/>
  <c r="GM165" i="20"/>
  <c r="GO165" i="20" s="1"/>
  <c r="GP165" i="20" s="1"/>
  <c r="GM166" i="20"/>
  <c r="GO166" i="20" s="1"/>
  <c r="GP166" i="20" s="1"/>
  <c r="GM167" i="20"/>
  <c r="GO167" i="20" s="1"/>
  <c r="GP167" i="20" s="1"/>
  <c r="GM168" i="20"/>
  <c r="GO168" i="20" s="1"/>
  <c r="GP168" i="20" s="1"/>
  <c r="GM169" i="20"/>
  <c r="GO169" i="20" s="1"/>
  <c r="GP169" i="20" s="1"/>
  <c r="GM170" i="20"/>
  <c r="GO170" i="20" s="1"/>
  <c r="GP170" i="20" s="1"/>
  <c r="GM3" i="20"/>
  <c r="GO3" i="20" s="1"/>
  <c r="GP3" i="20" s="1"/>
  <c r="D12" i="16"/>
  <c r="D6" i="16"/>
  <c r="GF4" i="20"/>
  <c r="GF5" i="20"/>
  <c r="GF6" i="20"/>
  <c r="GF7" i="20"/>
  <c r="GF8" i="20"/>
  <c r="GF9" i="20"/>
  <c r="GF10" i="20"/>
  <c r="GF11" i="20"/>
  <c r="GF12" i="20"/>
  <c r="GF13" i="20"/>
  <c r="GF14" i="20"/>
  <c r="GF15" i="20"/>
  <c r="GF16" i="20"/>
  <c r="GF17" i="20"/>
  <c r="GF18" i="20"/>
  <c r="GF19" i="20"/>
  <c r="GF20" i="20"/>
  <c r="GF21" i="20"/>
  <c r="GF22" i="20"/>
  <c r="GF23" i="20"/>
  <c r="GF24" i="20"/>
  <c r="GF25" i="20"/>
  <c r="GF26" i="20"/>
  <c r="GF27" i="20"/>
  <c r="GF28" i="20"/>
  <c r="GF29" i="20"/>
  <c r="GF30" i="20"/>
  <c r="GF31" i="20"/>
  <c r="GF32" i="20"/>
  <c r="GF33" i="20"/>
  <c r="GF34" i="20"/>
  <c r="GF35" i="20"/>
  <c r="GF36" i="20"/>
  <c r="GF37" i="20"/>
  <c r="GF38" i="20"/>
  <c r="GF39" i="20"/>
  <c r="GF40" i="20"/>
  <c r="GF41" i="20"/>
  <c r="GF42" i="20"/>
  <c r="GF43" i="20"/>
  <c r="GF44" i="20"/>
  <c r="GF45" i="20"/>
  <c r="GF46" i="20"/>
  <c r="GF47" i="20"/>
  <c r="GF48" i="20"/>
  <c r="GF49" i="20"/>
  <c r="GF50" i="20"/>
  <c r="GF51" i="20"/>
  <c r="GF52" i="20"/>
  <c r="GF53" i="20"/>
  <c r="GF54" i="20"/>
  <c r="GF55" i="20"/>
  <c r="GF56" i="20"/>
  <c r="GF57" i="20"/>
  <c r="GF58" i="20"/>
  <c r="GF59" i="20"/>
  <c r="GF60" i="20"/>
  <c r="GF61" i="20"/>
  <c r="GF62" i="20"/>
  <c r="GF63" i="20"/>
  <c r="GF64" i="20"/>
  <c r="GF65" i="20"/>
  <c r="GF66" i="20"/>
  <c r="GF67" i="20"/>
  <c r="GF68" i="20"/>
  <c r="GF69" i="20"/>
  <c r="GF70" i="20"/>
  <c r="GF71" i="20"/>
  <c r="GF72" i="20"/>
  <c r="GF73" i="20"/>
  <c r="GF74" i="20"/>
  <c r="GF75" i="20"/>
  <c r="GF76" i="20"/>
  <c r="GF77" i="20"/>
  <c r="GF78" i="20"/>
  <c r="GF79" i="20"/>
  <c r="GF80" i="20"/>
  <c r="GF81" i="20"/>
  <c r="GF82" i="20"/>
  <c r="GF83" i="20"/>
  <c r="GF84" i="20"/>
  <c r="GF85" i="20"/>
  <c r="GF86" i="20"/>
  <c r="GF87" i="20"/>
  <c r="GF88" i="20"/>
  <c r="GF89" i="20"/>
  <c r="GF90" i="20"/>
  <c r="GF91" i="20"/>
  <c r="GF92" i="20"/>
  <c r="GF93" i="20"/>
  <c r="GF94" i="20"/>
  <c r="GF95" i="20"/>
  <c r="GF96" i="20"/>
  <c r="GF97" i="20"/>
  <c r="GF98" i="20"/>
  <c r="GF99" i="20"/>
  <c r="GF100" i="20"/>
  <c r="GF101" i="20"/>
  <c r="GF102" i="20"/>
  <c r="GF103" i="20"/>
  <c r="GF104" i="20"/>
  <c r="GF105" i="20"/>
  <c r="GF106" i="20"/>
  <c r="GF107" i="20"/>
  <c r="GF108" i="20"/>
  <c r="GF109" i="20"/>
  <c r="GF110" i="20"/>
  <c r="GF111" i="20"/>
  <c r="GF112" i="20"/>
  <c r="GF113" i="20"/>
  <c r="GF114" i="20"/>
  <c r="GF115" i="20"/>
  <c r="GF116" i="20"/>
  <c r="GF117" i="20"/>
  <c r="GF118" i="20"/>
  <c r="GF119" i="20"/>
  <c r="GF120" i="20"/>
  <c r="GF121" i="20"/>
  <c r="GF122" i="20"/>
  <c r="GF123" i="20"/>
  <c r="GF124" i="20"/>
  <c r="GF125" i="20"/>
  <c r="GF126" i="20"/>
  <c r="GF127" i="20"/>
  <c r="GF128" i="20"/>
  <c r="GF129" i="20"/>
  <c r="GF130" i="20"/>
  <c r="GF131" i="20"/>
  <c r="GF132" i="20"/>
  <c r="GF133" i="20"/>
  <c r="GF134" i="20"/>
  <c r="GF135" i="20"/>
  <c r="GF136" i="20"/>
  <c r="GF137" i="20"/>
  <c r="GF138" i="20"/>
  <c r="GF139" i="20"/>
  <c r="GF140" i="20"/>
  <c r="GF141" i="20"/>
  <c r="GF142" i="20"/>
  <c r="GF143" i="20"/>
  <c r="GF144" i="20"/>
  <c r="GF145" i="20"/>
  <c r="GF146" i="20"/>
  <c r="GF147" i="20"/>
  <c r="GF148" i="20"/>
  <c r="GF149" i="20"/>
  <c r="GF150" i="20"/>
  <c r="GF151" i="20"/>
  <c r="GF152" i="20"/>
  <c r="GF153" i="20"/>
  <c r="GF154" i="20"/>
  <c r="GF155" i="20"/>
  <c r="GF156" i="20"/>
  <c r="GF157" i="20"/>
  <c r="GF158" i="20"/>
  <c r="GF159" i="20"/>
  <c r="GF160" i="20"/>
  <c r="GF161" i="20"/>
  <c r="GF162" i="20"/>
  <c r="GF163" i="20"/>
  <c r="GF164" i="20"/>
  <c r="GF165" i="20"/>
  <c r="GF166" i="20"/>
  <c r="GF167" i="20"/>
  <c r="GF168" i="20"/>
  <c r="GF169" i="20"/>
  <c r="GF170" i="20"/>
  <c r="GF3" i="20"/>
  <c r="GD4" i="20"/>
  <c r="GD5" i="20"/>
  <c r="GD6" i="20"/>
  <c r="GD7" i="20"/>
  <c r="GD8" i="20"/>
  <c r="GD9" i="20"/>
  <c r="GD10" i="20"/>
  <c r="GD11" i="20"/>
  <c r="GD12" i="20"/>
  <c r="GD13" i="20"/>
  <c r="GD14" i="20"/>
  <c r="GD15" i="20"/>
  <c r="GD16" i="20"/>
  <c r="GD17" i="20"/>
  <c r="GD18" i="20"/>
  <c r="GD19" i="20"/>
  <c r="GD20" i="20"/>
  <c r="GD21" i="20"/>
  <c r="GD22" i="20"/>
  <c r="GD23" i="20"/>
  <c r="GD24" i="20"/>
  <c r="GD25" i="20"/>
  <c r="GD26" i="20"/>
  <c r="GD27" i="20"/>
  <c r="GD28" i="20"/>
  <c r="GD29" i="20"/>
  <c r="GD30" i="20"/>
  <c r="GD31" i="20"/>
  <c r="GD32" i="20"/>
  <c r="GD33" i="20"/>
  <c r="GD34" i="20"/>
  <c r="GD35" i="20"/>
  <c r="GD36" i="20"/>
  <c r="GD37" i="20"/>
  <c r="GD38" i="20"/>
  <c r="GD39" i="20"/>
  <c r="GD40" i="20"/>
  <c r="GD41" i="20"/>
  <c r="GD42" i="20"/>
  <c r="GD43" i="20"/>
  <c r="GD44" i="20"/>
  <c r="GD45" i="20"/>
  <c r="GD46" i="20"/>
  <c r="GD47" i="20"/>
  <c r="GD48" i="20"/>
  <c r="GD49" i="20"/>
  <c r="GD50" i="20"/>
  <c r="GD51" i="20"/>
  <c r="GD52" i="20"/>
  <c r="GD53" i="20"/>
  <c r="GD54" i="20"/>
  <c r="GD55" i="20"/>
  <c r="GD56" i="20"/>
  <c r="GD57" i="20"/>
  <c r="GD58" i="20"/>
  <c r="GD59" i="20"/>
  <c r="GD60" i="20"/>
  <c r="GD61" i="20"/>
  <c r="GD62" i="20"/>
  <c r="GD63" i="20"/>
  <c r="GD64" i="20"/>
  <c r="GD65" i="20"/>
  <c r="GD66" i="20"/>
  <c r="GD67" i="20"/>
  <c r="GD68" i="20"/>
  <c r="GD69" i="20"/>
  <c r="GD70" i="20"/>
  <c r="GD71" i="20"/>
  <c r="GD72" i="20"/>
  <c r="GD73" i="20"/>
  <c r="GD74" i="20"/>
  <c r="GD75" i="20"/>
  <c r="GD76" i="20"/>
  <c r="GD77" i="20"/>
  <c r="GD78" i="20"/>
  <c r="GD79" i="20"/>
  <c r="GD80" i="20"/>
  <c r="GD81" i="20"/>
  <c r="GD82" i="20"/>
  <c r="GD83" i="20"/>
  <c r="GD84" i="20"/>
  <c r="GD85" i="20"/>
  <c r="GD86" i="20"/>
  <c r="GD87" i="20"/>
  <c r="GD88" i="20"/>
  <c r="GD89" i="20"/>
  <c r="GD90" i="20"/>
  <c r="GD91" i="20"/>
  <c r="GD92" i="20"/>
  <c r="GD93" i="20"/>
  <c r="GD94" i="20"/>
  <c r="GD95" i="20"/>
  <c r="GD96" i="20"/>
  <c r="GD97" i="20"/>
  <c r="GD98" i="20"/>
  <c r="GD99" i="20"/>
  <c r="GD100" i="20"/>
  <c r="GD101" i="20"/>
  <c r="GD102" i="20"/>
  <c r="GD103" i="20"/>
  <c r="GD104" i="20"/>
  <c r="GD105" i="20"/>
  <c r="GD106" i="20"/>
  <c r="GD107" i="20"/>
  <c r="GD108" i="20"/>
  <c r="GD109" i="20"/>
  <c r="GD110" i="20"/>
  <c r="GD111" i="20"/>
  <c r="GD112" i="20"/>
  <c r="GD113" i="20"/>
  <c r="GD114" i="20"/>
  <c r="GD115" i="20"/>
  <c r="GD116" i="20"/>
  <c r="GD117" i="20"/>
  <c r="GD118" i="20"/>
  <c r="GD119" i="20"/>
  <c r="GD120" i="20"/>
  <c r="GD121" i="20"/>
  <c r="GD122" i="20"/>
  <c r="GD123" i="20"/>
  <c r="GD124" i="20"/>
  <c r="GD125" i="20"/>
  <c r="GD126" i="20"/>
  <c r="GD127" i="20"/>
  <c r="GD128" i="20"/>
  <c r="GD129" i="20"/>
  <c r="GD130" i="20"/>
  <c r="GD131" i="20"/>
  <c r="GD132" i="20"/>
  <c r="GD133" i="20"/>
  <c r="GD134" i="20"/>
  <c r="GD135" i="20"/>
  <c r="GD136" i="20"/>
  <c r="GD137" i="20"/>
  <c r="GD138" i="20"/>
  <c r="GD139" i="20"/>
  <c r="GD140" i="20"/>
  <c r="GD141" i="20"/>
  <c r="GD142" i="20"/>
  <c r="GD143" i="20"/>
  <c r="GD144" i="20"/>
  <c r="GD145" i="20"/>
  <c r="GD146" i="20"/>
  <c r="GD147" i="20"/>
  <c r="GD148" i="20"/>
  <c r="GD149" i="20"/>
  <c r="GD150" i="20"/>
  <c r="GD151" i="20"/>
  <c r="GD152" i="20"/>
  <c r="GD153" i="20"/>
  <c r="GD154" i="20"/>
  <c r="GD155" i="20"/>
  <c r="GD156" i="20"/>
  <c r="GD157" i="20"/>
  <c r="GD158" i="20"/>
  <c r="GD159" i="20"/>
  <c r="GD160" i="20"/>
  <c r="GD161" i="20"/>
  <c r="GD162" i="20"/>
  <c r="GD163" i="20"/>
  <c r="GD164" i="20"/>
  <c r="GD165" i="20"/>
  <c r="GD166" i="20"/>
  <c r="GD167" i="20"/>
  <c r="GD168" i="20"/>
  <c r="GD169" i="20"/>
  <c r="GD170" i="20"/>
  <c r="GD3" i="20"/>
  <c r="FT3" i="20"/>
  <c r="D8" i="16" l="1"/>
  <c r="FV3" i="20"/>
  <c r="FZ3" i="20" s="1"/>
  <c r="BA3" i="21"/>
  <c r="BA4" i="21"/>
  <c r="BA5" i="21"/>
  <c r="BA6" i="21"/>
  <c r="BA7" i="21"/>
  <c r="BA8" i="21"/>
  <c r="BA9" i="21"/>
  <c r="BA10" i="21"/>
  <c r="BA11" i="21"/>
  <c r="BA12" i="21"/>
  <c r="BA13" i="21"/>
  <c r="BA14" i="21"/>
  <c r="BA15" i="21"/>
  <c r="BA16" i="21"/>
  <c r="BA17" i="21"/>
  <c r="BA18" i="21"/>
  <c r="BA19" i="21"/>
  <c r="BA20" i="21"/>
  <c r="BA21" i="21"/>
  <c r="BA22" i="21"/>
  <c r="BA23" i="21"/>
  <c r="BA24" i="21"/>
  <c r="BA25" i="21"/>
  <c r="BA26" i="21"/>
  <c r="BA27" i="21"/>
  <c r="BA28" i="21"/>
  <c r="BA29" i="21"/>
  <c r="BA30" i="21"/>
  <c r="BA31" i="21"/>
  <c r="BA32" i="21"/>
  <c r="BA33" i="21"/>
  <c r="BA34" i="21"/>
  <c r="BA35" i="21"/>
  <c r="BA36" i="21"/>
  <c r="BA37" i="21"/>
  <c r="BA38" i="21"/>
  <c r="BA39" i="21"/>
  <c r="BA40" i="21"/>
  <c r="BA41" i="21"/>
  <c r="BA42" i="21"/>
  <c r="BA43" i="21"/>
  <c r="BA44" i="21"/>
  <c r="BA45" i="21"/>
  <c r="BA46" i="21"/>
  <c r="BA47" i="21"/>
  <c r="BA48" i="21"/>
  <c r="BA49" i="21"/>
  <c r="BA50" i="21"/>
  <c r="BA51" i="21"/>
  <c r="BA52" i="21"/>
  <c r="BA53" i="21"/>
  <c r="BA54" i="21"/>
  <c r="BA55" i="21"/>
  <c r="BA56" i="21"/>
  <c r="BA57" i="21"/>
  <c r="BA58" i="21"/>
  <c r="BA59" i="21"/>
  <c r="BA60" i="21"/>
  <c r="BA61" i="21"/>
  <c r="BA62" i="21"/>
  <c r="BA63" i="21"/>
  <c r="BA64" i="21"/>
  <c r="BA65" i="21"/>
  <c r="BA66" i="21"/>
  <c r="BA67" i="21"/>
  <c r="BA68" i="21"/>
  <c r="BA69" i="21"/>
  <c r="BA70" i="21"/>
  <c r="BA71" i="21"/>
  <c r="BA72" i="21"/>
  <c r="BA73" i="21"/>
  <c r="BA74" i="21"/>
  <c r="BA75" i="21"/>
  <c r="BA76" i="21"/>
  <c r="BA77" i="21"/>
  <c r="BA78" i="21"/>
  <c r="BA79" i="21"/>
  <c r="BA80" i="21"/>
  <c r="BA81" i="21"/>
  <c r="BA82" i="21"/>
  <c r="BA83" i="21"/>
  <c r="BA84" i="21"/>
  <c r="BA85" i="21"/>
  <c r="BA86" i="21"/>
  <c r="BA87" i="21"/>
  <c r="BA88" i="21"/>
  <c r="BA89" i="21"/>
  <c r="BA90" i="21"/>
  <c r="BA91" i="21"/>
  <c r="BA92" i="21"/>
  <c r="BA93" i="21"/>
  <c r="BA94" i="21"/>
  <c r="BA95" i="21"/>
  <c r="BA96" i="21"/>
  <c r="BA97" i="21"/>
  <c r="BA98" i="21"/>
  <c r="BA99" i="21"/>
  <c r="BA100" i="21"/>
  <c r="BA101" i="21"/>
  <c r="BA102" i="21"/>
  <c r="BA103" i="21"/>
  <c r="BA104" i="21"/>
  <c r="BA105" i="21"/>
  <c r="BA106" i="21"/>
  <c r="BA107" i="21"/>
  <c r="BA108" i="21"/>
  <c r="BA109" i="21"/>
  <c r="BA110" i="21"/>
  <c r="BA111" i="21"/>
  <c r="BA112" i="21"/>
  <c r="BA113" i="21"/>
  <c r="BA114" i="21"/>
  <c r="BA115" i="21"/>
  <c r="BA116" i="21"/>
  <c r="BA117" i="21"/>
  <c r="BA118" i="21"/>
  <c r="BA119" i="21"/>
  <c r="BA120" i="21"/>
  <c r="BA121" i="21"/>
  <c r="BA122" i="21"/>
  <c r="BA123" i="21"/>
  <c r="BA124" i="21"/>
  <c r="BA125" i="21"/>
  <c r="BA126" i="21"/>
  <c r="BA127" i="21"/>
  <c r="BA128" i="21"/>
  <c r="BA129" i="21"/>
  <c r="BA130" i="21"/>
  <c r="BA131" i="21"/>
  <c r="BA132" i="21"/>
  <c r="BA133" i="21"/>
  <c r="BA134" i="21"/>
  <c r="BA135" i="21"/>
  <c r="BA136" i="21"/>
  <c r="BA137" i="21"/>
  <c r="BA138" i="21"/>
  <c r="BA139" i="21"/>
  <c r="BA140" i="21"/>
  <c r="BA141" i="21"/>
  <c r="BA142" i="21"/>
  <c r="BA143" i="21"/>
  <c r="BA144" i="21"/>
  <c r="BA145" i="21"/>
  <c r="BA146" i="21"/>
  <c r="BA147" i="21"/>
  <c r="BA148" i="21"/>
  <c r="BA149" i="21"/>
  <c r="BA150" i="21"/>
  <c r="BA151" i="21"/>
  <c r="BA152" i="21"/>
  <c r="BA153" i="21"/>
  <c r="BA154" i="21"/>
  <c r="BA155" i="21"/>
  <c r="BA156" i="21"/>
  <c r="BA157" i="21"/>
  <c r="BA158" i="21"/>
  <c r="BA159" i="21"/>
  <c r="BA160" i="21"/>
  <c r="BA161" i="21"/>
  <c r="BA162" i="21"/>
  <c r="BA163" i="21"/>
  <c r="BA164" i="21"/>
  <c r="BA165" i="21"/>
  <c r="BA166" i="21"/>
  <c r="BA167" i="21"/>
  <c r="BA168" i="21"/>
  <c r="BA169" i="21"/>
  <c r="BA2" i="21"/>
  <c r="FV4" i="20"/>
  <c r="FZ4" i="20" s="1"/>
  <c r="FV5" i="20"/>
  <c r="FZ5" i="20" s="1"/>
  <c r="FV6" i="20"/>
  <c r="FZ6" i="20" s="1"/>
  <c r="FV7" i="20"/>
  <c r="FZ7" i="20" s="1"/>
  <c r="FV8" i="20"/>
  <c r="FZ8" i="20" s="1"/>
  <c r="FV9" i="20"/>
  <c r="FZ9" i="20" s="1"/>
  <c r="FV10" i="20"/>
  <c r="FZ10" i="20" s="1"/>
  <c r="FV11" i="20"/>
  <c r="FZ11" i="20" s="1"/>
  <c r="FV12" i="20"/>
  <c r="FZ12" i="20" s="1"/>
  <c r="FV13" i="20"/>
  <c r="FZ13" i="20" s="1"/>
  <c r="FV14" i="20"/>
  <c r="FZ14" i="20" s="1"/>
  <c r="FV15" i="20"/>
  <c r="FZ15" i="20" s="1"/>
  <c r="FV16" i="20"/>
  <c r="FZ16" i="20" s="1"/>
  <c r="FV17" i="20"/>
  <c r="FZ17" i="20" s="1"/>
  <c r="FV18" i="20"/>
  <c r="FZ18" i="20" s="1"/>
  <c r="FV19" i="20"/>
  <c r="FZ19" i="20" s="1"/>
  <c r="FV20" i="20"/>
  <c r="FZ20" i="20" s="1"/>
  <c r="FV21" i="20"/>
  <c r="FZ21" i="20" s="1"/>
  <c r="FV22" i="20"/>
  <c r="FZ22" i="20" s="1"/>
  <c r="FV23" i="20"/>
  <c r="FZ23" i="20" s="1"/>
  <c r="FV24" i="20"/>
  <c r="FZ24" i="20" s="1"/>
  <c r="FV25" i="20"/>
  <c r="FZ25" i="20" s="1"/>
  <c r="FV26" i="20"/>
  <c r="FZ26" i="20" s="1"/>
  <c r="FV27" i="20"/>
  <c r="FZ27" i="20" s="1"/>
  <c r="FV28" i="20"/>
  <c r="FZ28" i="20" s="1"/>
  <c r="FV29" i="20"/>
  <c r="FZ29" i="20" s="1"/>
  <c r="FV30" i="20"/>
  <c r="FZ30" i="20" s="1"/>
  <c r="FV31" i="20"/>
  <c r="FZ31" i="20" s="1"/>
  <c r="FV32" i="20"/>
  <c r="FZ32" i="20" s="1"/>
  <c r="FV33" i="20"/>
  <c r="FZ33" i="20" s="1"/>
  <c r="FV34" i="20"/>
  <c r="FZ34" i="20" s="1"/>
  <c r="FV35" i="20"/>
  <c r="FZ35" i="20" s="1"/>
  <c r="FV36" i="20"/>
  <c r="FZ36" i="20" s="1"/>
  <c r="FV37" i="20"/>
  <c r="FZ37" i="20" s="1"/>
  <c r="FV38" i="20"/>
  <c r="FZ38" i="20" s="1"/>
  <c r="FV39" i="20"/>
  <c r="FZ39" i="20" s="1"/>
  <c r="FV40" i="20"/>
  <c r="FZ40" i="20" s="1"/>
  <c r="FV41" i="20"/>
  <c r="FZ41" i="20" s="1"/>
  <c r="FV42" i="20"/>
  <c r="FZ42" i="20" s="1"/>
  <c r="FV43" i="20"/>
  <c r="FZ43" i="20" s="1"/>
  <c r="FV44" i="20"/>
  <c r="FZ44" i="20" s="1"/>
  <c r="FV45" i="20"/>
  <c r="FZ45" i="20" s="1"/>
  <c r="FV46" i="20"/>
  <c r="FZ46" i="20" s="1"/>
  <c r="FV47" i="20"/>
  <c r="FZ47" i="20" s="1"/>
  <c r="FV48" i="20"/>
  <c r="FZ48" i="20" s="1"/>
  <c r="FV49" i="20"/>
  <c r="FZ49" i="20" s="1"/>
  <c r="FV50" i="20"/>
  <c r="FZ50" i="20" s="1"/>
  <c r="FV51" i="20"/>
  <c r="FZ51" i="20" s="1"/>
  <c r="FV52" i="20"/>
  <c r="FZ52" i="20" s="1"/>
  <c r="FV53" i="20"/>
  <c r="FZ53" i="20" s="1"/>
  <c r="FV54" i="20"/>
  <c r="FZ54" i="20" s="1"/>
  <c r="FV55" i="20"/>
  <c r="FZ55" i="20" s="1"/>
  <c r="FV56" i="20"/>
  <c r="FZ56" i="20" s="1"/>
  <c r="FV57" i="20"/>
  <c r="FZ57" i="20" s="1"/>
  <c r="FV58" i="20"/>
  <c r="FZ58" i="20" s="1"/>
  <c r="FV59" i="20"/>
  <c r="FZ59" i="20" s="1"/>
  <c r="FV60" i="20"/>
  <c r="FZ60" i="20" s="1"/>
  <c r="FV61" i="20"/>
  <c r="FZ61" i="20" s="1"/>
  <c r="FV62" i="20"/>
  <c r="FZ62" i="20" s="1"/>
  <c r="FV63" i="20"/>
  <c r="FZ63" i="20" s="1"/>
  <c r="FV64" i="20"/>
  <c r="FZ64" i="20" s="1"/>
  <c r="FV65" i="20"/>
  <c r="FZ65" i="20" s="1"/>
  <c r="FV66" i="20"/>
  <c r="FZ66" i="20" s="1"/>
  <c r="FV67" i="20"/>
  <c r="FZ67" i="20" s="1"/>
  <c r="FV68" i="20"/>
  <c r="FZ68" i="20" s="1"/>
  <c r="FV69" i="20"/>
  <c r="FZ69" i="20" s="1"/>
  <c r="FV70" i="20"/>
  <c r="FZ70" i="20" s="1"/>
  <c r="FV71" i="20"/>
  <c r="FZ71" i="20" s="1"/>
  <c r="FV72" i="20"/>
  <c r="FZ72" i="20" s="1"/>
  <c r="FV73" i="20"/>
  <c r="FZ73" i="20" s="1"/>
  <c r="FV74" i="20"/>
  <c r="FZ74" i="20" s="1"/>
  <c r="FV75" i="20"/>
  <c r="FZ75" i="20" s="1"/>
  <c r="FV76" i="20"/>
  <c r="FZ76" i="20" s="1"/>
  <c r="FV77" i="20"/>
  <c r="FZ77" i="20" s="1"/>
  <c r="FV78" i="20"/>
  <c r="FZ78" i="20" s="1"/>
  <c r="FV79" i="20"/>
  <c r="FZ79" i="20" s="1"/>
  <c r="FV80" i="20"/>
  <c r="FZ80" i="20" s="1"/>
  <c r="FV81" i="20"/>
  <c r="FZ81" i="20" s="1"/>
  <c r="FV82" i="20"/>
  <c r="FZ82" i="20" s="1"/>
  <c r="FV83" i="20"/>
  <c r="FZ83" i="20" s="1"/>
  <c r="FV84" i="20"/>
  <c r="FZ84" i="20" s="1"/>
  <c r="FV85" i="20"/>
  <c r="FZ85" i="20" s="1"/>
  <c r="FV86" i="20"/>
  <c r="FZ86" i="20" s="1"/>
  <c r="FV87" i="20"/>
  <c r="FZ87" i="20" s="1"/>
  <c r="FV88" i="20"/>
  <c r="FZ88" i="20" s="1"/>
  <c r="FV89" i="20"/>
  <c r="FZ89" i="20" s="1"/>
  <c r="FV90" i="20"/>
  <c r="FZ90" i="20" s="1"/>
  <c r="FV91" i="20"/>
  <c r="FZ91" i="20" s="1"/>
  <c r="FV92" i="20"/>
  <c r="FZ92" i="20" s="1"/>
  <c r="FV93" i="20"/>
  <c r="FZ93" i="20" s="1"/>
  <c r="FV94" i="20"/>
  <c r="FZ94" i="20" s="1"/>
  <c r="FV95" i="20"/>
  <c r="FZ95" i="20" s="1"/>
  <c r="FV96" i="20"/>
  <c r="FZ96" i="20" s="1"/>
  <c r="FV97" i="20"/>
  <c r="FZ97" i="20" s="1"/>
  <c r="FV98" i="20"/>
  <c r="FZ98" i="20" s="1"/>
  <c r="FV99" i="20"/>
  <c r="FZ99" i="20" s="1"/>
  <c r="FV100" i="20"/>
  <c r="FZ100" i="20" s="1"/>
  <c r="FV101" i="20"/>
  <c r="FZ101" i="20" s="1"/>
  <c r="FV102" i="20"/>
  <c r="FZ102" i="20" s="1"/>
  <c r="FV103" i="20"/>
  <c r="FZ103" i="20" s="1"/>
  <c r="FV104" i="20"/>
  <c r="FZ104" i="20" s="1"/>
  <c r="FV105" i="20"/>
  <c r="FZ105" i="20" s="1"/>
  <c r="FV106" i="20"/>
  <c r="FZ106" i="20" s="1"/>
  <c r="FV107" i="20"/>
  <c r="FZ107" i="20" s="1"/>
  <c r="FV108" i="20"/>
  <c r="FZ108" i="20" s="1"/>
  <c r="FV109" i="20"/>
  <c r="FZ109" i="20" s="1"/>
  <c r="FV110" i="20"/>
  <c r="FZ110" i="20" s="1"/>
  <c r="FV111" i="20"/>
  <c r="FZ111" i="20" s="1"/>
  <c r="FV112" i="20"/>
  <c r="FZ112" i="20" s="1"/>
  <c r="FV113" i="20"/>
  <c r="FZ113" i="20" s="1"/>
  <c r="FV114" i="20"/>
  <c r="FZ114" i="20" s="1"/>
  <c r="FV115" i="20"/>
  <c r="FZ115" i="20" s="1"/>
  <c r="FV116" i="20"/>
  <c r="FZ116" i="20" s="1"/>
  <c r="FV117" i="20"/>
  <c r="FZ117" i="20" s="1"/>
  <c r="FV118" i="20"/>
  <c r="FZ118" i="20" s="1"/>
  <c r="FV119" i="20"/>
  <c r="FZ119" i="20" s="1"/>
  <c r="FV120" i="20"/>
  <c r="FZ120" i="20" s="1"/>
  <c r="FV121" i="20"/>
  <c r="FZ121" i="20" s="1"/>
  <c r="FV122" i="20"/>
  <c r="FZ122" i="20" s="1"/>
  <c r="FV123" i="20"/>
  <c r="FZ123" i="20" s="1"/>
  <c r="FV124" i="20"/>
  <c r="FZ124" i="20" s="1"/>
  <c r="FV125" i="20"/>
  <c r="FZ125" i="20" s="1"/>
  <c r="FV126" i="20"/>
  <c r="FZ126" i="20" s="1"/>
  <c r="FV127" i="20"/>
  <c r="FZ127" i="20" s="1"/>
  <c r="FV128" i="20"/>
  <c r="FZ128" i="20" s="1"/>
  <c r="FV129" i="20"/>
  <c r="FZ129" i="20" s="1"/>
  <c r="FV130" i="20"/>
  <c r="FZ130" i="20" s="1"/>
  <c r="FV131" i="20"/>
  <c r="FZ131" i="20" s="1"/>
  <c r="FV132" i="20"/>
  <c r="FZ132" i="20" s="1"/>
  <c r="FV133" i="20"/>
  <c r="FZ133" i="20" s="1"/>
  <c r="FV134" i="20"/>
  <c r="FZ134" i="20" s="1"/>
  <c r="FV135" i="20"/>
  <c r="FZ135" i="20" s="1"/>
  <c r="FV136" i="20"/>
  <c r="FZ136" i="20" s="1"/>
  <c r="FV137" i="20"/>
  <c r="FZ137" i="20" s="1"/>
  <c r="FV138" i="20"/>
  <c r="FZ138" i="20" s="1"/>
  <c r="FV139" i="20"/>
  <c r="FZ139" i="20" s="1"/>
  <c r="FV140" i="20"/>
  <c r="FZ140" i="20" s="1"/>
  <c r="FV141" i="20"/>
  <c r="FZ141" i="20" s="1"/>
  <c r="FV142" i="20"/>
  <c r="FZ142" i="20" s="1"/>
  <c r="FV143" i="20"/>
  <c r="FZ143" i="20" s="1"/>
  <c r="FV144" i="20"/>
  <c r="FZ144" i="20" s="1"/>
  <c r="FV145" i="20"/>
  <c r="FZ145" i="20" s="1"/>
  <c r="FV146" i="20"/>
  <c r="FZ146" i="20" s="1"/>
  <c r="FV147" i="20"/>
  <c r="FZ147" i="20" s="1"/>
  <c r="FV148" i="20"/>
  <c r="FZ148" i="20" s="1"/>
  <c r="FV149" i="20"/>
  <c r="FZ149" i="20" s="1"/>
  <c r="FY150" i="20"/>
  <c r="FV150" i="20" s="1"/>
  <c r="FZ150" i="20" s="1"/>
  <c r="FY151" i="20"/>
  <c r="FV151" i="20" s="1"/>
  <c r="FZ151" i="20" s="1"/>
  <c r="FY152" i="20"/>
  <c r="FV152" i="20" s="1"/>
  <c r="FZ152" i="20" s="1"/>
  <c r="FY153" i="20"/>
  <c r="FV153" i="20" s="1"/>
  <c r="FZ153" i="20" s="1"/>
  <c r="FY154" i="20"/>
  <c r="FV154" i="20" s="1"/>
  <c r="FZ154" i="20" s="1"/>
  <c r="FY155" i="20"/>
  <c r="FV155" i="20" s="1"/>
  <c r="FZ155" i="20" s="1"/>
  <c r="FY156" i="20"/>
  <c r="FV156" i="20" s="1"/>
  <c r="FZ156" i="20" s="1"/>
  <c r="FY157" i="20"/>
  <c r="FV157" i="20" s="1"/>
  <c r="FZ157" i="20" s="1"/>
  <c r="FY158" i="20"/>
  <c r="FV158" i="20" s="1"/>
  <c r="FZ158" i="20" s="1"/>
  <c r="FY159" i="20"/>
  <c r="FV159" i="20" s="1"/>
  <c r="FZ159" i="20" s="1"/>
  <c r="FY160" i="20"/>
  <c r="FV160" i="20" s="1"/>
  <c r="FZ160" i="20" s="1"/>
  <c r="FY161" i="20"/>
  <c r="FV161" i="20" s="1"/>
  <c r="FZ161" i="20" s="1"/>
  <c r="FY162" i="20"/>
  <c r="FV162" i="20" s="1"/>
  <c r="FZ162" i="20" s="1"/>
  <c r="FY163" i="20"/>
  <c r="FV163" i="20" s="1"/>
  <c r="FZ163" i="20" s="1"/>
  <c r="FY164" i="20"/>
  <c r="FV164" i="20" s="1"/>
  <c r="FZ164" i="20" s="1"/>
  <c r="FY165" i="20"/>
  <c r="FV165" i="20" s="1"/>
  <c r="FZ165" i="20" s="1"/>
  <c r="FY166" i="20"/>
  <c r="FV166" i="20" s="1"/>
  <c r="FZ166" i="20" s="1"/>
  <c r="FY167" i="20"/>
  <c r="FV167" i="20" s="1"/>
  <c r="FZ167" i="20" s="1"/>
  <c r="FY168" i="20"/>
  <c r="FV168" i="20" s="1"/>
  <c r="FZ168" i="20" s="1"/>
  <c r="FY169" i="20"/>
  <c r="FV169" i="20" s="1"/>
  <c r="FZ169" i="20" s="1"/>
  <c r="FY170" i="20"/>
  <c r="FV170" i="20" s="1"/>
  <c r="FZ170" i="20" s="1"/>
  <c r="AU7" i="21"/>
  <c r="AU8" i="21"/>
  <c r="AU9" i="21"/>
  <c r="AU10" i="21"/>
  <c r="AU11" i="21"/>
  <c r="AU12" i="21"/>
  <c r="AU13" i="21"/>
  <c r="AU14" i="21"/>
  <c r="AU15" i="21"/>
  <c r="AU16" i="21"/>
  <c r="AU17" i="21"/>
  <c r="AU18" i="21"/>
  <c r="AU19" i="21"/>
  <c r="AU20" i="21"/>
  <c r="AU21" i="21"/>
  <c r="AU22" i="21"/>
  <c r="AU23" i="21"/>
  <c r="AU24" i="21"/>
  <c r="AU25" i="21"/>
  <c r="AU26" i="21"/>
  <c r="AU27" i="21"/>
  <c r="AU28" i="21"/>
  <c r="AU29" i="21"/>
  <c r="AU30" i="21"/>
  <c r="AU31" i="21"/>
  <c r="AU32" i="21"/>
  <c r="AU33" i="21"/>
  <c r="AU34" i="21"/>
  <c r="AU35" i="21"/>
  <c r="AU36" i="21"/>
  <c r="AU37" i="21"/>
  <c r="AU38" i="21"/>
  <c r="AU39" i="21"/>
  <c r="AU40" i="21"/>
  <c r="AU41" i="21"/>
  <c r="AU42" i="21"/>
  <c r="AU43" i="21"/>
  <c r="AU44" i="21"/>
  <c r="AU45" i="21"/>
  <c r="AU46" i="21"/>
  <c r="AU47" i="21"/>
  <c r="AU48" i="21"/>
  <c r="AU49" i="21"/>
  <c r="AU50" i="21"/>
  <c r="AU51" i="21"/>
  <c r="AU52" i="21"/>
  <c r="AU53" i="21"/>
  <c r="AU54" i="21"/>
  <c r="AU55" i="21"/>
  <c r="AU56" i="21"/>
  <c r="AU57" i="21"/>
  <c r="AU58" i="21"/>
  <c r="AU59" i="21"/>
  <c r="AU60" i="21"/>
  <c r="AU61" i="21"/>
  <c r="AU62" i="21"/>
  <c r="AU63" i="21"/>
  <c r="AU64" i="21"/>
  <c r="AU65" i="21"/>
  <c r="AU66" i="21"/>
  <c r="AU67" i="21"/>
  <c r="AU68" i="21"/>
  <c r="AU69" i="21"/>
  <c r="AU70" i="21"/>
  <c r="AU71" i="21"/>
  <c r="AU72" i="21"/>
  <c r="AU73" i="21"/>
  <c r="AU74" i="21"/>
  <c r="AU75" i="21"/>
  <c r="AU76" i="21"/>
  <c r="AU77" i="21"/>
  <c r="AU78" i="21"/>
  <c r="AU79" i="21"/>
  <c r="AU80" i="21"/>
  <c r="AU81" i="21"/>
  <c r="AU82" i="21"/>
  <c r="AU83" i="21"/>
  <c r="AU84" i="21"/>
  <c r="AU85" i="21"/>
  <c r="AU86" i="21"/>
  <c r="AU87" i="21"/>
  <c r="AU88" i="21"/>
  <c r="AU89" i="21"/>
  <c r="AU90" i="21"/>
  <c r="AU91" i="21"/>
  <c r="AU92" i="21"/>
  <c r="AU93" i="21"/>
  <c r="AU94" i="21"/>
  <c r="AU95" i="21"/>
  <c r="AU96" i="21"/>
  <c r="AU97" i="21"/>
  <c r="AU98" i="21"/>
  <c r="AU99" i="21"/>
  <c r="AU100" i="21"/>
  <c r="AU101" i="21"/>
  <c r="AU102" i="21"/>
  <c r="AU103" i="21"/>
  <c r="AU104" i="21"/>
  <c r="AU105" i="21"/>
  <c r="AU106" i="21"/>
  <c r="AU107" i="21"/>
  <c r="AU108" i="21"/>
  <c r="AU109" i="21"/>
  <c r="AU110" i="21"/>
  <c r="AU111" i="21"/>
  <c r="AU112" i="21"/>
  <c r="AU113" i="21"/>
  <c r="AU114" i="21"/>
  <c r="AU115" i="21"/>
  <c r="AU116" i="21"/>
  <c r="AU117" i="21"/>
  <c r="AU118" i="21"/>
  <c r="AU119" i="21"/>
  <c r="AU120" i="21"/>
  <c r="AU121" i="21"/>
  <c r="AU122" i="21"/>
  <c r="AU123" i="21"/>
  <c r="AU124" i="21"/>
  <c r="AU125" i="21"/>
  <c r="AU126" i="21"/>
  <c r="AU127" i="21"/>
  <c r="AU128" i="21"/>
  <c r="AU129" i="21"/>
  <c r="AU130" i="21"/>
  <c r="AU131" i="21"/>
  <c r="AU132" i="21"/>
  <c r="AU133" i="21"/>
  <c r="AU134" i="21"/>
  <c r="AU135" i="21"/>
  <c r="AU136" i="21"/>
  <c r="AU137" i="21"/>
  <c r="AU138" i="21"/>
  <c r="AU139" i="21"/>
  <c r="AU140" i="21"/>
  <c r="AU141" i="21"/>
  <c r="AU142" i="21"/>
  <c r="AU143" i="21"/>
  <c r="AU144" i="21"/>
  <c r="AU145" i="21"/>
  <c r="AU146" i="21"/>
  <c r="AU147" i="21"/>
  <c r="AU148" i="21"/>
  <c r="AU149" i="21"/>
  <c r="AU150" i="21"/>
  <c r="AU151" i="21"/>
  <c r="AU152" i="21"/>
  <c r="AU153" i="21"/>
  <c r="AU154" i="21"/>
  <c r="AU155" i="21"/>
  <c r="AU156" i="21"/>
  <c r="AU157" i="21"/>
  <c r="AU158" i="21"/>
  <c r="AU159" i="21"/>
  <c r="AU160" i="21"/>
  <c r="AU161" i="21"/>
  <c r="AU162" i="21"/>
  <c r="AU163" i="21"/>
  <c r="AU164" i="21"/>
  <c r="AU165" i="21"/>
  <c r="AU166" i="21"/>
  <c r="AU167" i="21"/>
  <c r="AU168" i="21"/>
  <c r="AU169" i="21"/>
  <c r="AU170" i="21"/>
  <c r="AU171" i="21"/>
  <c r="AU172" i="21"/>
  <c r="AU173" i="21"/>
  <c r="AT7" i="21"/>
  <c r="AT8" i="21"/>
  <c r="AT9" i="21"/>
  <c r="AT10" i="21"/>
  <c r="AT11" i="21"/>
  <c r="AT12" i="21"/>
  <c r="AT13" i="21"/>
  <c r="AT14" i="21"/>
  <c r="AT15" i="21"/>
  <c r="AT16" i="21"/>
  <c r="AT17" i="21"/>
  <c r="AT18" i="21"/>
  <c r="AT19" i="21"/>
  <c r="AT20" i="21"/>
  <c r="AT21" i="21"/>
  <c r="AT22" i="21"/>
  <c r="AT23" i="21"/>
  <c r="AT24" i="21"/>
  <c r="AT25" i="21"/>
  <c r="AT26" i="21"/>
  <c r="AT27" i="21"/>
  <c r="AT28" i="21"/>
  <c r="AT29" i="21"/>
  <c r="AT30" i="21"/>
  <c r="AT31" i="21"/>
  <c r="AT32" i="21"/>
  <c r="AT33" i="21"/>
  <c r="AT34" i="21"/>
  <c r="AT35" i="21"/>
  <c r="AT36" i="21"/>
  <c r="AT37" i="21"/>
  <c r="AT38" i="21"/>
  <c r="AT39" i="21"/>
  <c r="AT40" i="21"/>
  <c r="AT41" i="21"/>
  <c r="AT42" i="21"/>
  <c r="AT43" i="21"/>
  <c r="AT44" i="21"/>
  <c r="AT45" i="21"/>
  <c r="AT46" i="21"/>
  <c r="AT47" i="21"/>
  <c r="AT48" i="21"/>
  <c r="AT49" i="21"/>
  <c r="AT50" i="21"/>
  <c r="AT51" i="21"/>
  <c r="AT52" i="21"/>
  <c r="AT53" i="21"/>
  <c r="AT54" i="21"/>
  <c r="AT55" i="21"/>
  <c r="AT56" i="21"/>
  <c r="AT57" i="21"/>
  <c r="AT58" i="21"/>
  <c r="AT59" i="21"/>
  <c r="AT60" i="21"/>
  <c r="AT61" i="21"/>
  <c r="AT62" i="21"/>
  <c r="AT63" i="21"/>
  <c r="AT64" i="21"/>
  <c r="AT65" i="21"/>
  <c r="AT66" i="21"/>
  <c r="AT67" i="21"/>
  <c r="AT68" i="21"/>
  <c r="AT69" i="21"/>
  <c r="AT70" i="21"/>
  <c r="AT71" i="21"/>
  <c r="AT72" i="21"/>
  <c r="AT73" i="21"/>
  <c r="AT74" i="21"/>
  <c r="AT75" i="21"/>
  <c r="AT76" i="21"/>
  <c r="AT77" i="21"/>
  <c r="AT78" i="21"/>
  <c r="AT79" i="21"/>
  <c r="AT80" i="21"/>
  <c r="AT81" i="21"/>
  <c r="AT82" i="21"/>
  <c r="AT83" i="21"/>
  <c r="AT84" i="21"/>
  <c r="AT85" i="21"/>
  <c r="AT86" i="21"/>
  <c r="AT87" i="21"/>
  <c r="AT88" i="21"/>
  <c r="AT89" i="21"/>
  <c r="AT90" i="21"/>
  <c r="AT91" i="21"/>
  <c r="AT92" i="21"/>
  <c r="AT93" i="21"/>
  <c r="AT94" i="21"/>
  <c r="AT95" i="21"/>
  <c r="AT96" i="21"/>
  <c r="AT97" i="21"/>
  <c r="AT98" i="21"/>
  <c r="AT99" i="21"/>
  <c r="AT100" i="21"/>
  <c r="AT101" i="21"/>
  <c r="AT102" i="21"/>
  <c r="AT103" i="21"/>
  <c r="AT104" i="21"/>
  <c r="AT105" i="21"/>
  <c r="AT106" i="21"/>
  <c r="AT107" i="21"/>
  <c r="AT108" i="21"/>
  <c r="AT109" i="21"/>
  <c r="AT110" i="21"/>
  <c r="AT111" i="21"/>
  <c r="AT112" i="21"/>
  <c r="AT113" i="21"/>
  <c r="AT114" i="21"/>
  <c r="AT115" i="21"/>
  <c r="AT116" i="21"/>
  <c r="AT117" i="21"/>
  <c r="AT118" i="21"/>
  <c r="AT119" i="21"/>
  <c r="AT120" i="21"/>
  <c r="AT121" i="21"/>
  <c r="AT122" i="21"/>
  <c r="AT123" i="21"/>
  <c r="AT124" i="21"/>
  <c r="AT125" i="21"/>
  <c r="AT126" i="21"/>
  <c r="AT127" i="21"/>
  <c r="AT128" i="21"/>
  <c r="AT129" i="21"/>
  <c r="AT130" i="21"/>
  <c r="AT131" i="21"/>
  <c r="AT132" i="21"/>
  <c r="AT133" i="21"/>
  <c r="AT134" i="21"/>
  <c r="AT135" i="21"/>
  <c r="AT136" i="21"/>
  <c r="AT137" i="21"/>
  <c r="AT138" i="21"/>
  <c r="AT139" i="21"/>
  <c r="AT140" i="21"/>
  <c r="AT141" i="21"/>
  <c r="AT142" i="21"/>
  <c r="AT143" i="21"/>
  <c r="AT144" i="21"/>
  <c r="AT145" i="21"/>
  <c r="AT146" i="21"/>
  <c r="AT147" i="21"/>
  <c r="AT148" i="21"/>
  <c r="AT149" i="21"/>
  <c r="AT150" i="21"/>
  <c r="AT151" i="21"/>
  <c r="AT152" i="21"/>
  <c r="AT153" i="21"/>
  <c r="AT154" i="21"/>
  <c r="AT155" i="21"/>
  <c r="AT156" i="21"/>
  <c r="AT157" i="21"/>
  <c r="AT158" i="21"/>
  <c r="AT159" i="21"/>
  <c r="AT160" i="21"/>
  <c r="AT161" i="21"/>
  <c r="AT162" i="21"/>
  <c r="AT163" i="21"/>
  <c r="AT164" i="21"/>
  <c r="AT165" i="21"/>
  <c r="AT166" i="21"/>
  <c r="AT167" i="21"/>
  <c r="AT168" i="21"/>
  <c r="AT169" i="21"/>
  <c r="AT170" i="21"/>
  <c r="AT171" i="21"/>
  <c r="AT172" i="21"/>
  <c r="AT173" i="21"/>
  <c r="AU6" i="21"/>
  <c r="AT6" i="21"/>
  <c r="AR6" i="21"/>
  <c r="AQ6" i="21"/>
  <c r="AR7" i="21"/>
  <c r="AR8" i="21"/>
  <c r="AR9" i="21"/>
  <c r="AR10" i="21"/>
  <c r="AR11" i="21"/>
  <c r="AR12" i="21"/>
  <c r="AR13" i="21"/>
  <c r="AR14" i="21"/>
  <c r="AR15" i="21"/>
  <c r="AR16" i="21"/>
  <c r="AR17" i="21"/>
  <c r="AR18" i="21"/>
  <c r="AR19" i="21"/>
  <c r="AR20" i="21"/>
  <c r="AR21" i="21"/>
  <c r="AR22" i="21"/>
  <c r="AR23" i="21"/>
  <c r="AR24" i="21"/>
  <c r="AR25" i="21"/>
  <c r="AR26" i="21"/>
  <c r="AR27" i="21"/>
  <c r="AR28" i="21"/>
  <c r="AR29" i="21"/>
  <c r="AR30" i="21"/>
  <c r="AR31" i="21"/>
  <c r="AR32" i="21"/>
  <c r="AR33" i="21"/>
  <c r="AR34" i="21"/>
  <c r="AR35" i="21"/>
  <c r="AR36" i="21"/>
  <c r="AR37" i="21"/>
  <c r="AR38" i="21"/>
  <c r="AR39" i="21"/>
  <c r="AR40" i="21"/>
  <c r="AR41" i="21"/>
  <c r="AR42" i="21"/>
  <c r="AR43" i="21"/>
  <c r="AR44" i="21"/>
  <c r="AR45" i="21"/>
  <c r="AR46" i="21"/>
  <c r="AR47" i="21"/>
  <c r="AR48" i="21"/>
  <c r="AR49" i="21"/>
  <c r="AR50" i="21"/>
  <c r="AR51" i="21"/>
  <c r="AR52" i="21"/>
  <c r="AR53" i="21"/>
  <c r="AR54" i="21"/>
  <c r="AR55" i="21"/>
  <c r="AR56" i="21"/>
  <c r="AR57" i="21"/>
  <c r="AR58" i="21"/>
  <c r="AR59" i="21"/>
  <c r="AR60" i="21"/>
  <c r="AR61" i="21"/>
  <c r="AR62" i="21"/>
  <c r="AR63" i="21"/>
  <c r="AR64" i="21"/>
  <c r="AR65" i="21"/>
  <c r="AR66" i="21"/>
  <c r="AR67" i="21"/>
  <c r="AR68" i="21"/>
  <c r="AR69" i="21"/>
  <c r="AR70" i="21"/>
  <c r="AR71" i="21"/>
  <c r="AR72" i="21"/>
  <c r="AR73" i="21"/>
  <c r="AR74" i="21"/>
  <c r="AR75" i="21"/>
  <c r="AR76" i="21"/>
  <c r="AR77" i="21"/>
  <c r="AR78" i="21"/>
  <c r="AR79" i="21"/>
  <c r="AR80" i="21"/>
  <c r="AR81" i="21"/>
  <c r="AR82" i="21"/>
  <c r="AR83" i="21"/>
  <c r="AR84" i="21"/>
  <c r="AR85" i="21"/>
  <c r="AR86" i="21"/>
  <c r="AR87" i="21"/>
  <c r="AR88" i="21"/>
  <c r="AR89" i="21"/>
  <c r="AR90" i="21"/>
  <c r="AR91" i="21"/>
  <c r="AR92" i="21"/>
  <c r="AR93" i="21"/>
  <c r="AR94" i="21"/>
  <c r="AR95" i="21"/>
  <c r="AR96" i="21"/>
  <c r="AR97" i="21"/>
  <c r="AR98" i="21"/>
  <c r="AR99" i="21"/>
  <c r="AR100" i="21"/>
  <c r="AR101" i="21"/>
  <c r="AR102" i="21"/>
  <c r="AR103" i="21"/>
  <c r="AR104" i="21"/>
  <c r="AR105" i="21"/>
  <c r="AR106" i="21"/>
  <c r="AR107" i="21"/>
  <c r="AR108" i="21"/>
  <c r="AR109" i="21"/>
  <c r="AR110" i="21"/>
  <c r="AR111" i="21"/>
  <c r="AR112" i="21"/>
  <c r="AR113" i="21"/>
  <c r="AR114" i="21"/>
  <c r="AR115" i="21"/>
  <c r="AR116" i="21"/>
  <c r="AR117" i="21"/>
  <c r="AR118" i="21"/>
  <c r="AR119" i="21"/>
  <c r="AR120" i="21"/>
  <c r="AR121" i="21"/>
  <c r="AR122" i="21"/>
  <c r="AR123" i="21"/>
  <c r="AR124" i="21"/>
  <c r="AR125" i="21"/>
  <c r="AR126" i="21"/>
  <c r="AR127" i="21"/>
  <c r="AR128" i="21"/>
  <c r="AR129" i="21"/>
  <c r="AR130" i="21"/>
  <c r="AR131" i="21"/>
  <c r="AR132" i="21"/>
  <c r="AR133" i="21"/>
  <c r="AR134" i="21"/>
  <c r="AR135" i="21"/>
  <c r="AR136" i="21"/>
  <c r="AR137" i="21"/>
  <c r="AR138" i="21"/>
  <c r="AR139" i="21"/>
  <c r="AR140" i="21"/>
  <c r="AR141" i="21"/>
  <c r="AR142" i="21"/>
  <c r="AR143" i="21"/>
  <c r="AR144" i="21"/>
  <c r="AR145" i="21"/>
  <c r="AR146" i="21"/>
  <c r="AR147" i="21"/>
  <c r="AR148" i="21"/>
  <c r="AR149" i="21"/>
  <c r="AR150" i="21"/>
  <c r="AR151" i="21"/>
  <c r="AR152" i="21"/>
  <c r="AR153" i="21"/>
  <c r="AR154" i="21"/>
  <c r="AR155" i="21"/>
  <c r="AR156" i="21"/>
  <c r="AR157" i="21"/>
  <c r="AR158" i="21"/>
  <c r="AR159" i="21"/>
  <c r="AR160" i="21"/>
  <c r="AR161" i="21"/>
  <c r="AR162" i="21"/>
  <c r="AR163" i="21"/>
  <c r="AR164" i="21"/>
  <c r="AR165" i="21"/>
  <c r="AR166" i="21"/>
  <c r="AR167" i="21"/>
  <c r="AR168" i="21"/>
  <c r="AR169" i="21"/>
  <c r="AR170" i="21"/>
  <c r="AR171" i="21"/>
  <c r="AR172" i="21"/>
  <c r="AR173" i="21"/>
  <c r="AQ7" i="21"/>
  <c r="AQ8" i="21"/>
  <c r="AQ9" i="21"/>
  <c r="AQ10" i="21"/>
  <c r="AQ11" i="21"/>
  <c r="AQ12" i="21"/>
  <c r="AQ13" i="21"/>
  <c r="AQ14" i="21"/>
  <c r="AQ15" i="21"/>
  <c r="AQ16" i="21"/>
  <c r="AQ17" i="21"/>
  <c r="AQ18" i="21"/>
  <c r="AQ19" i="21"/>
  <c r="AQ20" i="21"/>
  <c r="AQ21" i="21"/>
  <c r="AQ22" i="21"/>
  <c r="AQ23" i="21"/>
  <c r="AQ24" i="21"/>
  <c r="AQ25" i="21"/>
  <c r="AQ26" i="21"/>
  <c r="AQ27" i="21"/>
  <c r="AQ28" i="21"/>
  <c r="AQ29" i="21"/>
  <c r="AQ30" i="21"/>
  <c r="AQ31" i="21"/>
  <c r="AQ32" i="21"/>
  <c r="AQ33" i="21"/>
  <c r="AQ34" i="21"/>
  <c r="AQ35" i="21"/>
  <c r="AQ36" i="21"/>
  <c r="AQ37" i="21"/>
  <c r="AQ38" i="21"/>
  <c r="AQ39" i="21"/>
  <c r="AQ40" i="21"/>
  <c r="AQ41" i="21"/>
  <c r="AQ42" i="21"/>
  <c r="AQ43" i="21"/>
  <c r="AQ44" i="21"/>
  <c r="AQ45" i="21"/>
  <c r="AQ46" i="21"/>
  <c r="AQ47" i="21"/>
  <c r="AQ48" i="21"/>
  <c r="AQ49" i="21"/>
  <c r="AQ50" i="21"/>
  <c r="AQ51" i="21"/>
  <c r="AQ52" i="21"/>
  <c r="AQ53" i="21"/>
  <c r="AQ54" i="21"/>
  <c r="AQ55" i="21"/>
  <c r="AQ56" i="21"/>
  <c r="AQ57" i="21"/>
  <c r="AQ58" i="21"/>
  <c r="AQ59" i="21"/>
  <c r="AQ60" i="21"/>
  <c r="AQ61" i="21"/>
  <c r="AQ62" i="21"/>
  <c r="AQ63" i="21"/>
  <c r="AQ64" i="21"/>
  <c r="AQ65" i="21"/>
  <c r="AQ66" i="21"/>
  <c r="AQ67" i="21"/>
  <c r="AQ68" i="21"/>
  <c r="AQ69" i="21"/>
  <c r="AQ70" i="21"/>
  <c r="AQ71" i="21"/>
  <c r="AQ72" i="21"/>
  <c r="AQ73" i="21"/>
  <c r="AQ74" i="21"/>
  <c r="AQ75" i="21"/>
  <c r="AQ76" i="21"/>
  <c r="AQ77" i="21"/>
  <c r="AQ78" i="21"/>
  <c r="AQ79" i="21"/>
  <c r="AQ80" i="21"/>
  <c r="AQ81" i="21"/>
  <c r="AQ82" i="21"/>
  <c r="AQ83" i="21"/>
  <c r="AQ84" i="21"/>
  <c r="AQ85" i="21"/>
  <c r="AQ86" i="21"/>
  <c r="AQ87" i="21"/>
  <c r="AQ88" i="21"/>
  <c r="AQ89" i="21"/>
  <c r="AQ90" i="21"/>
  <c r="AQ91" i="21"/>
  <c r="AQ92" i="21"/>
  <c r="AQ93" i="21"/>
  <c r="AQ94" i="21"/>
  <c r="AQ95" i="21"/>
  <c r="AQ96" i="21"/>
  <c r="AQ97" i="21"/>
  <c r="AQ98" i="21"/>
  <c r="AQ99" i="21"/>
  <c r="AQ100" i="21"/>
  <c r="AQ101" i="21"/>
  <c r="AQ102" i="21"/>
  <c r="AQ103" i="21"/>
  <c r="AQ104" i="21"/>
  <c r="AQ105" i="21"/>
  <c r="AQ106" i="21"/>
  <c r="AQ107" i="21"/>
  <c r="AQ108" i="21"/>
  <c r="AQ109" i="21"/>
  <c r="AQ110" i="21"/>
  <c r="AQ111" i="21"/>
  <c r="AQ112" i="21"/>
  <c r="AQ113" i="21"/>
  <c r="AQ114" i="21"/>
  <c r="AQ115" i="21"/>
  <c r="AQ116" i="21"/>
  <c r="AQ117" i="21"/>
  <c r="AQ118" i="21"/>
  <c r="AQ119" i="21"/>
  <c r="AQ120" i="21"/>
  <c r="AQ121" i="21"/>
  <c r="AQ122" i="21"/>
  <c r="AQ123" i="21"/>
  <c r="AQ124" i="21"/>
  <c r="AQ125" i="21"/>
  <c r="AQ126" i="21"/>
  <c r="AQ127" i="21"/>
  <c r="AQ128" i="21"/>
  <c r="AQ129" i="21"/>
  <c r="AQ130" i="21"/>
  <c r="AQ131" i="21"/>
  <c r="AQ132" i="21"/>
  <c r="AQ133" i="21"/>
  <c r="AQ134" i="21"/>
  <c r="AQ135" i="21"/>
  <c r="AQ136" i="21"/>
  <c r="AQ137" i="21"/>
  <c r="AQ138" i="21"/>
  <c r="AQ139" i="21"/>
  <c r="AQ140" i="21"/>
  <c r="AQ141" i="21"/>
  <c r="AQ142" i="21"/>
  <c r="AQ143" i="21"/>
  <c r="AQ144" i="21"/>
  <c r="AQ145" i="21"/>
  <c r="AQ146" i="21"/>
  <c r="AQ147" i="21"/>
  <c r="AQ148" i="21"/>
  <c r="AQ149" i="21"/>
  <c r="AQ150" i="21"/>
  <c r="AQ151" i="21"/>
  <c r="AQ152" i="21"/>
  <c r="AQ153" i="21"/>
  <c r="AQ154" i="21"/>
  <c r="AQ155" i="21"/>
  <c r="AQ156" i="21"/>
  <c r="AQ157" i="21"/>
  <c r="AQ158" i="21"/>
  <c r="AQ159" i="21"/>
  <c r="AQ160" i="21"/>
  <c r="AQ161" i="21"/>
  <c r="AQ162" i="21"/>
  <c r="AQ163" i="21"/>
  <c r="AQ164" i="21"/>
  <c r="AQ165" i="21"/>
  <c r="AQ166" i="21"/>
  <c r="AQ167" i="21"/>
  <c r="AQ168" i="21"/>
  <c r="AQ169" i="21"/>
  <c r="AQ170" i="21"/>
  <c r="AQ171" i="21"/>
  <c r="AQ172" i="21"/>
  <c r="AQ173" i="21"/>
  <c r="AN7" i="21"/>
  <c r="AN8" i="21"/>
  <c r="AN9" i="21"/>
  <c r="AN10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N25" i="21"/>
  <c r="AN26" i="21"/>
  <c r="AN27" i="21"/>
  <c r="AN28" i="21"/>
  <c r="AN29" i="21"/>
  <c r="AN30" i="21"/>
  <c r="AN31" i="21"/>
  <c r="AN32" i="21"/>
  <c r="AN33" i="21"/>
  <c r="AN34" i="21"/>
  <c r="AN35" i="21"/>
  <c r="AN36" i="21"/>
  <c r="AN37" i="21"/>
  <c r="AN38" i="21"/>
  <c r="AN39" i="21"/>
  <c r="AN40" i="21"/>
  <c r="AN41" i="21"/>
  <c r="AN42" i="21"/>
  <c r="AN43" i="21"/>
  <c r="AN44" i="21"/>
  <c r="AN45" i="21"/>
  <c r="AN46" i="21"/>
  <c r="AN47" i="21"/>
  <c r="AN48" i="21"/>
  <c r="AN49" i="21"/>
  <c r="AN50" i="21"/>
  <c r="AN51" i="21"/>
  <c r="AN52" i="21"/>
  <c r="AN53" i="21"/>
  <c r="AN54" i="21"/>
  <c r="AN55" i="21"/>
  <c r="AN56" i="21"/>
  <c r="AN57" i="21"/>
  <c r="AN58" i="21"/>
  <c r="AN59" i="21"/>
  <c r="AN60" i="21"/>
  <c r="AN61" i="21"/>
  <c r="AN62" i="21"/>
  <c r="AN63" i="21"/>
  <c r="AN64" i="21"/>
  <c r="AN65" i="21"/>
  <c r="AN66" i="21"/>
  <c r="AN67" i="21"/>
  <c r="AN68" i="21"/>
  <c r="AN69" i="21"/>
  <c r="AN70" i="21"/>
  <c r="AN71" i="21"/>
  <c r="AN72" i="21"/>
  <c r="AN73" i="21"/>
  <c r="AN74" i="21"/>
  <c r="AN75" i="21"/>
  <c r="AN76" i="21"/>
  <c r="AN77" i="21"/>
  <c r="AN78" i="21"/>
  <c r="AN79" i="21"/>
  <c r="AN80" i="21"/>
  <c r="AN81" i="21"/>
  <c r="AN82" i="21"/>
  <c r="AN83" i="21"/>
  <c r="AN84" i="21"/>
  <c r="AN85" i="21"/>
  <c r="AN86" i="21"/>
  <c r="AN87" i="21"/>
  <c r="AN88" i="21"/>
  <c r="AN89" i="21"/>
  <c r="AN90" i="21"/>
  <c r="AN91" i="21"/>
  <c r="AN92" i="21"/>
  <c r="AN93" i="21"/>
  <c r="AN94" i="21"/>
  <c r="AN95" i="21"/>
  <c r="AN96" i="21"/>
  <c r="AN97" i="21"/>
  <c r="AN98" i="21"/>
  <c r="AN99" i="21"/>
  <c r="AN100" i="21"/>
  <c r="AN101" i="21"/>
  <c r="AN102" i="21"/>
  <c r="AN103" i="21"/>
  <c r="AN104" i="21"/>
  <c r="AN105" i="21"/>
  <c r="AN106" i="21"/>
  <c r="AN107" i="21"/>
  <c r="AN108" i="21"/>
  <c r="AN109" i="21"/>
  <c r="AN110" i="21"/>
  <c r="AN111" i="21"/>
  <c r="AN112" i="21"/>
  <c r="AN113" i="21"/>
  <c r="AN114" i="21"/>
  <c r="AN115" i="21"/>
  <c r="AN116" i="21"/>
  <c r="AN117" i="21"/>
  <c r="AN118" i="21"/>
  <c r="AN119" i="21"/>
  <c r="AN120" i="21"/>
  <c r="AN121" i="21"/>
  <c r="AN122" i="21"/>
  <c r="AN123" i="21"/>
  <c r="AN124" i="21"/>
  <c r="AN125" i="21"/>
  <c r="AN126" i="21"/>
  <c r="AN127" i="21"/>
  <c r="AN128" i="21"/>
  <c r="AN129" i="21"/>
  <c r="AN130" i="21"/>
  <c r="AN131" i="21"/>
  <c r="AN132" i="21"/>
  <c r="AN133" i="21"/>
  <c r="AN134" i="21"/>
  <c r="AN135" i="21"/>
  <c r="AN136" i="21"/>
  <c r="AN137" i="21"/>
  <c r="AN138" i="21"/>
  <c r="AN139" i="21"/>
  <c r="AN140" i="21"/>
  <c r="AN141" i="21"/>
  <c r="AN142" i="21"/>
  <c r="AN143" i="21"/>
  <c r="AN144" i="21"/>
  <c r="AN145" i="21"/>
  <c r="AN146" i="21"/>
  <c r="AN147" i="21"/>
  <c r="AN148" i="21"/>
  <c r="AN149" i="21"/>
  <c r="AN150" i="21"/>
  <c r="AN151" i="21"/>
  <c r="AN152" i="21"/>
  <c r="AN153" i="21"/>
  <c r="AN154" i="21"/>
  <c r="AN155" i="21"/>
  <c r="AN156" i="21"/>
  <c r="AN157" i="21"/>
  <c r="AN158" i="21"/>
  <c r="AN159" i="21"/>
  <c r="AN160" i="21"/>
  <c r="AN161" i="21"/>
  <c r="AN162" i="21"/>
  <c r="AN163" i="21"/>
  <c r="AN164" i="21"/>
  <c r="AN165" i="21"/>
  <c r="AN166" i="21"/>
  <c r="AN167" i="21"/>
  <c r="AN168" i="21"/>
  <c r="AN169" i="21"/>
  <c r="AN170" i="21"/>
  <c r="AN171" i="21"/>
  <c r="AN172" i="21"/>
  <c r="AN173" i="21"/>
  <c r="AO7" i="21"/>
  <c r="AO8" i="21"/>
  <c r="AO9" i="21"/>
  <c r="AO10" i="21"/>
  <c r="AO11" i="21"/>
  <c r="AO12" i="21"/>
  <c r="AO13" i="21"/>
  <c r="AO14" i="21"/>
  <c r="AO15" i="21"/>
  <c r="AO16" i="21"/>
  <c r="AO17" i="21"/>
  <c r="AO18" i="21"/>
  <c r="AO19" i="21"/>
  <c r="AO20" i="21"/>
  <c r="AO21" i="21"/>
  <c r="AO22" i="21"/>
  <c r="AO23" i="21"/>
  <c r="AO24" i="21"/>
  <c r="AO25" i="21"/>
  <c r="AO26" i="21"/>
  <c r="AO27" i="21"/>
  <c r="AO28" i="21"/>
  <c r="AO29" i="21"/>
  <c r="AO30" i="21"/>
  <c r="AO31" i="21"/>
  <c r="AO32" i="21"/>
  <c r="AO33" i="21"/>
  <c r="AO34" i="21"/>
  <c r="AO35" i="21"/>
  <c r="AO36" i="21"/>
  <c r="AO37" i="21"/>
  <c r="AO38" i="21"/>
  <c r="AO39" i="21"/>
  <c r="AO40" i="21"/>
  <c r="AO41" i="21"/>
  <c r="AO42" i="21"/>
  <c r="AO43" i="21"/>
  <c r="AO44" i="21"/>
  <c r="AO45" i="21"/>
  <c r="AO46" i="21"/>
  <c r="AO47" i="21"/>
  <c r="AO48" i="21"/>
  <c r="AO49" i="21"/>
  <c r="AO50" i="21"/>
  <c r="AO51" i="21"/>
  <c r="AO52" i="21"/>
  <c r="AO53" i="21"/>
  <c r="AO54" i="21"/>
  <c r="AO55" i="21"/>
  <c r="AO56" i="21"/>
  <c r="AO57" i="21"/>
  <c r="AO58" i="21"/>
  <c r="AO59" i="21"/>
  <c r="AO60" i="21"/>
  <c r="AO61" i="21"/>
  <c r="AO62" i="21"/>
  <c r="AO63" i="21"/>
  <c r="AO64" i="21"/>
  <c r="AO65" i="21"/>
  <c r="AO66" i="21"/>
  <c r="AO67" i="21"/>
  <c r="AO68" i="21"/>
  <c r="AO69" i="21"/>
  <c r="AO70" i="21"/>
  <c r="AO71" i="21"/>
  <c r="AO72" i="21"/>
  <c r="AO73" i="21"/>
  <c r="AO74" i="21"/>
  <c r="AO75" i="21"/>
  <c r="AO76" i="21"/>
  <c r="AO77" i="21"/>
  <c r="AO78" i="21"/>
  <c r="AO79" i="21"/>
  <c r="AO80" i="21"/>
  <c r="AO81" i="21"/>
  <c r="AO82" i="21"/>
  <c r="AO83" i="21"/>
  <c r="AO84" i="21"/>
  <c r="AO85" i="21"/>
  <c r="AO86" i="21"/>
  <c r="AO87" i="21"/>
  <c r="AO88" i="21"/>
  <c r="AO89" i="21"/>
  <c r="AO90" i="21"/>
  <c r="AO91" i="21"/>
  <c r="AO92" i="21"/>
  <c r="AO93" i="21"/>
  <c r="AO94" i="21"/>
  <c r="AO95" i="21"/>
  <c r="AO96" i="21"/>
  <c r="AO97" i="21"/>
  <c r="AO98" i="21"/>
  <c r="AO99" i="21"/>
  <c r="AO100" i="21"/>
  <c r="AO101" i="21"/>
  <c r="AO102" i="21"/>
  <c r="AO103" i="21"/>
  <c r="AO104" i="21"/>
  <c r="AO105" i="21"/>
  <c r="AO106" i="21"/>
  <c r="AO107" i="21"/>
  <c r="AO108" i="21"/>
  <c r="AO109" i="21"/>
  <c r="AO110" i="21"/>
  <c r="AO111" i="21"/>
  <c r="AO112" i="21"/>
  <c r="AO113" i="21"/>
  <c r="AO114" i="21"/>
  <c r="AO115" i="21"/>
  <c r="AO116" i="21"/>
  <c r="AO117" i="21"/>
  <c r="AO118" i="21"/>
  <c r="AO119" i="21"/>
  <c r="AO120" i="21"/>
  <c r="AO121" i="21"/>
  <c r="AO122" i="21"/>
  <c r="AO123" i="21"/>
  <c r="AO124" i="21"/>
  <c r="AO125" i="21"/>
  <c r="AO126" i="21"/>
  <c r="AO127" i="21"/>
  <c r="AO128" i="21"/>
  <c r="AO129" i="21"/>
  <c r="AO130" i="21"/>
  <c r="AO131" i="21"/>
  <c r="AO132" i="21"/>
  <c r="AO133" i="21"/>
  <c r="AO134" i="21"/>
  <c r="AO135" i="21"/>
  <c r="AO136" i="21"/>
  <c r="AO137" i="21"/>
  <c r="AO138" i="21"/>
  <c r="AO139" i="21"/>
  <c r="AO140" i="21"/>
  <c r="AO141" i="21"/>
  <c r="AO142" i="21"/>
  <c r="AO143" i="21"/>
  <c r="AO144" i="21"/>
  <c r="AO145" i="21"/>
  <c r="AO146" i="21"/>
  <c r="AO147" i="21"/>
  <c r="AO148" i="21"/>
  <c r="AO149" i="21"/>
  <c r="AO150" i="21"/>
  <c r="AO151" i="21"/>
  <c r="AO152" i="21"/>
  <c r="AO153" i="21"/>
  <c r="AO154" i="21"/>
  <c r="AO155" i="21"/>
  <c r="AO156" i="21"/>
  <c r="AO157" i="21"/>
  <c r="AO158" i="21"/>
  <c r="AO159" i="21"/>
  <c r="AO160" i="21"/>
  <c r="AO161" i="21"/>
  <c r="AO162" i="21"/>
  <c r="AO163" i="21"/>
  <c r="AO164" i="21"/>
  <c r="AO165" i="21"/>
  <c r="AO166" i="21"/>
  <c r="AO167" i="21"/>
  <c r="AO168" i="21"/>
  <c r="AO169" i="21"/>
  <c r="AO170" i="21"/>
  <c r="AO171" i="21"/>
  <c r="AO172" i="21"/>
  <c r="AO173" i="21"/>
  <c r="AO6" i="21"/>
  <c r="AN6" i="21"/>
  <c r="X5" i="10"/>
  <c r="C35" i="17" l="1"/>
  <c r="C4" i="6" l="1"/>
  <c r="C2" i="6" l="1"/>
  <c r="X7" i="21" l="1"/>
  <c r="Y7" i="21"/>
  <c r="X8" i="21"/>
  <c r="Y8" i="21"/>
  <c r="X9" i="21"/>
  <c r="Y9" i="21"/>
  <c r="X10" i="21"/>
  <c r="Y10" i="21"/>
  <c r="X11" i="21"/>
  <c r="Y11" i="21"/>
  <c r="X12" i="21"/>
  <c r="Y12" i="21"/>
  <c r="X13" i="21"/>
  <c r="Y13" i="21"/>
  <c r="X14" i="21"/>
  <c r="Y14" i="21"/>
  <c r="X15" i="21"/>
  <c r="Y15" i="21"/>
  <c r="X16" i="21"/>
  <c r="Y16" i="21"/>
  <c r="X17" i="21"/>
  <c r="Y17" i="21"/>
  <c r="X18" i="21"/>
  <c r="Y18" i="21"/>
  <c r="X19" i="21"/>
  <c r="Y19" i="21"/>
  <c r="X20" i="21"/>
  <c r="Y20" i="21"/>
  <c r="X21" i="21"/>
  <c r="Y21" i="21"/>
  <c r="X22" i="21"/>
  <c r="Y22" i="21"/>
  <c r="X23" i="21"/>
  <c r="Y23" i="21"/>
  <c r="X24" i="21"/>
  <c r="Y24" i="21"/>
  <c r="X25" i="21"/>
  <c r="Y25" i="21"/>
  <c r="X26" i="21"/>
  <c r="Y26" i="21"/>
  <c r="X27" i="21"/>
  <c r="Y27" i="21"/>
  <c r="X28" i="21"/>
  <c r="Y28" i="21"/>
  <c r="X29" i="21"/>
  <c r="Y29" i="21"/>
  <c r="X30" i="21"/>
  <c r="Y30" i="21"/>
  <c r="X31" i="21"/>
  <c r="Y31" i="21"/>
  <c r="X32" i="21"/>
  <c r="Y32" i="21"/>
  <c r="X33" i="21"/>
  <c r="Y33" i="21"/>
  <c r="X34" i="21"/>
  <c r="Y34" i="21"/>
  <c r="X35" i="21"/>
  <c r="Y35" i="21"/>
  <c r="X36" i="21"/>
  <c r="Y36" i="21"/>
  <c r="X37" i="21"/>
  <c r="Y37" i="21"/>
  <c r="X38" i="21"/>
  <c r="Y38" i="21"/>
  <c r="X39" i="21"/>
  <c r="Y39" i="21"/>
  <c r="X40" i="21"/>
  <c r="Y40" i="21"/>
  <c r="X41" i="21"/>
  <c r="Y41" i="21"/>
  <c r="X42" i="21"/>
  <c r="Y42" i="21"/>
  <c r="X43" i="21"/>
  <c r="Y43" i="21"/>
  <c r="X44" i="21"/>
  <c r="Y44" i="21"/>
  <c r="X45" i="21"/>
  <c r="Y45" i="21"/>
  <c r="X46" i="21"/>
  <c r="Y46" i="21"/>
  <c r="X47" i="21"/>
  <c r="Y47" i="21"/>
  <c r="X48" i="21"/>
  <c r="Y48" i="21"/>
  <c r="X49" i="21"/>
  <c r="Y49" i="21"/>
  <c r="X50" i="21"/>
  <c r="Y50" i="21"/>
  <c r="X51" i="21"/>
  <c r="Y51" i="21"/>
  <c r="X52" i="21"/>
  <c r="Y52" i="21"/>
  <c r="X53" i="21"/>
  <c r="Y53" i="21"/>
  <c r="X54" i="21"/>
  <c r="Y54" i="21"/>
  <c r="X55" i="21"/>
  <c r="Y55" i="21"/>
  <c r="X56" i="21"/>
  <c r="Y56" i="21"/>
  <c r="X57" i="21"/>
  <c r="Y57" i="21"/>
  <c r="X58" i="21"/>
  <c r="Y58" i="21"/>
  <c r="X59" i="21"/>
  <c r="Y59" i="21"/>
  <c r="X60" i="21"/>
  <c r="Y60" i="21"/>
  <c r="X61" i="21"/>
  <c r="Y61" i="21"/>
  <c r="X62" i="21"/>
  <c r="Y62" i="21"/>
  <c r="X63" i="21"/>
  <c r="Y63" i="21"/>
  <c r="X64" i="21"/>
  <c r="Y64" i="21"/>
  <c r="X65" i="21"/>
  <c r="Y65" i="21"/>
  <c r="X66" i="21"/>
  <c r="Y66" i="21"/>
  <c r="X67" i="21"/>
  <c r="Y67" i="21"/>
  <c r="X68" i="21"/>
  <c r="Y68" i="21"/>
  <c r="X69" i="21"/>
  <c r="Y69" i="21"/>
  <c r="X70" i="21"/>
  <c r="Y70" i="21"/>
  <c r="X71" i="21"/>
  <c r="Y71" i="21"/>
  <c r="X72" i="21"/>
  <c r="Y72" i="21"/>
  <c r="X73" i="21"/>
  <c r="Y73" i="21"/>
  <c r="X74" i="21"/>
  <c r="Y74" i="21"/>
  <c r="X75" i="21"/>
  <c r="Y75" i="21"/>
  <c r="X76" i="21"/>
  <c r="Y76" i="21"/>
  <c r="X77" i="21"/>
  <c r="Y77" i="21"/>
  <c r="X78" i="21"/>
  <c r="Y78" i="21"/>
  <c r="X79" i="21"/>
  <c r="Y79" i="21"/>
  <c r="X80" i="21"/>
  <c r="Y80" i="21"/>
  <c r="X81" i="21"/>
  <c r="Y81" i="21"/>
  <c r="X82" i="21"/>
  <c r="Y82" i="21"/>
  <c r="X83" i="21"/>
  <c r="Y83" i="21"/>
  <c r="X84" i="21"/>
  <c r="Y84" i="21"/>
  <c r="X85" i="21"/>
  <c r="Y85" i="21"/>
  <c r="X86" i="21"/>
  <c r="Y86" i="21"/>
  <c r="X87" i="21"/>
  <c r="Y87" i="21"/>
  <c r="X88" i="21"/>
  <c r="Y88" i="21"/>
  <c r="X89" i="21"/>
  <c r="Y89" i="21"/>
  <c r="X90" i="21"/>
  <c r="Y90" i="21"/>
  <c r="X91" i="21"/>
  <c r="Y91" i="21"/>
  <c r="X92" i="21"/>
  <c r="Y92" i="21"/>
  <c r="X93" i="21"/>
  <c r="Y93" i="21"/>
  <c r="X94" i="21"/>
  <c r="Y94" i="21"/>
  <c r="X95" i="21"/>
  <c r="Y95" i="21"/>
  <c r="X96" i="21"/>
  <c r="Y96" i="21"/>
  <c r="X97" i="21"/>
  <c r="Y97" i="21"/>
  <c r="X98" i="21"/>
  <c r="Y98" i="21"/>
  <c r="X99" i="21"/>
  <c r="Y99" i="21"/>
  <c r="X100" i="21"/>
  <c r="Y100" i="21"/>
  <c r="X101" i="21"/>
  <c r="Y101" i="21"/>
  <c r="X102" i="21"/>
  <c r="Y102" i="21"/>
  <c r="X103" i="21"/>
  <c r="Y103" i="21"/>
  <c r="X104" i="21"/>
  <c r="Y104" i="21"/>
  <c r="X105" i="21"/>
  <c r="Y105" i="21"/>
  <c r="X106" i="21"/>
  <c r="Y106" i="21"/>
  <c r="X107" i="21"/>
  <c r="Y107" i="21"/>
  <c r="X108" i="21"/>
  <c r="Y108" i="21"/>
  <c r="X109" i="21"/>
  <c r="Y109" i="21"/>
  <c r="X110" i="21"/>
  <c r="Y110" i="21"/>
  <c r="X111" i="21"/>
  <c r="Y111" i="21"/>
  <c r="X112" i="21"/>
  <c r="Y112" i="21"/>
  <c r="X113" i="21"/>
  <c r="Y113" i="21"/>
  <c r="X114" i="21"/>
  <c r="Y114" i="21"/>
  <c r="X115" i="21"/>
  <c r="Y115" i="21"/>
  <c r="X116" i="21"/>
  <c r="Y116" i="21"/>
  <c r="X117" i="21"/>
  <c r="Y117" i="21"/>
  <c r="X118" i="21"/>
  <c r="Y118" i="21"/>
  <c r="X119" i="21"/>
  <c r="Y119" i="21"/>
  <c r="X120" i="21"/>
  <c r="Y120" i="21"/>
  <c r="X121" i="21"/>
  <c r="Y121" i="21"/>
  <c r="X122" i="21"/>
  <c r="Y122" i="21"/>
  <c r="X123" i="21"/>
  <c r="Y123" i="21"/>
  <c r="X124" i="21"/>
  <c r="Y124" i="21"/>
  <c r="X125" i="21"/>
  <c r="Y125" i="21"/>
  <c r="X126" i="21"/>
  <c r="Y126" i="21"/>
  <c r="X127" i="21"/>
  <c r="Y127" i="21"/>
  <c r="X128" i="21"/>
  <c r="Y128" i="21"/>
  <c r="X129" i="21"/>
  <c r="Y129" i="21"/>
  <c r="X130" i="21"/>
  <c r="Y130" i="21"/>
  <c r="X131" i="21"/>
  <c r="Y131" i="21"/>
  <c r="X132" i="21"/>
  <c r="Y132" i="21"/>
  <c r="X133" i="21"/>
  <c r="Y133" i="21"/>
  <c r="X134" i="21"/>
  <c r="Y134" i="21"/>
  <c r="X135" i="21"/>
  <c r="Y135" i="21"/>
  <c r="X136" i="21"/>
  <c r="Y136" i="21"/>
  <c r="X137" i="21"/>
  <c r="Y137" i="21"/>
  <c r="X138" i="21"/>
  <c r="Y138" i="21"/>
  <c r="X139" i="21"/>
  <c r="Y139" i="21"/>
  <c r="X140" i="21"/>
  <c r="Y140" i="21"/>
  <c r="X141" i="21"/>
  <c r="Y141" i="21"/>
  <c r="X142" i="21"/>
  <c r="Y142" i="21"/>
  <c r="X143" i="21"/>
  <c r="Y143" i="21"/>
  <c r="X144" i="21"/>
  <c r="Y144" i="21"/>
  <c r="X145" i="21"/>
  <c r="Y145" i="21"/>
  <c r="X146" i="21"/>
  <c r="Y146" i="21"/>
  <c r="X147" i="21"/>
  <c r="Y147" i="21"/>
  <c r="X148" i="21"/>
  <c r="Y148" i="21"/>
  <c r="X149" i="21"/>
  <c r="Y149" i="21"/>
  <c r="X150" i="21"/>
  <c r="Y150" i="21"/>
  <c r="X151" i="21"/>
  <c r="Y151" i="21"/>
  <c r="X152" i="21"/>
  <c r="Y152" i="21"/>
  <c r="X153" i="21"/>
  <c r="Y153" i="21"/>
  <c r="X154" i="21"/>
  <c r="Y154" i="21"/>
  <c r="X155" i="21"/>
  <c r="Y155" i="21"/>
  <c r="X156" i="21"/>
  <c r="Y156" i="21"/>
  <c r="X157" i="21"/>
  <c r="Y157" i="21"/>
  <c r="X158" i="21"/>
  <c r="Y158" i="21"/>
  <c r="X159" i="21"/>
  <c r="Y159" i="21"/>
  <c r="X160" i="21"/>
  <c r="Y160" i="21"/>
  <c r="X161" i="21"/>
  <c r="Y161" i="21"/>
  <c r="X162" i="21"/>
  <c r="Y162" i="21"/>
  <c r="X163" i="21"/>
  <c r="Y163" i="21"/>
  <c r="X164" i="21"/>
  <c r="Y164" i="21"/>
  <c r="X165" i="21"/>
  <c r="Y165" i="21"/>
  <c r="X166" i="21"/>
  <c r="Y166" i="21"/>
  <c r="X167" i="21"/>
  <c r="Y167" i="21"/>
  <c r="X168" i="21"/>
  <c r="Y168" i="21"/>
  <c r="X169" i="21"/>
  <c r="Y169" i="21"/>
  <c r="X170" i="21"/>
  <c r="Y170" i="21"/>
  <c r="X171" i="21"/>
  <c r="Y171" i="21"/>
  <c r="X172" i="21"/>
  <c r="Y172" i="21"/>
  <c r="X173" i="21"/>
  <c r="Y173" i="21"/>
  <c r="Y6" i="21"/>
  <c r="X6" i="21"/>
  <c r="U8" i="21"/>
  <c r="AC8" i="21" s="1"/>
  <c r="U9" i="21"/>
  <c r="AC9" i="21" s="1"/>
  <c r="U10" i="21"/>
  <c r="U11" i="21"/>
  <c r="U12" i="21"/>
  <c r="U13" i="21"/>
  <c r="U14" i="21"/>
  <c r="AC14" i="21" s="1"/>
  <c r="U15" i="21"/>
  <c r="U16" i="21"/>
  <c r="AC16" i="21" s="1"/>
  <c r="U17" i="21"/>
  <c r="AC17" i="21" s="1"/>
  <c r="U18" i="21"/>
  <c r="U19" i="21"/>
  <c r="U20" i="21"/>
  <c r="U21" i="21"/>
  <c r="U22" i="21"/>
  <c r="AC22" i="21" s="1"/>
  <c r="U23" i="21"/>
  <c r="U24" i="21"/>
  <c r="AC24" i="21" s="1"/>
  <c r="U25" i="21"/>
  <c r="AC25" i="21" s="1"/>
  <c r="U26" i="21"/>
  <c r="U27" i="21"/>
  <c r="U28" i="21"/>
  <c r="U29" i="21"/>
  <c r="U30" i="21"/>
  <c r="AC30" i="21" s="1"/>
  <c r="U31" i="21"/>
  <c r="U32" i="21"/>
  <c r="AC32" i="21" s="1"/>
  <c r="U33" i="21"/>
  <c r="AC33" i="21" s="1"/>
  <c r="U34" i="21"/>
  <c r="U35" i="21"/>
  <c r="U36" i="21"/>
  <c r="U37" i="21"/>
  <c r="U38" i="21"/>
  <c r="AC38" i="21" s="1"/>
  <c r="U39" i="21"/>
  <c r="U40" i="21"/>
  <c r="AC40" i="21" s="1"/>
  <c r="U41" i="21"/>
  <c r="AC41" i="21" s="1"/>
  <c r="U42" i="21"/>
  <c r="U43" i="21"/>
  <c r="U44" i="21"/>
  <c r="U45" i="21"/>
  <c r="U46" i="21"/>
  <c r="AC46" i="21" s="1"/>
  <c r="U47" i="21"/>
  <c r="U48" i="21"/>
  <c r="AC48" i="21" s="1"/>
  <c r="U49" i="21"/>
  <c r="AC49" i="21" s="1"/>
  <c r="U50" i="21"/>
  <c r="U51" i="21"/>
  <c r="U52" i="21"/>
  <c r="U53" i="21"/>
  <c r="U54" i="21"/>
  <c r="AC54" i="21" s="1"/>
  <c r="U55" i="21"/>
  <c r="U56" i="21"/>
  <c r="AC56" i="21" s="1"/>
  <c r="U57" i="21"/>
  <c r="AC57" i="21" s="1"/>
  <c r="U58" i="21"/>
  <c r="U59" i="21"/>
  <c r="U60" i="21"/>
  <c r="U61" i="21"/>
  <c r="U62" i="21"/>
  <c r="AC62" i="21" s="1"/>
  <c r="U63" i="21"/>
  <c r="U64" i="21"/>
  <c r="AC64" i="21" s="1"/>
  <c r="U65" i="21"/>
  <c r="AC65" i="21" s="1"/>
  <c r="U66" i="21"/>
  <c r="U67" i="21"/>
  <c r="U68" i="21"/>
  <c r="U69" i="21"/>
  <c r="U70" i="21"/>
  <c r="AC70" i="21" s="1"/>
  <c r="U71" i="21"/>
  <c r="U72" i="21"/>
  <c r="AC72" i="21" s="1"/>
  <c r="U73" i="21"/>
  <c r="AC73" i="21" s="1"/>
  <c r="U74" i="21"/>
  <c r="U75" i="21"/>
  <c r="U76" i="21"/>
  <c r="U77" i="21"/>
  <c r="U78" i="21"/>
  <c r="AC78" i="21" s="1"/>
  <c r="U79" i="21"/>
  <c r="U80" i="21"/>
  <c r="AC80" i="21" s="1"/>
  <c r="U81" i="21"/>
  <c r="AC81" i="21" s="1"/>
  <c r="U82" i="21"/>
  <c r="U83" i="21"/>
  <c r="U84" i="21"/>
  <c r="U85" i="21"/>
  <c r="U86" i="21"/>
  <c r="AC86" i="21" s="1"/>
  <c r="U87" i="21"/>
  <c r="U88" i="21"/>
  <c r="AC88" i="21" s="1"/>
  <c r="U89" i="21"/>
  <c r="AC89" i="21" s="1"/>
  <c r="U90" i="21"/>
  <c r="U91" i="21"/>
  <c r="U92" i="21"/>
  <c r="U93" i="21"/>
  <c r="U94" i="21"/>
  <c r="AC94" i="21" s="1"/>
  <c r="U95" i="21"/>
  <c r="U96" i="21"/>
  <c r="AC96" i="21" s="1"/>
  <c r="U97" i="21"/>
  <c r="AC97" i="21" s="1"/>
  <c r="U98" i="21"/>
  <c r="U99" i="21"/>
  <c r="U100" i="21"/>
  <c r="U101" i="21"/>
  <c r="U102" i="21"/>
  <c r="AC102" i="21" s="1"/>
  <c r="U103" i="21"/>
  <c r="U104" i="21"/>
  <c r="AC104" i="21" s="1"/>
  <c r="U105" i="21"/>
  <c r="AC105" i="21" s="1"/>
  <c r="U106" i="21"/>
  <c r="U107" i="21"/>
  <c r="U108" i="21"/>
  <c r="U109" i="21"/>
  <c r="U110" i="21"/>
  <c r="AC110" i="21" s="1"/>
  <c r="U111" i="21"/>
  <c r="U112" i="21"/>
  <c r="AC112" i="21" s="1"/>
  <c r="U113" i="21"/>
  <c r="AC113" i="21" s="1"/>
  <c r="U114" i="21"/>
  <c r="U115" i="21"/>
  <c r="U116" i="21"/>
  <c r="U117" i="21"/>
  <c r="U118" i="21"/>
  <c r="AC118" i="21" s="1"/>
  <c r="U119" i="21"/>
  <c r="U120" i="21"/>
  <c r="AC120" i="21" s="1"/>
  <c r="U121" i="21"/>
  <c r="AC121" i="21" s="1"/>
  <c r="U122" i="21"/>
  <c r="U123" i="21"/>
  <c r="U124" i="21"/>
  <c r="U125" i="21"/>
  <c r="U126" i="21"/>
  <c r="AC126" i="21" s="1"/>
  <c r="U127" i="21"/>
  <c r="U128" i="21"/>
  <c r="AC128" i="21" s="1"/>
  <c r="U129" i="21"/>
  <c r="AC129" i="21" s="1"/>
  <c r="U130" i="21"/>
  <c r="U131" i="21"/>
  <c r="U132" i="21"/>
  <c r="U133" i="21"/>
  <c r="U134" i="21"/>
  <c r="AC134" i="21" s="1"/>
  <c r="U135" i="21"/>
  <c r="U136" i="21"/>
  <c r="AC136" i="21" s="1"/>
  <c r="U137" i="21"/>
  <c r="AC137" i="21" s="1"/>
  <c r="U138" i="21"/>
  <c r="U139" i="21"/>
  <c r="U140" i="21"/>
  <c r="U141" i="21"/>
  <c r="U142" i="21"/>
  <c r="AC142" i="21" s="1"/>
  <c r="U143" i="21"/>
  <c r="U144" i="21"/>
  <c r="AC144" i="21" s="1"/>
  <c r="U145" i="21"/>
  <c r="AC145" i="21" s="1"/>
  <c r="U146" i="21"/>
  <c r="U147" i="21"/>
  <c r="U148" i="21"/>
  <c r="U149" i="21"/>
  <c r="U150" i="21"/>
  <c r="AC150" i="21" s="1"/>
  <c r="U151" i="21"/>
  <c r="U152" i="21"/>
  <c r="AC152" i="21" s="1"/>
  <c r="U153" i="21"/>
  <c r="AC153" i="21" s="1"/>
  <c r="U154" i="21"/>
  <c r="U155" i="21"/>
  <c r="U156" i="21"/>
  <c r="U157" i="21"/>
  <c r="U158" i="21"/>
  <c r="AC158" i="21" s="1"/>
  <c r="U159" i="21"/>
  <c r="U160" i="21"/>
  <c r="AC160" i="21" s="1"/>
  <c r="U161" i="21"/>
  <c r="AC161" i="21" s="1"/>
  <c r="U162" i="21"/>
  <c r="U163" i="21"/>
  <c r="U164" i="21"/>
  <c r="U165" i="21"/>
  <c r="U166" i="21"/>
  <c r="AC166" i="21" s="1"/>
  <c r="U167" i="21"/>
  <c r="U168" i="21"/>
  <c r="AC168" i="21" s="1"/>
  <c r="U169" i="21"/>
  <c r="AC169" i="21" s="1"/>
  <c r="U170" i="21"/>
  <c r="U171" i="21"/>
  <c r="U172" i="21"/>
  <c r="U173" i="21"/>
  <c r="U7" i="21"/>
  <c r="V8" i="21"/>
  <c r="AB8" i="21" s="1"/>
  <c r="V9" i="21"/>
  <c r="AB9" i="21" s="1"/>
  <c r="V10" i="21"/>
  <c r="V11" i="21"/>
  <c r="V12" i="21"/>
  <c r="AB12" i="21" s="1"/>
  <c r="V13" i="21"/>
  <c r="V14" i="21"/>
  <c r="V15" i="21"/>
  <c r="V16" i="21"/>
  <c r="AB16" i="21" s="1"/>
  <c r="V17" i="21"/>
  <c r="AB17" i="21" s="1"/>
  <c r="V18" i="21"/>
  <c r="V19" i="21"/>
  <c r="V20" i="21"/>
  <c r="AB20" i="21" s="1"/>
  <c r="V21" i="21"/>
  <c r="AB21" i="21" s="1"/>
  <c r="V22" i="21"/>
  <c r="V23" i="21"/>
  <c r="V24" i="21"/>
  <c r="AB24" i="21" s="1"/>
  <c r="V25" i="21"/>
  <c r="AB25" i="21" s="1"/>
  <c r="V26" i="21"/>
  <c r="V27" i="21"/>
  <c r="V28" i="21"/>
  <c r="AB28" i="21" s="1"/>
  <c r="V29" i="21"/>
  <c r="AB29" i="21" s="1"/>
  <c r="V30" i="21"/>
  <c r="V31" i="21"/>
  <c r="V32" i="21"/>
  <c r="AB32" i="21" s="1"/>
  <c r="V33" i="21"/>
  <c r="AB33" i="21" s="1"/>
  <c r="V34" i="21"/>
  <c r="V35" i="21"/>
  <c r="V36" i="21"/>
  <c r="AB36" i="21" s="1"/>
  <c r="V37" i="21"/>
  <c r="AB37" i="21" s="1"/>
  <c r="V38" i="21"/>
  <c r="V39" i="21"/>
  <c r="V40" i="21"/>
  <c r="AB40" i="21" s="1"/>
  <c r="V41" i="21"/>
  <c r="AB41" i="21" s="1"/>
  <c r="V42" i="21"/>
  <c r="V43" i="21"/>
  <c r="V44" i="21"/>
  <c r="AB44" i="21" s="1"/>
  <c r="V45" i="21"/>
  <c r="AB45" i="21" s="1"/>
  <c r="V46" i="21"/>
  <c r="V47" i="21"/>
  <c r="V48" i="21"/>
  <c r="AB48" i="21" s="1"/>
  <c r="V49" i="21"/>
  <c r="AB49" i="21" s="1"/>
  <c r="V50" i="21"/>
  <c r="V51" i="21"/>
  <c r="V52" i="21"/>
  <c r="AB52" i="21" s="1"/>
  <c r="V53" i="21"/>
  <c r="AB53" i="21" s="1"/>
  <c r="V54" i="21"/>
  <c r="V55" i="21"/>
  <c r="V56" i="21"/>
  <c r="AB56" i="21" s="1"/>
  <c r="V57" i="21"/>
  <c r="AB57" i="21" s="1"/>
  <c r="V58" i="21"/>
  <c r="V59" i="21"/>
  <c r="V60" i="21"/>
  <c r="AB60" i="21" s="1"/>
  <c r="V61" i="21"/>
  <c r="AB61" i="21" s="1"/>
  <c r="V62" i="21"/>
  <c r="V63" i="21"/>
  <c r="V64" i="21"/>
  <c r="AB64" i="21" s="1"/>
  <c r="V65" i="21"/>
  <c r="AB65" i="21" s="1"/>
  <c r="V66" i="21"/>
  <c r="V67" i="21"/>
  <c r="V68" i="21"/>
  <c r="AB68" i="21" s="1"/>
  <c r="V69" i="21"/>
  <c r="AB69" i="21" s="1"/>
  <c r="V70" i="21"/>
  <c r="V71" i="21"/>
  <c r="V72" i="21"/>
  <c r="AB72" i="21" s="1"/>
  <c r="V73" i="21"/>
  <c r="AB73" i="21" s="1"/>
  <c r="V74" i="21"/>
  <c r="V75" i="21"/>
  <c r="V76" i="21"/>
  <c r="AB76" i="21" s="1"/>
  <c r="V77" i="21"/>
  <c r="AB77" i="21" s="1"/>
  <c r="V78" i="21"/>
  <c r="V79" i="21"/>
  <c r="V80" i="21"/>
  <c r="AB80" i="21" s="1"/>
  <c r="V81" i="21"/>
  <c r="AB81" i="21" s="1"/>
  <c r="V82" i="21"/>
  <c r="V83" i="21"/>
  <c r="V84" i="21"/>
  <c r="AB84" i="21" s="1"/>
  <c r="V85" i="21"/>
  <c r="AB85" i="21" s="1"/>
  <c r="V86" i="21"/>
  <c r="V87" i="21"/>
  <c r="V88" i="21"/>
  <c r="AB88" i="21" s="1"/>
  <c r="V89" i="21"/>
  <c r="AB89" i="21" s="1"/>
  <c r="V90" i="21"/>
  <c r="V91" i="21"/>
  <c r="V92" i="21"/>
  <c r="AB92" i="21" s="1"/>
  <c r="V93" i="21"/>
  <c r="AB93" i="21" s="1"/>
  <c r="V94" i="21"/>
  <c r="V95" i="21"/>
  <c r="V96" i="21"/>
  <c r="AB96" i="21" s="1"/>
  <c r="V97" i="21"/>
  <c r="AB97" i="21" s="1"/>
  <c r="V98" i="21"/>
  <c r="V99" i="21"/>
  <c r="V100" i="21"/>
  <c r="AB100" i="21" s="1"/>
  <c r="V101" i="21"/>
  <c r="AB101" i="21" s="1"/>
  <c r="V102" i="21"/>
  <c r="V103" i="21"/>
  <c r="V104" i="21"/>
  <c r="AB104" i="21" s="1"/>
  <c r="V105" i="21"/>
  <c r="AB105" i="21" s="1"/>
  <c r="V106" i="21"/>
  <c r="V107" i="21"/>
  <c r="V108" i="21"/>
  <c r="AB108" i="21" s="1"/>
  <c r="V109" i="21"/>
  <c r="AB109" i="21" s="1"/>
  <c r="V110" i="21"/>
  <c r="V111" i="21"/>
  <c r="V112" i="21"/>
  <c r="AB112" i="21" s="1"/>
  <c r="V113" i="21"/>
  <c r="AB113" i="21" s="1"/>
  <c r="V114" i="21"/>
  <c r="V115" i="21"/>
  <c r="V116" i="21"/>
  <c r="AB116" i="21" s="1"/>
  <c r="V117" i="21"/>
  <c r="AB117" i="21" s="1"/>
  <c r="V118" i="21"/>
  <c r="V119" i="21"/>
  <c r="V120" i="21"/>
  <c r="AB120" i="21" s="1"/>
  <c r="V121" i="21"/>
  <c r="AB121" i="21" s="1"/>
  <c r="V122" i="21"/>
  <c r="V123" i="21"/>
  <c r="V124" i="21"/>
  <c r="AB124" i="21" s="1"/>
  <c r="V125" i="21"/>
  <c r="AB125" i="21" s="1"/>
  <c r="V126" i="21"/>
  <c r="V127" i="21"/>
  <c r="V128" i="21"/>
  <c r="AB128" i="21" s="1"/>
  <c r="V129" i="21"/>
  <c r="AB129" i="21" s="1"/>
  <c r="V130" i="21"/>
  <c r="V131" i="21"/>
  <c r="V132" i="21"/>
  <c r="AB132" i="21" s="1"/>
  <c r="V133" i="21"/>
  <c r="AB133" i="21" s="1"/>
  <c r="V134" i="21"/>
  <c r="V135" i="21"/>
  <c r="V136" i="21"/>
  <c r="AB136" i="21" s="1"/>
  <c r="V137" i="21"/>
  <c r="AB137" i="21" s="1"/>
  <c r="V138" i="21"/>
  <c r="V139" i="21"/>
  <c r="V140" i="21"/>
  <c r="AB140" i="21" s="1"/>
  <c r="V141" i="21"/>
  <c r="AB141" i="21" s="1"/>
  <c r="V142" i="21"/>
  <c r="V143" i="21"/>
  <c r="V144" i="21"/>
  <c r="AB144" i="21" s="1"/>
  <c r="V145" i="21"/>
  <c r="AB145" i="21" s="1"/>
  <c r="V146" i="21"/>
  <c r="V147" i="21"/>
  <c r="V148" i="21"/>
  <c r="AB148" i="21" s="1"/>
  <c r="V149" i="21"/>
  <c r="AB149" i="21" s="1"/>
  <c r="V150" i="21"/>
  <c r="V151" i="21"/>
  <c r="V152" i="21"/>
  <c r="AB152" i="21" s="1"/>
  <c r="V153" i="21"/>
  <c r="AB153" i="21" s="1"/>
  <c r="V154" i="21"/>
  <c r="V155" i="21"/>
  <c r="V156" i="21"/>
  <c r="AB156" i="21" s="1"/>
  <c r="V157" i="21"/>
  <c r="AB157" i="21" s="1"/>
  <c r="V158" i="21"/>
  <c r="V159" i="21"/>
  <c r="V160" i="21"/>
  <c r="AB160" i="21" s="1"/>
  <c r="V161" i="21"/>
  <c r="AB161" i="21" s="1"/>
  <c r="V162" i="21"/>
  <c r="V163" i="21"/>
  <c r="V164" i="21"/>
  <c r="AB164" i="21" s="1"/>
  <c r="V165" i="21"/>
  <c r="AB165" i="21" s="1"/>
  <c r="V166" i="21"/>
  <c r="V167" i="21"/>
  <c r="V168" i="21"/>
  <c r="AB168" i="21" s="1"/>
  <c r="V169" i="21"/>
  <c r="AB169" i="21" s="1"/>
  <c r="V170" i="21"/>
  <c r="V171" i="21"/>
  <c r="V172" i="21"/>
  <c r="AB172" i="21" s="1"/>
  <c r="V173" i="21"/>
  <c r="AB173" i="21" s="1"/>
  <c r="V7" i="21"/>
  <c r="V6" i="21"/>
  <c r="AB6" i="21" s="1"/>
  <c r="U6" i="21"/>
  <c r="AC6" i="21" s="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Q173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H6" i="21"/>
  <c r="G6" i="21"/>
  <c r="B6" i="2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B156" i="21" s="1"/>
  <c r="B157" i="21" s="1"/>
  <c r="B158" i="21" s="1"/>
  <c r="B159" i="21" s="1"/>
  <c r="B160" i="21" s="1"/>
  <c r="B161" i="21" s="1"/>
  <c r="B162" i="21" s="1"/>
  <c r="B163" i="21" s="1"/>
  <c r="B164" i="21" s="1"/>
  <c r="B165" i="21" s="1"/>
  <c r="B166" i="21" s="1"/>
  <c r="B167" i="21" s="1"/>
  <c r="B168" i="21" s="1"/>
  <c r="B169" i="21" s="1"/>
  <c r="B170" i="21" s="1"/>
  <c r="B171" i="21" s="1"/>
  <c r="B172" i="21" s="1"/>
  <c r="B173" i="21" s="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K20" i="21" s="1"/>
  <c r="E21" i="21"/>
  <c r="E22" i="21"/>
  <c r="E23" i="21"/>
  <c r="E24" i="21"/>
  <c r="E25" i="21"/>
  <c r="E26" i="21"/>
  <c r="E27" i="21"/>
  <c r="E28" i="21"/>
  <c r="K28" i="21" s="1"/>
  <c r="E29" i="21"/>
  <c r="E30" i="21"/>
  <c r="E31" i="21"/>
  <c r="E32" i="21"/>
  <c r="E33" i="21"/>
  <c r="E34" i="21"/>
  <c r="E35" i="21"/>
  <c r="E36" i="21"/>
  <c r="K36" i="21" s="1"/>
  <c r="E37" i="21"/>
  <c r="E38" i="21"/>
  <c r="E39" i="21"/>
  <c r="E40" i="21"/>
  <c r="E41" i="21"/>
  <c r="E42" i="21"/>
  <c r="E43" i="21"/>
  <c r="E44" i="21"/>
  <c r="K44" i="21" s="1"/>
  <c r="E45" i="21"/>
  <c r="E46" i="21"/>
  <c r="E47" i="21"/>
  <c r="E48" i="21"/>
  <c r="E49" i="21"/>
  <c r="E50" i="21"/>
  <c r="E51" i="21"/>
  <c r="E52" i="21"/>
  <c r="K52" i="21" s="1"/>
  <c r="E53" i="21"/>
  <c r="E54" i="21"/>
  <c r="E55" i="21"/>
  <c r="E56" i="21"/>
  <c r="E57" i="21"/>
  <c r="E58" i="21"/>
  <c r="E59" i="21"/>
  <c r="E60" i="21"/>
  <c r="K60" i="21" s="1"/>
  <c r="E61" i="21"/>
  <c r="E62" i="21"/>
  <c r="E63" i="21"/>
  <c r="E64" i="21"/>
  <c r="E65" i="21"/>
  <c r="E66" i="21"/>
  <c r="E67" i="21"/>
  <c r="E68" i="21"/>
  <c r="K68" i="21" s="1"/>
  <c r="E69" i="21"/>
  <c r="E70" i="21"/>
  <c r="E71" i="21"/>
  <c r="E72" i="21"/>
  <c r="E73" i="21"/>
  <c r="E74" i="21"/>
  <c r="E75" i="21"/>
  <c r="E76" i="21"/>
  <c r="K76" i="21" s="1"/>
  <c r="E77" i="21"/>
  <c r="E78" i="21"/>
  <c r="E79" i="21"/>
  <c r="E80" i="21"/>
  <c r="E81" i="21"/>
  <c r="E82" i="21"/>
  <c r="E83" i="21"/>
  <c r="E84" i="21"/>
  <c r="K84" i="21" s="1"/>
  <c r="E85" i="21"/>
  <c r="E86" i="21"/>
  <c r="E87" i="21"/>
  <c r="E88" i="21"/>
  <c r="E89" i="21"/>
  <c r="E90" i="21"/>
  <c r="E91" i="21"/>
  <c r="E92" i="21"/>
  <c r="K92" i="21" s="1"/>
  <c r="E93" i="21"/>
  <c r="E94" i="21"/>
  <c r="E95" i="21"/>
  <c r="E96" i="21"/>
  <c r="E97" i="21"/>
  <c r="E98" i="21"/>
  <c r="E99" i="21"/>
  <c r="E100" i="21"/>
  <c r="K100" i="21" s="1"/>
  <c r="E101" i="21"/>
  <c r="E102" i="21"/>
  <c r="E103" i="21"/>
  <c r="E104" i="21"/>
  <c r="E105" i="21"/>
  <c r="E106" i="21"/>
  <c r="E107" i="21"/>
  <c r="E108" i="21"/>
  <c r="K108" i="21" s="1"/>
  <c r="E109" i="21"/>
  <c r="E110" i="21"/>
  <c r="E111" i="21"/>
  <c r="E112" i="21"/>
  <c r="E113" i="21"/>
  <c r="E114" i="21"/>
  <c r="E115" i="21"/>
  <c r="E116" i="21"/>
  <c r="K116" i="21" s="1"/>
  <c r="E117" i="21"/>
  <c r="E118" i="21"/>
  <c r="E119" i="21"/>
  <c r="E120" i="21"/>
  <c r="E121" i="21"/>
  <c r="E122" i="21"/>
  <c r="E123" i="21"/>
  <c r="E124" i="21"/>
  <c r="K124" i="21" s="1"/>
  <c r="E125" i="21"/>
  <c r="E126" i="21"/>
  <c r="E127" i="21"/>
  <c r="E128" i="21"/>
  <c r="E129" i="21"/>
  <c r="E130" i="21"/>
  <c r="K130" i="21" s="1"/>
  <c r="E131" i="21"/>
  <c r="E132" i="21"/>
  <c r="K132" i="21" s="1"/>
  <c r="E133" i="21"/>
  <c r="E134" i="21"/>
  <c r="E135" i="21"/>
  <c r="E136" i="21"/>
  <c r="E137" i="21"/>
  <c r="E138" i="21"/>
  <c r="K138" i="21" s="1"/>
  <c r="E139" i="21"/>
  <c r="E140" i="21"/>
  <c r="K140" i="21" s="1"/>
  <c r="E141" i="21"/>
  <c r="E142" i="21"/>
  <c r="E143" i="21"/>
  <c r="E144" i="21"/>
  <c r="E145" i="21"/>
  <c r="E146" i="21"/>
  <c r="K146" i="21" s="1"/>
  <c r="E147" i="21"/>
  <c r="E148" i="21"/>
  <c r="K148" i="21" s="1"/>
  <c r="E149" i="21"/>
  <c r="E150" i="21"/>
  <c r="E151" i="21"/>
  <c r="E152" i="21"/>
  <c r="E153" i="21"/>
  <c r="E154" i="21"/>
  <c r="K154" i="21" s="1"/>
  <c r="E155" i="21"/>
  <c r="E156" i="21"/>
  <c r="K156" i="21" s="1"/>
  <c r="E157" i="21"/>
  <c r="E158" i="21"/>
  <c r="E159" i="21"/>
  <c r="E160" i="21"/>
  <c r="E161" i="21"/>
  <c r="E162" i="21"/>
  <c r="K162" i="21" s="1"/>
  <c r="E163" i="21"/>
  <c r="E164" i="21"/>
  <c r="K164" i="21" s="1"/>
  <c r="E165" i="21"/>
  <c r="E166" i="21"/>
  <c r="E167" i="21"/>
  <c r="E168" i="21"/>
  <c r="E169" i="21"/>
  <c r="E170" i="21"/>
  <c r="K170" i="21" s="1"/>
  <c r="E171" i="21"/>
  <c r="E172" i="21"/>
  <c r="K172" i="21" s="1"/>
  <c r="E173" i="21"/>
  <c r="E6" i="21"/>
  <c r="D7" i="21"/>
  <c r="D8" i="21"/>
  <c r="D9" i="21"/>
  <c r="D10" i="21"/>
  <c r="D11" i="21"/>
  <c r="D12" i="21"/>
  <c r="D13" i="21"/>
  <c r="L13" i="21" s="1"/>
  <c r="D14" i="21"/>
  <c r="D15" i="21"/>
  <c r="D16" i="21"/>
  <c r="D17" i="21"/>
  <c r="D18" i="21"/>
  <c r="D19" i="21"/>
  <c r="D20" i="21"/>
  <c r="D21" i="21"/>
  <c r="L21" i="21" s="1"/>
  <c r="D22" i="21"/>
  <c r="D23" i="21"/>
  <c r="D24" i="21"/>
  <c r="D25" i="21"/>
  <c r="D26" i="21"/>
  <c r="D27" i="21"/>
  <c r="D28" i="21"/>
  <c r="D29" i="21"/>
  <c r="L29" i="21" s="1"/>
  <c r="D30" i="21"/>
  <c r="D31" i="21"/>
  <c r="D32" i="21"/>
  <c r="D33" i="21"/>
  <c r="D34" i="21"/>
  <c r="D35" i="21"/>
  <c r="D36" i="21"/>
  <c r="D37" i="21"/>
  <c r="L37" i="21" s="1"/>
  <c r="D38" i="21"/>
  <c r="D39" i="21"/>
  <c r="D40" i="21"/>
  <c r="D41" i="21"/>
  <c r="D42" i="21"/>
  <c r="D43" i="21"/>
  <c r="D44" i="21"/>
  <c r="D45" i="21"/>
  <c r="L45" i="21" s="1"/>
  <c r="D46" i="21"/>
  <c r="D47" i="21"/>
  <c r="D48" i="21"/>
  <c r="D49" i="21"/>
  <c r="D50" i="21"/>
  <c r="D51" i="21"/>
  <c r="D52" i="21"/>
  <c r="D53" i="21"/>
  <c r="L53" i="21" s="1"/>
  <c r="D54" i="21"/>
  <c r="D55" i="21"/>
  <c r="D56" i="21"/>
  <c r="D57" i="21"/>
  <c r="D58" i="21"/>
  <c r="D59" i="21"/>
  <c r="D60" i="21"/>
  <c r="D61" i="21"/>
  <c r="L61" i="21" s="1"/>
  <c r="D62" i="21"/>
  <c r="D63" i="21"/>
  <c r="D64" i="21"/>
  <c r="D65" i="21"/>
  <c r="D66" i="21"/>
  <c r="D67" i="21"/>
  <c r="D68" i="21"/>
  <c r="D69" i="21"/>
  <c r="L69" i="21" s="1"/>
  <c r="D70" i="21"/>
  <c r="D71" i="21"/>
  <c r="D72" i="21"/>
  <c r="D73" i="21"/>
  <c r="D74" i="21"/>
  <c r="D75" i="21"/>
  <c r="D76" i="21"/>
  <c r="D77" i="21"/>
  <c r="L77" i="21" s="1"/>
  <c r="D78" i="21"/>
  <c r="D79" i="21"/>
  <c r="D80" i="21"/>
  <c r="D81" i="21"/>
  <c r="D82" i="21"/>
  <c r="D83" i="21"/>
  <c r="D84" i="21"/>
  <c r="D85" i="21"/>
  <c r="L85" i="21" s="1"/>
  <c r="D86" i="21"/>
  <c r="D87" i="21"/>
  <c r="D88" i="21"/>
  <c r="D89" i="21"/>
  <c r="D90" i="21"/>
  <c r="D91" i="21"/>
  <c r="D92" i="21"/>
  <c r="D93" i="21"/>
  <c r="L93" i="21" s="1"/>
  <c r="D94" i="21"/>
  <c r="D95" i="21"/>
  <c r="D96" i="21"/>
  <c r="D97" i="21"/>
  <c r="D98" i="21"/>
  <c r="D99" i="21"/>
  <c r="D100" i="21"/>
  <c r="D101" i="21"/>
  <c r="L101" i="21" s="1"/>
  <c r="D102" i="21"/>
  <c r="D103" i="21"/>
  <c r="D104" i="21"/>
  <c r="D105" i="21"/>
  <c r="D106" i="21"/>
  <c r="D107" i="21"/>
  <c r="D108" i="21"/>
  <c r="D109" i="21"/>
  <c r="L109" i="21" s="1"/>
  <c r="D110" i="21"/>
  <c r="D111" i="21"/>
  <c r="D112" i="21"/>
  <c r="D113" i="21"/>
  <c r="D114" i="21"/>
  <c r="D115" i="21"/>
  <c r="D116" i="21"/>
  <c r="D117" i="21"/>
  <c r="L117" i="21" s="1"/>
  <c r="D118" i="21"/>
  <c r="D119" i="21"/>
  <c r="D120" i="21"/>
  <c r="D121" i="21"/>
  <c r="D122" i="21"/>
  <c r="D123" i="21"/>
  <c r="D124" i="21"/>
  <c r="D125" i="21"/>
  <c r="L125" i="21" s="1"/>
  <c r="D126" i="21"/>
  <c r="D127" i="21"/>
  <c r="D128" i="21"/>
  <c r="D129" i="21"/>
  <c r="D130" i="21"/>
  <c r="D131" i="21"/>
  <c r="D132" i="21"/>
  <c r="D133" i="21"/>
  <c r="L133" i="21" s="1"/>
  <c r="D134" i="21"/>
  <c r="D135" i="21"/>
  <c r="D136" i="21"/>
  <c r="D137" i="21"/>
  <c r="D138" i="21"/>
  <c r="D139" i="21"/>
  <c r="D140" i="21"/>
  <c r="D141" i="21"/>
  <c r="L141" i="21" s="1"/>
  <c r="D142" i="21"/>
  <c r="D143" i="21"/>
  <c r="D144" i="21"/>
  <c r="D145" i="21"/>
  <c r="D146" i="21"/>
  <c r="D147" i="21"/>
  <c r="D148" i="21"/>
  <c r="D149" i="21"/>
  <c r="L149" i="21" s="1"/>
  <c r="D150" i="21"/>
  <c r="D151" i="21"/>
  <c r="D152" i="21"/>
  <c r="D153" i="21"/>
  <c r="D154" i="21"/>
  <c r="D155" i="21"/>
  <c r="D156" i="21"/>
  <c r="D157" i="21"/>
  <c r="L157" i="21" s="1"/>
  <c r="D158" i="21"/>
  <c r="D159" i="21"/>
  <c r="D160" i="21"/>
  <c r="D161" i="21"/>
  <c r="D162" i="21"/>
  <c r="D163" i="21"/>
  <c r="D164" i="21"/>
  <c r="D165" i="21"/>
  <c r="L165" i="21" s="1"/>
  <c r="D166" i="21"/>
  <c r="D167" i="21"/>
  <c r="D168" i="21"/>
  <c r="D169" i="21"/>
  <c r="D170" i="21"/>
  <c r="D171" i="21"/>
  <c r="D172" i="21"/>
  <c r="D173" i="21"/>
  <c r="L173" i="21" s="1"/>
  <c r="D6" i="21"/>
  <c r="K12" i="21" l="1"/>
  <c r="AB13" i="21"/>
  <c r="K122" i="21"/>
  <c r="K167" i="21"/>
  <c r="K159" i="21"/>
  <c r="K151" i="21"/>
  <c r="K143" i="21"/>
  <c r="K135" i="21"/>
  <c r="K127" i="21"/>
  <c r="K119" i="21"/>
  <c r="K111" i="21"/>
  <c r="K103" i="21"/>
  <c r="K95" i="21"/>
  <c r="K87" i="21"/>
  <c r="K79" i="21"/>
  <c r="K71" i="21"/>
  <c r="K63" i="21"/>
  <c r="K55" i="21"/>
  <c r="K47" i="21"/>
  <c r="K39" i="21"/>
  <c r="K31" i="21"/>
  <c r="K23" i="21"/>
  <c r="L171" i="21"/>
  <c r="L163" i="21"/>
  <c r="L155" i="21"/>
  <c r="L147" i="21"/>
  <c r="L139" i="21"/>
  <c r="L131" i="21"/>
  <c r="L123" i="21"/>
  <c r="L115" i="21"/>
  <c r="L107" i="21"/>
  <c r="L99" i="21"/>
  <c r="L91" i="21"/>
  <c r="L83" i="21"/>
  <c r="L75" i="21"/>
  <c r="L67" i="21"/>
  <c r="L59" i="21"/>
  <c r="L51" i="21"/>
  <c r="L43" i="21"/>
  <c r="L35" i="21"/>
  <c r="L27" i="21"/>
  <c r="L19" i="21"/>
  <c r="L11" i="21"/>
  <c r="K114" i="21"/>
  <c r="K106" i="21"/>
  <c r="K98" i="21"/>
  <c r="K90" i="21"/>
  <c r="K82" i="21"/>
  <c r="K74" i="21"/>
  <c r="K66" i="21"/>
  <c r="K58" i="21"/>
  <c r="K50" i="21"/>
  <c r="K42" i="21"/>
  <c r="K34" i="21"/>
  <c r="K26" i="21"/>
  <c r="K18" i="21"/>
  <c r="K10" i="21"/>
  <c r="K15" i="21"/>
  <c r="K7" i="21"/>
  <c r="L167" i="21"/>
  <c r="L159" i="21"/>
  <c r="L151" i="21"/>
  <c r="L143" i="21"/>
  <c r="L135" i="21"/>
  <c r="L127" i="21"/>
  <c r="L119" i="21"/>
  <c r="L111" i="21"/>
  <c r="L103" i="21"/>
  <c r="L95" i="21"/>
  <c r="L87" i="21"/>
  <c r="L79" i="21"/>
  <c r="L71" i="21"/>
  <c r="L63" i="21"/>
  <c r="L55" i="21"/>
  <c r="L47" i="21"/>
  <c r="L39" i="21"/>
  <c r="L31" i="21"/>
  <c r="L23" i="21"/>
  <c r="L15" i="21"/>
  <c r="L7" i="21"/>
  <c r="L6" i="21"/>
  <c r="K166" i="21"/>
  <c r="K158" i="21"/>
  <c r="K150" i="21"/>
  <c r="K142" i="21"/>
  <c r="K134" i="21"/>
  <c r="K126" i="21"/>
  <c r="K118" i="21"/>
  <c r="K110" i="21"/>
  <c r="K102" i="21"/>
  <c r="K94" i="21"/>
  <c r="K86" i="21"/>
  <c r="K78" i="21"/>
  <c r="K70" i="21"/>
  <c r="K62" i="21"/>
  <c r="K54" i="21"/>
  <c r="K46" i="21"/>
  <c r="K38" i="21"/>
  <c r="K30" i="21"/>
  <c r="K22" i="21"/>
  <c r="K14" i="21"/>
  <c r="L162" i="21"/>
  <c r="L146" i="21"/>
  <c r="L130" i="21"/>
  <c r="L114" i="21"/>
  <c r="L98" i="21"/>
  <c r="L90" i="21"/>
  <c r="L74" i="21"/>
  <c r="L58" i="21"/>
  <c r="L42" i="21"/>
  <c r="L34" i="21"/>
  <c r="L26" i="21"/>
  <c r="L18" i="21"/>
  <c r="AC172" i="21"/>
  <c r="AC164" i="21"/>
  <c r="AC156" i="21"/>
  <c r="AC148" i="21"/>
  <c r="AC140" i="21"/>
  <c r="AC132" i="21"/>
  <c r="AC124" i="21"/>
  <c r="AC116" i="21"/>
  <c r="AC108" i="21"/>
  <c r="AC100" i="21"/>
  <c r="AC92" i="21"/>
  <c r="AC84" i="21"/>
  <c r="AC76" i="21"/>
  <c r="AC68" i="21"/>
  <c r="AC60" i="21"/>
  <c r="AC52" i="21"/>
  <c r="AC44" i="21"/>
  <c r="AC36" i="21"/>
  <c r="AC28" i="21"/>
  <c r="AC20" i="21"/>
  <c r="AC12" i="21"/>
  <c r="L170" i="21"/>
  <c r="L154" i="21"/>
  <c r="L138" i="21"/>
  <c r="L122" i="21"/>
  <c r="L106" i="21"/>
  <c r="L82" i="21"/>
  <c r="L66" i="21"/>
  <c r="L50" i="21"/>
  <c r="L10" i="21"/>
  <c r="AC170" i="21"/>
  <c r="AC162" i="21"/>
  <c r="AC154" i="21"/>
  <c r="AC146" i="21"/>
  <c r="AC138" i="21"/>
  <c r="AC130" i="21"/>
  <c r="AC122" i="21"/>
  <c r="AC114" i="21"/>
  <c r="AC106" i="21"/>
  <c r="AC98" i="21"/>
  <c r="AC90" i="21"/>
  <c r="AC82" i="21"/>
  <c r="AC74" i="21"/>
  <c r="AC66" i="21"/>
  <c r="AC58" i="21"/>
  <c r="AC50" i="21"/>
  <c r="AC42" i="21"/>
  <c r="AC34" i="21"/>
  <c r="AC26" i="21"/>
  <c r="AC18" i="21"/>
  <c r="AC10" i="21"/>
  <c r="L172" i="21"/>
  <c r="L164" i="21"/>
  <c r="L156" i="21"/>
  <c r="L148" i="21"/>
  <c r="L140" i="21"/>
  <c r="L132" i="21"/>
  <c r="L124" i="21"/>
  <c r="L116" i="21"/>
  <c r="L108" i="21"/>
  <c r="L100" i="21"/>
  <c r="L92" i="21"/>
  <c r="L84" i="21"/>
  <c r="L76" i="21"/>
  <c r="L68" i="21"/>
  <c r="L60" i="21"/>
  <c r="L52" i="21"/>
  <c r="L44" i="21"/>
  <c r="L36" i="21"/>
  <c r="L28" i="21"/>
  <c r="L20" i="21"/>
  <c r="L12" i="21"/>
  <c r="K171" i="21"/>
  <c r="K163" i="21"/>
  <c r="K155" i="21"/>
  <c r="K147" i="21"/>
  <c r="K139" i="21"/>
  <c r="K131" i="21"/>
  <c r="K123" i="21"/>
  <c r="K115" i="21"/>
  <c r="K107" i="21"/>
  <c r="K99" i="21"/>
  <c r="K91" i="21"/>
  <c r="K83" i="21"/>
  <c r="K75" i="21"/>
  <c r="K67" i="21"/>
  <c r="K59" i="21"/>
  <c r="K51" i="21"/>
  <c r="K43" i="21"/>
  <c r="K35" i="21"/>
  <c r="K27" i="21"/>
  <c r="K19" i="21"/>
  <c r="K11" i="21"/>
  <c r="AC173" i="21"/>
  <c r="AC165" i="21"/>
  <c r="AC157" i="21"/>
  <c r="AC149" i="21"/>
  <c r="AC141" i="21"/>
  <c r="AC133" i="21"/>
  <c r="AC125" i="21"/>
  <c r="AC117" i="21"/>
  <c r="AC109" i="21"/>
  <c r="AC101" i="21"/>
  <c r="AC93" i="21"/>
  <c r="AC85" i="21"/>
  <c r="AC77" i="21"/>
  <c r="AC69" i="21"/>
  <c r="AC61" i="21"/>
  <c r="AC53" i="21"/>
  <c r="AC45" i="21"/>
  <c r="AC37" i="21"/>
  <c r="AC29" i="21"/>
  <c r="AC21" i="21"/>
  <c r="AC13" i="21"/>
  <c r="L161" i="21"/>
  <c r="L145" i="21"/>
  <c r="L129" i="21"/>
  <c r="L113" i="21"/>
  <c r="L105" i="21"/>
  <c r="L97" i="21"/>
  <c r="L81" i="21"/>
  <c r="L73" i="21"/>
  <c r="L65" i="21"/>
  <c r="L57" i="21"/>
  <c r="L49" i="21"/>
  <c r="L41" i="21"/>
  <c r="L33" i="21"/>
  <c r="L25" i="21"/>
  <c r="L17" i="21"/>
  <c r="L9" i="21"/>
  <c r="AC171" i="21"/>
  <c r="AC163" i="21"/>
  <c r="AC155" i="21"/>
  <c r="AC147" i="21"/>
  <c r="AC139" i="21"/>
  <c r="AC131" i="21"/>
  <c r="AC123" i="21"/>
  <c r="AC115" i="21"/>
  <c r="AC107" i="21"/>
  <c r="AC99" i="21"/>
  <c r="AC91" i="21"/>
  <c r="AC83" i="21"/>
  <c r="AC75" i="21"/>
  <c r="AC67" i="21"/>
  <c r="AC59" i="21"/>
  <c r="AC51" i="21"/>
  <c r="AC43" i="21"/>
  <c r="AC35" i="21"/>
  <c r="AC27" i="21"/>
  <c r="AC19" i="21"/>
  <c r="AC11" i="21"/>
  <c r="L169" i="21"/>
  <c r="L153" i="21"/>
  <c r="L137" i="21"/>
  <c r="L121" i="21"/>
  <c r="L89" i="21"/>
  <c r="L168" i="21"/>
  <c r="L160" i="21"/>
  <c r="L152" i="21"/>
  <c r="L144" i="21"/>
  <c r="L136" i="21"/>
  <c r="L128" i="21"/>
  <c r="L120" i="21"/>
  <c r="L112" i="21"/>
  <c r="L104" i="21"/>
  <c r="L96" i="21"/>
  <c r="L88" i="21"/>
  <c r="L80" i="21"/>
  <c r="L72" i="21"/>
  <c r="L64" i="21"/>
  <c r="L56" i="21"/>
  <c r="L48" i="21"/>
  <c r="L40" i="21"/>
  <c r="L32" i="21"/>
  <c r="L24" i="21"/>
  <c r="L16" i="21"/>
  <c r="L8" i="21"/>
  <c r="AC167" i="21"/>
  <c r="AC159" i="21"/>
  <c r="AC151" i="21"/>
  <c r="AC143" i="21"/>
  <c r="AC135" i="21"/>
  <c r="AC127" i="21"/>
  <c r="AC119" i="21"/>
  <c r="AC111" i="21"/>
  <c r="AC103" i="21"/>
  <c r="AC95" i="21"/>
  <c r="AC87" i="21"/>
  <c r="AC79" i="21"/>
  <c r="AC71" i="21"/>
  <c r="AC63" i="21"/>
  <c r="AC55" i="21"/>
  <c r="AC47" i="21"/>
  <c r="AC39" i="21"/>
  <c r="AC31" i="21"/>
  <c r="AC23" i="21"/>
  <c r="AC15" i="21"/>
  <c r="AC7" i="21"/>
  <c r="L166" i="21"/>
  <c r="L158" i="21"/>
  <c r="L150" i="21"/>
  <c r="L142" i="21"/>
  <c r="L134" i="21"/>
  <c r="L126" i="21"/>
  <c r="L118" i="21"/>
  <c r="L110" i="21"/>
  <c r="L102" i="21"/>
  <c r="L94" i="21"/>
  <c r="L86" i="21"/>
  <c r="L78" i="21"/>
  <c r="L70" i="21"/>
  <c r="L62" i="21"/>
  <c r="L54" i="21"/>
  <c r="L46" i="21"/>
  <c r="L38" i="21"/>
  <c r="L30" i="21"/>
  <c r="L22" i="21"/>
  <c r="L14" i="21"/>
  <c r="AB62" i="21"/>
  <c r="AB54" i="21"/>
  <c r="AB170" i="21"/>
  <c r="AB162" i="21"/>
  <c r="AB154" i="21"/>
  <c r="AB146" i="21"/>
  <c r="AB138" i="21"/>
  <c r="AB130" i="21"/>
  <c r="AB122" i="21"/>
  <c r="AB114" i="21"/>
  <c r="AB106" i="21"/>
  <c r="AB98" i="21"/>
  <c r="AB90" i="21"/>
  <c r="AB82" i="21"/>
  <c r="AB74" i="21"/>
  <c r="AB66" i="21"/>
  <c r="AB58" i="21"/>
  <c r="AB50" i="21"/>
  <c r="AB42" i="21"/>
  <c r="AB34" i="21"/>
  <c r="AB26" i="21"/>
  <c r="AB18" i="21"/>
  <c r="AB10" i="21"/>
  <c r="K173" i="21"/>
  <c r="K165" i="21"/>
  <c r="K157" i="21"/>
  <c r="K149" i="21"/>
  <c r="K141" i="21"/>
  <c r="K133" i="21"/>
  <c r="K125" i="21"/>
  <c r="K117" i="21"/>
  <c r="K109" i="21"/>
  <c r="K101" i="21"/>
  <c r="K93" i="21"/>
  <c r="K85" i="21"/>
  <c r="K77" i="21"/>
  <c r="K69" i="21"/>
  <c r="K61" i="21"/>
  <c r="K53" i="21"/>
  <c r="K45" i="21"/>
  <c r="K37" i="21"/>
  <c r="K29" i="21"/>
  <c r="K21" i="21"/>
  <c r="K13" i="21"/>
  <c r="AB171" i="21"/>
  <c r="AB163" i="21"/>
  <c r="AB155" i="21"/>
  <c r="AB147" i="21"/>
  <c r="AB139" i="21"/>
  <c r="AB131" i="21"/>
  <c r="AB123" i="21"/>
  <c r="AB115" i="21"/>
  <c r="AB107" i="21"/>
  <c r="AB99" i="21"/>
  <c r="AB91" i="21"/>
  <c r="AB83" i="21"/>
  <c r="AB75" i="21"/>
  <c r="AB67" i="21"/>
  <c r="AB59" i="21"/>
  <c r="AB51" i="21"/>
  <c r="AB43" i="21"/>
  <c r="AB35" i="21"/>
  <c r="AB27" i="21"/>
  <c r="AB19" i="21"/>
  <c r="AB11" i="21"/>
  <c r="AB166" i="21"/>
  <c r="AB158" i="21"/>
  <c r="AB150" i="21"/>
  <c r="AB142" i="21"/>
  <c r="AB134" i="21"/>
  <c r="AB126" i="21"/>
  <c r="AB118" i="21"/>
  <c r="AB110" i="21"/>
  <c r="AB102" i="21"/>
  <c r="AB94" i="21"/>
  <c r="AB86" i="21"/>
  <c r="AB78" i="21"/>
  <c r="AB70" i="21"/>
  <c r="AB46" i="21"/>
  <c r="AB38" i="21"/>
  <c r="AB30" i="21"/>
  <c r="AB22" i="21"/>
  <c r="AB14" i="21"/>
  <c r="AB167" i="21"/>
  <c r="AB159" i="21"/>
  <c r="AB151" i="21"/>
  <c r="AB143" i="21"/>
  <c r="AB135" i="21"/>
  <c r="AB127" i="21"/>
  <c r="AB119" i="21"/>
  <c r="AB111" i="21"/>
  <c r="AB103" i="21"/>
  <c r="AB95" i="21"/>
  <c r="AB87" i="21"/>
  <c r="AB79" i="21"/>
  <c r="AB71" i="21"/>
  <c r="AB63" i="21"/>
  <c r="AB55" i="21"/>
  <c r="AB47" i="21"/>
  <c r="AB39" i="21"/>
  <c r="AB31" i="21"/>
  <c r="AB23" i="21"/>
  <c r="AB15" i="21"/>
  <c r="K168" i="21"/>
  <c r="K160" i="21"/>
  <c r="K152" i="21"/>
  <c r="K144" i="21"/>
  <c r="K136" i="21"/>
  <c r="K128" i="21"/>
  <c r="K120" i="21"/>
  <c r="K112" i="21"/>
  <c r="K104" i="21"/>
  <c r="K96" i="21"/>
  <c r="K88" i="21"/>
  <c r="K80" i="21"/>
  <c r="K72" i="21"/>
  <c r="K64" i="21"/>
  <c r="K56" i="21"/>
  <c r="K48" i="21"/>
  <c r="K40" i="21"/>
  <c r="K32" i="21"/>
  <c r="K24" i="21"/>
  <c r="K16" i="21"/>
  <c r="K8" i="21"/>
  <c r="AB7" i="21"/>
  <c r="K6" i="21"/>
  <c r="K169" i="21"/>
  <c r="K161" i="21"/>
  <c r="K153" i="21"/>
  <c r="K145" i="21"/>
  <c r="K137" i="21"/>
  <c r="K129" i="21"/>
  <c r="K121" i="21"/>
  <c r="K113" i="21"/>
  <c r="K105" i="21"/>
  <c r="K97" i="21"/>
  <c r="K89" i="21"/>
  <c r="K81" i="21"/>
  <c r="K73" i="21"/>
  <c r="K65" i="21"/>
  <c r="K57" i="21"/>
  <c r="K49" i="21"/>
  <c r="K41" i="21"/>
  <c r="K33" i="21"/>
  <c r="K25" i="21"/>
  <c r="K17" i="21"/>
  <c r="K9" i="21"/>
  <c r="FT4" i="20" l="1"/>
  <c r="FT5" i="20"/>
  <c r="FT6" i="20"/>
  <c r="FT7" i="20"/>
  <c r="FT8" i="20"/>
  <c r="FT9" i="20"/>
  <c r="FT10" i="20"/>
  <c r="FT11" i="20"/>
  <c r="FT12" i="20"/>
  <c r="FT13" i="20"/>
  <c r="FT14" i="20"/>
  <c r="FT15" i="20"/>
  <c r="FT16" i="20"/>
  <c r="FT17" i="20"/>
  <c r="FT18" i="20"/>
  <c r="FT19" i="20"/>
  <c r="FT20" i="20"/>
  <c r="FT21" i="20"/>
  <c r="FT22" i="20"/>
  <c r="FT23" i="20"/>
  <c r="FT24" i="20"/>
  <c r="FT25" i="20"/>
  <c r="FT26" i="20"/>
  <c r="FT27" i="20"/>
  <c r="FT28" i="20"/>
  <c r="FT29" i="20"/>
  <c r="FT30" i="20"/>
  <c r="FT31" i="20"/>
  <c r="FT32" i="20"/>
  <c r="FT33" i="20"/>
  <c r="FT34" i="20"/>
  <c r="FT35" i="20"/>
  <c r="FT36" i="20"/>
  <c r="FT37" i="20"/>
  <c r="FT38" i="20"/>
  <c r="FT39" i="20"/>
  <c r="FT40" i="20"/>
  <c r="FT41" i="20"/>
  <c r="FT42" i="20"/>
  <c r="FT43" i="20"/>
  <c r="FT44" i="20"/>
  <c r="FT45" i="20"/>
  <c r="FT46" i="20"/>
  <c r="FT47" i="20"/>
  <c r="FT48" i="20"/>
  <c r="FT49" i="20"/>
  <c r="FT50" i="20"/>
  <c r="FT51" i="20"/>
  <c r="FT52" i="20"/>
  <c r="FT53" i="20"/>
  <c r="FT54" i="20"/>
  <c r="FT55" i="20"/>
  <c r="FT56" i="20"/>
  <c r="FT57" i="20"/>
  <c r="FT58" i="20"/>
  <c r="FT59" i="20"/>
  <c r="FT60" i="20"/>
  <c r="FT61" i="20"/>
  <c r="FT62" i="20"/>
  <c r="FT63" i="20"/>
  <c r="FT64" i="20"/>
  <c r="FT65" i="20"/>
  <c r="FT66" i="20"/>
  <c r="FT67" i="20"/>
  <c r="FT68" i="20"/>
  <c r="FT69" i="20"/>
  <c r="FT70" i="20"/>
  <c r="FT71" i="20"/>
  <c r="FT72" i="20"/>
  <c r="FT73" i="20"/>
  <c r="FT74" i="20"/>
  <c r="FT75" i="20"/>
  <c r="FT76" i="20"/>
  <c r="FT77" i="20"/>
  <c r="FT78" i="20"/>
  <c r="FT79" i="20"/>
  <c r="FT80" i="20"/>
  <c r="FT81" i="20"/>
  <c r="FT82" i="20"/>
  <c r="FT83" i="20"/>
  <c r="FT84" i="20"/>
  <c r="FT85" i="20"/>
  <c r="FT86" i="20"/>
  <c r="FT87" i="20"/>
  <c r="FT88" i="20"/>
  <c r="FT89" i="20"/>
  <c r="FT90" i="20"/>
  <c r="FT91" i="20"/>
  <c r="FT92" i="20"/>
  <c r="FT93" i="20"/>
  <c r="FT94" i="20"/>
  <c r="FT95" i="20"/>
  <c r="FT96" i="20"/>
  <c r="FT97" i="20"/>
  <c r="FT98" i="20"/>
  <c r="FT99" i="20"/>
  <c r="FT100" i="20"/>
  <c r="FT101" i="20"/>
  <c r="FT102" i="20"/>
  <c r="FT103" i="20"/>
  <c r="FT104" i="20"/>
  <c r="FT105" i="20"/>
  <c r="FT106" i="20"/>
  <c r="FT107" i="20"/>
  <c r="FT108" i="20"/>
  <c r="FT109" i="20"/>
  <c r="FT110" i="20"/>
  <c r="FT111" i="20"/>
  <c r="FT112" i="20"/>
  <c r="FT113" i="20"/>
  <c r="FT114" i="20"/>
  <c r="FT115" i="20"/>
  <c r="FT116" i="20"/>
  <c r="FT117" i="20"/>
  <c r="FT118" i="20"/>
  <c r="FT119" i="20"/>
  <c r="FT120" i="20"/>
  <c r="FT121" i="20"/>
  <c r="FT122" i="20"/>
  <c r="FT123" i="20"/>
  <c r="FT124" i="20"/>
  <c r="FT125" i="20"/>
  <c r="FT126" i="20"/>
  <c r="FT127" i="20"/>
  <c r="FT128" i="20"/>
  <c r="FT129" i="20"/>
  <c r="FT130" i="20"/>
  <c r="FT131" i="20"/>
  <c r="FT132" i="20"/>
  <c r="FT133" i="20"/>
  <c r="FT134" i="20"/>
  <c r="FT135" i="20"/>
  <c r="FT136" i="20"/>
  <c r="FT137" i="20"/>
  <c r="FT138" i="20"/>
  <c r="FT139" i="20"/>
  <c r="FT140" i="20"/>
  <c r="FT141" i="20"/>
  <c r="FT142" i="20"/>
  <c r="FT143" i="20"/>
  <c r="FT144" i="20"/>
  <c r="FT145" i="20"/>
  <c r="FT146" i="20"/>
  <c r="FT147" i="20"/>
  <c r="FT148" i="20"/>
  <c r="FT149" i="20"/>
  <c r="FT150" i="20"/>
  <c r="FT151" i="20"/>
  <c r="FT152" i="20"/>
  <c r="FT153" i="20"/>
  <c r="FT154" i="20"/>
  <c r="FT155" i="20"/>
  <c r="FT156" i="20"/>
  <c r="FT157" i="20"/>
  <c r="FT158" i="20"/>
  <c r="FT159" i="20"/>
  <c r="FT160" i="20"/>
  <c r="FT161" i="20"/>
  <c r="FT162" i="20"/>
  <c r="FT163" i="20"/>
  <c r="FT164" i="20"/>
  <c r="FT165" i="20"/>
  <c r="FT166" i="20"/>
  <c r="FT167" i="20"/>
  <c r="FT168" i="20"/>
  <c r="FT169" i="20"/>
  <c r="FT170" i="20"/>
  <c r="C17" i="17" l="1"/>
  <c r="FS4" i="20"/>
  <c r="FS5" i="20"/>
  <c r="FS6" i="20"/>
  <c r="FS7" i="20"/>
  <c r="FS8" i="20"/>
  <c r="FS9" i="20"/>
  <c r="FS10" i="20"/>
  <c r="FS11" i="20"/>
  <c r="FS12" i="20"/>
  <c r="FS13" i="20"/>
  <c r="FS14" i="20"/>
  <c r="FS15" i="20"/>
  <c r="FS16" i="20"/>
  <c r="FS17" i="20"/>
  <c r="FS18" i="20"/>
  <c r="FS19" i="20"/>
  <c r="FS20" i="20"/>
  <c r="FS21" i="20"/>
  <c r="FS22" i="20"/>
  <c r="FS23" i="20"/>
  <c r="FS24" i="20"/>
  <c r="FS25" i="20"/>
  <c r="FS26" i="20"/>
  <c r="FS27" i="20"/>
  <c r="FS28" i="20"/>
  <c r="FS29" i="20"/>
  <c r="FS30" i="20"/>
  <c r="FS31" i="20"/>
  <c r="FS32" i="20"/>
  <c r="FS33" i="20"/>
  <c r="FS34" i="20"/>
  <c r="FS35" i="20"/>
  <c r="FS36" i="20"/>
  <c r="FS37" i="20"/>
  <c r="FS38" i="20"/>
  <c r="FS39" i="20"/>
  <c r="FS40" i="20"/>
  <c r="FS41" i="20"/>
  <c r="FS42" i="20"/>
  <c r="FS43" i="20"/>
  <c r="FS44" i="20"/>
  <c r="FS45" i="20"/>
  <c r="FS46" i="20"/>
  <c r="FS47" i="20"/>
  <c r="FS48" i="20"/>
  <c r="FS49" i="20"/>
  <c r="FS50" i="20"/>
  <c r="FS51" i="20"/>
  <c r="FS52" i="20"/>
  <c r="FS53" i="20"/>
  <c r="FS54" i="20"/>
  <c r="FS55" i="20"/>
  <c r="FS56" i="20"/>
  <c r="FS57" i="20"/>
  <c r="FS58" i="20"/>
  <c r="FS59" i="20"/>
  <c r="FS60" i="20"/>
  <c r="FS61" i="20"/>
  <c r="FS62" i="20"/>
  <c r="FS63" i="20"/>
  <c r="FS64" i="20"/>
  <c r="FS65" i="20"/>
  <c r="FS66" i="20"/>
  <c r="FS67" i="20"/>
  <c r="FS68" i="20"/>
  <c r="FS69" i="20"/>
  <c r="FS70" i="20"/>
  <c r="FS71" i="20"/>
  <c r="FS72" i="20"/>
  <c r="FS73" i="20"/>
  <c r="FS74" i="20"/>
  <c r="FS75" i="20"/>
  <c r="FS76" i="20"/>
  <c r="FS77" i="20"/>
  <c r="FS78" i="20"/>
  <c r="FS79" i="20"/>
  <c r="FS80" i="20"/>
  <c r="FS81" i="20"/>
  <c r="FS82" i="20"/>
  <c r="FS83" i="20"/>
  <c r="FS84" i="20"/>
  <c r="FS85" i="20"/>
  <c r="FS86" i="20"/>
  <c r="FS87" i="20"/>
  <c r="FS88" i="20"/>
  <c r="FS89" i="20"/>
  <c r="FS90" i="20"/>
  <c r="FS91" i="20"/>
  <c r="FS92" i="20"/>
  <c r="FS93" i="20"/>
  <c r="FS94" i="20"/>
  <c r="FS95" i="20"/>
  <c r="FS96" i="20"/>
  <c r="FS97" i="20"/>
  <c r="FS98" i="20"/>
  <c r="FS99" i="20"/>
  <c r="FS100" i="20"/>
  <c r="FS101" i="20"/>
  <c r="FS102" i="20"/>
  <c r="FS103" i="20"/>
  <c r="FS104" i="20"/>
  <c r="FS105" i="20"/>
  <c r="FS106" i="20"/>
  <c r="FS107" i="20"/>
  <c r="FS108" i="20"/>
  <c r="FS109" i="20"/>
  <c r="FS110" i="20"/>
  <c r="FS111" i="20"/>
  <c r="FS112" i="20"/>
  <c r="FS113" i="20"/>
  <c r="FS114" i="20"/>
  <c r="FS115" i="20"/>
  <c r="FS116" i="20"/>
  <c r="FS117" i="20"/>
  <c r="FS118" i="20"/>
  <c r="FS119" i="20"/>
  <c r="FS120" i="20"/>
  <c r="FS121" i="20"/>
  <c r="FS122" i="20"/>
  <c r="FS123" i="20"/>
  <c r="FS124" i="20"/>
  <c r="FS125" i="20"/>
  <c r="FS126" i="20"/>
  <c r="FS127" i="20"/>
  <c r="FS128" i="20"/>
  <c r="FS129" i="20"/>
  <c r="FS130" i="20"/>
  <c r="FS131" i="20"/>
  <c r="FS132" i="20"/>
  <c r="FS133" i="20"/>
  <c r="FS134" i="20"/>
  <c r="FS135" i="20"/>
  <c r="FS136" i="20"/>
  <c r="FS137" i="20"/>
  <c r="FS138" i="20"/>
  <c r="FS139" i="20"/>
  <c r="FS140" i="20"/>
  <c r="FS141" i="20"/>
  <c r="FS142" i="20"/>
  <c r="FS143" i="20"/>
  <c r="FS144" i="20"/>
  <c r="FS145" i="20"/>
  <c r="FS146" i="20"/>
  <c r="FS147" i="20"/>
  <c r="FS148" i="20"/>
  <c r="FS149" i="20"/>
  <c r="FS150" i="20"/>
  <c r="FS151" i="20"/>
  <c r="FS152" i="20"/>
  <c r="FS153" i="20"/>
  <c r="FS154" i="20"/>
  <c r="FS155" i="20"/>
  <c r="FS156" i="20"/>
  <c r="FS157" i="20"/>
  <c r="FS158" i="20"/>
  <c r="FS159" i="20"/>
  <c r="FS160" i="20"/>
  <c r="FS161" i="20"/>
  <c r="FS162" i="20"/>
  <c r="FS163" i="20"/>
  <c r="FS164" i="20"/>
  <c r="FS165" i="20"/>
  <c r="FS166" i="20"/>
  <c r="FS167" i="20"/>
  <c r="FS168" i="20"/>
  <c r="FS169" i="20"/>
  <c r="FS170" i="20"/>
  <c r="FS3" i="20"/>
  <c r="C3" i="7" l="1"/>
  <c r="D3" i="7" s="1"/>
  <c r="C2" i="7"/>
  <c r="G4" i="20" l="1"/>
  <c r="G2" i="20"/>
  <c r="FO4" i="20" l="1"/>
  <c r="FO5" i="20"/>
  <c r="FO6" i="20"/>
  <c r="FO7" i="20"/>
  <c r="FO8" i="20"/>
  <c r="FO9" i="20"/>
  <c r="FO10" i="20"/>
  <c r="FO11" i="20"/>
  <c r="FO12" i="20"/>
  <c r="FO13" i="20"/>
  <c r="FO14" i="20"/>
  <c r="FO15" i="20"/>
  <c r="FO16" i="20"/>
  <c r="FO17" i="20"/>
  <c r="FO18" i="20"/>
  <c r="FO19" i="20"/>
  <c r="FO20" i="20"/>
  <c r="FO21" i="20"/>
  <c r="FO22" i="20"/>
  <c r="FO23" i="20"/>
  <c r="FO24" i="20"/>
  <c r="FO25" i="20"/>
  <c r="FO26" i="20"/>
  <c r="FO27" i="20"/>
  <c r="FO28" i="20"/>
  <c r="FO29" i="20"/>
  <c r="FO30" i="20"/>
  <c r="FO31" i="20"/>
  <c r="FO32" i="20"/>
  <c r="FO33" i="20"/>
  <c r="FO34" i="20"/>
  <c r="FO35" i="20"/>
  <c r="FO36" i="20"/>
  <c r="FO37" i="20"/>
  <c r="FO38" i="20"/>
  <c r="FO39" i="20"/>
  <c r="FO40" i="20"/>
  <c r="FO41" i="20"/>
  <c r="FO42" i="20"/>
  <c r="FO43" i="20"/>
  <c r="FO44" i="20"/>
  <c r="FO45" i="20"/>
  <c r="FO46" i="20"/>
  <c r="FO47" i="20"/>
  <c r="FO48" i="20"/>
  <c r="FO49" i="20"/>
  <c r="FO50" i="20"/>
  <c r="FO51" i="20"/>
  <c r="FO52" i="20"/>
  <c r="FO53" i="20"/>
  <c r="FO54" i="20"/>
  <c r="FO55" i="20"/>
  <c r="FO56" i="20"/>
  <c r="FO57" i="20"/>
  <c r="FO58" i="20"/>
  <c r="FO59" i="20"/>
  <c r="FO60" i="20"/>
  <c r="FO61" i="20"/>
  <c r="FO62" i="20"/>
  <c r="FO63" i="20"/>
  <c r="FO64" i="20"/>
  <c r="FO65" i="20"/>
  <c r="FO66" i="20"/>
  <c r="FO67" i="20"/>
  <c r="FO68" i="20"/>
  <c r="FO69" i="20"/>
  <c r="FO70" i="20"/>
  <c r="FO71" i="20"/>
  <c r="FO72" i="20"/>
  <c r="FO73" i="20"/>
  <c r="FO74" i="20"/>
  <c r="FO75" i="20"/>
  <c r="FO76" i="20"/>
  <c r="FO77" i="20"/>
  <c r="FO78" i="20"/>
  <c r="FO79" i="20"/>
  <c r="FO80" i="20"/>
  <c r="FO81" i="20"/>
  <c r="FO82" i="20"/>
  <c r="FO83" i="20"/>
  <c r="FO84" i="20"/>
  <c r="FO85" i="20"/>
  <c r="FO86" i="20"/>
  <c r="FO87" i="20"/>
  <c r="FO88" i="20"/>
  <c r="FO89" i="20"/>
  <c r="FO90" i="20"/>
  <c r="FO91" i="20"/>
  <c r="FO92" i="20"/>
  <c r="FO93" i="20"/>
  <c r="FO94" i="20"/>
  <c r="FO95" i="20"/>
  <c r="FO96" i="20"/>
  <c r="FO97" i="20"/>
  <c r="FO98" i="20"/>
  <c r="FO99" i="20"/>
  <c r="FO100" i="20"/>
  <c r="FO101" i="20"/>
  <c r="FO102" i="20"/>
  <c r="FO103" i="20"/>
  <c r="FO104" i="20"/>
  <c r="FO105" i="20"/>
  <c r="FO106" i="20"/>
  <c r="FO107" i="20"/>
  <c r="FO108" i="20"/>
  <c r="FO109" i="20"/>
  <c r="FO110" i="20"/>
  <c r="FO111" i="20"/>
  <c r="FO112" i="20"/>
  <c r="FO113" i="20"/>
  <c r="FO114" i="20"/>
  <c r="FO115" i="20"/>
  <c r="FO116" i="20"/>
  <c r="FO117" i="20"/>
  <c r="FO118" i="20"/>
  <c r="FO119" i="20"/>
  <c r="FO120" i="20"/>
  <c r="FO121" i="20"/>
  <c r="FO122" i="20"/>
  <c r="FO123" i="20"/>
  <c r="FO124" i="20"/>
  <c r="FO125" i="20"/>
  <c r="FO126" i="20"/>
  <c r="FO127" i="20"/>
  <c r="FO128" i="20"/>
  <c r="FO129" i="20"/>
  <c r="FO130" i="20"/>
  <c r="FO131" i="20"/>
  <c r="FO132" i="20"/>
  <c r="FO133" i="20"/>
  <c r="FO134" i="20"/>
  <c r="FO135" i="20"/>
  <c r="FO136" i="20"/>
  <c r="FO137" i="20"/>
  <c r="FO138" i="20"/>
  <c r="FO139" i="20"/>
  <c r="FO140" i="20"/>
  <c r="FO141" i="20"/>
  <c r="FO142" i="20"/>
  <c r="FO143" i="20"/>
  <c r="FO144" i="20"/>
  <c r="FO145" i="20"/>
  <c r="FO146" i="20"/>
  <c r="FO147" i="20"/>
  <c r="FO148" i="20"/>
  <c r="FO149" i="20"/>
  <c r="FO150" i="20"/>
  <c r="FO151" i="20"/>
  <c r="FO152" i="20"/>
  <c r="FO153" i="20"/>
  <c r="FO154" i="20"/>
  <c r="FO155" i="20"/>
  <c r="FO156" i="20"/>
  <c r="FO157" i="20"/>
  <c r="FO158" i="20"/>
  <c r="FO159" i="20"/>
  <c r="FO160" i="20"/>
  <c r="FO161" i="20"/>
  <c r="FO162" i="20"/>
  <c r="FO163" i="20"/>
  <c r="FO164" i="20"/>
  <c r="FO165" i="20"/>
  <c r="FO166" i="20"/>
  <c r="FO167" i="20"/>
  <c r="FO168" i="20"/>
  <c r="FO169" i="20"/>
  <c r="FO170" i="20"/>
  <c r="FO3" i="20"/>
  <c r="FM4" i="20"/>
  <c r="FM5" i="20"/>
  <c r="FM6" i="20"/>
  <c r="FM7" i="20"/>
  <c r="FM8" i="20"/>
  <c r="FM9" i="20"/>
  <c r="FM10" i="20"/>
  <c r="FM11" i="20"/>
  <c r="FM12" i="20"/>
  <c r="FM13" i="20"/>
  <c r="FM14" i="20"/>
  <c r="FM15" i="20"/>
  <c r="FM16" i="20"/>
  <c r="FM17" i="20"/>
  <c r="FM18" i="20"/>
  <c r="FM19" i="20"/>
  <c r="FM20" i="20"/>
  <c r="FM21" i="20"/>
  <c r="FM22" i="20"/>
  <c r="FM23" i="20"/>
  <c r="FM24" i="20"/>
  <c r="FM25" i="20"/>
  <c r="FM26" i="20"/>
  <c r="FM27" i="20"/>
  <c r="FM28" i="20"/>
  <c r="FM29" i="20"/>
  <c r="FM30" i="20"/>
  <c r="FM31" i="20"/>
  <c r="FM32" i="20"/>
  <c r="FM33" i="20"/>
  <c r="FM34" i="20"/>
  <c r="FM35" i="20"/>
  <c r="FM36" i="20"/>
  <c r="FM37" i="20"/>
  <c r="FM38" i="20"/>
  <c r="FM39" i="20"/>
  <c r="FM40" i="20"/>
  <c r="FM41" i="20"/>
  <c r="FM42" i="20"/>
  <c r="FM43" i="20"/>
  <c r="FM44" i="20"/>
  <c r="FM45" i="20"/>
  <c r="FM46" i="20"/>
  <c r="FM47" i="20"/>
  <c r="FM48" i="20"/>
  <c r="FM49" i="20"/>
  <c r="FM50" i="20"/>
  <c r="FM51" i="20"/>
  <c r="FM52" i="20"/>
  <c r="FM53" i="20"/>
  <c r="FM54" i="20"/>
  <c r="FM55" i="20"/>
  <c r="FM56" i="20"/>
  <c r="FM57" i="20"/>
  <c r="FM58" i="20"/>
  <c r="FM59" i="20"/>
  <c r="FM60" i="20"/>
  <c r="FM61" i="20"/>
  <c r="FM62" i="20"/>
  <c r="FM63" i="20"/>
  <c r="FM64" i="20"/>
  <c r="FM65" i="20"/>
  <c r="FM66" i="20"/>
  <c r="FM67" i="20"/>
  <c r="FM68" i="20"/>
  <c r="FM69" i="20"/>
  <c r="FM70" i="20"/>
  <c r="FM71" i="20"/>
  <c r="FM72" i="20"/>
  <c r="FM73" i="20"/>
  <c r="FM74" i="20"/>
  <c r="FM75" i="20"/>
  <c r="FM76" i="20"/>
  <c r="FM77" i="20"/>
  <c r="FM78" i="20"/>
  <c r="FM79" i="20"/>
  <c r="FM80" i="20"/>
  <c r="FM81" i="20"/>
  <c r="FM82" i="20"/>
  <c r="FM83" i="20"/>
  <c r="FM84" i="20"/>
  <c r="FM85" i="20"/>
  <c r="FM86" i="20"/>
  <c r="FM87" i="20"/>
  <c r="FM88" i="20"/>
  <c r="FM89" i="20"/>
  <c r="FM90" i="20"/>
  <c r="FM91" i="20"/>
  <c r="FM92" i="20"/>
  <c r="FM93" i="20"/>
  <c r="FM94" i="20"/>
  <c r="FM95" i="20"/>
  <c r="FM96" i="20"/>
  <c r="FM97" i="20"/>
  <c r="FM98" i="20"/>
  <c r="FM99" i="20"/>
  <c r="FM100" i="20"/>
  <c r="FM101" i="20"/>
  <c r="FM102" i="20"/>
  <c r="FM103" i="20"/>
  <c r="FM104" i="20"/>
  <c r="FM105" i="20"/>
  <c r="FM106" i="20"/>
  <c r="FM107" i="20"/>
  <c r="FM108" i="20"/>
  <c r="FM109" i="20"/>
  <c r="FM110" i="20"/>
  <c r="FM111" i="20"/>
  <c r="FM112" i="20"/>
  <c r="FM113" i="20"/>
  <c r="FM114" i="20"/>
  <c r="FM115" i="20"/>
  <c r="FM116" i="20"/>
  <c r="FM117" i="20"/>
  <c r="FM118" i="20"/>
  <c r="FM119" i="20"/>
  <c r="FM120" i="20"/>
  <c r="FM121" i="20"/>
  <c r="FM122" i="20"/>
  <c r="FM123" i="20"/>
  <c r="FM124" i="20"/>
  <c r="FM125" i="20"/>
  <c r="FM126" i="20"/>
  <c r="FM127" i="20"/>
  <c r="FM128" i="20"/>
  <c r="FM129" i="20"/>
  <c r="FM130" i="20"/>
  <c r="FM131" i="20"/>
  <c r="FM132" i="20"/>
  <c r="FM133" i="20"/>
  <c r="FM134" i="20"/>
  <c r="FM135" i="20"/>
  <c r="FM136" i="20"/>
  <c r="FM137" i="20"/>
  <c r="FM138" i="20"/>
  <c r="FM139" i="20"/>
  <c r="FM140" i="20"/>
  <c r="FM141" i="20"/>
  <c r="FM142" i="20"/>
  <c r="FM143" i="20"/>
  <c r="FM144" i="20"/>
  <c r="FM145" i="20"/>
  <c r="FM146" i="20"/>
  <c r="FM147" i="20"/>
  <c r="FM148" i="20"/>
  <c r="FM149" i="20"/>
  <c r="FM150" i="20"/>
  <c r="FM151" i="20"/>
  <c r="FM152" i="20"/>
  <c r="FM153" i="20"/>
  <c r="FM154" i="20"/>
  <c r="FM155" i="20"/>
  <c r="FM156" i="20"/>
  <c r="FM157" i="20"/>
  <c r="FM158" i="20"/>
  <c r="FM159" i="20"/>
  <c r="FM160" i="20"/>
  <c r="FM161" i="20"/>
  <c r="FM162" i="20"/>
  <c r="FM163" i="20"/>
  <c r="FM164" i="20"/>
  <c r="FM165" i="20"/>
  <c r="FM166" i="20"/>
  <c r="FM167" i="20"/>
  <c r="FM168" i="20"/>
  <c r="FM169" i="20"/>
  <c r="FM170" i="20"/>
  <c r="FM3" i="20"/>
  <c r="ET3" i="20" l="1"/>
  <c r="ET4" i="20"/>
  <c r="ET5" i="20"/>
  <c r="ET6" i="20"/>
  <c r="ET7" i="20"/>
  <c r="ET8" i="20"/>
  <c r="ET9" i="20"/>
  <c r="ET10" i="20"/>
  <c r="ET11" i="20"/>
  <c r="ET12" i="20"/>
  <c r="ET13" i="20"/>
  <c r="ET14" i="20"/>
  <c r="ET15" i="20"/>
  <c r="ET16" i="20"/>
  <c r="ET17" i="20"/>
  <c r="ET18" i="20"/>
  <c r="ET19" i="20"/>
  <c r="ET20" i="20"/>
  <c r="ET21" i="20"/>
  <c r="ET22" i="20"/>
  <c r="ET23" i="20"/>
  <c r="ET24" i="20"/>
  <c r="ET25" i="20"/>
  <c r="ET26" i="20"/>
  <c r="ET27" i="20"/>
  <c r="ET28" i="20"/>
  <c r="ET29" i="20"/>
  <c r="ET30" i="20"/>
  <c r="ET31" i="20"/>
  <c r="ET32" i="20"/>
  <c r="ET33" i="20"/>
  <c r="ET34" i="20"/>
  <c r="ET35" i="20"/>
  <c r="ET36" i="20"/>
  <c r="ET37" i="20"/>
  <c r="ET38" i="20"/>
  <c r="ET39" i="20"/>
  <c r="ET40" i="20"/>
  <c r="ET41" i="20"/>
  <c r="ET42" i="20"/>
  <c r="ET43" i="20"/>
  <c r="ET44" i="20"/>
  <c r="ET45" i="20"/>
  <c r="ET46" i="20"/>
  <c r="ET47" i="20"/>
  <c r="ET48" i="20"/>
  <c r="ET49" i="20"/>
  <c r="ET50" i="20"/>
  <c r="ET51" i="20"/>
  <c r="ET52" i="20"/>
  <c r="ET53" i="20"/>
  <c r="ET54" i="20"/>
  <c r="ET55" i="20"/>
  <c r="ET56" i="20"/>
  <c r="ET57" i="20"/>
  <c r="ET58" i="20"/>
  <c r="ET59" i="20"/>
  <c r="ET60" i="20"/>
  <c r="ET61" i="20"/>
  <c r="ET62" i="20"/>
  <c r="ET63" i="20"/>
  <c r="ET64" i="20"/>
  <c r="ET65" i="20"/>
  <c r="ET66" i="20"/>
  <c r="ET67" i="20"/>
  <c r="ET68" i="20"/>
  <c r="ET69" i="20"/>
  <c r="ET70" i="20"/>
  <c r="ET71" i="20"/>
  <c r="ET72" i="20"/>
  <c r="ET73" i="20"/>
  <c r="ET74" i="20"/>
  <c r="ET75" i="20"/>
  <c r="ET76" i="20"/>
  <c r="ET77" i="20"/>
  <c r="ET78" i="20"/>
  <c r="ET79" i="20"/>
  <c r="ET80" i="20"/>
  <c r="ET81" i="20"/>
  <c r="ET82" i="20"/>
  <c r="ET83" i="20"/>
  <c r="ET84" i="20"/>
  <c r="ET85" i="20"/>
  <c r="ET86" i="20"/>
  <c r="ET87" i="20"/>
  <c r="ET88" i="20"/>
  <c r="ET89" i="20"/>
  <c r="ET90" i="20"/>
  <c r="ET91" i="20"/>
  <c r="ET92" i="20"/>
  <c r="ET93" i="20"/>
  <c r="ET94" i="20"/>
  <c r="ET95" i="20"/>
  <c r="ET96" i="20"/>
  <c r="ET97" i="20"/>
  <c r="ET98" i="20"/>
  <c r="ET99" i="20"/>
  <c r="ET100" i="20"/>
  <c r="ET101" i="20"/>
  <c r="ET102" i="20"/>
  <c r="ET103" i="20"/>
  <c r="ET104" i="20"/>
  <c r="ET105" i="20"/>
  <c r="ET106" i="20"/>
  <c r="ET107" i="20"/>
  <c r="ET108" i="20"/>
  <c r="ET109" i="20"/>
  <c r="ET110" i="20"/>
  <c r="ET111" i="20"/>
  <c r="ET112" i="20"/>
  <c r="ET113" i="20"/>
  <c r="ET114" i="20"/>
  <c r="ET115" i="20"/>
  <c r="ET116" i="20"/>
  <c r="ET117" i="20"/>
  <c r="ET118" i="20"/>
  <c r="ET119" i="20"/>
  <c r="ET120" i="20"/>
  <c r="ET121" i="20"/>
  <c r="ET122" i="20"/>
  <c r="ET123" i="20"/>
  <c r="ET124" i="20"/>
  <c r="ET125" i="20"/>
  <c r="ET126" i="20"/>
  <c r="ET127" i="20"/>
  <c r="ET128" i="20"/>
  <c r="ET129" i="20"/>
  <c r="ET130" i="20"/>
  <c r="ET131" i="20"/>
  <c r="ET132" i="20"/>
  <c r="ET133" i="20"/>
  <c r="ET134" i="20"/>
  <c r="ET135" i="20"/>
  <c r="ET136" i="20"/>
  <c r="ET137" i="20"/>
  <c r="ET138" i="20"/>
  <c r="ET139" i="20"/>
  <c r="ET140" i="20"/>
  <c r="ET141" i="20"/>
  <c r="ET142" i="20"/>
  <c r="ET143" i="20"/>
  <c r="ET144" i="20"/>
  <c r="ET145" i="20"/>
  <c r="ET146" i="20"/>
  <c r="ET147" i="20"/>
  <c r="ET148" i="20"/>
  <c r="ET149" i="20"/>
  <c r="ET150" i="20"/>
  <c r="ET151" i="20"/>
  <c r="ET152" i="20"/>
  <c r="ET153" i="20"/>
  <c r="ET154" i="20"/>
  <c r="ET155" i="20"/>
  <c r="ET156" i="20"/>
  <c r="ET157" i="20"/>
  <c r="ET158" i="20"/>
  <c r="ET159" i="20"/>
  <c r="ET160" i="20"/>
  <c r="ET161" i="20"/>
  <c r="ET162" i="20"/>
  <c r="ET163" i="20"/>
  <c r="ET164" i="20"/>
  <c r="ET165" i="20"/>
  <c r="ET166" i="20"/>
  <c r="ET167" i="20"/>
  <c r="ET168" i="20"/>
  <c r="ET169" i="20"/>
  <c r="ET170" i="20"/>
  <c r="EW75" i="20"/>
  <c r="EW4" i="20"/>
  <c r="EW5" i="20"/>
  <c r="EW6" i="20"/>
  <c r="EW7" i="20"/>
  <c r="EW8" i="20"/>
  <c r="EW9" i="20"/>
  <c r="EW10" i="20"/>
  <c r="EW11" i="20"/>
  <c r="EW12" i="20"/>
  <c r="EW13" i="20"/>
  <c r="EW14" i="20"/>
  <c r="EW15" i="20"/>
  <c r="EW16" i="20"/>
  <c r="EW17" i="20"/>
  <c r="EW18" i="20"/>
  <c r="EW19" i="20"/>
  <c r="EW20" i="20"/>
  <c r="EW21" i="20"/>
  <c r="EW22" i="20"/>
  <c r="EW23" i="20"/>
  <c r="EW24" i="20"/>
  <c r="EW25" i="20"/>
  <c r="EW26" i="20"/>
  <c r="EW27" i="20"/>
  <c r="EW28" i="20"/>
  <c r="EW29" i="20"/>
  <c r="EW30" i="20"/>
  <c r="EW31" i="20"/>
  <c r="EW32" i="20"/>
  <c r="EW33" i="20"/>
  <c r="EW34" i="20"/>
  <c r="EW35" i="20"/>
  <c r="EW36" i="20"/>
  <c r="EW37" i="20"/>
  <c r="EW38" i="20"/>
  <c r="EW39" i="20"/>
  <c r="EW40" i="20"/>
  <c r="EW41" i="20"/>
  <c r="EW42" i="20"/>
  <c r="EW43" i="20"/>
  <c r="EW44" i="20"/>
  <c r="EW45" i="20"/>
  <c r="EW46" i="20"/>
  <c r="EW47" i="20"/>
  <c r="EW48" i="20"/>
  <c r="EW49" i="20"/>
  <c r="EW50" i="20"/>
  <c r="EW51" i="20"/>
  <c r="EW52" i="20"/>
  <c r="EW53" i="20"/>
  <c r="EW54" i="20"/>
  <c r="EW55" i="20"/>
  <c r="EW56" i="20"/>
  <c r="EW57" i="20"/>
  <c r="EW58" i="20"/>
  <c r="EW59" i="20"/>
  <c r="EW60" i="20"/>
  <c r="EW61" i="20"/>
  <c r="EW62" i="20"/>
  <c r="EW63" i="20"/>
  <c r="EW64" i="20"/>
  <c r="EW65" i="20"/>
  <c r="EW66" i="20"/>
  <c r="EW67" i="20"/>
  <c r="EW68" i="20"/>
  <c r="EW69" i="20"/>
  <c r="EW70" i="20"/>
  <c r="EW71" i="20"/>
  <c r="EW72" i="20"/>
  <c r="EW73" i="20"/>
  <c r="EW74" i="20"/>
  <c r="EW76" i="20"/>
  <c r="EW77" i="20"/>
  <c r="EW78" i="20"/>
  <c r="EW79" i="20"/>
  <c r="EW80" i="20"/>
  <c r="EW81" i="20"/>
  <c r="EW82" i="20"/>
  <c r="EW83" i="20"/>
  <c r="EW84" i="20"/>
  <c r="EW85" i="20"/>
  <c r="EW86" i="20"/>
  <c r="EW87" i="20"/>
  <c r="EW88" i="20"/>
  <c r="EW89" i="20"/>
  <c r="EW90" i="20"/>
  <c r="EW91" i="20"/>
  <c r="EW92" i="20"/>
  <c r="EW93" i="20"/>
  <c r="EW94" i="20"/>
  <c r="EW95" i="20"/>
  <c r="EW96" i="20"/>
  <c r="EW97" i="20"/>
  <c r="EW98" i="20"/>
  <c r="EW99" i="20"/>
  <c r="EW100" i="20"/>
  <c r="EW101" i="20"/>
  <c r="EW102" i="20"/>
  <c r="EW103" i="20"/>
  <c r="EW104" i="20"/>
  <c r="EW105" i="20"/>
  <c r="EW106" i="20"/>
  <c r="EW107" i="20"/>
  <c r="EW108" i="20"/>
  <c r="EW109" i="20"/>
  <c r="EW110" i="20"/>
  <c r="EW111" i="20"/>
  <c r="EW112" i="20"/>
  <c r="EW113" i="20"/>
  <c r="EW114" i="20"/>
  <c r="EW115" i="20"/>
  <c r="EW116" i="20"/>
  <c r="EW117" i="20"/>
  <c r="EW118" i="20"/>
  <c r="EW119" i="20"/>
  <c r="EW120" i="20"/>
  <c r="EW121" i="20"/>
  <c r="EW122" i="20"/>
  <c r="EW123" i="20"/>
  <c r="EW124" i="20"/>
  <c r="EW125" i="20"/>
  <c r="EW126" i="20"/>
  <c r="EW127" i="20"/>
  <c r="EW128" i="20"/>
  <c r="EW129" i="20"/>
  <c r="EW130" i="20"/>
  <c r="EW131" i="20"/>
  <c r="EW132" i="20"/>
  <c r="EW133" i="20"/>
  <c r="EW134" i="20"/>
  <c r="EW135" i="20"/>
  <c r="EW136" i="20"/>
  <c r="EW137" i="20"/>
  <c r="EW138" i="20"/>
  <c r="EW139" i="20"/>
  <c r="EW140" i="20"/>
  <c r="EW141" i="20"/>
  <c r="EW142" i="20"/>
  <c r="EW143" i="20"/>
  <c r="EW144" i="20"/>
  <c r="EW145" i="20"/>
  <c r="EW146" i="20"/>
  <c r="EW147" i="20"/>
  <c r="EW148" i="20"/>
  <c r="EW149" i="20"/>
  <c r="EW150" i="20"/>
  <c r="EW151" i="20"/>
  <c r="EW152" i="20"/>
  <c r="EW153" i="20"/>
  <c r="EW154" i="20"/>
  <c r="EW155" i="20"/>
  <c r="EW156" i="20"/>
  <c r="EW157" i="20"/>
  <c r="EW158" i="20"/>
  <c r="EW159" i="20"/>
  <c r="EW160" i="20"/>
  <c r="EW161" i="20"/>
  <c r="EW162" i="20"/>
  <c r="EW163" i="20"/>
  <c r="EW164" i="20"/>
  <c r="EW165" i="20"/>
  <c r="EW166" i="20"/>
  <c r="EW167" i="20"/>
  <c r="EW168" i="20"/>
  <c r="EW169" i="20"/>
  <c r="EW170" i="20"/>
  <c r="EW3" i="20"/>
  <c r="FC4" i="20"/>
  <c r="FC5" i="20"/>
  <c r="FC6" i="20"/>
  <c r="FC7" i="20"/>
  <c r="FC8" i="20"/>
  <c r="FC9" i="20"/>
  <c r="FC10" i="20"/>
  <c r="FC11" i="20"/>
  <c r="FC12" i="20"/>
  <c r="FC13" i="20"/>
  <c r="FC14" i="20"/>
  <c r="FC15" i="20"/>
  <c r="FC16" i="20"/>
  <c r="FC17" i="20"/>
  <c r="FC18" i="20"/>
  <c r="FC19" i="20"/>
  <c r="FC20" i="20"/>
  <c r="FC21" i="20"/>
  <c r="FC22" i="20"/>
  <c r="FC23" i="20"/>
  <c r="FC24" i="20"/>
  <c r="FC25" i="20"/>
  <c r="FC26" i="20"/>
  <c r="FC27" i="20"/>
  <c r="FC28" i="20"/>
  <c r="FC29" i="20"/>
  <c r="FC30" i="20"/>
  <c r="FC31" i="20"/>
  <c r="FC32" i="20"/>
  <c r="FC33" i="20"/>
  <c r="FC34" i="20"/>
  <c r="FC35" i="20"/>
  <c r="FC36" i="20"/>
  <c r="FC37" i="20"/>
  <c r="FC38" i="20"/>
  <c r="FC39" i="20"/>
  <c r="FC40" i="20"/>
  <c r="FC41" i="20"/>
  <c r="FC42" i="20"/>
  <c r="FC43" i="20"/>
  <c r="FC44" i="20"/>
  <c r="FC45" i="20"/>
  <c r="FC46" i="20"/>
  <c r="FC47" i="20"/>
  <c r="FC48" i="20"/>
  <c r="FC49" i="20"/>
  <c r="FC50" i="20"/>
  <c r="FC51" i="20"/>
  <c r="FC52" i="20"/>
  <c r="FC53" i="20"/>
  <c r="FC54" i="20"/>
  <c r="FC55" i="20"/>
  <c r="FC56" i="20"/>
  <c r="FC57" i="20"/>
  <c r="FC58" i="20"/>
  <c r="FC59" i="20"/>
  <c r="FC60" i="20"/>
  <c r="FC61" i="20"/>
  <c r="FC62" i="20"/>
  <c r="FC63" i="20"/>
  <c r="FC64" i="20"/>
  <c r="FC65" i="20"/>
  <c r="FC66" i="20"/>
  <c r="FC67" i="20"/>
  <c r="FC68" i="20"/>
  <c r="FC69" i="20"/>
  <c r="FC70" i="20"/>
  <c r="FC71" i="20"/>
  <c r="FC72" i="20"/>
  <c r="FC73" i="20"/>
  <c r="FC74" i="20"/>
  <c r="FC75" i="20"/>
  <c r="FC76" i="20"/>
  <c r="FC77" i="20"/>
  <c r="FC78" i="20"/>
  <c r="FC79" i="20"/>
  <c r="FC80" i="20"/>
  <c r="FC81" i="20"/>
  <c r="FC82" i="20"/>
  <c r="FC83" i="20"/>
  <c r="FC84" i="20"/>
  <c r="FC85" i="20"/>
  <c r="FC86" i="20"/>
  <c r="FC87" i="20"/>
  <c r="FC88" i="20"/>
  <c r="FC89" i="20"/>
  <c r="FC90" i="20"/>
  <c r="FC91" i="20"/>
  <c r="FC92" i="20"/>
  <c r="FC93" i="20"/>
  <c r="FC94" i="20"/>
  <c r="FC95" i="20"/>
  <c r="FC96" i="20"/>
  <c r="FC97" i="20"/>
  <c r="FC98" i="20"/>
  <c r="FC99" i="20"/>
  <c r="FC100" i="20"/>
  <c r="FC101" i="20"/>
  <c r="FC102" i="20"/>
  <c r="FC103" i="20"/>
  <c r="FC104" i="20"/>
  <c r="FC105" i="20"/>
  <c r="FC106" i="20"/>
  <c r="FC107" i="20"/>
  <c r="FC108" i="20"/>
  <c r="FC109" i="20"/>
  <c r="FC110" i="20"/>
  <c r="FC111" i="20"/>
  <c r="FC112" i="20"/>
  <c r="FC113" i="20"/>
  <c r="FC114" i="20"/>
  <c r="FC115" i="20"/>
  <c r="FC116" i="20"/>
  <c r="FC117" i="20"/>
  <c r="FC118" i="20"/>
  <c r="FC119" i="20"/>
  <c r="FC120" i="20"/>
  <c r="FC121" i="20"/>
  <c r="FC122" i="20"/>
  <c r="FC123" i="20"/>
  <c r="FC124" i="20"/>
  <c r="FC125" i="20"/>
  <c r="FC126" i="20"/>
  <c r="FC127" i="20"/>
  <c r="FC128" i="20"/>
  <c r="FC129" i="20"/>
  <c r="FC130" i="20"/>
  <c r="FC131" i="20"/>
  <c r="FC132" i="20"/>
  <c r="FC133" i="20"/>
  <c r="FC134" i="20"/>
  <c r="FC135" i="20"/>
  <c r="FC136" i="20"/>
  <c r="FC137" i="20"/>
  <c r="FC138" i="20"/>
  <c r="FC139" i="20"/>
  <c r="FC140" i="20"/>
  <c r="FC141" i="20"/>
  <c r="FC142" i="20"/>
  <c r="FC143" i="20"/>
  <c r="FC144" i="20"/>
  <c r="FC145" i="20"/>
  <c r="FC146" i="20"/>
  <c r="FC147" i="20"/>
  <c r="FC148" i="20"/>
  <c r="FC149" i="20"/>
  <c r="FC150" i="20"/>
  <c r="FC151" i="20"/>
  <c r="FC152" i="20"/>
  <c r="FC153" i="20"/>
  <c r="FC154" i="20"/>
  <c r="FC155" i="20"/>
  <c r="FC156" i="20"/>
  <c r="FC157" i="20"/>
  <c r="FC158" i="20"/>
  <c r="FC159" i="20"/>
  <c r="FC160" i="20"/>
  <c r="FC161" i="20"/>
  <c r="FC162" i="20"/>
  <c r="FC163" i="20"/>
  <c r="FC164" i="20"/>
  <c r="FC165" i="20"/>
  <c r="FC166" i="20"/>
  <c r="FC167" i="20"/>
  <c r="FC168" i="20"/>
  <c r="FC169" i="20"/>
  <c r="FC170" i="20"/>
  <c r="FJ4" i="20"/>
  <c r="FJ5" i="20"/>
  <c r="FJ6" i="20"/>
  <c r="FJ7" i="20"/>
  <c r="FJ8" i="20"/>
  <c r="FJ9" i="20"/>
  <c r="FJ10" i="20"/>
  <c r="FJ11" i="20"/>
  <c r="FJ12" i="20"/>
  <c r="FJ13" i="20"/>
  <c r="FJ14" i="20"/>
  <c r="FJ15" i="20"/>
  <c r="FJ16" i="20"/>
  <c r="FJ17" i="20"/>
  <c r="FJ18" i="20"/>
  <c r="FJ19" i="20"/>
  <c r="FJ20" i="20"/>
  <c r="FJ21" i="20"/>
  <c r="FJ22" i="20"/>
  <c r="FJ23" i="20"/>
  <c r="FJ24" i="20"/>
  <c r="FJ25" i="20"/>
  <c r="FJ26" i="20"/>
  <c r="FJ27" i="20"/>
  <c r="FJ28" i="20"/>
  <c r="FJ29" i="20"/>
  <c r="FJ30" i="20"/>
  <c r="FJ31" i="20"/>
  <c r="FJ32" i="20"/>
  <c r="FJ33" i="20"/>
  <c r="FJ34" i="20"/>
  <c r="FJ35" i="20"/>
  <c r="FJ36" i="20"/>
  <c r="FJ37" i="20"/>
  <c r="FJ38" i="20"/>
  <c r="FJ39" i="20"/>
  <c r="FJ40" i="20"/>
  <c r="FJ41" i="20"/>
  <c r="FJ42" i="20"/>
  <c r="FJ43" i="20"/>
  <c r="FJ44" i="20"/>
  <c r="FJ45" i="20"/>
  <c r="FJ46" i="20"/>
  <c r="FJ47" i="20"/>
  <c r="FJ48" i="20"/>
  <c r="FJ49" i="20"/>
  <c r="FJ50" i="20"/>
  <c r="FJ51" i="20"/>
  <c r="FJ52" i="20"/>
  <c r="FJ53" i="20"/>
  <c r="FJ54" i="20"/>
  <c r="FJ55" i="20"/>
  <c r="FJ56" i="20"/>
  <c r="FJ57" i="20"/>
  <c r="FJ58" i="20"/>
  <c r="FJ59" i="20"/>
  <c r="FJ60" i="20"/>
  <c r="FJ61" i="20"/>
  <c r="FJ62" i="20"/>
  <c r="FJ63" i="20"/>
  <c r="FJ64" i="20"/>
  <c r="FJ65" i="20"/>
  <c r="FJ66" i="20"/>
  <c r="FJ67" i="20"/>
  <c r="FJ68" i="20"/>
  <c r="FJ69" i="20"/>
  <c r="FJ70" i="20"/>
  <c r="FJ71" i="20"/>
  <c r="FJ72" i="20"/>
  <c r="FJ73" i="20"/>
  <c r="FJ74" i="20"/>
  <c r="FJ75" i="20"/>
  <c r="FJ76" i="20"/>
  <c r="FJ77" i="20"/>
  <c r="FJ78" i="20"/>
  <c r="FJ79" i="20"/>
  <c r="FJ80" i="20"/>
  <c r="FJ81" i="20"/>
  <c r="FJ82" i="20"/>
  <c r="FJ83" i="20"/>
  <c r="FJ84" i="20"/>
  <c r="FJ85" i="20"/>
  <c r="FJ86" i="20"/>
  <c r="FJ87" i="20"/>
  <c r="FJ88" i="20"/>
  <c r="FJ89" i="20"/>
  <c r="FJ90" i="20"/>
  <c r="FJ91" i="20"/>
  <c r="FJ92" i="20"/>
  <c r="FJ93" i="20"/>
  <c r="FJ94" i="20"/>
  <c r="FJ95" i="20"/>
  <c r="FJ96" i="20"/>
  <c r="FJ97" i="20"/>
  <c r="FJ98" i="20"/>
  <c r="FJ99" i="20"/>
  <c r="FJ100" i="20"/>
  <c r="FJ101" i="20"/>
  <c r="FJ102" i="20"/>
  <c r="FJ103" i="20"/>
  <c r="FJ104" i="20"/>
  <c r="FJ105" i="20"/>
  <c r="FJ106" i="20"/>
  <c r="FJ107" i="20"/>
  <c r="FJ108" i="20"/>
  <c r="FJ109" i="20"/>
  <c r="FJ110" i="20"/>
  <c r="FJ111" i="20"/>
  <c r="FJ112" i="20"/>
  <c r="FJ113" i="20"/>
  <c r="FJ114" i="20"/>
  <c r="FJ115" i="20"/>
  <c r="FJ116" i="20"/>
  <c r="FJ117" i="20"/>
  <c r="FJ118" i="20"/>
  <c r="FJ119" i="20"/>
  <c r="FJ120" i="20"/>
  <c r="FJ121" i="20"/>
  <c r="FJ122" i="20"/>
  <c r="FJ123" i="20"/>
  <c r="FJ124" i="20"/>
  <c r="FJ125" i="20"/>
  <c r="FJ126" i="20"/>
  <c r="FJ127" i="20"/>
  <c r="FJ128" i="20"/>
  <c r="FJ129" i="20"/>
  <c r="FJ130" i="20"/>
  <c r="FJ131" i="20"/>
  <c r="FJ132" i="20"/>
  <c r="FJ133" i="20"/>
  <c r="FJ134" i="20"/>
  <c r="FJ135" i="20"/>
  <c r="FJ136" i="20"/>
  <c r="FJ137" i="20"/>
  <c r="FJ138" i="20"/>
  <c r="FJ139" i="20"/>
  <c r="FJ140" i="20"/>
  <c r="FJ141" i="20"/>
  <c r="FJ142" i="20"/>
  <c r="FJ143" i="20"/>
  <c r="FJ144" i="20"/>
  <c r="FJ145" i="20"/>
  <c r="FJ146" i="20"/>
  <c r="FJ147" i="20"/>
  <c r="FJ148" i="20"/>
  <c r="FJ149" i="20"/>
  <c r="FJ150" i="20"/>
  <c r="FJ151" i="20"/>
  <c r="FJ152" i="20"/>
  <c r="FJ153" i="20"/>
  <c r="FJ154" i="20"/>
  <c r="FJ155" i="20"/>
  <c r="FJ156" i="20"/>
  <c r="FJ157" i="20"/>
  <c r="FJ158" i="20"/>
  <c r="FJ159" i="20"/>
  <c r="FJ160" i="20"/>
  <c r="FJ161" i="20"/>
  <c r="FJ162" i="20"/>
  <c r="FJ163" i="20"/>
  <c r="FJ164" i="20"/>
  <c r="FJ165" i="20"/>
  <c r="FJ166" i="20"/>
  <c r="FJ167" i="20"/>
  <c r="FJ168" i="20"/>
  <c r="FJ169" i="20"/>
  <c r="FJ170" i="20"/>
  <c r="FJ3" i="20"/>
  <c r="FC3" i="20"/>
  <c r="FH4" i="20"/>
  <c r="FH5" i="20"/>
  <c r="FH6" i="20"/>
  <c r="FH7" i="20"/>
  <c r="FH8" i="20"/>
  <c r="FH9" i="20"/>
  <c r="FH10" i="20"/>
  <c r="FH11" i="20"/>
  <c r="FH12" i="20"/>
  <c r="FH13" i="20"/>
  <c r="FH14" i="20"/>
  <c r="FH15" i="20"/>
  <c r="FH16" i="20"/>
  <c r="FH17" i="20"/>
  <c r="FH18" i="20"/>
  <c r="FH19" i="20"/>
  <c r="FH20" i="20"/>
  <c r="FH21" i="20"/>
  <c r="FH22" i="20"/>
  <c r="FH23" i="20"/>
  <c r="FH24" i="20"/>
  <c r="FH25" i="20"/>
  <c r="FH26" i="20"/>
  <c r="FH27" i="20"/>
  <c r="FH28" i="20"/>
  <c r="FH29" i="20"/>
  <c r="FH30" i="20"/>
  <c r="FH31" i="20"/>
  <c r="FH32" i="20"/>
  <c r="FH33" i="20"/>
  <c r="FH34" i="20"/>
  <c r="FH35" i="20"/>
  <c r="FH36" i="20"/>
  <c r="FH37" i="20"/>
  <c r="FH38" i="20"/>
  <c r="FH39" i="20"/>
  <c r="FH40" i="20"/>
  <c r="FH41" i="20"/>
  <c r="FH42" i="20"/>
  <c r="FH43" i="20"/>
  <c r="FH44" i="20"/>
  <c r="FH45" i="20"/>
  <c r="FH46" i="20"/>
  <c r="FH47" i="20"/>
  <c r="FH48" i="20"/>
  <c r="FH49" i="20"/>
  <c r="FH50" i="20"/>
  <c r="FH51" i="20"/>
  <c r="FH52" i="20"/>
  <c r="FH53" i="20"/>
  <c r="FH54" i="20"/>
  <c r="FH55" i="20"/>
  <c r="FH56" i="20"/>
  <c r="FH57" i="20"/>
  <c r="FH58" i="20"/>
  <c r="FH59" i="20"/>
  <c r="FH60" i="20"/>
  <c r="FH61" i="20"/>
  <c r="FH62" i="20"/>
  <c r="FH63" i="20"/>
  <c r="FH64" i="20"/>
  <c r="FH65" i="20"/>
  <c r="FH66" i="20"/>
  <c r="FH67" i="20"/>
  <c r="FH68" i="20"/>
  <c r="FH69" i="20"/>
  <c r="FH70" i="20"/>
  <c r="FH71" i="20"/>
  <c r="FH72" i="20"/>
  <c r="FH73" i="20"/>
  <c r="FH74" i="20"/>
  <c r="FH75" i="20"/>
  <c r="FH76" i="20"/>
  <c r="FH77" i="20"/>
  <c r="FH78" i="20"/>
  <c r="FH79" i="20"/>
  <c r="FH80" i="20"/>
  <c r="FH81" i="20"/>
  <c r="FH82" i="20"/>
  <c r="FH83" i="20"/>
  <c r="FH84" i="20"/>
  <c r="FH85" i="20"/>
  <c r="FH86" i="20"/>
  <c r="FH87" i="20"/>
  <c r="FH88" i="20"/>
  <c r="FH89" i="20"/>
  <c r="FH90" i="20"/>
  <c r="FH91" i="20"/>
  <c r="FH92" i="20"/>
  <c r="FH93" i="20"/>
  <c r="FH94" i="20"/>
  <c r="FH95" i="20"/>
  <c r="FH96" i="20"/>
  <c r="FH97" i="20"/>
  <c r="FH98" i="20"/>
  <c r="FH99" i="20"/>
  <c r="FH100" i="20"/>
  <c r="FH101" i="20"/>
  <c r="FH102" i="20"/>
  <c r="FH103" i="20"/>
  <c r="FH104" i="20"/>
  <c r="FH105" i="20"/>
  <c r="FH106" i="20"/>
  <c r="FH107" i="20"/>
  <c r="FH108" i="20"/>
  <c r="FH109" i="20"/>
  <c r="FH110" i="20"/>
  <c r="FH111" i="20"/>
  <c r="FH112" i="20"/>
  <c r="FH113" i="20"/>
  <c r="FH114" i="20"/>
  <c r="FH115" i="20"/>
  <c r="FH116" i="20"/>
  <c r="FH117" i="20"/>
  <c r="FH118" i="20"/>
  <c r="FH119" i="20"/>
  <c r="FH120" i="20"/>
  <c r="FH121" i="20"/>
  <c r="FH122" i="20"/>
  <c r="FH123" i="20"/>
  <c r="FH124" i="20"/>
  <c r="FH125" i="20"/>
  <c r="FH126" i="20"/>
  <c r="FH127" i="20"/>
  <c r="FH128" i="20"/>
  <c r="FH129" i="20"/>
  <c r="FH130" i="20"/>
  <c r="FH131" i="20"/>
  <c r="FH132" i="20"/>
  <c r="FH133" i="20"/>
  <c r="FH134" i="20"/>
  <c r="FH135" i="20"/>
  <c r="FH136" i="20"/>
  <c r="FH137" i="20"/>
  <c r="FH138" i="20"/>
  <c r="FH139" i="20"/>
  <c r="FH140" i="20"/>
  <c r="FH141" i="20"/>
  <c r="FH142" i="20"/>
  <c r="FH143" i="20"/>
  <c r="FH144" i="20"/>
  <c r="FH145" i="20"/>
  <c r="FH146" i="20"/>
  <c r="FH147" i="20"/>
  <c r="FH148" i="20"/>
  <c r="FH149" i="20"/>
  <c r="FH150" i="20"/>
  <c r="FH151" i="20"/>
  <c r="FH152" i="20"/>
  <c r="FH153" i="20"/>
  <c r="FH154" i="20"/>
  <c r="FH155" i="20"/>
  <c r="FH156" i="20"/>
  <c r="FH157" i="20"/>
  <c r="FH158" i="20"/>
  <c r="FH159" i="20"/>
  <c r="FH160" i="20"/>
  <c r="FH161" i="20"/>
  <c r="FH162" i="20"/>
  <c r="FH163" i="20"/>
  <c r="FH164" i="20"/>
  <c r="FH165" i="20"/>
  <c r="FH166" i="20"/>
  <c r="FH167" i="20"/>
  <c r="FH168" i="20"/>
  <c r="FH169" i="20"/>
  <c r="FH170" i="20"/>
  <c r="FH3" i="20"/>
  <c r="FA4" i="20"/>
  <c r="FA5" i="20"/>
  <c r="FA6" i="20"/>
  <c r="FA7" i="20"/>
  <c r="FA8" i="20"/>
  <c r="FA9" i="20"/>
  <c r="FA10" i="20"/>
  <c r="FA11" i="20"/>
  <c r="FA12" i="20"/>
  <c r="FA13" i="20"/>
  <c r="FA14" i="20"/>
  <c r="FA15" i="20"/>
  <c r="FA16" i="20"/>
  <c r="FA17" i="20"/>
  <c r="FA18" i="20"/>
  <c r="FA19" i="20"/>
  <c r="FA20" i="20"/>
  <c r="FA21" i="20"/>
  <c r="FA22" i="20"/>
  <c r="FA23" i="20"/>
  <c r="FA24" i="20"/>
  <c r="FA25" i="20"/>
  <c r="FA26" i="20"/>
  <c r="FA27" i="20"/>
  <c r="FA28" i="20"/>
  <c r="FA29" i="20"/>
  <c r="FA30" i="20"/>
  <c r="FA31" i="20"/>
  <c r="FA32" i="20"/>
  <c r="FA33" i="20"/>
  <c r="FA34" i="20"/>
  <c r="FA35" i="20"/>
  <c r="FA36" i="20"/>
  <c r="FA37" i="20"/>
  <c r="FA38" i="20"/>
  <c r="FA39" i="20"/>
  <c r="FA40" i="20"/>
  <c r="FA41" i="20"/>
  <c r="FA42" i="20"/>
  <c r="FA43" i="20"/>
  <c r="FA44" i="20"/>
  <c r="FA45" i="20"/>
  <c r="FA46" i="20"/>
  <c r="FA47" i="20"/>
  <c r="FA48" i="20"/>
  <c r="FA49" i="20"/>
  <c r="FA50" i="20"/>
  <c r="FA51" i="20"/>
  <c r="FA52" i="20"/>
  <c r="FA53" i="20"/>
  <c r="FA54" i="20"/>
  <c r="FA55" i="20"/>
  <c r="FA56" i="20"/>
  <c r="FA57" i="20"/>
  <c r="FA58" i="20"/>
  <c r="FA59" i="20"/>
  <c r="FA60" i="20"/>
  <c r="FA61" i="20"/>
  <c r="FA62" i="20"/>
  <c r="FA63" i="20"/>
  <c r="FA64" i="20"/>
  <c r="FA65" i="20"/>
  <c r="FA66" i="20"/>
  <c r="FA67" i="20"/>
  <c r="FA68" i="20"/>
  <c r="FA69" i="20"/>
  <c r="FA70" i="20"/>
  <c r="FA71" i="20"/>
  <c r="FA72" i="20"/>
  <c r="FA73" i="20"/>
  <c r="FA74" i="20"/>
  <c r="FA75" i="20"/>
  <c r="FA76" i="20"/>
  <c r="FA77" i="20"/>
  <c r="FA78" i="20"/>
  <c r="FA79" i="20"/>
  <c r="FA80" i="20"/>
  <c r="FA81" i="20"/>
  <c r="FA82" i="20"/>
  <c r="FA83" i="20"/>
  <c r="FA84" i="20"/>
  <c r="FA85" i="20"/>
  <c r="FA86" i="20"/>
  <c r="FA87" i="20"/>
  <c r="FA88" i="20"/>
  <c r="FA89" i="20"/>
  <c r="FA90" i="20"/>
  <c r="FA91" i="20"/>
  <c r="FA92" i="20"/>
  <c r="FA93" i="20"/>
  <c r="FA94" i="20"/>
  <c r="FA95" i="20"/>
  <c r="FA96" i="20"/>
  <c r="FA97" i="20"/>
  <c r="FA98" i="20"/>
  <c r="FA99" i="20"/>
  <c r="FA100" i="20"/>
  <c r="FA101" i="20"/>
  <c r="FA102" i="20"/>
  <c r="FA103" i="20"/>
  <c r="FA104" i="20"/>
  <c r="FA105" i="20"/>
  <c r="FA106" i="20"/>
  <c r="FA107" i="20"/>
  <c r="FA108" i="20"/>
  <c r="FA109" i="20"/>
  <c r="FA110" i="20"/>
  <c r="FA111" i="20"/>
  <c r="FA112" i="20"/>
  <c r="FA113" i="20"/>
  <c r="FA114" i="20"/>
  <c r="FA115" i="20"/>
  <c r="FA116" i="20"/>
  <c r="FA117" i="20"/>
  <c r="FA118" i="20"/>
  <c r="FA119" i="20"/>
  <c r="FA120" i="20"/>
  <c r="FA121" i="20"/>
  <c r="FA122" i="20"/>
  <c r="FA123" i="20"/>
  <c r="FA124" i="20"/>
  <c r="FA125" i="20"/>
  <c r="FA126" i="20"/>
  <c r="FA127" i="20"/>
  <c r="FA128" i="20"/>
  <c r="FA129" i="20"/>
  <c r="FA130" i="20"/>
  <c r="FA131" i="20"/>
  <c r="FA132" i="20"/>
  <c r="FA133" i="20"/>
  <c r="FA134" i="20"/>
  <c r="FA135" i="20"/>
  <c r="FA136" i="20"/>
  <c r="FA137" i="20"/>
  <c r="FA138" i="20"/>
  <c r="FA139" i="20"/>
  <c r="FA140" i="20"/>
  <c r="FA141" i="20"/>
  <c r="FA142" i="20"/>
  <c r="FA143" i="20"/>
  <c r="FA144" i="20"/>
  <c r="FA145" i="20"/>
  <c r="FA146" i="20"/>
  <c r="FA147" i="20"/>
  <c r="FA148" i="20"/>
  <c r="FA149" i="20"/>
  <c r="FA150" i="20"/>
  <c r="FA151" i="20"/>
  <c r="FA152" i="20"/>
  <c r="FA153" i="20"/>
  <c r="FA154" i="20"/>
  <c r="FA155" i="20"/>
  <c r="FA156" i="20"/>
  <c r="FA157" i="20"/>
  <c r="FA158" i="20"/>
  <c r="FA159" i="20"/>
  <c r="FA160" i="20"/>
  <c r="FA161" i="20"/>
  <c r="FA162" i="20"/>
  <c r="FA163" i="20"/>
  <c r="FA164" i="20"/>
  <c r="FA165" i="20"/>
  <c r="FA166" i="20"/>
  <c r="FA167" i="20"/>
  <c r="FA168" i="20"/>
  <c r="FA169" i="20"/>
  <c r="FA170" i="20"/>
  <c r="FA3" i="20"/>
  <c r="C16" i="17" l="1"/>
  <c r="C6" i="17"/>
  <c r="C5" i="17" l="1"/>
  <c r="X3" i="10" l="1"/>
  <c r="X4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2" i="10"/>
  <c r="C11" i="17" l="1"/>
  <c r="C21" i="17" l="1"/>
  <c r="A2" i="12" l="1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D35" i="17" l="1"/>
  <c r="D2" i="7" l="1"/>
</calcChain>
</file>

<file path=xl/sharedStrings.xml><?xml version="1.0" encoding="utf-8"?>
<sst xmlns="http://schemas.openxmlformats.org/spreadsheetml/2006/main" count="911" uniqueCount="382">
  <si>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</si>
  <si>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</si>
  <si>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</si>
  <si>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</si>
  <si>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</si>
  <si>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</si>
  <si>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</si>
  <si>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</si>
  <si>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</si>
  <si>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</si>
  <si>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</si>
  <si>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</si>
  <si>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</si>
  <si>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</si>
  <si>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</si>
  <si>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</si>
  <si>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</si>
  <si>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</si>
  <si>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</si>
  <si>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</si>
  <si>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</si>
  <si>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</si>
  <si>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</si>
  <si>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</si>
  <si>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</si>
  <si>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</si>
  <si>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</si>
  <si>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</si>
  <si>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</si>
  <si>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</si>
  <si>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</si>
  <si>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</si>
  <si>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</si>
  <si>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</si>
  <si>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</si>
  <si>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</si>
  <si>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</si>
  <si>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</si>
  <si>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</si>
  <si>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</si>
  <si>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</si>
  <si>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</si>
  <si>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</si>
  <si>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</si>
  <si>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</si>
  <si>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</si>
  <si>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ES_wind</t>
  </si>
  <si>
    <t>ES_biomass</t>
  </si>
  <si>
    <t>ES_gas</t>
  </si>
  <si>
    <t xml:space="preserve">ES_water </t>
  </si>
  <si>
    <t>PT_biomass</t>
  </si>
  <si>
    <t>PT_gas</t>
  </si>
  <si>
    <t xml:space="preserve">PT_water </t>
  </si>
  <si>
    <t>ES_electricity_market_battery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</si>
  <si>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</si>
  <si>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</si>
  <si>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</si>
  <si>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</si>
  <si>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</si>
  <si>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</si>
  <si>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</si>
  <si>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ES_wind_profile</t>
  </si>
  <si>
    <t>ES_hydraulic_profile</t>
  </si>
  <si>
    <t>PT_hydraulic_profile</t>
  </si>
  <si>
    <t>MW</t>
  </si>
  <si>
    <t>euros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</si>
  <si>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</si>
  <si>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</si>
  <si>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</si>
  <si>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</si>
  <si>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</si>
  <si>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</si>
  <si>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</si>
  <si>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</si>
  <si>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</si>
  <si>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</si>
  <si>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</si>
  <si>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load_shedding</t>
  </si>
  <si>
    <t>ES_load_shedding</t>
  </si>
  <si>
    <t>PT_load_shedding</t>
  </si>
  <si>
    <t>ES_load_shedding_h2</t>
  </si>
  <si>
    <t>PT_load_shedding_h2</t>
  </si>
  <si>
    <t>x</t>
  </si>
  <si>
    <t>y</t>
  </si>
  <si>
    <t>FR_electricity_market_bus</t>
  </si>
  <si>
    <t>FR_hydrogen_bus</t>
  </si>
  <si>
    <t>ES_FR_interconexion_electricidad</t>
  </si>
  <si>
    <t>nuclear</t>
  </si>
  <si>
    <t>FR_demand_2040</t>
  </si>
  <si>
    <t>FR_hydrogen_demand</t>
  </si>
  <si>
    <t>FR_ES_interconexion_electricidad</t>
  </si>
  <si>
    <t>Demandas</t>
  </si>
  <si>
    <t>FR_load_shedding_h2</t>
  </si>
  <si>
    <t>FR_load_shedding</t>
  </si>
  <si>
    <t>ES_SRES_excedentes_bus</t>
  </si>
  <si>
    <t>ES_SRES_electrolyzer_bus</t>
  </si>
  <si>
    <t>PT_SRES_excedentes_bus</t>
  </si>
  <si>
    <t>PT_SRES_electrolyzer_bus</t>
  </si>
  <si>
    <t>MA_hydrogen_bus</t>
  </si>
  <si>
    <t>MA_h2lowband</t>
  </si>
  <si>
    <t>MA_h2highband</t>
  </si>
  <si>
    <t>MA_ES_interconexion_hidrogeno</t>
  </si>
  <si>
    <t>FRSW_hydrogen_demand</t>
  </si>
  <si>
    <t>FRS_hydrogen_bus</t>
  </si>
  <si>
    <t>FRSW_hydrogen_bus</t>
  </si>
  <si>
    <t>FRS_load_shedding_h2</t>
  </si>
  <si>
    <t>FRSW_load_shedding_h2</t>
  </si>
  <si>
    <t xml:space="preserve"> </t>
  </si>
  <si>
    <t>ES_FR_interconexion_hidrogeno_BarMar</t>
  </si>
  <si>
    <t>ES_FR_interconexion_hidrogeno_IrunLarrau</t>
  </si>
  <si>
    <t>FR_FR_interconexion_hidrogeno_SWtoS</t>
  </si>
  <si>
    <t>FR_FR_interconexion_hidrogeno_StoFRh2</t>
  </si>
  <si>
    <t>FR_FR_interconexion_hidrogeno_FRh2toS</t>
  </si>
  <si>
    <t>FRS_hydrogen_storage</t>
  </si>
  <si>
    <t>FRSW_hydrogen_storage</t>
  </si>
  <si>
    <t>FR_hydraulic_profile</t>
  </si>
  <si>
    <t>FR00_generation</t>
  </si>
  <si>
    <t>FR_ES_interconexion_hidrogeno_BarMar</t>
  </si>
  <si>
    <t>FRh2SW_generation</t>
  </si>
  <si>
    <t>FR_electricity_generator</t>
  </si>
  <si>
    <t>FR_hydrogen_generator_FRSW</t>
  </si>
  <si>
    <t>FR_hydrogen_generator_FRH2</t>
  </si>
  <si>
    <t>FRh2_generation</t>
  </si>
  <si>
    <t>PT_electrolyzer_profile</t>
  </si>
  <si>
    <t>PT_excedentes_profile</t>
  </si>
  <si>
    <t>ES_excedentes_profile</t>
  </si>
  <si>
    <t>ES_electrolyzer_profile</t>
  </si>
  <si>
    <t>sres_electrolyzer</t>
  </si>
  <si>
    <t>sres_excedentes</t>
  </si>
  <si>
    <t>hora</t>
  </si>
  <si>
    <t>MA_hydrogen_profile_low</t>
  </si>
  <si>
    <t>MA_hydrogen_profile_high</t>
  </si>
  <si>
    <t>ES_solar_csp_profile</t>
  </si>
  <si>
    <t>ES_solar_pv_profile</t>
  </si>
  <si>
    <t>ES_solar_pv</t>
  </si>
  <si>
    <t>ES_solar_csp</t>
  </si>
  <si>
    <t>PT_solar_pv</t>
  </si>
  <si>
    <t>Horas</t>
  </si>
  <si>
    <t>Capacidades Instaladas</t>
  </si>
  <si>
    <t>ES Solar Rooftop</t>
  </si>
  <si>
    <t>ES Solar CSP</t>
  </si>
  <si>
    <t>ES Solar PV Utility</t>
  </si>
  <si>
    <t>PT Solar PV Utility</t>
  </si>
  <si>
    <t>PT Solar Rooftop</t>
  </si>
  <si>
    <t>ES00 Solar PV Utility</t>
  </si>
  <si>
    <t>PT00 Solar PV Utility</t>
  </si>
  <si>
    <t>PT_solar_pv_profile</t>
  </si>
  <si>
    <t>solar_pv</t>
  </si>
  <si>
    <t>solar_rooftop</t>
  </si>
  <si>
    <t>solar_csp</t>
  </si>
  <si>
    <t>ES00 Solar CSP</t>
  </si>
  <si>
    <t>Perfil</t>
  </si>
  <si>
    <t>PT00RETE Solar PV Rooftop</t>
  </si>
  <si>
    <t>p_min_pu</t>
  </si>
  <si>
    <t>PT00 Wind Offshore Radial</t>
  </si>
  <si>
    <t>PT00 Wind Onshore</t>
  </si>
  <si>
    <t>PT_wind_onshore_profile</t>
  </si>
  <si>
    <t>PT_wind_offshore_profile</t>
  </si>
  <si>
    <t>PT_wind_onshore</t>
  </si>
  <si>
    <t>PT_wind_offshore</t>
  </si>
  <si>
    <t>wind_onshore</t>
  </si>
  <si>
    <t>wind_offshore</t>
  </si>
  <si>
    <t>ES00 Other RES</t>
  </si>
  <si>
    <t>ES Biomasa</t>
  </si>
  <si>
    <t>PT Biomasa</t>
  </si>
  <si>
    <t xml:space="preserve">PT00 Other RES </t>
  </si>
  <si>
    <t>ES_biomass_profile</t>
  </si>
  <si>
    <t>PT_biomass_profile</t>
  </si>
  <si>
    <t>ESPAÑA</t>
  </si>
  <si>
    <t>PORTUGAL</t>
  </si>
  <si>
    <t>FRANCIA</t>
  </si>
  <si>
    <t>Solar ES-PT</t>
  </si>
  <si>
    <t>Wind</t>
  </si>
  <si>
    <t>Biomasa</t>
  </si>
  <si>
    <t>Nuclear</t>
  </si>
  <si>
    <t>SRES: e-market o h2</t>
  </si>
  <si>
    <t>Exportaciones desde FR00 a EU00</t>
  </si>
  <si>
    <t>Esto será la demanda que pondré en el nodo EU00. Son las exportaciones del resto de europa</t>
  </si>
  <si>
    <t>Importaciones desde EU00 a FR00</t>
  </si>
  <si>
    <t>Esto será la generación que tiene que tener el nodo EU00. Son las exportaciones del resto de europa</t>
  </si>
  <si>
    <t>Demandas Electricidad</t>
  </si>
  <si>
    <t>Demandas Hidrógeno</t>
  </si>
  <si>
    <t>Exportaciones EUh2</t>
  </si>
  <si>
    <t>Load EUh2</t>
  </si>
  <si>
    <t>Generador EUh2</t>
  </si>
  <si>
    <t>ES00 Gas CCGT present 1</t>
  </si>
  <si>
    <t>PT00 Gas CCGT present 1</t>
  </si>
  <si>
    <t>FR00 Gas CCGT new</t>
  </si>
  <si>
    <t>ES00RETE Solar PV Rooftop</t>
  </si>
  <si>
    <t xml:space="preserve">Perfil </t>
  </si>
  <si>
    <t>FR00 Solar PV Utility</t>
  </si>
  <si>
    <t>FR00RETE Solar PV Rooftop</t>
  </si>
  <si>
    <t>ES00 Wind Onshore</t>
  </si>
  <si>
    <t>ES00 Wind Offshore Radial</t>
  </si>
  <si>
    <t>ES00 Wind Offshore Hub Ready</t>
  </si>
  <si>
    <t>Perfil On</t>
  </si>
  <si>
    <t>Perfil Off</t>
  </si>
  <si>
    <t>Perfil Hub</t>
  </si>
  <si>
    <t>FR00 Wind Onshore</t>
  </si>
  <si>
    <t>FR00 Wind Offshore Radial</t>
  </si>
  <si>
    <t>Perfil Of</t>
  </si>
  <si>
    <t>FR00 Other RES</t>
  </si>
  <si>
    <t>FR00 Nuclear</t>
  </si>
  <si>
    <t>ES00_SRES_P2G</t>
  </si>
  <si>
    <t>ES00_SRES_RES_Solar</t>
  </si>
  <si>
    <t>ES00_SRES_RES_Wind_Onshore</t>
  </si>
  <si>
    <t>Perfil SRES to h2</t>
  </si>
  <si>
    <t>Perfil SRES emarket</t>
  </si>
  <si>
    <t>PT00_SRES_RES_Solar</t>
  </si>
  <si>
    <t>PT00_SRES_RES_Wind_Offshore</t>
  </si>
  <si>
    <t>PT00_SRES_RES_Wind_Onshore</t>
  </si>
  <si>
    <t>PT00_SRES_P2G</t>
  </si>
  <si>
    <t>FR00-FRh2-P2G_emarket - generation</t>
  </si>
  <si>
    <t>FR00-FRh2SW-P2G_emarket - generation</t>
  </si>
  <si>
    <t>FR00-IE00</t>
  </si>
  <si>
    <t>FR00-ITN1</t>
  </si>
  <si>
    <t>FR00-LUF1</t>
  </si>
  <si>
    <t>FR00-UK00</t>
  </si>
  <si>
    <t>BE00-FR00</t>
  </si>
  <si>
    <t>CH00-FR00</t>
  </si>
  <si>
    <t>DE00-FR00</t>
  </si>
  <si>
    <t>FR00-FR00RETE</t>
  </si>
  <si>
    <t>Exportaciones FR00</t>
  </si>
  <si>
    <t>Importaciones FR00</t>
  </si>
  <si>
    <t>ES00 Native Demand [MW_e]</t>
  </si>
  <si>
    <t>ES00 Fixed Demand [MW_e]</t>
  </si>
  <si>
    <t>ES00RETE Native Demand [MW_e]</t>
  </si>
  <si>
    <t>ES00_demand</t>
  </si>
  <si>
    <t>PT00 Native Demand</t>
  </si>
  <si>
    <t>FR00 Native Demand [MW_e]</t>
  </si>
  <si>
    <t>Native Demand FR00RETE</t>
  </si>
  <si>
    <t>FR00_demand</t>
  </si>
  <si>
    <t>ESh2 H2 Heat Demand [GJ]</t>
  </si>
  <si>
    <t>ESh2 Native Demand [MW_H2]</t>
  </si>
  <si>
    <t>ESh2 Demand</t>
  </si>
  <si>
    <t>PTh2 Native Demand</t>
  </si>
  <si>
    <t>FRh2 Native Demand</t>
  </si>
  <si>
    <t>FRh2-e-liquids</t>
  </si>
  <si>
    <t>FRh2_demand</t>
  </si>
  <si>
    <t>FRh2S Native Demand [MW_H2]</t>
  </si>
  <si>
    <t>FRh2SW Native Demand [MW_H2]</t>
  </si>
  <si>
    <t>FRh2-FRh2S</t>
  </si>
  <si>
    <t>FRh2S-FRh2</t>
  </si>
  <si>
    <t>FRh2-LUh2</t>
  </si>
  <si>
    <t>LUh2-FRh2</t>
  </si>
  <si>
    <t>FRh2S-FRh2SW</t>
  </si>
  <si>
    <t>FRh2SW-FRh2S</t>
  </si>
  <si>
    <t>BEh2-FRh2</t>
  </si>
  <si>
    <t>FRh2-BEh2</t>
  </si>
  <si>
    <t>BEh2-FRh2N</t>
  </si>
  <si>
    <t>FRh2N-BEh2</t>
  </si>
  <si>
    <t>DEh2-FRh2</t>
  </si>
  <si>
    <t>FRh2-DEh2</t>
  </si>
  <si>
    <t>Ammonia_FRN-FRh2N</t>
  </si>
  <si>
    <t>Ammonia_FRSW-FRh2SW</t>
  </si>
  <si>
    <t>Importaciones EU a FRh2</t>
  </si>
  <si>
    <t>ES00 Other nonRES 1</t>
  </si>
  <si>
    <t>PT00 Other nonRES 1</t>
  </si>
  <si>
    <t>FR00 Other nonRES 1</t>
  </si>
  <si>
    <t>PT00 Other RES</t>
  </si>
  <si>
    <t>PT00 Run of River</t>
  </si>
  <si>
    <t>PT00 Reservoir</t>
  </si>
  <si>
    <t>FR00 Run of River</t>
  </si>
  <si>
    <t>ES00 Run of River</t>
  </si>
  <si>
    <t>PT00 PS Open</t>
  </si>
  <si>
    <t>FR00 Reservoir</t>
  </si>
  <si>
    <t>ES00 Reservoir</t>
  </si>
  <si>
    <t>PT00 PS Open Pump</t>
  </si>
  <si>
    <t>FR00 PS Open</t>
  </si>
  <si>
    <t>ES00 PS Open</t>
  </si>
  <si>
    <t>PT00 Pondage</t>
  </si>
  <si>
    <t>FR00 PS Open Pump</t>
  </si>
  <si>
    <t>ES00 PS Open Pump</t>
  </si>
  <si>
    <t>FR00 PS Closed</t>
  </si>
  <si>
    <t>ES00 PS Closed</t>
  </si>
  <si>
    <t>FR00 PS Closed Pump</t>
  </si>
  <si>
    <t>ES00 PS Closed Pump</t>
  </si>
  <si>
    <t>FR00 DSR Price Band 1</t>
  </si>
  <si>
    <t>ES00 DSR Price Band 1</t>
  </si>
  <si>
    <t>FRh2 SMR CCS</t>
  </si>
  <si>
    <t>Ammonia_FRN-FRh2N-HIGH</t>
  </si>
  <si>
    <t>Ammonia_FRN-FRh2N-LOW</t>
  </si>
  <si>
    <t>Ammonia_FRSW-FRh2SW-HIGH</t>
  </si>
  <si>
    <t>MA-ESh2-HIGH</t>
  </si>
  <si>
    <t>Ammonia_FRSW-FRh2SW-LOW</t>
  </si>
  <si>
    <t>MA-ESh2-LOW</t>
  </si>
  <si>
    <t>CCGT</t>
  </si>
  <si>
    <t>Perfil Gas ES</t>
  </si>
  <si>
    <t>Perfil Gas PT</t>
  </si>
  <si>
    <t>ES_ccgt_profile</t>
  </si>
  <si>
    <t>PT_ccgt_profile</t>
  </si>
  <si>
    <t>Generado TYNDP CCGT ES</t>
  </si>
  <si>
    <t>Pump Storage - Open Loop (turbine) [MW_e]</t>
  </si>
  <si>
    <t>Pump Storage - Open Loop (pump) [MW_e]</t>
  </si>
  <si>
    <t>Perfil Turbina</t>
  </si>
  <si>
    <t>Perfil Pump</t>
  </si>
  <si>
    <t>Perfil ES</t>
  </si>
  <si>
    <t>Perfil PT</t>
  </si>
  <si>
    <t>ES_pump_profile</t>
  </si>
  <si>
    <t>ES_turbine_profile</t>
  </si>
  <si>
    <t>PT_turbine_profile</t>
  </si>
  <si>
    <t>PT_pump_profile</t>
  </si>
  <si>
    <t>Others non-renewable [MW_e]</t>
  </si>
  <si>
    <t>Others non Renewables</t>
  </si>
  <si>
    <t>Reservoir</t>
  </si>
  <si>
    <t>ES_reservoir_profile</t>
  </si>
  <si>
    <t>PT_reservoir_profile</t>
  </si>
  <si>
    <t>ES_reservoir</t>
  </si>
  <si>
    <t>reservoir</t>
  </si>
  <si>
    <t>PT_reservoir</t>
  </si>
  <si>
    <t>Pondage</t>
  </si>
  <si>
    <t xml:space="preserve">Balance Prosumer </t>
  </si>
  <si>
    <t>(Generation-Load)</t>
  </si>
  <si>
    <t>Generation</t>
  </si>
  <si>
    <t>Generador Extra Prosumer</t>
  </si>
  <si>
    <t>Load Extra Prosumer</t>
  </si>
  <si>
    <t>Load</t>
  </si>
  <si>
    <t>horas</t>
  </si>
  <si>
    <t>Balance Emarket extra</t>
  </si>
  <si>
    <t>Generador Extra Emarket</t>
  </si>
  <si>
    <t>Load Extra Emarket</t>
  </si>
  <si>
    <t xml:space="preserve">España Electricidad </t>
  </si>
  <si>
    <t>España Hidrógeno</t>
  </si>
  <si>
    <t>Native Demand</t>
  </si>
  <si>
    <t>Fixed Demand</t>
  </si>
  <si>
    <t>H2 to eLiquids</t>
  </si>
  <si>
    <t>H2 Boiler</t>
  </si>
  <si>
    <t>DEMANDA TOTAL H2</t>
  </si>
  <si>
    <t xml:space="preserve">Portugal Electricidad </t>
  </si>
  <si>
    <t>Portugal Hidrógeno</t>
  </si>
  <si>
    <t>GENERADOR EXTRA PT</t>
  </si>
  <si>
    <t>GENERADOR EXTRA ES</t>
  </si>
  <si>
    <t>ES_hydrogen_market_battery</t>
  </si>
  <si>
    <t>ES_extragenerator</t>
  </si>
  <si>
    <t>PT_extragenerator</t>
  </si>
  <si>
    <t>extragenerator</t>
  </si>
  <si>
    <t>ES00-FR00</t>
  </si>
  <si>
    <t>ESh2-FRh2S</t>
  </si>
  <si>
    <t>ESh2-FRh2SW</t>
  </si>
  <si>
    <t>Resultados TYNDP</t>
  </si>
  <si>
    <t>FRh2S-ESh2</t>
  </si>
  <si>
    <t>FRh2SW Generation</t>
  </si>
  <si>
    <t xml:space="preserve">FRh2SW  </t>
  </si>
  <si>
    <t>Load FRh2SW_storage</t>
  </si>
  <si>
    <t xml:space="preserve">Generation FRh2SW Storage </t>
  </si>
  <si>
    <t>Irún Larrao</t>
  </si>
  <si>
    <t>FR_irunlarrao</t>
  </si>
  <si>
    <t>ESh2-MA</t>
  </si>
  <si>
    <t>Suma RoR y Pondage</t>
  </si>
  <si>
    <t>Modelo Objetivo</t>
  </si>
  <si>
    <t>SRES Electrolyzer</t>
  </si>
  <si>
    <t>ES_generacionh2SRES</t>
  </si>
  <si>
    <t>PT_generacionh2SRES</t>
  </si>
  <si>
    <t>Hora</t>
  </si>
  <si>
    <t>Demanda FRh2</t>
  </si>
  <si>
    <t>FR_precioFRh2</t>
  </si>
  <si>
    <t>Line Flow FRh2-FRh2S</t>
  </si>
  <si>
    <t>Generación 2 FRh2</t>
  </si>
  <si>
    <t>Demanda 1</t>
  </si>
  <si>
    <t>Demanda 2</t>
  </si>
  <si>
    <t>Generador 2</t>
  </si>
  <si>
    <t>EU_hydrogen_generator</t>
  </si>
  <si>
    <t>EU_hydrogen_bus</t>
  </si>
  <si>
    <t>EU_hydrogen_demand</t>
  </si>
  <si>
    <t>EU_FR_hidrogeno</t>
  </si>
  <si>
    <t>FR_EU_hidrogeno</t>
  </si>
  <si>
    <t>EU_precio</t>
  </si>
  <si>
    <t>M.Cost Gen EUh2</t>
  </si>
  <si>
    <t>M.Cost FRh2 gen+</t>
  </si>
  <si>
    <t>Precio del Run inicial</t>
  </si>
  <si>
    <t xml:space="preserve">Importaciones y Exportaciones en Francia </t>
  </si>
  <si>
    <t>Demanda EUh2</t>
  </si>
  <si>
    <t>EU_generation</t>
  </si>
  <si>
    <t>FRh2_generation+</t>
  </si>
  <si>
    <t>FR_hydrogen_generator_FRh2_plus</t>
  </si>
  <si>
    <t>WS071</t>
  </si>
  <si>
    <t>ES</t>
  </si>
  <si>
    <t>PT</t>
  </si>
  <si>
    <t>10% más barato</t>
  </si>
  <si>
    <t>10% aumento es el límite</t>
  </si>
  <si>
    <t>FRSW_hydrogen_market_battery</t>
  </si>
  <si>
    <t>FRS_hydrogen_market_battery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</si>
</sst>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0"/>
  </numFmts>
  <fonts count="5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1"/>
      <name val="Aptos"/>
      <family val="2"/>
    </font>
    <font>
      <sz val="11"/>
      <color rgb="FF0070C0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b/>
      <sz val="20"/>
      <color theme="1"/>
      <name val="Aptos"/>
      <family val="2"/>
    </font>
    <font>
      <sz val="8"/>
      <color theme="1"/>
      <name val="Aptos"/>
      <family val="2"/>
    </font>
    <font>
      <b/>
      <sz val="25"/>
      <color theme="1"/>
      <name val="Aptos"/>
      <family val="2"/>
    </font>
    <font>
      <sz val="11"/>
      <color rgb="FFC00000"/>
      <name val="Aptos"/>
      <family val="2"/>
    </font>
    <font>
      <b/>
      <sz val="10"/>
      <color theme="1"/>
      <name val="Aptos"/>
      <family val="2"/>
    </font>
    <font>
      <sz val="11"/>
      <name val="Calibri"/>
      <family val="2"/>
    </font>
    <font>
      <b/>
      <sz val="24"/>
      <color theme="1"/>
      <name val="Aptos"/>
      <family val="2"/>
    </font>
    <font>
      <b/>
      <sz val="11"/>
      <name val="Aptos"/>
      <family val="2"/>
    </font>
    <font>
      <b/>
      <sz val="11"/>
      <color rgb="FF00B050"/>
      <name val="Aptos"/>
      <family val="2"/>
    </font>
    <font>
      <b/>
      <sz val="11"/>
      <color rgb="FFFF0000"/>
      <name val="Aptos"/>
      <family val="2"/>
    </font>
    <font>
      <sz val="9"/>
      <color theme="1"/>
      <name val="Aptos"/>
      <family val="2"/>
    </font>
    <font>
      <sz val="10"/>
      <color rgb="FF0070C0"/>
      <name val="Aptos"/>
      <family val="2"/>
    </font>
    <font>
      <sz val="10"/>
      <name val="Aptos"/>
      <family val="2"/>
    </font>
    <font>
      <sz val="10"/>
      <name val="Calibri"/>
      <family val="2"/>
      <scheme val="minor"/>
    </font>
    <font>
      <sz val="10"/>
      <color rgb="FFC00000"/>
      <name val="Aptos"/>
      <family val="2"/>
    </font>
    <font>
      <sz val="10"/>
      <color rgb="FF000000"/>
      <name val="Aptos"/>
      <family val="2"/>
    </font>
    <font>
      <sz val="11"/>
      <color theme="8" tint="-0.249977111117893"/>
      <name val="Aptos"/>
      <family val="2"/>
    </font>
    <font>
      <sz val="11"/>
      <color theme="8"/>
      <name val="Aptos"/>
      <family val="2"/>
    </font>
    <font>
      <sz val="11"/>
      <color rgb="FF000000"/>
      <name val="Calibri"/>
      <family val="2"/>
      <scheme val="minor"/>
    </font>
    <font>
      <sz val="10"/>
      <color theme="0"/>
      <name val="Aptos"/>
      <family val="2"/>
    </font>
  </fonts>
  <fills count="4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FFE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9">
    <xf numFmtId="0" fontId="0" fillId="0" borderId="0"/>
    <xf numFmtId="0" fontId="2" fillId="4" borderId="0">
      <alignment horizontal="left"/>
    </xf>
    <xf numFmtId="0" fontId="3" fillId="4" borderId="0">
      <alignment horizontal="left"/>
    </xf>
    <xf numFmtId="0" fontId="4" fillId="0" borderId="0"/>
    <xf numFmtId="0" fontId="5" fillId="4" borderId="2">
      <alignment horizontal="left"/>
    </xf>
    <xf numFmtId="49" fontId="6" fillId="0" borderId="2">
      <alignment horizontal="right"/>
    </xf>
    <xf numFmtId="0" fontId="5" fillId="4" borderId="2">
      <alignment horizontal="right"/>
    </xf>
    <xf numFmtId="0" fontId="2" fillId="4" borderId="0">
      <alignment horizontal="left"/>
    </xf>
    <xf numFmtId="0" fontId="5" fillId="4" borderId="2">
      <alignment horizontal="right"/>
    </xf>
    <xf numFmtId="2" fontId="6" fillId="0" borderId="2">
      <alignment horizontal="right" vertical="top" wrapText="1"/>
    </xf>
    <xf numFmtId="1" fontId="6" fillId="0" borderId="2">
      <alignment horizontal="right" vertical="top" wrapText="1"/>
    </xf>
    <xf numFmtId="1" fontId="6" fillId="0" borderId="2">
      <alignment horizontal="right" vertical="top" wrapText="1"/>
    </xf>
    <xf numFmtId="1" fontId="4" fillId="0" borderId="2">
      <alignment horizontal="right" vertical="top" wrapText="1"/>
    </xf>
    <xf numFmtId="0" fontId="7" fillId="4" borderId="2">
      <alignment horizontal="right"/>
    </xf>
    <xf numFmtId="0" fontId="8" fillId="5" borderId="0">
      <alignment horizontal="left"/>
    </xf>
    <xf numFmtId="0" fontId="4" fillId="0" borderId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7" fillId="17" borderId="8" applyNumberFormat="0" applyAlignment="0" applyProtection="0"/>
    <xf numFmtId="0" fontId="18" fillId="18" borderId="9" applyNumberFormat="0" applyAlignment="0" applyProtection="0"/>
    <xf numFmtId="0" fontId="19" fillId="18" borderId="8" applyNumberFormat="0" applyAlignment="0" applyProtection="0"/>
    <xf numFmtId="0" fontId="20" fillId="0" borderId="10" applyNumberFormat="0" applyFill="0" applyAlignment="0" applyProtection="0"/>
    <xf numFmtId="0" fontId="21" fillId="19" borderId="11" applyNumberFormat="0" applyAlignment="0" applyProtection="0"/>
    <xf numFmtId="0" fontId="22" fillId="0" borderId="0" applyNumberFormat="0" applyFill="0" applyBorder="0" applyAlignment="0" applyProtection="0"/>
    <xf numFmtId="0" fontId="9" fillId="20" borderId="12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5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25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4" fontId="39" fillId="0" borderId="2"/>
    <xf numFmtId="0" fontId="39" fillId="0" borderId="2">
      <alignment horizontal="left" vertical="center"/>
    </xf>
  </cellStyleXfs>
  <cellXfs count="294">
    <xf numFmtId="0" fontId="0" fillId="0" borderId="0" xfId="0"/>
    <xf numFmtId="0" fontId="1" fillId="7" borderId="0" xfId="0" applyFont="1" applyFill="1"/>
    <xf numFmtId="0" fontId="0" fillId="7" borderId="0" xfId="0" applyFill="1"/>
    <xf numFmtId="0" fontId="26" fillId="7" borderId="0" xfId="0" applyFont="1" applyFill="1"/>
    <xf numFmtId="0" fontId="28" fillId="10" borderId="1" xfId="0" applyFont="1" applyFill="1" applyBorder="1"/>
    <xf numFmtId="0" fontId="28" fillId="7" borderId="0" xfId="0" applyFont="1" applyFill="1"/>
    <xf numFmtId="0" fontId="28" fillId="2" borderId="0" xfId="0" applyFont="1" applyFill="1"/>
    <xf numFmtId="0" fontId="28" fillId="7" borderId="1" xfId="0" applyFont="1" applyFill="1" applyBorder="1"/>
    <xf numFmtId="0" fontId="28" fillId="3" borderId="0" xfId="0" applyFont="1" applyFill="1"/>
    <xf numFmtId="0" fontId="28" fillId="8" borderId="16" xfId="0" applyFont="1" applyFill="1" applyBorder="1"/>
    <xf numFmtId="0" fontId="28" fillId="7" borderId="16" xfId="0" applyFont="1" applyFill="1" applyBorder="1"/>
    <xf numFmtId="0" fontId="28" fillId="8" borderId="0" xfId="0" applyFont="1" applyFill="1"/>
    <xf numFmtId="0" fontId="28" fillId="8" borderId="1" xfId="0" applyFont="1" applyFill="1" applyBorder="1"/>
    <xf numFmtId="0" fontId="29" fillId="7" borderId="0" xfId="0" applyFont="1" applyFill="1"/>
    <xf numFmtId="0" fontId="28" fillId="7" borderId="2" xfId="0" applyFont="1" applyFill="1" applyBorder="1"/>
    <xf numFmtId="0" fontId="30" fillId="10" borderId="0" xfId="0" applyFont="1" applyFill="1"/>
    <xf numFmtId="0" fontId="28" fillId="10" borderId="0" xfId="0" applyFont="1" applyFill="1"/>
    <xf numFmtId="0" fontId="31" fillId="7" borderId="0" xfId="0" applyFont="1" applyFill="1"/>
    <xf numFmtId="0" fontId="30" fillId="7" borderId="0" xfId="0" applyFont="1" applyFill="1" applyAlignment="1">
      <alignment horizontal="right"/>
    </xf>
    <xf numFmtId="0" fontId="32" fillId="7" borderId="0" xfId="0" applyFont="1" applyFill="1"/>
    <xf numFmtId="164" fontId="28" fillId="7" borderId="3" xfId="0" applyNumberFormat="1" applyFont="1" applyFill="1" applyBorder="1" applyAlignment="1">
      <alignment horizontal="center" vertical="center"/>
    </xf>
    <xf numFmtId="164" fontId="30" fillId="7" borderId="3" xfId="0" applyNumberFormat="1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/>
    </xf>
    <xf numFmtId="0" fontId="30" fillId="7" borderId="0" xfId="0" applyFont="1" applyFill="1" applyAlignment="1">
      <alignment horizontal="center"/>
    </xf>
    <xf numFmtId="0" fontId="30" fillId="7" borderId="0" xfId="0" applyFont="1" applyFill="1"/>
    <xf numFmtId="2" fontId="28" fillId="7" borderId="0" xfId="0" applyNumberFormat="1" applyFont="1" applyFill="1"/>
    <xf numFmtId="0" fontId="28" fillId="2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32" fillId="7" borderId="0" xfId="0" applyFont="1" applyFill="1" applyAlignment="1">
      <alignment horizontal="center"/>
    </xf>
    <xf numFmtId="2" fontId="28" fillId="7" borderId="0" xfId="0" applyNumberFormat="1" applyFont="1" applyFill="1" applyAlignment="1">
      <alignment horizontal="center"/>
    </xf>
    <xf numFmtId="2" fontId="33" fillId="7" borderId="0" xfId="0" applyNumberFormat="1" applyFont="1" applyFill="1" applyAlignment="1">
      <alignment horizontal="center"/>
    </xf>
    <xf numFmtId="2" fontId="28" fillId="7" borderId="3" xfId="0" applyNumberFormat="1" applyFont="1" applyFill="1" applyBorder="1" applyAlignment="1">
      <alignment horizontal="center" vertical="center"/>
    </xf>
    <xf numFmtId="2" fontId="28" fillId="7" borderId="3" xfId="0" applyNumberFormat="1" applyFont="1" applyFill="1" applyBorder="1" applyAlignment="1">
      <alignment horizontal="center"/>
    </xf>
    <xf numFmtId="2" fontId="28" fillId="7" borderId="15" xfId="0" applyNumberFormat="1" applyFont="1" applyFill="1" applyBorder="1" applyAlignment="1">
      <alignment horizontal="center" vertical="center"/>
    </xf>
    <xf numFmtId="2" fontId="30" fillId="7" borderId="3" xfId="0" applyNumberFormat="1" applyFont="1" applyFill="1" applyBorder="1" applyAlignment="1">
      <alignment horizontal="center" vertical="center"/>
    </xf>
    <xf numFmtId="2" fontId="28" fillId="7" borderId="15" xfId="0" applyNumberFormat="1" applyFont="1" applyFill="1" applyBorder="1" applyAlignment="1">
      <alignment horizontal="center"/>
    </xf>
    <xf numFmtId="0" fontId="34" fillId="7" borderId="0" xfId="0" applyFont="1" applyFill="1"/>
    <xf numFmtId="0" fontId="29" fillId="7" borderId="0" xfId="0" applyFont="1" applyFill="1" applyAlignment="1">
      <alignment horizontal="center"/>
    </xf>
    <xf numFmtId="0" fontId="35" fillId="7" borderId="15" xfId="0" applyFont="1" applyFill="1" applyBorder="1" applyAlignment="1">
      <alignment horizontal="center"/>
    </xf>
    <xf numFmtId="0" fontId="35" fillId="7" borderId="14" xfId="0" applyFont="1" applyFill="1" applyBorder="1" applyAlignment="1">
      <alignment horizontal="center"/>
    </xf>
    <xf numFmtId="0" fontId="36" fillId="7" borderId="1" xfId="0" applyFont="1" applyFill="1" applyBorder="1"/>
    <xf numFmtId="0" fontId="36" fillId="7" borderId="1" xfId="0" applyFont="1" applyFill="1" applyBorder="1" applyAlignment="1">
      <alignment horizontal="left"/>
    </xf>
    <xf numFmtId="0" fontId="37" fillId="7" borderId="0" xfId="0" applyFont="1" applyFill="1"/>
    <xf numFmtId="0" fontId="36" fillId="7" borderId="0" xfId="0" applyFont="1" applyFill="1" applyAlignment="1">
      <alignment horizontal="left"/>
    </xf>
    <xf numFmtId="165" fontId="37" fillId="7" borderId="0" xfId="0" applyNumberFormat="1" applyFont="1" applyFill="1"/>
    <xf numFmtId="0" fontId="28" fillId="7" borderId="0" xfId="0" applyFont="1" applyFill="1" applyAlignment="1">
      <alignment horizontal="left"/>
    </xf>
    <xf numFmtId="0" fontId="29" fillId="0" borderId="2" xfId="0" applyFont="1" applyBorder="1" applyAlignment="1">
      <alignment horizontal="left"/>
    </xf>
    <xf numFmtId="0" fontId="29" fillId="7" borderId="2" xfId="0" applyFont="1" applyFill="1" applyBorder="1" applyAlignment="1">
      <alignment horizontal="left"/>
    </xf>
    <xf numFmtId="0" fontId="29" fillId="7" borderId="21" xfId="0" applyFont="1" applyFill="1" applyBorder="1" applyAlignment="1">
      <alignment horizontal="left"/>
    </xf>
    <xf numFmtId="0" fontId="38" fillId="12" borderId="2" xfId="0" applyFont="1" applyFill="1" applyBorder="1" applyAlignment="1">
      <alignment horizontal="left"/>
    </xf>
    <xf numFmtId="0" fontId="29" fillId="7" borderId="22" xfId="0" applyFont="1" applyFill="1" applyBorder="1" applyAlignment="1">
      <alignment horizontal="left"/>
    </xf>
    <xf numFmtId="0" fontId="38" fillId="3" borderId="2" xfId="0" applyFont="1" applyFill="1" applyBorder="1" applyAlignment="1">
      <alignment horizontal="left"/>
    </xf>
    <xf numFmtId="0" fontId="38" fillId="45" borderId="2" xfId="0" applyFont="1" applyFill="1" applyBorder="1" applyAlignment="1">
      <alignment horizontal="left"/>
    </xf>
    <xf numFmtId="0" fontId="28" fillId="7" borderId="2" xfId="0" applyFont="1" applyFill="1" applyBorder="1" applyAlignment="1">
      <alignment horizontal="left"/>
    </xf>
    <xf numFmtId="0" fontId="28" fillId="7" borderId="21" xfId="0" applyFont="1" applyFill="1" applyBorder="1" applyAlignment="1">
      <alignment horizontal="left"/>
    </xf>
    <xf numFmtId="0" fontId="28" fillId="12" borderId="2" xfId="0" applyFont="1" applyFill="1" applyBorder="1" applyAlignment="1">
      <alignment horizontal="left"/>
    </xf>
    <xf numFmtId="0" fontId="28" fillId="12" borderId="22" xfId="0" applyFont="1" applyFill="1" applyBorder="1" applyAlignment="1">
      <alignment horizontal="left"/>
    </xf>
    <xf numFmtId="0" fontId="28" fillId="7" borderId="23" xfId="0" applyFont="1" applyFill="1" applyBorder="1" applyAlignment="1">
      <alignment horizontal="left"/>
    </xf>
    <xf numFmtId="0" fontId="28" fillId="3" borderId="2" xfId="0" applyFont="1" applyFill="1" applyBorder="1" applyAlignment="1">
      <alignment horizontal="left"/>
    </xf>
    <xf numFmtId="0" fontId="28" fillId="3" borderId="22" xfId="0" applyFont="1" applyFill="1" applyBorder="1" applyAlignment="1">
      <alignment horizontal="left"/>
    </xf>
    <xf numFmtId="0" fontId="28" fillId="8" borderId="2" xfId="0" applyFont="1" applyFill="1" applyBorder="1" applyAlignment="1">
      <alignment horizontal="left"/>
    </xf>
    <xf numFmtId="0" fontId="28" fillId="8" borderId="22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21" xfId="0" applyFill="1" applyBorder="1" applyAlignment="1">
      <alignment horizontal="left"/>
    </xf>
    <xf numFmtId="0" fontId="32" fillId="12" borderId="2" xfId="0" applyFont="1" applyFill="1" applyBorder="1" applyAlignment="1">
      <alignment horizontal="left"/>
    </xf>
    <xf numFmtId="0" fontId="32" fillId="12" borderId="22" xfId="0" applyFont="1" applyFill="1" applyBorder="1" applyAlignment="1">
      <alignment horizontal="left"/>
    </xf>
    <xf numFmtId="0" fontId="32" fillId="3" borderId="2" xfId="0" applyFont="1" applyFill="1" applyBorder="1" applyAlignment="1">
      <alignment horizontal="left"/>
    </xf>
    <xf numFmtId="0" fontId="32" fillId="3" borderId="22" xfId="0" applyFont="1" applyFill="1" applyBorder="1" applyAlignment="1">
      <alignment horizontal="left"/>
    </xf>
    <xf numFmtId="0" fontId="28" fillId="45" borderId="2" xfId="0" applyFont="1" applyFill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8" fillId="45" borderId="21" xfId="0" applyFont="1" applyFill="1" applyBorder="1" applyAlignment="1">
      <alignment horizontal="left"/>
    </xf>
    <xf numFmtId="0" fontId="32" fillId="45" borderId="2" xfId="0" applyFont="1" applyFill="1" applyBorder="1" applyAlignment="1">
      <alignment horizontal="left"/>
    </xf>
    <xf numFmtId="0" fontId="32" fillId="8" borderId="2" xfId="0" applyFont="1" applyFill="1" applyBorder="1" applyAlignment="1">
      <alignment horizontal="left"/>
    </xf>
    <xf numFmtId="0" fontId="32" fillId="8" borderId="22" xfId="0" applyFont="1" applyFill="1" applyBorder="1" applyAlignment="1">
      <alignment horizontal="left"/>
    </xf>
    <xf numFmtId="0" fontId="28" fillId="8" borderId="2" xfId="0" applyFont="1" applyFill="1" applyBorder="1"/>
    <xf numFmtId="0" fontId="28" fillId="9" borderId="21" xfId="0" applyFont="1" applyFill="1" applyBorder="1"/>
    <xf numFmtId="0" fontId="28" fillId="7" borderId="2" xfId="0" applyFont="1" applyFill="1" applyBorder="1" applyAlignment="1">
      <alignment horizontal="center"/>
    </xf>
    <xf numFmtId="0" fontId="28" fillId="7" borderId="23" xfId="0" applyFont="1" applyFill="1" applyBorder="1" applyAlignment="1">
      <alignment horizontal="center"/>
    </xf>
    <xf numFmtId="0" fontId="28" fillId="7" borderId="21" xfId="0" applyFont="1" applyFill="1" applyBorder="1" applyAlignment="1">
      <alignment horizontal="center"/>
    </xf>
    <xf numFmtId="0" fontId="28" fillId="8" borderId="2" xfId="0" applyFont="1" applyFill="1" applyBorder="1" applyAlignment="1">
      <alignment horizontal="center"/>
    </xf>
    <xf numFmtId="0" fontId="29" fillId="7" borderId="17" xfId="0" applyFont="1" applyFill="1" applyBorder="1" applyAlignment="1">
      <alignment horizontal="left"/>
    </xf>
    <xf numFmtId="0" fontId="29" fillId="7" borderId="18" xfId="0" applyFont="1" applyFill="1" applyBorder="1" applyAlignment="1">
      <alignment horizontal="center"/>
    </xf>
    <xf numFmtId="0" fontId="29" fillId="0" borderId="2" xfId="0" applyFont="1" applyBorder="1"/>
    <xf numFmtId="2" fontId="29" fillId="7" borderId="19" xfId="0" applyNumberFormat="1" applyFont="1" applyFill="1" applyBorder="1" applyAlignment="1">
      <alignment horizontal="center"/>
    </xf>
    <xf numFmtId="2" fontId="29" fillId="7" borderId="15" xfId="0" applyNumberFormat="1" applyFont="1" applyFill="1" applyBorder="1" applyAlignment="1">
      <alignment horizontal="center"/>
    </xf>
    <xf numFmtId="2" fontId="29" fillId="7" borderId="0" xfId="0" applyNumberFormat="1" applyFont="1" applyFill="1" applyAlignment="1">
      <alignment horizontal="center"/>
    </xf>
    <xf numFmtId="2" fontId="29" fillId="7" borderId="15" xfId="0" applyNumberFormat="1" applyFont="1" applyFill="1" applyBorder="1"/>
    <xf numFmtId="2" fontId="0" fillId="7" borderId="0" xfId="0" applyNumberFormat="1" applyFill="1"/>
    <xf numFmtId="2" fontId="28" fillId="7" borderId="15" xfId="0" applyNumberFormat="1" applyFont="1" applyFill="1" applyBorder="1"/>
    <xf numFmtId="2" fontId="28" fillId="7" borderId="3" xfId="0" applyNumberFormat="1" applyFont="1" applyFill="1" applyBorder="1"/>
    <xf numFmtId="2" fontId="28" fillId="7" borderId="19" xfId="0" applyNumberFormat="1" applyFont="1" applyFill="1" applyBorder="1"/>
    <xf numFmtId="2" fontId="28" fillId="7" borderId="19" xfId="0" applyNumberFormat="1" applyFont="1" applyFill="1" applyBorder="1" applyAlignment="1">
      <alignment horizontal="center"/>
    </xf>
    <xf numFmtId="165" fontId="28" fillId="7" borderId="17" xfId="0" applyNumberFormat="1" applyFont="1" applyFill="1" applyBorder="1"/>
    <xf numFmtId="165" fontId="28" fillId="7" borderId="18" xfId="0" applyNumberFormat="1" applyFont="1" applyFill="1" applyBorder="1"/>
    <xf numFmtId="165" fontId="28" fillId="7" borderId="16" xfId="0" applyNumberFormat="1" applyFont="1" applyFill="1" applyBorder="1"/>
    <xf numFmtId="165" fontId="28" fillId="7" borderId="19" xfId="0" applyNumberFormat="1" applyFont="1" applyFill="1" applyBorder="1"/>
    <xf numFmtId="165" fontId="28" fillId="7" borderId="3" xfId="0" applyNumberFormat="1" applyFont="1" applyFill="1" applyBorder="1"/>
    <xf numFmtId="165" fontId="28" fillId="7" borderId="24" xfId="0" applyNumberFormat="1" applyFont="1" applyFill="1" applyBorder="1" applyAlignment="1">
      <alignment horizontal="center"/>
    </xf>
    <xf numFmtId="165" fontId="28" fillId="7" borderId="16" xfId="0" applyNumberFormat="1" applyFont="1" applyFill="1" applyBorder="1" applyAlignment="1">
      <alignment horizontal="center"/>
    </xf>
    <xf numFmtId="165" fontId="28" fillId="7" borderId="17" xfId="0" applyNumberFormat="1" applyFont="1" applyFill="1" applyBorder="1" applyAlignment="1">
      <alignment horizontal="center"/>
    </xf>
    <xf numFmtId="0" fontId="29" fillId="7" borderId="19" xfId="0" applyFont="1" applyFill="1" applyBorder="1" applyAlignment="1">
      <alignment horizontal="left"/>
    </xf>
    <xf numFmtId="0" fontId="29" fillId="7" borderId="3" xfId="0" applyFont="1" applyFill="1" applyBorder="1" applyAlignment="1">
      <alignment horizontal="center"/>
    </xf>
    <xf numFmtId="165" fontId="28" fillId="7" borderId="0" xfId="0" applyNumberFormat="1" applyFont="1" applyFill="1"/>
    <xf numFmtId="165" fontId="28" fillId="7" borderId="15" xfId="0" applyNumberFormat="1" applyFont="1" applyFill="1" applyBorder="1" applyAlignment="1">
      <alignment horizontal="center"/>
    </xf>
    <xf numFmtId="165" fontId="28" fillId="7" borderId="0" xfId="0" applyNumberFormat="1" applyFont="1" applyFill="1" applyAlignment="1">
      <alignment horizontal="center"/>
    </xf>
    <xf numFmtId="165" fontId="28" fillId="7" borderId="19" xfId="0" applyNumberFormat="1" applyFont="1" applyFill="1" applyBorder="1" applyAlignment="1">
      <alignment horizontal="center"/>
    </xf>
    <xf numFmtId="0" fontId="29" fillId="7" borderId="20" xfId="0" applyFont="1" applyFill="1" applyBorder="1" applyAlignment="1">
      <alignment horizontal="left"/>
    </xf>
    <xf numFmtId="0" fontId="29" fillId="7" borderId="4" xfId="0" applyFont="1" applyFill="1" applyBorder="1" applyAlignment="1">
      <alignment horizontal="center"/>
    </xf>
    <xf numFmtId="0" fontId="29" fillId="7" borderId="22" xfId="0" applyFont="1" applyFill="1" applyBorder="1" applyAlignment="1">
      <alignment horizontal="center"/>
    </xf>
    <xf numFmtId="2" fontId="29" fillId="7" borderId="20" xfId="0" applyNumberFormat="1" applyFont="1" applyFill="1" applyBorder="1" applyAlignment="1">
      <alignment horizontal="center"/>
    </xf>
    <xf numFmtId="2" fontId="29" fillId="7" borderId="1" xfId="0" applyNumberFormat="1" applyFont="1" applyFill="1" applyBorder="1" applyAlignment="1">
      <alignment horizontal="center"/>
    </xf>
    <xf numFmtId="2" fontId="29" fillId="7" borderId="14" xfId="0" applyNumberFormat="1" applyFont="1" applyFill="1" applyBorder="1" applyAlignment="1">
      <alignment horizontal="center"/>
    </xf>
    <xf numFmtId="2" fontId="28" fillId="7" borderId="14" xfId="0" applyNumberFormat="1" applyFont="1" applyFill="1" applyBorder="1" applyAlignment="1">
      <alignment horizontal="center"/>
    </xf>
    <xf numFmtId="2" fontId="28" fillId="7" borderId="4" xfId="0" applyNumberFormat="1" applyFont="1" applyFill="1" applyBorder="1" applyAlignment="1">
      <alignment horizontal="center"/>
    </xf>
    <xf numFmtId="2" fontId="29" fillId="7" borderId="14" xfId="0" applyNumberFormat="1" applyFont="1" applyFill="1" applyBorder="1"/>
    <xf numFmtId="2" fontId="28" fillId="7" borderId="1" xfId="0" applyNumberFormat="1" applyFont="1" applyFill="1" applyBorder="1"/>
    <xf numFmtId="2" fontId="0" fillId="7" borderId="1" xfId="0" applyNumberFormat="1" applyFill="1" applyBorder="1"/>
    <xf numFmtId="2" fontId="28" fillId="7" borderId="14" xfId="0" applyNumberFormat="1" applyFont="1" applyFill="1" applyBorder="1"/>
    <xf numFmtId="2" fontId="28" fillId="7" borderId="4" xfId="0" applyNumberFormat="1" applyFont="1" applyFill="1" applyBorder="1"/>
    <xf numFmtId="2" fontId="28" fillId="7" borderId="20" xfId="0" applyNumberFormat="1" applyFont="1" applyFill="1" applyBorder="1"/>
    <xf numFmtId="2" fontId="28" fillId="7" borderId="20" xfId="0" applyNumberFormat="1" applyFont="1" applyFill="1" applyBorder="1" applyAlignment="1">
      <alignment horizontal="center"/>
    </xf>
    <xf numFmtId="165" fontId="28" fillId="7" borderId="20" xfId="0" applyNumberFormat="1" applyFont="1" applyFill="1" applyBorder="1"/>
    <xf numFmtId="165" fontId="28" fillId="7" borderId="4" xfId="0" applyNumberFormat="1" applyFont="1" applyFill="1" applyBorder="1"/>
    <xf numFmtId="165" fontId="28" fillId="7" borderId="1" xfId="0" applyNumberFormat="1" applyFont="1" applyFill="1" applyBorder="1"/>
    <xf numFmtId="165" fontId="28" fillId="7" borderId="14" xfId="0" applyNumberFormat="1" applyFont="1" applyFill="1" applyBorder="1" applyAlignment="1">
      <alignment horizontal="center"/>
    </xf>
    <xf numFmtId="165" fontId="28" fillId="7" borderId="1" xfId="0" applyNumberFormat="1" applyFont="1" applyFill="1" applyBorder="1" applyAlignment="1">
      <alignment horizontal="center"/>
    </xf>
    <xf numFmtId="165" fontId="28" fillId="7" borderId="20" xfId="0" applyNumberFormat="1" applyFont="1" applyFill="1" applyBorder="1" applyAlignment="1">
      <alignment horizontal="center"/>
    </xf>
    <xf numFmtId="0" fontId="28" fillId="7" borderId="16" xfId="0" applyFont="1" applyFill="1" applyBorder="1" applyAlignment="1">
      <alignment horizontal="center"/>
    </xf>
    <xf numFmtId="0" fontId="28" fillId="12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2" fontId="0" fillId="7" borderId="19" xfId="0" applyNumberFormat="1" applyFill="1" applyBorder="1" applyAlignment="1">
      <alignment horizontal="center"/>
    </xf>
    <xf numFmtId="2" fontId="0" fillId="7" borderId="20" xfId="0" applyNumberForma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36" fillId="7" borderId="0" xfId="0" applyFont="1" applyFill="1" applyAlignment="1">
      <alignment horizontal="center"/>
    </xf>
    <xf numFmtId="0" fontId="0" fillId="7" borderId="16" xfId="0" applyFill="1" applyBorder="1" applyAlignment="1">
      <alignment horizontal="center"/>
    </xf>
    <xf numFmtId="2" fontId="28" fillId="7" borderId="16" xfId="0" applyNumberFormat="1" applyFont="1" applyFill="1" applyBorder="1" applyAlignment="1">
      <alignment horizontal="center"/>
    </xf>
    <xf numFmtId="164" fontId="28" fillId="7" borderId="3" xfId="0" applyNumberFormat="1" applyFont="1" applyFill="1" applyBorder="1" applyAlignment="1">
      <alignment horizontal="center"/>
    </xf>
    <xf numFmtId="164" fontId="28" fillId="7" borderId="4" xfId="0" applyNumberFormat="1" applyFont="1" applyFill="1" applyBorder="1" applyAlignment="1">
      <alignment horizontal="center"/>
    </xf>
    <xf numFmtId="0" fontId="28" fillId="7" borderId="19" xfId="0" applyFont="1" applyFill="1" applyBorder="1" applyAlignment="1">
      <alignment horizontal="center"/>
    </xf>
    <xf numFmtId="0" fontId="28" fillId="7" borderId="20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0" fillId="7" borderId="19" xfId="0" applyFill="1" applyBorder="1"/>
    <xf numFmtId="0" fontId="28" fillId="7" borderId="3" xfId="0" applyFont="1" applyFill="1" applyBorder="1"/>
    <xf numFmtId="0" fontId="0" fillId="7" borderId="20" xfId="0" applyFill="1" applyBorder="1"/>
    <xf numFmtId="0" fontId="28" fillId="7" borderId="4" xfId="0" applyFont="1" applyFill="1" applyBorder="1"/>
    <xf numFmtId="0" fontId="28" fillId="7" borderId="21" xfId="0" applyFont="1" applyFill="1" applyBorder="1"/>
    <xf numFmtId="0" fontId="32" fillId="12" borderId="2" xfId="0" applyFont="1" applyFill="1" applyBorder="1"/>
    <xf numFmtId="0" fontId="32" fillId="3" borderId="2" xfId="0" applyFont="1" applyFill="1" applyBorder="1"/>
    <xf numFmtId="0" fontId="28" fillId="7" borderId="2" xfId="0" applyFont="1" applyFill="1" applyBorder="1" applyAlignment="1">
      <alignment horizontal="center" vertical="center"/>
    </xf>
    <xf numFmtId="0" fontId="28" fillId="9" borderId="22" xfId="0" applyFont="1" applyFill="1" applyBorder="1" applyAlignment="1">
      <alignment horizontal="center"/>
    </xf>
    <xf numFmtId="0" fontId="30" fillId="3" borderId="22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1" fontId="28" fillId="7" borderId="15" xfId="0" applyNumberFormat="1" applyFont="1" applyFill="1" applyBorder="1" applyAlignment="1">
      <alignment horizontal="center"/>
    </xf>
    <xf numFmtId="1" fontId="28" fillId="7" borderId="14" xfId="0" applyNumberFormat="1" applyFont="1" applyFill="1" applyBorder="1" applyAlignment="1">
      <alignment horizontal="center"/>
    </xf>
    <xf numFmtId="164" fontId="28" fillId="7" borderId="4" xfId="0" applyNumberFormat="1" applyFont="1" applyFill="1" applyBorder="1" applyAlignment="1">
      <alignment horizontal="center" vertical="center"/>
    </xf>
    <xf numFmtId="164" fontId="30" fillId="7" borderId="4" xfId="0" applyNumberFormat="1" applyFont="1" applyFill="1" applyBorder="1" applyAlignment="1">
      <alignment horizontal="center" vertical="center"/>
    </xf>
    <xf numFmtId="0" fontId="29" fillId="7" borderId="0" xfId="0" applyFont="1" applyFill="1" applyAlignment="1">
      <alignment horizontal="left"/>
    </xf>
    <xf numFmtId="0" fontId="28" fillId="46" borderId="2" xfId="0" applyFont="1" applyFill="1" applyBorder="1"/>
    <xf numFmtId="0" fontId="40" fillId="7" borderId="0" xfId="0" applyFont="1" applyFill="1"/>
    <xf numFmtId="0" fontId="28" fillId="46" borderId="24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/>
    </xf>
    <xf numFmtId="0" fontId="28" fillId="6" borderId="24" xfId="0" applyFont="1" applyFill="1" applyBorder="1" applyAlignment="1">
      <alignment horizontal="center"/>
    </xf>
    <xf numFmtId="0" fontId="41" fillId="6" borderId="2" xfId="58" applyFont="1" applyFill="1" applyAlignment="1">
      <alignment horizontal="center" vertical="top"/>
    </xf>
    <xf numFmtId="0" fontId="32" fillId="47" borderId="24" xfId="0" applyFont="1" applyFill="1" applyBorder="1" applyAlignment="1">
      <alignment horizontal="center"/>
    </xf>
    <xf numFmtId="0" fontId="30" fillId="6" borderId="2" xfId="58" applyFont="1" applyFill="1" applyAlignment="1">
      <alignment horizontal="center" vertical="top"/>
    </xf>
    <xf numFmtId="0" fontId="30" fillId="7" borderId="0" xfId="58" applyFont="1" applyFill="1" applyBorder="1" applyAlignment="1">
      <alignment horizontal="center" vertical="top"/>
    </xf>
    <xf numFmtId="0" fontId="32" fillId="7" borderId="2" xfId="0" applyFont="1" applyFill="1" applyBorder="1" applyAlignment="1">
      <alignment horizontal="center"/>
    </xf>
    <xf numFmtId="0" fontId="42" fillId="7" borderId="2" xfId="0" applyFont="1" applyFill="1" applyBorder="1" applyAlignment="1">
      <alignment horizontal="center"/>
    </xf>
    <xf numFmtId="0" fontId="43" fillId="7" borderId="2" xfId="0" applyFont="1" applyFill="1" applyBorder="1" applyAlignment="1">
      <alignment horizontal="center"/>
    </xf>
    <xf numFmtId="0" fontId="43" fillId="7" borderId="0" xfId="0" applyFont="1" applyFill="1" applyAlignment="1">
      <alignment horizontal="center"/>
    </xf>
    <xf numFmtId="0" fontId="44" fillId="7" borderId="2" xfId="0" applyFont="1" applyFill="1" applyBorder="1" applyAlignment="1">
      <alignment horizontal="center"/>
    </xf>
    <xf numFmtId="1" fontId="44" fillId="7" borderId="2" xfId="0" applyNumberFormat="1" applyFont="1" applyFill="1" applyBorder="1" applyAlignment="1">
      <alignment horizontal="center"/>
    </xf>
    <xf numFmtId="1" fontId="44" fillId="7" borderId="0" xfId="0" applyNumberFormat="1" applyFont="1" applyFill="1" applyAlignment="1">
      <alignment horizontal="center"/>
    </xf>
    <xf numFmtId="1" fontId="28" fillId="7" borderId="0" xfId="0" applyNumberFormat="1" applyFont="1" applyFill="1"/>
    <xf numFmtId="165" fontId="44" fillId="7" borderId="2" xfId="0" applyNumberFormat="1" applyFont="1" applyFill="1" applyBorder="1" applyAlignment="1">
      <alignment horizontal="center"/>
    </xf>
    <xf numFmtId="165" fontId="44" fillId="7" borderId="2" xfId="0" applyNumberFormat="1" applyFont="1" applyFill="1" applyBorder="1"/>
    <xf numFmtId="0" fontId="28" fillId="46" borderId="2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 vertical="center"/>
    </xf>
    <xf numFmtId="0" fontId="32" fillId="47" borderId="24" xfId="0" applyFont="1" applyFill="1" applyBorder="1" applyAlignment="1">
      <alignment horizontal="center" vertical="center"/>
    </xf>
    <xf numFmtId="0" fontId="40" fillId="7" borderId="0" xfId="0" applyFont="1" applyFill="1" applyAlignment="1">
      <alignment horizontal="center"/>
    </xf>
    <xf numFmtId="0" fontId="28" fillId="7" borderId="3" xfId="0" applyFont="1" applyFill="1" applyBorder="1" applyAlignment="1">
      <alignment horizontal="center"/>
    </xf>
    <xf numFmtId="0" fontId="28" fillId="7" borderId="4" xfId="0" applyFont="1" applyFill="1" applyBorder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7" borderId="3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40" fillId="7" borderId="0" xfId="0" applyFont="1" applyFill="1" applyAlignment="1">
      <alignment horizontal="left"/>
    </xf>
    <xf numFmtId="0" fontId="32" fillId="12" borderId="2" xfId="0" applyFont="1" applyFill="1" applyBorder="1" applyAlignment="1">
      <alignment horizontal="center"/>
    </xf>
    <xf numFmtId="0" fontId="32" fillId="3" borderId="2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3" borderId="22" xfId="0" applyFont="1" applyFill="1" applyBorder="1" applyAlignment="1">
      <alignment horizontal="center"/>
    </xf>
    <xf numFmtId="2" fontId="28" fillId="7" borderId="14" xfId="0" applyNumberFormat="1" applyFont="1" applyFill="1" applyBorder="1" applyAlignment="1">
      <alignment horizontal="center" vertical="center"/>
    </xf>
    <xf numFmtId="2" fontId="28" fillId="7" borderId="4" xfId="0" applyNumberFormat="1" applyFont="1" applyFill="1" applyBorder="1" applyAlignment="1">
      <alignment horizontal="center" vertical="center"/>
    </xf>
    <xf numFmtId="1" fontId="28" fillId="7" borderId="19" xfId="0" applyNumberFormat="1" applyFont="1" applyFill="1" applyBorder="1" applyAlignment="1">
      <alignment horizontal="center" vertical="center"/>
    </xf>
    <xf numFmtId="1" fontId="28" fillId="7" borderId="20" xfId="0" applyNumberFormat="1" applyFont="1" applyFill="1" applyBorder="1" applyAlignment="1">
      <alignment horizontal="center" vertical="center"/>
    </xf>
    <xf numFmtId="1" fontId="28" fillId="7" borderId="19" xfId="0" applyNumberFormat="1" applyFont="1" applyFill="1" applyBorder="1" applyAlignment="1">
      <alignment horizontal="left" vertical="center" indent="5"/>
    </xf>
    <xf numFmtId="1" fontId="28" fillId="7" borderId="3" xfId="0" applyNumberFormat="1" applyFont="1" applyFill="1" applyBorder="1" applyAlignment="1">
      <alignment horizontal="left" vertical="center" indent="5"/>
    </xf>
    <xf numFmtId="1" fontId="28" fillId="7" borderId="20" xfId="0" applyNumberFormat="1" applyFont="1" applyFill="1" applyBorder="1" applyAlignment="1">
      <alignment horizontal="left" vertical="center" indent="5"/>
    </xf>
    <xf numFmtId="1" fontId="28" fillId="7" borderId="4" xfId="0" applyNumberFormat="1" applyFont="1" applyFill="1" applyBorder="1" applyAlignment="1">
      <alignment horizontal="left" vertical="center" indent="5"/>
    </xf>
    <xf numFmtId="1" fontId="28" fillId="7" borderId="1" xfId="0" applyNumberFormat="1" applyFont="1" applyFill="1" applyBorder="1" applyAlignment="1">
      <alignment horizontal="left" vertical="center" indent="5"/>
    </xf>
    <xf numFmtId="0" fontId="28" fillId="12" borderId="0" xfId="0" applyFont="1" applyFill="1"/>
    <xf numFmtId="0" fontId="29" fillId="7" borderId="0" xfId="0" applyFont="1" applyFill="1" applyAlignment="1">
      <alignment horizontal="right" vertical="center" wrapText="1"/>
    </xf>
    <xf numFmtId="0" fontId="45" fillId="7" borderId="0" xfId="0" applyFont="1" applyFill="1" applyAlignment="1">
      <alignment horizontal="right" vertical="center" wrapText="1"/>
    </xf>
    <xf numFmtId="0" fontId="28" fillId="10" borderId="1" xfId="0" applyFont="1" applyFill="1" applyBorder="1" applyAlignment="1">
      <alignment horizontal="right"/>
    </xf>
    <xf numFmtId="0" fontId="28" fillId="2" borderId="16" xfId="0" applyFont="1" applyFill="1" applyBorder="1"/>
    <xf numFmtId="0" fontId="29" fillId="7" borderId="16" xfId="0" applyFont="1" applyFill="1" applyBorder="1" applyAlignment="1">
      <alignment horizontal="right" vertical="center" wrapText="1"/>
    </xf>
    <xf numFmtId="0" fontId="28" fillId="2" borderId="1" xfId="0" applyFont="1" applyFill="1" applyBorder="1"/>
    <xf numFmtId="0" fontId="29" fillId="7" borderId="1" xfId="0" applyFont="1" applyFill="1" applyBorder="1" applyAlignment="1">
      <alignment horizontal="right" vertical="center" wrapText="1"/>
    </xf>
    <xf numFmtId="0" fontId="28" fillId="3" borderId="1" xfId="0" applyFont="1" applyFill="1" applyBorder="1"/>
    <xf numFmtId="0" fontId="28" fillId="12" borderId="1" xfId="0" applyFont="1" applyFill="1" applyBorder="1"/>
    <xf numFmtId="0" fontId="28" fillId="12" borderId="23" xfId="0" applyFont="1" applyFill="1" applyBorder="1"/>
    <xf numFmtId="0" fontId="29" fillId="7" borderId="23" xfId="0" applyFont="1" applyFill="1" applyBorder="1" applyAlignment="1">
      <alignment horizontal="right" vertical="center" wrapText="1"/>
    </xf>
    <xf numFmtId="0" fontId="28" fillId="9" borderId="1" xfId="0" applyFont="1" applyFill="1" applyBorder="1"/>
    <xf numFmtId="0" fontId="29" fillId="7" borderId="16" xfId="0" applyFont="1" applyFill="1" applyBorder="1" applyAlignment="1">
      <alignment horizontal="right"/>
    </xf>
    <xf numFmtId="0" fontId="29" fillId="7" borderId="0" xfId="0" applyFont="1" applyFill="1" applyAlignment="1">
      <alignment horizontal="right"/>
    </xf>
    <xf numFmtId="0" fontId="29" fillId="7" borderId="1" xfId="0" applyFont="1" applyFill="1" applyBorder="1" applyAlignment="1">
      <alignment horizontal="right"/>
    </xf>
    <xf numFmtId="0" fontId="30" fillId="10" borderId="0" xfId="0" applyFont="1" applyFill="1" applyAlignment="1">
      <alignment horizontal="right"/>
    </xf>
    <xf numFmtId="0" fontId="28" fillId="10" borderId="0" xfId="0" applyFont="1" applyFill="1" applyAlignment="1">
      <alignment horizontal="right"/>
    </xf>
    <xf numFmtId="0" fontId="28" fillId="7" borderId="0" xfId="0" applyFont="1" applyFill="1" applyAlignment="1">
      <alignment horizontal="right"/>
    </xf>
    <xf numFmtId="0" fontId="45" fillId="7" borderId="0" xfId="0" applyFont="1" applyFill="1" applyAlignment="1">
      <alignment horizontal="right"/>
    </xf>
    <xf numFmtId="0" fontId="45" fillId="7" borderId="16" xfId="0" applyFont="1" applyFill="1" applyBorder="1" applyAlignment="1">
      <alignment horizontal="right"/>
    </xf>
    <xf numFmtId="0" fontId="28" fillId="3" borderId="16" xfId="0" applyFont="1" applyFill="1" applyBorder="1"/>
    <xf numFmtId="0" fontId="46" fillId="7" borderId="0" xfId="0" applyFont="1" applyFill="1" applyAlignment="1">
      <alignment horizontal="right"/>
    </xf>
    <xf numFmtId="0" fontId="28" fillId="11" borderId="23" xfId="0" applyFont="1" applyFill="1" applyBorder="1"/>
    <xf numFmtId="0" fontId="29" fillId="7" borderId="23" xfId="0" applyFont="1" applyFill="1" applyBorder="1" applyAlignment="1">
      <alignment horizontal="right"/>
    </xf>
    <xf numFmtId="0" fontId="45" fillId="7" borderId="23" xfId="0" applyFont="1" applyFill="1" applyBorder="1" applyAlignment="1">
      <alignment horizontal="right"/>
    </xf>
    <xf numFmtId="0" fontId="46" fillId="7" borderId="23" xfId="0" applyFont="1" applyFill="1" applyBorder="1" applyAlignment="1">
      <alignment horizontal="right"/>
    </xf>
    <xf numFmtId="0" fontId="45" fillId="7" borderId="1" xfId="0" applyFont="1" applyFill="1" applyBorder="1" applyAlignment="1">
      <alignment horizontal="right"/>
    </xf>
    <xf numFmtId="0" fontId="46" fillId="7" borderId="1" xfId="0" applyFont="1" applyFill="1" applyBorder="1" applyAlignment="1">
      <alignment horizontal="right"/>
    </xf>
    <xf numFmtId="0" fontId="28" fillId="11" borderId="1" xfId="0" applyFont="1" applyFill="1" applyBorder="1"/>
    <xf numFmtId="0" fontId="28" fillId="11" borderId="16" xfId="0" applyFont="1" applyFill="1" applyBorder="1"/>
    <xf numFmtId="0" fontId="46" fillId="7" borderId="16" xfId="0" applyFont="1" applyFill="1" applyBorder="1" applyAlignment="1">
      <alignment horizontal="right"/>
    </xf>
    <xf numFmtId="0" fontId="28" fillId="12" borderId="16" xfId="0" applyFont="1" applyFill="1" applyBorder="1"/>
    <xf numFmtId="0" fontId="28" fillId="13" borderId="23" xfId="0" applyFont="1" applyFill="1" applyBorder="1"/>
    <xf numFmtId="0" fontId="28" fillId="0" borderId="1" xfId="0" applyFont="1" applyBorder="1"/>
    <xf numFmtId="0" fontId="28" fillId="7" borderId="1" xfId="0" applyFont="1" applyFill="1" applyBorder="1" applyAlignment="1">
      <alignment horizontal="right"/>
    </xf>
    <xf numFmtId="0" fontId="30" fillId="2" borderId="23" xfId="0" applyFont="1" applyFill="1" applyBorder="1"/>
    <xf numFmtId="0" fontId="30" fillId="3" borderId="23" xfId="0" applyFont="1" applyFill="1" applyBorder="1"/>
    <xf numFmtId="0" fontId="28" fillId="3" borderId="23" xfId="0" applyFont="1" applyFill="1" applyBorder="1"/>
    <xf numFmtId="2" fontId="46" fillId="7" borderId="16" xfId="0" applyNumberFormat="1" applyFont="1" applyFill="1" applyBorder="1" applyAlignment="1">
      <alignment horizontal="right"/>
    </xf>
    <xf numFmtId="2" fontId="46" fillId="7" borderId="1" xfId="0" applyNumberFormat="1" applyFont="1" applyFill="1" applyBorder="1" applyAlignment="1">
      <alignment horizontal="right"/>
    </xf>
    <xf numFmtId="0" fontId="47" fillId="7" borderId="23" xfId="0" applyFont="1" applyFill="1" applyBorder="1" applyAlignment="1">
      <alignment horizontal="right"/>
    </xf>
    <xf numFmtId="2" fontId="46" fillId="7" borderId="23" xfId="0" applyNumberFormat="1" applyFont="1" applyFill="1" applyBorder="1" applyAlignment="1">
      <alignment horizontal="right"/>
    </xf>
    <xf numFmtId="0" fontId="48" fillId="7" borderId="16" xfId="0" applyFont="1" applyFill="1" applyBorder="1" applyAlignment="1">
      <alignment horizontal="right"/>
    </xf>
    <xf numFmtId="165" fontId="29" fillId="7" borderId="0" xfId="0" applyNumberFormat="1" applyFont="1" applyFill="1" applyAlignment="1">
      <alignment horizontal="center"/>
    </xf>
    <xf numFmtId="165" fontId="49" fillId="7" borderId="0" xfId="0" applyNumberFormat="1" applyFont="1" applyFill="1" applyAlignment="1">
      <alignment horizontal="center"/>
    </xf>
    <xf numFmtId="165" fontId="45" fillId="7" borderId="0" xfId="0" applyNumberFormat="1" applyFont="1" applyFill="1"/>
    <xf numFmtId="2" fontId="28" fillId="7" borderId="0" xfId="0" applyNumberFormat="1" applyFont="1" applyFill="1" applyAlignment="1">
      <alignment horizontal="center" vertical="center"/>
    </xf>
    <xf numFmtId="2" fontId="30" fillId="7" borderId="0" xfId="0" applyNumberFormat="1" applyFont="1" applyFill="1" applyAlignment="1">
      <alignment horizontal="center" vertical="center"/>
    </xf>
    <xf numFmtId="164" fontId="28" fillId="7" borderId="0" xfId="0" applyNumberFormat="1" applyFont="1" applyFill="1" applyAlignment="1">
      <alignment horizontal="center"/>
    </xf>
    <xf numFmtId="0" fontId="28" fillId="46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2" fontId="29" fillId="7" borderId="0" xfId="0" applyNumberFormat="1" applyFont="1" applyFill="1" applyAlignment="1">
      <alignment horizontal="center" vertical="center"/>
    </xf>
    <xf numFmtId="2" fontId="46" fillId="7" borderId="0" xfId="0" applyNumberFormat="1" applyFont="1" applyFill="1" applyAlignment="1">
      <alignment horizontal="center" vertical="center"/>
    </xf>
    <xf numFmtId="1" fontId="28" fillId="7" borderId="0" xfId="0" applyNumberFormat="1" applyFont="1" applyFill="1" applyAlignment="1">
      <alignment horizontal="center"/>
    </xf>
    <xf numFmtId="1" fontId="28" fillId="7" borderId="0" xfId="0" applyNumberFormat="1" applyFont="1" applyFill="1" applyAlignment="1">
      <alignment horizontal="center" vertical="center"/>
    </xf>
    <xf numFmtId="1" fontId="28" fillId="7" borderId="0" xfId="0" applyNumberFormat="1" applyFont="1" applyFill="1" applyAlignment="1">
      <alignment horizontal="left" vertical="center" indent="5"/>
    </xf>
    <xf numFmtId="2" fontId="28" fillId="12" borderId="2" xfId="0" applyNumberFormat="1" applyFont="1" applyFill="1" applyBorder="1" applyAlignment="1">
      <alignment horizontal="center" vertical="center"/>
    </xf>
    <xf numFmtId="1" fontId="28" fillId="7" borderId="1" xfId="0" applyNumberFormat="1" applyFont="1" applyFill="1" applyBorder="1" applyAlignment="1">
      <alignment horizontal="center" vertical="center"/>
    </xf>
    <xf numFmtId="0" fontId="50" fillId="7" borderId="2" xfId="0" applyFont="1" applyFill="1" applyBorder="1" applyAlignment="1">
      <alignment horizontal="left" vertical="center"/>
    </xf>
    <xf numFmtId="0" fontId="28" fillId="7" borderId="2" xfId="0" applyFont="1" applyFill="1" applyBorder="1" applyAlignment="1">
      <alignment horizontal="left" vertical="center"/>
    </xf>
    <xf numFmtId="0" fontId="28" fillId="9" borderId="2" xfId="0" applyFont="1" applyFill="1" applyBorder="1" applyAlignment="1">
      <alignment horizontal="center"/>
    </xf>
    <xf numFmtId="2" fontId="30" fillId="7" borderId="19" xfId="0" applyNumberFormat="1" applyFont="1" applyFill="1" applyBorder="1" applyAlignment="1">
      <alignment horizontal="center" vertical="center"/>
    </xf>
    <xf numFmtId="2" fontId="30" fillId="7" borderId="20" xfId="0" applyNumberFormat="1" applyFont="1" applyFill="1" applyBorder="1" applyAlignment="1">
      <alignment horizontal="center" vertical="center"/>
    </xf>
    <xf numFmtId="2" fontId="30" fillId="7" borderId="1" xfId="0" applyNumberFormat="1" applyFont="1" applyFill="1" applyBorder="1" applyAlignment="1">
      <alignment horizontal="center" vertical="center"/>
    </xf>
    <xf numFmtId="2" fontId="30" fillId="7" borderId="4" xfId="0" applyNumberFormat="1" applyFont="1" applyFill="1" applyBorder="1" applyAlignment="1">
      <alignment horizontal="center" vertical="center"/>
    </xf>
    <xf numFmtId="0" fontId="37" fillId="7" borderId="2" xfId="0" applyFont="1" applyFill="1" applyBorder="1" applyAlignment="1">
      <alignment horizontal="center"/>
    </xf>
    <xf numFmtId="0" fontId="52" fillId="0" borderId="0" xfId="0" applyFont="1"/>
    <xf numFmtId="164" fontId="46" fillId="7" borderId="0" xfId="0" applyNumberFormat="1" applyFont="1" applyFill="1" applyAlignment="1">
      <alignment horizontal="center" vertical="center"/>
    </xf>
    <xf numFmtId="0" fontId="53" fillId="48" borderId="2" xfId="0" applyFont="1" applyFill="1" applyBorder="1" applyAlignment="1">
      <alignment horizontal="right"/>
    </xf>
    <xf numFmtId="166" fontId="28" fillId="7" borderId="15" xfId="0" applyNumberFormat="1" applyFont="1" applyFill="1" applyBorder="1" applyAlignment="1">
      <alignment horizontal="center" vertical="center"/>
    </xf>
    <xf numFmtId="166" fontId="28" fillId="7" borderId="14" xfId="0" applyNumberFormat="1" applyFont="1" applyFill="1" applyBorder="1" applyAlignment="1">
      <alignment horizontal="center" vertical="center"/>
    </xf>
    <xf numFmtId="0" fontId="51" fillId="7" borderId="21" xfId="0" applyFont="1" applyFill="1" applyBorder="1" applyAlignment="1">
      <alignment horizontal="left"/>
    </xf>
    <xf numFmtId="0" fontId="51" fillId="7" borderId="23" xfId="0" applyFont="1" applyFill="1" applyBorder="1" applyAlignment="1">
      <alignment horizontal="left"/>
    </xf>
    <xf numFmtId="0" fontId="51" fillId="7" borderId="22" xfId="0" applyFont="1" applyFill="1" applyBorder="1" applyAlignment="1">
      <alignment horizontal="left"/>
    </xf>
    <xf numFmtId="0" fontId="32" fillId="7" borderId="1" xfId="0" applyFont="1" applyFill="1" applyBorder="1" applyAlignment="1">
      <alignment horizontal="center"/>
    </xf>
    <xf numFmtId="0" fontId="29" fillId="45" borderId="21" xfId="0" applyFont="1" applyFill="1" applyBorder="1" applyAlignment="1">
      <alignment horizontal="left"/>
    </xf>
    <xf numFmtId="0" fontId="29" fillId="45" borderId="22" xfId="0" applyFont="1" applyFill="1" applyBorder="1" applyAlignment="1">
      <alignment horizontal="left"/>
    </xf>
    <xf numFmtId="0" fontId="28" fillId="7" borderId="2" xfId="0" applyFont="1" applyFill="1" applyBorder="1" applyAlignment="1">
      <alignment horizontal="center"/>
    </xf>
    <xf numFmtId="0" fontId="28" fillId="2" borderId="16" xfId="0" applyFont="1" applyFill="1" applyBorder="1" applyAlignment="1">
      <alignment horizontal="right"/>
    </xf>
    <xf numFmtId="0" fontId="28" fillId="2" borderId="0" xfId="0" applyFont="1" applyFill="1" applyAlignment="1">
      <alignment horizontal="right"/>
    </xf>
    <xf numFmtId="0" fontId="28" fillId="2" borderId="1" xfId="0" applyFont="1" applyFill="1" applyBorder="1" applyAlignment="1">
      <alignment horizontal="right"/>
    </xf>
    <xf numFmtId="0" fontId="28" fillId="3" borderId="0" xfId="0" applyFont="1" applyFill="1" applyAlignment="1">
      <alignment horizontal="right"/>
    </xf>
    <xf numFmtId="0" fontId="28" fillId="3" borderId="1" xfId="0" applyFont="1" applyFill="1" applyBorder="1" applyAlignment="1">
      <alignment horizontal="right"/>
    </xf>
    <xf numFmtId="0" fontId="28" fillId="12" borderId="0" xfId="0" applyFont="1" applyFill="1" applyAlignment="1">
      <alignment horizontal="right"/>
    </xf>
    <xf numFmtId="0" fontId="28" fillId="12" borderId="1" xfId="0" applyFont="1" applyFill="1" applyBorder="1" applyAlignment="1">
      <alignment horizontal="right"/>
    </xf>
    <xf numFmtId="0" fontId="28" fillId="8" borderId="16" xfId="0" applyFont="1" applyFill="1" applyBorder="1" applyAlignment="1">
      <alignment horizontal="right"/>
    </xf>
    <xf numFmtId="0" fontId="28" fillId="8" borderId="0" xfId="0" applyFont="1" applyFill="1" applyAlignment="1">
      <alignment horizontal="right"/>
    </xf>
    <xf numFmtId="0" fontId="28" fillId="13" borderId="16" xfId="0" applyFont="1" applyFill="1" applyBorder="1" applyAlignment="1">
      <alignment horizontal="right"/>
    </xf>
    <xf numFmtId="0" fontId="28" fillId="13" borderId="1" xfId="0" applyFont="1" applyFill="1" applyBorder="1" applyAlignment="1">
      <alignment horizontal="right"/>
    </xf>
    <xf numFmtId="0" fontId="28" fillId="12" borderId="23" xfId="0" applyFont="1" applyFill="1" applyBorder="1" applyAlignment="1">
      <alignment horizontal="right"/>
    </xf>
  </cellXfs>
  <cellStyles count="59">
    <cellStyle name="20% - Énfasis1" xfId="34" builtinId="30" customBuiltin="1"/>
    <cellStyle name="20% - Énfasis2" xfId="38" builtinId="34" customBuiltin="1"/>
    <cellStyle name="20% - Énfasis3" xfId="42" builtinId="38" customBuiltin="1"/>
    <cellStyle name="20% - Énfasis4" xfId="46" builtinId="42" customBuiltin="1"/>
    <cellStyle name="20% - Énfasis5" xfId="50" builtinId="46" customBuiltin="1"/>
    <cellStyle name="20% - Énfasis6" xfId="54" builtinId="50" customBuiltin="1"/>
    <cellStyle name="40% - Énfasis1" xfId="35" builtinId="31" customBuiltin="1"/>
    <cellStyle name="40% - Énfasis2" xfId="39" builtinId="35" customBuiltin="1"/>
    <cellStyle name="40% - Énfasis3" xfId="43" builtinId="39" customBuiltin="1"/>
    <cellStyle name="40% - Énfasis4" xfId="47" builtinId="43" customBuiltin="1"/>
    <cellStyle name="40% - Énfasis5" xfId="51" builtinId="47" customBuiltin="1"/>
    <cellStyle name="40% - Énfasis6" xfId="55" builtinId="51" customBuiltin="1"/>
    <cellStyle name="60% - Énfasis1" xfId="36" builtinId="32" customBuiltin="1"/>
    <cellStyle name="60% - Énfasis2" xfId="40" builtinId="36" customBuiltin="1"/>
    <cellStyle name="60% - Énfasis3" xfId="44" builtinId="40" customBuiltin="1"/>
    <cellStyle name="60% - Énfasis4" xfId="48" builtinId="44" customBuiltin="1"/>
    <cellStyle name="60% - Énfasis5" xfId="52" builtinId="48" customBuiltin="1"/>
    <cellStyle name="60% - Énfasis6" xfId="56" builtinId="52" customBuiltin="1"/>
    <cellStyle name="Bueno" xfId="21" builtinId="26" customBuiltin="1"/>
    <cellStyle name="Cálculo" xfId="26" builtinId="22" customBuiltin="1"/>
    <cellStyle name="Celda de comprobación" xfId="28" builtinId="23" customBuiltin="1"/>
    <cellStyle name="Celda vinculada" xfId="27" builtinId="24" customBuiltin="1"/>
    <cellStyle name="Encabezado 1" xfId="17" builtinId="16" customBuiltin="1"/>
    <cellStyle name="Encabezado 4" xfId="20" builtinId="19" customBuiltin="1"/>
    <cellStyle name="Énfasis1" xfId="33" builtinId="29" customBuiltin="1"/>
    <cellStyle name="Énfasis2" xfId="37" builtinId="33" customBuiltin="1"/>
    <cellStyle name="Énfasis3" xfId="41" builtinId="37" customBuiltin="1"/>
    <cellStyle name="Énfasis4" xfId="45" builtinId="41" customBuiltin="1"/>
    <cellStyle name="Énfasis5" xfId="49" builtinId="45" customBuiltin="1"/>
    <cellStyle name="Énfasis6" xfId="53" builtinId="49" customBuiltin="1"/>
    <cellStyle name="Entrada" xfId="24" builtinId="20" customBuiltin="1"/>
    <cellStyle name="Incorrecto" xfId="22" builtinId="27" customBuiltin="1"/>
    <cellStyle name="Neutral" xfId="23" builtinId="28" customBuiltin="1"/>
    <cellStyle name="Normal" xfId="0" builtinId="0"/>
    <cellStyle name="Normal 2" xfId="15" xr:uid="{AAD8AE07-B562-4B07-873C-96B68EC0EA0C}"/>
    <cellStyle name="Normal 2 2" xfId="3" xr:uid="{ACDAB3D8-5837-4D52-AECB-CCA284CDF9FC}"/>
    <cellStyle name="Notas" xfId="30" builtinId="10" customBuiltin="1"/>
    <cellStyle name="Salida" xfId="25" builtinId="21" customBuiltin="1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  <cellStyle name="Texto de advertencia" xfId="29" builtinId="11" customBuiltin="1"/>
    <cellStyle name="Texto explicativo" xfId="31" builtinId="53" customBuiltin="1"/>
    <cellStyle name="time_series_data" xfId="57" xr:uid="{7663DEBC-8D37-4628-A2CF-E53622F3E4BF}"/>
    <cellStyle name="time_series_node_header" xfId="58" xr:uid="{8BD0F960-857E-4CEB-9A11-42FB7DD5DEA8}"/>
    <cellStyle name="Título" xfId="16" builtinId="15" customBuiltin="1"/>
    <cellStyle name="Título 2" xfId="18" builtinId="17" customBuiltin="1"/>
    <cellStyle name="Título 3" xfId="19" builtinId="18" customBuiltin="1"/>
    <cellStyle name="Total" xfId="32" builtinId="25" customBuiltin="1"/>
  </cellStyles>
  <dxfs count="0"/>
  <tableStyles count="0" defaultTableStyle="TableStyleMedium2" defaultPivotStyle="PivotStyleLight16"/>
  <colors>
    <mruColors>
      <color rgb="FFD9F5FF"/>
      <color rgb="FFDFFED6"/>
      <color rgb="FF98FB7D"/>
      <color rgb="FFFF7171"/>
      <color rgb="FFCDFFE6"/>
      <color rgb="FF99FFCC"/>
      <color rgb="FFFFFFCC"/>
      <color rgb="FF93E3FF"/>
      <color rgb="FFFFB3B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Perfil</a:t>
            </a:r>
            <a:r>
              <a:rPr lang="es-ES" b="1" baseline="0"/>
              <a:t> de generación interconexión ESh2-MAh2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cked"/>
        <c:varyColors val="0"/>
        <c:ser>
          <c:idx val="1"/>
          <c:order val="0"/>
          <c:tx>
            <c:strRef>
              <c:f>profiles!$X$1</c:f>
              <c:strCache>
                <c:ptCount val="1"/>
                <c:pt idx="0">
                  <c:v>MA_hydrogen_profile_low</c:v>
                </c:pt>
              </c:strCache>
            </c:strRef>
          </c:tx>
          <c:spPr>
            <a:solidFill>
              <a:srgbClr val="D9F5FF"/>
            </a:solidFill>
            <a:ln>
              <a:solidFill>
                <a:srgbClr val="002060"/>
              </a:solidFill>
            </a:ln>
            <a:effectLst/>
          </c:spPr>
          <c:val>
            <c:numRef>
              <c:f>profiles!$X$2:$X$169</c:f>
              <c:numCache>
                <c:formatCode>0.00</c:formatCode>
                <c:ptCount val="16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65-4CC7-8EF2-D35A0327BD46}"/>
            </c:ext>
          </c:extLst>
        </c:ser>
        <c:ser>
          <c:idx val="0"/>
          <c:order val="1"/>
          <c:tx>
            <c:strRef>
              <c:f>profiles!$W$1</c:f>
              <c:strCache>
                <c:ptCount val="1"/>
                <c:pt idx="0">
                  <c:v>MA_hydrogen_profile_high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solidFill>
                <a:srgbClr val="002060"/>
              </a:solidFill>
            </a:ln>
            <a:effectLst/>
          </c:spPr>
          <c:val>
            <c:numRef>
              <c:f>profiles!$W$2:$W$169</c:f>
              <c:numCache>
                <c:formatCode>0.00</c:formatCode>
                <c:ptCount val="168"/>
                <c:pt idx="0">
                  <c:v>0.71590848377639826</c:v>
                </c:pt>
                <c:pt idx="1">
                  <c:v>0.71590848377639826</c:v>
                </c:pt>
                <c:pt idx="2">
                  <c:v>0.71590848377639826</c:v>
                </c:pt>
                <c:pt idx="3">
                  <c:v>0.71590848377639826</c:v>
                </c:pt>
                <c:pt idx="4">
                  <c:v>0.71590848377639826</c:v>
                </c:pt>
                <c:pt idx="5">
                  <c:v>0.71590848377639826</c:v>
                </c:pt>
                <c:pt idx="6">
                  <c:v>0.71590848377639826</c:v>
                </c:pt>
                <c:pt idx="7">
                  <c:v>0.71590848377639826</c:v>
                </c:pt>
                <c:pt idx="8">
                  <c:v>0.71590848377639826</c:v>
                </c:pt>
                <c:pt idx="9">
                  <c:v>0.71590848377639826</c:v>
                </c:pt>
                <c:pt idx="10">
                  <c:v>0.71590848377639826</c:v>
                </c:pt>
                <c:pt idx="11">
                  <c:v>0.71590848377639826</c:v>
                </c:pt>
                <c:pt idx="12">
                  <c:v>0.71590848377639826</c:v>
                </c:pt>
                <c:pt idx="13">
                  <c:v>0.71590848377639826</c:v>
                </c:pt>
                <c:pt idx="14">
                  <c:v>0.71590848377639826</c:v>
                </c:pt>
                <c:pt idx="15">
                  <c:v>0.71590848377639826</c:v>
                </c:pt>
                <c:pt idx="16">
                  <c:v>0.71590848377639826</c:v>
                </c:pt>
                <c:pt idx="17">
                  <c:v>0.71590848377639826</c:v>
                </c:pt>
                <c:pt idx="18">
                  <c:v>0.71590848377639826</c:v>
                </c:pt>
                <c:pt idx="19">
                  <c:v>0.71590848377639826</c:v>
                </c:pt>
                <c:pt idx="20">
                  <c:v>0.71590848377639826</c:v>
                </c:pt>
                <c:pt idx="21">
                  <c:v>0.71590848377639826</c:v>
                </c:pt>
                <c:pt idx="22">
                  <c:v>0.71590848377639826</c:v>
                </c:pt>
                <c:pt idx="23">
                  <c:v>0.71590848377639826</c:v>
                </c:pt>
                <c:pt idx="24">
                  <c:v>0.77628899020051056</c:v>
                </c:pt>
                <c:pt idx="25">
                  <c:v>0.77628899020051056</c:v>
                </c:pt>
                <c:pt idx="26">
                  <c:v>0.77628899020051056</c:v>
                </c:pt>
                <c:pt idx="27">
                  <c:v>0.77628899020051056</c:v>
                </c:pt>
                <c:pt idx="28">
                  <c:v>0.77628899020051056</c:v>
                </c:pt>
                <c:pt idx="29">
                  <c:v>0.77628899020051056</c:v>
                </c:pt>
                <c:pt idx="30">
                  <c:v>0.77628899020051056</c:v>
                </c:pt>
                <c:pt idx="31">
                  <c:v>0.77628899020051056</c:v>
                </c:pt>
                <c:pt idx="32">
                  <c:v>0.77628899020051056</c:v>
                </c:pt>
                <c:pt idx="33">
                  <c:v>0.77628899020051056</c:v>
                </c:pt>
                <c:pt idx="34">
                  <c:v>0.77628899020051056</c:v>
                </c:pt>
                <c:pt idx="35">
                  <c:v>0.77628899020051056</c:v>
                </c:pt>
                <c:pt idx="36">
                  <c:v>0.77628899020051056</c:v>
                </c:pt>
                <c:pt idx="37">
                  <c:v>0.77628899020051056</c:v>
                </c:pt>
                <c:pt idx="38">
                  <c:v>0.77628899020051056</c:v>
                </c:pt>
                <c:pt idx="39">
                  <c:v>0.77628899020051056</c:v>
                </c:pt>
                <c:pt idx="40">
                  <c:v>0.77628899020051056</c:v>
                </c:pt>
                <c:pt idx="41">
                  <c:v>0.77628899020051056</c:v>
                </c:pt>
                <c:pt idx="42">
                  <c:v>0.77628899020051056</c:v>
                </c:pt>
                <c:pt idx="43">
                  <c:v>0.77628899020051056</c:v>
                </c:pt>
                <c:pt idx="44">
                  <c:v>0.77628899020051056</c:v>
                </c:pt>
                <c:pt idx="45">
                  <c:v>0.77628899020051056</c:v>
                </c:pt>
                <c:pt idx="46">
                  <c:v>0.77628899020051056</c:v>
                </c:pt>
                <c:pt idx="47">
                  <c:v>0.77628899020051056</c:v>
                </c:pt>
                <c:pt idx="48">
                  <c:v>0.76813260926382831</c:v>
                </c:pt>
                <c:pt idx="49">
                  <c:v>0.76813260926382831</c:v>
                </c:pt>
                <c:pt idx="50">
                  <c:v>0.76813260926382831</c:v>
                </c:pt>
                <c:pt idx="51">
                  <c:v>0.76813260926382831</c:v>
                </c:pt>
                <c:pt idx="52">
                  <c:v>0.76813260926382831</c:v>
                </c:pt>
                <c:pt idx="53">
                  <c:v>0.76813260926382831</c:v>
                </c:pt>
                <c:pt idx="54">
                  <c:v>0.76813260926382831</c:v>
                </c:pt>
                <c:pt idx="55">
                  <c:v>0.76813260926382831</c:v>
                </c:pt>
                <c:pt idx="56">
                  <c:v>0.76813260926382831</c:v>
                </c:pt>
                <c:pt idx="57">
                  <c:v>0.76813260926382831</c:v>
                </c:pt>
                <c:pt idx="58">
                  <c:v>0.76813260926382831</c:v>
                </c:pt>
                <c:pt idx="59">
                  <c:v>0.76813260926382831</c:v>
                </c:pt>
                <c:pt idx="60">
                  <c:v>0.76813260926382831</c:v>
                </c:pt>
                <c:pt idx="61">
                  <c:v>0.76813260926382831</c:v>
                </c:pt>
                <c:pt idx="62">
                  <c:v>0.76813260926382831</c:v>
                </c:pt>
                <c:pt idx="63">
                  <c:v>0.76813260926382831</c:v>
                </c:pt>
                <c:pt idx="64">
                  <c:v>0.76813260926382831</c:v>
                </c:pt>
                <c:pt idx="65">
                  <c:v>0.76813260926382831</c:v>
                </c:pt>
                <c:pt idx="66">
                  <c:v>0.76813260926382831</c:v>
                </c:pt>
                <c:pt idx="67">
                  <c:v>0.76813260926382831</c:v>
                </c:pt>
                <c:pt idx="68">
                  <c:v>0.76813260926382831</c:v>
                </c:pt>
                <c:pt idx="69">
                  <c:v>0.76813260926382831</c:v>
                </c:pt>
                <c:pt idx="70">
                  <c:v>0.76813260926382831</c:v>
                </c:pt>
                <c:pt idx="71">
                  <c:v>0.97089913302208564</c:v>
                </c:pt>
                <c:pt idx="72">
                  <c:v>0.97089913302208564</c:v>
                </c:pt>
                <c:pt idx="73">
                  <c:v>0.97089913302208564</c:v>
                </c:pt>
                <c:pt idx="74">
                  <c:v>0.97089913302208564</c:v>
                </c:pt>
                <c:pt idx="75">
                  <c:v>0.97089913302208564</c:v>
                </c:pt>
                <c:pt idx="76">
                  <c:v>0.97089913302208564</c:v>
                </c:pt>
                <c:pt idx="77">
                  <c:v>0.97089913302208564</c:v>
                </c:pt>
                <c:pt idx="78">
                  <c:v>0.97089913302208564</c:v>
                </c:pt>
                <c:pt idx="79">
                  <c:v>0.97089913302208564</c:v>
                </c:pt>
                <c:pt idx="80">
                  <c:v>0.97089913302208564</c:v>
                </c:pt>
                <c:pt idx="81">
                  <c:v>0.97089913302208564</c:v>
                </c:pt>
                <c:pt idx="82">
                  <c:v>0.97089913302208564</c:v>
                </c:pt>
                <c:pt idx="83">
                  <c:v>0.97089913302208564</c:v>
                </c:pt>
                <c:pt idx="84">
                  <c:v>0.97089913302208564</c:v>
                </c:pt>
                <c:pt idx="85">
                  <c:v>0.97089913302208564</c:v>
                </c:pt>
                <c:pt idx="86">
                  <c:v>0.97089913302208564</c:v>
                </c:pt>
                <c:pt idx="87">
                  <c:v>0.97089913302208564</c:v>
                </c:pt>
                <c:pt idx="88">
                  <c:v>0.97089913302208564</c:v>
                </c:pt>
                <c:pt idx="89">
                  <c:v>0.97089913302208564</c:v>
                </c:pt>
                <c:pt idx="90">
                  <c:v>0.97089913302208564</c:v>
                </c:pt>
                <c:pt idx="91">
                  <c:v>0.97089913302208564</c:v>
                </c:pt>
                <c:pt idx="92">
                  <c:v>0.97089913302208564</c:v>
                </c:pt>
                <c:pt idx="93">
                  <c:v>0.97089913302208564</c:v>
                </c:pt>
                <c:pt idx="94">
                  <c:v>0.97089913302208564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0.73850864616218437</c:v>
                </c:pt>
                <c:pt idx="120">
                  <c:v>0.73850864616218437</c:v>
                </c:pt>
                <c:pt idx="121">
                  <c:v>0.73850864616218437</c:v>
                </c:pt>
                <c:pt idx="122">
                  <c:v>0.73850864616218437</c:v>
                </c:pt>
                <c:pt idx="123">
                  <c:v>0.73850864616218437</c:v>
                </c:pt>
                <c:pt idx="124">
                  <c:v>0.73850864616218437</c:v>
                </c:pt>
                <c:pt idx="125">
                  <c:v>0.73850864616218437</c:v>
                </c:pt>
                <c:pt idx="126">
                  <c:v>0.73850864616218437</c:v>
                </c:pt>
                <c:pt idx="127">
                  <c:v>0.73850864616218437</c:v>
                </c:pt>
                <c:pt idx="128">
                  <c:v>0.73850864616218437</c:v>
                </c:pt>
                <c:pt idx="129">
                  <c:v>0.73850864616218437</c:v>
                </c:pt>
                <c:pt idx="130">
                  <c:v>0.73850864616218437</c:v>
                </c:pt>
                <c:pt idx="131">
                  <c:v>0.73850864616218437</c:v>
                </c:pt>
                <c:pt idx="132">
                  <c:v>0.73850864616218437</c:v>
                </c:pt>
                <c:pt idx="133">
                  <c:v>0.73850864616218437</c:v>
                </c:pt>
                <c:pt idx="134">
                  <c:v>0.73850864616218437</c:v>
                </c:pt>
                <c:pt idx="135">
                  <c:v>0.73850864616218437</c:v>
                </c:pt>
                <c:pt idx="136">
                  <c:v>0.73850864616218437</c:v>
                </c:pt>
                <c:pt idx="137">
                  <c:v>0.73850864616218437</c:v>
                </c:pt>
                <c:pt idx="138">
                  <c:v>0.73850864616218437</c:v>
                </c:pt>
                <c:pt idx="139">
                  <c:v>0.73850864616218437</c:v>
                </c:pt>
                <c:pt idx="140">
                  <c:v>0.73850864616218437</c:v>
                </c:pt>
                <c:pt idx="141">
                  <c:v>0.73850864616218437</c:v>
                </c:pt>
                <c:pt idx="142">
                  <c:v>0.73850864616218437</c:v>
                </c:pt>
                <c:pt idx="143">
                  <c:v>0.60525916704299831</c:v>
                </c:pt>
                <c:pt idx="144">
                  <c:v>0.60525916704299831</c:v>
                </c:pt>
                <c:pt idx="145">
                  <c:v>0.60525916704299831</c:v>
                </c:pt>
                <c:pt idx="146">
                  <c:v>0.60525916704299831</c:v>
                </c:pt>
                <c:pt idx="147">
                  <c:v>0.60525916704299831</c:v>
                </c:pt>
                <c:pt idx="148">
                  <c:v>0.60525916704299831</c:v>
                </c:pt>
                <c:pt idx="149">
                  <c:v>0.60525916704299831</c:v>
                </c:pt>
                <c:pt idx="150">
                  <c:v>0.60525916704299831</c:v>
                </c:pt>
                <c:pt idx="151">
                  <c:v>0.60525916704299831</c:v>
                </c:pt>
                <c:pt idx="152">
                  <c:v>0.60525916704299831</c:v>
                </c:pt>
                <c:pt idx="153">
                  <c:v>0.60525916704299831</c:v>
                </c:pt>
                <c:pt idx="154">
                  <c:v>0.60525916704299831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65-4CC7-8EF2-D35A0327B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23151"/>
        <c:axId val="59918831"/>
      </c:areaChart>
      <c:catAx>
        <c:axId val="59923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18831"/>
        <c:crosses val="autoZero"/>
        <c:auto val="1"/>
        <c:lblAlgn val="ctr"/>
        <c:lblOffset val="100"/>
        <c:noMultiLvlLbl val="0"/>
      </c:catAx>
      <c:valAx>
        <c:axId val="5991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231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'Obtencion de Datos'!$FA$3:$FA$170</c:f>
              <c:numCache>
                <c:formatCode>0.000</c:formatCode>
                <c:ptCount val="168"/>
                <c:pt idx="0">
                  <c:v>0.23203283156840868</c:v>
                </c:pt>
                <c:pt idx="1">
                  <c:v>0.23203283156840868</c:v>
                </c:pt>
                <c:pt idx="2">
                  <c:v>0.23203283156840868</c:v>
                </c:pt>
                <c:pt idx="3">
                  <c:v>0.23203283156840868</c:v>
                </c:pt>
                <c:pt idx="4">
                  <c:v>0.23203283156840868</c:v>
                </c:pt>
                <c:pt idx="5">
                  <c:v>0.23203283156840868</c:v>
                </c:pt>
                <c:pt idx="6">
                  <c:v>0.23203283156840868</c:v>
                </c:pt>
                <c:pt idx="7">
                  <c:v>0.23203283156840868</c:v>
                </c:pt>
                <c:pt idx="8">
                  <c:v>0.23203283156840868</c:v>
                </c:pt>
                <c:pt idx="9">
                  <c:v>0.23203283156840868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0.17473006112402401</c:v>
                </c:pt>
                <c:pt idx="17">
                  <c:v>0.30681924421529583</c:v>
                </c:pt>
                <c:pt idx="18">
                  <c:v>1</c:v>
                </c:pt>
                <c:pt idx="19">
                  <c:v>0.23203283156840868</c:v>
                </c:pt>
                <c:pt idx="20">
                  <c:v>1</c:v>
                </c:pt>
                <c:pt idx="21">
                  <c:v>0.55327003491772264</c:v>
                </c:pt>
                <c:pt idx="22">
                  <c:v>0.37181357255009201</c:v>
                </c:pt>
                <c:pt idx="23">
                  <c:v>0.23203283156840868</c:v>
                </c:pt>
                <c:pt idx="24">
                  <c:v>0.23203283156840868</c:v>
                </c:pt>
                <c:pt idx="25">
                  <c:v>0.23203283156840868</c:v>
                </c:pt>
                <c:pt idx="26">
                  <c:v>0.23203283156840868</c:v>
                </c:pt>
                <c:pt idx="27">
                  <c:v>0.23203283156840868</c:v>
                </c:pt>
                <c:pt idx="28">
                  <c:v>0.23203283156840868</c:v>
                </c:pt>
                <c:pt idx="29">
                  <c:v>0.23203283156840868</c:v>
                </c:pt>
                <c:pt idx="30">
                  <c:v>0.23203283156840868</c:v>
                </c:pt>
                <c:pt idx="31">
                  <c:v>1</c:v>
                </c:pt>
                <c:pt idx="32">
                  <c:v>1</c:v>
                </c:pt>
                <c:pt idx="33">
                  <c:v>0.4446133695609667</c:v>
                </c:pt>
                <c:pt idx="34">
                  <c:v>0.23203283156840868</c:v>
                </c:pt>
                <c:pt idx="35">
                  <c:v>0.23203283156840868</c:v>
                </c:pt>
                <c:pt idx="36">
                  <c:v>0.23203283156840868</c:v>
                </c:pt>
                <c:pt idx="37">
                  <c:v>0</c:v>
                </c:pt>
                <c:pt idx="38">
                  <c:v>0.23203283156840868</c:v>
                </c:pt>
                <c:pt idx="39">
                  <c:v>0</c:v>
                </c:pt>
                <c:pt idx="40">
                  <c:v>0.23203283156840868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0.90031500495737282</c:v>
                </c:pt>
                <c:pt idx="45">
                  <c:v>0.23203283156840868</c:v>
                </c:pt>
                <c:pt idx="46">
                  <c:v>0.61627410041105612</c:v>
                </c:pt>
                <c:pt idx="47">
                  <c:v>0.23203283156840868</c:v>
                </c:pt>
                <c:pt idx="48">
                  <c:v>0.23203283156840868</c:v>
                </c:pt>
                <c:pt idx="49">
                  <c:v>0.23203283156840868</c:v>
                </c:pt>
                <c:pt idx="50">
                  <c:v>0.23203283156840868</c:v>
                </c:pt>
                <c:pt idx="51">
                  <c:v>0.23203283156840868</c:v>
                </c:pt>
                <c:pt idx="52">
                  <c:v>0.23203283156840868</c:v>
                </c:pt>
                <c:pt idx="53">
                  <c:v>0.44134984297536456</c:v>
                </c:pt>
                <c:pt idx="54">
                  <c:v>0.91026767041262924</c:v>
                </c:pt>
                <c:pt idx="55">
                  <c:v>0.34150279894119223</c:v>
                </c:pt>
                <c:pt idx="56">
                  <c:v>1</c:v>
                </c:pt>
                <c:pt idx="57">
                  <c:v>0.66759744213237593</c:v>
                </c:pt>
                <c:pt idx="58">
                  <c:v>0.23203283156840868</c:v>
                </c:pt>
                <c:pt idx="59">
                  <c:v>0.23203283156840868</c:v>
                </c:pt>
                <c:pt idx="60">
                  <c:v>0.23203283156840868</c:v>
                </c:pt>
                <c:pt idx="61">
                  <c:v>0.23203283156840868</c:v>
                </c:pt>
                <c:pt idx="62">
                  <c:v>0.23203283156840868</c:v>
                </c:pt>
                <c:pt idx="63">
                  <c:v>0.23203283156840868</c:v>
                </c:pt>
                <c:pt idx="64">
                  <c:v>0.23203283156840868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0.74814287734839369</c:v>
                </c:pt>
                <c:pt idx="73">
                  <c:v>0.66096380210570727</c:v>
                </c:pt>
                <c:pt idx="74">
                  <c:v>0.51019485879941029</c:v>
                </c:pt>
                <c:pt idx="75">
                  <c:v>0.4687617480774009</c:v>
                </c:pt>
                <c:pt idx="76">
                  <c:v>0.49873879940208682</c:v>
                </c:pt>
                <c:pt idx="77">
                  <c:v>0.76327361205911803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0.63331152830054149</c:v>
                </c:pt>
                <c:pt idx="82">
                  <c:v>0.23203283156840868</c:v>
                </c:pt>
                <c:pt idx="83">
                  <c:v>0</c:v>
                </c:pt>
                <c:pt idx="84">
                  <c:v>0.20220908756702083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0.23203283156840868</c:v>
                </c:pt>
                <c:pt idx="90">
                  <c:v>0.23203283156840868</c:v>
                </c:pt>
                <c:pt idx="91">
                  <c:v>0.23203283156840868</c:v>
                </c:pt>
                <c:pt idx="92">
                  <c:v>0.23355253881070101</c:v>
                </c:pt>
                <c:pt idx="93">
                  <c:v>0.3060459106658493</c:v>
                </c:pt>
                <c:pt idx="94">
                  <c:v>0.23203283156840868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0.53872521475479973</c:v>
                </c:pt>
                <c:pt idx="116">
                  <c:v>0.42027445525941676</c:v>
                </c:pt>
                <c:pt idx="117">
                  <c:v>0</c:v>
                </c:pt>
                <c:pt idx="118">
                  <c:v>0.33043436847966556</c:v>
                </c:pt>
                <c:pt idx="119">
                  <c:v>0.34810809869391163</c:v>
                </c:pt>
                <c:pt idx="120">
                  <c:v>0.3739441871841917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2.468231173230187E-2</c:v>
                </c:pt>
                <c:pt idx="125">
                  <c:v>0.21132984001446636</c:v>
                </c:pt>
                <c:pt idx="126">
                  <c:v>0.42595993468602572</c:v>
                </c:pt>
                <c:pt idx="127">
                  <c:v>0.35077049837621049</c:v>
                </c:pt>
                <c:pt idx="128">
                  <c:v>0.76796716843159141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0.5805952422636611</c:v>
                </c:pt>
                <c:pt idx="138">
                  <c:v>0.76796716843159141</c:v>
                </c:pt>
                <c:pt idx="139">
                  <c:v>0.76796716843159141</c:v>
                </c:pt>
                <c:pt idx="140">
                  <c:v>0.76796716843159141</c:v>
                </c:pt>
                <c:pt idx="141">
                  <c:v>0.76796716843159141</c:v>
                </c:pt>
                <c:pt idx="142">
                  <c:v>0.6186619166905567</c:v>
                </c:pt>
                <c:pt idx="143">
                  <c:v>0.14790723402342551</c:v>
                </c:pt>
                <c:pt idx="144">
                  <c:v>0</c:v>
                </c:pt>
                <c:pt idx="145">
                  <c:v>0.57464892627010622</c:v>
                </c:pt>
                <c:pt idx="146">
                  <c:v>0.57464892627010622</c:v>
                </c:pt>
                <c:pt idx="147">
                  <c:v>0.57464892627010622</c:v>
                </c:pt>
                <c:pt idx="148">
                  <c:v>0</c:v>
                </c:pt>
                <c:pt idx="149">
                  <c:v>0</c:v>
                </c:pt>
                <c:pt idx="150">
                  <c:v>0.47865394485069812</c:v>
                </c:pt>
                <c:pt idx="151">
                  <c:v>4.1369609772287236E-2</c:v>
                </c:pt>
                <c:pt idx="152">
                  <c:v>0.53013338688677869</c:v>
                </c:pt>
                <c:pt idx="153">
                  <c:v>0.46473087621122644</c:v>
                </c:pt>
                <c:pt idx="154">
                  <c:v>0.31490707835133547</c:v>
                </c:pt>
                <c:pt idx="155">
                  <c:v>0.22042296815564269</c:v>
                </c:pt>
                <c:pt idx="156">
                  <c:v>4.0509217826694838E-2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0.21856126634999462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0.69711939644795129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0-4FCF-84E1-F06004A83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Datos'!$FH$3:$FH$170</c:f>
              <c:numCache>
                <c:formatCode>0.000</c:formatCode>
                <c:ptCount val="168"/>
                <c:pt idx="0">
                  <c:v>0</c:v>
                </c:pt>
                <c:pt idx="1">
                  <c:v>0.46792369100538633</c:v>
                </c:pt>
                <c:pt idx="2">
                  <c:v>0.17940284101570858</c:v>
                </c:pt>
                <c:pt idx="3">
                  <c:v>0.11157776784490363</c:v>
                </c:pt>
                <c:pt idx="4">
                  <c:v>0.5285221709475818</c:v>
                </c:pt>
                <c:pt idx="5">
                  <c:v>0.78248972467766453</c:v>
                </c:pt>
                <c:pt idx="6">
                  <c:v>0.65290810294690604</c:v>
                </c:pt>
                <c:pt idx="7">
                  <c:v>0</c:v>
                </c:pt>
                <c:pt idx="8">
                  <c:v>0</c:v>
                </c:pt>
                <c:pt idx="9">
                  <c:v>0.30477424769025768</c:v>
                </c:pt>
                <c:pt idx="10">
                  <c:v>0.78248972467766453</c:v>
                </c:pt>
                <c:pt idx="11">
                  <c:v>0.78248972467766453</c:v>
                </c:pt>
                <c:pt idx="12">
                  <c:v>0.78248972467766453</c:v>
                </c:pt>
                <c:pt idx="13">
                  <c:v>0.78248972467766453</c:v>
                </c:pt>
                <c:pt idx="14">
                  <c:v>0.78248972467766453</c:v>
                </c:pt>
                <c:pt idx="15">
                  <c:v>0.78248972467766453</c:v>
                </c:pt>
                <c:pt idx="16">
                  <c:v>0.78248972467766453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0.78248972467766453</c:v>
                </c:pt>
                <c:pt idx="35">
                  <c:v>0.78248972467766453</c:v>
                </c:pt>
                <c:pt idx="36">
                  <c:v>0.78248972467766453</c:v>
                </c:pt>
                <c:pt idx="37">
                  <c:v>0.78248972467766453</c:v>
                </c:pt>
                <c:pt idx="38">
                  <c:v>0.78248972467766453</c:v>
                </c:pt>
                <c:pt idx="39">
                  <c:v>0.78248972467766453</c:v>
                </c:pt>
                <c:pt idx="40">
                  <c:v>0.50703632988382785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0.69985943466546552</c:v>
                </c:pt>
                <c:pt idx="59">
                  <c:v>0.78248972467766453</c:v>
                </c:pt>
                <c:pt idx="60">
                  <c:v>0.78248972467766453</c:v>
                </c:pt>
                <c:pt idx="61">
                  <c:v>0.78248972467766453</c:v>
                </c:pt>
                <c:pt idx="62">
                  <c:v>0.78248972467766453</c:v>
                </c:pt>
                <c:pt idx="63">
                  <c:v>0.7770724887420003</c:v>
                </c:pt>
                <c:pt idx="64">
                  <c:v>2.8108371473077716E-2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0.10285171778015502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0.24358505774374567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0.21751027532233547</c:v>
                </c:pt>
                <c:pt idx="121">
                  <c:v>0.21751027532233547</c:v>
                </c:pt>
                <c:pt idx="122">
                  <c:v>0.21751027532233547</c:v>
                </c:pt>
                <c:pt idx="123">
                  <c:v>0.21751027532233547</c:v>
                </c:pt>
                <c:pt idx="124">
                  <c:v>0.21751027532233547</c:v>
                </c:pt>
                <c:pt idx="125">
                  <c:v>0.21751027532233547</c:v>
                </c:pt>
                <c:pt idx="126">
                  <c:v>0.21751027532233547</c:v>
                </c:pt>
                <c:pt idx="127">
                  <c:v>0.21751027532233547</c:v>
                </c:pt>
                <c:pt idx="128">
                  <c:v>0.21751027532233547</c:v>
                </c:pt>
                <c:pt idx="129">
                  <c:v>0.41767120832610777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0.21751027532233547</c:v>
                </c:pt>
                <c:pt idx="138">
                  <c:v>0.21751027532233547</c:v>
                </c:pt>
                <c:pt idx="139">
                  <c:v>0.21751027532233547</c:v>
                </c:pt>
                <c:pt idx="140">
                  <c:v>0.21751027532233547</c:v>
                </c:pt>
                <c:pt idx="141">
                  <c:v>0.21751027532233547</c:v>
                </c:pt>
                <c:pt idx="142">
                  <c:v>0.21751027532233547</c:v>
                </c:pt>
                <c:pt idx="143">
                  <c:v>0.21751027532233547</c:v>
                </c:pt>
                <c:pt idx="144">
                  <c:v>0.21751027532233547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0.21751027532233547</c:v>
                </c:pt>
                <c:pt idx="153">
                  <c:v>0.21751027532233547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0.21751027532233547</c:v>
                </c:pt>
                <c:pt idx="162">
                  <c:v>0.21751027532233547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D-4D9D-B577-16D22C9D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Datos'!$FC$3:$FC$170</c:f>
              <c:numCache>
                <c:formatCode>0.000</c:formatCode>
                <c:ptCount val="16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0.75525769960329503</c:v>
                </c:pt>
                <c:pt idx="12">
                  <c:v>1</c:v>
                </c:pt>
                <c:pt idx="13">
                  <c:v>0.98376923772382396</c:v>
                </c:pt>
                <c:pt idx="14">
                  <c:v>0.97114081342727077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0.5846117918447864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0.20203767428788208</c:v>
                </c:pt>
                <c:pt idx="131">
                  <c:v>1</c:v>
                </c:pt>
                <c:pt idx="132">
                  <c:v>0.60375200566442666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0.74970679163017562</c:v>
                </c:pt>
                <c:pt idx="142">
                  <c:v>1</c:v>
                </c:pt>
                <c:pt idx="143">
                  <c:v>0.82835205661174938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0.44764148186212871</c:v>
                </c:pt>
                <c:pt idx="163">
                  <c:v>1</c:v>
                </c:pt>
                <c:pt idx="164">
                  <c:v>0.86709637887275093</c:v>
                </c:pt>
                <c:pt idx="165">
                  <c:v>0.53331975499458051</c:v>
                </c:pt>
                <c:pt idx="166">
                  <c:v>1</c:v>
                </c:pt>
                <c:pt idx="167">
                  <c:v>0.30094783290483418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7-4FF5-89FB-5A8932AC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Datos'!$FJ$3:$FJ$170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0.83221073200938223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2.0469519072191817E-2</c:v>
                </c:pt>
                <c:pt idx="127">
                  <c:v>2.0764499082616628E-2</c:v>
                </c:pt>
                <c:pt idx="128">
                  <c:v>0.13426472920510815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0.28173097111545475</c:v>
                </c:pt>
                <c:pt idx="140">
                  <c:v>0</c:v>
                </c:pt>
                <c:pt idx="141">
                  <c:v>0</c:v>
                </c:pt>
                <c:pt idx="142">
                  <c:v>0.48859093374250717</c:v>
                </c:pt>
                <c:pt idx="143">
                  <c:v>1</c:v>
                </c:pt>
                <c:pt idx="144">
                  <c:v>0.52065019051081574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0.80225493431847794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0.17189157420119885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0.39875728932759968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0-4497-9BAC-0D82C5D3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'Obtencion de Datos'!$GI$1</c:f>
              <c:strCache>
                <c:ptCount val="1"/>
                <c:pt idx="0">
                  <c:v>WS071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'Obtencion de Datos'!$GI$2:$GI$169</c:f>
              <c:numCache>
                <c:formatCode>General</c:formatCode>
                <c:ptCount val="168"/>
                <c:pt idx="0">
                  <c:v>1409.668426</c:v>
                </c:pt>
                <c:pt idx="1">
                  <c:v>1295.2330689999999</c:v>
                </c:pt>
                <c:pt idx="2">
                  <c:v>1219.370615</c:v>
                </c:pt>
                <c:pt idx="3">
                  <c:v>1148.319741</c:v>
                </c:pt>
                <c:pt idx="4">
                  <c:v>1097.602844</c:v>
                </c:pt>
                <c:pt idx="5">
                  <c:v>1069.2209419999999</c:v>
                </c:pt>
                <c:pt idx="6">
                  <c:v>1034.4001599999999</c:v>
                </c:pt>
                <c:pt idx="7">
                  <c:v>1038.8147759999999</c:v>
                </c:pt>
                <c:pt idx="8">
                  <c:v>1038.2045949999999</c:v>
                </c:pt>
                <c:pt idx="9">
                  <c:v>1716.0281179999999</c:v>
                </c:pt>
                <c:pt idx="10">
                  <c:v>3518.203469</c:v>
                </c:pt>
                <c:pt idx="11">
                  <c:v>5291.8935030000002</c:v>
                </c:pt>
                <c:pt idx="12">
                  <c:v>6406.0814950000004</c:v>
                </c:pt>
                <c:pt idx="13">
                  <c:v>6829.7910769999999</c:v>
                </c:pt>
                <c:pt idx="14">
                  <c:v>6512.1452509999999</c:v>
                </c:pt>
                <c:pt idx="15">
                  <c:v>5504.812801</c:v>
                </c:pt>
                <c:pt idx="16">
                  <c:v>3977.0912279999998</c:v>
                </c:pt>
                <c:pt idx="17">
                  <c:v>2359.0792040000001</c:v>
                </c:pt>
                <c:pt idx="18">
                  <c:v>1396.288912</c:v>
                </c:pt>
                <c:pt idx="19">
                  <c:v>1465.3290649999999</c:v>
                </c:pt>
                <c:pt idx="20">
                  <c:v>1508.253706</c:v>
                </c:pt>
                <c:pt idx="21">
                  <c:v>1535.355881</c:v>
                </c:pt>
                <c:pt idx="22">
                  <c:v>1480.5354749999999</c:v>
                </c:pt>
                <c:pt idx="23">
                  <c:v>1406.8766900000001</c:v>
                </c:pt>
                <c:pt idx="24">
                  <c:v>1319.4264519999999</c:v>
                </c:pt>
                <c:pt idx="25">
                  <c:v>1240.171458</c:v>
                </c:pt>
                <c:pt idx="26">
                  <c:v>1148.8398420000001</c:v>
                </c:pt>
                <c:pt idx="27">
                  <c:v>1068.16866</c:v>
                </c:pt>
                <c:pt idx="28">
                  <c:v>1000.483101</c:v>
                </c:pt>
                <c:pt idx="29">
                  <c:v>923.51061319999997</c:v>
                </c:pt>
                <c:pt idx="30">
                  <c:v>891.18580329999998</c:v>
                </c:pt>
                <c:pt idx="31">
                  <c:v>916.97150929999998</c:v>
                </c:pt>
                <c:pt idx="32">
                  <c:v>955.51367830000004</c:v>
                </c:pt>
                <c:pt idx="33">
                  <c:v>1626.2691830000001</c:v>
                </c:pt>
                <c:pt idx="34">
                  <c:v>3362.8594079999998</c:v>
                </c:pt>
                <c:pt idx="35">
                  <c:v>5007.1944649999996</c:v>
                </c:pt>
                <c:pt idx="36">
                  <c:v>6083.3553460000003</c:v>
                </c:pt>
                <c:pt idx="37">
                  <c:v>6456.4725099999996</c:v>
                </c:pt>
                <c:pt idx="38">
                  <c:v>6120.7475290000002</c:v>
                </c:pt>
                <c:pt idx="39">
                  <c:v>5074.6875529999998</c:v>
                </c:pt>
                <c:pt idx="40">
                  <c:v>3671.6372339999998</c:v>
                </c:pt>
                <c:pt idx="41">
                  <c:v>2193.4045839999999</c:v>
                </c:pt>
                <c:pt idx="42">
                  <c:v>1356.00935</c:v>
                </c:pt>
                <c:pt idx="43">
                  <c:v>1553.8807839999999</c:v>
                </c:pt>
                <c:pt idx="44">
                  <c:v>1627.6851529999999</c:v>
                </c:pt>
                <c:pt idx="45">
                  <c:v>1641.1624589999999</c:v>
                </c:pt>
                <c:pt idx="46">
                  <c:v>1657.601435</c:v>
                </c:pt>
                <c:pt idx="47">
                  <c:v>1584.8924259999999</c:v>
                </c:pt>
                <c:pt idx="48">
                  <c:v>1524.270606</c:v>
                </c:pt>
                <c:pt idx="49">
                  <c:v>1510.5142699999999</c:v>
                </c:pt>
                <c:pt idx="50">
                  <c:v>1564.197576</c:v>
                </c:pt>
                <c:pt idx="51">
                  <c:v>1595.6141950000001</c:v>
                </c:pt>
                <c:pt idx="52">
                  <c:v>1609.56567</c:v>
                </c:pt>
                <c:pt idx="53">
                  <c:v>1631.9711569999999</c:v>
                </c:pt>
                <c:pt idx="54">
                  <c:v>1606.8190139999999</c:v>
                </c:pt>
                <c:pt idx="55">
                  <c:v>1535.3932830000001</c:v>
                </c:pt>
                <c:pt idx="56">
                  <c:v>1426.3816790000001</c:v>
                </c:pt>
                <c:pt idx="57">
                  <c:v>1863.1196540000001</c:v>
                </c:pt>
                <c:pt idx="58">
                  <c:v>3369.8331269999999</c:v>
                </c:pt>
                <c:pt idx="59">
                  <c:v>4921.45208</c:v>
                </c:pt>
                <c:pt idx="60">
                  <c:v>5987.562629</c:v>
                </c:pt>
                <c:pt idx="61">
                  <c:v>6418.5352350000003</c:v>
                </c:pt>
                <c:pt idx="62">
                  <c:v>6163.6547049999999</c:v>
                </c:pt>
                <c:pt idx="63">
                  <c:v>5306.1280139999999</c:v>
                </c:pt>
                <c:pt idx="64">
                  <c:v>3990.8631970000001</c:v>
                </c:pt>
                <c:pt idx="65">
                  <c:v>2507.9606370000001</c:v>
                </c:pt>
                <c:pt idx="66">
                  <c:v>1544.549808</c:v>
                </c:pt>
                <c:pt idx="67">
                  <c:v>1638.608512</c:v>
                </c:pt>
                <c:pt idx="68">
                  <c:v>1644.8171809999999</c:v>
                </c:pt>
                <c:pt idx="69">
                  <c:v>1537.119594</c:v>
                </c:pt>
                <c:pt idx="70">
                  <c:v>1472.233283</c:v>
                </c:pt>
                <c:pt idx="71">
                  <c:v>1402.7481909999999</c:v>
                </c:pt>
                <c:pt idx="72">
                  <c:v>1354.9437539999999</c:v>
                </c:pt>
                <c:pt idx="73">
                  <c:v>1271.5158719999999</c:v>
                </c:pt>
                <c:pt idx="74">
                  <c:v>1259.7346709999999</c:v>
                </c:pt>
                <c:pt idx="75">
                  <c:v>1268.8480950000001</c:v>
                </c:pt>
                <c:pt idx="76">
                  <c:v>1309.092116</c:v>
                </c:pt>
                <c:pt idx="77">
                  <c:v>1367.036838</c:v>
                </c:pt>
                <c:pt idx="78">
                  <c:v>1435.5354</c:v>
                </c:pt>
                <c:pt idx="79">
                  <c:v>1453.3802909999999</c:v>
                </c:pt>
                <c:pt idx="80">
                  <c:v>1487.9230480000001</c:v>
                </c:pt>
                <c:pt idx="81">
                  <c:v>1814.0233310000001</c:v>
                </c:pt>
                <c:pt idx="82">
                  <c:v>2846.1215459999999</c:v>
                </c:pt>
                <c:pt idx="83">
                  <c:v>3933.8974210000001</c:v>
                </c:pt>
                <c:pt idx="84">
                  <c:v>4834.7402709999997</c:v>
                </c:pt>
                <c:pt idx="85">
                  <c:v>5441.547493</c:v>
                </c:pt>
                <c:pt idx="86">
                  <c:v>5619.7256090000001</c:v>
                </c:pt>
                <c:pt idx="87">
                  <c:v>5106.0627480000003</c:v>
                </c:pt>
                <c:pt idx="88">
                  <c:v>4271.7518449999998</c:v>
                </c:pt>
                <c:pt idx="89">
                  <c:v>3747.6971079999998</c:v>
                </c:pt>
                <c:pt idx="90">
                  <c:v>3656.5600570000001</c:v>
                </c:pt>
                <c:pt idx="91">
                  <c:v>3895.7385829999998</c:v>
                </c:pt>
                <c:pt idx="92">
                  <c:v>4304.5321809999996</c:v>
                </c:pt>
                <c:pt idx="93">
                  <c:v>4896.4647850000001</c:v>
                </c:pt>
                <c:pt idx="94">
                  <c:v>5209.024136</c:v>
                </c:pt>
                <c:pt idx="95">
                  <c:v>5320.7547130000003</c:v>
                </c:pt>
                <c:pt idx="96">
                  <c:v>5353.8995260000002</c:v>
                </c:pt>
                <c:pt idx="97">
                  <c:v>5417.3442660000001</c:v>
                </c:pt>
                <c:pt idx="98">
                  <c:v>5449.843554</c:v>
                </c:pt>
                <c:pt idx="99">
                  <c:v>5309.4137140000003</c:v>
                </c:pt>
                <c:pt idx="100">
                  <c:v>5112.8431959999998</c:v>
                </c:pt>
                <c:pt idx="101">
                  <c:v>5048.2321579999998</c:v>
                </c:pt>
                <c:pt idx="102">
                  <c:v>5083.7754889999997</c:v>
                </c:pt>
                <c:pt idx="103">
                  <c:v>4876.7861860000003</c:v>
                </c:pt>
                <c:pt idx="104">
                  <c:v>4541.4519970000001</c:v>
                </c:pt>
                <c:pt idx="105">
                  <c:v>4747.5472069999996</c:v>
                </c:pt>
                <c:pt idx="106">
                  <c:v>5940.4678649999996</c:v>
                </c:pt>
                <c:pt idx="107">
                  <c:v>7222.4450319999996</c:v>
                </c:pt>
                <c:pt idx="108">
                  <c:v>8091.5581469999997</c:v>
                </c:pt>
                <c:pt idx="109">
                  <c:v>8460.2011849999999</c:v>
                </c:pt>
                <c:pt idx="110">
                  <c:v>8134.8888729999999</c:v>
                </c:pt>
                <c:pt idx="111">
                  <c:v>7156.7227679999996</c:v>
                </c:pt>
                <c:pt idx="112">
                  <c:v>5775.0233109999999</c:v>
                </c:pt>
                <c:pt idx="113">
                  <c:v>4320.3080490000002</c:v>
                </c:pt>
                <c:pt idx="114">
                  <c:v>3319.6085170000001</c:v>
                </c:pt>
                <c:pt idx="115">
                  <c:v>3084.5709470000002</c:v>
                </c:pt>
                <c:pt idx="116">
                  <c:v>2869.6018349999999</c:v>
                </c:pt>
                <c:pt idx="117">
                  <c:v>2597.0898609999999</c:v>
                </c:pt>
                <c:pt idx="118">
                  <c:v>2245.3850179999999</c:v>
                </c:pt>
                <c:pt idx="119">
                  <c:v>1942.3498159999999</c:v>
                </c:pt>
                <c:pt idx="120">
                  <c:v>1651.9608029999999</c:v>
                </c:pt>
                <c:pt idx="121">
                  <c:v>1385.3796359999999</c:v>
                </c:pt>
                <c:pt idx="122">
                  <c:v>1210.2755010000001</c:v>
                </c:pt>
                <c:pt idx="123">
                  <c:v>1103.001268</c:v>
                </c:pt>
                <c:pt idx="124">
                  <c:v>1070.383112</c:v>
                </c:pt>
                <c:pt idx="125">
                  <c:v>1130.0527489999999</c:v>
                </c:pt>
                <c:pt idx="126">
                  <c:v>1140.3287350000001</c:v>
                </c:pt>
                <c:pt idx="127">
                  <c:v>1117.5706170000001</c:v>
                </c:pt>
                <c:pt idx="128">
                  <c:v>1092.599181</c:v>
                </c:pt>
                <c:pt idx="129">
                  <c:v>1647.33392</c:v>
                </c:pt>
                <c:pt idx="130">
                  <c:v>3150.9495670000001</c:v>
                </c:pt>
                <c:pt idx="131">
                  <c:v>4677.8091240000003</c:v>
                </c:pt>
                <c:pt idx="132">
                  <c:v>5510.2165450000002</c:v>
                </c:pt>
                <c:pt idx="133">
                  <c:v>5752.232978</c:v>
                </c:pt>
                <c:pt idx="134">
                  <c:v>5588.8594839999996</c:v>
                </c:pt>
                <c:pt idx="135">
                  <c:v>5423.2291370000003</c:v>
                </c:pt>
                <c:pt idx="136">
                  <c:v>4912.4408649999996</c:v>
                </c:pt>
                <c:pt idx="137">
                  <c:v>4285.4640010000003</c:v>
                </c:pt>
                <c:pt idx="138">
                  <c:v>4156.5520960000003</c:v>
                </c:pt>
                <c:pt idx="139">
                  <c:v>4540.8264300000001</c:v>
                </c:pt>
                <c:pt idx="140">
                  <c:v>4914.1606940000001</c:v>
                </c:pt>
                <c:pt idx="141">
                  <c:v>5236.0420960000001</c:v>
                </c:pt>
                <c:pt idx="142">
                  <c:v>5544.1527939999996</c:v>
                </c:pt>
                <c:pt idx="143">
                  <c:v>5853.1854910000002</c:v>
                </c:pt>
                <c:pt idx="144">
                  <c:v>6119.2684479999998</c:v>
                </c:pt>
                <c:pt idx="145">
                  <c:v>6305.2455069999996</c:v>
                </c:pt>
                <c:pt idx="146">
                  <c:v>6507.5326640000003</c:v>
                </c:pt>
                <c:pt idx="147">
                  <c:v>6567.372746</c:v>
                </c:pt>
                <c:pt idx="148">
                  <c:v>6449.9723370000002</c:v>
                </c:pt>
                <c:pt idx="149">
                  <c:v>6175.2073760000003</c:v>
                </c:pt>
                <c:pt idx="150">
                  <c:v>6224.9138590000002</c:v>
                </c:pt>
                <c:pt idx="151">
                  <c:v>6055.6414080000004</c:v>
                </c:pt>
                <c:pt idx="152">
                  <c:v>5428.9403869999996</c:v>
                </c:pt>
                <c:pt idx="153">
                  <c:v>4891.6631829999997</c:v>
                </c:pt>
                <c:pt idx="154">
                  <c:v>4668.4676129999998</c:v>
                </c:pt>
                <c:pt idx="155">
                  <c:v>4582.6249719999996</c:v>
                </c:pt>
                <c:pt idx="156">
                  <c:v>4978.9622769999996</c:v>
                </c:pt>
                <c:pt idx="157">
                  <c:v>5510.4905550000003</c:v>
                </c:pt>
                <c:pt idx="158">
                  <c:v>5844.0984150000004</c:v>
                </c:pt>
                <c:pt idx="159">
                  <c:v>5522.1392109999997</c:v>
                </c:pt>
                <c:pt idx="160">
                  <c:v>4794.9756479999996</c:v>
                </c:pt>
                <c:pt idx="161">
                  <c:v>3960.0947310000001</c:v>
                </c:pt>
                <c:pt idx="162">
                  <c:v>3136.3065409999999</c:v>
                </c:pt>
                <c:pt idx="163">
                  <c:v>3067.5387289999999</c:v>
                </c:pt>
                <c:pt idx="164">
                  <c:v>3233.3349119999998</c:v>
                </c:pt>
                <c:pt idx="165">
                  <c:v>3574.5304590000001</c:v>
                </c:pt>
                <c:pt idx="166">
                  <c:v>4051.3255180000001</c:v>
                </c:pt>
                <c:pt idx="167">
                  <c:v>4604.9586319999999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E-428D-B89E-8A2FEEBA4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090271"/>
        <c:axId val="2072085471"/>
      </c:lineChart>
      <c:catAx>
        <c:axId val="207209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2085471"/>
        <c:crosses val="autoZero"/>
        <c:auto val="1"/>
        <c:lblAlgn val="ctr"/>
        <c:lblOffset val="100"/>
        <c:noMultiLvlLbl val="0"/>
      </c:catAx>
      <c:valAx>
        <c:axId val="20720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209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'Obtencion de Datos'!$GV$3:$GV$157</c:f>
              <c:numCache>
                <c:formatCode>General</c:formatCode>
                <c:ptCount val="155"/>
                <c:pt idx="0">
                  <c:v>3776.590956</c:v>
                </c:pt>
                <c:pt idx="1">
                  <c:v>3776.590956</c:v>
                </c:pt>
                <c:pt idx="2">
                  <c:v>3776.590956</c:v>
                </c:pt>
                <c:pt idx="3">
                  <c:v>3776.590956</c:v>
                </c:pt>
                <c:pt idx="4">
                  <c:v>3776.590956</c:v>
                </c:pt>
                <c:pt idx="5">
                  <c:v>3776.590956</c:v>
                </c:pt>
                <c:pt idx="6">
                  <c:v>3776.590956</c:v>
                </c:pt>
                <c:pt idx="7">
                  <c:v>3776.590956</c:v>
                </c:pt>
                <c:pt idx="8">
                  <c:v>3776.590956</c:v>
                </c:pt>
                <c:pt idx="9">
                  <c:v>3776.590956</c:v>
                </c:pt>
                <c:pt idx="10">
                  <c:v>3776.590956</c:v>
                </c:pt>
                <c:pt idx="11">
                  <c:v>3776.590956</c:v>
                </c:pt>
                <c:pt idx="12">
                  <c:v>3776.590956</c:v>
                </c:pt>
                <c:pt idx="13">
                  <c:v>3776.590956</c:v>
                </c:pt>
                <c:pt idx="14">
                  <c:v>3776.590956</c:v>
                </c:pt>
                <c:pt idx="15">
                  <c:v>3776.590956</c:v>
                </c:pt>
                <c:pt idx="16">
                  <c:v>3776.590956</c:v>
                </c:pt>
                <c:pt idx="17">
                  <c:v>3776.590956</c:v>
                </c:pt>
                <c:pt idx="18">
                  <c:v>3776.590956</c:v>
                </c:pt>
                <c:pt idx="19">
                  <c:v>3776.590956</c:v>
                </c:pt>
                <c:pt idx="20">
                  <c:v>3776.590956</c:v>
                </c:pt>
                <c:pt idx="21">
                  <c:v>3776.590956</c:v>
                </c:pt>
                <c:pt idx="22">
                  <c:v>3776.590956</c:v>
                </c:pt>
                <c:pt idx="23">
                  <c:v>3776.590956</c:v>
                </c:pt>
                <c:pt idx="24">
                  <c:v>3776.590956</c:v>
                </c:pt>
                <c:pt idx="25">
                  <c:v>3776.590956</c:v>
                </c:pt>
                <c:pt idx="26">
                  <c:v>3776.590956</c:v>
                </c:pt>
                <c:pt idx="27">
                  <c:v>3776.590956</c:v>
                </c:pt>
                <c:pt idx="28">
                  <c:v>3776.590956</c:v>
                </c:pt>
                <c:pt idx="29">
                  <c:v>3776.590956</c:v>
                </c:pt>
                <c:pt idx="30">
                  <c:v>3776.590956</c:v>
                </c:pt>
                <c:pt idx="31">
                  <c:v>3776.590956</c:v>
                </c:pt>
                <c:pt idx="32">
                  <c:v>3776.590956</c:v>
                </c:pt>
                <c:pt idx="33">
                  <c:v>3776.590956</c:v>
                </c:pt>
                <c:pt idx="34">
                  <c:v>3776.590956</c:v>
                </c:pt>
                <c:pt idx="35">
                  <c:v>3776.590956</c:v>
                </c:pt>
                <c:pt idx="36">
                  <c:v>3776.590956</c:v>
                </c:pt>
                <c:pt idx="37">
                  <c:v>3776.590956</c:v>
                </c:pt>
                <c:pt idx="38">
                  <c:v>3776.590956</c:v>
                </c:pt>
                <c:pt idx="39">
                  <c:v>3776.590956</c:v>
                </c:pt>
                <c:pt idx="40">
                  <c:v>3776.590956</c:v>
                </c:pt>
                <c:pt idx="41">
                  <c:v>3776.590956</c:v>
                </c:pt>
                <c:pt idx="42">
                  <c:v>3776.590956</c:v>
                </c:pt>
                <c:pt idx="43">
                  <c:v>3776.590956</c:v>
                </c:pt>
                <c:pt idx="44">
                  <c:v>3776.590956</c:v>
                </c:pt>
                <c:pt idx="45">
                  <c:v>3776.590956</c:v>
                </c:pt>
                <c:pt idx="46">
                  <c:v>3776.590956</c:v>
                </c:pt>
                <c:pt idx="47">
                  <c:v>3776.590956</c:v>
                </c:pt>
                <c:pt idx="48">
                  <c:v>3776.590956</c:v>
                </c:pt>
                <c:pt idx="49">
                  <c:v>3776.590956</c:v>
                </c:pt>
                <c:pt idx="50">
                  <c:v>3776.590956</c:v>
                </c:pt>
                <c:pt idx="51">
                  <c:v>3776.590956</c:v>
                </c:pt>
                <c:pt idx="52">
                  <c:v>3776.590956</c:v>
                </c:pt>
                <c:pt idx="53">
                  <c:v>3776.590956</c:v>
                </c:pt>
                <c:pt idx="54">
                  <c:v>3776.590956</c:v>
                </c:pt>
                <c:pt idx="55">
                  <c:v>3776.590956</c:v>
                </c:pt>
                <c:pt idx="56">
                  <c:v>3776.590956</c:v>
                </c:pt>
                <c:pt idx="57">
                  <c:v>3776.590956</c:v>
                </c:pt>
                <c:pt idx="58">
                  <c:v>3776.590956</c:v>
                </c:pt>
                <c:pt idx="59">
                  <c:v>3776.590956</c:v>
                </c:pt>
                <c:pt idx="60">
                  <c:v>3776.590956</c:v>
                </c:pt>
                <c:pt idx="61">
                  <c:v>3776.590956</c:v>
                </c:pt>
                <c:pt idx="62">
                  <c:v>3776.590956</c:v>
                </c:pt>
                <c:pt idx="63">
                  <c:v>3776.590956</c:v>
                </c:pt>
                <c:pt idx="64">
                  <c:v>3776.590956</c:v>
                </c:pt>
                <c:pt idx="65">
                  <c:v>3776.590956</c:v>
                </c:pt>
                <c:pt idx="66">
                  <c:v>3776.590956</c:v>
                </c:pt>
                <c:pt idx="67">
                  <c:v>3776.590956</c:v>
                </c:pt>
                <c:pt idx="68">
                  <c:v>3776.590956</c:v>
                </c:pt>
                <c:pt idx="69">
                  <c:v>3776.590956</c:v>
                </c:pt>
                <c:pt idx="70">
                  <c:v>3776.590956</c:v>
                </c:pt>
                <c:pt idx="71">
                  <c:v>3776.590956</c:v>
                </c:pt>
                <c:pt idx="72">
                  <c:v>3776.590956</c:v>
                </c:pt>
                <c:pt idx="73">
                  <c:v>3776.590956</c:v>
                </c:pt>
                <c:pt idx="74">
                  <c:v>3776.590956</c:v>
                </c:pt>
                <c:pt idx="75">
                  <c:v>3776.590956</c:v>
                </c:pt>
                <c:pt idx="76">
                  <c:v>3776.590956</c:v>
                </c:pt>
                <c:pt idx="77">
                  <c:v>3776.590956</c:v>
                </c:pt>
                <c:pt idx="78">
                  <c:v>3776.590956</c:v>
                </c:pt>
                <c:pt idx="79">
                  <c:v>3776.590956</c:v>
                </c:pt>
                <c:pt idx="80">
                  <c:v>3776.590956</c:v>
                </c:pt>
                <c:pt idx="81">
                  <c:v>3776.590956</c:v>
                </c:pt>
                <c:pt idx="82">
                  <c:v>3776.590956</c:v>
                </c:pt>
                <c:pt idx="83">
                  <c:v>3776.590956</c:v>
                </c:pt>
                <c:pt idx="84">
                  <c:v>3776.590956</c:v>
                </c:pt>
                <c:pt idx="85">
                  <c:v>3776.590956</c:v>
                </c:pt>
                <c:pt idx="86">
                  <c:v>3776.590956</c:v>
                </c:pt>
                <c:pt idx="87">
                  <c:v>3776.590956</c:v>
                </c:pt>
                <c:pt idx="88">
                  <c:v>3776.590956</c:v>
                </c:pt>
                <c:pt idx="89">
                  <c:v>3776.590956</c:v>
                </c:pt>
                <c:pt idx="90">
                  <c:v>3776.590956</c:v>
                </c:pt>
                <c:pt idx="91">
                  <c:v>3776.590956</c:v>
                </c:pt>
                <c:pt idx="92">
                  <c:v>3776.590956</c:v>
                </c:pt>
                <c:pt idx="93">
                  <c:v>3776.590956</c:v>
                </c:pt>
                <c:pt idx="94">
                  <c:v>3776.590956</c:v>
                </c:pt>
                <c:pt idx="95">
                  <c:v>3776.590956</c:v>
                </c:pt>
                <c:pt idx="96">
                  <c:v>3776.590956</c:v>
                </c:pt>
                <c:pt idx="97">
                  <c:v>3776.590956</c:v>
                </c:pt>
                <c:pt idx="98">
                  <c:v>3776.590956</c:v>
                </c:pt>
                <c:pt idx="99">
                  <c:v>3776.590956</c:v>
                </c:pt>
                <c:pt idx="100">
                  <c:v>3776.590956</c:v>
                </c:pt>
                <c:pt idx="101">
                  <c:v>3776.590956</c:v>
                </c:pt>
                <c:pt idx="102">
                  <c:v>3776.590956</c:v>
                </c:pt>
                <c:pt idx="103">
                  <c:v>3776.590956</c:v>
                </c:pt>
                <c:pt idx="104">
                  <c:v>3776.590956</c:v>
                </c:pt>
                <c:pt idx="105">
                  <c:v>3776.590956</c:v>
                </c:pt>
                <c:pt idx="106">
                  <c:v>3776.590956</c:v>
                </c:pt>
                <c:pt idx="107">
                  <c:v>3776.590956</c:v>
                </c:pt>
                <c:pt idx="108">
                  <c:v>3776.590956</c:v>
                </c:pt>
                <c:pt idx="109">
                  <c:v>3776.590956</c:v>
                </c:pt>
                <c:pt idx="110">
                  <c:v>3776.590956</c:v>
                </c:pt>
                <c:pt idx="111">
                  <c:v>3776.590956</c:v>
                </c:pt>
                <c:pt idx="112">
                  <c:v>3776.590956</c:v>
                </c:pt>
                <c:pt idx="113">
                  <c:v>3776.590956</c:v>
                </c:pt>
                <c:pt idx="114">
                  <c:v>3776.590956</c:v>
                </c:pt>
                <c:pt idx="115">
                  <c:v>3776.590956</c:v>
                </c:pt>
                <c:pt idx="116">
                  <c:v>3776.590956</c:v>
                </c:pt>
                <c:pt idx="117">
                  <c:v>3776.590956</c:v>
                </c:pt>
                <c:pt idx="118">
                  <c:v>3776.590956</c:v>
                </c:pt>
                <c:pt idx="119">
                  <c:v>3776.590956</c:v>
                </c:pt>
                <c:pt idx="120">
                  <c:v>3776.590956</c:v>
                </c:pt>
                <c:pt idx="121">
                  <c:v>3776.590956</c:v>
                </c:pt>
                <c:pt idx="122">
                  <c:v>3776.590956</c:v>
                </c:pt>
                <c:pt idx="123">
                  <c:v>3776.590956</c:v>
                </c:pt>
                <c:pt idx="124">
                  <c:v>3776.590956</c:v>
                </c:pt>
                <c:pt idx="125">
                  <c:v>3776.590956</c:v>
                </c:pt>
                <c:pt idx="126">
                  <c:v>3776.590956</c:v>
                </c:pt>
                <c:pt idx="127">
                  <c:v>3776.590956</c:v>
                </c:pt>
                <c:pt idx="128">
                  <c:v>3776.590956</c:v>
                </c:pt>
                <c:pt idx="129">
                  <c:v>3776.590956</c:v>
                </c:pt>
                <c:pt idx="130">
                  <c:v>3776.590956</c:v>
                </c:pt>
                <c:pt idx="131">
                  <c:v>3776.590956</c:v>
                </c:pt>
                <c:pt idx="132">
                  <c:v>3776.590956</c:v>
                </c:pt>
                <c:pt idx="133">
                  <c:v>3776.590956</c:v>
                </c:pt>
                <c:pt idx="134">
                  <c:v>3776.590956</c:v>
                </c:pt>
                <c:pt idx="135">
                  <c:v>3776.590956</c:v>
                </c:pt>
                <c:pt idx="136">
                  <c:v>3776.590956</c:v>
                </c:pt>
                <c:pt idx="137">
                  <c:v>3776.590956</c:v>
                </c:pt>
                <c:pt idx="138">
                  <c:v>3776.590956</c:v>
                </c:pt>
                <c:pt idx="139">
                  <c:v>3776.590956</c:v>
                </c:pt>
                <c:pt idx="140">
                  <c:v>3776.590956</c:v>
                </c:pt>
                <c:pt idx="141">
                  <c:v>3776.590956</c:v>
                </c:pt>
                <c:pt idx="142">
                  <c:v>3776.590956</c:v>
                </c:pt>
                <c:pt idx="143">
                  <c:v>3776.590956</c:v>
                </c:pt>
                <c:pt idx="144">
                  <c:v>3776.590956</c:v>
                </c:pt>
                <c:pt idx="145">
                  <c:v>3776.590956</c:v>
                </c:pt>
                <c:pt idx="146">
                  <c:v>3776.590956</c:v>
                </c:pt>
                <c:pt idx="147">
                  <c:v>3776.590956</c:v>
                </c:pt>
                <c:pt idx="148">
                  <c:v>3776.590956</c:v>
                </c:pt>
                <c:pt idx="149">
                  <c:v>3776.590956</c:v>
                </c:pt>
                <c:pt idx="150">
                  <c:v>3776.590956</c:v>
                </c:pt>
                <c:pt idx="151">
                  <c:v>3776.590956</c:v>
                </c:pt>
                <c:pt idx="152">
                  <c:v>3776.590956</c:v>
                </c:pt>
                <c:pt idx="153">
                  <c:v>3776.590956</c:v>
                </c:pt>
                <c:pt idx="154">
                  <c:v>3776.590956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17-4F9F-8F1C-F13C0A9D17A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'Obtencion de Datos'!$GW$3:$GW$157</c:f>
              <c:numCache>
                <c:formatCode>General</c:formatCode>
                <c:ptCount val="155"/>
                <c:pt idx="0">
                  <c:v>1100.3735899999999</c:v>
                </c:pt>
                <c:pt idx="1">
                  <c:v>1100.3735899999999</c:v>
                </c:pt>
                <c:pt idx="2">
                  <c:v>1100.3735899999999</c:v>
                </c:pt>
                <c:pt idx="3">
                  <c:v>1100.3735899999999</c:v>
                </c:pt>
                <c:pt idx="4">
                  <c:v>1100.3735899999999</c:v>
                </c:pt>
                <c:pt idx="5">
                  <c:v>1100.3735899999999</c:v>
                </c:pt>
                <c:pt idx="6">
                  <c:v>1100.3735899999999</c:v>
                </c:pt>
                <c:pt idx="7">
                  <c:v>1100.3735899999999</c:v>
                </c:pt>
                <c:pt idx="8">
                  <c:v>1100.3735899999999</c:v>
                </c:pt>
                <c:pt idx="9">
                  <c:v>1100.3735899999999</c:v>
                </c:pt>
                <c:pt idx="10">
                  <c:v>1100.3735899999999</c:v>
                </c:pt>
                <c:pt idx="11">
                  <c:v>1100.3735899999999</c:v>
                </c:pt>
                <c:pt idx="12">
                  <c:v>1100.3735899999999</c:v>
                </c:pt>
                <c:pt idx="13">
                  <c:v>1100.3735899999999</c:v>
                </c:pt>
                <c:pt idx="14">
                  <c:v>1100.3735899999999</c:v>
                </c:pt>
                <c:pt idx="15">
                  <c:v>1100.3735899999999</c:v>
                </c:pt>
                <c:pt idx="16">
                  <c:v>1100.3735899999999</c:v>
                </c:pt>
                <c:pt idx="17">
                  <c:v>1100.3735899999999</c:v>
                </c:pt>
                <c:pt idx="18">
                  <c:v>1100.3735899999999</c:v>
                </c:pt>
                <c:pt idx="19">
                  <c:v>1100.3735899999999</c:v>
                </c:pt>
                <c:pt idx="20">
                  <c:v>1100.3735899999999</c:v>
                </c:pt>
                <c:pt idx="21">
                  <c:v>1100.3735899999999</c:v>
                </c:pt>
                <c:pt idx="22">
                  <c:v>1100.3735899999999</c:v>
                </c:pt>
                <c:pt idx="23">
                  <c:v>1100.3735899999999</c:v>
                </c:pt>
                <c:pt idx="24">
                  <c:v>1193.1803050000001</c:v>
                </c:pt>
                <c:pt idx="25">
                  <c:v>1193.1803050000001</c:v>
                </c:pt>
                <c:pt idx="26">
                  <c:v>1193.1803050000001</c:v>
                </c:pt>
                <c:pt idx="27">
                  <c:v>1193.1803050000001</c:v>
                </c:pt>
                <c:pt idx="28">
                  <c:v>1193.1803050000001</c:v>
                </c:pt>
                <c:pt idx="29">
                  <c:v>1193.1803050000001</c:v>
                </c:pt>
                <c:pt idx="30">
                  <c:v>1193.1803050000001</c:v>
                </c:pt>
                <c:pt idx="31">
                  <c:v>1193.1803050000001</c:v>
                </c:pt>
                <c:pt idx="32">
                  <c:v>1193.1803050000001</c:v>
                </c:pt>
                <c:pt idx="33">
                  <c:v>1193.1803050000001</c:v>
                </c:pt>
                <c:pt idx="34">
                  <c:v>1193.1803050000001</c:v>
                </c:pt>
                <c:pt idx="35">
                  <c:v>1193.1803050000001</c:v>
                </c:pt>
                <c:pt idx="36">
                  <c:v>1193.1803050000001</c:v>
                </c:pt>
                <c:pt idx="37">
                  <c:v>1193.1803050000001</c:v>
                </c:pt>
                <c:pt idx="38">
                  <c:v>1193.1803050000001</c:v>
                </c:pt>
                <c:pt idx="39">
                  <c:v>1193.1803050000001</c:v>
                </c:pt>
                <c:pt idx="40">
                  <c:v>1193.1803050000001</c:v>
                </c:pt>
                <c:pt idx="41">
                  <c:v>1193.1803050000001</c:v>
                </c:pt>
                <c:pt idx="42">
                  <c:v>1193.1803050000001</c:v>
                </c:pt>
                <c:pt idx="43">
                  <c:v>1193.1803050000001</c:v>
                </c:pt>
                <c:pt idx="44">
                  <c:v>1193.1803050000001</c:v>
                </c:pt>
                <c:pt idx="45">
                  <c:v>1193.1803050000001</c:v>
                </c:pt>
                <c:pt idx="46">
                  <c:v>1193.1803050000001</c:v>
                </c:pt>
                <c:pt idx="47">
                  <c:v>1193.1803050000001</c:v>
                </c:pt>
                <c:pt idx="48">
                  <c:v>1180.6436940000001</c:v>
                </c:pt>
                <c:pt idx="49">
                  <c:v>1180.6436940000001</c:v>
                </c:pt>
                <c:pt idx="50">
                  <c:v>1180.6436940000001</c:v>
                </c:pt>
                <c:pt idx="51">
                  <c:v>1180.6436940000001</c:v>
                </c:pt>
                <c:pt idx="52">
                  <c:v>1180.6436940000001</c:v>
                </c:pt>
                <c:pt idx="53">
                  <c:v>1180.6436940000001</c:v>
                </c:pt>
                <c:pt idx="54">
                  <c:v>1180.6436940000001</c:v>
                </c:pt>
                <c:pt idx="55">
                  <c:v>1180.6436940000001</c:v>
                </c:pt>
                <c:pt idx="56">
                  <c:v>1180.6436940000001</c:v>
                </c:pt>
                <c:pt idx="57">
                  <c:v>1180.6436940000001</c:v>
                </c:pt>
                <c:pt idx="58">
                  <c:v>1180.6436940000001</c:v>
                </c:pt>
                <c:pt idx="59">
                  <c:v>1180.6436940000001</c:v>
                </c:pt>
                <c:pt idx="60">
                  <c:v>1180.6436940000001</c:v>
                </c:pt>
                <c:pt idx="61">
                  <c:v>1180.6436940000001</c:v>
                </c:pt>
                <c:pt idx="62">
                  <c:v>1180.6436940000001</c:v>
                </c:pt>
                <c:pt idx="63">
                  <c:v>1180.6436940000001</c:v>
                </c:pt>
                <c:pt idx="64">
                  <c:v>1180.6436940000001</c:v>
                </c:pt>
                <c:pt idx="65">
                  <c:v>1180.6436940000001</c:v>
                </c:pt>
                <c:pt idx="66">
                  <c:v>1180.6436940000001</c:v>
                </c:pt>
                <c:pt idx="67">
                  <c:v>1180.6436940000001</c:v>
                </c:pt>
                <c:pt idx="68">
                  <c:v>1180.6436940000001</c:v>
                </c:pt>
                <c:pt idx="69">
                  <c:v>1180.6436940000001</c:v>
                </c:pt>
                <c:pt idx="70">
                  <c:v>1180.6436940000001</c:v>
                </c:pt>
                <c:pt idx="71">
                  <c:v>1492.3021429999999</c:v>
                </c:pt>
                <c:pt idx="72">
                  <c:v>1492.3021429999999</c:v>
                </c:pt>
                <c:pt idx="73">
                  <c:v>1492.3021429999999</c:v>
                </c:pt>
                <c:pt idx="74">
                  <c:v>1492.3021429999999</c:v>
                </c:pt>
                <c:pt idx="75">
                  <c:v>1492.3021429999999</c:v>
                </c:pt>
                <c:pt idx="76">
                  <c:v>1492.3021429999999</c:v>
                </c:pt>
                <c:pt idx="77">
                  <c:v>1492.3021429999999</c:v>
                </c:pt>
                <c:pt idx="78">
                  <c:v>1492.3021429999999</c:v>
                </c:pt>
                <c:pt idx="79">
                  <c:v>1492.3021429999999</c:v>
                </c:pt>
                <c:pt idx="80">
                  <c:v>1492.3021429999999</c:v>
                </c:pt>
                <c:pt idx="81">
                  <c:v>1492.3021429999999</c:v>
                </c:pt>
                <c:pt idx="82">
                  <c:v>1492.3021429999999</c:v>
                </c:pt>
                <c:pt idx="83">
                  <c:v>1492.3021429999999</c:v>
                </c:pt>
                <c:pt idx="84">
                  <c:v>1492.3021429999999</c:v>
                </c:pt>
                <c:pt idx="85">
                  <c:v>1492.3021429999999</c:v>
                </c:pt>
                <c:pt idx="86">
                  <c:v>1492.3021429999999</c:v>
                </c:pt>
                <c:pt idx="87">
                  <c:v>1492.3021429999999</c:v>
                </c:pt>
                <c:pt idx="88">
                  <c:v>1492.3021429999999</c:v>
                </c:pt>
                <c:pt idx="89">
                  <c:v>1492.3021429999999</c:v>
                </c:pt>
                <c:pt idx="90">
                  <c:v>1492.3021429999999</c:v>
                </c:pt>
                <c:pt idx="91">
                  <c:v>1492.3021429999999</c:v>
                </c:pt>
                <c:pt idx="92">
                  <c:v>1492.3021429999999</c:v>
                </c:pt>
                <c:pt idx="93">
                  <c:v>1492.3021429999999</c:v>
                </c:pt>
                <c:pt idx="94">
                  <c:v>1492.3021429999999</c:v>
                </c:pt>
                <c:pt idx="95">
                  <c:v>1537.03108</c:v>
                </c:pt>
                <c:pt idx="96">
                  <c:v>1537.03108</c:v>
                </c:pt>
                <c:pt idx="97">
                  <c:v>1537.03108</c:v>
                </c:pt>
                <c:pt idx="98">
                  <c:v>1537.03108</c:v>
                </c:pt>
                <c:pt idx="99">
                  <c:v>1537.03108</c:v>
                </c:pt>
                <c:pt idx="100">
                  <c:v>1537.03108</c:v>
                </c:pt>
                <c:pt idx="101">
                  <c:v>1537.03108</c:v>
                </c:pt>
                <c:pt idx="102">
                  <c:v>1537.03108</c:v>
                </c:pt>
                <c:pt idx="103">
                  <c:v>1537.03108</c:v>
                </c:pt>
                <c:pt idx="104">
                  <c:v>1537.03108</c:v>
                </c:pt>
                <c:pt idx="105">
                  <c:v>1537.03108</c:v>
                </c:pt>
                <c:pt idx="106">
                  <c:v>1537.03108</c:v>
                </c:pt>
                <c:pt idx="107">
                  <c:v>1537.03108</c:v>
                </c:pt>
                <c:pt idx="108">
                  <c:v>1537.03108</c:v>
                </c:pt>
                <c:pt idx="109">
                  <c:v>1537.03108</c:v>
                </c:pt>
                <c:pt idx="110">
                  <c:v>1537.03108</c:v>
                </c:pt>
                <c:pt idx="111">
                  <c:v>1537.03108</c:v>
                </c:pt>
                <c:pt idx="112">
                  <c:v>1537.03108</c:v>
                </c:pt>
                <c:pt idx="113">
                  <c:v>1537.03108</c:v>
                </c:pt>
                <c:pt idx="114">
                  <c:v>1537.03108</c:v>
                </c:pt>
                <c:pt idx="115">
                  <c:v>1537.03108</c:v>
                </c:pt>
                <c:pt idx="116">
                  <c:v>1537.03108</c:v>
                </c:pt>
                <c:pt idx="117">
                  <c:v>1537.03108</c:v>
                </c:pt>
                <c:pt idx="118">
                  <c:v>1537.03108</c:v>
                </c:pt>
                <c:pt idx="119">
                  <c:v>1135.1107420000001</c:v>
                </c:pt>
                <c:pt idx="120">
                  <c:v>1135.1107420000001</c:v>
                </c:pt>
                <c:pt idx="121">
                  <c:v>1135.1107420000001</c:v>
                </c:pt>
                <c:pt idx="122">
                  <c:v>1135.1107420000001</c:v>
                </c:pt>
                <c:pt idx="123">
                  <c:v>1135.1107420000001</c:v>
                </c:pt>
                <c:pt idx="124">
                  <c:v>1135.1107420000001</c:v>
                </c:pt>
                <c:pt idx="125">
                  <c:v>1135.1107420000001</c:v>
                </c:pt>
                <c:pt idx="126">
                  <c:v>1135.1107420000001</c:v>
                </c:pt>
                <c:pt idx="127">
                  <c:v>1135.1107420000001</c:v>
                </c:pt>
                <c:pt idx="128">
                  <c:v>1135.1107420000001</c:v>
                </c:pt>
                <c:pt idx="129">
                  <c:v>1135.1107420000001</c:v>
                </c:pt>
                <c:pt idx="130">
                  <c:v>1135.1107420000001</c:v>
                </c:pt>
                <c:pt idx="131">
                  <c:v>1135.1107420000001</c:v>
                </c:pt>
                <c:pt idx="132">
                  <c:v>1135.1107420000001</c:v>
                </c:pt>
                <c:pt idx="133">
                  <c:v>1135.1107420000001</c:v>
                </c:pt>
                <c:pt idx="134">
                  <c:v>1135.1107420000001</c:v>
                </c:pt>
                <c:pt idx="135">
                  <c:v>1135.1107420000001</c:v>
                </c:pt>
                <c:pt idx="136">
                  <c:v>1135.1107420000001</c:v>
                </c:pt>
                <c:pt idx="137">
                  <c:v>1135.1107420000001</c:v>
                </c:pt>
                <c:pt idx="138">
                  <c:v>1135.1107420000001</c:v>
                </c:pt>
                <c:pt idx="139">
                  <c:v>1135.1107420000001</c:v>
                </c:pt>
                <c:pt idx="140">
                  <c:v>1135.1107420000001</c:v>
                </c:pt>
                <c:pt idx="141">
                  <c:v>1135.1107420000001</c:v>
                </c:pt>
                <c:pt idx="142">
                  <c:v>1135.1107420000001</c:v>
                </c:pt>
                <c:pt idx="143">
                  <c:v>930.30215120000003</c:v>
                </c:pt>
                <c:pt idx="144">
                  <c:v>930.30215120000003</c:v>
                </c:pt>
                <c:pt idx="145">
                  <c:v>930.30215120000003</c:v>
                </c:pt>
                <c:pt idx="146">
                  <c:v>930.30215120000003</c:v>
                </c:pt>
                <c:pt idx="147">
                  <c:v>930.30215120000003</c:v>
                </c:pt>
                <c:pt idx="148">
                  <c:v>930.30215120000003</c:v>
                </c:pt>
                <c:pt idx="149">
                  <c:v>930.30215120000003</c:v>
                </c:pt>
                <c:pt idx="150">
                  <c:v>930.30215120000003</c:v>
                </c:pt>
                <c:pt idx="151">
                  <c:v>930.30215120000003</c:v>
                </c:pt>
                <c:pt idx="152">
                  <c:v>930.30215120000003</c:v>
                </c:pt>
                <c:pt idx="153">
                  <c:v>930.30215120000003</c:v>
                </c:pt>
                <c:pt idx="154">
                  <c:v>930.30215120000003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17-4F9F-8F1C-F13C0A9D1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8668112"/>
        <c:axId val="1878675792"/>
      </c:lineChart>
      <c:catAx>
        <c:axId val="1878668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8675792"/>
        <c:crosses val="autoZero"/>
        <c:auto val="1"/>
        <c:lblAlgn val="ctr"/>
        <c:lblOffset val="100"/>
        <c:noMultiLvlLbl val="0"/>
      </c:catAx>
      <c:valAx>
        <c:axId val="187867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866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'Obtención Datos Demandas'!$Q$6:$Q$173</c:f>
              <c:numCache>
                <c:formatCode>0</c:formatCode>
                <c:ptCount val="168"/>
                <c:pt idx="0">
                  <c:v>11835.47284307454</c:v>
                </c:pt>
                <c:pt idx="1">
                  <c:v>11835.47284307454</c:v>
                </c:pt>
                <c:pt idx="2">
                  <c:v>11835.47284307454</c:v>
                </c:pt>
                <c:pt idx="3">
                  <c:v>11835.47284307454</c:v>
                </c:pt>
                <c:pt idx="4">
                  <c:v>11851.182843924889</c:v>
                </c:pt>
                <c:pt idx="5">
                  <c:v>11882.602845625599</c:v>
                </c:pt>
                <c:pt idx="6">
                  <c:v>11898.312846475948</c:v>
                </c:pt>
                <c:pt idx="7">
                  <c:v>11914.022847326309</c:v>
                </c:pt>
                <c:pt idx="8">
                  <c:v>11914.022847326309</c:v>
                </c:pt>
                <c:pt idx="9">
                  <c:v>11914.022847326309</c:v>
                </c:pt>
                <c:pt idx="10">
                  <c:v>11914.022847326309</c:v>
                </c:pt>
                <c:pt idx="11">
                  <c:v>11898.312846475948</c:v>
                </c:pt>
                <c:pt idx="12">
                  <c:v>11882.602845625599</c:v>
                </c:pt>
                <c:pt idx="13">
                  <c:v>11882.602845625599</c:v>
                </c:pt>
                <c:pt idx="14">
                  <c:v>11898.312846475948</c:v>
                </c:pt>
                <c:pt idx="15">
                  <c:v>11914.022847326309</c:v>
                </c:pt>
                <c:pt idx="16">
                  <c:v>12163.184369956309</c:v>
                </c:pt>
                <c:pt idx="17">
                  <c:v>10571.615847326309</c:v>
                </c:pt>
                <c:pt idx="18">
                  <c:v>10555.905846475949</c:v>
                </c:pt>
                <c:pt idx="19">
                  <c:v>10540.1958456256</c:v>
                </c:pt>
                <c:pt idx="20">
                  <c:v>10524.485844775239</c:v>
                </c:pt>
                <c:pt idx="21">
                  <c:v>10508.77584392489</c:v>
                </c:pt>
                <c:pt idx="22">
                  <c:v>10493.065843074541</c:v>
                </c:pt>
                <c:pt idx="23">
                  <c:v>10493.065843074541</c:v>
                </c:pt>
                <c:pt idx="24">
                  <c:v>10493.065843074541</c:v>
                </c:pt>
                <c:pt idx="25">
                  <c:v>10493.065843074541</c:v>
                </c:pt>
                <c:pt idx="26">
                  <c:v>10493.065843074541</c:v>
                </c:pt>
                <c:pt idx="27">
                  <c:v>10493.065843074541</c:v>
                </c:pt>
                <c:pt idx="28">
                  <c:v>10508.77584392489</c:v>
                </c:pt>
                <c:pt idx="29">
                  <c:v>10540.1958456256</c:v>
                </c:pt>
                <c:pt idx="30">
                  <c:v>10555.905846475949</c:v>
                </c:pt>
                <c:pt idx="31">
                  <c:v>10571.615847326309</c:v>
                </c:pt>
                <c:pt idx="32">
                  <c:v>10571.615847326309</c:v>
                </c:pt>
                <c:pt idx="33">
                  <c:v>10571.615847326309</c:v>
                </c:pt>
                <c:pt idx="34">
                  <c:v>11914.022847326309</c:v>
                </c:pt>
                <c:pt idx="35">
                  <c:v>11898.312846475948</c:v>
                </c:pt>
                <c:pt idx="36">
                  <c:v>11882.602845625599</c:v>
                </c:pt>
                <c:pt idx="37">
                  <c:v>11882.602845625599</c:v>
                </c:pt>
                <c:pt idx="38">
                  <c:v>11898.312846475948</c:v>
                </c:pt>
                <c:pt idx="39">
                  <c:v>11914.022847326309</c:v>
                </c:pt>
                <c:pt idx="40">
                  <c:v>11914.022847326309</c:v>
                </c:pt>
                <c:pt idx="41">
                  <c:v>10571.615847326309</c:v>
                </c:pt>
                <c:pt idx="42">
                  <c:v>10555.905846475949</c:v>
                </c:pt>
                <c:pt idx="43">
                  <c:v>10540.1958456256</c:v>
                </c:pt>
                <c:pt idx="44">
                  <c:v>10524.485844775239</c:v>
                </c:pt>
                <c:pt idx="45">
                  <c:v>10508.77584392489</c:v>
                </c:pt>
                <c:pt idx="46">
                  <c:v>10493.065843074541</c:v>
                </c:pt>
                <c:pt idx="47">
                  <c:v>10493.065843074541</c:v>
                </c:pt>
                <c:pt idx="48">
                  <c:v>10493.065843074541</c:v>
                </c:pt>
                <c:pt idx="49">
                  <c:v>10493.065843074541</c:v>
                </c:pt>
                <c:pt idx="50">
                  <c:v>10493.065843074541</c:v>
                </c:pt>
                <c:pt idx="51">
                  <c:v>10493.065843074541</c:v>
                </c:pt>
                <c:pt idx="52">
                  <c:v>10508.77584392489</c:v>
                </c:pt>
                <c:pt idx="53">
                  <c:v>10540.1958456256</c:v>
                </c:pt>
                <c:pt idx="54">
                  <c:v>10555.905846475949</c:v>
                </c:pt>
                <c:pt idx="55">
                  <c:v>10571.615847326309</c:v>
                </c:pt>
                <c:pt idx="56">
                  <c:v>10571.615847326309</c:v>
                </c:pt>
                <c:pt idx="57">
                  <c:v>10571.615847326309</c:v>
                </c:pt>
                <c:pt idx="58">
                  <c:v>11914.022847326309</c:v>
                </c:pt>
                <c:pt idx="59">
                  <c:v>12117.784554295948</c:v>
                </c:pt>
                <c:pt idx="60">
                  <c:v>12080.5953867756</c:v>
                </c:pt>
                <c:pt idx="61">
                  <c:v>12074.427176905599</c:v>
                </c:pt>
                <c:pt idx="62">
                  <c:v>12092.412640715949</c:v>
                </c:pt>
                <c:pt idx="63">
                  <c:v>12043.076497096308</c:v>
                </c:pt>
                <c:pt idx="64">
                  <c:v>10571.615847326309</c:v>
                </c:pt>
                <c:pt idx="65">
                  <c:v>10571.615847326309</c:v>
                </c:pt>
                <c:pt idx="66">
                  <c:v>10555.905846475949</c:v>
                </c:pt>
                <c:pt idx="67">
                  <c:v>10540.1958456256</c:v>
                </c:pt>
                <c:pt idx="68">
                  <c:v>10524.485844775239</c:v>
                </c:pt>
                <c:pt idx="69">
                  <c:v>10508.77584392489</c:v>
                </c:pt>
                <c:pt idx="70">
                  <c:v>10493.065843074541</c:v>
                </c:pt>
                <c:pt idx="71">
                  <c:v>10493.065843074541</c:v>
                </c:pt>
                <c:pt idx="72">
                  <c:v>10493.065843074541</c:v>
                </c:pt>
                <c:pt idx="73">
                  <c:v>10493.065843074541</c:v>
                </c:pt>
                <c:pt idx="74">
                  <c:v>10493.065843074541</c:v>
                </c:pt>
                <c:pt idx="75">
                  <c:v>10493.065843074541</c:v>
                </c:pt>
                <c:pt idx="76">
                  <c:v>10508.77584392489</c:v>
                </c:pt>
                <c:pt idx="77">
                  <c:v>10540.1958456256</c:v>
                </c:pt>
                <c:pt idx="78">
                  <c:v>10555.905846475949</c:v>
                </c:pt>
                <c:pt idx="79">
                  <c:v>10571.615847326309</c:v>
                </c:pt>
                <c:pt idx="80">
                  <c:v>10571.615847326309</c:v>
                </c:pt>
                <c:pt idx="81">
                  <c:v>10571.615847326309</c:v>
                </c:pt>
                <c:pt idx="82">
                  <c:v>11914.022847326309</c:v>
                </c:pt>
                <c:pt idx="83">
                  <c:v>11898.312846475948</c:v>
                </c:pt>
                <c:pt idx="84">
                  <c:v>11882.602845625599</c:v>
                </c:pt>
                <c:pt idx="85">
                  <c:v>11882.602845625599</c:v>
                </c:pt>
                <c:pt idx="86">
                  <c:v>11898.312846475948</c:v>
                </c:pt>
                <c:pt idx="87">
                  <c:v>11914.022847326309</c:v>
                </c:pt>
                <c:pt idx="88">
                  <c:v>12111.97577942631</c:v>
                </c:pt>
                <c:pt idx="89">
                  <c:v>12114.464719756308</c:v>
                </c:pt>
                <c:pt idx="90">
                  <c:v>12098.581364995949</c:v>
                </c:pt>
                <c:pt idx="91">
                  <c:v>12088.038802415598</c:v>
                </c:pt>
                <c:pt idx="92">
                  <c:v>12064.542021725239</c:v>
                </c:pt>
                <c:pt idx="93">
                  <c:v>12032.00100236489</c:v>
                </c:pt>
                <c:pt idx="94">
                  <c:v>11995.69506529454</c:v>
                </c:pt>
                <c:pt idx="95">
                  <c:v>11986.588326614539</c:v>
                </c:pt>
                <c:pt idx="96">
                  <c:v>11996.94017846454</c:v>
                </c:pt>
                <c:pt idx="97">
                  <c:v>12003.57906735454</c:v>
                </c:pt>
                <c:pt idx="98">
                  <c:v>12020.04743155454</c:v>
                </c:pt>
                <c:pt idx="99">
                  <c:v>12043.28405706454</c:v>
                </c:pt>
                <c:pt idx="100">
                  <c:v>12092.319932404889</c:v>
                </c:pt>
                <c:pt idx="101">
                  <c:v>12164.336641925598</c:v>
                </c:pt>
                <c:pt idx="102">
                  <c:v>12193.796128365948</c:v>
                </c:pt>
                <c:pt idx="103">
                  <c:v>12203.035707406309</c:v>
                </c:pt>
                <c:pt idx="104">
                  <c:v>12186.317857616308</c:v>
                </c:pt>
                <c:pt idx="105">
                  <c:v>12169.090748556309</c:v>
                </c:pt>
                <c:pt idx="106">
                  <c:v>12149.573773256308</c:v>
                </c:pt>
                <c:pt idx="107">
                  <c:v>11898.312846475948</c:v>
                </c:pt>
                <c:pt idx="108">
                  <c:v>11882.602845625599</c:v>
                </c:pt>
                <c:pt idx="109">
                  <c:v>11882.602845625599</c:v>
                </c:pt>
                <c:pt idx="110">
                  <c:v>11898.312846475948</c:v>
                </c:pt>
                <c:pt idx="111">
                  <c:v>11914.022847326309</c:v>
                </c:pt>
                <c:pt idx="112">
                  <c:v>12131.736324696309</c:v>
                </c:pt>
                <c:pt idx="113">
                  <c:v>12134.889359676308</c:v>
                </c:pt>
                <c:pt idx="114">
                  <c:v>12118.406467875948</c:v>
                </c:pt>
                <c:pt idx="115">
                  <c:v>12097.821467025598</c:v>
                </c:pt>
                <c:pt idx="116">
                  <c:v>12070.896445595239</c:v>
                </c:pt>
                <c:pt idx="117">
                  <c:v>12027.721681374889</c:v>
                </c:pt>
                <c:pt idx="118">
                  <c:v>11990.458439784539</c:v>
                </c:pt>
                <c:pt idx="119">
                  <c:v>11993.67217435454</c:v>
                </c:pt>
                <c:pt idx="120">
                  <c:v>12000.3986846968</c:v>
                </c:pt>
                <c:pt idx="121">
                  <c:v>12006.7886023868</c:v>
                </c:pt>
                <c:pt idx="122">
                  <c:v>12021.5512052668</c:v>
                </c:pt>
                <c:pt idx="123">
                  <c:v>12044.724559176799</c:v>
                </c:pt>
                <c:pt idx="124">
                  <c:v>12113.121816442948</c:v>
                </c:pt>
                <c:pt idx="125">
                  <c:v>12188.648446139099</c:v>
                </c:pt>
                <c:pt idx="126">
                  <c:v>12220.143756877169</c:v>
                </c:pt>
                <c:pt idx="127">
                  <c:v>12203.523703339099</c:v>
                </c:pt>
                <c:pt idx="128">
                  <c:v>12182.915935859099</c:v>
                </c:pt>
                <c:pt idx="129">
                  <c:v>12162.953487299099</c:v>
                </c:pt>
                <c:pt idx="130">
                  <c:v>12145.5123864691</c:v>
                </c:pt>
                <c:pt idx="131">
                  <c:v>12148.44982683717</c:v>
                </c:pt>
                <c:pt idx="132">
                  <c:v>12126.4478288591</c:v>
                </c:pt>
                <c:pt idx="133">
                  <c:v>12122.172108689099</c:v>
                </c:pt>
                <c:pt idx="134">
                  <c:v>12136.720917367169</c:v>
                </c:pt>
                <c:pt idx="135">
                  <c:v>12121.9666045791</c:v>
                </c:pt>
                <c:pt idx="136">
                  <c:v>12122.042736269099</c:v>
                </c:pt>
                <c:pt idx="137">
                  <c:v>12117.523703339099</c:v>
                </c:pt>
                <c:pt idx="138">
                  <c:v>12132.38912724717</c:v>
                </c:pt>
                <c:pt idx="139">
                  <c:v>12113.929567539099</c:v>
                </c:pt>
                <c:pt idx="140">
                  <c:v>12085.845265041018</c:v>
                </c:pt>
                <c:pt idx="141">
                  <c:v>12041.181487232949</c:v>
                </c:pt>
                <c:pt idx="142">
                  <c:v>11990.452697036799</c:v>
                </c:pt>
                <c:pt idx="143">
                  <c:v>11995.0918431268</c:v>
                </c:pt>
                <c:pt idx="144">
                  <c:v>12004.535001566799</c:v>
                </c:pt>
                <c:pt idx="145">
                  <c:v>12011.174919256799</c:v>
                </c:pt>
                <c:pt idx="146">
                  <c:v>12026.2387052668</c:v>
                </c:pt>
                <c:pt idx="147">
                  <c:v>12049.235361646799</c:v>
                </c:pt>
                <c:pt idx="148">
                  <c:v>12118.556487232949</c:v>
                </c:pt>
                <c:pt idx="149">
                  <c:v>12194.9110490191</c:v>
                </c:pt>
                <c:pt idx="150">
                  <c:v>12226.407131357169</c:v>
                </c:pt>
                <c:pt idx="151">
                  <c:v>12209.5121292691</c:v>
                </c:pt>
                <c:pt idx="152">
                  <c:v>12188.8050819491</c:v>
                </c:pt>
                <c:pt idx="153">
                  <c:v>12168.9686621891</c:v>
                </c:pt>
                <c:pt idx="154">
                  <c:v>12151.075400879099</c:v>
                </c:pt>
                <c:pt idx="155">
                  <c:v>12154.23866428717</c:v>
                </c:pt>
                <c:pt idx="156">
                  <c:v>12131.8871292691</c:v>
                </c:pt>
                <c:pt idx="157">
                  <c:v>12127.5121292691</c:v>
                </c:pt>
                <c:pt idx="158">
                  <c:v>12142.259754817169</c:v>
                </c:pt>
                <c:pt idx="159">
                  <c:v>12127.935483179099</c:v>
                </c:pt>
                <c:pt idx="160">
                  <c:v>12127.4586313291</c:v>
                </c:pt>
                <c:pt idx="161">
                  <c:v>12122.9138782391</c:v>
                </c:pt>
                <c:pt idx="162">
                  <c:v>12137.401730127169</c:v>
                </c:pt>
                <c:pt idx="163">
                  <c:v>12118.7675305091</c:v>
                </c:pt>
                <c:pt idx="164">
                  <c:v>12090.407250631019</c:v>
                </c:pt>
                <c:pt idx="165">
                  <c:v>12045.317546902948</c:v>
                </c:pt>
                <c:pt idx="166">
                  <c:v>11994.437779346799</c:v>
                </c:pt>
                <c:pt idx="167">
                  <c:v>11999.058921316799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1-499E-AEEF-3722F1537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110304"/>
        <c:axId val="1087115104"/>
      </c:barChart>
      <c:catAx>
        <c:axId val="1087110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115104"/>
        <c:crosses val="autoZero"/>
        <c:auto val="1"/>
        <c:lblAlgn val="ctr"/>
        <c:lblOffset val="100"/>
        <c:noMultiLvlLbl val="0"/>
      </c:catAx>
      <c:valAx>
        <c:axId val="10871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11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612588</xdr:colOff>
      <xdr:row>2</xdr:row>
      <xdr:rowOff>29135</xdr:rowOff>
    </xdr:from>
    <xdr:to>
      <xdr:col>27</xdr:col>
      <xdr:colOff>1113117</xdr:colOff>
      <xdr:row>20</xdr:row>
      <xdr:rowOff>156882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3C98B-8AF2-430A-7365-102390B40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153</xdr:col>
      <xdr:colOff>473766</xdr:colOff>
      <xdr:row>3</xdr:row>
      <xdr:rowOff>11044</xdr:rowOff>
    </xdr:from>
    <xdr:to>
      <xdr:col>157</xdr:col>
      <xdr:colOff>56874</xdr:colOff>
      <xdr:row>18</xdr:row>
      <xdr:rowOff>106293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72F507-F8FA-2F3F-F2AB-A31A84FF0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161</xdr:col>
      <xdr:colOff>57702</xdr:colOff>
      <xdr:row>2</xdr:row>
      <xdr:rowOff>25124</xdr:rowOff>
    </xdr:from>
    <xdr:to>
      <xdr:col>164</xdr:col>
      <xdr:colOff>13529</xdr:colOff>
      <xdr:row>17</xdr:row>
      <xdr:rowOff>28713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7F0A03-FB79-4204-9DB3-0D9B63966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155</xdr:col>
      <xdr:colOff>659572</xdr:colOff>
      <xdr:row>20</xdr:row>
      <xdr:rowOff>19602</xdr:rowOff>
    </xdr:from>
    <xdr:to>
      <xdr:col>158</xdr:col>
      <xdr:colOff>957469</xdr:colOff>
      <xdr:row>35</xdr:row>
      <xdr:rowOff>123133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33C430-A76E-4B3D-83FF-646FB3485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162</xdr:col>
      <xdr:colOff>938694</xdr:colOff>
      <xdr:row>17</xdr:row>
      <xdr:rowOff>131694</xdr:rowOff>
    </xdr:from>
    <xdr:to>
      <xdr:col>165</xdr:col>
      <xdr:colOff>725832</xdr:colOff>
      <xdr:row>32</xdr:row>
      <xdr:rowOff>141633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753C21E-B521-45CC-9E49-FD1FC8B58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187</xdr:col>
      <xdr:colOff>194235</xdr:colOff>
      <xdr:row>3</xdr:row>
      <xdr:rowOff>2988</xdr:rowOff>
    </xdr:from>
    <xdr:to>
      <xdr:col>192</xdr:col>
      <xdr:colOff>956235</xdr:colOff>
      <xdr:row>17</xdr:row>
      <xdr:rowOff>124012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4040454-A615-B9C0-57DB-6F6A75116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195</xdr:col>
      <xdr:colOff>209177</xdr:colOff>
      <xdr:row>10</xdr:row>
      <xdr:rowOff>182281</xdr:rowOff>
    </xdr:from>
    <xdr:to>
      <xdr:col>201</xdr:col>
      <xdr:colOff>448235</xdr:colOff>
      <xdr:row>26</xdr:row>
      <xdr:rowOff>97116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5C0BD89-7CB7-E341-70EC-3B8DD59B2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557892</xdr:colOff>
      <xdr:row>7</xdr:row>
      <xdr:rowOff>138793</xdr:rowOff>
    </xdr:from>
    <xdr:to>
      <xdr:col>21</xdr:col>
      <xdr:colOff>190500</xdr:colOff>
      <xdr:row>38</xdr:row>
      <xdr:rowOff>163286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3C7373-1D53-77A8-2851-4BFBDB319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3"/>
  <sheetViews>
    <sheetView workbookViewId="0">
      <selection activeCell="K8" sqref="K8"/>
    </sheetView>
  </sheetViews>
  <sheetFormatPr baseColWidth="10" defaultRowHeight="14.5" x14ac:dyDescent="0.35"/>
  <cols>
    <col min="1" max="1" width="48.54296875" style="2" bestFit="1" customWidth="1"/>
    <col min="2" max="2" width="19.90625" style="2" bestFit="1" customWidth="1"/>
    <col min="3" max="16384" width="10.90625" style="2"/>
  </cols>
  <sheetData>
    <row r="1" spans="1:3" ht="23.5" x14ac:dyDescent="0.55000000000000004">
      <c r="A1" s="1" t="s">
        <v>28</v>
      </c>
    </row>
    <row r="2" spans="1:3" x14ac:dyDescent="0.35">
      <c r="A2" s="2" t="s">
        <v>17</v>
      </c>
    </row>
    <row r="3" spans="1:3" x14ac:dyDescent="0.35">
      <c r="B3" s="2" t="s">
        <v>12</v>
      </c>
      <c r="C3" s="3" t="s">
        <v>64</v>
      </c>
    </row>
    <row r="4" spans="1:3" x14ac:dyDescent="0.35">
      <c r="B4" s="2" t="s">
        <v>91</v>
      </c>
      <c r="C4" s="3" t="s">
        <v>68</v>
      </c>
    </row>
    <row r="5" spans="1:3" x14ac:dyDescent="0.35">
      <c r="B5" s="2" t="s">
        <v>13</v>
      </c>
      <c r="C5" s="3" t="s">
        <v>65</v>
      </c>
    </row>
    <row r="6" spans="1:3" x14ac:dyDescent="0.35">
      <c r="B6" s="2" t="s">
        <v>14</v>
      </c>
      <c r="C6" s="3" t="s">
        <v>65</v>
      </c>
    </row>
    <row r="7" spans="1:3" x14ac:dyDescent="0.35">
      <c r="B7" s="2" t="s">
        <v>18</v>
      </c>
      <c r="C7" s="3"/>
    </row>
    <row r="8" spans="1:3" x14ac:dyDescent="0.35">
      <c r="B8" s="2" t="s">
        <v>19</v>
      </c>
      <c r="C8" s="3"/>
    </row>
    <row r="9" spans="1:3" x14ac:dyDescent="0.35">
      <c r="B9" s="2" t="s">
        <v>24</v>
      </c>
      <c r="C9" s="3" t="s">
        <v>68</v>
      </c>
    </row>
    <row r="10" spans="1:3" x14ac:dyDescent="0.35">
      <c r="B10" s="2" t="s">
        <v>25</v>
      </c>
      <c r="C10" s="3"/>
    </row>
    <row r="11" spans="1:3" x14ac:dyDescent="0.35">
      <c r="B11" s="2" t="s">
        <v>26</v>
      </c>
      <c r="C11" s="3"/>
    </row>
    <row r="12" spans="1:3" x14ac:dyDescent="0.35">
      <c r="B12" s="2" t="s">
        <v>27</v>
      </c>
      <c r="C12" s="3"/>
    </row>
    <row r="13" spans="1:3" x14ac:dyDescent="0.35">
      <c r="C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theme="4" tint="0.79998168889431442"/>
  </sheetPr>
  <dimension ref="A1:B19"/>
  <sheetViews>
    <sheetView workbookViewId="0">
      <selection activeCell="F11" sqref="F11"/>
    </sheetView>
  </sheetViews>
  <sheetFormatPr baseColWidth="10" defaultRowHeight="14.5" x14ac:dyDescent="0.35"/>
  <cols>
    <col min="1" max="1" width="15.7265625" style="5" bestFit="1" customWidth="1"/>
    <col min="2" max="2" width="9.90625" style="5" customWidth="1"/>
    <col min="3" max="16384" width="10.90625" style="5"/>
  </cols>
  <sheetData>
    <row r="1" spans="1:2" x14ac:dyDescent="0.35">
      <c r="A1" s="4" t="s">
        <v>5</v>
      </c>
      <c r="B1" s="4" t="s">
        <v>1</v>
      </c>
    </row>
    <row r="2" spans="1:2" x14ac:dyDescent="0.35">
      <c r="A2" s="5" t="s">
        <v>7</v>
      </c>
      <c r="B2" s="5" t="s">
        <v>6</v>
      </c>
    </row>
    <row r="3" spans="1:2" x14ac:dyDescent="0.35">
      <c r="A3" s="5" t="s">
        <v>8</v>
      </c>
      <c r="B3" s="5" t="s">
        <v>6</v>
      </c>
    </row>
    <row r="4" spans="1:2" x14ac:dyDescent="0.35">
      <c r="A4" s="5" t="s">
        <v>9</v>
      </c>
      <c r="B4" s="5" t="s">
        <v>6</v>
      </c>
    </row>
    <row r="5" spans="1:2" x14ac:dyDescent="0.35">
      <c r="A5" s="5" t="s">
        <v>3</v>
      </c>
      <c r="B5" s="5" t="s">
        <v>6</v>
      </c>
    </row>
    <row r="6" spans="1:2" x14ac:dyDescent="0.35">
      <c r="A6" s="5" t="s">
        <v>147</v>
      </c>
      <c r="B6" s="5" t="s">
        <v>6</v>
      </c>
    </row>
    <row r="7" spans="1:2" x14ac:dyDescent="0.35">
      <c r="A7" s="5" t="s">
        <v>149</v>
      </c>
      <c r="B7" s="5" t="s">
        <v>6</v>
      </c>
    </row>
    <row r="8" spans="1:2" x14ac:dyDescent="0.35">
      <c r="A8" s="5" t="s">
        <v>148</v>
      </c>
      <c r="B8" s="5" t="s">
        <v>6</v>
      </c>
    </row>
    <row r="9" spans="1:2" x14ac:dyDescent="0.35">
      <c r="A9" s="5" t="s">
        <v>10</v>
      </c>
      <c r="B9" s="5" t="s">
        <v>6</v>
      </c>
    </row>
    <row r="10" spans="1:2" x14ac:dyDescent="0.35">
      <c r="A10" s="5" t="s">
        <v>11</v>
      </c>
      <c r="B10" s="5" t="s">
        <v>6</v>
      </c>
    </row>
    <row r="11" spans="1:2" x14ac:dyDescent="0.35">
      <c r="A11" s="5" t="s">
        <v>4</v>
      </c>
      <c r="B11" s="5" t="s">
        <v>6</v>
      </c>
    </row>
    <row r="12" spans="1:2" x14ac:dyDescent="0.35">
      <c r="A12" s="5" t="s">
        <v>77</v>
      </c>
      <c r="B12" s="5" t="s">
        <v>6</v>
      </c>
    </row>
    <row r="13" spans="1:2" x14ac:dyDescent="0.35">
      <c r="A13" s="5" t="s">
        <v>87</v>
      </c>
      <c r="B13" s="5" t="s">
        <v>6</v>
      </c>
    </row>
    <row r="14" spans="1:2" x14ac:dyDescent="0.35">
      <c r="A14" s="5" t="s">
        <v>127</v>
      </c>
      <c r="B14" s="5" t="s">
        <v>6</v>
      </c>
    </row>
    <row r="15" spans="1:2" x14ac:dyDescent="0.35">
      <c r="A15" s="5" t="s">
        <v>128</v>
      </c>
      <c r="B15" s="5" t="s">
        <v>6</v>
      </c>
    </row>
    <row r="16" spans="1:2" x14ac:dyDescent="0.35">
      <c r="A16" s="5" t="s">
        <v>160</v>
      </c>
      <c r="B16" s="5" t="s">
        <v>6</v>
      </c>
    </row>
    <row r="17" spans="1:2" x14ac:dyDescent="0.35">
      <c r="A17" s="5" t="s">
        <v>161</v>
      </c>
      <c r="B17" s="5" t="s">
        <v>6</v>
      </c>
    </row>
    <row r="18" spans="1:2" x14ac:dyDescent="0.35">
      <c r="A18" s="5" t="s">
        <v>308</v>
      </c>
      <c r="B18" s="5" t="s">
        <v>6</v>
      </c>
    </row>
    <row r="19" spans="1:2" x14ac:dyDescent="0.35">
      <c r="A19" s="7" t="s">
        <v>335</v>
      </c>
      <c r="B19" s="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3D5D-6511-4609-B162-ADBED06D7AFD}">
  <sheetPr>
    <tabColor theme="4" tint="0.79998168889431442"/>
  </sheetPr>
  <dimension ref="A1:H19"/>
  <sheetViews>
    <sheetView workbookViewId="0">
      <selection activeCell="A13" sqref="A13"/>
    </sheetView>
  </sheetViews>
  <sheetFormatPr baseColWidth="10" defaultRowHeight="14.5" x14ac:dyDescent="0.35"/>
  <cols>
    <col min="1" max="1" width="25.1796875" style="5" customWidth="1"/>
    <col min="2" max="16384" width="10.90625" style="5"/>
  </cols>
  <sheetData>
    <row r="1" spans="1:8" x14ac:dyDescent="0.35">
      <c r="A1" s="15" t="s">
        <v>5</v>
      </c>
      <c r="B1" s="219" t="s">
        <v>0</v>
      </c>
      <c r="C1" s="219" t="s">
        <v>1</v>
      </c>
      <c r="D1" s="219" t="s">
        <v>82</v>
      </c>
      <c r="E1" s="219" t="s">
        <v>83</v>
      </c>
    </row>
    <row r="2" spans="1:8" x14ac:dyDescent="0.35">
      <c r="A2" s="207" t="s">
        <v>30</v>
      </c>
      <c r="B2" s="216" t="s">
        <v>7</v>
      </c>
      <c r="C2" s="216" t="s">
        <v>6</v>
      </c>
      <c r="D2" s="216">
        <v>-3.7038000000000002</v>
      </c>
      <c r="E2" s="216">
        <v>40.416800000000002</v>
      </c>
    </row>
    <row r="3" spans="1:8" x14ac:dyDescent="0.35">
      <c r="A3" s="6" t="s">
        <v>31</v>
      </c>
      <c r="B3" s="217" t="s">
        <v>2</v>
      </c>
      <c r="C3" s="217" t="s">
        <v>6</v>
      </c>
      <c r="D3" s="217">
        <v>-3.7038000000000002</v>
      </c>
      <c r="E3" s="217">
        <v>40.416800000000002</v>
      </c>
    </row>
    <row r="4" spans="1:8" x14ac:dyDescent="0.35">
      <c r="A4" s="6" t="s">
        <v>32</v>
      </c>
      <c r="B4" s="217" t="s">
        <v>3</v>
      </c>
      <c r="C4" s="217" t="s">
        <v>6</v>
      </c>
      <c r="D4" s="217">
        <v>-3.7038000000000002</v>
      </c>
      <c r="E4" s="217">
        <v>40.416800000000002</v>
      </c>
    </row>
    <row r="5" spans="1:8" x14ac:dyDescent="0.35">
      <c r="A5" s="6" t="s">
        <v>33</v>
      </c>
      <c r="B5" s="217" t="s">
        <v>4</v>
      </c>
      <c r="C5" s="217" t="s">
        <v>6</v>
      </c>
      <c r="D5" s="217">
        <v>-3.7038000000000002</v>
      </c>
      <c r="E5" s="217">
        <v>40.416800000000002</v>
      </c>
    </row>
    <row r="6" spans="1:8" x14ac:dyDescent="0.35">
      <c r="A6" s="6" t="s">
        <v>94</v>
      </c>
      <c r="B6" s="217" t="s">
        <v>7</v>
      </c>
      <c r="C6" s="217" t="s">
        <v>6</v>
      </c>
      <c r="D6" s="217">
        <v>-3.7038000000000002</v>
      </c>
      <c r="E6" s="217">
        <v>40.416800000000002</v>
      </c>
    </row>
    <row r="7" spans="1:8" x14ac:dyDescent="0.35">
      <c r="A7" s="209" t="s">
        <v>95</v>
      </c>
      <c r="B7" s="218" t="s">
        <v>4</v>
      </c>
      <c r="C7" s="218" t="s">
        <v>6</v>
      </c>
      <c r="D7" s="218">
        <v>-3.7038000000000002</v>
      </c>
      <c r="E7" s="218">
        <v>40.416800000000002</v>
      </c>
    </row>
    <row r="8" spans="1:8" x14ac:dyDescent="0.35">
      <c r="A8" s="8" t="s">
        <v>34</v>
      </c>
      <c r="B8" s="217" t="s">
        <v>7</v>
      </c>
      <c r="C8" s="217" t="s">
        <v>6</v>
      </c>
      <c r="D8" s="217">
        <v>-9.1393000000000004</v>
      </c>
      <c r="E8" s="217">
        <v>38.722299999999997</v>
      </c>
    </row>
    <row r="9" spans="1:8" x14ac:dyDescent="0.35">
      <c r="A9" s="8" t="s">
        <v>35</v>
      </c>
      <c r="B9" s="217" t="s">
        <v>2</v>
      </c>
      <c r="C9" s="217" t="s">
        <v>6</v>
      </c>
      <c r="D9" s="217">
        <v>-9.1393000000000004</v>
      </c>
      <c r="E9" s="217">
        <v>38.722299999999997</v>
      </c>
    </row>
    <row r="10" spans="1:8" x14ac:dyDescent="0.35">
      <c r="A10" s="8" t="s">
        <v>36</v>
      </c>
      <c r="B10" s="217" t="s">
        <v>3</v>
      </c>
      <c r="C10" s="217" t="s">
        <v>6</v>
      </c>
      <c r="D10" s="217">
        <v>-9.1393000000000004</v>
      </c>
      <c r="E10" s="217">
        <v>38.722299999999997</v>
      </c>
    </row>
    <row r="11" spans="1:8" x14ac:dyDescent="0.35">
      <c r="A11" s="8" t="s">
        <v>37</v>
      </c>
      <c r="B11" s="217" t="s">
        <v>4</v>
      </c>
      <c r="C11" s="217" t="s">
        <v>6</v>
      </c>
      <c r="D11" s="217">
        <v>-9.1393000000000004</v>
      </c>
      <c r="E11" s="217">
        <v>38.722299999999997</v>
      </c>
    </row>
    <row r="12" spans="1:8" x14ac:dyDescent="0.35">
      <c r="A12" s="8" t="s">
        <v>96</v>
      </c>
      <c r="B12" s="217" t="s">
        <v>7</v>
      </c>
      <c r="C12" s="217" t="s">
        <v>6</v>
      </c>
      <c r="D12" s="217">
        <v>-9.1393000000000004</v>
      </c>
      <c r="E12" s="217">
        <v>38.722299999999997</v>
      </c>
    </row>
    <row r="13" spans="1:8" x14ac:dyDescent="0.35">
      <c r="A13" s="8" t="s">
        <v>97</v>
      </c>
      <c r="B13" s="217" t="s">
        <v>4</v>
      </c>
      <c r="C13" s="217" t="s">
        <v>6</v>
      </c>
      <c r="D13" s="217">
        <v>-9.1393000000000004</v>
      </c>
      <c r="E13" s="217">
        <v>38.722299999999997</v>
      </c>
    </row>
    <row r="14" spans="1:8" x14ac:dyDescent="0.35">
      <c r="A14" s="9" t="s">
        <v>84</v>
      </c>
      <c r="B14" s="216" t="s">
        <v>7</v>
      </c>
      <c r="C14" s="216" t="s">
        <v>6</v>
      </c>
      <c r="D14" s="216">
        <v>2.3521999999999998</v>
      </c>
      <c r="E14" s="216">
        <v>48.8566</v>
      </c>
    </row>
    <row r="15" spans="1:8" x14ac:dyDescent="0.35">
      <c r="A15" s="11" t="s">
        <v>85</v>
      </c>
      <c r="B15" s="217" t="s">
        <v>4</v>
      </c>
      <c r="C15" s="217" t="s">
        <v>6</v>
      </c>
      <c r="D15" s="217">
        <v>4.3521999999999998</v>
      </c>
      <c r="E15" s="217">
        <v>48.8566</v>
      </c>
    </row>
    <row r="16" spans="1:8" x14ac:dyDescent="0.35">
      <c r="A16" s="11" t="s">
        <v>103</v>
      </c>
      <c r="B16" s="217" t="s">
        <v>4</v>
      </c>
      <c r="C16" s="217" t="s">
        <v>6</v>
      </c>
      <c r="D16" s="217">
        <v>2.8521999999999998</v>
      </c>
      <c r="E16" s="217">
        <v>43.8566</v>
      </c>
      <c r="H16" s="5" t="s">
        <v>107</v>
      </c>
    </row>
    <row r="17" spans="1:5" x14ac:dyDescent="0.35">
      <c r="A17" s="12" t="s">
        <v>104</v>
      </c>
      <c r="B17" s="218" t="s">
        <v>4</v>
      </c>
      <c r="C17" s="218" t="s">
        <v>6</v>
      </c>
      <c r="D17" s="218">
        <v>-1.3522000000000001</v>
      </c>
      <c r="E17" s="218">
        <v>45.8566</v>
      </c>
    </row>
    <row r="18" spans="1:5" x14ac:dyDescent="0.35">
      <c r="A18" s="215" t="s">
        <v>98</v>
      </c>
      <c r="B18" s="218" t="s">
        <v>4</v>
      </c>
      <c r="C18" s="218" t="s">
        <v>6</v>
      </c>
      <c r="D18" s="218">
        <v>-6.84</v>
      </c>
      <c r="E18" s="218">
        <v>34.020000000000003</v>
      </c>
    </row>
    <row r="19" spans="1:5" x14ac:dyDescent="0.35">
      <c r="A19" s="212" t="s">
        <v>362</v>
      </c>
      <c r="B19" s="218" t="s">
        <v>4</v>
      </c>
      <c r="C19" s="218" t="s">
        <v>6</v>
      </c>
      <c r="D19" s="218">
        <v>6.3521999999999998</v>
      </c>
      <c r="E19" s="218">
        <v>50.8566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6B25-9C89-4493-B4E6-04045461670B}">
  <sheetPr>
    <tabColor theme="4" tint="0.79998168889431442"/>
  </sheetPr>
  <dimension ref="A1:F36"/>
  <sheetViews>
    <sheetView tabSelected="1" zoomScale="85" zoomScaleNormal="85" workbookViewId="0">
      <selection activeCell="M26" sqref="M26"/>
    </sheetView>
  </sheetViews>
  <sheetFormatPr baseColWidth="10" defaultRowHeight="14.5" x14ac:dyDescent="0.35"/>
  <cols>
    <col min="1" max="1" width="31.6328125" style="221" bestFit="1" customWidth="1"/>
    <col min="2" max="2" width="24.1796875" style="221" customWidth="1"/>
    <col min="3" max="3" width="12.81640625" style="221" bestFit="1" customWidth="1"/>
    <col min="4" max="4" width="13.08984375" style="221" bestFit="1" customWidth="1"/>
    <col min="5" max="5" width="15.7265625" style="221" bestFit="1" customWidth="1"/>
    <col min="6" max="10" width="10.90625" style="221"/>
    <col min="11" max="11" width="11.7265625" style="221" customWidth="1"/>
    <col min="12" max="16384" width="10.90625" style="221"/>
  </cols>
  <sheetData>
    <row r="1" spans="1:6" x14ac:dyDescent="0.35">
      <c r="A1" s="206" t="s">
        <v>5</v>
      </c>
      <c r="B1" s="206" t="s">
        <v>15</v>
      </c>
      <c r="C1" s="206" t="s">
        <v>12</v>
      </c>
      <c r="D1" s="206" t="s">
        <v>14</v>
      </c>
      <c r="E1" s="206" t="s">
        <v>0</v>
      </c>
      <c r="F1" s="206" t="s">
        <v>1</v>
      </c>
    </row>
    <row r="2" spans="1:6" x14ac:dyDescent="0.35">
      <c r="A2" s="282" t="s">
        <v>134</v>
      </c>
      <c r="B2" s="208" t="s">
        <v>30</v>
      </c>
      <c r="C2" s="208">
        <v>83000</v>
      </c>
      <c r="D2" s="208">
        <v>0</v>
      </c>
      <c r="E2" s="208" t="s">
        <v>147</v>
      </c>
      <c r="F2" s="208" t="s">
        <v>6</v>
      </c>
    </row>
    <row r="3" spans="1:6" x14ac:dyDescent="0.35">
      <c r="A3" s="283" t="s">
        <v>135</v>
      </c>
      <c r="B3" s="204" t="s">
        <v>30</v>
      </c>
      <c r="C3" s="204">
        <v>4805</v>
      </c>
      <c r="D3" s="204">
        <v>0</v>
      </c>
      <c r="E3" s="204" t="s">
        <v>149</v>
      </c>
      <c r="F3" s="204" t="s">
        <v>6</v>
      </c>
    </row>
    <row r="4" spans="1:6" x14ac:dyDescent="0.35">
      <c r="A4" s="283" t="s">
        <v>46</v>
      </c>
      <c r="B4" s="204" t="s">
        <v>30</v>
      </c>
      <c r="C4" s="204">
        <v>91799.794460000019</v>
      </c>
      <c r="D4" s="204">
        <v>0</v>
      </c>
      <c r="E4" s="204" t="s">
        <v>9</v>
      </c>
      <c r="F4" s="204" t="s">
        <v>6</v>
      </c>
    </row>
    <row r="5" spans="1:6" x14ac:dyDescent="0.35">
      <c r="A5" s="283" t="s">
        <v>47</v>
      </c>
      <c r="B5" s="204" t="s">
        <v>30</v>
      </c>
      <c r="C5" s="204">
        <f>2462.66</f>
        <v>2462.66</v>
      </c>
      <c r="D5" s="204">
        <v>2</v>
      </c>
      <c r="E5" s="204" t="s">
        <v>11</v>
      </c>
      <c r="F5" s="204" t="s">
        <v>6</v>
      </c>
    </row>
    <row r="6" spans="1:6" x14ac:dyDescent="0.35">
      <c r="A6" s="283" t="s">
        <v>48</v>
      </c>
      <c r="B6" s="204" t="s">
        <v>32</v>
      </c>
      <c r="C6" s="205">
        <f>10000000000000</f>
        <v>10000000000000</v>
      </c>
      <c r="D6" s="204">
        <v>0</v>
      </c>
      <c r="E6" s="204" t="s">
        <v>3</v>
      </c>
      <c r="F6" s="204" t="s">
        <v>6</v>
      </c>
    </row>
    <row r="7" spans="1:6" ht="15" customHeight="1" x14ac:dyDescent="0.35">
      <c r="A7" s="283" t="s">
        <v>49</v>
      </c>
      <c r="B7" s="204" t="s">
        <v>30</v>
      </c>
      <c r="C7" s="204">
        <v>3117.91912</v>
      </c>
      <c r="D7" s="204">
        <v>0</v>
      </c>
      <c r="E7" s="204" t="s">
        <v>8</v>
      </c>
      <c r="F7" s="204" t="s">
        <v>6</v>
      </c>
    </row>
    <row r="8" spans="1:6" ht="15" customHeight="1" x14ac:dyDescent="0.35">
      <c r="A8" s="283" t="s">
        <v>307</v>
      </c>
      <c r="B8" s="204" t="s">
        <v>30</v>
      </c>
      <c r="C8" s="204">
        <v>11536.3</v>
      </c>
      <c r="D8" s="204">
        <v>10</v>
      </c>
      <c r="E8" s="204" t="s">
        <v>308</v>
      </c>
      <c r="F8" s="204" t="s">
        <v>6</v>
      </c>
    </row>
    <row r="9" spans="1:6" ht="15" customHeight="1" x14ac:dyDescent="0.35">
      <c r="A9" s="283" t="s">
        <v>333</v>
      </c>
      <c r="B9" s="204" t="s">
        <v>30</v>
      </c>
      <c r="C9" s="204">
        <v>8980</v>
      </c>
      <c r="D9" s="204">
        <v>8</v>
      </c>
      <c r="E9" s="204" t="s">
        <v>335</v>
      </c>
      <c r="F9" s="204" t="s">
        <v>6</v>
      </c>
    </row>
    <row r="10" spans="1:6" x14ac:dyDescent="0.35">
      <c r="A10" s="283" t="s">
        <v>74</v>
      </c>
      <c r="B10" s="204" t="s">
        <v>94</v>
      </c>
      <c r="C10" s="204">
        <v>32600</v>
      </c>
      <c r="D10" s="204">
        <v>0</v>
      </c>
      <c r="E10" s="204" t="s">
        <v>128</v>
      </c>
      <c r="F10" s="204" t="s">
        <v>6</v>
      </c>
    </row>
    <row r="11" spans="1:6" x14ac:dyDescent="0.35">
      <c r="A11" s="284" t="s">
        <v>73</v>
      </c>
      <c r="B11" s="210" t="s">
        <v>95</v>
      </c>
      <c r="C11" s="210">
        <f>(37999*2)-C10</f>
        <v>43398</v>
      </c>
      <c r="D11" s="210">
        <v>0</v>
      </c>
      <c r="E11" s="210" t="s">
        <v>127</v>
      </c>
      <c r="F11" s="210" t="s">
        <v>6</v>
      </c>
    </row>
    <row r="12" spans="1:6" x14ac:dyDescent="0.35">
      <c r="A12" s="285" t="s">
        <v>136</v>
      </c>
      <c r="B12" s="204" t="s">
        <v>34</v>
      </c>
      <c r="C12" s="204">
        <v>14378.2</v>
      </c>
      <c r="D12" s="204">
        <v>0</v>
      </c>
      <c r="E12" s="204" t="s">
        <v>147</v>
      </c>
      <c r="F12" s="204" t="s">
        <v>6</v>
      </c>
    </row>
    <row r="13" spans="1:6" x14ac:dyDescent="0.35">
      <c r="A13" s="285" t="s">
        <v>158</v>
      </c>
      <c r="B13" s="204" t="s">
        <v>34</v>
      </c>
      <c r="C13" s="204">
        <v>11643.6</v>
      </c>
      <c r="D13" s="204">
        <v>0</v>
      </c>
      <c r="E13" s="204" t="s">
        <v>160</v>
      </c>
      <c r="F13" s="204" t="s">
        <v>6</v>
      </c>
    </row>
    <row r="14" spans="1:6" x14ac:dyDescent="0.35">
      <c r="A14" s="285" t="s">
        <v>159</v>
      </c>
      <c r="B14" s="204" t="s">
        <v>34</v>
      </c>
      <c r="C14" s="204">
        <v>646</v>
      </c>
      <c r="D14" s="204">
        <v>0</v>
      </c>
      <c r="E14" s="204" t="s">
        <v>161</v>
      </c>
      <c r="F14" s="204" t="s">
        <v>6</v>
      </c>
    </row>
    <row r="15" spans="1:6" x14ac:dyDescent="0.35">
      <c r="A15" s="285" t="s">
        <v>50</v>
      </c>
      <c r="B15" s="204" t="s">
        <v>34</v>
      </c>
      <c r="C15" s="204">
        <v>1607</v>
      </c>
      <c r="D15" s="204">
        <v>2</v>
      </c>
      <c r="E15" s="204" t="s">
        <v>11</v>
      </c>
      <c r="F15" s="204" t="s">
        <v>6</v>
      </c>
    </row>
    <row r="16" spans="1:6" x14ac:dyDescent="0.35">
      <c r="A16" s="285" t="s">
        <v>51</v>
      </c>
      <c r="B16" s="204" t="s">
        <v>36</v>
      </c>
      <c r="C16" s="205">
        <f>10000000000000</f>
        <v>10000000000000</v>
      </c>
      <c r="D16" s="204">
        <v>0</v>
      </c>
      <c r="E16" s="204" t="s">
        <v>3</v>
      </c>
      <c r="F16" s="204" t="s">
        <v>6</v>
      </c>
    </row>
    <row r="17" spans="1:6" x14ac:dyDescent="0.35">
      <c r="A17" s="285" t="s">
        <v>52</v>
      </c>
      <c r="B17" s="204" t="s">
        <v>34</v>
      </c>
      <c r="C17" s="204">
        <f>508.3+278</f>
        <v>786.3</v>
      </c>
      <c r="D17" s="204">
        <v>0</v>
      </c>
      <c r="E17" s="204" t="s">
        <v>8</v>
      </c>
      <c r="F17" s="204" t="s">
        <v>6</v>
      </c>
    </row>
    <row r="18" spans="1:6" x14ac:dyDescent="0.35">
      <c r="A18" s="285" t="s">
        <v>309</v>
      </c>
      <c r="B18" s="204" t="s">
        <v>34</v>
      </c>
      <c r="C18" s="204">
        <v>3135.5</v>
      </c>
      <c r="D18" s="204">
        <v>10</v>
      </c>
      <c r="E18" s="204" t="s">
        <v>308</v>
      </c>
      <c r="F18" s="204" t="s">
        <v>6</v>
      </c>
    </row>
    <row r="19" spans="1:6" x14ac:dyDescent="0.35">
      <c r="A19" s="285" t="s">
        <v>334</v>
      </c>
      <c r="B19" s="204" t="s">
        <v>34</v>
      </c>
      <c r="C19" s="204">
        <v>2557</v>
      </c>
      <c r="D19" s="204">
        <v>8</v>
      </c>
      <c r="E19" s="204" t="s">
        <v>335</v>
      </c>
      <c r="F19" s="204" t="s">
        <v>6</v>
      </c>
    </row>
    <row r="20" spans="1:6" x14ac:dyDescent="0.35">
      <c r="A20" s="285" t="s">
        <v>76</v>
      </c>
      <c r="B20" s="204" t="s">
        <v>96</v>
      </c>
      <c r="C20" s="204">
        <v>13478</v>
      </c>
      <c r="D20" s="204">
        <v>0</v>
      </c>
      <c r="E20" s="204" t="s">
        <v>128</v>
      </c>
      <c r="F20" s="204" t="s">
        <v>6</v>
      </c>
    </row>
    <row r="21" spans="1:6" x14ac:dyDescent="0.35">
      <c r="A21" s="286" t="s">
        <v>75</v>
      </c>
      <c r="B21" s="210" t="s">
        <v>97</v>
      </c>
      <c r="C21" s="210">
        <f>22506.9-C20</f>
        <v>9028.9000000000015</v>
      </c>
      <c r="D21" s="210">
        <v>0</v>
      </c>
      <c r="E21" s="210" t="s">
        <v>127</v>
      </c>
      <c r="F21" s="210" t="s">
        <v>6</v>
      </c>
    </row>
    <row r="22" spans="1:6" x14ac:dyDescent="0.35">
      <c r="A22" s="287" t="s">
        <v>78</v>
      </c>
      <c r="B22" s="204" t="s">
        <v>30</v>
      </c>
      <c r="C22" s="204">
        <v>10000000</v>
      </c>
      <c r="D22" s="204">
        <v>10000</v>
      </c>
      <c r="E22" s="204" t="s">
        <v>77</v>
      </c>
      <c r="F22" s="204" t="s">
        <v>6</v>
      </c>
    </row>
    <row r="23" spans="1:6" x14ac:dyDescent="0.35">
      <c r="A23" s="287" t="s">
        <v>79</v>
      </c>
      <c r="B23" s="204" t="s">
        <v>34</v>
      </c>
      <c r="C23" s="204">
        <v>10000000</v>
      </c>
      <c r="D23" s="204">
        <v>10000</v>
      </c>
      <c r="E23" s="204" t="s">
        <v>77</v>
      </c>
      <c r="F23" s="204" t="s">
        <v>6</v>
      </c>
    </row>
    <row r="24" spans="1:6" x14ac:dyDescent="0.35">
      <c r="A24" s="287" t="s">
        <v>93</v>
      </c>
      <c r="B24" s="204" t="s">
        <v>84</v>
      </c>
      <c r="C24" s="204">
        <v>10000000</v>
      </c>
      <c r="D24" s="204">
        <v>10000</v>
      </c>
      <c r="E24" s="204" t="s">
        <v>77</v>
      </c>
      <c r="F24" s="204" t="s">
        <v>6</v>
      </c>
    </row>
    <row r="25" spans="1:6" x14ac:dyDescent="0.35">
      <c r="A25" s="287" t="s">
        <v>80</v>
      </c>
      <c r="B25" s="204" t="s">
        <v>33</v>
      </c>
      <c r="C25" s="204">
        <v>10000000</v>
      </c>
      <c r="D25" s="204">
        <v>2500</v>
      </c>
      <c r="E25" s="204" t="s">
        <v>77</v>
      </c>
      <c r="F25" s="204" t="s">
        <v>6</v>
      </c>
    </row>
    <row r="26" spans="1:6" x14ac:dyDescent="0.35">
      <c r="A26" s="287" t="s">
        <v>81</v>
      </c>
      <c r="B26" s="204" t="s">
        <v>37</v>
      </c>
      <c r="C26" s="204">
        <v>10000000</v>
      </c>
      <c r="D26" s="204">
        <v>2500</v>
      </c>
      <c r="E26" s="204" t="s">
        <v>77</v>
      </c>
      <c r="F26" s="204" t="s">
        <v>6</v>
      </c>
    </row>
    <row r="27" spans="1:6" x14ac:dyDescent="0.35">
      <c r="A27" s="287" t="s">
        <v>92</v>
      </c>
      <c r="B27" s="204" t="s">
        <v>85</v>
      </c>
      <c r="C27" s="204">
        <v>10000000</v>
      </c>
      <c r="D27" s="204">
        <v>2500</v>
      </c>
      <c r="E27" s="204" t="s">
        <v>77</v>
      </c>
      <c r="F27" s="204" t="s">
        <v>6</v>
      </c>
    </row>
    <row r="28" spans="1:6" x14ac:dyDescent="0.35">
      <c r="A28" s="287" t="s">
        <v>105</v>
      </c>
      <c r="B28" s="204" t="s">
        <v>103</v>
      </c>
      <c r="C28" s="204">
        <v>10000000</v>
      </c>
      <c r="D28" s="204">
        <v>2500</v>
      </c>
      <c r="E28" s="204" t="s">
        <v>77</v>
      </c>
      <c r="F28" s="204" t="s">
        <v>6</v>
      </c>
    </row>
    <row r="29" spans="1:6" x14ac:dyDescent="0.35">
      <c r="A29" s="288" t="s">
        <v>106</v>
      </c>
      <c r="B29" s="210" t="s">
        <v>104</v>
      </c>
      <c r="C29" s="210">
        <v>10000000</v>
      </c>
      <c r="D29" s="210">
        <v>2500</v>
      </c>
      <c r="E29" s="210" t="s">
        <v>77</v>
      </c>
      <c r="F29" s="210" t="s">
        <v>6</v>
      </c>
    </row>
    <row r="30" spans="1:6" x14ac:dyDescent="0.35">
      <c r="A30" s="289" t="s">
        <v>119</v>
      </c>
      <c r="B30" s="208" t="s">
        <v>84</v>
      </c>
      <c r="C30" s="208">
        <v>5000</v>
      </c>
      <c r="D30" s="208">
        <v>15.63</v>
      </c>
      <c r="E30" s="208" t="s">
        <v>7</v>
      </c>
      <c r="F30" s="208" t="s">
        <v>6</v>
      </c>
    </row>
    <row r="31" spans="1:6" x14ac:dyDescent="0.35">
      <c r="A31" s="290" t="s">
        <v>120</v>
      </c>
      <c r="B31" s="204" t="s">
        <v>104</v>
      </c>
      <c r="C31" s="204">
        <v>1553.672292</v>
      </c>
      <c r="D31" s="204">
        <v>0</v>
      </c>
      <c r="E31" s="204" t="s">
        <v>4</v>
      </c>
      <c r="F31" s="204" t="s">
        <v>6</v>
      </c>
    </row>
    <row r="32" spans="1:6" ht="15" customHeight="1" x14ac:dyDescent="0.35">
      <c r="A32" s="290" t="s">
        <v>121</v>
      </c>
      <c r="B32" s="204" t="s">
        <v>85</v>
      </c>
      <c r="C32" s="204">
        <v>6779.6610170000004</v>
      </c>
      <c r="D32" s="204">
        <v>0</v>
      </c>
      <c r="E32" s="204" t="s">
        <v>4</v>
      </c>
      <c r="F32" s="204" t="s">
        <v>6</v>
      </c>
    </row>
    <row r="33" spans="1:6" x14ac:dyDescent="0.35">
      <c r="A33" s="290" t="s">
        <v>374</v>
      </c>
      <c r="B33" s="204" t="s">
        <v>85</v>
      </c>
      <c r="C33" s="204">
        <v>6779.6610170000004</v>
      </c>
      <c r="D33" s="204">
        <v>0</v>
      </c>
      <c r="E33" s="204" t="s">
        <v>4</v>
      </c>
      <c r="F33" s="204" t="s">
        <v>6</v>
      </c>
    </row>
    <row r="34" spans="1:6" x14ac:dyDescent="0.35">
      <c r="A34" s="291" t="s">
        <v>99</v>
      </c>
      <c r="B34" s="208" t="s">
        <v>98</v>
      </c>
      <c r="C34" s="208">
        <v>1517.8</v>
      </c>
      <c r="D34" s="208">
        <v>0</v>
      </c>
      <c r="E34" s="208" t="s">
        <v>4</v>
      </c>
      <c r="F34" s="208" t="s">
        <v>6</v>
      </c>
    </row>
    <row r="35" spans="1:6" x14ac:dyDescent="0.35">
      <c r="A35" s="292" t="s">
        <v>100</v>
      </c>
      <c r="B35" s="210" t="s">
        <v>98</v>
      </c>
      <c r="C35" s="210">
        <f>3000-C34</f>
        <v>1482.2</v>
      </c>
      <c r="D35" s="210">
        <f>73.7</f>
        <v>73.7</v>
      </c>
      <c r="E35" s="210" t="s">
        <v>4</v>
      </c>
      <c r="F35" s="210" t="s">
        <v>6</v>
      </c>
    </row>
    <row r="36" spans="1:6" x14ac:dyDescent="0.35">
      <c r="A36" s="293" t="s">
        <v>361</v>
      </c>
      <c r="B36" s="214" t="s">
        <v>362</v>
      </c>
      <c r="C36" s="214">
        <v>10116.525395000001</v>
      </c>
      <c r="D36" s="214">
        <v>0</v>
      </c>
      <c r="E36" s="214" t="s">
        <v>4</v>
      </c>
      <c r="F36" s="214" t="s">
        <v>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CCA4-8C87-470D-8C51-F78090F52F72}">
  <sheetPr>
    <tabColor theme="4" tint="0.79998168889431442"/>
  </sheetPr>
  <dimension ref="A1:I37"/>
  <sheetViews>
    <sheetView topLeftCell="A10" zoomScale="85" zoomScaleNormal="85" workbookViewId="0">
      <selection activeCell="D30" sqref="D30"/>
    </sheetView>
  </sheetViews>
  <sheetFormatPr baseColWidth="10" defaultRowHeight="14.5" x14ac:dyDescent="0.35"/>
  <cols>
    <col min="1" max="1" width="39.453125" style="5" bestFit="1" customWidth="1"/>
    <col min="2" max="2" width="24.1796875" style="221" customWidth="1"/>
    <col min="3" max="3" width="25.54296875" style="221" customWidth="1"/>
    <col min="4" max="4" width="13.90625" style="18" customWidth="1"/>
    <col min="5" max="5" width="12" style="221" bestFit="1" customWidth="1"/>
    <col min="6" max="9" width="13.90625" style="221" customWidth="1"/>
    <col min="10" max="11" width="10.90625" style="5"/>
    <col min="12" max="12" width="9.26953125" style="5" customWidth="1"/>
    <col min="13" max="16384" width="10.90625" style="5"/>
  </cols>
  <sheetData>
    <row r="1" spans="1:9" x14ac:dyDescent="0.35">
      <c r="A1" s="16" t="s">
        <v>5</v>
      </c>
      <c r="B1" s="220" t="s">
        <v>66</v>
      </c>
      <c r="C1" s="220" t="s">
        <v>67</v>
      </c>
      <c r="D1" s="219" t="s">
        <v>12</v>
      </c>
      <c r="E1" s="220" t="s">
        <v>153</v>
      </c>
      <c r="F1" s="220" t="s">
        <v>16</v>
      </c>
      <c r="G1" s="220" t="s">
        <v>14</v>
      </c>
      <c r="H1" s="220" t="s">
        <v>0</v>
      </c>
      <c r="I1" s="220" t="s">
        <v>1</v>
      </c>
    </row>
    <row r="2" spans="1:9" x14ac:dyDescent="0.35">
      <c r="A2" s="207" t="s">
        <v>38</v>
      </c>
      <c r="B2" s="216" t="s">
        <v>32</v>
      </c>
      <c r="C2" s="216" t="s">
        <v>30</v>
      </c>
      <c r="D2" s="234">
        <v>28766.678</v>
      </c>
      <c r="E2" s="223"/>
      <c r="F2" s="216">
        <v>1</v>
      </c>
      <c r="G2" s="216">
        <v>146.19</v>
      </c>
      <c r="H2" s="216" t="s">
        <v>3</v>
      </c>
      <c r="I2" s="216" t="s">
        <v>6</v>
      </c>
    </row>
    <row r="3" spans="1:9" x14ac:dyDescent="0.35">
      <c r="A3" s="6" t="s">
        <v>39</v>
      </c>
      <c r="B3" s="217" t="s">
        <v>31</v>
      </c>
      <c r="C3" s="217" t="s">
        <v>30</v>
      </c>
      <c r="D3" s="225">
        <v>13603.98</v>
      </c>
      <c r="E3" s="222"/>
      <c r="F3" s="217">
        <v>1</v>
      </c>
      <c r="G3" s="217">
        <v>0</v>
      </c>
      <c r="H3" s="217" t="s">
        <v>8</v>
      </c>
      <c r="I3" s="217" t="s">
        <v>6</v>
      </c>
    </row>
    <row r="4" spans="1:9" ht="15.5" customHeight="1" x14ac:dyDescent="0.35">
      <c r="A4" s="6" t="s">
        <v>40</v>
      </c>
      <c r="B4" s="217" t="s">
        <v>30</v>
      </c>
      <c r="C4" s="217" t="s">
        <v>31</v>
      </c>
      <c r="D4" s="225">
        <v>13320.75</v>
      </c>
      <c r="E4" s="222"/>
      <c r="F4" s="217">
        <v>1</v>
      </c>
      <c r="G4" s="217">
        <v>0</v>
      </c>
      <c r="H4" s="217" t="s">
        <v>7</v>
      </c>
      <c r="I4" s="217" t="s">
        <v>6</v>
      </c>
    </row>
    <row r="5" spans="1:9" ht="14" customHeight="1" x14ac:dyDescent="0.35">
      <c r="A5" s="6" t="s">
        <v>41</v>
      </c>
      <c r="B5" s="217" t="s">
        <v>30</v>
      </c>
      <c r="C5" s="217" t="s">
        <v>33</v>
      </c>
      <c r="D5" s="225">
        <v>15500</v>
      </c>
      <c r="E5" s="217"/>
      <c r="F5" s="217">
        <v>1</v>
      </c>
      <c r="G5" s="217">
        <v>0</v>
      </c>
      <c r="H5" s="217" t="s">
        <v>4</v>
      </c>
      <c r="I5" s="217" t="s">
        <v>6</v>
      </c>
    </row>
    <row r="6" spans="1:9" x14ac:dyDescent="0.35">
      <c r="A6" s="6" t="s">
        <v>73</v>
      </c>
      <c r="B6" s="217" t="s">
        <v>95</v>
      </c>
      <c r="C6" s="217" t="s">
        <v>33</v>
      </c>
      <c r="D6" s="225">
        <f>32600</f>
        <v>32600</v>
      </c>
      <c r="E6" s="222"/>
      <c r="F6" s="217">
        <v>0.7</v>
      </c>
      <c r="G6" s="272">
        <v>0.1</v>
      </c>
      <c r="H6" s="217" t="s">
        <v>4</v>
      </c>
      <c r="I6" s="217" t="s">
        <v>6</v>
      </c>
    </row>
    <row r="7" spans="1:9" x14ac:dyDescent="0.35">
      <c r="A7" s="209" t="s">
        <v>74</v>
      </c>
      <c r="B7" s="218" t="s">
        <v>94</v>
      </c>
      <c r="C7" s="218" t="s">
        <v>30</v>
      </c>
      <c r="D7" s="231">
        <v>100000</v>
      </c>
      <c r="E7" s="218"/>
      <c r="F7" s="218">
        <v>1</v>
      </c>
      <c r="G7" s="218">
        <v>0</v>
      </c>
      <c r="H7" s="218" t="s">
        <v>7</v>
      </c>
      <c r="I7" s="218" t="s">
        <v>6</v>
      </c>
    </row>
    <row r="8" spans="1:9" x14ac:dyDescent="0.35">
      <c r="A8" s="224" t="s">
        <v>42</v>
      </c>
      <c r="B8" s="216" t="s">
        <v>36</v>
      </c>
      <c r="C8" s="216" t="s">
        <v>34</v>
      </c>
      <c r="D8" s="234">
        <f>1357+468.996</f>
        <v>1825.9960000000001</v>
      </c>
      <c r="E8" s="223"/>
      <c r="F8" s="216">
        <v>1</v>
      </c>
      <c r="G8" s="216">
        <v>146.19</v>
      </c>
      <c r="H8" s="216" t="s">
        <v>3</v>
      </c>
      <c r="I8" s="216" t="s">
        <v>6</v>
      </c>
    </row>
    <row r="9" spans="1:9" x14ac:dyDescent="0.35">
      <c r="A9" s="8" t="s">
        <v>43</v>
      </c>
      <c r="B9" s="217" t="s">
        <v>35</v>
      </c>
      <c r="C9" s="217" t="s">
        <v>34</v>
      </c>
      <c r="D9" s="225">
        <v>4613</v>
      </c>
      <c r="E9" s="222"/>
      <c r="F9" s="225">
        <v>1</v>
      </c>
      <c r="G9" s="225">
        <v>0</v>
      </c>
      <c r="H9" s="217" t="s">
        <v>8</v>
      </c>
      <c r="I9" s="217" t="s">
        <v>6</v>
      </c>
    </row>
    <row r="10" spans="1:9" x14ac:dyDescent="0.35">
      <c r="A10" s="8" t="s">
        <v>44</v>
      </c>
      <c r="B10" s="217" t="s">
        <v>34</v>
      </c>
      <c r="C10" s="217" t="s">
        <v>35</v>
      </c>
      <c r="D10" s="225">
        <v>3837</v>
      </c>
      <c r="E10" s="222"/>
      <c r="F10" s="217">
        <v>1</v>
      </c>
      <c r="G10" s="217">
        <v>0</v>
      </c>
      <c r="H10" s="217" t="s">
        <v>7</v>
      </c>
      <c r="I10" s="217" t="s">
        <v>6</v>
      </c>
    </row>
    <row r="11" spans="1:9" x14ac:dyDescent="0.35">
      <c r="A11" s="8" t="s">
        <v>45</v>
      </c>
      <c r="B11" s="217" t="s">
        <v>34</v>
      </c>
      <c r="C11" s="217" t="s">
        <v>37</v>
      </c>
      <c r="D11" s="225">
        <v>0</v>
      </c>
      <c r="E11" s="222"/>
      <c r="F11" s="222">
        <v>0.7</v>
      </c>
      <c r="G11" s="222">
        <v>0</v>
      </c>
      <c r="H11" s="217" t="s">
        <v>4</v>
      </c>
      <c r="I11" s="217" t="s">
        <v>6</v>
      </c>
    </row>
    <row r="12" spans="1:9" x14ac:dyDescent="0.35">
      <c r="A12" s="8" t="s">
        <v>75</v>
      </c>
      <c r="B12" s="217" t="s">
        <v>97</v>
      </c>
      <c r="C12" s="217" t="s">
        <v>37</v>
      </c>
      <c r="D12" s="225">
        <f>13478</f>
        <v>13478</v>
      </c>
      <c r="E12" s="222"/>
      <c r="F12" s="222">
        <v>0.7</v>
      </c>
      <c r="G12" s="222">
        <v>0</v>
      </c>
      <c r="H12" s="217" t="s">
        <v>4</v>
      </c>
      <c r="I12" s="217" t="s">
        <v>6</v>
      </c>
    </row>
    <row r="13" spans="1:9" x14ac:dyDescent="0.35">
      <c r="A13" s="211" t="s">
        <v>76</v>
      </c>
      <c r="B13" s="218" t="s">
        <v>96</v>
      </c>
      <c r="C13" s="218" t="s">
        <v>34</v>
      </c>
      <c r="D13" s="231">
        <v>100000</v>
      </c>
      <c r="E13" s="218"/>
      <c r="F13" s="218">
        <v>1</v>
      </c>
      <c r="G13" s="218">
        <v>0</v>
      </c>
      <c r="H13" s="218" t="s">
        <v>7</v>
      </c>
      <c r="I13" s="218" t="s">
        <v>6</v>
      </c>
    </row>
    <row r="14" spans="1:9" x14ac:dyDescent="0.35">
      <c r="A14" s="226" t="s">
        <v>69</v>
      </c>
      <c r="B14" s="227" t="s">
        <v>30</v>
      </c>
      <c r="C14" s="227" t="s">
        <v>34</v>
      </c>
      <c r="D14" s="229">
        <v>4200</v>
      </c>
      <c r="E14" s="228"/>
      <c r="F14" s="229">
        <v>1</v>
      </c>
      <c r="G14" s="229">
        <v>2</v>
      </c>
      <c r="H14" s="227" t="s">
        <v>7</v>
      </c>
      <c r="I14" s="227" t="s">
        <v>6</v>
      </c>
    </row>
    <row r="15" spans="1:9" x14ac:dyDescent="0.35">
      <c r="A15" s="213" t="s">
        <v>70</v>
      </c>
      <c r="B15" s="227" t="s">
        <v>33</v>
      </c>
      <c r="C15" s="227" t="s">
        <v>37</v>
      </c>
      <c r="D15" s="229">
        <v>2860.169492</v>
      </c>
      <c r="E15" s="228"/>
      <c r="F15" s="229">
        <v>1</v>
      </c>
      <c r="G15" s="229">
        <v>0.01</v>
      </c>
      <c r="H15" s="227" t="s">
        <v>4</v>
      </c>
      <c r="I15" s="227" t="s">
        <v>6</v>
      </c>
    </row>
    <row r="16" spans="1:9" x14ac:dyDescent="0.35">
      <c r="A16" s="226" t="s">
        <v>71</v>
      </c>
      <c r="B16" s="227" t="s">
        <v>34</v>
      </c>
      <c r="C16" s="227" t="s">
        <v>30</v>
      </c>
      <c r="D16" s="229">
        <v>3500</v>
      </c>
      <c r="E16" s="228"/>
      <c r="F16" s="229">
        <v>1</v>
      </c>
      <c r="G16" s="229">
        <v>2</v>
      </c>
      <c r="H16" s="227" t="s">
        <v>7</v>
      </c>
      <c r="I16" s="227" t="s">
        <v>6</v>
      </c>
    </row>
    <row r="17" spans="1:9" x14ac:dyDescent="0.35">
      <c r="A17" s="212" t="s">
        <v>72</v>
      </c>
      <c r="B17" s="218" t="s">
        <v>37</v>
      </c>
      <c r="C17" s="218" t="s">
        <v>33</v>
      </c>
      <c r="D17" s="231">
        <v>2860.169492</v>
      </c>
      <c r="E17" s="230"/>
      <c r="F17" s="231">
        <v>1</v>
      </c>
      <c r="G17" s="231">
        <v>0</v>
      </c>
      <c r="H17" s="218" t="s">
        <v>4</v>
      </c>
      <c r="I17" s="218" t="s">
        <v>6</v>
      </c>
    </row>
    <row r="18" spans="1:9" x14ac:dyDescent="0.35">
      <c r="A18" s="233" t="s">
        <v>86</v>
      </c>
      <c r="B18" s="216" t="s">
        <v>30</v>
      </c>
      <c r="C18" s="216" t="s">
        <v>84</v>
      </c>
      <c r="D18" s="234">
        <v>5001</v>
      </c>
      <c r="E18" s="223"/>
      <c r="F18" s="234">
        <v>1</v>
      </c>
      <c r="G18" s="234">
        <v>2</v>
      </c>
      <c r="H18" s="216" t="s">
        <v>7</v>
      </c>
      <c r="I18" s="216" t="s">
        <v>6</v>
      </c>
    </row>
    <row r="19" spans="1:9" x14ac:dyDescent="0.35">
      <c r="A19" s="232" t="s">
        <v>90</v>
      </c>
      <c r="B19" s="218" t="s">
        <v>84</v>
      </c>
      <c r="C19" s="218" t="s">
        <v>30</v>
      </c>
      <c r="D19" s="231">
        <v>5001</v>
      </c>
      <c r="E19" s="230"/>
      <c r="F19" s="231">
        <v>1</v>
      </c>
      <c r="G19" s="231">
        <v>2</v>
      </c>
      <c r="H19" s="218" t="s">
        <v>7</v>
      </c>
      <c r="I19" s="218" t="s">
        <v>6</v>
      </c>
    </row>
    <row r="20" spans="1:9" x14ac:dyDescent="0.35">
      <c r="A20" s="235" t="s">
        <v>109</v>
      </c>
      <c r="B20" s="216" t="s">
        <v>33</v>
      </c>
      <c r="C20" s="216" t="s">
        <v>104</v>
      </c>
      <c r="D20" s="234">
        <v>5014.1242920000004</v>
      </c>
      <c r="E20" s="223"/>
      <c r="F20" s="234">
        <v>1</v>
      </c>
      <c r="G20" s="234">
        <v>0.01</v>
      </c>
      <c r="H20" s="216" t="s">
        <v>4</v>
      </c>
      <c r="I20" s="216" t="s">
        <v>6</v>
      </c>
    </row>
    <row r="21" spans="1:9" x14ac:dyDescent="0.35">
      <c r="A21" s="203" t="s">
        <v>108</v>
      </c>
      <c r="B21" s="217" t="s">
        <v>33</v>
      </c>
      <c r="C21" s="217" t="s">
        <v>103</v>
      </c>
      <c r="D21" s="225">
        <v>7627.1186459999999</v>
      </c>
      <c r="E21" s="222"/>
      <c r="F21" s="225">
        <v>1</v>
      </c>
      <c r="G21" s="225">
        <v>0.01</v>
      </c>
      <c r="H21" s="217" t="s">
        <v>4</v>
      </c>
      <c r="I21" s="217" t="s">
        <v>6</v>
      </c>
    </row>
    <row r="22" spans="1:9" x14ac:dyDescent="0.35">
      <c r="A22" s="203" t="s">
        <v>117</v>
      </c>
      <c r="B22" s="217" t="s">
        <v>103</v>
      </c>
      <c r="C22" s="217" t="s">
        <v>33</v>
      </c>
      <c r="D22" s="225">
        <v>7627.1186459999999</v>
      </c>
      <c r="E22" s="222"/>
      <c r="F22" s="225">
        <v>1</v>
      </c>
      <c r="G22" s="225">
        <v>0.01</v>
      </c>
      <c r="H22" s="217" t="s">
        <v>4</v>
      </c>
      <c r="I22" s="217" t="s">
        <v>6</v>
      </c>
    </row>
    <row r="23" spans="1:9" x14ac:dyDescent="0.35">
      <c r="A23" s="203" t="s">
        <v>110</v>
      </c>
      <c r="B23" s="217" t="s">
        <v>104</v>
      </c>
      <c r="C23" s="217" t="s">
        <v>103</v>
      </c>
      <c r="D23" s="225">
        <v>1553.672292</v>
      </c>
      <c r="E23" s="222"/>
      <c r="F23" s="225">
        <v>1</v>
      </c>
      <c r="G23" s="225">
        <v>0.01</v>
      </c>
      <c r="H23" s="217" t="s">
        <v>4</v>
      </c>
      <c r="I23" s="217" t="s">
        <v>6</v>
      </c>
    </row>
    <row r="24" spans="1:9" x14ac:dyDescent="0.35">
      <c r="A24" s="203" t="s">
        <v>111</v>
      </c>
      <c r="B24" s="217" t="s">
        <v>103</v>
      </c>
      <c r="C24" s="217" t="s">
        <v>85</v>
      </c>
      <c r="D24" s="225">
        <v>6780.6610170000004</v>
      </c>
      <c r="E24" s="222"/>
      <c r="F24" s="225">
        <v>1</v>
      </c>
      <c r="G24" s="225">
        <v>0.01</v>
      </c>
      <c r="H24" s="217" t="s">
        <v>4</v>
      </c>
      <c r="I24" s="217" t="s">
        <v>6</v>
      </c>
    </row>
    <row r="25" spans="1:9" x14ac:dyDescent="0.35">
      <c r="A25" s="212" t="s">
        <v>112</v>
      </c>
      <c r="B25" s="218" t="s">
        <v>85</v>
      </c>
      <c r="C25" s="218" t="s">
        <v>103</v>
      </c>
      <c r="D25" s="231">
        <v>6780.6610170000004</v>
      </c>
      <c r="E25" s="230"/>
      <c r="F25" s="231">
        <v>1</v>
      </c>
      <c r="G25" s="231">
        <v>0.01</v>
      </c>
      <c r="H25" s="218" t="s">
        <v>4</v>
      </c>
      <c r="I25" s="218" t="s">
        <v>6</v>
      </c>
    </row>
    <row r="26" spans="1:9" x14ac:dyDescent="0.35">
      <c r="A26" s="236" t="s">
        <v>101</v>
      </c>
      <c r="B26" s="227" t="s">
        <v>98</v>
      </c>
      <c r="C26" s="227" t="s">
        <v>33</v>
      </c>
      <c r="D26" s="229">
        <v>3742.94</v>
      </c>
      <c r="E26" s="228">
        <v>0.4</v>
      </c>
      <c r="F26" s="229">
        <v>1</v>
      </c>
      <c r="G26" s="229">
        <v>0.01</v>
      </c>
      <c r="H26" s="227" t="s">
        <v>4</v>
      </c>
      <c r="I26" s="227" t="s">
        <v>6</v>
      </c>
    </row>
    <row r="27" spans="1:9" x14ac:dyDescent="0.35">
      <c r="A27" s="235" t="s">
        <v>364</v>
      </c>
      <c r="B27" s="216" t="s">
        <v>362</v>
      </c>
      <c r="C27" s="216" t="s">
        <v>85</v>
      </c>
      <c r="D27" s="246">
        <v>10000</v>
      </c>
      <c r="E27" s="223"/>
      <c r="F27" s="234">
        <v>1</v>
      </c>
      <c r="G27" s="225">
        <v>1E-3</v>
      </c>
      <c r="H27" s="216" t="s">
        <v>4</v>
      </c>
      <c r="I27" s="216" t="s">
        <v>6</v>
      </c>
    </row>
    <row r="28" spans="1:9" x14ac:dyDescent="0.35">
      <c r="A28" s="212" t="s">
        <v>365</v>
      </c>
      <c r="B28" s="218" t="s">
        <v>85</v>
      </c>
      <c r="C28" s="218" t="s">
        <v>362</v>
      </c>
      <c r="D28" s="231">
        <v>10116.525395000001</v>
      </c>
      <c r="E28" s="230"/>
      <c r="F28" s="231">
        <v>1</v>
      </c>
      <c r="G28" s="231">
        <v>1E-3</v>
      </c>
      <c r="H28" s="218" t="s">
        <v>4</v>
      </c>
      <c r="I28" s="218" t="s">
        <v>6</v>
      </c>
    </row>
    <row r="36" spans="7:8" x14ac:dyDescent="0.35">
      <c r="G36" s="225"/>
      <c r="H36" s="217"/>
    </row>
    <row r="37" spans="7:8" x14ac:dyDescent="0.35">
      <c r="G37" s="225"/>
      <c r="H37" s="217"/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theme="4" tint="0.79998168889431442"/>
  </sheetPr>
  <dimension ref="A1:D8"/>
  <sheetViews>
    <sheetView workbookViewId="0">
      <selection activeCell="A8" sqref="A8:XFD9"/>
    </sheetView>
  </sheetViews>
  <sheetFormatPr baseColWidth="10" defaultRowHeight="14.5" x14ac:dyDescent="0.35"/>
  <cols>
    <col min="1" max="1" width="23.7265625" style="5" bestFit="1" customWidth="1"/>
    <col min="2" max="2" width="24.1796875" style="5" bestFit="1" customWidth="1"/>
    <col min="3" max="3" width="11" style="5" customWidth="1"/>
    <col min="4" max="4" width="12" style="5" customWidth="1"/>
    <col min="5" max="16384" width="10.90625" style="5"/>
  </cols>
  <sheetData>
    <row r="1" spans="1:4" x14ac:dyDescent="0.35">
      <c r="A1" s="237" t="s">
        <v>5</v>
      </c>
      <c r="B1" s="238" t="s">
        <v>15</v>
      </c>
      <c r="C1" s="238" t="s">
        <v>0</v>
      </c>
      <c r="D1" s="238" t="s">
        <v>1</v>
      </c>
    </row>
    <row r="2" spans="1:4" x14ac:dyDescent="0.35">
      <c r="A2" s="6" t="s">
        <v>57</v>
      </c>
      <c r="B2" s="217" t="s">
        <v>30</v>
      </c>
      <c r="C2" s="217" t="s">
        <v>7</v>
      </c>
      <c r="D2" s="217" t="s">
        <v>6</v>
      </c>
    </row>
    <row r="3" spans="1:4" x14ac:dyDescent="0.35">
      <c r="A3" s="209" t="s">
        <v>58</v>
      </c>
      <c r="B3" s="218" t="s">
        <v>33</v>
      </c>
      <c r="C3" s="218" t="s">
        <v>4</v>
      </c>
      <c r="D3" s="218" t="s">
        <v>6</v>
      </c>
    </row>
    <row r="4" spans="1:4" x14ac:dyDescent="0.35">
      <c r="A4" s="8" t="s">
        <v>59</v>
      </c>
      <c r="B4" s="217" t="s">
        <v>34</v>
      </c>
      <c r="C4" s="217" t="s">
        <v>7</v>
      </c>
      <c r="D4" s="217" t="s">
        <v>6</v>
      </c>
    </row>
    <row r="5" spans="1:4" x14ac:dyDescent="0.35">
      <c r="A5" s="211" t="s">
        <v>60</v>
      </c>
      <c r="B5" s="218" t="s">
        <v>37</v>
      </c>
      <c r="C5" s="218" t="s">
        <v>4</v>
      </c>
      <c r="D5" s="218" t="s">
        <v>6</v>
      </c>
    </row>
    <row r="6" spans="1:4" x14ac:dyDescent="0.35">
      <c r="A6" s="11" t="s">
        <v>88</v>
      </c>
      <c r="B6" s="217" t="s">
        <v>84</v>
      </c>
      <c r="C6" s="217" t="s">
        <v>7</v>
      </c>
      <c r="D6" s="217" t="s">
        <v>6</v>
      </c>
    </row>
    <row r="7" spans="1:4" x14ac:dyDescent="0.35">
      <c r="A7" s="11" t="s">
        <v>89</v>
      </c>
      <c r="B7" s="217" t="s">
        <v>85</v>
      </c>
      <c r="C7" s="217" t="s">
        <v>4</v>
      </c>
      <c r="D7" s="217" t="s">
        <v>6</v>
      </c>
    </row>
    <row r="8" spans="1:4" x14ac:dyDescent="0.35">
      <c r="A8" s="213" t="s">
        <v>363</v>
      </c>
      <c r="B8" s="227" t="s">
        <v>362</v>
      </c>
      <c r="C8" s="227" t="s">
        <v>4</v>
      </c>
      <c r="D8" s="227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theme="4" tint="0.79998168889431442"/>
  </sheetPr>
  <dimension ref="A1:D169"/>
  <sheetViews>
    <sheetView workbookViewId="0">
      <selection activeCell="J39" sqref="J39"/>
    </sheetView>
  </sheetViews>
  <sheetFormatPr baseColWidth="10" defaultRowHeight="14.5" x14ac:dyDescent="0.35"/>
  <cols>
    <col min="1" max="1" width="5.7265625" style="22" bestFit="1" customWidth="1"/>
    <col min="2" max="2" width="20.26953125" style="23" bestFit="1" customWidth="1"/>
    <col min="3" max="3" width="20.26953125" style="24" bestFit="1" customWidth="1"/>
    <col min="4" max="4" width="18.81640625" style="23" customWidth="1"/>
    <col min="5" max="16384" width="10.90625" style="5"/>
  </cols>
  <sheetData>
    <row r="1" spans="1:4" s="19" customFormat="1" x14ac:dyDescent="0.35">
      <c r="A1" s="151" t="s">
        <v>129</v>
      </c>
      <c r="B1" s="152" t="s">
        <v>62</v>
      </c>
      <c r="C1" s="153" t="s">
        <v>63</v>
      </c>
      <c r="D1" s="154" t="s">
        <v>115</v>
      </c>
    </row>
    <row r="2" spans="1:4" x14ac:dyDescent="0.35">
      <c r="A2" s="155">
        <f>0</f>
        <v>0</v>
      </c>
      <c r="B2" s="20">
        <v>0.25493919022938366</v>
      </c>
      <c r="C2" s="21">
        <v>0.46568963329526708</v>
      </c>
      <c r="D2" s="21">
        <v>0.50275862068965516</v>
      </c>
    </row>
    <row r="3" spans="1:4" x14ac:dyDescent="0.35">
      <c r="A3" s="155">
        <f>A2+1</f>
        <v>1</v>
      </c>
      <c r="B3" s="20">
        <v>0.25493919022938366</v>
      </c>
      <c r="C3" s="21">
        <v>0.8184367466057606</v>
      </c>
      <c r="D3" s="21">
        <v>0.50275862068965516</v>
      </c>
    </row>
    <row r="4" spans="1:4" x14ac:dyDescent="0.35">
      <c r="A4" s="155">
        <f t="shared" ref="A4:A67" si="0">A3+1</f>
        <v>2</v>
      </c>
      <c r="B4" s="20">
        <v>0.25493919022938366</v>
      </c>
      <c r="C4" s="21">
        <v>0.46568963329526708</v>
      </c>
      <c r="D4" s="21">
        <v>0.50275862068965516</v>
      </c>
    </row>
    <row r="5" spans="1:4" x14ac:dyDescent="0.35">
      <c r="A5" s="155">
        <f t="shared" si="0"/>
        <v>3</v>
      </c>
      <c r="B5" s="20">
        <v>0.25493919022938366</v>
      </c>
      <c r="C5" s="21">
        <v>0.8184367466057606</v>
      </c>
      <c r="D5" s="21">
        <v>0.50275862068965516</v>
      </c>
    </row>
    <row r="6" spans="1:4" x14ac:dyDescent="0.35">
      <c r="A6" s="155">
        <f t="shared" si="0"/>
        <v>4</v>
      </c>
      <c r="B6" s="20">
        <v>0.25493919022938366</v>
      </c>
      <c r="C6" s="21">
        <v>0.46568963329526708</v>
      </c>
      <c r="D6" s="21">
        <v>0.50275862068965516</v>
      </c>
    </row>
    <row r="7" spans="1:4" x14ac:dyDescent="0.35">
      <c r="A7" s="155">
        <f t="shared" si="0"/>
        <v>5</v>
      </c>
      <c r="B7" s="20">
        <v>0.25493919022938366</v>
      </c>
      <c r="C7" s="21">
        <v>0.8184367466057606</v>
      </c>
      <c r="D7" s="21">
        <v>0.50275862068965516</v>
      </c>
    </row>
    <row r="8" spans="1:4" x14ac:dyDescent="0.35">
      <c r="A8" s="155">
        <f t="shared" si="0"/>
        <v>6</v>
      </c>
      <c r="B8" s="20">
        <v>0.25493919022938366</v>
      </c>
      <c r="C8" s="21">
        <v>0.46568963329526708</v>
      </c>
      <c r="D8" s="21">
        <v>0.50275862068965516</v>
      </c>
    </row>
    <row r="9" spans="1:4" x14ac:dyDescent="0.35">
      <c r="A9" s="155">
        <f t="shared" si="0"/>
        <v>7</v>
      </c>
      <c r="B9" s="20">
        <v>0.25493919022938366</v>
      </c>
      <c r="C9" s="21">
        <v>0.46568963329526708</v>
      </c>
      <c r="D9" s="21">
        <v>0.50275862068965516</v>
      </c>
    </row>
    <row r="10" spans="1:4" x14ac:dyDescent="0.35">
      <c r="A10" s="155">
        <f t="shared" si="0"/>
        <v>8</v>
      </c>
      <c r="B10" s="20">
        <v>0.25493919022938366</v>
      </c>
      <c r="C10" s="21">
        <v>0.8184367466057606</v>
      </c>
      <c r="D10" s="21">
        <v>0.50275862068965516</v>
      </c>
    </row>
    <row r="11" spans="1:4" x14ac:dyDescent="0.35">
      <c r="A11" s="155">
        <f t="shared" si="0"/>
        <v>9</v>
      </c>
      <c r="B11" s="20">
        <v>0.25493919022938366</v>
      </c>
      <c r="C11" s="21">
        <v>0.6612231950260119</v>
      </c>
      <c r="D11" s="21">
        <v>0.50275862068965516</v>
      </c>
    </row>
    <row r="12" spans="1:4" x14ac:dyDescent="0.35">
      <c r="A12" s="155">
        <f t="shared" si="0"/>
        <v>10</v>
      </c>
      <c r="B12" s="20">
        <v>0.25493919022938366</v>
      </c>
      <c r="C12" s="21">
        <v>0.46568963329526708</v>
      </c>
      <c r="D12" s="21">
        <v>0.50275862068965516</v>
      </c>
    </row>
    <row r="13" spans="1:4" x14ac:dyDescent="0.35">
      <c r="A13" s="155">
        <f t="shared" si="0"/>
        <v>11</v>
      </c>
      <c r="B13" s="20">
        <v>0.25493919022938366</v>
      </c>
      <c r="C13" s="21">
        <v>0.46568963329526708</v>
      </c>
      <c r="D13" s="21">
        <v>0.50275862068965516</v>
      </c>
    </row>
    <row r="14" spans="1:4" x14ac:dyDescent="0.35">
      <c r="A14" s="155">
        <f t="shared" si="0"/>
        <v>12</v>
      </c>
      <c r="B14" s="20">
        <v>0.25493919022938366</v>
      </c>
      <c r="C14" s="21">
        <v>0.46568963329526708</v>
      </c>
      <c r="D14" s="21">
        <v>0.50275862068965516</v>
      </c>
    </row>
    <row r="15" spans="1:4" x14ac:dyDescent="0.35">
      <c r="A15" s="155">
        <f t="shared" si="0"/>
        <v>13</v>
      </c>
      <c r="B15" s="20">
        <v>0.25493919022938366</v>
      </c>
      <c r="C15" s="21">
        <v>0.46568963329526708</v>
      </c>
      <c r="D15" s="21">
        <v>0.50275862068965516</v>
      </c>
    </row>
    <row r="16" spans="1:4" x14ac:dyDescent="0.35">
      <c r="A16" s="155">
        <f t="shared" si="0"/>
        <v>14</v>
      </c>
      <c r="B16" s="20">
        <v>0.25493919022938366</v>
      </c>
      <c r="C16" s="21">
        <v>0.46568963329526708</v>
      </c>
      <c r="D16" s="21">
        <v>0.50275862068965516</v>
      </c>
    </row>
    <row r="17" spans="1:4" x14ac:dyDescent="0.35">
      <c r="A17" s="155">
        <f t="shared" si="0"/>
        <v>15</v>
      </c>
      <c r="B17" s="20">
        <v>0.25493919022938366</v>
      </c>
      <c r="C17" s="21">
        <v>0.46568963329526708</v>
      </c>
      <c r="D17" s="21">
        <v>0.50275862068965516</v>
      </c>
    </row>
    <row r="18" spans="1:4" x14ac:dyDescent="0.35">
      <c r="A18" s="155">
        <f t="shared" si="0"/>
        <v>16</v>
      </c>
      <c r="B18" s="20">
        <v>0.25493919022938366</v>
      </c>
      <c r="C18" s="21">
        <v>0.46568963329526708</v>
      </c>
      <c r="D18" s="21">
        <v>0.50275862068965516</v>
      </c>
    </row>
    <row r="19" spans="1:4" x14ac:dyDescent="0.35">
      <c r="A19" s="155">
        <f t="shared" si="0"/>
        <v>17</v>
      </c>
      <c r="B19" s="20">
        <v>0.25493919022938366</v>
      </c>
      <c r="C19" s="21">
        <v>0.8184367466057606</v>
      </c>
      <c r="D19" s="21">
        <v>0.50275862068965516</v>
      </c>
    </row>
    <row r="20" spans="1:4" x14ac:dyDescent="0.35">
      <c r="A20" s="155">
        <f t="shared" si="0"/>
        <v>18</v>
      </c>
      <c r="B20" s="20">
        <v>0.25493919022938366</v>
      </c>
      <c r="C20" s="21">
        <v>0.8184367466057606</v>
      </c>
      <c r="D20" s="21">
        <v>0.50275862068965516</v>
      </c>
    </row>
    <row r="21" spans="1:4" x14ac:dyDescent="0.35">
      <c r="A21" s="155">
        <f t="shared" si="0"/>
        <v>19</v>
      </c>
      <c r="B21" s="20">
        <v>0.25493919022938366</v>
      </c>
      <c r="C21" s="21">
        <v>0.8184367466057606</v>
      </c>
      <c r="D21" s="21">
        <v>0.50275862068965516</v>
      </c>
    </row>
    <row r="22" spans="1:4" x14ac:dyDescent="0.35">
      <c r="A22" s="155">
        <f t="shared" si="0"/>
        <v>20</v>
      </c>
      <c r="B22" s="20">
        <v>0.25493919022938366</v>
      </c>
      <c r="C22" s="21">
        <v>0.8184367466057606</v>
      </c>
      <c r="D22" s="21">
        <v>0.50275862068965516</v>
      </c>
    </row>
    <row r="23" spans="1:4" x14ac:dyDescent="0.35">
      <c r="A23" s="155">
        <f t="shared" si="0"/>
        <v>21</v>
      </c>
      <c r="B23" s="20">
        <v>0.25493919022938366</v>
      </c>
      <c r="C23" s="21">
        <v>0.8184367466057606</v>
      </c>
      <c r="D23" s="21">
        <v>0.50275862068965516</v>
      </c>
    </row>
    <row r="24" spans="1:4" x14ac:dyDescent="0.35">
      <c r="A24" s="155">
        <f t="shared" si="0"/>
        <v>22</v>
      </c>
      <c r="B24" s="20">
        <v>0.25493919022938366</v>
      </c>
      <c r="C24" s="21">
        <v>0.8184367466057606</v>
      </c>
      <c r="D24" s="21">
        <v>0.50275862068965516</v>
      </c>
    </row>
    <row r="25" spans="1:4" x14ac:dyDescent="0.35">
      <c r="A25" s="155">
        <f t="shared" si="0"/>
        <v>23</v>
      </c>
      <c r="B25" s="20">
        <v>0.25493919022938366</v>
      </c>
      <c r="C25" s="21">
        <v>0.8184367466057606</v>
      </c>
      <c r="D25" s="21">
        <v>0.50275862068965516</v>
      </c>
    </row>
    <row r="26" spans="1:4" x14ac:dyDescent="0.35">
      <c r="A26" s="155">
        <f t="shared" si="0"/>
        <v>24</v>
      </c>
      <c r="B26" s="20">
        <v>0.25493919022938366</v>
      </c>
      <c r="C26" s="21">
        <v>0.8184367466057606</v>
      </c>
      <c r="D26" s="21">
        <v>0.50275862068965516</v>
      </c>
    </row>
    <row r="27" spans="1:4" x14ac:dyDescent="0.35">
      <c r="A27" s="155">
        <f t="shared" si="0"/>
        <v>25</v>
      </c>
      <c r="B27" s="20">
        <v>0.25493919022938366</v>
      </c>
      <c r="C27" s="21">
        <v>0.8184367466057606</v>
      </c>
      <c r="D27" s="21">
        <v>0.50275862068965516</v>
      </c>
    </row>
    <row r="28" spans="1:4" x14ac:dyDescent="0.35">
      <c r="A28" s="155">
        <f t="shared" si="0"/>
        <v>26</v>
      </c>
      <c r="B28" s="20">
        <v>0.25493919022938366</v>
      </c>
      <c r="C28" s="21">
        <v>0.8184367466057606</v>
      </c>
      <c r="D28" s="21">
        <v>0.50275862068965516</v>
      </c>
    </row>
    <row r="29" spans="1:4" x14ac:dyDescent="0.35">
      <c r="A29" s="155">
        <f t="shared" si="0"/>
        <v>27</v>
      </c>
      <c r="B29" s="20">
        <v>0.25493919022938366</v>
      </c>
      <c r="C29" s="21">
        <v>0.8184367466057606</v>
      </c>
      <c r="D29" s="21">
        <v>0.50275862068965516</v>
      </c>
    </row>
    <row r="30" spans="1:4" x14ac:dyDescent="0.35">
      <c r="A30" s="155">
        <f t="shared" si="0"/>
        <v>28</v>
      </c>
      <c r="B30" s="20">
        <v>0.25493919022938366</v>
      </c>
      <c r="C30" s="21">
        <v>0.8184367466057606</v>
      </c>
      <c r="D30" s="21">
        <v>0.50275862068965516</v>
      </c>
    </row>
    <row r="31" spans="1:4" x14ac:dyDescent="0.35">
      <c r="A31" s="155">
        <f t="shared" si="0"/>
        <v>29</v>
      </c>
      <c r="B31" s="20">
        <v>0.25493919022938366</v>
      </c>
      <c r="C31" s="21">
        <v>0.8184367466057606</v>
      </c>
      <c r="D31" s="21">
        <v>0.50275862068965516</v>
      </c>
    </row>
    <row r="32" spans="1:4" x14ac:dyDescent="0.35">
      <c r="A32" s="155">
        <f t="shared" si="0"/>
        <v>30</v>
      </c>
      <c r="B32" s="20">
        <v>0.25493919022938366</v>
      </c>
      <c r="C32" s="21">
        <v>0.8184367466057606</v>
      </c>
      <c r="D32" s="21">
        <v>0.50275862068965516</v>
      </c>
    </row>
    <row r="33" spans="1:4" x14ac:dyDescent="0.35">
      <c r="A33" s="155">
        <f t="shared" si="0"/>
        <v>31</v>
      </c>
      <c r="B33" s="20">
        <v>0.25493919022938366</v>
      </c>
      <c r="C33" s="21">
        <v>0.8184367466057606</v>
      </c>
      <c r="D33" s="21">
        <v>0.50275862068965516</v>
      </c>
    </row>
    <row r="34" spans="1:4" x14ac:dyDescent="0.35">
      <c r="A34" s="155">
        <f t="shared" si="0"/>
        <v>32</v>
      </c>
      <c r="B34" s="20">
        <v>0.25493919022938366</v>
      </c>
      <c r="C34" s="21">
        <v>0.8184367466057606</v>
      </c>
      <c r="D34" s="21">
        <v>0.50275862068965516</v>
      </c>
    </row>
    <row r="35" spans="1:4" x14ac:dyDescent="0.35">
      <c r="A35" s="155">
        <f t="shared" si="0"/>
        <v>33</v>
      </c>
      <c r="B35" s="20">
        <v>0.25493919022938366</v>
      </c>
      <c r="C35" s="21">
        <v>0.8184367466057606</v>
      </c>
      <c r="D35" s="21">
        <v>0.50275862068965516</v>
      </c>
    </row>
    <row r="36" spans="1:4" x14ac:dyDescent="0.35">
      <c r="A36" s="155">
        <f t="shared" si="0"/>
        <v>34</v>
      </c>
      <c r="B36" s="20">
        <v>0.25493919022938366</v>
      </c>
      <c r="C36" s="21">
        <v>0.46568963329526708</v>
      </c>
      <c r="D36" s="21">
        <v>0.50275862068965516</v>
      </c>
    </row>
    <row r="37" spans="1:4" x14ac:dyDescent="0.35">
      <c r="A37" s="155">
        <f t="shared" si="0"/>
        <v>35</v>
      </c>
      <c r="B37" s="20">
        <v>0.25493919022938366</v>
      </c>
      <c r="C37" s="21">
        <v>0.46568963329526708</v>
      </c>
      <c r="D37" s="21">
        <v>0.50275862068965516</v>
      </c>
    </row>
    <row r="38" spans="1:4" x14ac:dyDescent="0.35">
      <c r="A38" s="155">
        <f t="shared" si="0"/>
        <v>36</v>
      </c>
      <c r="B38" s="20">
        <v>0.25493919022938366</v>
      </c>
      <c r="C38" s="21">
        <v>0.46568963329526708</v>
      </c>
      <c r="D38" s="21">
        <v>0.50275862068965516</v>
      </c>
    </row>
    <row r="39" spans="1:4" x14ac:dyDescent="0.35">
      <c r="A39" s="155">
        <f t="shared" si="0"/>
        <v>37</v>
      </c>
      <c r="B39" s="20">
        <v>0.25493919022938366</v>
      </c>
      <c r="C39" s="21">
        <v>0.46568963329526708</v>
      </c>
      <c r="D39" s="21">
        <v>0.50275862068965516</v>
      </c>
    </row>
    <row r="40" spans="1:4" x14ac:dyDescent="0.35">
      <c r="A40" s="155">
        <f t="shared" si="0"/>
        <v>38</v>
      </c>
      <c r="B40" s="20">
        <v>0.25493919022938366</v>
      </c>
      <c r="C40" s="21">
        <v>0.46568963329526708</v>
      </c>
      <c r="D40" s="21">
        <v>0.50275862068965516</v>
      </c>
    </row>
    <row r="41" spans="1:4" x14ac:dyDescent="0.35">
      <c r="A41" s="155">
        <f t="shared" si="0"/>
        <v>39</v>
      </c>
      <c r="B41" s="20">
        <v>0.25493919022938366</v>
      </c>
      <c r="C41" s="21">
        <v>0.46568963329526708</v>
      </c>
      <c r="D41" s="21">
        <v>0.50275862068965516</v>
      </c>
    </row>
    <row r="42" spans="1:4" x14ac:dyDescent="0.35">
      <c r="A42" s="155">
        <f t="shared" si="0"/>
        <v>40</v>
      </c>
      <c r="B42" s="20">
        <v>0.25493919022938366</v>
      </c>
      <c r="C42" s="21">
        <v>0.46568963329526708</v>
      </c>
      <c r="D42" s="21">
        <v>0.50275862068965516</v>
      </c>
    </row>
    <row r="43" spans="1:4" x14ac:dyDescent="0.35">
      <c r="A43" s="155">
        <f t="shared" si="0"/>
        <v>41</v>
      </c>
      <c r="B43" s="20">
        <v>0.25493919022938366</v>
      </c>
      <c r="C43" s="21">
        <v>0.8184367466057606</v>
      </c>
      <c r="D43" s="21">
        <v>0.50275862068965516</v>
      </c>
    </row>
    <row r="44" spans="1:4" x14ac:dyDescent="0.35">
      <c r="A44" s="155">
        <f t="shared" si="0"/>
        <v>42</v>
      </c>
      <c r="B44" s="20">
        <v>0.25493919022938366</v>
      </c>
      <c r="C44" s="21">
        <v>0.8184367466057606</v>
      </c>
      <c r="D44" s="21">
        <v>0.50275862068965516</v>
      </c>
    </row>
    <row r="45" spans="1:4" x14ac:dyDescent="0.35">
      <c r="A45" s="155">
        <f t="shared" si="0"/>
        <v>43</v>
      </c>
      <c r="B45" s="20">
        <v>0.25493919022938366</v>
      </c>
      <c r="C45" s="21">
        <v>0.8184367466057606</v>
      </c>
      <c r="D45" s="21">
        <v>0.50275862068965516</v>
      </c>
    </row>
    <row r="46" spans="1:4" x14ac:dyDescent="0.35">
      <c r="A46" s="155">
        <f t="shared" si="0"/>
        <v>44</v>
      </c>
      <c r="B46" s="20">
        <v>0.25493919022938366</v>
      </c>
      <c r="C46" s="21">
        <v>0.8184367466057606</v>
      </c>
      <c r="D46" s="21">
        <v>0.50275862068965516</v>
      </c>
    </row>
    <row r="47" spans="1:4" x14ac:dyDescent="0.35">
      <c r="A47" s="155">
        <f t="shared" si="0"/>
        <v>45</v>
      </c>
      <c r="B47" s="20">
        <v>0.25493919022938366</v>
      </c>
      <c r="C47" s="21">
        <v>0.8184367466057606</v>
      </c>
      <c r="D47" s="21">
        <v>0.50275862068965516</v>
      </c>
    </row>
    <row r="48" spans="1:4" x14ac:dyDescent="0.35">
      <c r="A48" s="155">
        <f t="shared" si="0"/>
        <v>46</v>
      </c>
      <c r="B48" s="20">
        <v>0.25493919022938366</v>
      </c>
      <c r="C48" s="21">
        <v>0.8184367466057606</v>
      </c>
      <c r="D48" s="21">
        <v>0.50275862068965516</v>
      </c>
    </row>
    <row r="49" spans="1:4" x14ac:dyDescent="0.35">
      <c r="A49" s="155">
        <f t="shared" si="0"/>
        <v>47</v>
      </c>
      <c r="B49" s="20">
        <v>0.25493919022938366</v>
      </c>
      <c r="C49" s="21">
        <v>0.8184367466057606</v>
      </c>
      <c r="D49" s="21">
        <v>0.50275862068965516</v>
      </c>
    </row>
    <row r="50" spans="1:4" x14ac:dyDescent="0.35">
      <c r="A50" s="155">
        <f t="shared" si="0"/>
        <v>48</v>
      </c>
      <c r="B50" s="20">
        <v>0.25493919022938366</v>
      </c>
      <c r="C50" s="21">
        <v>0.8184367466057606</v>
      </c>
      <c r="D50" s="21">
        <v>0.50275862068965516</v>
      </c>
    </row>
    <row r="51" spans="1:4" x14ac:dyDescent="0.35">
      <c r="A51" s="155">
        <f t="shared" si="0"/>
        <v>49</v>
      </c>
      <c r="B51" s="20">
        <v>0.25493919022938366</v>
      </c>
      <c r="C51" s="21">
        <v>0.8184367466057606</v>
      </c>
      <c r="D51" s="21">
        <v>0.50275862068965516</v>
      </c>
    </row>
    <row r="52" spans="1:4" x14ac:dyDescent="0.35">
      <c r="A52" s="155">
        <f t="shared" si="0"/>
        <v>50</v>
      </c>
      <c r="B52" s="20">
        <v>0.25493919022938366</v>
      </c>
      <c r="C52" s="21">
        <v>0.8184367466057606</v>
      </c>
      <c r="D52" s="21">
        <v>0.50275862068965516</v>
      </c>
    </row>
    <row r="53" spans="1:4" x14ac:dyDescent="0.35">
      <c r="A53" s="155">
        <f t="shared" si="0"/>
        <v>51</v>
      </c>
      <c r="B53" s="20">
        <v>0.25493919022938366</v>
      </c>
      <c r="C53" s="21">
        <v>0.8184367466057606</v>
      </c>
      <c r="D53" s="21">
        <v>0.50275862068965516</v>
      </c>
    </row>
    <row r="54" spans="1:4" x14ac:dyDescent="0.35">
      <c r="A54" s="155">
        <f t="shared" si="0"/>
        <v>52</v>
      </c>
      <c r="B54" s="20">
        <v>0.25493919022938366</v>
      </c>
      <c r="C54" s="21">
        <v>0.8184367466057606</v>
      </c>
      <c r="D54" s="21">
        <v>0.50275862068965516</v>
      </c>
    </row>
    <row r="55" spans="1:4" x14ac:dyDescent="0.35">
      <c r="A55" s="155">
        <f t="shared" si="0"/>
        <v>53</v>
      </c>
      <c r="B55" s="20">
        <v>0.25493919022938366</v>
      </c>
      <c r="C55" s="21">
        <v>0.8184367466057606</v>
      </c>
      <c r="D55" s="21">
        <v>0.50275862068965516</v>
      </c>
    </row>
    <row r="56" spans="1:4" x14ac:dyDescent="0.35">
      <c r="A56" s="155">
        <f t="shared" si="0"/>
        <v>54</v>
      </c>
      <c r="B56" s="20">
        <v>0.25493919022938366</v>
      </c>
      <c r="C56" s="21">
        <v>0.8184367466057606</v>
      </c>
      <c r="D56" s="21">
        <v>0.50275862068965516</v>
      </c>
    </row>
    <row r="57" spans="1:4" x14ac:dyDescent="0.35">
      <c r="A57" s="155">
        <f t="shared" si="0"/>
        <v>55</v>
      </c>
      <c r="B57" s="20">
        <v>0.25493919022938366</v>
      </c>
      <c r="C57" s="21">
        <v>0.8184367466057606</v>
      </c>
      <c r="D57" s="21">
        <v>0.50275862068965516</v>
      </c>
    </row>
    <row r="58" spans="1:4" x14ac:dyDescent="0.35">
      <c r="A58" s="155">
        <f t="shared" si="0"/>
        <v>56</v>
      </c>
      <c r="B58" s="20">
        <v>0.25493919022938366</v>
      </c>
      <c r="C58" s="21">
        <v>0.8184367466057606</v>
      </c>
      <c r="D58" s="21">
        <v>0.50275862068965516</v>
      </c>
    </row>
    <row r="59" spans="1:4" x14ac:dyDescent="0.35">
      <c r="A59" s="155">
        <f t="shared" si="0"/>
        <v>57</v>
      </c>
      <c r="B59" s="20">
        <v>0.25493919022938366</v>
      </c>
      <c r="C59" s="21">
        <v>0.8184367466057606</v>
      </c>
      <c r="D59" s="21">
        <v>0.50275862068965516</v>
      </c>
    </row>
    <row r="60" spans="1:4" x14ac:dyDescent="0.35">
      <c r="A60" s="155">
        <f t="shared" si="0"/>
        <v>58</v>
      </c>
      <c r="B60" s="20">
        <v>0.25493919022938366</v>
      </c>
      <c r="C60" s="21">
        <v>0.46568963329526708</v>
      </c>
      <c r="D60" s="21">
        <v>0.50275862068965516</v>
      </c>
    </row>
    <row r="61" spans="1:4" x14ac:dyDescent="0.35">
      <c r="A61" s="155">
        <f t="shared" si="0"/>
        <v>59</v>
      </c>
      <c r="B61" s="20">
        <v>0.25493919022938366</v>
      </c>
      <c r="C61" s="21">
        <v>0.8184367466057606</v>
      </c>
      <c r="D61" s="21">
        <v>0.50275862068965516</v>
      </c>
    </row>
    <row r="62" spans="1:4" x14ac:dyDescent="0.35">
      <c r="A62" s="155">
        <f t="shared" si="0"/>
        <v>60</v>
      </c>
      <c r="B62" s="20">
        <v>0.25493919022938366</v>
      </c>
      <c r="C62" s="21">
        <v>0.8184367466057606</v>
      </c>
      <c r="D62" s="21">
        <v>0.50275862068965516</v>
      </c>
    </row>
    <row r="63" spans="1:4" x14ac:dyDescent="0.35">
      <c r="A63" s="155">
        <f t="shared" si="0"/>
        <v>61</v>
      </c>
      <c r="B63" s="20">
        <v>0.25493919022938366</v>
      </c>
      <c r="C63" s="21">
        <v>0.52469229793173455</v>
      </c>
      <c r="D63" s="21">
        <v>0.50275862068965516</v>
      </c>
    </row>
    <row r="64" spans="1:4" x14ac:dyDescent="0.35">
      <c r="A64" s="155">
        <f t="shared" si="0"/>
        <v>62</v>
      </c>
      <c r="B64" s="20">
        <v>0.25493919022938366</v>
      </c>
      <c r="C64" s="21">
        <v>0.8184367466057606</v>
      </c>
      <c r="D64" s="21">
        <v>0.50275862068965516</v>
      </c>
    </row>
    <row r="65" spans="1:4" x14ac:dyDescent="0.35">
      <c r="A65" s="155">
        <f t="shared" si="0"/>
        <v>63</v>
      </c>
      <c r="B65" s="20">
        <v>0.25493919022938366</v>
      </c>
      <c r="C65" s="21">
        <v>0.8184367466057606</v>
      </c>
      <c r="D65" s="21">
        <v>0.50275862068965516</v>
      </c>
    </row>
    <row r="66" spans="1:4" x14ac:dyDescent="0.35">
      <c r="A66" s="155">
        <f t="shared" si="0"/>
        <v>64</v>
      </c>
      <c r="B66" s="20">
        <v>0.25493919022938366</v>
      </c>
      <c r="C66" s="21">
        <v>0.8184367466057606</v>
      </c>
      <c r="D66" s="21">
        <v>0.50275862068965516</v>
      </c>
    </row>
    <row r="67" spans="1:4" x14ac:dyDescent="0.35">
      <c r="A67" s="155">
        <f t="shared" si="0"/>
        <v>65</v>
      </c>
      <c r="B67" s="20">
        <v>0.25493919022938366</v>
      </c>
      <c r="C67" s="21">
        <v>0.8184367466057606</v>
      </c>
      <c r="D67" s="21">
        <v>0.50275862068965516</v>
      </c>
    </row>
    <row r="68" spans="1:4" x14ac:dyDescent="0.35">
      <c r="A68" s="155">
        <f t="shared" ref="A68:A131" si="1">A67+1</f>
        <v>66</v>
      </c>
      <c r="B68" s="20">
        <v>0.25493919022938366</v>
      </c>
      <c r="C68" s="21">
        <v>0.8184367466057606</v>
      </c>
      <c r="D68" s="21">
        <v>0.50275862068965516</v>
      </c>
    </row>
    <row r="69" spans="1:4" x14ac:dyDescent="0.35">
      <c r="A69" s="155">
        <f t="shared" si="1"/>
        <v>67</v>
      </c>
      <c r="B69" s="20">
        <v>0.25493919022938366</v>
      </c>
      <c r="C69" s="21">
        <v>0.8184367466057606</v>
      </c>
      <c r="D69" s="21">
        <v>0.50275862068965516</v>
      </c>
    </row>
    <row r="70" spans="1:4" x14ac:dyDescent="0.35">
      <c r="A70" s="155">
        <f t="shared" si="1"/>
        <v>68</v>
      </c>
      <c r="B70" s="20">
        <v>0.25493919022938366</v>
      </c>
      <c r="C70" s="21">
        <v>0.8184367466057606</v>
      </c>
      <c r="D70" s="21">
        <v>0.50275862068965516</v>
      </c>
    </row>
    <row r="71" spans="1:4" x14ac:dyDescent="0.35">
      <c r="A71" s="155">
        <f t="shared" si="1"/>
        <v>69</v>
      </c>
      <c r="B71" s="20">
        <v>0.25493919022938366</v>
      </c>
      <c r="C71" s="21">
        <v>0.8184367466057606</v>
      </c>
      <c r="D71" s="21">
        <v>0.50275862068965516</v>
      </c>
    </row>
    <row r="72" spans="1:4" x14ac:dyDescent="0.35">
      <c r="A72" s="155">
        <f t="shared" si="1"/>
        <v>70</v>
      </c>
      <c r="B72" s="20">
        <v>0.25493919022938366</v>
      </c>
      <c r="C72" s="21">
        <v>0.8184367466057606</v>
      </c>
      <c r="D72" s="21">
        <v>0.50275862068965516</v>
      </c>
    </row>
    <row r="73" spans="1:4" x14ac:dyDescent="0.35">
      <c r="A73" s="155">
        <f t="shared" si="1"/>
        <v>71</v>
      </c>
      <c r="B73" s="20">
        <v>0.25493919022938366</v>
      </c>
      <c r="C73" s="21">
        <v>0.8184367466057606</v>
      </c>
      <c r="D73" s="21">
        <v>0.50275862068965516</v>
      </c>
    </row>
    <row r="74" spans="1:4" x14ac:dyDescent="0.35">
      <c r="A74" s="155">
        <f t="shared" si="1"/>
        <v>72</v>
      </c>
      <c r="B74" s="20">
        <v>0.25493919022938366</v>
      </c>
      <c r="C74" s="21">
        <v>0.8184367466057606</v>
      </c>
      <c r="D74" s="21">
        <v>0.50275862068965516</v>
      </c>
    </row>
    <row r="75" spans="1:4" x14ac:dyDescent="0.35">
      <c r="A75" s="155">
        <f t="shared" si="1"/>
        <v>73</v>
      </c>
      <c r="B75" s="20">
        <v>0.25493919022938366</v>
      </c>
      <c r="C75" s="21">
        <v>0.8184367466057606</v>
      </c>
      <c r="D75" s="21">
        <v>0.50275862068965516</v>
      </c>
    </row>
    <row r="76" spans="1:4" x14ac:dyDescent="0.35">
      <c r="A76" s="155">
        <f t="shared" si="1"/>
        <v>74</v>
      </c>
      <c r="B76" s="20">
        <v>0.25493919022938366</v>
      </c>
      <c r="C76" s="21">
        <v>0.8184367466057606</v>
      </c>
      <c r="D76" s="21">
        <v>0.50275862068965516</v>
      </c>
    </row>
    <row r="77" spans="1:4" x14ac:dyDescent="0.35">
      <c r="A77" s="155">
        <f t="shared" si="1"/>
        <v>75</v>
      </c>
      <c r="B77" s="20">
        <v>0.25493919022938366</v>
      </c>
      <c r="C77" s="21">
        <v>0.8184367466057606</v>
      </c>
      <c r="D77" s="21">
        <v>0.50275862068965516</v>
      </c>
    </row>
    <row r="78" spans="1:4" x14ac:dyDescent="0.35">
      <c r="A78" s="155">
        <f t="shared" si="1"/>
        <v>76</v>
      </c>
      <c r="B78" s="20">
        <v>0.25493919022938366</v>
      </c>
      <c r="C78" s="21">
        <v>0.8184367466057606</v>
      </c>
      <c r="D78" s="21">
        <v>0.50275862068965516</v>
      </c>
    </row>
    <row r="79" spans="1:4" x14ac:dyDescent="0.35">
      <c r="A79" s="155">
        <f t="shared" si="1"/>
        <v>77</v>
      </c>
      <c r="B79" s="20">
        <v>0.25493919022938366</v>
      </c>
      <c r="C79" s="21">
        <v>0.8184367466057606</v>
      </c>
      <c r="D79" s="21">
        <v>0.50275862068965516</v>
      </c>
    </row>
    <row r="80" spans="1:4" x14ac:dyDescent="0.35">
      <c r="A80" s="155">
        <f t="shared" si="1"/>
        <v>78</v>
      </c>
      <c r="B80" s="20">
        <v>0.25493919022938366</v>
      </c>
      <c r="C80" s="21">
        <v>0.8184367466057606</v>
      </c>
      <c r="D80" s="21">
        <v>0.50275862068965516</v>
      </c>
    </row>
    <row r="81" spans="1:4" x14ac:dyDescent="0.35">
      <c r="A81" s="155">
        <f t="shared" si="1"/>
        <v>79</v>
      </c>
      <c r="B81" s="20">
        <v>0.25493919022938366</v>
      </c>
      <c r="C81" s="21">
        <v>0.8184367466057606</v>
      </c>
      <c r="D81" s="21">
        <v>0.50275862068965516</v>
      </c>
    </row>
    <row r="82" spans="1:4" x14ac:dyDescent="0.35">
      <c r="A82" s="155">
        <f t="shared" si="1"/>
        <v>80</v>
      </c>
      <c r="B82" s="20">
        <v>0.25493919022938366</v>
      </c>
      <c r="C82" s="21">
        <v>0.8184367466057606</v>
      </c>
      <c r="D82" s="21">
        <v>0.50275862068965516</v>
      </c>
    </row>
    <row r="83" spans="1:4" x14ac:dyDescent="0.35">
      <c r="A83" s="155">
        <f t="shared" si="1"/>
        <v>81</v>
      </c>
      <c r="B83" s="20">
        <v>0.25493919022938366</v>
      </c>
      <c r="C83" s="21">
        <v>0.8184367466057606</v>
      </c>
      <c r="D83" s="21">
        <v>0.50275862068965516</v>
      </c>
    </row>
    <row r="84" spans="1:4" x14ac:dyDescent="0.35">
      <c r="A84" s="155">
        <f t="shared" si="1"/>
        <v>82</v>
      </c>
      <c r="B84" s="20">
        <v>0.25493919022938366</v>
      </c>
      <c r="C84" s="21">
        <v>0.69827433066869682</v>
      </c>
      <c r="D84" s="21">
        <v>0.50275862068965516</v>
      </c>
    </row>
    <row r="85" spans="1:4" x14ac:dyDescent="0.35">
      <c r="A85" s="155">
        <f t="shared" si="1"/>
        <v>83</v>
      </c>
      <c r="B85" s="20">
        <v>0.25493919022938366</v>
      </c>
      <c r="C85" s="21">
        <v>0.69827433066869682</v>
      </c>
      <c r="D85" s="21">
        <v>0.50275862068965516</v>
      </c>
    </row>
    <row r="86" spans="1:4" x14ac:dyDescent="0.35">
      <c r="A86" s="155">
        <f t="shared" si="1"/>
        <v>84</v>
      </c>
      <c r="B86" s="20">
        <v>0.25493919022938366</v>
      </c>
      <c r="C86" s="21">
        <v>0.46568963329526708</v>
      </c>
      <c r="D86" s="21">
        <v>0.50275862068965516</v>
      </c>
    </row>
    <row r="87" spans="1:4" x14ac:dyDescent="0.35">
      <c r="A87" s="155">
        <f t="shared" si="1"/>
        <v>85</v>
      </c>
      <c r="B87" s="20">
        <v>0.25493919022938366</v>
      </c>
      <c r="C87" s="21">
        <v>0.46568963329526708</v>
      </c>
      <c r="D87" s="21">
        <v>0.50275862068965516</v>
      </c>
    </row>
    <row r="88" spans="1:4" x14ac:dyDescent="0.35">
      <c r="A88" s="155">
        <f t="shared" si="1"/>
        <v>86</v>
      </c>
      <c r="B88" s="20">
        <v>0.25493919022938366</v>
      </c>
      <c r="C88" s="21">
        <v>0.46568963329526708</v>
      </c>
      <c r="D88" s="21">
        <v>0.50275862068965516</v>
      </c>
    </row>
    <row r="89" spans="1:4" x14ac:dyDescent="0.35">
      <c r="A89" s="155">
        <f t="shared" si="1"/>
        <v>87</v>
      </c>
      <c r="B89" s="20">
        <v>0.25493919022938366</v>
      </c>
      <c r="C89" s="21">
        <v>0.55489151122953939</v>
      </c>
      <c r="D89" s="21">
        <v>0.50275862068965516</v>
      </c>
    </row>
    <row r="90" spans="1:4" x14ac:dyDescent="0.35">
      <c r="A90" s="155">
        <f t="shared" si="1"/>
        <v>88</v>
      </c>
      <c r="B90" s="20">
        <v>0.25493919022938366</v>
      </c>
      <c r="C90" s="21">
        <v>0.8184367466057606</v>
      </c>
      <c r="D90" s="21">
        <v>0.50275862068965516</v>
      </c>
    </row>
    <row r="91" spans="1:4" x14ac:dyDescent="0.35">
      <c r="A91" s="155">
        <f t="shared" si="1"/>
        <v>89</v>
      </c>
      <c r="B91" s="20">
        <v>0.25493919022938366</v>
      </c>
      <c r="C91" s="21">
        <v>0.8184367466057606</v>
      </c>
      <c r="D91" s="21">
        <v>0.50275862068965516</v>
      </c>
    </row>
    <row r="92" spans="1:4" x14ac:dyDescent="0.35">
      <c r="A92" s="155">
        <f t="shared" si="1"/>
        <v>90</v>
      </c>
      <c r="B92" s="20">
        <v>0.25493919022938366</v>
      </c>
      <c r="C92" s="21">
        <v>0.8184367466057606</v>
      </c>
      <c r="D92" s="21">
        <v>0.50275862068965516</v>
      </c>
    </row>
    <row r="93" spans="1:4" x14ac:dyDescent="0.35">
      <c r="A93" s="155">
        <f t="shared" si="1"/>
        <v>91</v>
      </c>
      <c r="B93" s="20">
        <v>0.25493919022938366</v>
      </c>
      <c r="C93" s="21">
        <v>0.8184367466057606</v>
      </c>
      <c r="D93" s="21">
        <v>0.50275862068965516</v>
      </c>
    </row>
    <row r="94" spans="1:4" x14ac:dyDescent="0.35">
      <c r="A94" s="155">
        <f t="shared" si="1"/>
        <v>92</v>
      </c>
      <c r="B94" s="20">
        <v>0.25493919022938366</v>
      </c>
      <c r="C94" s="21">
        <v>0.8184367466057606</v>
      </c>
      <c r="D94" s="21">
        <v>0.50275862068965516</v>
      </c>
    </row>
    <row r="95" spans="1:4" x14ac:dyDescent="0.35">
      <c r="A95" s="155">
        <f t="shared" si="1"/>
        <v>93</v>
      </c>
      <c r="B95" s="20">
        <v>0.25493919022938366</v>
      </c>
      <c r="C95" s="21">
        <v>0.8184367466057606</v>
      </c>
      <c r="D95" s="21">
        <v>0.50275862068965516</v>
      </c>
    </row>
    <row r="96" spans="1:4" x14ac:dyDescent="0.35">
      <c r="A96" s="155">
        <f t="shared" si="1"/>
        <v>94</v>
      </c>
      <c r="B96" s="20">
        <v>0.25493919022938366</v>
      </c>
      <c r="C96" s="21">
        <v>0.8184367466057606</v>
      </c>
      <c r="D96" s="21">
        <v>0.50275862068965516</v>
      </c>
    </row>
    <row r="97" spans="1:4" x14ac:dyDescent="0.35">
      <c r="A97" s="155">
        <f t="shared" si="1"/>
        <v>95</v>
      </c>
      <c r="B97" s="20">
        <v>0.25493919022938366</v>
      </c>
      <c r="C97" s="21">
        <v>0.69827433066869682</v>
      </c>
      <c r="D97" s="21">
        <v>0.50275862068965516</v>
      </c>
    </row>
    <row r="98" spans="1:4" x14ac:dyDescent="0.35">
      <c r="A98" s="155">
        <f t="shared" si="1"/>
        <v>96</v>
      </c>
      <c r="B98" s="20">
        <v>0.25493919022938366</v>
      </c>
      <c r="C98" s="21">
        <v>0.69053419616799905</v>
      </c>
      <c r="D98" s="21">
        <v>0.50275862068965516</v>
      </c>
    </row>
    <row r="99" spans="1:4" x14ac:dyDescent="0.35">
      <c r="A99" s="155">
        <f t="shared" si="1"/>
        <v>97</v>
      </c>
      <c r="B99" s="20">
        <v>0.25493919022938366</v>
      </c>
      <c r="C99" s="21">
        <v>0.46568963329526708</v>
      </c>
      <c r="D99" s="21">
        <v>0.50275862068965516</v>
      </c>
    </row>
    <row r="100" spans="1:4" x14ac:dyDescent="0.35">
      <c r="A100" s="155">
        <f t="shared" si="1"/>
        <v>98</v>
      </c>
      <c r="B100" s="20">
        <v>0.25493919022938366</v>
      </c>
      <c r="C100" s="21">
        <v>0.8184367466057606</v>
      </c>
      <c r="D100" s="21">
        <v>0.50275862068965516</v>
      </c>
    </row>
    <row r="101" spans="1:4" x14ac:dyDescent="0.35">
      <c r="A101" s="155">
        <f t="shared" si="1"/>
        <v>99</v>
      </c>
      <c r="B101" s="20">
        <v>0.25493919022938366</v>
      </c>
      <c r="C101" s="21">
        <v>0.8184367466057606</v>
      </c>
      <c r="D101" s="21">
        <v>0.50275862068965516</v>
      </c>
    </row>
    <row r="102" spans="1:4" x14ac:dyDescent="0.35">
      <c r="A102" s="155">
        <f t="shared" si="1"/>
        <v>100</v>
      </c>
      <c r="B102" s="20">
        <v>0.25493919022938366</v>
      </c>
      <c r="C102" s="21">
        <v>0.46568963329526708</v>
      </c>
      <c r="D102" s="21">
        <v>0.50275862068965516</v>
      </c>
    </row>
    <row r="103" spans="1:4" x14ac:dyDescent="0.35">
      <c r="A103" s="155">
        <f t="shared" si="1"/>
        <v>101</v>
      </c>
      <c r="B103" s="20">
        <v>0.25493919022938366</v>
      </c>
      <c r="C103" s="21">
        <v>0.8184367466057606</v>
      </c>
      <c r="D103" s="21">
        <v>0.50275862068965516</v>
      </c>
    </row>
    <row r="104" spans="1:4" x14ac:dyDescent="0.35">
      <c r="A104" s="155">
        <f t="shared" si="1"/>
        <v>102</v>
      </c>
      <c r="B104" s="20">
        <v>0.25493919022938366</v>
      </c>
      <c r="C104" s="21">
        <v>0.69053419616799905</v>
      </c>
      <c r="D104" s="21">
        <v>0.50275862068965516</v>
      </c>
    </row>
    <row r="105" spans="1:4" x14ac:dyDescent="0.35">
      <c r="A105" s="155">
        <f t="shared" si="1"/>
        <v>103</v>
      </c>
      <c r="B105" s="20">
        <v>0.25493919022938366</v>
      </c>
      <c r="C105" s="21">
        <v>0.8184367466057606</v>
      </c>
      <c r="D105" s="21">
        <v>0.50275862068965516</v>
      </c>
    </row>
    <row r="106" spans="1:4" x14ac:dyDescent="0.35">
      <c r="A106" s="155">
        <f t="shared" si="1"/>
        <v>104</v>
      </c>
      <c r="B106" s="20">
        <v>0.25493919022938366</v>
      </c>
      <c r="C106" s="21">
        <v>0.69827433066869682</v>
      </c>
      <c r="D106" s="21">
        <v>0.50275862068965516</v>
      </c>
    </row>
    <row r="107" spans="1:4" x14ac:dyDescent="0.35">
      <c r="A107" s="155">
        <f t="shared" si="1"/>
        <v>105</v>
      </c>
      <c r="B107" s="20">
        <v>0.25493919022938366</v>
      </c>
      <c r="C107" s="21">
        <v>0.46568963329526708</v>
      </c>
      <c r="D107" s="21">
        <v>0.50275862068965516</v>
      </c>
    </row>
    <row r="108" spans="1:4" x14ac:dyDescent="0.35">
      <c r="A108" s="155">
        <f t="shared" si="1"/>
        <v>106</v>
      </c>
      <c r="B108" s="20">
        <v>0.25493919022938366</v>
      </c>
      <c r="C108" s="21">
        <v>0.46568963329526708</v>
      </c>
      <c r="D108" s="21">
        <v>0.50275862068965516</v>
      </c>
    </row>
    <row r="109" spans="1:4" x14ac:dyDescent="0.35">
      <c r="A109" s="155">
        <f t="shared" si="1"/>
        <v>107</v>
      </c>
      <c r="B109" s="20">
        <v>0.25493919022938366</v>
      </c>
      <c r="C109" s="21">
        <v>0.46568963329526708</v>
      </c>
      <c r="D109" s="21">
        <v>0.50275862068965516</v>
      </c>
    </row>
    <row r="110" spans="1:4" x14ac:dyDescent="0.35">
      <c r="A110" s="155">
        <f t="shared" si="1"/>
        <v>108</v>
      </c>
      <c r="B110" s="20">
        <v>0</v>
      </c>
      <c r="C110" s="21">
        <v>0.46568963329526708</v>
      </c>
      <c r="D110" s="21">
        <v>0.50275862068965516</v>
      </c>
    </row>
    <row r="111" spans="1:4" x14ac:dyDescent="0.35">
      <c r="A111" s="155">
        <f t="shared" si="1"/>
        <v>109</v>
      </c>
      <c r="B111" s="20">
        <v>0.25493919022938366</v>
      </c>
      <c r="C111" s="21">
        <v>0.46568963329526708</v>
      </c>
      <c r="D111" s="21">
        <v>0.50275862068965516</v>
      </c>
    </row>
    <row r="112" spans="1:4" x14ac:dyDescent="0.35">
      <c r="A112" s="155">
        <f t="shared" si="1"/>
        <v>110</v>
      </c>
      <c r="B112" s="20">
        <v>0</v>
      </c>
      <c r="C112" s="21">
        <v>0.46568963329526708</v>
      </c>
      <c r="D112" s="21">
        <v>0.50275862068965516</v>
      </c>
    </row>
    <row r="113" spans="1:4" x14ac:dyDescent="0.35">
      <c r="A113" s="155">
        <f t="shared" si="1"/>
        <v>111</v>
      </c>
      <c r="B113" s="20">
        <v>0</v>
      </c>
      <c r="C113" s="21">
        <v>0.46568963329526708</v>
      </c>
      <c r="D113" s="21">
        <v>0.50275862068965516</v>
      </c>
    </row>
    <row r="114" spans="1:4" x14ac:dyDescent="0.35">
      <c r="A114" s="155">
        <f t="shared" si="1"/>
        <v>112</v>
      </c>
      <c r="B114" s="20">
        <v>0.25493919022938366</v>
      </c>
      <c r="C114" s="21">
        <v>0.46568963329526708</v>
      </c>
      <c r="D114" s="21">
        <v>0.50275862068965516</v>
      </c>
    </row>
    <row r="115" spans="1:4" x14ac:dyDescent="0.35">
      <c r="A115" s="155">
        <f t="shared" si="1"/>
        <v>113</v>
      </c>
      <c r="B115" s="20">
        <v>0.25493919022938366</v>
      </c>
      <c r="C115" s="21">
        <v>0.7060144651693947</v>
      </c>
      <c r="D115" s="21">
        <v>0.50275862068965516</v>
      </c>
    </row>
    <row r="116" spans="1:4" x14ac:dyDescent="0.35">
      <c r="A116" s="155">
        <f t="shared" si="1"/>
        <v>114</v>
      </c>
      <c r="B116" s="20">
        <v>0.25493919022938366</v>
      </c>
      <c r="C116" s="21">
        <v>0.8184367466057606</v>
      </c>
      <c r="D116" s="21">
        <v>0.50275862068965516</v>
      </c>
    </row>
    <row r="117" spans="1:4" x14ac:dyDescent="0.35">
      <c r="A117" s="155">
        <f t="shared" si="1"/>
        <v>115</v>
      </c>
      <c r="B117" s="20">
        <v>0.25493919022938366</v>
      </c>
      <c r="C117" s="21">
        <v>0.8184367466057606</v>
      </c>
      <c r="D117" s="21">
        <v>0.50275862068965516</v>
      </c>
    </row>
    <row r="118" spans="1:4" x14ac:dyDescent="0.35">
      <c r="A118" s="155">
        <f t="shared" si="1"/>
        <v>116</v>
      </c>
      <c r="B118" s="20">
        <v>0.25493919022938366</v>
      </c>
      <c r="C118" s="21">
        <v>0.8184367466057606</v>
      </c>
      <c r="D118" s="21">
        <v>0.50275862068965516</v>
      </c>
    </row>
    <row r="119" spans="1:4" x14ac:dyDescent="0.35">
      <c r="A119" s="155">
        <f t="shared" si="1"/>
        <v>117</v>
      </c>
      <c r="B119" s="20">
        <v>0.25493919022938366</v>
      </c>
      <c r="C119" s="21">
        <v>0.8184367466057606</v>
      </c>
      <c r="D119" s="21">
        <v>0.50275862068965516</v>
      </c>
    </row>
    <row r="120" spans="1:4" x14ac:dyDescent="0.35">
      <c r="A120" s="155">
        <f t="shared" si="1"/>
        <v>118</v>
      </c>
      <c r="B120" s="20">
        <v>0.25493919022938366</v>
      </c>
      <c r="C120" s="21">
        <v>0.8184367466057606</v>
      </c>
      <c r="D120" s="21">
        <v>0.50275862068965516</v>
      </c>
    </row>
    <row r="121" spans="1:4" x14ac:dyDescent="0.35">
      <c r="A121" s="155">
        <f t="shared" si="1"/>
        <v>119</v>
      </c>
      <c r="B121" s="20">
        <v>0.25493919022938366</v>
      </c>
      <c r="C121" s="21">
        <v>0.8184367466057606</v>
      </c>
      <c r="D121" s="21">
        <v>0.50275862068965516</v>
      </c>
    </row>
    <row r="122" spans="1:4" x14ac:dyDescent="0.35">
      <c r="A122" s="155">
        <f t="shared" si="1"/>
        <v>120</v>
      </c>
      <c r="B122" s="20">
        <v>0.25493919022938366</v>
      </c>
      <c r="C122" s="21">
        <v>0.46568963329526708</v>
      </c>
      <c r="D122" s="21">
        <v>0.50275862068965516</v>
      </c>
    </row>
    <row r="123" spans="1:4" x14ac:dyDescent="0.35">
      <c r="A123" s="155">
        <f t="shared" si="1"/>
        <v>121</v>
      </c>
      <c r="B123" s="20">
        <v>0.25493919022938366</v>
      </c>
      <c r="C123" s="21">
        <v>0.46568963329526708</v>
      </c>
      <c r="D123" s="21">
        <v>0.50275862068965516</v>
      </c>
    </row>
    <row r="124" spans="1:4" x14ac:dyDescent="0.35">
      <c r="A124" s="155">
        <f t="shared" si="1"/>
        <v>122</v>
      </c>
      <c r="B124" s="20">
        <v>0.25493919022938366</v>
      </c>
      <c r="C124" s="21">
        <v>0.8184367466057606</v>
      </c>
      <c r="D124" s="21">
        <v>0.50275862068965516</v>
      </c>
    </row>
    <row r="125" spans="1:4" x14ac:dyDescent="0.35">
      <c r="A125" s="155">
        <f t="shared" si="1"/>
        <v>123</v>
      </c>
      <c r="B125" s="20">
        <v>0.25493919022938366</v>
      </c>
      <c r="C125" s="21">
        <v>0.61685924401725667</v>
      </c>
      <c r="D125" s="21">
        <v>0.50275862068965516</v>
      </c>
    </row>
    <row r="126" spans="1:4" x14ac:dyDescent="0.35">
      <c r="A126" s="155">
        <f t="shared" si="1"/>
        <v>124</v>
      </c>
      <c r="B126" s="20">
        <v>0.25493919022938366</v>
      </c>
      <c r="C126" s="21">
        <v>0.8184367466057606</v>
      </c>
      <c r="D126" s="21">
        <v>0.50275862068965516</v>
      </c>
    </row>
    <row r="127" spans="1:4" x14ac:dyDescent="0.35">
      <c r="A127" s="155">
        <f t="shared" si="1"/>
        <v>125</v>
      </c>
      <c r="B127" s="20">
        <v>0.25493919022938366</v>
      </c>
      <c r="C127" s="21">
        <v>0.8184367466057606</v>
      </c>
      <c r="D127" s="21">
        <v>0.50275862068965516</v>
      </c>
    </row>
    <row r="128" spans="1:4" x14ac:dyDescent="0.35">
      <c r="A128" s="155">
        <f t="shared" si="1"/>
        <v>126</v>
      </c>
      <c r="B128" s="20">
        <v>0.25493919022938366</v>
      </c>
      <c r="C128" s="21">
        <v>0.8184367466057606</v>
      </c>
      <c r="D128" s="21">
        <v>0.50275862068965516</v>
      </c>
    </row>
    <row r="129" spans="1:4" x14ac:dyDescent="0.35">
      <c r="A129" s="155">
        <f t="shared" si="1"/>
        <v>127</v>
      </c>
      <c r="B129" s="20">
        <v>0.25493919022938366</v>
      </c>
      <c r="C129" s="21">
        <v>0.46568963329526708</v>
      </c>
      <c r="D129" s="21">
        <v>0.50275862068965516</v>
      </c>
    </row>
    <row r="130" spans="1:4" x14ac:dyDescent="0.35">
      <c r="A130" s="155">
        <f t="shared" si="1"/>
        <v>128</v>
      </c>
      <c r="B130" s="20">
        <v>0.25493919022938366</v>
      </c>
      <c r="C130" s="21">
        <v>0.46568963329526708</v>
      </c>
      <c r="D130" s="21">
        <v>0.50275862068965516</v>
      </c>
    </row>
    <row r="131" spans="1:4" x14ac:dyDescent="0.35">
      <c r="A131" s="155">
        <f t="shared" si="1"/>
        <v>129</v>
      </c>
      <c r="B131" s="20">
        <v>0.25493919022938366</v>
      </c>
      <c r="C131" s="21">
        <v>0.46568963329526708</v>
      </c>
      <c r="D131" s="21">
        <v>0.50275862068965516</v>
      </c>
    </row>
    <row r="132" spans="1:4" x14ac:dyDescent="0.35">
      <c r="A132" s="155">
        <f t="shared" ref="A132:A169" si="2">A131+1</f>
        <v>130</v>
      </c>
      <c r="B132" s="20">
        <v>0.25493919022938366</v>
      </c>
      <c r="C132" s="21">
        <v>0.8184367466057606</v>
      </c>
      <c r="D132" s="21">
        <v>0.50275862068965516</v>
      </c>
    </row>
    <row r="133" spans="1:4" x14ac:dyDescent="0.35">
      <c r="A133" s="155">
        <f t="shared" si="2"/>
        <v>131</v>
      </c>
      <c r="B133" s="20">
        <v>0.25493919022938366</v>
      </c>
      <c r="C133" s="21">
        <v>0.46568963329526708</v>
      </c>
      <c r="D133" s="21">
        <v>0.50275862068965516</v>
      </c>
    </row>
    <row r="134" spans="1:4" x14ac:dyDescent="0.35">
      <c r="A134" s="155">
        <f t="shared" si="2"/>
        <v>132</v>
      </c>
      <c r="B134" s="20">
        <v>0.25493919022938366</v>
      </c>
      <c r="C134" s="21">
        <v>0.8184367466057606</v>
      </c>
      <c r="D134" s="21">
        <v>0.50275862068965516</v>
      </c>
    </row>
    <row r="135" spans="1:4" x14ac:dyDescent="0.35">
      <c r="A135" s="155">
        <f t="shared" si="2"/>
        <v>133</v>
      </c>
      <c r="B135" s="20">
        <v>0.25493919022938366</v>
      </c>
      <c r="C135" s="21">
        <v>0.46568963329526708</v>
      </c>
      <c r="D135" s="21">
        <v>0.50275862068965516</v>
      </c>
    </row>
    <row r="136" spans="1:4" x14ac:dyDescent="0.35">
      <c r="A136" s="155">
        <f t="shared" si="2"/>
        <v>134</v>
      </c>
      <c r="B136" s="20">
        <v>0.25493919022938366</v>
      </c>
      <c r="C136" s="21">
        <v>0.46568963329526708</v>
      </c>
      <c r="D136" s="21">
        <v>0.50275862068965516</v>
      </c>
    </row>
    <row r="137" spans="1:4" x14ac:dyDescent="0.35">
      <c r="A137" s="155">
        <f t="shared" si="2"/>
        <v>135</v>
      </c>
      <c r="B137" s="20">
        <v>0.25493919022938366</v>
      </c>
      <c r="C137" s="21">
        <v>0.8184367466057606</v>
      </c>
      <c r="D137" s="21">
        <v>0.50275862068965516</v>
      </c>
    </row>
    <row r="138" spans="1:4" x14ac:dyDescent="0.35">
      <c r="A138" s="155">
        <f t="shared" si="2"/>
        <v>136</v>
      </c>
      <c r="B138" s="20">
        <v>0.25493919022938366</v>
      </c>
      <c r="C138" s="21">
        <v>0.8184367466057606</v>
      </c>
      <c r="D138" s="21">
        <v>0.50275862068965516</v>
      </c>
    </row>
    <row r="139" spans="1:4" x14ac:dyDescent="0.35">
      <c r="A139" s="155">
        <f t="shared" si="2"/>
        <v>137</v>
      </c>
      <c r="B139" s="20">
        <v>0.25493919022938366</v>
      </c>
      <c r="C139" s="21">
        <v>0.46568963329526708</v>
      </c>
      <c r="D139" s="21">
        <v>0.50275862068965516</v>
      </c>
    </row>
    <row r="140" spans="1:4" x14ac:dyDescent="0.35">
      <c r="A140" s="155">
        <f t="shared" si="2"/>
        <v>138</v>
      </c>
      <c r="B140" s="20">
        <v>0.25493919022938366</v>
      </c>
      <c r="C140" s="21">
        <v>0.8184367466057606</v>
      </c>
      <c r="D140" s="21">
        <v>0.50275862068965516</v>
      </c>
    </row>
    <row r="141" spans="1:4" x14ac:dyDescent="0.35">
      <c r="A141" s="155">
        <f t="shared" si="2"/>
        <v>139</v>
      </c>
      <c r="B141" s="20">
        <v>0.25493919022938366</v>
      </c>
      <c r="C141" s="21">
        <v>0.8184367466057606</v>
      </c>
      <c r="D141" s="21">
        <v>0.50275862068965516</v>
      </c>
    </row>
    <row r="142" spans="1:4" x14ac:dyDescent="0.35">
      <c r="A142" s="155">
        <f t="shared" si="2"/>
        <v>140</v>
      </c>
      <c r="B142" s="20">
        <v>0.25493919022938366</v>
      </c>
      <c r="C142" s="21">
        <v>0.46568963329526708</v>
      </c>
      <c r="D142" s="21">
        <v>0.50275862068965516</v>
      </c>
    </row>
    <row r="143" spans="1:4" x14ac:dyDescent="0.35">
      <c r="A143" s="155">
        <f t="shared" si="2"/>
        <v>141</v>
      </c>
      <c r="B143" s="20">
        <v>0.25493919022938366</v>
      </c>
      <c r="C143" s="21">
        <v>0.8184367466057606</v>
      </c>
      <c r="D143" s="21">
        <v>0.50275862068965516</v>
      </c>
    </row>
    <row r="144" spans="1:4" x14ac:dyDescent="0.35">
      <c r="A144" s="155">
        <f t="shared" si="2"/>
        <v>142</v>
      </c>
      <c r="B144" s="20">
        <v>0.25493919022938366</v>
      </c>
      <c r="C144" s="21">
        <v>0.8184367466057606</v>
      </c>
      <c r="D144" s="21">
        <v>0.50275862068965516</v>
      </c>
    </row>
    <row r="145" spans="1:4" x14ac:dyDescent="0.35">
      <c r="A145" s="155">
        <f t="shared" si="2"/>
        <v>143</v>
      </c>
      <c r="B145" s="20">
        <v>0.25493919022938366</v>
      </c>
      <c r="C145" s="21">
        <v>0.46568963329526708</v>
      </c>
      <c r="D145" s="21">
        <v>0.50275862068965516</v>
      </c>
    </row>
    <row r="146" spans="1:4" x14ac:dyDescent="0.35">
      <c r="A146" s="155">
        <f t="shared" si="2"/>
        <v>144</v>
      </c>
      <c r="B146" s="20">
        <v>0.25493919022938366</v>
      </c>
      <c r="C146" s="21">
        <v>0.8184367466057606</v>
      </c>
      <c r="D146" s="21">
        <v>0.50275862068965516</v>
      </c>
    </row>
    <row r="147" spans="1:4" x14ac:dyDescent="0.35">
      <c r="A147" s="155">
        <f t="shared" si="2"/>
        <v>145</v>
      </c>
      <c r="B147" s="20">
        <v>0.25493919022938366</v>
      </c>
      <c r="C147" s="21">
        <v>0.46568963329526708</v>
      </c>
      <c r="D147" s="21">
        <v>0.50275862068965516</v>
      </c>
    </row>
    <row r="148" spans="1:4" x14ac:dyDescent="0.35">
      <c r="A148" s="155">
        <f t="shared" si="2"/>
        <v>146</v>
      </c>
      <c r="B148" s="20">
        <v>0.25493919022938366</v>
      </c>
      <c r="C148" s="21">
        <v>0.8184367466057606</v>
      </c>
      <c r="D148" s="21">
        <v>0.50275862068965516</v>
      </c>
    </row>
    <row r="149" spans="1:4" x14ac:dyDescent="0.35">
      <c r="A149" s="155">
        <f t="shared" si="2"/>
        <v>147</v>
      </c>
      <c r="B149" s="20">
        <v>0.25493919022938366</v>
      </c>
      <c r="C149" s="21">
        <v>0.46568963329526708</v>
      </c>
      <c r="D149" s="21">
        <v>0.50275862068965516</v>
      </c>
    </row>
    <row r="150" spans="1:4" x14ac:dyDescent="0.35">
      <c r="A150" s="155">
        <f t="shared" si="2"/>
        <v>148</v>
      </c>
      <c r="B150" s="20">
        <v>0.25493919022938366</v>
      </c>
      <c r="C150" s="21">
        <v>0.8184367466057606</v>
      </c>
      <c r="D150" s="21">
        <v>0.50275862068965516</v>
      </c>
    </row>
    <row r="151" spans="1:4" x14ac:dyDescent="0.35">
      <c r="A151" s="155">
        <f t="shared" si="2"/>
        <v>149</v>
      </c>
      <c r="B151" s="20">
        <v>0.25493919022938366</v>
      </c>
      <c r="C151" s="21">
        <v>0.46568963329526708</v>
      </c>
      <c r="D151" s="21">
        <v>0.50275862068965516</v>
      </c>
    </row>
    <row r="152" spans="1:4" x14ac:dyDescent="0.35">
      <c r="A152" s="155">
        <f t="shared" si="2"/>
        <v>150</v>
      </c>
      <c r="B152" s="20">
        <v>0.25493919022938366</v>
      </c>
      <c r="C152" s="21">
        <v>0.46568963329526708</v>
      </c>
      <c r="D152" s="21">
        <v>0.50275862068965516</v>
      </c>
    </row>
    <row r="153" spans="1:4" x14ac:dyDescent="0.35">
      <c r="A153" s="155">
        <f t="shared" si="2"/>
        <v>151</v>
      </c>
      <c r="B153" s="20">
        <v>0.25493919022938366</v>
      </c>
      <c r="C153" s="21">
        <v>0.8184367466057606</v>
      </c>
      <c r="D153" s="21">
        <v>0.50275862068965516</v>
      </c>
    </row>
    <row r="154" spans="1:4" x14ac:dyDescent="0.35">
      <c r="A154" s="155">
        <f t="shared" si="2"/>
        <v>152</v>
      </c>
      <c r="B154" s="20">
        <v>0.25493919022938366</v>
      </c>
      <c r="C154" s="21">
        <v>0.46568963329526708</v>
      </c>
      <c r="D154" s="21">
        <v>0.50275862068965516</v>
      </c>
    </row>
    <row r="155" spans="1:4" x14ac:dyDescent="0.35">
      <c r="A155" s="155">
        <f t="shared" si="2"/>
        <v>153</v>
      </c>
      <c r="B155" s="20">
        <v>0.25493919022938366</v>
      </c>
      <c r="C155" s="21">
        <v>0</v>
      </c>
      <c r="D155" s="21">
        <v>0.50275862068965516</v>
      </c>
    </row>
    <row r="156" spans="1:4" x14ac:dyDescent="0.35">
      <c r="A156" s="155">
        <f t="shared" si="2"/>
        <v>154</v>
      </c>
      <c r="B156" s="20">
        <v>0.25493919022938366</v>
      </c>
      <c r="C156" s="21">
        <v>0.8184367466057606</v>
      </c>
      <c r="D156" s="21">
        <v>0.50275862068965516</v>
      </c>
    </row>
    <row r="157" spans="1:4" x14ac:dyDescent="0.35">
      <c r="A157" s="155">
        <f t="shared" si="2"/>
        <v>155</v>
      </c>
      <c r="B157" s="20">
        <v>0.25493919022938366</v>
      </c>
      <c r="C157" s="21">
        <v>0.8184367466057606</v>
      </c>
      <c r="D157" s="21">
        <v>0.50275862068965516</v>
      </c>
    </row>
    <row r="158" spans="1:4" x14ac:dyDescent="0.35">
      <c r="A158" s="155">
        <f t="shared" si="2"/>
        <v>156</v>
      </c>
      <c r="B158" s="20">
        <v>0.25493919022938366</v>
      </c>
      <c r="C158" s="21">
        <v>0.8184367466057606</v>
      </c>
      <c r="D158" s="21">
        <v>0.50275862068965516</v>
      </c>
    </row>
    <row r="159" spans="1:4" x14ac:dyDescent="0.35">
      <c r="A159" s="155">
        <f t="shared" si="2"/>
        <v>157</v>
      </c>
      <c r="B159" s="20">
        <v>0.25493919022938366</v>
      </c>
      <c r="C159" s="21">
        <v>0.46568963329526708</v>
      </c>
      <c r="D159" s="21">
        <v>0.50275862068965516</v>
      </c>
    </row>
    <row r="160" spans="1:4" x14ac:dyDescent="0.35">
      <c r="A160" s="155">
        <f t="shared" si="2"/>
        <v>158</v>
      </c>
      <c r="B160" s="20">
        <v>0.25493919022938366</v>
      </c>
      <c r="C160" s="21">
        <v>0.8184367466057606</v>
      </c>
      <c r="D160" s="21">
        <v>0.50275862068965516</v>
      </c>
    </row>
    <row r="161" spans="1:4" x14ac:dyDescent="0.35">
      <c r="A161" s="155">
        <f t="shared" si="2"/>
        <v>159</v>
      </c>
      <c r="B161" s="20">
        <v>0</v>
      </c>
      <c r="C161" s="21">
        <v>0.74319054210125612</v>
      </c>
      <c r="D161" s="21">
        <v>0.50275862068965516</v>
      </c>
    </row>
    <row r="162" spans="1:4" x14ac:dyDescent="0.35">
      <c r="A162" s="155">
        <f t="shared" si="2"/>
        <v>160</v>
      </c>
      <c r="B162" s="20">
        <v>0</v>
      </c>
      <c r="C162" s="21">
        <v>0.46568963329526708</v>
      </c>
      <c r="D162" s="21">
        <v>0.50275862068965516</v>
      </c>
    </row>
    <row r="163" spans="1:4" x14ac:dyDescent="0.35">
      <c r="A163" s="155">
        <f t="shared" si="2"/>
        <v>161</v>
      </c>
      <c r="B163" s="20">
        <v>0.25493919022938366</v>
      </c>
      <c r="C163" s="21">
        <v>0.46568963329526708</v>
      </c>
      <c r="D163" s="21">
        <v>0.50275862068965516</v>
      </c>
    </row>
    <row r="164" spans="1:4" x14ac:dyDescent="0.35">
      <c r="A164" s="155">
        <f t="shared" si="2"/>
        <v>162</v>
      </c>
      <c r="B164" s="20">
        <v>0.25493919022938366</v>
      </c>
      <c r="C164" s="21">
        <v>0.8184367466057606</v>
      </c>
      <c r="D164" s="21">
        <v>0.50275862068965516</v>
      </c>
    </row>
    <row r="165" spans="1:4" x14ac:dyDescent="0.35">
      <c r="A165" s="155">
        <f t="shared" si="2"/>
        <v>163</v>
      </c>
      <c r="B165" s="20">
        <v>0.25493919022938366</v>
      </c>
      <c r="C165" s="21">
        <v>0.8184367466057606</v>
      </c>
      <c r="D165" s="21">
        <v>0.50275862068965516</v>
      </c>
    </row>
    <row r="166" spans="1:4" x14ac:dyDescent="0.35">
      <c r="A166" s="155">
        <f t="shared" si="2"/>
        <v>164</v>
      </c>
      <c r="B166" s="20">
        <v>0.25493919022938366</v>
      </c>
      <c r="C166" s="21">
        <v>0.46568963329526708</v>
      </c>
      <c r="D166" s="21">
        <v>0.50275862068965516</v>
      </c>
    </row>
    <row r="167" spans="1:4" x14ac:dyDescent="0.35">
      <c r="A167" s="155">
        <f t="shared" si="2"/>
        <v>165</v>
      </c>
      <c r="B167" s="20">
        <v>0.25493919022938366</v>
      </c>
      <c r="C167" s="21">
        <v>0.8184367466057606</v>
      </c>
      <c r="D167" s="21">
        <v>0.50275862068965516</v>
      </c>
    </row>
    <row r="168" spans="1:4" x14ac:dyDescent="0.35">
      <c r="A168" s="155">
        <f t="shared" si="2"/>
        <v>166</v>
      </c>
      <c r="B168" s="20">
        <v>0.25493919022938366</v>
      </c>
      <c r="C168" s="21">
        <v>0.8184367466057606</v>
      </c>
      <c r="D168" s="21">
        <v>0.50275862068965516</v>
      </c>
    </row>
    <row r="169" spans="1:4" x14ac:dyDescent="0.35">
      <c r="A169" s="156">
        <f t="shared" si="2"/>
        <v>167</v>
      </c>
      <c r="B169" s="157">
        <v>0.25493919022938366</v>
      </c>
      <c r="C169" s="158">
        <v>0.8184367466057606</v>
      </c>
      <c r="D169" s="158">
        <v>0.50275862068965516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theme="4" tint="0.79998168889431442"/>
  </sheetPr>
  <dimension ref="A1:J13"/>
  <sheetViews>
    <sheetView workbookViewId="0">
      <selection activeCell="C2" sqref="C2:F3"/>
    </sheetView>
  </sheetViews>
  <sheetFormatPr baseColWidth="10" defaultRowHeight="14.5" x14ac:dyDescent="0.35"/>
  <cols>
    <col min="1" max="1" width="21.1796875" style="25" bestFit="1" customWidth="1"/>
    <col min="2" max="2" width="16.08984375" style="25" bestFit="1" customWidth="1"/>
    <col min="3" max="3" width="12.54296875" style="25" bestFit="1" customWidth="1"/>
    <col min="4" max="6" width="10.90625" style="25"/>
    <col min="7" max="7" width="7.26953125" style="25" customWidth="1"/>
    <col min="8" max="8" width="12.6328125" style="25" customWidth="1"/>
    <col min="9" max="16384" width="10.90625" style="25"/>
  </cols>
  <sheetData>
    <row r="1" spans="1:10" x14ac:dyDescent="0.35">
      <c r="A1" s="15" t="s">
        <v>5</v>
      </c>
      <c r="B1" s="219" t="s">
        <v>15</v>
      </c>
      <c r="C1" s="219" t="s">
        <v>24</v>
      </c>
      <c r="D1" s="219" t="s">
        <v>25</v>
      </c>
      <c r="E1" s="219" t="s">
        <v>26</v>
      </c>
      <c r="F1" s="219" t="s">
        <v>27</v>
      </c>
      <c r="G1" s="219" t="s">
        <v>23</v>
      </c>
      <c r="H1" s="219" t="s">
        <v>14</v>
      </c>
      <c r="I1" s="219" t="s">
        <v>0</v>
      </c>
      <c r="J1" s="219" t="s">
        <v>1</v>
      </c>
    </row>
    <row r="2" spans="1:10" x14ac:dyDescent="0.35">
      <c r="A2" s="239" t="s">
        <v>55</v>
      </c>
      <c r="B2" s="229" t="s">
        <v>31</v>
      </c>
      <c r="C2" s="228">
        <f>20414989</f>
        <v>20414989</v>
      </c>
      <c r="D2" s="227">
        <f>C2*F2</f>
        <v>18373490.100000001</v>
      </c>
      <c r="E2" s="229">
        <v>0.2</v>
      </c>
      <c r="F2" s="229">
        <v>0.9</v>
      </c>
      <c r="G2" s="229" t="s">
        <v>29</v>
      </c>
      <c r="H2" s="229">
        <v>1</v>
      </c>
      <c r="I2" s="229" t="s">
        <v>8</v>
      </c>
      <c r="J2" s="229" t="s">
        <v>6</v>
      </c>
    </row>
    <row r="3" spans="1:10" x14ac:dyDescent="0.35">
      <c r="A3" s="240" t="s">
        <v>56</v>
      </c>
      <c r="B3" s="229" t="s">
        <v>35</v>
      </c>
      <c r="C3" s="228">
        <f>3307600</f>
        <v>3307600</v>
      </c>
      <c r="D3" s="227">
        <f>C3*F3</f>
        <v>2976840</v>
      </c>
      <c r="E3" s="229">
        <v>0.2</v>
      </c>
      <c r="F3" s="229">
        <v>0.9</v>
      </c>
      <c r="G3" s="229" t="s">
        <v>29</v>
      </c>
      <c r="H3" s="229">
        <v>1</v>
      </c>
      <c r="I3" s="229" t="s">
        <v>8</v>
      </c>
      <c r="J3" s="229" t="s">
        <v>6</v>
      </c>
    </row>
    <row r="11" spans="1:10" x14ac:dyDescent="0.35">
      <c r="D11" s="17"/>
    </row>
    <row r="12" spans="1:10" x14ac:dyDescent="0.35">
      <c r="F12"/>
    </row>
    <row r="13" spans="1:10" x14ac:dyDescent="0.35">
      <c r="F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theme="4" tint="0.79998168889431442"/>
  </sheetPr>
  <dimension ref="A1:K6"/>
  <sheetViews>
    <sheetView zoomScale="85" zoomScaleNormal="85" workbookViewId="0">
      <selection activeCell="E15" sqref="E15"/>
    </sheetView>
  </sheetViews>
  <sheetFormatPr baseColWidth="10" defaultRowHeight="14.5" x14ac:dyDescent="0.35"/>
  <cols>
    <col min="1" max="1" width="29.26953125" style="5" customWidth="1"/>
    <col min="2" max="2" width="23.54296875" style="5" bestFit="1" customWidth="1"/>
    <col min="3" max="3" width="9" style="5" bestFit="1" customWidth="1"/>
    <col min="4" max="4" width="10.90625" style="5"/>
    <col min="5" max="5" width="14.54296875" style="5" bestFit="1" customWidth="1"/>
    <col min="6" max="6" width="17.453125" style="5" bestFit="1" customWidth="1"/>
    <col min="7" max="7" width="10.90625" style="5"/>
    <col min="8" max="8" width="20" style="5" bestFit="1" customWidth="1"/>
    <col min="9" max="9" width="12.6328125" style="5" bestFit="1" customWidth="1"/>
    <col min="10" max="16384" width="10.90625" style="5"/>
  </cols>
  <sheetData>
    <row r="1" spans="1:11" x14ac:dyDescent="0.35">
      <c r="A1" s="4" t="s">
        <v>5</v>
      </c>
      <c r="B1" s="4" t="s">
        <v>15</v>
      </c>
      <c r="C1" s="4" t="s">
        <v>12</v>
      </c>
      <c r="D1" s="4" t="s">
        <v>20</v>
      </c>
      <c r="E1" s="4" t="s">
        <v>21</v>
      </c>
      <c r="F1" s="4" t="s">
        <v>22</v>
      </c>
      <c r="G1" s="4" t="s">
        <v>13</v>
      </c>
      <c r="H1" s="4" t="s">
        <v>23</v>
      </c>
      <c r="I1" s="4" t="s">
        <v>14</v>
      </c>
      <c r="J1" s="4" t="s">
        <v>0</v>
      </c>
      <c r="K1" s="4" t="s">
        <v>1</v>
      </c>
    </row>
    <row r="2" spans="1:11" ht="15" customHeight="1" x14ac:dyDescent="0.35">
      <c r="A2" s="207" t="s">
        <v>53</v>
      </c>
      <c r="B2" s="234" t="s">
        <v>30</v>
      </c>
      <c r="C2" s="242">
        <f>26698</f>
        <v>26698</v>
      </c>
      <c r="D2" s="242">
        <v>2</v>
      </c>
      <c r="E2" s="242">
        <v>0.89658206299999998</v>
      </c>
      <c r="F2" s="242">
        <v>0.89658206299999998</v>
      </c>
      <c r="G2" s="242"/>
      <c r="H2" s="234" t="s">
        <v>29</v>
      </c>
      <c r="I2" s="234">
        <v>0.1</v>
      </c>
      <c r="J2" s="234" t="s">
        <v>7</v>
      </c>
      <c r="K2" s="234" t="s">
        <v>6</v>
      </c>
    </row>
    <row r="3" spans="1:11" ht="15" customHeight="1" x14ac:dyDescent="0.35">
      <c r="A3" s="209" t="s">
        <v>332</v>
      </c>
      <c r="B3" s="231" t="s">
        <v>33</v>
      </c>
      <c r="C3" s="243">
        <v>2583</v>
      </c>
      <c r="D3" s="243">
        <v>591.55999999999995</v>
      </c>
      <c r="E3" s="243">
        <v>1</v>
      </c>
      <c r="F3" s="243">
        <v>1</v>
      </c>
      <c r="G3" s="243"/>
      <c r="H3" s="231" t="s">
        <v>29</v>
      </c>
      <c r="I3" s="231">
        <v>1</v>
      </c>
      <c r="J3" s="231" t="s">
        <v>4</v>
      </c>
      <c r="K3" s="231" t="s">
        <v>6</v>
      </c>
    </row>
    <row r="4" spans="1:11" x14ac:dyDescent="0.35">
      <c r="A4" s="241" t="s">
        <v>54</v>
      </c>
      <c r="B4" s="229" t="s">
        <v>34</v>
      </c>
      <c r="C4" s="244">
        <f>3000</f>
        <v>3000</v>
      </c>
      <c r="D4" s="245">
        <v>4</v>
      </c>
      <c r="E4" s="245">
        <v>0.92</v>
      </c>
      <c r="F4" s="245">
        <v>0.92</v>
      </c>
      <c r="G4" s="245"/>
      <c r="H4" s="229" t="s">
        <v>29</v>
      </c>
      <c r="I4" s="229">
        <v>0.1</v>
      </c>
      <c r="J4" s="229" t="s">
        <v>7</v>
      </c>
      <c r="K4" s="229" t="s">
        <v>6</v>
      </c>
    </row>
    <row r="5" spans="1:11" x14ac:dyDescent="0.35">
      <c r="A5" s="9" t="s">
        <v>380</v>
      </c>
      <c r="B5" s="234" t="s">
        <v>104</v>
      </c>
      <c r="C5" s="242">
        <v>330</v>
      </c>
      <c r="D5" s="242">
        <v>1609.090909090909</v>
      </c>
      <c r="E5" s="242">
        <v>1</v>
      </c>
      <c r="F5" s="242">
        <v>1</v>
      </c>
      <c r="G5" s="242"/>
      <c r="H5" s="234" t="s">
        <v>29</v>
      </c>
      <c r="I5" s="234">
        <v>1</v>
      </c>
      <c r="J5" s="234" t="s">
        <v>4</v>
      </c>
      <c r="K5" s="234" t="s">
        <v>6</v>
      </c>
    </row>
    <row r="6" spans="1:11" ht="15" customHeight="1" x14ac:dyDescent="0.35">
      <c r="A6" s="12" t="s">
        <v>381</v>
      </c>
      <c r="B6" s="231" t="s">
        <v>103</v>
      </c>
      <c r="C6" s="243">
        <v>1240</v>
      </c>
      <c r="D6" s="243">
        <v>479.83870967741933</v>
      </c>
      <c r="E6" s="243">
        <v>1</v>
      </c>
      <c r="F6" s="243">
        <v>1</v>
      </c>
      <c r="G6" s="243"/>
      <c r="H6" s="231" t="s">
        <v>29</v>
      </c>
      <c r="I6" s="231">
        <v>1</v>
      </c>
      <c r="J6" s="231" t="s">
        <v>4</v>
      </c>
      <c r="K6" s="231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theme="5" tint="0.79998168889431442"/>
  </sheetPr>
  <dimension ref="A1:I169"/>
  <sheetViews>
    <sheetView zoomScale="90" workbookViewId="0">
      <selection activeCell="H9" sqref="H9"/>
    </sheetView>
  </sheetViews>
  <sheetFormatPr baseColWidth="10" defaultRowHeight="14.5" x14ac:dyDescent="0.35"/>
  <cols>
    <col min="1" max="6" width="22" style="23" customWidth="1"/>
    <col min="7" max="7" width="20.81640625" style="23" bestFit="1" customWidth="1"/>
    <col min="8" max="16384" width="10.90625" style="23"/>
  </cols>
  <sheetData>
    <row r="1" spans="1:9" s="30" customFormat="1" x14ac:dyDescent="0.35">
      <c r="A1" s="27" t="s">
        <v>57</v>
      </c>
      <c r="B1" s="27" t="s">
        <v>58</v>
      </c>
      <c r="C1" s="28" t="s">
        <v>59</v>
      </c>
      <c r="D1" s="28" t="s">
        <v>60</v>
      </c>
      <c r="E1" s="29" t="s">
        <v>88</v>
      </c>
      <c r="F1" s="29" t="s">
        <v>89</v>
      </c>
      <c r="G1" s="213" t="s">
        <v>363</v>
      </c>
    </row>
    <row r="2" spans="1:9" s="247" customFormat="1" ht="13" x14ac:dyDescent="0.3">
      <c r="A2" s="247">
        <v>38627.656022743329</v>
      </c>
      <c r="B2" s="247">
        <v>11835.47284307454</v>
      </c>
      <c r="C2" s="248">
        <v>9779.8591761418302</v>
      </c>
      <c r="D2" s="248">
        <v>1194.729528534212</v>
      </c>
      <c r="E2" s="248">
        <v>0</v>
      </c>
      <c r="F2" s="248">
        <v>6779.6610170000004</v>
      </c>
      <c r="G2" s="247">
        <v>10116.525395000001</v>
      </c>
    </row>
    <row r="3" spans="1:9" s="247" customFormat="1" ht="13" x14ac:dyDescent="0.3">
      <c r="A3" s="247">
        <v>42028.2839367165</v>
      </c>
      <c r="B3" s="247">
        <v>11835.47284307454</v>
      </c>
      <c r="C3" s="248">
        <v>8281.4230000000007</v>
      </c>
      <c r="D3" s="248">
        <v>1194.729528534212</v>
      </c>
      <c r="E3" s="248">
        <v>0</v>
      </c>
      <c r="F3" s="248">
        <v>6779.6610170000004</v>
      </c>
      <c r="G3" s="247">
        <v>10116.525395000001</v>
      </c>
    </row>
    <row r="4" spans="1:9" s="247" customFormat="1" ht="13" x14ac:dyDescent="0.3">
      <c r="A4" s="247">
        <v>41474.455783146885</v>
      </c>
      <c r="B4" s="247">
        <v>11835.47284307454</v>
      </c>
      <c r="C4" s="248">
        <v>7831.9400212765995</v>
      </c>
      <c r="D4" s="248">
        <v>1194.729528534212</v>
      </c>
      <c r="E4" s="248">
        <v>0</v>
      </c>
      <c r="F4" s="248">
        <v>6779.6610170000004</v>
      </c>
      <c r="G4" s="247">
        <v>10116.525395000001</v>
      </c>
    </row>
    <row r="5" spans="1:9" s="247" customFormat="1" ht="13" x14ac:dyDescent="0.3">
      <c r="A5" s="247">
        <v>41617.48565436848</v>
      </c>
      <c r="B5" s="247">
        <v>11835.47284307454</v>
      </c>
      <c r="C5" s="248">
        <v>10008.77299350282</v>
      </c>
      <c r="D5" s="248">
        <v>1194.729528534212</v>
      </c>
      <c r="E5" s="248">
        <v>0</v>
      </c>
      <c r="F5" s="248">
        <v>6779.6610170000004</v>
      </c>
      <c r="G5" s="247">
        <v>10116.525395000001</v>
      </c>
      <c r="I5" s="249"/>
    </row>
    <row r="6" spans="1:9" s="247" customFormat="1" ht="13" x14ac:dyDescent="0.3">
      <c r="A6" s="247">
        <v>40803.821207472291</v>
      </c>
      <c r="B6" s="247">
        <v>11851.182843924889</v>
      </c>
      <c r="C6" s="248">
        <v>8961.4193361702</v>
      </c>
      <c r="D6" s="248">
        <v>1194.729528534212</v>
      </c>
      <c r="E6" s="248">
        <v>0</v>
      </c>
      <c r="F6" s="248">
        <v>6779.6610170000004</v>
      </c>
      <c r="G6" s="247">
        <v>10116.525395000001</v>
      </c>
    </row>
    <row r="7" spans="1:9" s="247" customFormat="1" ht="13" x14ac:dyDescent="0.3">
      <c r="A7" s="247">
        <v>37447.755682309049</v>
      </c>
      <c r="B7" s="247">
        <v>11882.602845625599</v>
      </c>
      <c r="C7" s="248">
        <v>8637.9358468085102</v>
      </c>
      <c r="D7" s="248">
        <v>1292.686005011112</v>
      </c>
      <c r="E7" s="248">
        <v>0</v>
      </c>
      <c r="F7" s="248">
        <v>6779.6610170000004</v>
      </c>
      <c r="G7" s="247">
        <v>10116.525395000001</v>
      </c>
    </row>
    <row r="8" spans="1:9" s="247" customFormat="1" ht="13" x14ac:dyDescent="0.3">
      <c r="A8" s="247">
        <v>36103.774463628011</v>
      </c>
      <c r="B8" s="247">
        <v>11898.312846475948</v>
      </c>
      <c r="C8" s="248">
        <v>7383.2222553191496</v>
      </c>
      <c r="D8" s="248">
        <v>1390.642481488012</v>
      </c>
      <c r="E8" s="248">
        <v>0</v>
      </c>
      <c r="F8" s="248">
        <v>6779.6610170000004</v>
      </c>
      <c r="G8" s="247">
        <v>10116.525395000001</v>
      </c>
    </row>
    <row r="9" spans="1:9" s="247" customFormat="1" ht="13" x14ac:dyDescent="0.3">
      <c r="A9" s="247">
        <v>39057.19896927126</v>
      </c>
      <c r="B9" s="247">
        <v>11914.022847326309</v>
      </c>
      <c r="C9" s="248">
        <v>7502.5396170212698</v>
      </c>
      <c r="D9" s="248">
        <v>1483.443353939811</v>
      </c>
      <c r="E9" s="248">
        <v>0</v>
      </c>
      <c r="F9" s="248">
        <v>6779.6610170000004</v>
      </c>
      <c r="G9" s="247">
        <v>10116.525395000001</v>
      </c>
    </row>
    <row r="10" spans="1:9" s="247" customFormat="1" ht="13" x14ac:dyDescent="0.3">
      <c r="A10" s="247">
        <v>39793.091872328725</v>
      </c>
      <c r="B10" s="247">
        <v>11914.022847326309</v>
      </c>
      <c r="C10" s="248">
        <v>7534.8562340425497</v>
      </c>
      <c r="D10" s="248">
        <v>1581.399830416711</v>
      </c>
      <c r="E10" s="248">
        <v>0</v>
      </c>
      <c r="F10" s="248">
        <v>6779.6610170000004</v>
      </c>
      <c r="G10" s="247">
        <v>10116.525395000001</v>
      </c>
    </row>
    <row r="11" spans="1:9" s="247" customFormat="1" ht="13" x14ac:dyDescent="0.3">
      <c r="A11" s="247">
        <v>38571.938334745544</v>
      </c>
      <c r="B11" s="247">
        <v>11914.022847326309</v>
      </c>
      <c r="C11" s="248">
        <v>8215.5816595744691</v>
      </c>
      <c r="D11" s="248">
        <v>1581.399830416711</v>
      </c>
      <c r="E11" s="248">
        <v>0</v>
      </c>
      <c r="F11" s="248">
        <v>6779.6610170000004</v>
      </c>
      <c r="G11" s="247">
        <v>10116.525395000001</v>
      </c>
    </row>
    <row r="12" spans="1:9" s="247" customFormat="1" ht="13" x14ac:dyDescent="0.3">
      <c r="A12" s="247">
        <v>37154.668425531905</v>
      </c>
      <c r="B12" s="247">
        <v>11914.022847326309</v>
      </c>
      <c r="C12" s="248">
        <v>10254.13419148936</v>
      </c>
      <c r="D12" s="248">
        <v>1632.955870667711</v>
      </c>
      <c r="E12" s="248">
        <v>578.16100895</v>
      </c>
      <c r="F12" s="248">
        <v>6779.6610170000004</v>
      </c>
      <c r="G12" s="247">
        <v>10116.525395000001</v>
      </c>
    </row>
    <row r="13" spans="1:9" s="247" customFormat="1" ht="13" x14ac:dyDescent="0.3">
      <c r="A13" s="247">
        <v>37945.551297872342</v>
      </c>
      <c r="B13" s="247">
        <v>11898.312846475948</v>
      </c>
      <c r="C13" s="248">
        <v>11911.795787234039</v>
      </c>
      <c r="D13" s="248">
        <v>1632.955870667711</v>
      </c>
      <c r="E13" s="248">
        <v>5000</v>
      </c>
      <c r="F13" s="248">
        <v>6779.6610170000004</v>
      </c>
      <c r="G13" s="247">
        <v>10116.525395000001</v>
      </c>
    </row>
    <row r="14" spans="1:9" s="247" customFormat="1" ht="13" x14ac:dyDescent="0.3">
      <c r="A14" s="247">
        <v>38828.692659574474</v>
      </c>
      <c r="B14" s="247">
        <v>11882.602845625599</v>
      </c>
      <c r="C14" s="248">
        <v>13255.863829787231</v>
      </c>
      <c r="D14" s="248">
        <v>1581.399830416711</v>
      </c>
      <c r="E14" s="248">
        <v>5000</v>
      </c>
      <c r="F14" s="248">
        <v>6779.6610170000004</v>
      </c>
      <c r="G14" s="247">
        <v>10116.525395000001</v>
      </c>
    </row>
    <row r="15" spans="1:9" s="247" customFormat="1" ht="13" x14ac:dyDescent="0.3">
      <c r="A15" s="247">
        <v>39190.304702127658</v>
      </c>
      <c r="B15" s="247">
        <v>11882.602845625599</v>
      </c>
      <c r="C15" s="248">
        <v>13215.69246808511</v>
      </c>
      <c r="D15" s="248">
        <v>1607.177850542211</v>
      </c>
      <c r="E15" s="248">
        <v>5000</v>
      </c>
      <c r="F15" s="248">
        <v>6779.6610170000004</v>
      </c>
      <c r="G15" s="247">
        <v>10116.525395000001</v>
      </c>
    </row>
    <row r="16" spans="1:9" s="247" customFormat="1" ht="13" x14ac:dyDescent="0.3">
      <c r="A16" s="247">
        <v>38449.215404255323</v>
      </c>
      <c r="B16" s="247">
        <v>11898.312846475948</v>
      </c>
      <c r="C16" s="248">
        <v>12525.34157446809</v>
      </c>
      <c r="D16" s="248">
        <v>1581.399830416711</v>
      </c>
      <c r="E16" s="248">
        <v>5000</v>
      </c>
      <c r="F16" s="248">
        <v>6779.6610170000004</v>
      </c>
      <c r="G16" s="247">
        <v>10116.525395000001</v>
      </c>
    </row>
    <row r="17" spans="1:7" s="247" customFormat="1" ht="13" x14ac:dyDescent="0.3">
      <c r="A17" s="247">
        <v>38150.137382978719</v>
      </c>
      <c r="B17" s="247">
        <v>11914.022847326309</v>
      </c>
      <c r="C17" s="248">
        <v>11698.834000000001</v>
      </c>
      <c r="D17" s="248">
        <v>1581.399830416711</v>
      </c>
      <c r="E17" s="248">
        <v>5000</v>
      </c>
      <c r="F17" s="248">
        <v>6779.6610170000004</v>
      </c>
      <c r="G17" s="247">
        <v>10116.525395000001</v>
      </c>
    </row>
    <row r="18" spans="1:7" s="247" customFormat="1" ht="13" x14ac:dyDescent="0.3">
      <c r="A18" s="247">
        <v>43484.028780960543</v>
      </c>
      <c r="B18" s="247">
        <v>12163.184369956309</v>
      </c>
      <c r="C18" s="248">
        <v>11907.616212765961</v>
      </c>
      <c r="D18" s="248">
        <v>1581.399830416711</v>
      </c>
      <c r="E18" s="248">
        <v>0</v>
      </c>
      <c r="F18" s="248">
        <v>6779.6610170000004</v>
      </c>
      <c r="G18" s="247">
        <v>10116.525395000001</v>
      </c>
    </row>
    <row r="19" spans="1:7" s="247" customFormat="1" ht="13" x14ac:dyDescent="0.3">
      <c r="A19" s="247">
        <v>42197.865713513769</v>
      </c>
      <c r="B19" s="247">
        <v>10571.615847326309</v>
      </c>
      <c r="C19" s="248">
        <v>9708.3036808510606</v>
      </c>
      <c r="D19" s="248">
        <v>1581.399830416711</v>
      </c>
      <c r="E19" s="248">
        <v>0</v>
      </c>
      <c r="F19" s="248">
        <v>5734.7610169999998</v>
      </c>
      <c r="G19" s="247">
        <v>9491.8915450099994</v>
      </c>
    </row>
    <row r="20" spans="1:7" s="247" customFormat="1" ht="13" x14ac:dyDescent="0.3">
      <c r="A20" s="247">
        <v>45825.588701188055</v>
      </c>
      <c r="B20" s="247">
        <v>10555.905846475949</v>
      </c>
      <c r="C20" s="248">
        <v>9516.43019489361</v>
      </c>
      <c r="D20" s="248">
        <v>1581.399830416711</v>
      </c>
      <c r="E20" s="248">
        <v>0</v>
      </c>
      <c r="F20" s="248">
        <v>4690.3208989100003</v>
      </c>
      <c r="G20" s="247">
        <v>8455.7293013500002</v>
      </c>
    </row>
    <row r="21" spans="1:7" s="247" customFormat="1" ht="13" x14ac:dyDescent="0.3">
      <c r="A21" s="247">
        <v>46181.414338852679</v>
      </c>
      <c r="B21" s="247">
        <v>10540.1958456256</v>
      </c>
      <c r="C21" s="248">
        <v>9557.5457446808505</v>
      </c>
      <c r="D21" s="248">
        <v>1426.7317096637109</v>
      </c>
      <c r="E21" s="248">
        <v>0</v>
      </c>
      <c r="F21" s="248">
        <v>3645.8807808299998</v>
      </c>
      <c r="G21" s="247">
        <v>7419.5670576800003</v>
      </c>
    </row>
    <row r="22" spans="1:7" s="247" customFormat="1" ht="13" x14ac:dyDescent="0.3">
      <c r="A22" s="247">
        <v>45351.038634703211</v>
      </c>
      <c r="B22" s="247">
        <v>10524.485844775239</v>
      </c>
      <c r="C22" s="248">
        <v>9243.3478723404296</v>
      </c>
      <c r="D22" s="248">
        <v>1323.6196291617121</v>
      </c>
      <c r="E22" s="248">
        <v>0</v>
      </c>
      <c r="F22" s="248">
        <v>2601.4406627399999</v>
      </c>
      <c r="G22" s="247">
        <v>6383.4048140200002</v>
      </c>
    </row>
    <row r="23" spans="1:7" s="247" customFormat="1" ht="13" x14ac:dyDescent="0.3">
      <c r="A23" s="247">
        <v>43451.833841265267</v>
      </c>
      <c r="B23" s="247">
        <v>10508.77584392489</v>
      </c>
      <c r="C23" s="248">
        <v>8758.1370425531895</v>
      </c>
      <c r="D23" s="248">
        <v>1246.285568785212</v>
      </c>
      <c r="E23" s="248">
        <v>0</v>
      </c>
      <c r="F23" s="248">
        <v>1557.0005446499999</v>
      </c>
      <c r="G23" s="247">
        <v>5347.2425703600002</v>
      </c>
    </row>
    <row r="24" spans="1:7" s="247" customFormat="1" ht="13" x14ac:dyDescent="0.3">
      <c r="A24" s="247">
        <v>39614.922223695714</v>
      </c>
      <c r="B24" s="247">
        <v>10493.065843074541</v>
      </c>
      <c r="C24" s="248">
        <v>8835.8300425531907</v>
      </c>
      <c r="D24" s="248">
        <v>1194.729528534212</v>
      </c>
      <c r="E24" s="248">
        <v>0</v>
      </c>
      <c r="F24" s="248">
        <v>2412.11279491</v>
      </c>
      <c r="G24" s="247">
        <v>6210.6326950499997</v>
      </c>
    </row>
    <row r="25" spans="1:7" s="247" customFormat="1" ht="13" x14ac:dyDescent="0.3">
      <c r="A25" s="247">
        <v>37718.216670023583</v>
      </c>
      <c r="B25" s="247">
        <v>10493.065843074541</v>
      </c>
      <c r="C25" s="248">
        <v>8586.8323021276592</v>
      </c>
      <c r="D25" s="248">
        <v>1194.729528534212</v>
      </c>
      <c r="E25" s="248">
        <v>0</v>
      </c>
      <c r="F25" s="248">
        <v>3457.0127949100001</v>
      </c>
      <c r="G25" s="247">
        <v>7255.5326950500003</v>
      </c>
    </row>
    <row r="26" spans="1:7" s="247" customFormat="1" ht="13" x14ac:dyDescent="0.3">
      <c r="A26" s="247">
        <v>36014.779270114654</v>
      </c>
      <c r="B26" s="247">
        <v>10493.065843074541</v>
      </c>
      <c r="C26" s="248">
        <v>8631.3303617021193</v>
      </c>
      <c r="D26" s="248">
        <v>1184.791349728639</v>
      </c>
      <c r="E26" s="248">
        <v>0</v>
      </c>
      <c r="F26" s="248">
        <v>4501.9137809599997</v>
      </c>
      <c r="G26" s="247">
        <v>8300.4514299900002</v>
      </c>
    </row>
    <row r="27" spans="1:7" s="247" customFormat="1" ht="13" x14ac:dyDescent="0.3">
      <c r="A27" s="247">
        <v>33739.189212433041</v>
      </c>
      <c r="B27" s="247">
        <v>10493.065843074541</v>
      </c>
      <c r="C27" s="248">
        <v>8211.7549999999992</v>
      </c>
      <c r="D27" s="248">
        <v>1184.791349728639</v>
      </c>
      <c r="E27" s="248">
        <v>0</v>
      </c>
      <c r="F27" s="248">
        <v>5546.8137809600003</v>
      </c>
      <c r="G27" s="247">
        <v>9345.3514299899998</v>
      </c>
    </row>
    <row r="28" spans="1:7" s="247" customFormat="1" ht="13" x14ac:dyDescent="0.3">
      <c r="A28" s="247">
        <v>33236.301711254804</v>
      </c>
      <c r="B28" s="247">
        <v>10493.065843074541</v>
      </c>
      <c r="C28" s="248">
        <v>7769.0100212766001</v>
      </c>
      <c r="D28" s="248">
        <v>1184.791349728639</v>
      </c>
      <c r="E28" s="248">
        <v>0</v>
      </c>
      <c r="F28" s="248">
        <v>5747.0736735</v>
      </c>
      <c r="G28" s="247">
        <v>9545.6113225400004</v>
      </c>
    </row>
    <row r="29" spans="1:7" s="247" customFormat="1" ht="13" x14ac:dyDescent="0.3">
      <c r="A29" s="247">
        <v>33766.297361937497</v>
      </c>
      <c r="B29" s="247">
        <v>10493.065843074541</v>
      </c>
      <c r="C29" s="248">
        <v>7590.53517021277</v>
      </c>
      <c r="D29" s="248">
        <v>1184.791349728639</v>
      </c>
      <c r="E29" s="248">
        <v>0</v>
      </c>
      <c r="F29" s="248">
        <v>4702.1736735000004</v>
      </c>
      <c r="G29" s="247">
        <v>8500.7113225400008</v>
      </c>
    </row>
    <row r="30" spans="1:7" s="247" customFormat="1" ht="13" x14ac:dyDescent="0.3">
      <c r="A30" s="247">
        <v>34973.519723371748</v>
      </c>
      <c r="B30" s="247">
        <v>10508.77584392489</v>
      </c>
      <c r="C30" s="248">
        <v>7411.6408297872294</v>
      </c>
      <c r="D30" s="248">
        <v>1184.791349728639</v>
      </c>
      <c r="E30" s="248">
        <v>0</v>
      </c>
      <c r="F30" s="248">
        <v>3656.8137915900002</v>
      </c>
      <c r="G30" s="247">
        <v>7447.0735661899998</v>
      </c>
    </row>
    <row r="31" spans="1:7" s="247" customFormat="1" ht="13" x14ac:dyDescent="0.3">
      <c r="A31" s="247">
        <v>37665.9232688415</v>
      </c>
      <c r="B31" s="247">
        <v>10540.1958456256</v>
      </c>
      <c r="C31" s="248">
        <v>7619.5787068085101</v>
      </c>
      <c r="D31" s="248">
        <v>1282.747826205539</v>
      </c>
      <c r="E31" s="248">
        <v>0</v>
      </c>
      <c r="F31" s="248">
        <v>2610.9940277599999</v>
      </c>
      <c r="G31" s="247">
        <v>6384.69805352</v>
      </c>
    </row>
    <row r="32" spans="1:7" s="247" customFormat="1" ht="13" x14ac:dyDescent="0.3">
      <c r="A32" s="247">
        <v>41983.042711090522</v>
      </c>
      <c r="B32" s="247">
        <v>10555.905846475949</v>
      </c>
      <c r="C32" s="248">
        <v>8004.7961753191503</v>
      </c>
      <c r="D32" s="248">
        <v>1380.7043026824381</v>
      </c>
      <c r="E32" s="248">
        <v>0</v>
      </c>
      <c r="F32" s="248">
        <v>2600.5208989100001</v>
      </c>
      <c r="G32" s="247">
        <v>6365.9470502499998</v>
      </c>
    </row>
    <row r="33" spans="1:7" s="247" customFormat="1" ht="13" x14ac:dyDescent="0.3">
      <c r="A33" s="247">
        <v>46153.957288194048</v>
      </c>
      <c r="B33" s="247">
        <v>10571.615847326309</v>
      </c>
      <c r="C33" s="248">
        <v>8536.4285370212692</v>
      </c>
      <c r="D33" s="248">
        <v>1473.505175134238</v>
      </c>
      <c r="E33" s="248">
        <v>0</v>
      </c>
      <c r="F33" s="248">
        <v>3644.9610170000001</v>
      </c>
      <c r="G33" s="247">
        <v>7402.1092939099999</v>
      </c>
    </row>
    <row r="34" spans="1:7" s="247" customFormat="1" ht="13" x14ac:dyDescent="0.3">
      <c r="A34" s="247">
        <v>48661.767315991405</v>
      </c>
      <c r="B34" s="247">
        <v>10571.615847326309</v>
      </c>
      <c r="C34" s="248">
        <v>9024.4651540425493</v>
      </c>
      <c r="D34" s="248">
        <v>1571.461651611138</v>
      </c>
      <c r="E34" s="248">
        <v>0</v>
      </c>
      <c r="F34" s="248">
        <v>4689.8610170000002</v>
      </c>
      <c r="G34" s="247">
        <v>8447.0092939099995</v>
      </c>
    </row>
    <row r="35" spans="1:7" s="247" customFormat="1" ht="13" x14ac:dyDescent="0.3">
      <c r="A35" s="247">
        <v>43071.357000003001</v>
      </c>
      <c r="B35" s="247">
        <v>10571.615847326309</v>
      </c>
      <c r="C35" s="248">
        <v>9739.79165957447</v>
      </c>
      <c r="D35" s="248">
        <v>1571.461651611138</v>
      </c>
      <c r="E35" s="248">
        <v>0</v>
      </c>
      <c r="F35" s="248">
        <v>5734.7610169999998</v>
      </c>
      <c r="G35" s="247">
        <v>9491.909293910001</v>
      </c>
    </row>
    <row r="36" spans="1:7" s="247" customFormat="1" ht="13" x14ac:dyDescent="0.3">
      <c r="A36" s="247">
        <v>43116.924251369106</v>
      </c>
      <c r="B36" s="247">
        <v>11914.022847326309</v>
      </c>
      <c r="C36" s="248">
        <v>11252.320514465309</v>
      </c>
      <c r="D36" s="248">
        <v>1623.017691862138</v>
      </c>
      <c r="E36" s="248">
        <v>0</v>
      </c>
      <c r="F36" s="248">
        <v>6779.6610170000004</v>
      </c>
      <c r="G36" s="247">
        <v>10116.525395000001</v>
      </c>
    </row>
    <row r="37" spans="1:7" s="247" customFormat="1" ht="13" x14ac:dyDescent="0.3">
      <c r="A37" s="247">
        <v>44206.186042553192</v>
      </c>
      <c r="B37" s="247">
        <v>11898.312846475948</v>
      </c>
      <c r="C37" s="248">
        <v>12892.866787234039</v>
      </c>
      <c r="D37" s="248">
        <v>1623.017691862138</v>
      </c>
      <c r="E37" s="248">
        <v>0</v>
      </c>
      <c r="F37" s="248">
        <v>6779.6610170000004</v>
      </c>
      <c r="G37" s="247">
        <v>10116.525395000001</v>
      </c>
    </row>
    <row r="38" spans="1:7" s="247" customFormat="1" ht="13" x14ac:dyDescent="0.3">
      <c r="A38" s="247">
        <v>44422.378851063833</v>
      </c>
      <c r="B38" s="247">
        <v>11882.602845625599</v>
      </c>
      <c r="C38" s="248">
        <v>14028.506829787231</v>
      </c>
      <c r="D38" s="248">
        <v>1571.461651611138</v>
      </c>
      <c r="E38" s="248">
        <v>0</v>
      </c>
      <c r="F38" s="248">
        <v>6779.6610170000004</v>
      </c>
      <c r="G38" s="247">
        <v>10116.525395000001</v>
      </c>
    </row>
    <row r="39" spans="1:7" s="247" customFormat="1" ht="13" x14ac:dyDescent="0.3">
      <c r="A39" s="247">
        <v>44306.859893617016</v>
      </c>
      <c r="B39" s="247">
        <v>11882.602845625599</v>
      </c>
      <c r="C39" s="248">
        <v>14095.761468085109</v>
      </c>
      <c r="D39" s="248">
        <v>1597.239671736638</v>
      </c>
      <c r="E39" s="248">
        <v>0</v>
      </c>
      <c r="F39" s="248">
        <v>6779.6610170000004</v>
      </c>
      <c r="G39" s="247">
        <v>10116.525395000001</v>
      </c>
    </row>
    <row r="40" spans="1:7" s="247" customFormat="1" ht="13" x14ac:dyDescent="0.3">
      <c r="A40" s="247">
        <v>43587.169510638298</v>
      </c>
      <c r="B40" s="247">
        <v>11898.312846475948</v>
      </c>
      <c r="C40" s="248">
        <v>13723.783574468089</v>
      </c>
      <c r="D40" s="248">
        <v>1571.461651611138</v>
      </c>
      <c r="E40" s="248">
        <v>0</v>
      </c>
      <c r="F40" s="248">
        <v>6779.6610170000004</v>
      </c>
      <c r="G40" s="247">
        <v>10116.525395000001</v>
      </c>
    </row>
    <row r="41" spans="1:7" s="247" customFormat="1" ht="13" x14ac:dyDescent="0.3">
      <c r="A41" s="247">
        <v>43609.485042553191</v>
      </c>
      <c r="B41" s="247">
        <v>11914.022847326309</v>
      </c>
      <c r="C41" s="248">
        <v>12911.666000000001</v>
      </c>
      <c r="D41" s="248">
        <v>1571.461651611138</v>
      </c>
      <c r="E41" s="248">
        <v>0</v>
      </c>
      <c r="F41" s="248">
        <v>5990.2735120899997</v>
      </c>
      <c r="G41" s="247">
        <v>9747.421789</v>
      </c>
    </row>
    <row r="42" spans="1:7" s="247" customFormat="1" ht="13" x14ac:dyDescent="0.3">
      <c r="A42" s="247">
        <v>44671.613808510643</v>
      </c>
      <c r="B42" s="247">
        <v>11914.022847326309</v>
      </c>
      <c r="C42" s="248">
        <v>12062.391489361698</v>
      </c>
      <c r="D42" s="248">
        <v>1571.461651611138</v>
      </c>
      <c r="E42" s="248">
        <v>0</v>
      </c>
      <c r="F42" s="248">
        <v>4945.3735120900001</v>
      </c>
      <c r="G42" s="247">
        <v>8702.5217890000004</v>
      </c>
    </row>
    <row r="43" spans="1:7" s="247" customFormat="1" ht="13" x14ac:dyDescent="0.3">
      <c r="A43" s="247">
        <v>46346.794450548427</v>
      </c>
      <c r="B43" s="247">
        <v>10571.615847326309</v>
      </c>
      <c r="C43" s="248">
        <v>10793.43748085106</v>
      </c>
      <c r="D43" s="248">
        <v>1571.461651611138</v>
      </c>
      <c r="E43" s="248">
        <v>0</v>
      </c>
      <c r="F43" s="248">
        <v>3900.47351209</v>
      </c>
      <c r="G43" s="247">
        <v>7657.6217890000007</v>
      </c>
    </row>
    <row r="44" spans="1:7" s="247" customFormat="1" ht="13" x14ac:dyDescent="0.3">
      <c r="A44" s="247">
        <v>49484.959775516982</v>
      </c>
      <c r="B44" s="247">
        <v>10555.905846475949</v>
      </c>
      <c r="C44" s="248">
        <v>10459.43458723404</v>
      </c>
      <c r="D44" s="248">
        <v>1571.461651611138</v>
      </c>
      <c r="E44" s="248">
        <v>0</v>
      </c>
      <c r="F44" s="248">
        <v>2856.033394</v>
      </c>
      <c r="G44" s="247">
        <v>6621.4595453400007</v>
      </c>
    </row>
    <row r="45" spans="1:7" s="247" customFormat="1" ht="13" x14ac:dyDescent="0.3">
      <c r="A45" s="247">
        <v>48887.929741354514</v>
      </c>
      <c r="B45" s="247">
        <v>10540.1958456256</v>
      </c>
      <c r="C45" s="248">
        <v>10515.76054468085</v>
      </c>
      <c r="D45" s="248">
        <v>1416.7935308581391</v>
      </c>
      <c r="E45" s="248">
        <v>0</v>
      </c>
      <c r="F45" s="248">
        <v>1811.5932759100001</v>
      </c>
      <c r="G45" s="247">
        <v>5585.2973016700007</v>
      </c>
    </row>
    <row r="46" spans="1:7" s="247" customFormat="1" ht="13" x14ac:dyDescent="0.3">
      <c r="A46" s="247">
        <v>45627.831793143727</v>
      </c>
      <c r="B46" s="247">
        <v>10524.485844775239</v>
      </c>
      <c r="C46" s="248">
        <v>10115.554672340431</v>
      </c>
      <c r="D46" s="248">
        <v>1313.6814503561391</v>
      </c>
      <c r="E46" s="248">
        <v>0</v>
      </c>
      <c r="F46" s="248">
        <v>767.15315782000005</v>
      </c>
      <c r="G46" s="247">
        <v>4549.1350580100006</v>
      </c>
    </row>
    <row r="47" spans="1:7" s="247" customFormat="1" ht="13" x14ac:dyDescent="0.3">
      <c r="A47" s="247">
        <v>42026.183214912664</v>
      </c>
      <c r="B47" s="247">
        <v>10508.77584392489</v>
      </c>
      <c r="C47" s="248">
        <v>9569.07884255319</v>
      </c>
      <c r="D47" s="248">
        <v>1236.347389979639</v>
      </c>
      <c r="E47" s="248">
        <v>0</v>
      </c>
      <c r="F47" s="248">
        <v>422.70993096000001</v>
      </c>
      <c r="G47" s="247">
        <v>4212.9697055799998</v>
      </c>
    </row>
    <row r="48" spans="1:7" s="247" customFormat="1" ht="13" x14ac:dyDescent="0.3">
      <c r="A48" s="247">
        <v>39384.475808510637</v>
      </c>
      <c r="B48" s="247">
        <v>10493.065843074541</v>
      </c>
      <c r="C48" s="248">
        <v>9550.2518425531889</v>
      </c>
      <c r="D48" s="248">
        <v>1184.791349728639</v>
      </c>
      <c r="E48" s="248">
        <v>0</v>
      </c>
      <c r="F48" s="248">
        <v>323.07465397999999</v>
      </c>
      <c r="G48" s="247">
        <v>4121.6123030199997</v>
      </c>
    </row>
    <row r="49" spans="1:7" s="247" customFormat="1" ht="13" x14ac:dyDescent="0.3">
      <c r="A49" s="247">
        <v>36981.914734431746</v>
      </c>
      <c r="B49" s="247">
        <v>10493.065843074541</v>
      </c>
      <c r="C49" s="248">
        <v>9135.7335234042603</v>
      </c>
      <c r="D49" s="248">
        <v>1184.791349728639</v>
      </c>
      <c r="E49" s="248">
        <v>0</v>
      </c>
      <c r="F49" s="248">
        <v>164.34492398</v>
      </c>
      <c r="G49" s="247">
        <v>3962.8825730200001</v>
      </c>
    </row>
    <row r="50" spans="1:7" s="247" customFormat="1" ht="13" x14ac:dyDescent="0.3">
      <c r="A50" s="247">
        <v>34065.189170212769</v>
      </c>
      <c r="B50" s="247">
        <v>10493.065843074541</v>
      </c>
      <c r="C50" s="248">
        <v>8398.4569276595703</v>
      </c>
      <c r="D50" s="248">
        <v>1235.3721215036271</v>
      </c>
      <c r="E50" s="248">
        <v>0</v>
      </c>
      <c r="F50" s="248">
        <v>174.87043702</v>
      </c>
      <c r="G50" s="247">
        <v>3973.4258349600004</v>
      </c>
    </row>
    <row r="51" spans="1:7" s="247" customFormat="1" ht="13" x14ac:dyDescent="0.3">
      <c r="A51" s="247">
        <v>33212.765333557742</v>
      </c>
      <c r="B51" s="247">
        <v>10493.065843074541</v>
      </c>
      <c r="C51" s="248">
        <v>8137.0833354503502</v>
      </c>
      <c r="D51" s="248">
        <v>1235.3721215036271</v>
      </c>
      <c r="E51" s="248">
        <v>0</v>
      </c>
      <c r="F51" s="248">
        <v>266.18921702</v>
      </c>
      <c r="G51" s="247">
        <v>4064.74461496</v>
      </c>
    </row>
    <row r="52" spans="1:7" s="247" customFormat="1" ht="13" x14ac:dyDescent="0.3">
      <c r="A52" s="247">
        <v>31336.028858210491</v>
      </c>
      <c r="B52" s="247">
        <v>10493.065843074541</v>
      </c>
      <c r="C52" s="248">
        <v>7618.1403191489408</v>
      </c>
      <c r="D52" s="248">
        <v>1235.3721215036271</v>
      </c>
      <c r="E52" s="248">
        <v>0</v>
      </c>
      <c r="F52" s="248">
        <v>358.58648701999999</v>
      </c>
      <c r="G52" s="247">
        <v>4157.1418849600004</v>
      </c>
    </row>
    <row r="53" spans="1:7" s="247" customFormat="1" ht="13" x14ac:dyDescent="0.3">
      <c r="A53" s="247">
        <v>31434.876558409869</v>
      </c>
      <c r="B53" s="247">
        <v>10493.065843074541</v>
      </c>
      <c r="C53" s="248">
        <v>7452.63485106383</v>
      </c>
      <c r="D53" s="248">
        <v>1235.3721215036271</v>
      </c>
      <c r="E53" s="248">
        <v>0</v>
      </c>
      <c r="F53" s="248">
        <v>263.65451702000001</v>
      </c>
      <c r="G53" s="247">
        <v>4062.2099149599999</v>
      </c>
    </row>
    <row r="54" spans="1:7" s="247" customFormat="1" ht="13" x14ac:dyDescent="0.3">
      <c r="A54" s="247">
        <v>32804.205990075556</v>
      </c>
      <c r="B54" s="247">
        <v>10508.77584392489</v>
      </c>
      <c r="C54" s="248">
        <v>7433.5148297872302</v>
      </c>
      <c r="D54" s="248">
        <v>1235.3721215036271</v>
      </c>
      <c r="E54" s="248">
        <v>0</v>
      </c>
      <c r="F54" s="248">
        <v>138.12049425999999</v>
      </c>
      <c r="G54" s="247">
        <v>3928.3980177699996</v>
      </c>
    </row>
    <row r="55" spans="1:7" s="247" customFormat="1" ht="13" x14ac:dyDescent="0.3">
      <c r="A55" s="247">
        <v>36116.275634795653</v>
      </c>
      <c r="B55" s="247">
        <v>10540.1958456256</v>
      </c>
      <c r="C55" s="248">
        <v>7642.6757068085099</v>
      </c>
      <c r="D55" s="248">
        <v>1333.3285979805271</v>
      </c>
      <c r="E55" s="248">
        <v>0</v>
      </c>
      <c r="F55" s="248">
        <v>0</v>
      </c>
      <c r="G55" s="247">
        <v>3705.5369769099998</v>
      </c>
    </row>
    <row r="56" spans="1:7" s="247" customFormat="1" ht="13" x14ac:dyDescent="0.3">
      <c r="A56" s="247">
        <v>40552.324758856019</v>
      </c>
      <c r="B56" s="247">
        <v>10555.905846475949</v>
      </c>
      <c r="C56" s="248">
        <v>8034.0301753191497</v>
      </c>
      <c r="D56" s="248">
        <v>1431.2850744574271</v>
      </c>
      <c r="E56" s="248">
        <v>0</v>
      </c>
      <c r="F56" s="248">
        <v>517.83283323000001</v>
      </c>
      <c r="G56" s="247">
        <v>4283.2767334700002</v>
      </c>
    </row>
    <row r="57" spans="1:7" s="247" customFormat="1" ht="13" x14ac:dyDescent="0.3">
      <c r="A57" s="247">
        <v>44494.916266798653</v>
      </c>
      <c r="B57" s="247">
        <v>10571.615847326309</v>
      </c>
      <c r="C57" s="248">
        <v>8556.8610570212695</v>
      </c>
      <c r="D57" s="248">
        <v>1524.0859469092261</v>
      </c>
      <c r="E57" s="248">
        <v>0</v>
      </c>
      <c r="F57" s="248">
        <v>1562.2729513199999</v>
      </c>
      <c r="G57" s="247">
        <v>5319.4389771300002</v>
      </c>
    </row>
    <row r="58" spans="1:7" s="247" customFormat="1" ht="13" x14ac:dyDescent="0.3">
      <c r="A58" s="247">
        <v>45323.235065737106</v>
      </c>
      <c r="B58" s="247">
        <v>10571.615847326309</v>
      </c>
      <c r="C58" s="248">
        <v>9046.8606740425512</v>
      </c>
      <c r="D58" s="248">
        <v>1622.0424233861261</v>
      </c>
      <c r="E58" s="248">
        <v>0</v>
      </c>
      <c r="F58" s="248">
        <v>2607.1729513199998</v>
      </c>
      <c r="G58" s="247">
        <v>6364.3389771299999</v>
      </c>
    </row>
    <row r="59" spans="1:7" s="247" customFormat="1" ht="13" x14ac:dyDescent="0.3">
      <c r="A59" s="247">
        <v>43398.326320001295</v>
      </c>
      <c r="B59" s="247">
        <v>10571.615847326309</v>
      </c>
      <c r="C59" s="248">
        <v>9670.4901795744699</v>
      </c>
      <c r="D59" s="248">
        <v>1622.0424233861261</v>
      </c>
      <c r="E59" s="248">
        <v>0</v>
      </c>
      <c r="F59" s="248">
        <v>3652.0729513199999</v>
      </c>
      <c r="G59" s="247">
        <v>7409.2389771299995</v>
      </c>
    </row>
    <row r="60" spans="1:7" s="247" customFormat="1" ht="13" x14ac:dyDescent="0.3">
      <c r="A60" s="247">
        <v>43260.522829787231</v>
      </c>
      <c r="B60" s="247">
        <v>11914.022847326309</v>
      </c>
      <c r="C60" s="248">
        <v>10865.905191489359</v>
      </c>
      <c r="D60" s="248">
        <v>1673.5984636371261</v>
      </c>
      <c r="E60" s="248">
        <v>0</v>
      </c>
      <c r="F60" s="248">
        <v>4696.97295132</v>
      </c>
      <c r="G60" s="247">
        <v>8454.1389771300001</v>
      </c>
    </row>
    <row r="61" spans="1:7" s="247" customFormat="1" ht="13" x14ac:dyDescent="0.3">
      <c r="A61" s="247">
        <v>43207.883042553192</v>
      </c>
      <c r="B61" s="247">
        <v>12117.784554295948</v>
      </c>
      <c r="C61" s="248">
        <v>12226.71978723404</v>
      </c>
      <c r="D61" s="248">
        <v>1673.5984636371261</v>
      </c>
      <c r="E61" s="248">
        <v>0</v>
      </c>
      <c r="F61" s="248">
        <v>5742.3328332299998</v>
      </c>
      <c r="G61" s="247">
        <v>9507.7767334700002</v>
      </c>
    </row>
    <row r="62" spans="1:7" s="247" customFormat="1" ht="13" x14ac:dyDescent="0.3">
      <c r="A62" s="247">
        <v>43309.348851063827</v>
      </c>
      <c r="B62" s="247">
        <v>12080.5953867756</v>
      </c>
      <c r="C62" s="248">
        <v>13309.967829787229</v>
      </c>
      <c r="D62" s="248">
        <v>1622.0424233861261</v>
      </c>
      <c r="E62" s="248">
        <v>0</v>
      </c>
      <c r="F62" s="248">
        <v>6779.6610170000004</v>
      </c>
      <c r="G62" s="247">
        <v>10116.525395000001</v>
      </c>
    </row>
    <row r="63" spans="1:7" s="247" customFormat="1" ht="13" x14ac:dyDescent="0.3">
      <c r="A63" s="247">
        <v>43042.225893617018</v>
      </c>
      <c r="B63" s="247">
        <v>12074.427176905599</v>
      </c>
      <c r="C63" s="248">
        <v>13358.758468085111</v>
      </c>
      <c r="D63" s="248">
        <v>1647.8204435116261</v>
      </c>
      <c r="E63" s="248">
        <v>0</v>
      </c>
      <c r="F63" s="248">
        <v>6779.6610170000004</v>
      </c>
      <c r="G63" s="247">
        <v>10116.525395000001</v>
      </c>
    </row>
    <row r="64" spans="1:7" s="247" customFormat="1" ht="13" x14ac:dyDescent="0.3">
      <c r="A64" s="247">
        <v>42435.994510638295</v>
      </c>
      <c r="B64" s="247">
        <v>12092.412640715949</v>
      </c>
      <c r="C64" s="248">
        <v>13002.997574468091</v>
      </c>
      <c r="D64" s="248">
        <v>1622.0424233861261</v>
      </c>
      <c r="E64" s="248">
        <v>0</v>
      </c>
      <c r="F64" s="248">
        <v>6093.3312093699997</v>
      </c>
      <c r="G64" s="247">
        <v>9858.7751095999993</v>
      </c>
    </row>
    <row r="65" spans="1:7" s="247" customFormat="1" ht="13" x14ac:dyDescent="0.3">
      <c r="A65" s="247">
        <v>42440.1880425532</v>
      </c>
      <c r="B65" s="247">
        <v>12043.076497096308</v>
      </c>
      <c r="C65" s="248">
        <v>12275.452000000001</v>
      </c>
      <c r="D65" s="248">
        <v>1622.0424233861261</v>
      </c>
      <c r="E65" s="248">
        <v>0</v>
      </c>
      <c r="F65" s="248">
        <v>5047.9713274599999</v>
      </c>
      <c r="G65" s="247">
        <v>8805.137353260001</v>
      </c>
    </row>
    <row r="66" spans="1:7" s="247" customFormat="1" ht="13" x14ac:dyDescent="0.3">
      <c r="A66" s="247">
        <v>43244.437620059674</v>
      </c>
      <c r="B66" s="247">
        <v>10571.615847326309</v>
      </c>
      <c r="C66" s="248">
        <v>11697.87300611596</v>
      </c>
      <c r="D66" s="248">
        <v>1622.0424233861261</v>
      </c>
      <c r="E66" s="248">
        <v>0</v>
      </c>
      <c r="F66" s="248">
        <v>4003.0713274599998</v>
      </c>
      <c r="G66" s="247">
        <v>7760.2373532600004</v>
      </c>
    </row>
    <row r="67" spans="1:7" s="247" customFormat="1" ht="13" x14ac:dyDescent="0.3">
      <c r="A67" s="247">
        <v>46017.148913252728</v>
      </c>
      <c r="B67" s="247">
        <v>10571.615847326309</v>
      </c>
      <c r="C67" s="248">
        <v>10802.08848085106</v>
      </c>
      <c r="D67" s="248">
        <v>1622.0424233861261</v>
      </c>
      <c r="E67" s="248">
        <v>0</v>
      </c>
      <c r="F67" s="248">
        <v>2958.1713274600002</v>
      </c>
      <c r="G67" s="247">
        <v>6715.3373532599999</v>
      </c>
    </row>
    <row r="68" spans="1:7" s="247" customFormat="1" ht="13" x14ac:dyDescent="0.3">
      <c r="A68" s="247">
        <v>48413.05042919438</v>
      </c>
      <c r="B68" s="247">
        <v>10555.905846475949</v>
      </c>
      <c r="C68" s="248">
        <v>10477.960587234042</v>
      </c>
      <c r="D68" s="248">
        <v>1622.0424233861261</v>
      </c>
      <c r="E68" s="248">
        <v>0</v>
      </c>
      <c r="F68" s="248">
        <v>1262.97413405</v>
      </c>
      <c r="G68" s="247">
        <v>5369.6424106699997</v>
      </c>
    </row>
    <row r="69" spans="1:7" s="247" customFormat="1" ht="13" x14ac:dyDescent="0.3">
      <c r="A69" s="247">
        <v>46524.965340926909</v>
      </c>
      <c r="B69" s="247">
        <v>10540.1958456256</v>
      </c>
      <c r="C69" s="248">
        <v>10514.35854468085</v>
      </c>
      <c r="D69" s="248">
        <v>1467.3743026331269</v>
      </c>
      <c r="E69" s="248">
        <v>0</v>
      </c>
      <c r="F69" s="248">
        <v>285.00377354</v>
      </c>
      <c r="G69" s="247">
        <v>4230.3624106699999</v>
      </c>
    </row>
    <row r="70" spans="1:7" s="247" customFormat="1" ht="13" x14ac:dyDescent="0.3">
      <c r="A70" s="247">
        <v>45238.769590817428</v>
      </c>
      <c r="B70" s="247">
        <v>10524.485844775239</v>
      </c>
      <c r="C70" s="248">
        <v>10110.32367234043</v>
      </c>
      <c r="D70" s="248">
        <v>1364.2622221311269</v>
      </c>
      <c r="E70" s="248">
        <v>0</v>
      </c>
      <c r="F70" s="248">
        <v>0</v>
      </c>
      <c r="G70" s="247">
        <v>3606.8506222800002</v>
      </c>
    </row>
    <row r="71" spans="1:7" s="247" customFormat="1" ht="13" x14ac:dyDescent="0.3">
      <c r="A71" s="247">
        <v>41682.724978723396</v>
      </c>
      <c r="B71" s="247">
        <v>10508.77584392489</v>
      </c>
      <c r="C71" s="248">
        <v>9564.3938425531887</v>
      </c>
      <c r="D71" s="248">
        <v>1286.9281617546269</v>
      </c>
      <c r="E71" s="248">
        <v>0</v>
      </c>
      <c r="F71" s="248">
        <v>0</v>
      </c>
      <c r="G71" s="247">
        <v>2570.6883786200001</v>
      </c>
    </row>
    <row r="72" spans="1:7" s="247" customFormat="1" ht="13" x14ac:dyDescent="0.3">
      <c r="A72" s="247">
        <v>39509.84100688804</v>
      </c>
      <c r="B72" s="247">
        <v>10493.065843074541</v>
      </c>
      <c r="C72" s="248">
        <v>9550.6878425531886</v>
      </c>
      <c r="D72" s="248">
        <v>1235.3721215036271</v>
      </c>
      <c r="E72" s="248">
        <v>0</v>
      </c>
      <c r="F72" s="248">
        <v>0</v>
      </c>
      <c r="G72" s="247">
        <v>1534.5261349499999</v>
      </c>
    </row>
    <row r="73" spans="1:7" s="247" customFormat="1" ht="13" x14ac:dyDescent="0.3">
      <c r="A73" s="247">
        <v>36709.545057095434</v>
      </c>
      <c r="B73" s="247">
        <v>10493.065843074541</v>
      </c>
      <c r="C73" s="248">
        <v>9131.6555234042607</v>
      </c>
      <c r="D73" s="248">
        <v>1235.3721215036271</v>
      </c>
      <c r="E73" s="248">
        <v>0</v>
      </c>
      <c r="F73" s="248">
        <v>0</v>
      </c>
      <c r="G73" s="247">
        <v>1816.1821139799999</v>
      </c>
    </row>
    <row r="74" spans="1:7" s="247" customFormat="1" ht="13" x14ac:dyDescent="0.3">
      <c r="A74" s="247">
        <v>33974.670170212776</v>
      </c>
      <c r="B74" s="247">
        <v>10493.065843074541</v>
      </c>
      <c r="C74" s="248">
        <v>8396.0889276595699</v>
      </c>
      <c r="D74" s="248">
        <v>1169.3240409390189</v>
      </c>
      <c r="E74" s="248">
        <v>0</v>
      </c>
      <c r="F74" s="248">
        <v>0</v>
      </c>
      <c r="G74" s="247">
        <v>1938.9367494899998</v>
      </c>
    </row>
    <row r="75" spans="1:7" s="247" customFormat="1" ht="13" x14ac:dyDescent="0.3">
      <c r="A75" s="247">
        <v>32148.978000004034</v>
      </c>
      <c r="B75" s="247">
        <v>10493.065843074541</v>
      </c>
      <c r="C75" s="248">
        <v>7982.5410127659597</v>
      </c>
      <c r="D75" s="248">
        <v>1169.3240409390189</v>
      </c>
      <c r="E75" s="248">
        <v>0</v>
      </c>
      <c r="F75" s="248">
        <v>0</v>
      </c>
      <c r="G75" s="247">
        <v>1985.84147949</v>
      </c>
    </row>
    <row r="76" spans="1:7" s="247" customFormat="1" ht="13" x14ac:dyDescent="0.3">
      <c r="A76" s="247">
        <v>31138.452000001253</v>
      </c>
      <c r="B76" s="247">
        <v>10493.065843074541</v>
      </c>
      <c r="C76" s="248">
        <v>7595.3271191489393</v>
      </c>
      <c r="D76" s="248">
        <v>1169.3240409390189</v>
      </c>
      <c r="E76" s="248">
        <v>0</v>
      </c>
      <c r="F76" s="248">
        <v>0</v>
      </c>
      <c r="G76" s="247">
        <v>2137.1850794900001</v>
      </c>
    </row>
    <row r="77" spans="1:7" s="247" customFormat="1" ht="13" x14ac:dyDescent="0.3">
      <c r="A77" s="247">
        <v>31499.20227976517</v>
      </c>
      <c r="B77" s="247">
        <v>10493.065843074541</v>
      </c>
      <c r="C77" s="248">
        <v>7430.8816510638298</v>
      </c>
      <c r="D77" s="248">
        <v>1169.3240409390189</v>
      </c>
      <c r="E77" s="248">
        <v>0</v>
      </c>
      <c r="F77" s="248">
        <v>0</v>
      </c>
      <c r="G77" s="247">
        <v>2357.6223294900001</v>
      </c>
    </row>
    <row r="78" spans="1:7" s="247" customFormat="1" ht="13" x14ac:dyDescent="0.3">
      <c r="A78" s="247">
        <v>32855.306916232257</v>
      </c>
      <c r="B78" s="247">
        <v>10508.77584392489</v>
      </c>
      <c r="C78" s="248">
        <v>7409.9746297872298</v>
      </c>
      <c r="D78" s="248">
        <v>1169.3240409390189</v>
      </c>
      <c r="E78" s="248">
        <v>0</v>
      </c>
      <c r="F78" s="248">
        <v>0</v>
      </c>
      <c r="G78" s="247">
        <v>2642.3518823100003</v>
      </c>
    </row>
    <row r="79" spans="1:7" s="247" customFormat="1" ht="13" x14ac:dyDescent="0.3">
      <c r="A79" s="247">
        <v>36066.450957560548</v>
      </c>
      <c r="B79" s="247">
        <v>10540.1958456256</v>
      </c>
      <c r="C79" s="248">
        <v>7549.4894076595701</v>
      </c>
      <c r="D79" s="248">
        <v>1267.2805174159189</v>
      </c>
      <c r="E79" s="248">
        <v>0</v>
      </c>
      <c r="F79" s="248">
        <v>0</v>
      </c>
      <c r="G79" s="247">
        <v>3491.98323807</v>
      </c>
    </row>
    <row r="80" spans="1:7" s="247" customFormat="1" ht="13" x14ac:dyDescent="0.3">
      <c r="A80" s="247">
        <v>40450.570691811117</v>
      </c>
      <c r="B80" s="247">
        <v>10555.905846475949</v>
      </c>
      <c r="C80" s="248">
        <v>7996.4316953191501</v>
      </c>
      <c r="D80" s="248">
        <v>1365.2369938928191</v>
      </c>
      <c r="E80" s="248">
        <v>0</v>
      </c>
      <c r="F80" s="248">
        <v>762.68383259999996</v>
      </c>
      <c r="G80" s="247">
        <v>4528.14548173</v>
      </c>
    </row>
    <row r="81" spans="1:7" s="247" customFormat="1" ht="13" x14ac:dyDescent="0.3">
      <c r="A81" s="247">
        <v>44387.377884251851</v>
      </c>
      <c r="B81" s="247">
        <v>10571.615847326309</v>
      </c>
      <c r="C81" s="248">
        <v>8518.8830570212704</v>
      </c>
      <c r="D81" s="248">
        <v>1458.037866344619</v>
      </c>
      <c r="E81" s="248">
        <v>0</v>
      </c>
      <c r="F81" s="248">
        <v>1807.12395068</v>
      </c>
      <c r="G81" s="247">
        <v>5564.3077253900001</v>
      </c>
    </row>
    <row r="82" spans="1:7" s="247" customFormat="1" ht="13" x14ac:dyDescent="0.3">
      <c r="A82" s="247">
        <v>47026.514184744898</v>
      </c>
      <c r="B82" s="247">
        <v>10571.615847326309</v>
      </c>
      <c r="C82" s="248">
        <v>8996.7986740425513</v>
      </c>
      <c r="D82" s="248">
        <v>1555.9943428215181</v>
      </c>
      <c r="E82" s="248">
        <v>0</v>
      </c>
      <c r="F82" s="248">
        <v>2852.0239506799999</v>
      </c>
      <c r="G82" s="247">
        <v>6609.2077253899997</v>
      </c>
    </row>
    <row r="83" spans="1:7" s="247" customFormat="1" ht="13" x14ac:dyDescent="0.3">
      <c r="A83" s="247">
        <v>44288.605628296391</v>
      </c>
      <c r="B83" s="247">
        <v>10571.615847326309</v>
      </c>
      <c r="C83" s="248">
        <v>9417.7461795744712</v>
      </c>
      <c r="D83" s="248">
        <v>1555.9943428215181</v>
      </c>
      <c r="E83" s="248">
        <v>0</v>
      </c>
      <c r="F83" s="248">
        <v>3896.92395068</v>
      </c>
      <c r="G83" s="247">
        <v>7654.1077253900003</v>
      </c>
    </row>
    <row r="84" spans="1:7" s="247" customFormat="1" ht="13" x14ac:dyDescent="0.3">
      <c r="A84" s="247">
        <v>43179.176829787233</v>
      </c>
      <c r="B84" s="247">
        <v>11914.022847326309</v>
      </c>
      <c r="C84" s="248">
        <v>10115.648191489359</v>
      </c>
      <c r="D84" s="248">
        <v>1607.5503830725179</v>
      </c>
      <c r="E84" s="248">
        <v>0</v>
      </c>
      <c r="F84" s="248">
        <v>4941.8239506800001</v>
      </c>
      <c r="G84" s="247">
        <v>8699.0077253899999</v>
      </c>
    </row>
    <row r="85" spans="1:7" s="247" customFormat="1" ht="13" x14ac:dyDescent="0.3">
      <c r="A85" s="247">
        <v>43701.406664074653</v>
      </c>
      <c r="B85" s="247">
        <v>11898.312846475948</v>
      </c>
      <c r="C85" s="248">
        <v>11050.355787234039</v>
      </c>
      <c r="D85" s="248">
        <v>1607.5503830725179</v>
      </c>
      <c r="E85" s="248">
        <v>0</v>
      </c>
      <c r="F85" s="248">
        <v>5987.1838325999997</v>
      </c>
      <c r="G85" s="247">
        <v>9752.64548173</v>
      </c>
    </row>
    <row r="86" spans="1:7" s="247" customFormat="1" ht="13" x14ac:dyDescent="0.3">
      <c r="A86" s="247">
        <v>45095.866851063831</v>
      </c>
      <c r="B86" s="247">
        <v>11882.602845625599</v>
      </c>
      <c r="C86" s="248">
        <v>12314.771829787231</v>
      </c>
      <c r="D86" s="248">
        <v>1555.9943428215181</v>
      </c>
      <c r="E86" s="248">
        <v>0</v>
      </c>
      <c r="F86" s="248">
        <v>6779.6610170000004</v>
      </c>
      <c r="G86" s="247">
        <v>10116.525395000001</v>
      </c>
    </row>
    <row r="87" spans="1:7" s="247" customFormat="1" ht="13" x14ac:dyDescent="0.3">
      <c r="A87" s="247">
        <v>45037.458893617018</v>
      </c>
      <c r="B87" s="247">
        <v>11882.602845625599</v>
      </c>
      <c r="C87" s="248">
        <v>12372.09746808511</v>
      </c>
      <c r="D87" s="248">
        <v>1581.7723629470181</v>
      </c>
      <c r="E87" s="248">
        <v>0</v>
      </c>
      <c r="F87" s="248">
        <v>6779.6610170000004</v>
      </c>
      <c r="G87" s="247">
        <v>10116.525395000001</v>
      </c>
    </row>
    <row r="88" spans="1:7" s="247" customFormat="1" ht="13" x14ac:dyDescent="0.3">
      <c r="A88" s="247">
        <v>44356.104510638303</v>
      </c>
      <c r="B88" s="247">
        <v>11898.312846475948</v>
      </c>
      <c r="C88" s="248">
        <v>12161.830574468089</v>
      </c>
      <c r="D88" s="248">
        <v>1555.9943428215181</v>
      </c>
      <c r="E88" s="248">
        <v>0</v>
      </c>
      <c r="F88" s="248">
        <v>6779.6610170000004</v>
      </c>
      <c r="G88" s="247">
        <v>10116.525395000001</v>
      </c>
    </row>
    <row r="89" spans="1:7" s="247" customFormat="1" ht="13" x14ac:dyDescent="0.3">
      <c r="A89" s="247">
        <v>44236.251042553187</v>
      </c>
      <c r="B89" s="247">
        <v>11914.022847326309</v>
      </c>
      <c r="C89" s="248">
        <v>11523.173000000001</v>
      </c>
      <c r="D89" s="248">
        <v>1555.9943428215181</v>
      </c>
      <c r="E89" s="248">
        <v>0</v>
      </c>
      <c r="F89" s="248">
        <v>6779.6610170000004</v>
      </c>
      <c r="G89" s="247">
        <v>10116.525395000001</v>
      </c>
    </row>
    <row r="90" spans="1:7" s="247" customFormat="1" ht="13" x14ac:dyDescent="0.3">
      <c r="A90" s="247">
        <v>48018.789691183767</v>
      </c>
      <c r="B90" s="247">
        <v>12111.97577942631</v>
      </c>
      <c r="C90" s="248">
        <v>11470.32264507332</v>
      </c>
      <c r="D90" s="248">
        <v>1555.9943428215181</v>
      </c>
      <c r="E90" s="248">
        <v>0</v>
      </c>
      <c r="F90" s="248">
        <v>6779.6610170000004</v>
      </c>
      <c r="G90" s="247">
        <v>10116.525395000001</v>
      </c>
    </row>
    <row r="91" spans="1:7" s="247" customFormat="1" ht="13" x14ac:dyDescent="0.3">
      <c r="A91" s="247">
        <v>49507.255312083667</v>
      </c>
      <c r="B91" s="247">
        <v>12114.464719756308</v>
      </c>
      <c r="C91" s="248">
        <v>10936.72268085106</v>
      </c>
      <c r="D91" s="248">
        <v>1555.9943428215181</v>
      </c>
      <c r="E91" s="248">
        <v>0</v>
      </c>
      <c r="F91" s="248">
        <v>6779.6610170000004</v>
      </c>
      <c r="G91" s="247">
        <v>10116.525395000001</v>
      </c>
    </row>
    <row r="92" spans="1:7" s="247" customFormat="1" ht="13" x14ac:dyDescent="0.3">
      <c r="A92" s="247">
        <v>52088.763195520281</v>
      </c>
      <c r="B92" s="247">
        <v>12098.581364995949</v>
      </c>
      <c r="C92" s="248">
        <v>10841.7002944367</v>
      </c>
      <c r="D92" s="248">
        <v>1555.9943428215181</v>
      </c>
      <c r="E92" s="248">
        <v>0</v>
      </c>
      <c r="F92" s="248">
        <v>6779.6610170000004</v>
      </c>
      <c r="G92" s="247">
        <v>10116.525395000001</v>
      </c>
    </row>
    <row r="93" spans="1:7" s="247" customFormat="1" ht="13" x14ac:dyDescent="0.3">
      <c r="A93" s="247">
        <v>49227.39708909241</v>
      </c>
      <c r="B93" s="247">
        <v>12088.038802415598</v>
      </c>
      <c r="C93" s="248">
        <v>10825.681625630441</v>
      </c>
      <c r="D93" s="248">
        <v>1401.326222068519</v>
      </c>
      <c r="E93" s="248">
        <v>0</v>
      </c>
      <c r="F93" s="248">
        <v>6779.6610170000004</v>
      </c>
      <c r="G93" s="247">
        <v>10116.525395000001</v>
      </c>
    </row>
    <row r="94" spans="1:7" s="247" customFormat="1" ht="13" x14ac:dyDescent="0.3">
      <c r="A94" s="247">
        <v>49667.609319544135</v>
      </c>
      <c r="B94" s="247">
        <v>12064.542021725239</v>
      </c>
      <c r="C94" s="248">
        <v>10763.611595744691</v>
      </c>
      <c r="D94" s="248">
        <v>1298.2141415665189</v>
      </c>
      <c r="E94" s="248">
        <v>0</v>
      </c>
      <c r="F94" s="248">
        <v>6779.6610170000004</v>
      </c>
      <c r="G94" s="247">
        <v>10116.525395000001</v>
      </c>
    </row>
    <row r="95" spans="1:7" s="247" customFormat="1" ht="13" x14ac:dyDescent="0.3">
      <c r="A95" s="247">
        <v>47119.679050814259</v>
      </c>
      <c r="B95" s="247">
        <v>12032.00100236489</v>
      </c>
      <c r="C95" s="248">
        <v>9632.9148297872289</v>
      </c>
      <c r="D95" s="248">
        <v>1220.8800811900189</v>
      </c>
      <c r="E95" s="248">
        <v>0</v>
      </c>
      <c r="F95" s="248">
        <v>6779.6610170000004</v>
      </c>
      <c r="G95" s="247">
        <v>10116.525395000001</v>
      </c>
    </row>
    <row r="96" spans="1:7" s="247" customFormat="1" ht="13" x14ac:dyDescent="0.3">
      <c r="A96" s="247">
        <v>43407.806574727983</v>
      </c>
      <c r="B96" s="247">
        <v>11995.69506529454</v>
      </c>
      <c r="C96" s="248">
        <v>9866.4759744497605</v>
      </c>
      <c r="D96" s="248">
        <v>1169.3240409390189</v>
      </c>
      <c r="E96" s="248">
        <v>0</v>
      </c>
      <c r="F96" s="248">
        <v>6779.6610170000004</v>
      </c>
      <c r="G96" s="247">
        <v>10116.525395000001</v>
      </c>
    </row>
    <row r="97" spans="1:7" s="247" customFormat="1" ht="13" x14ac:dyDescent="0.3">
      <c r="A97" s="247">
        <v>40909.856871941425</v>
      </c>
      <c r="B97" s="247">
        <v>11986.588326614539</v>
      </c>
      <c r="C97" s="248">
        <v>11836.2166</v>
      </c>
      <c r="D97" s="248">
        <v>1169.3240409390189</v>
      </c>
      <c r="E97" s="248">
        <v>0</v>
      </c>
      <c r="F97" s="248">
        <v>6779.6610170000004</v>
      </c>
      <c r="G97" s="247">
        <v>10116.525395000001</v>
      </c>
    </row>
    <row r="98" spans="1:7" s="247" customFormat="1" ht="13" x14ac:dyDescent="0.3">
      <c r="A98" s="247">
        <v>43055.759427046258</v>
      </c>
      <c r="B98" s="247">
        <v>11996.94017846454</v>
      </c>
      <c r="C98" s="248">
        <v>9207.8353617021203</v>
      </c>
      <c r="D98" s="248">
        <v>1260.738922991665</v>
      </c>
      <c r="E98" s="248">
        <v>0</v>
      </c>
      <c r="F98" s="248">
        <v>6779.6610170000004</v>
      </c>
      <c r="G98" s="247">
        <v>10116.525395000001</v>
      </c>
    </row>
    <row r="99" spans="1:7" s="247" customFormat="1" ht="13" x14ac:dyDescent="0.3">
      <c r="A99" s="247">
        <v>35735.002750064436</v>
      </c>
      <c r="B99" s="247">
        <v>12003.57906735454</v>
      </c>
      <c r="C99" s="248">
        <v>11620.0926</v>
      </c>
      <c r="D99" s="248">
        <v>1260.738922991665</v>
      </c>
      <c r="E99" s="248">
        <v>353.90529597</v>
      </c>
      <c r="F99" s="248">
        <v>6779.6610170000004</v>
      </c>
      <c r="G99" s="247">
        <v>10116.525395000001</v>
      </c>
    </row>
    <row r="100" spans="1:7" s="247" customFormat="1" ht="13" x14ac:dyDescent="0.3">
      <c r="A100" s="247">
        <v>38569.691352141606</v>
      </c>
      <c r="B100" s="247">
        <v>12020.04743155454</v>
      </c>
      <c r="C100" s="248">
        <v>8875.9980212766004</v>
      </c>
      <c r="D100" s="248">
        <v>1260.738922991665</v>
      </c>
      <c r="E100" s="248">
        <v>2858.6637063200001</v>
      </c>
      <c r="F100" s="248">
        <v>6779.6610170000004</v>
      </c>
      <c r="G100" s="247">
        <v>10116.525395000001</v>
      </c>
    </row>
    <row r="101" spans="1:7" s="247" customFormat="1" ht="13" x14ac:dyDescent="0.3">
      <c r="A101" s="247">
        <v>38394.251622702825</v>
      </c>
      <c r="B101" s="247">
        <v>12043.28405706454</v>
      </c>
      <c r="C101" s="248">
        <v>10978.269370212771</v>
      </c>
      <c r="D101" s="248">
        <v>1260.738922991665</v>
      </c>
      <c r="E101" s="248">
        <v>0</v>
      </c>
      <c r="F101" s="248">
        <v>6779.6610170000004</v>
      </c>
      <c r="G101" s="247">
        <v>10116.525395000001</v>
      </c>
    </row>
    <row r="102" spans="1:7" s="247" customFormat="1" ht="13" x14ac:dyDescent="0.3">
      <c r="A102" s="247">
        <v>45879.387066408744</v>
      </c>
      <c r="B102" s="247">
        <v>12092.319932404889</v>
      </c>
      <c r="C102" s="248">
        <v>11002.56060374671</v>
      </c>
      <c r="D102" s="248">
        <v>1260.738922991665</v>
      </c>
      <c r="E102" s="248">
        <v>0</v>
      </c>
      <c r="F102" s="248">
        <v>6779.6610170000004</v>
      </c>
      <c r="G102" s="247">
        <v>10116.525395000001</v>
      </c>
    </row>
    <row r="103" spans="1:7" s="247" customFormat="1" ht="13" x14ac:dyDescent="0.3">
      <c r="A103" s="247">
        <v>45769.74131060177</v>
      </c>
      <c r="B103" s="247">
        <v>12164.336641925598</v>
      </c>
      <c r="C103" s="248">
        <v>9190.5488468085096</v>
      </c>
      <c r="D103" s="248">
        <v>1358.695399468565</v>
      </c>
      <c r="E103" s="248">
        <v>1329.8327752099999</v>
      </c>
      <c r="F103" s="248">
        <v>6779.6610170000004</v>
      </c>
      <c r="G103" s="247">
        <v>10116.525395000001</v>
      </c>
    </row>
    <row r="104" spans="1:7" s="247" customFormat="1" ht="13" x14ac:dyDescent="0.3">
      <c r="A104" s="247">
        <v>46673.792176673946</v>
      </c>
      <c r="B104" s="247">
        <v>12193.796128365948</v>
      </c>
      <c r="C104" s="248">
        <v>9243.7860553191495</v>
      </c>
      <c r="D104" s="248">
        <v>1456.651875945465</v>
      </c>
      <c r="E104" s="248">
        <v>3030.0808235099998</v>
      </c>
      <c r="F104" s="248">
        <v>6779.6610170000004</v>
      </c>
      <c r="G104" s="247">
        <v>10116.525395000001</v>
      </c>
    </row>
    <row r="105" spans="1:7" s="247" customFormat="1" ht="13" x14ac:dyDescent="0.3">
      <c r="A105" s="247">
        <v>51303.467104072042</v>
      </c>
      <c r="B105" s="247">
        <v>12203.035707406309</v>
      </c>
      <c r="C105" s="248">
        <v>8983.8306170212691</v>
      </c>
      <c r="D105" s="248">
        <v>1549.452748397264</v>
      </c>
      <c r="E105" s="248">
        <v>197.61554663999999</v>
      </c>
      <c r="F105" s="248">
        <v>6779.6610170000004</v>
      </c>
      <c r="G105" s="247">
        <v>10116.525395000001</v>
      </c>
    </row>
    <row r="106" spans="1:7" s="247" customFormat="1" ht="13" x14ac:dyDescent="0.3">
      <c r="A106" s="247">
        <v>53784.991181011392</v>
      </c>
      <c r="B106" s="247">
        <v>12186.317857616308</v>
      </c>
      <c r="C106" s="248">
        <v>10240.23803404255</v>
      </c>
      <c r="D106" s="248">
        <v>1647.409224874164</v>
      </c>
      <c r="E106" s="248">
        <v>843.23938495000004</v>
      </c>
      <c r="F106" s="248">
        <v>6779.6610170000004</v>
      </c>
      <c r="G106" s="247">
        <v>10116.525395000001</v>
      </c>
    </row>
    <row r="107" spans="1:7" s="247" customFormat="1" ht="13" x14ac:dyDescent="0.3">
      <c r="A107" s="247">
        <v>50989.604844003494</v>
      </c>
      <c r="B107" s="247">
        <v>12169.090748556309</v>
      </c>
      <c r="C107" s="248">
        <v>10520.46151702128</v>
      </c>
      <c r="D107" s="248">
        <v>1647.409224874164</v>
      </c>
      <c r="E107" s="248">
        <v>5000</v>
      </c>
      <c r="F107" s="248">
        <v>6779.6610170000004</v>
      </c>
      <c r="G107" s="247">
        <v>10116.525395000001</v>
      </c>
    </row>
    <row r="108" spans="1:7" s="247" customFormat="1" ht="13" x14ac:dyDescent="0.3">
      <c r="A108" s="247">
        <v>46029.55220274465</v>
      </c>
      <c r="B108" s="247">
        <v>12149.573773256308</v>
      </c>
      <c r="C108" s="248">
        <v>11077.002191489359</v>
      </c>
      <c r="D108" s="248">
        <v>1698.965265125164</v>
      </c>
      <c r="E108" s="248">
        <v>5000</v>
      </c>
      <c r="F108" s="248">
        <v>6779.6610170000004</v>
      </c>
      <c r="G108" s="247">
        <v>10116.525395000001</v>
      </c>
    </row>
    <row r="109" spans="1:7" s="247" customFormat="1" ht="13" x14ac:dyDescent="0.3">
      <c r="A109" s="247">
        <v>44904.504042553184</v>
      </c>
      <c r="B109" s="247">
        <v>11898.312846475948</v>
      </c>
      <c r="C109" s="248">
        <v>12452.67178723404</v>
      </c>
      <c r="D109" s="248">
        <v>1698.965265125164</v>
      </c>
      <c r="E109" s="248">
        <v>5000</v>
      </c>
      <c r="F109" s="248">
        <v>6779.6610170000004</v>
      </c>
      <c r="G109" s="247">
        <v>10116.525395000001</v>
      </c>
    </row>
    <row r="110" spans="1:7" s="247" customFormat="1" ht="13" x14ac:dyDescent="0.3">
      <c r="A110" s="247">
        <v>45423.801851063829</v>
      </c>
      <c r="B110" s="247">
        <v>11882.602845625599</v>
      </c>
      <c r="C110" s="248">
        <v>13595.297829787231</v>
      </c>
      <c r="D110" s="248">
        <v>1647.409224874164</v>
      </c>
      <c r="E110" s="248">
        <v>5000</v>
      </c>
      <c r="F110" s="248">
        <v>6779.6610170000004</v>
      </c>
      <c r="G110" s="247">
        <v>10116.525395000001</v>
      </c>
    </row>
    <row r="111" spans="1:7" s="247" customFormat="1" ht="13" x14ac:dyDescent="0.3">
      <c r="A111" s="247">
        <v>45432.742893625102</v>
      </c>
      <c r="B111" s="247">
        <v>11882.602845625599</v>
      </c>
      <c r="C111" s="248">
        <v>13712.67646808511</v>
      </c>
      <c r="D111" s="248">
        <v>1673.187244999664</v>
      </c>
      <c r="E111" s="248">
        <v>5000</v>
      </c>
      <c r="F111" s="248">
        <v>6779.6610170000004</v>
      </c>
      <c r="G111" s="247">
        <v>10116.525395000001</v>
      </c>
    </row>
    <row r="112" spans="1:7" s="247" customFormat="1" ht="13" x14ac:dyDescent="0.3">
      <c r="A112" s="247">
        <v>44650.456510640266</v>
      </c>
      <c r="B112" s="247">
        <v>11898.312846475948</v>
      </c>
      <c r="C112" s="248">
        <v>13402.944574468089</v>
      </c>
      <c r="D112" s="248">
        <v>1647.409224874164</v>
      </c>
      <c r="E112" s="248">
        <v>5000</v>
      </c>
      <c r="F112" s="248">
        <v>6779.6610170000004</v>
      </c>
      <c r="G112" s="247">
        <v>10116.525395000001</v>
      </c>
    </row>
    <row r="113" spans="1:7" s="247" customFormat="1" ht="13" x14ac:dyDescent="0.3">
      <c r="A113" s="247">
        <v>44505.949042556429</v>
      </c>
      <c r="B113" s="247">
        <v>11914.022847326309</v>
      </c>
      <c r="C113" s="248">
        <v>12645.261</v>
      </c>
      <c r="D113" s="248">
        <v>1647.409224874164</v>
      </c>
      <c r="E113" s="248">
        <v>5000</v>
      </c>
      <c r="F113" s="248">
        <v>6779.6610170000004</v>
      </c>
      <c r="G113" s="247">
        <v>10116.525395000001</v>
      </c>
    </row>
    <row r="114" spans="1:7" s="247" customFormat="1" ht="13" x14ac:dyDescent="0.3">
      <c r="A114" s="247">
        <v>51896.63411853763</v>
      </c>
      <c r="B114" s="247">
        <v>12131.736324696309</v>
      </c>
      <c r="C114" s="248">
        <v>13140.29541276596</v>
      </c>
      <c r="D114" s="248">
        <v>1647.409224874164</v>
      </c>
      <c r="E114" s="248">
        <v>5000</v>
      </c>
      <c r="F114" s="248">
        <v>6779.6610170000004</v>
      </c>
      <c r="G114" s="247">
        <v>10116.525395000001</v>
      </c>
    </row>
    <row r="115" spans="1:7" s="247" customFormat="1" ht="13" x14ac:dyDescent="0.3">
      <c r="A115" s="247">
        <v>64694.597791330736</v>
      </c>
      <c r="B115" s="247">
        <v>12134.889359676308</v>
      </c>
      <c r="C115" s="248">
        <v>14140.888414893609</v>
      </c>
      <c r="D115" s="248">
        <v>1647.409224874164</v>
      </c>
      <c r="E115" s="248">
        <v>5000</v>
      </c>
      <c r="F115" s="248">
        <v>6779.6610170000004</v>
      </c>
      <c r="G115" s="247">
        <v>10116.525395000001</v>
      </c>
    </row>
    <row r="116" spans="1:7" s="247" customFormat="1" ht="13" x14ac:dyDescent="0.3">
      <c r="A116" s="247">
        <v>61204.101070190183</v>
      </c>
      <c r="B116" s="247">
        <v>12118.406467875948</v>
      </c>
      <c r="C116" s="248">
        <v>11288.951914893609</v>
      </c>
      <c r="D116" s="248">
        <v>1647.409224874164</v>
      </c>
      <c r="E116" s="248">
        <v>5000</v>
      </c>
      <c r="F116" s="248">
        <v>6779.6610170000004</v>
      </c>
      <c r="G116" s="247">
        <v>10116.525395000001</v>
      </c>
    </row>
    <row r="117" spans="1:7" s="247" customFormat="1" ht="13" x14ac:dyDescent="0.3">
      <c r="A117" s="247">
        <v>56224.337178141046</v>
      </c>
      <c r="B117" s="247">
        <v>12097.821467025598</v>
      </c>
      <c r="C117" s="248">
        <v>12892.799263829791</v>
      </c>
      <c r="D117" s="248">
        <v>1492.7411041211651</v>
      </c>
      <c r="E117" s="248">
        <v>5000</v>
      </c>
      <c r="F117" s="248">
        <v>6779.6610170000004</v>
      </c>
      <c r="G117" s="247">
        <v>10116.525395000001</v>
      </c>
    </row>
    <row r="118" spans="1:7" s="247" customFormat="1" ht="13" x14ac:dyDescent="0.3">
      <c r="A118" s="247">
        <v>51829.216514446234</v>
      </c>
      <c r="B118" s="247">
        <v>12070.896445595239</v>
      </c>
      <c r="C118" s="248">
        <v>10741.601595744691</v>
      </c>
      <c r="D118" s="248">
        <v>1389.6290236191651</v>
      </c>
      <c r="E118" s="248">
        <v>2797.6247696400001</v>
      </c>
      <c r="F118" s="248">
        <v>6779.6610170000004</v>
      </c>
      <c r="G118" s="247">
        <v>10116.525395000001</v>
      </c>
    </row>
    <row r="119" spans="1:7" s="247" customFormat="1" ht="13" x14ac:dyDescent="0.3">
      <c r="A119" s="247">
        <v>55171.089980170567</v>
      </c>
      <c r="B119" s="247">
        <v>12027.721681374889</v>
      </c>
      <c r="C119" s="248">
        <v>11169.114600000001</v>
      </c>
      <c r="D119" s="248">
        <v>1312.2949632426651</v>
      </c>
      <c r="E119" s="248">
        <v>0</v>
      </c>
      <c r="F119" s="248">
        <v>6779.6610170000004</v>
      </c>
      <c r="G119" s="247">
        <v>10116.525395000001</v>
      </c>
    </row>
    <row r="120" spans="1:7" s="247" customFormat="1" ht="13" x14ac:dyDescent="0.3">
      <c r="A120" s="247">
        <v>46491.380338043535</v>
      </c>
      <c r="B120" s="247">
        <v>11990.458439784539</v>
      </c>
      <c r="C120" s="248">
        <v>11642.828233516371</v>
      </c>
      <c r="D120" s="248">
        <v>1260.738922991665</v>
      </c>
      <c r="E120" s="248">
        <v>29.88274315</v>
      </c>
      <c r="F120" s="248">
        <v>6779.6610170000004</v>
      </c>
      <c r="G120" s="247">
        <v>10116.525395000001</v>
      </c>
    </row>
    <row r="121" spans="1:7" s="247" customFormat="1" ht="13" x14ac:dyDescent="0.3">
      <c r="A121" s="247">
        <v>53984.903385389218</v>
      </c>
      <c r="B121" s="247">
        <v>11993.67217435454</v>
      </c>
      <c r="C121" s="248">
        <v>9721.6273179298296</v>
      </c>
      <c r="D121" s="248">
        <v>1260.738922991665</v>
      </c>
      <c r="E121" s="248">
        <v>2244.1603927199999</v>
      </c>
      <c r="F121" s="248">
        <v>6779.6610170000004</v>
      </c>
      <c r="G121" s="247">
        <v>10116.525395000001</v>
      </c>
    </row>
    <row r="122" spans="1:7" s="247" customFormat="1" ht="13" x14ac:dyDescent="0.3">
      <c r="A122" s="247">
        <v>38476.484360510789</v>
      </c>
      <c r="B122" s="247">
        <v>12000.3986846968</v>
      </c>
      <c r="C122" s="248">
        <v>8784.2621999999901</v>
      </c>
      <c r="D122" s="248">
        <v>1601.956469328378</v>
      </c>
      <c r="E122" s="248">
        <v>5000</v>
      </c>
      <c r="F122" s="248">
        <v>6779.6610170000004</v>
      </c>
      <c r="G122" s="247">
        <v>10116.525395000001</v>
      </c>
    </row>
    <row r="123" spans="1:7" s="247" customFormat="1" ht="13" x14ac:dyDescent="0.3">
      <c r="A123" s="247">
        <v>35900.940313352898</v>
      </c>
      <c r="B123" s="247">
        <v>12006.7886023868</v>
      </c>
      <c r="C123" s="248">
        <v>8165.28</v>
      </c>
      <c r="D123" s="248">
        <v>1601.956469328378</v>
      </c>
      <c r="E123" s="248">
        <v>5000</v>
      </c>
      <c r="F123" s="248">
        <v>6779.6610170000004</v>
      </c>
      <c r="G123" s="247">
        <v>10116.525395000001</v>
      </c>
    </row>
    <row r="124" spans="1:7" s="247" customFormat="1" ht="13" x14ac:dyDescent="0.3">
      <c r="A124" s="247">
        <v>34930.614563776384</v>
      </c>
      <c r="B124" s="247">
        <v>12021.5512052668</v>
      </c>
      <c r="C124" s="248">
        <v>7676.6330212765997</v>
      </c>
      <c r="D124" s="248">
        <v>1601.956469328378</v>
      </c>
      <c r="E124" s="248">
        <v>5000</v>
      </c>
      <c r="F124" s="248">
        <v>6779.6610170000004</v>
      </c>
      <c r="G124" s="247">
        <v>10116.525395000001</v>
      </c>
    </row>
    <row r="125" spans="1:7" s="247" customFormat="1" ht="13" x14ac:dyDescent="0.3">
      <c r="A125" s="247">
        <v>34810.706800487184</v>
      </c>
      <c r="B125" s="247">
        <v>12044.724559176799</v>
      </c>
      <c r="C125" s="248">
        <v>7453.7611702127697</v>
      </c>
      <c r="D125" s="248">
        <v>1601.956469328378</v>
      </c>
      <c r="E125" s="248">
        <v>5000</v>
      </c>
      <c r="F125" s="248">
        <v>6779.6610170000004</v>
      </c>
      <c r="G125" s="247">
        <v>10116.525395000001</v>
      </c>
    </row>
    <row r="126" spans="1:7" s="247" customFormat="1" ht="13" x14ac:dyDescent="0.3">
      <c r="A126" s="247">
        <v>34230.286710511587</v>
      </c>
      <c r="B126" s="247">
        <v>12113.121816442948</v>
      </c>
      <c r="C126" s="248">
        <v>7397.6307659574395</v>
      </c>
      <c r="D126" s="248">
        <v>1601.956469328378</v>
      </c>
      <c r="E126" s="248">
        <v>5000</v>
      </c>
      <c r="F126" s="248">
        <v>6779.6610170000004</v>
      </c>
      <c r="G126" s="247">
        <v>10116.525395000001</v>
      </c>
    </row>
    <row r="127" spans="1:7" s="247" customFormat="1" ht="13" x14ac:dyDescent="0.3">
      <c r="A127" s="247">
        <v>33612.999589591251</v>
      </c>
      <c r="B127" s="247">
        <v>12188.648446139099</v>
      </c>
      <c r="C127" s="248">
        <v>7454.67044680851</v>
      </c>
      <c r="D127" s="248">
        <v>1601.956469328378</v>
      </c>
      <c r="E127" s="248">
        <v>5000</v>
      </c>
      <c r="F127" s="248">
        <v>6779.6610170000004</v>
      </c>
      <c r="G127" s="247">
        <v>10116.525395000001</v>
      </c>
    </row>
    <row r="128" spans="1:7" s="247" customFormat="1" ht="13" x14ac:dyDescent="0.3">
      <c r="A128" s="247">
        <v>34605.873368774912</v>
      </c>
      <c r="B128" s="247">
        <v>12220.143756877169</v>
      </c>
      <c r="C128" s="248">
        <v>8119.05025531915</v>
      </c>
      <c r="D128" s="248">
        <v>1601.956469328378</v>
      </c>
      <c r="E128" s="248">
        <v>5000</v>
      </c>
      <c r="F128" s="248">
        <v>6779.6610170000004</v>
      </c>
      <c r="G128" s="247">
        <v>10116.525395000001</v>
      </c>
    </row>
    <row r="129" spans="1:7" s="247" customFormat="1" ht="13" x14ac:dyDescent="0.3">
      <c r="A129" s="247">
        <v>36000.127907976253</v>
      </c>
      <c r="B129" s="247">
        <v>12203.523703339099</v>
      </c>
      <c r="C129" s="248">
        <v>8138.4236170212698</v>
      </c>
      <c r="D129" s="248">
        <v>1601.956469328378</v>
      </c>
      <c r="E129" s="248">
        <v>5000</v>
      </c>
      <c r="F129" s="248">
        <v>6779.6610170000004</v>
      </c>
      <c r="G129" s="247">
        <v>10116.525395000001</v>
      </c>
    </row>
    <row r="130" spans="1:7" s="247" customFormat="1" ht="13" x14ac:dyDescent="0.3">
      <c r="A130" s="247">
        <v>39583.298088282027</v>
      </c>
      <c r="B130" s="247">
        <v>12182.915935859099</v>
      </c>
      <c r="C130" s="248">
        <v>7715.83123404255</v>
      </c>
      <c r="D130" s="248">
        <v>1601.956469328378</v>
      </c>
      <c r="E130" s="248">
        <v>5000</v>
      </c>
      <c r="F130" s="248">
        <v>6779.6610170000004</v>
      </c>
      <c r="G130" s="247">
        <v>10116.525395000001</v>
      </c>
    </row>
    <row r="131" spans="1:7" s="247" customFormat="1" ht="13" x14ac:dyDescent="0.3">
      <c r="A131" s="247">
        <v>36582.828931151336</v>
      </c>
      <c r="B131" s="247">
        <v>12162.953487299099</v>
      </c>
      <c r="C131" s="248">
        <v>8365.9598000000005</v>
      </c>
      <c r="D131" s="248">
        <v>1601.956469328378</v>
      </c>
      <c r="E131" s="248">
        <v>5000</v>
      </c>
      <c r="F131" s="248">
        <v>6779.6610170000004</v>
      </c>
      <c r="G131" s="247">
        <v>10116.525395000001</v>
      </c>
    </row>
    <row r="132" spans="1:7" s="247" customFormat="1" ht="13" x14ac:dyDescent="0.3">
      <c r="A132" s="247">
        <v>36733.887377099789</v>
      </c>
      <c r="B132" s="247">
        <v>12145.5123864691</v>
      </c>
      <c r="C132" s="248">
        <v>9593.5121914893589</v>
      </c>
      <c r="D132" s="248">
        <v>1785.6763065217999</v>
      </c>
      <c r="E132" s="248">
        <v>5000</v>
      </c>
      <c r="F132" s="248">
        <v>6779.6610170000004</v>
      </c>
      <c r="G132" s="247">
        <v>10116.525395000001</v>
      </c>
    </row>
    <row r="133" spans="1:7" s="247" customFormat="1" ht="13" x14ac:dyDescent="0.3">
      <c r="A133" s="247">
        <v>37835.415758940566</v>
      </c>
      <c r="B133" s="247">
        <v>12148.44982683717</v>
      </c>
      <c r="C133" s="248">
        <v>11191.98365084688</v>
      </c>
      <c r="D133" s="248">
        <v>1785.6763065217999</v>
      </c>
      <c r="E133" s="248">
        <v>5000</v>
      </c>
      <c r="F133" s="248">
        <v>6779.6610170000004</v>
      </c>
      <c r="G133" s="247">
        <v>10116.525395000001</v>
      </c>
    </row>
    <row r="134" spans="1:7" s="247" customFormat="1" ht="13" x14ac:dyDescent="0.3">
      <c r="A134" s="247">
        <v>37105.115223146291</v>
      </c>
      <c r="B134" s="247">
        <v>12126.4478288591</v>
      </c>
      <c r="C134" s="248">
        <v>11979.369829787229</v>
      </c>
      <c r="D134" s="248">
        <v>1785.6763065217999</v>
      </c>
      <c r="E134" s="248">
        <v>5000</v>
      </c>
      <c r="F134" s="248">
        <v>6779.6610170000004</v>
      </c>
      <c r="G134" s="247">
        <v>10116.525395000001</v>
      </c>
    </row>
    <row r="135" spans="1:7" s="247" customFormat="1" ht="13" x14ac:dyDescent="0.3">
      <c r="A135" s="247">
        <v>37454.18770212766</v>
      </c>
      <c r="B135" s="247">
        <v>12122.172108689099</v>
      </c>
      <c r="C135" s="248">
        <v>12673.605193617019</v>
      </c>
      <c r="D135" s="248">
        <v>1785.6763065217999</v>
      </c>
      <c r="E135" s="248">
        <v>5000</v>
      </c>
      <c r="F135" s="248">
        <v>6779.6610170000004</v>
      </c>
      <c r="G135" s="247">
        <v>10116.525395000001</v>
      </c>
    </row>
    <row r="136" spans="1:7" s="247" customFormat="1" ht="13" x14ac:dyDescent="0.3">
      <c r="A136" s="247">
        <v>36432.501404256123</v>
      </c>
      <c r="B136" s="247">
        <v>12136.720917367169</v>
      </c>
      <c r="C136" s="248">
        <v>10953.84457446809</v>
      </c>
      <c r="D136" s="248">
        <v>1785.6763065217999</v>
      </c>
      <c r="E136" s="248">
        <v>5000</v>
      </c>
      <c r="F136" s="248">
        <v>6779.6610170000004</v>
      </c>
      <c r="G136" s="247">
        <v>10116.525395000001</v>
      </c>
    </row>
    <row r="137" spans="1:7" s="247" customFormat="1" ht="13" x14ac:dyDescent="0.3">
      <c r="A137" s="247">
        <v>34274.45141024005</v>
      </c>
      <c r="B137" s="247">
        <v>12121.9666045791</v>
      </c>
      <c r="C137" s="248">
        <v>11409.507442553189</v>
      </c>
      <c r="D137" s="248">
        <v>1601.956469328378</v>
      </c>
      <c r="E137" s="248">
        <v>5000</v>
      </c>
      <c r="F137" s="248">
        <v>6779.6610170000004</v>
      </c>
      <c r="G137" s="247">
        <v>10116.525395000001</v>
      </c>
    </row>
    <row r="138" spans="1:7" s="247" customFormat="1" ht="13" x14ac:dyDescent="0.3">
      <c r="A138" s="247">
        <v>34579.876361702132</v>
      </c>
      <c r="B138" s="247">
        <v>12122.042736269099</v>
      </c>
      <c r="C138" s="248">
        <v>9689.0564893616993</v>
      </c>
      <c r="D138" s="248">
        <v>1601.956469328378</v>
      </c>
      <c r="E138" s="248">
        <v>5000</v>
      </c>
      <c r="F138" s="248">
        <v>6779.6610170000004</v>
      </c>
      <c r="G138" s="247">
        <v>10116.525395000001</v>
      </c>
    </row>
    <row r="139" spans="1:7" s="247" customFormat="1" ht="13" x14ac:dyDescent="0.3">
      <c r="A139" s="247">
        <v>41250.965547155567</v>
      </c>
      <c r="B139" s="247">
        <v>12117.523703339099</v>
      </c>
      <c r="C139" s="248">
        <v>9607.8606</v>
      </c>
      <c r="D139" s="248">
        <v>1601.956469328378</v>
      </c>
      <c r="E139" s="248">
        <v>5000</v>
      </c>
      <c r="F139" s="248">
        <v>6779.6610170000004</v>
      </c>
      <c r="G139" s="247">
        <v>10116.525395000001</v>
      </c>
    </row>
    <row r="140" spans="1:7" s="247" customFormat="1" ht="13" x14ac:dyDescent="0.3">
      <c r="A140" s="247">
        <v>45125.916278702054</v>
      </c>
      <c r="B140" s="247">
        <v>12132.38912724717</v>
      </c>
      <c r="C140" s="248">
        <v>10039.13891489361</v>
      </c>
      <c r="D140" s="248">
        <v>1601.956469328378</v>
      </c>
      <c r="E140" s="248">
        <v>5000</v>
      </c>
      <c r="F140" s="248">
        <v>6779.6610170000004</v>
      </c>
      <c r="G140" s="247">
        <v>10116.525395000001</v>
      </c>
    </row>
    <row r="141" spans="1:7" s="247" customFormat="1" ht="13" x14ac:dyDescent="0.3">
      <c r="A141" s="247">
        <v>45686.832215385279</v>
      </c>
      <c r="B141" s="247">
        <v>12113.929567539099</v>
      </c>
      <c r="C141" s="248">
        <v>10545.57406382979</v>
      </c>
      <c r="D141" s="248">
        <v>1601.956469328378</v>
      </c>
      <c r="E141" s="248">
        <v>5000</v>
      </c>
      <c r="F141" s="248">
        <v>6779.6610170000004</v>
      </c>
      <c r="G141" s="247">
        <v>10116.525395000001</v>
      </c>
    </row>
    <row r="142" spans="1:7" s="247" customFormat="1" ht="13" x14ac:dyDescent="0.3">
      <c r="A142" s="247">
        <v>45525.870496382107</v>
      </c>
      <c r="B142" s="247">
        <v>12085.845265041018</v>
      </c>
      <c r="C142" s="248">
        <v>9522.8025957446898</v>
      </c>
      <c r="D142" s="248">
        <v>1601.956469328378</v>
      </c>
      <c r="E142" s="248">
        <v>5000</v>
      </c>
      <c r="F142" s="248">
        <v>6779.6610170000004</v>
      </c>
      <c r="G142" s="247">
        <v>10116.525395000001</v>
      </c>
    </row>
    <row r="143" spans="1:7" s="247" customFormat="1" ht="13" x14ac:dyDescent="0.3">
      <c r="A143" s="247">
        <v>42749.633272827166</v>
      </c>
      <c r="B143" s="247">
        <v>12041.181487232949</v>
      </c>
      <c r="C143" s="248">
        <v>8925.5308297872289</v>
      </c>
      <c r="D143" s="248">
        <v>1601.956469328378</v>
      </c>
      <c r="E143" s="248">
        <v>5000</v>
      </c>
      <c r="F143" s="248">
        <v>6779.6610170000004</v>
      </c>
      <c r="G143" s="247">
        <v>10116.525395000001</v>
      </c>
    </row>
    <row r="144" spans="1:7" s="247" customFormat="1" ht="13" x14ac:dyDescent="0.3">
      <c r="A144" s="247">
        <v>42490.610039681211</v>
      </c>
      <c r="B144" s="247">
        <v>11990.452697036799</v>
      </c>
      <c r="C144" s="248">
        <v>9180.2647872340403</v>
      </c>
      <c r="D144" s="248">
        <v>1601.956469328378</v>
      </c>
      <c r="E144" s="248">
        <v>5000</v>
      </c>
      <c r="F144" s="248">
        <v>6779.6610170000004</v>
      </c>
      <c r="G144" s="247">
        <v>10116.525395000001</v>
      </c>
    </row>
    <row r="145" spans="1:7" s="247" customFormat="1" ht="13" x14ac:dyDescent="0.3">
      <c r="A145" s="247">
        <v>38356.445986251376</v>
      </c>
      <c r="B145" s="247">
        <v>11995.0918431268</v>
      </c>
      <c r="C145" s="248">
        <v>9524.8627021276588</v>
      </c>
      <c r="D145" s="248">
        <v>1601.956469328378</v>
      </c>
      <c r="E145" s="248">
        <v>5000</v>
      </c>
      <c r="F145" s="248">
        <v>6779.6610170000004</v>
      </c>
      <c r="G145" s="247">
        <v>10116.525395000001</v>
      </c>
    </row>
    <row r="146" spans="1:7" s="247" customFormat="1" ht="13" x14ac:dyDescent="0.3">
      <c r="A146" s="247">
        <v>37598.527983948865</v>
      </c>
      <c r="B146" s="247">
        <v>12004.535001566799</v>
      </c>
      <c r="C146" s="248">
        <v>8853.3043617021194</v>
      </c>
      <c r="D146" s="248">
        <v>1455.3989030504879</v>
      </c>
      <c r="E146" s="248">
        <v>5000</v>
      </c>
      <c r="F146" s="248">
        <v>6779.6610170000004</v>
      </c>
      <c r="G146" s="247">
        <v>10116.525395000001</v>
      </c>
    </row>
    <row r="147" spans="1:7" s="247" customFormat="1" ht="13" x14ac:dyDescent="0.3">
      <c r="A147" s="247">
        <v>38548.768601717959</v>
      </c>
      <c r="B147" s="247">
        <v>12011.174919256799</v>
      </c>
      <c r="C147" s="248">
        <v>7877.2259999999997</v>
      </c>
      <c r="D147" s="248">
        <v>1455.3989030504879</v>
      </c>
      <c r="E147" s="248">
        <v>5000</v>
      </c>
      <c r="F147" s="248">
        <v>6779.6610170000004</v>
      </c>
      <c r="G147" s="247">
        <v>10116.525395000001</v>
      </c>
    </row>
    <row r="148" spans="1:7" s="247" customFormat="1" ht="13" x14ac:dyDescent="0.3">
      <c r="A148" s="247">
        <v>42627.182874689628</v>
      </c>
      <c r="B148" s="247">
        <v>12026.2387052668</v>
      </c>
      <c r="C148" s="248">
        <v>7397.9270212765996</v>
      </c>
      <c r="D148" s="248">
        <v>1455.3989030504879</v>
      </c>
      <c r="E148" s="248">
        <v>5000</v>
      </c>
      <c r="F148" s="248">
        <v>6779.6610170000004</v>
      </c>
      <c r="G148" s="247">
        <v>10116.525395000001</v>
      </c>
    </row>
    <row r="149" spans="1:7" s="247" customFormat="1" ht="13" x14ac:dyDescent="0.3">
      <c r="A149" s="247">
        <v>38116.15055468824</v>
      </c>
      <c r="B149" s="247">
        <v>12049.235361646799</v>
      </c>
      <c r="C149" s="248">
        <v>7728.5271702127702</v>
      </c>
      <c r="D149" s="248">
        <v>1455.3989030504879</v>
      </c>
      <c r="E149" s="248">
        <v>5000</v>
      </c>
      <c r="F149" s="248">
        <v>6779.6610170000004</v>
      </c>
      <c r="G149" s="247">
        <v>10116.525395000001</v>
      </c>
    </row>
    <row r="150" spans="1:7" s="247" customFormat="1" ht="13" x14ac:dyDescent="0.3">
      <c r="A150" s="247">
        <v>35999.026887570617</v>
      </c>
      <c r="B150" s="247">
        <v>12118.556487232949</v>
      </c>
      <c r="C150" s="248">
        <v>7673.5327659574396</v>
      </c>
      <c r="D150" s="248">
        <v>1455.3989030504879</v>
      </c>
      <c r="E150" s="248">
        <v>5000</v>
      </c>
      <c r="F150" s="248">
        <v>6779.6610170000004</v>
      </c>
      <c r="G150" s="247">
        <v>10116.525395000001</v>
      </c>
    </row>
    <row r="151" spans="1:7" s="247" customFormat="1" ht="13" x14ac:dyDescent="0.3">
      <c r="A151" s="247">
        <v>35441.453824349897</v>
      </c>
      <c r="B151" s="247">
        <v>12194.9110490191</v>
      </c>
      <c r="C151" s="248">
        <v>7709.34944680851</v>
      </c>
      <c r="D151" s="248">
        <v>1455.3989030504879</v>
      </c>
      <c r="E151" s="248">
        <v>5000</v>
      </c>
      <c r="F151" s="248">
        <v>6779.6610170000004</v>
      </c>
      <c r="G151" s="247">
        <v>10116.525395000001</v>
      </c>
    </row>
    <row r="152" spans="1:7" s="247" customFormat="1" ht="13" x14ac:dyDescent="0.3">
      <c r="A152" s="247">
        <v>38916.409292674667</v>
      </c>
      <c r="B152" s="247">
        <v>12226.407131357169</v>
      </c>
      <c r="C152" s="248">
        <v>7768.1432553191498</v>
      </c>
      <c r="D152" s="248">
        <v>1455.3989030504879</v>
      </c>
      <c r="E152" s="248">
        <v>5000</v>
      </c>
      <c r="F152" s="248">
        <v>6779.6610170000004</v>
      </c>
      <c r="G152" s="247">
        <v>10116.525395000001</v>
      </c>
    </row>
    <row r="153" spans="1:7" s="247" customFormat="1" ht="13" x14ac:dyDescent="0.3">
      <c r="A153" s="247">
        <v>41192.418879198303</v>
      </c>
      <c r="B153" s="247">
        <v>12209.5121292691</v>
      </c>
      <c r="C153" s="248">
        <v>7668.8986170212693</v>
      </c>
      <c r="D153" s="248">
        <v>1455.3989030504879</v>
      </c>
      <c r="E153" s="248">
        <v>5000</v>
      </c>
      <c r="F153" s="248">
        <v>6779.6610170000004</v>
      </c>
      <c r="G153" s="247">
        <v>10116.525395000001</v>
      </c>
    </row>
    <row r="154" spans="1:7" s="247" customFormat="1" ht="13" x14ac:dyDescent="0.3">
      <c r="A154" s="247">
        <v>45014.35899253621</v>
      </c>
      <c r="B154" s="247">
        <v>12188.8050819491</v>
      </c>
      <c r="C154" s="248">
        <v>8577.1876340425497</v>
      </c>
      <c r="D154" s="248">
        <v>1455.3989030504879</v>
      </c>
      <c r="E154" s="248">
        <v>5000</v>
      </c>
      <c r="F154" s="248">
        <v>6779.6610170000004</v>
      </c>
      <c r="G154" s="247">
        <v>10116.525395000001</v>
      </c>
    </row>
    <row r="155" spans="1:7" s="247" customFormat="1" ht="13" x14ac:dyDescent="0.3">
      <c r="A155" s="247">
        <v>43606.207345357398</v>
      </c>
      <c r="B155" s="247">
        <v>12168.9686621891</v>
      </c>
      <c r="C155" s="248">
        <v>7889.5346595744704</v>
      </c>
      <c r="D155" s="248">
        <v>1455.3989030504879</v>
      </c>
      <c r="E155" s="248">
        <v>5000</v>
      </c>
      <c r="F155" s="248">
        <v>6779.6610170000004</v>
      </c>
      <c r="G155" s="247">
        <v>10116.525395000001</v>
      </c>
    </row>
    <row r="156" spans="1:7" s="247" customFormat="1" ht="13" x14ac:dyDescent="0.3">
      <c r="A156" s="247">
        <v>41829.345507365098</v>
      </c>
      <c r="B156" s="247">
        <v>12151.075400879099</v>
      </c>
      <c r="C156" s="248">
        <v>8440.0441914893599</v>
      </c>
      <c r="D156" s="248">
        <v>1639.11874024391</v>
      </c>
      <c r="E156" s="248">
        <v>5000</v>
      </c>
      <c r="F156" s="248">
        <v>6779.6610170000004</v>
      </c>
      <c r="G156" s="247">
        <v>10116.525395000001</v>
      </c>
    </row>
    <row r="157" spans="1:7" s="247" customFormat="1" ht="13" x14ac:dyDescent="0.3">
      <c r="A157" s="247">
        <v>39856.360050325551</v>
      </c>
      <c r="B157" s="247">
        <v>12154.23866428717</v>
      </c>
      <c r="C157" s="248">
        <v>9129.2357872340399</v>
      </c>
      <c r="D157" s="248">
        <v>1639.11874024391</v>
      </c>
      <c r="E157" s="248">
        <v>5000</v>
      </c>
      <c r="F157" s="248">
        <v>6779.6610170000004</v>
      </c>
      <c r="G157" s="247">
        <v>10116.525395000001</v>
      </c>
    </row>
    <row r="158" spans="1:7" s="247" customFormat="1" ht="13" x14ac:dyDescent="0.3">
      <c r="A158" s="247">
        <v>45479.666989136829</v>
      </c>
      <c r="B158" s="247">
        <v>12131.8871292691</v>
      </c>
      <c r="C158" s="248">
        <v>10201.99382978723</v>
      </c>
      <c r="D158" s="248">
        <v>1639.11874024391</v>
      </c>
      <c r="E158" s="248">
        <v>5000</v>
      </c>
      <c r="F158" s="248">
        <v>6779.6610170000004</v>
      </c>
      <c r="G158" s="247">
        <v>10116.525395000001</v>
      </c>
    </row>
    <row r="159" spans="1:7" s="247" customFormat="1" ht="13" x14ac:dyDescent="0.3">
      <c r="A159" s="247">
        <v>46547.870661262808</v>
      </c>
      <c r="B159" s="247">
        <v>12127.5121292691</v>
      </c>
      <c r="C159" s="248">
        <v>9815.3024680851104</v>
      </c>
      <c r="D159" s="248">
        <v>1639.11874024391</v>
      </c>
      <c r="E159" s="248">
        <v>5000</v>
      </c>
      <c r="F159" s="248">
        <v>6779.6610170000004</v>
      </c>
      <c r="G159" s="247">
        <v>10116.525395000001</v>
      </c>
    </row>
    <row r="160" spans="1:7" s="247" customFormat="1" ht="13" x14ac:dyDescent="0.3">
      <c r="A160" s="247">
        <v>44895.787123347327</v>
      </c>
      <c r="B160" s="247">
        <v>12142.259754817169</v>
      </c>
      <c r="C160" s="248">
        <v>9695.04857446809</v>
      </c>
      <c r="D160" s="248">
        <v>1639.11874024391</v>
      </c>
      <c r="E160" s="248">
        <v>5000</v>
      </c>
      <c r="F160" s="248">
        <v>6779.6610170000004</v>
      </c>
      <c r="G160" s="247">
        <v>10116.525395000001</v>
      </c>
    </row>
    <row r="161" spans="1:7" s="247" customFormat="1" ht="13" x14ac:dyDescent="0.3">
      <c r="A161" s="247">
        <v>42716.03641060301</v>
      </c>
      <c r="B161" s="247">
        <v>12127.935483179099</v>
      </c>
      <c r="C161" s="248">
        <v>9994.81</v>
      </c>
      <c r="D161" s="248">
        <v>1455.3989030504879</v>
      </c>
      <c r="E161" s="248">
        <v>5000</v>
      </c>
      <c r="F161" s="248">
        <v>6779.6610170000004</v>
      </c>
      <c r="G161" s="247">
        <v>10116.525395000001</v>
      </c>
    </row>
    <row r="162" spans="1:7" s="247" customFormat="1" ht="13" x14ac:dyDescent="0.3">
      <c r="A162" s="247">
        <v>40236.343250282065</v>
      </c>
      <c r="B162" s="247">
        <v>12127.4586313291</v>
      </c>
      <c r="C162" s="248">
        <v>9254.8194893617001</v>
      </c>
      <c r="D162" s="248">
        <v>1455.3989030504879</v>
      </c>
      <c r="E162" s="248">
        <v>5000</v>
      </c>
      <c r="F162" s="248">
        <v>6779.6610170000004</v>
      </c>
      <c r="G162" s="247">
        <v>10116.525395000001</v>
      </c>
    </row>
    <row r="163" spans="1:7" s="247" customFormat="1" ht="13" x14ac:dyDescent="0.3">
      <c r="A163" s="247">
        <v>44876.026896195021</v>
      </c>
      <c r="B163" s="247">
        <v>12122.9138782391</v>
      </c>
      <c r="C163" s="248">
        <v>9984.1196808510595</v>
      </c>
      <c r="D163" s="248">
        <v>1455.3989030504879</v>
      </c>
      <c r="E163" s="248">
        <v>5000</v>
      </c>
      <c r="F163" s="248">
        <v>6779.6610170000004</v>
      </c>
      <c r="G163" s="247">
        <v>10116.525395000001</v>
      </c>
    </row>
    <row r="164" spans="1:7" s="247" customFormat="1" ht="13" x14ac:dyDescent="0.3">
      <c r="A164" s="247">
        <v>50919.304507958608</v>
      </c>
      <c r="B164" s="247">
        <v>12137.401730127169</v>
      </c>
      <c r="C164" s="248">
        <v>10300.94655582602</v>
      </c>
      <c r="D164" s="248">
        <v>1455.3989030504879</v>
      </c>
      <c r="E164" s="248">
        <v>5000</v>
      </c>
      <c r="F164" s="248">
        <v>6779.6610170000004</v>
      </c>
      <c r="G164" s="247">
        <v>10116.525395000001</v>
      </c>
    </row>
    <row r="165" spans="1:7" s="247" customFormat="1" ht="13" x14ac:dyDescent="0.3">
      <c r="A165" s="247">
        <v>55784.90084657738</v>
      </c>
      <c r="B165" s="247">
        <v>12118.7675305091</v>
      </c>
      <c r="C165" s="248">
        <v>9770.8790638297887</v>
      </c>
      <c r="D165" s="248">
        <v>1455.3989030504879</v>
      </c>
      <c r="E165" s="248">
        <v>5000</v>
      </c>
      <c r="F165" s="248">
        <v>6779.6610170000004</v>
      </c>
      <c r="G165" s="247">
        <v>10116.525395000001</v>
      </c>
    </row>
    <row r="166" spans="1:7" s="247" customFormat="1" ht="13" x14ac:dyDescent="0.3">
      <c r="A166" s="247">
        <v>47111.296517919087</v>
      </c>
      <c r="B166" s="247">
        <v>12090.407250631019</v>
      </c>
      <c r="C166" s="248">
        <v>9933.9915957446901</v>
      </c>
      <c r="D166" s="248">
        <v>1455.3989030504879</v>
      </c>
      <c r="E166" s="248">
        <v>5000</v>
      </c>
      <c r="F166" s="248">
        <v>6779.6610170000004</v>
      </c>
      <c r="G166" s="247">
        <v>10116.525395000001</v>
      </c>
    </row>
    <row r="167" spans="1:7" s="247" customFormat="1" ht="13" x14ac:dyDescent="0.3">
      <c r="A167" s="247">
        <v>45780.400448439934</v>
      </c>
      <c r="B167" s="247">
        <v>12045.317546902948</v>
      </c>
      <c r="C167" s="248">
        <v>8850.4978297872294</v>
      </c>
      <c r="D167" s="248">
        <v>1455.3989030504879</v>
      </c>
      <c r="E167" s="248">
        <v>5000</v>
      </c>
      <c r="F167" s="248">
        <v>6779.6610170000004</v>
      </c>
      <c r="G167" s="247">
        <v>10116.525395000001</v>
      </c>
    </row>
    <row r="168" spans="1:7" s="247" customFormat="1" ht="13" x14ac:dyDescent="0.3">
      <c r="A168" s="247">
        <v>45308.953526891528</v>
      </c>
      <c r="B168" s="247">
        <v>11994.437779346799</v>
      </c>
      <c r="C168" s="248">
        <v>9095.5897872340392</v>
      </c>
      <c r="D168" s="248">
        <v>1455.3989030504879</v>
      </c>
      <c r="E168" s="248">
        <v>5000</v>
      </c>
      <c r="F168" s="248">
        <v>6779.6610170000004</v>
      </c>
      <c r="G168" s="247">
        <v>10116.525395000001</v>
      </c>
    </row>
    <row r="169" spans="1:7" s="247" customFormat="1" ht="13" x14ac:dyDescent="0.3">
      <c r="A169" s="247">
        <v>50085.064429495607</v>
      </c>
      <c r="B169" s="247">
        <v>11999.058921316799</v>
      </c>
      <c r="C169" s="248">
        <v>8903.6357021276599</v>
      </c>
      <c r="D169" s="248">
        <v>1455.3989030504879</v>
      </c>
      <c r="E169" s="248">
        <v>5000</v>
      </c>
      <c r="F169" s="248">
        <v>6779.6610170000004</v>
      </c>
      <c r="G169" s="247">
        <v>10116.525395000001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theme="5" tint="0.79998168889431442"/>
  </sheetPr>
  <dimension ref="A1:AH338"/>
  <sheetViews>
    <sheetView topLeftCell="V1" zoomScale="85" zoomScaleNormal="85" workbookViewId="0">
      <selection activeCell="X1" sqref="W1:X1048576"/>
    </sheetView>
  </sheetViews>
  <sheetFormatPr baseColWidth="10" defaultRowHeight="14.5" x14ac:dyDescent="0.35"/>
  <cols>
    <col min="1" max="1" width="17.7265625" style="23" bestFit="1" customWidth="1"/>
    <col min="2" max="2" width="18.90625" style="23" bestFit="1" customWidth="1"/>
    <col min="3" max="3" width="14.6328125" style="23" bestFit="1" customWidth="1"/>
    <col min="4" max="4" width="17.90625" style="23" bestFit="1" customWidth="1"/>
    <col min="5" max="5" width="14.1796875" style="23" bestFit="1" customWidth="1"/>
    <col min="6" max="6" width="16.7265625" style="23" bestFit="1" customWidth="1"/>
    <col min="7" max="7" width="15.54296875" style="23" bestFit="1" customWidth="1"/>
    <col min="8" max="8" width="18" style="23" bestFit="1" customWidth="1"/>
    <col min="9" max="9" width="20.7265625" style="23" bestFit="1" customWidth="1"/>
    <col min="10" max="10" width="20.6328125" style="23" bestFit="1" customWidth="1"/>
    <col min="11" max="11" width="20.6328125" style="23" customWidth="1"/>
    <col min="12" max="12" width="17.7265625" style="23" bestFit="1" customWidth="1"/>
    <col min="13" max="13" width="22.6328125" style="23" bestFit="1" customWidth="1"/>
    <col min="14" max="14" width="22.81640625" style="23" bestFit="1" customWidth="1"/>
    <col min="15" max="15" width="17.90625" style="23" customWidth="1"/>
    <col min="16" max="16" width="14.1796875" style="23" bestFit="1" customWidth="1"/>
    <col min="17" max="17" width="16.54296875" style="23" bestFit="1" customWidth="1"/>
    <col min="18" max="18" width="15.36328125" style="23" bestFit="1" customWidth="1"/>
    <col min="19" max="19" width="18" style="23" bestFit="1" customWidth="1"/>
    <col min="20" max="21" width="20.7265625" style="23" bestFit="1" customWidth="1"/>
    <col min="22" max="22" width="20.6328125" style="23" customWidth="1"/>
    <col min="23" max="23" width="23.6328125" style="23" bestFit="1" customWidth="1"/>
    <col min="24" max="24" width="23.08984375" style="23" bestFit="1" customWidth="1"/>
    <col min="25" max="26" width="15.453125" style="23" bestFit="1" customWidth="1"/>
    <col min="27" max="27" width="16.6328125" style="23" bestFit="1" customWidth="1"/>
    <col min="28" max="28" width="18.453125" style="23" bestFit="1" customWidth="1"/>
    <col min="29" max="29" width="16.7265625" style="23" bestFit="1" customWidth="1"/>
    <col min="30" max="30" width="16.08984375" style="23" customWidth="1"/>
    <col min="31" max="32" width="15.6328125" style="23" bestFit="1" customWidth="1"/>
    <col min="33" max="33" width="14.36328125" style="23" bestFit="1" customWidth="1"/>
    <col min="34" max="34" width="18.26953125" style="23" bestFit="1" customWidth="1"/>
    <col min="35" max="16384" width="10.90625" style="23"/>
  </cols>
  <sheetData>
    <row r="1" spans="1:34" s="30" customFormat="1" x14ac:dyDescent="0.35">
      <c r="A1" s="27" t="s">
        <v>133</v>
      </c>
      <c r="B1" s="27" t="s">
        <v>132</v>
      </c>
      <c r="C1" s="27" t="s">
        <v>61</v>
      </c>
      <c r="D1" s="27" t="s">
        <v>166</v>
      </c>
      <c r="E1" s="27" t="s">
        <v>289</v>
      </c>
      <c r="F1" s="27" t="s">
        <v>299</v>
      </c>
      <c r="G1" s="27" t="s">
        <v>298</v>
      </c>
      <c r="H1" s="27" t="s">
        <v>305</v>
      </c>
      <c r="I1" s="27" t="s">
        <v>126</v>
      </c>
      <c r="J1" s="27" t="s">
        <v>125</v>
      </c>
      <c r="K1" s="27" t="s">
        <v>351</v>
      </c>
      <c r="L1" s="28" t="s">
        <v>146</v>
      </c>
      <c r="M1" s="28" t="s">
        <v>156</v>
      </c>
      <c r="N1" s="28" t="s">
        <v>157</v>
      </c>
      <c r="O1" s="28" t="s">
        <v>167</v>
      </c>
      <c r="P1" s="28" t="s">
        <v>290</v>
      </c>
      <c r="Q1" s="28" t="s">
        <v>300</v>
      </c>
      <c r="R1" s="28" t="s">
        <v>301</v>
      </c>
      <c r="S1" s="28" t="s">
        <v>306</v>
      </c>
      <c r="T1" s="28" t="s">
        <v>123</v>
      </c>
      <c r="U1" s="28" t="s">
        <v>124</v>
      </c>
      <c r="V1" s="28" t="s">
        <v>352</v>
      </c>
      <c r="W1" s="254" t="s">
        <v>131</v>
      </c>
      <c r="X1" s="254" t="s">
        <v>130</v>
      </c>
      <c r="Y1" s="29" t="s">
        <v>116</v>
      </c>
      <c r="Z1" s="29" t="s">
        <v>122</v>
      </c>
      <c r="AA1" s="29" t="s">
        <v>373</v>
      </c>
      <c r="AB1" s="29" t="s">
        <v>118</v>
      </c>
      <c r="AC1" s="253" t="s">
        <v>333</v>
      </c>
      <c r="AD1" s="253" t="s">
        <v>334</v>
      </c>
      <c r="AE1" s="29" t="s">
        <v>346</v>
      </c>
      <c r="AF1" s="29" t="s">
        <v>355</v>
      </c>
      <c r="AG1" s="254" t="s">
        <v>366</v>
      </c>
      <c r="AH1" s="254" t="s">
        <v>372</v>
      </c>
    </row>
    <row r="2" spans="1:34" s="87" customFormat="1" ht="13" x14ac:dyDescent="0.3">
      <c r="A2" s="255">
        <v>0</v>
      </c>
      <c r="B2" s="255">
        <v>0</v>
      </c>
      <c r="C2" s="255">
        <v>0.27513821599999999</v>
      </c>
      <c r="D2" s="255">
        <v>0.2690001867898939</v>
      </c>
      <c r="E2" s="255">
        <v>0.25700000000000001</v>
      </c>
      <c r="F2" s="255">
        <v>0.23203283156840868</v>
      </c>
      <c r="G2" s="255">
        <v>0</v>
      </c>
      <c r="H2" s="255">
        <v>0.68245451314546257</v>
      </c>
      <c r="I2" s="255">
        <v>0.32071055214723926</v>
      </c>
      <c r="J2" s="87">
        <v>0</v>
      </c>
      <c r="K2" s="87">
        <v>0.22770449202453991</v>
      </c>
      <c r="L2" s="255">
        <v>0</v>
      </c>
      <c r="M2" s="255">
        <v>0.11900000000000001</v>
      </c>
      <c r="N2" s="255">
        <v>0.13200000000000001</v>
      </c>
      <c r="O2" s="255">
        <v>0.53761169881767268</v>
      </c>
      <c r="P2" s="255">
        <v>0.84</v>
      </c>
      <c r="Q2" s="255">
        <v>1</v>
      </c>
      <c r="R2" s="255">
        <v>0</v>
      </c>
      <c r="S2" s="255">
        <v>0.82634348588741824</v>
      </c>
      <c r="T2" s="255">
        <v>0.10459029529603799</v>
      </c>
      <c r="U2" s="255">
        <v>0</v>
      </c>
      <c r="V2" s="87">
        <v>7.4259109660186978E-2</v>
      </c>
      <c r="W2" s="255">
        <v>0.71590848377639826</v>
      </c>
      <c r="X2" s="255">
        <f>1</f>
        <v>1</v>
      </c>
      <c r="Y2" s="256">
        <v>1</v>
      </c>
      <c r="Z2" s="256">
        <v>0</v>
      </c>
      <c r="AA2" s="271">
        <v>1</v>
      </c>
      <c r="AB2" s="256">
        <v>0.78759999261105451</v>
      </c>
      <c r="AC2" s="256">
        <v>0</v>
      </c>
      <c r="AD2" s="256">
        <v>0</v>
      </c>
      <c r="AE2" s="256">
        <v>0</v>
      </c>
      <c r="AF2" s="256">
        <f>'Datos Modificaciones Bus Europa'!G4</f>
        <v>147.6721</v>
      </c>
      <c r="AG2" s="87">
        <f>'Datos Modificaciones Bus Europa'!F4</f>
        <v>144.74790000000002</v>
      </c>
      <c r="AH2" s="271">
        <v>1</v>
      </c>
    </row>
    <row r="3" spans="1:34" s="87" customFormat="1" ht="13" x14ac:dyDescent="0.3">
      <c r="A3" s="255">
        <v>0</v>
      </c>
      <c r="B3" s="255">
        <v>0</v>
      </c>
      <c r="C3" s="255">
        <v>0.29443187700000001</v>
      </c>
      <c r="D3" s="255">
        <v>0.26699991066570294</v>
      </c>
      <c r="E3" s="255">
        <v>0.25700000000000001</v>
      </c>
      <c r="F3" s="255">
        <v>0.23203283156840868</v>
      </c>
      <c r="G3" s="255">
        <v>0.46792369100538633</v>
      </c>
      <c r="H3" s="255">
        <v>0.68245451314546257</v>
      </c>
      <c r="I3" s="255">
        <v>0.34319990797546007</v>
      </c>
      <c r="J3" s="87">
        <v>0</v>
      </c>
      <c r="K3" s="87">
        <v>0.24367193466257667</v>
      </c>
      <c r="L3" s="255">
        <v>0</v>
      </c>
      <c r="M3" s="255">
        <v>0.125</v>
      </c>
      <c r="N3" s="255">
        <v>0.11799999999999999</v>
      </c>
      <c r="O3" s="255">
        <v>0.53382202862476658</v>
      </c>
      <c r="P3" s="255">
        <v>0.84</v>
      </c>
      <c r="Q3" s="255">
        <v>1</v>
      </c>
      <c r="R3" s="255">
        <v>0</v>
      </c>
      <c r="S3" s="255">
        <v>0.82634348588741824</v>
      </c>
      <c r="T3" s="255">
        <v>9.6099792254043623E-2</v>
      </c>
      <c r="U3" s="255">
        <v>0</v>
      </c>
      <c r="V3" s="87">
        <v>6.8230852500370975E-2</v>
      </c>
      <c r="W3" s="255">
        <v>0.71590848377639826</v>
      </c>
      <c r="X3" s="255">
        <f>1</f>
        <v>1</v>
      </c>
      <c r="Y3" s="256">
        <v>1</v>
      </c>
      <c r="Z3" s="256">
        <v>0</v>
      </c>
      <c r="AA3" s="271">
        <v>1</v>
      </c>
      <c r="AB3" s="256">
        <v>0.78759999261105451</v>
      </c>
      <c r="AC3" s="256">
        <v>0</v>
      </c>
      <c r="AD3" s="256">
        <v>0</v>
      </c>
      <c r="AE3" s="256">
        <v>0</v>
      </c>
      <c r="AF3" s="256">
        <f>'Datos Modificaciones Bus Europa'!G5</f>
        <v>12.1402</v>
      </c>
      <c r="AG3" s="87">
        <f>'Datos Modificaciones Bus Europa'!F5</f>
        <v>11.899799999999999</v>
      </c>
      <c r="AH3" s="271">
        <v>1</v>
      </c>
    </row>
    <row r="4" spans="1:34" s="87" customFormat="1" ht="13" x14ac:dyDescent="0.3">
      <c r="A4" s="255">
        <v>0</v>
      </c>
      <c r="B4" s="255">
        <v>0</v>
      </c>
      <c r="C4" s="255">
        <v>0.29945537999999999</v>
      </c>
      <c r="D4" s="255">
        <v>0.26500004060649868</v>
      </c>
      <c r="E4" s="255">
        <v>0.25700000000000001</v>
      </c>
      <c r="F4" s="255">
        <v>0.23203283156840868</v>
      </c>
      <c r="G4" s="255">
        <v>0.17940284101570858</v>
      </c>
      <c r="H4" s="255">
        <v>0.68245451314546257</v>
      </c>
      <c r="I4" s="255">
        <v>0.34905549079754605</v>
      </c>
      <c r="J4" s="87">
        <v>0</v>
      </c>
      <c r="K4" s="87">
        <v>0.24782939846625768</v>
      </c>
      <c r="L4" s="255">
        <v>0</v>
      </c>
      <c r="M4" s="255">
        <v>0.13699999999999998</v>
      </c>
      <c r="N4" s="255">
        <v>0.11</v>
      </c>
      <c r="O4" s="255">
        <v>0.53300435594275042</v>
      </c>
      <c r="P4" s="255">
        <v>0.84</v>
      </c>
      <c r="Q4" s="255">
        <v>1</v>
      </c>
      <c r="R4" s="255">
        <v>0</v>
      </c>
      <c r="S4" s="255">
        <v>0.82634348588741824</v>
      </c>
      <c r="T4" s="255">
        <v>9.047121234604541E-2</v>
      </c>
      <c r="U4" s="255">
        <v>0</v>
      </c>
      <c r="V4" s="87">
        <v>6.4234560765692242E-2</v>
      </c>
      <c r="W4" s="255">
        <v>0.71590848377639826</v>
      </c>
      <c r="X4" s="255">
        <f>1</f>
        <v>1</v>
      </c>
      <c r="Y4" s="256">
        <v>1</v>
      </c>
      <c r="Z4" s="256">
        <v>0</v>
      </c>
      <c r="AA4" s="271">
        <v>1</v>
      </c>
      <c r="AB4" s="256">
        <v>0.78759999261105451</v>
      </c>
      <c r="AC4" s="256">
        <v>0</v>
      </c>
      <c r="AD4" s="256">
        <v>0</v>
      </c>
      <c r="AE4" s="256">
        <v>0</v>
      </c>
      <c r="AF4" s="256">
        <f>'Datos Modificaciones Bus Europa'!G6</f>
        <v>12.1402</v>
      </c>
      <c r="AG4" s="87">
        <f>'Datos Modificaciones Bus Europa'!F6</f>
        <v>11.899799999999999</v>
      </c>
      <c r="AH4" s="271">
        <v>1</v>
      </c>
    </row>
    <row r="5" spans="1:34" s="87" customFormat="1" ht="13" x14ac:dyDescent="0.3">
      <c r="A5" s="255">
        <v>0</v>
      </c>
      <c r="B5" s="255">
        <v>0</v>
      </c>
      <c r="C5" s="255">
        <v>0.30697123399999998</v>
      </c>
      <c r="D5" s="255">
        <v>0.2749997969675067</v>
      </c>
      <c r="E5" s="255">
        <v>0.25700000000000001</v>
      </c>
      <c r="F5" s="255">
        <v>0.23203283156840868</v>
      </c>
      <c r="G5" s="255">
        <v>0.11157776784490363</v>
      </c>
      <c r="H5" s="255">
        <v>0.68245451314546257</v>
      </c>
      <c r="I5" s="255">
        <v>0.35781622699386501</v>
      </c>
      <c r="J5" s="87">
        <v>0</v>
      </c>
      <c r="K5" s="87">
        <v>0.25404952116564417</v>
      </c>
      <c r="L5" s="255">
        <v>0</v>
      </c>
      <c r="M5" s="255">
        <v>0.153</v>
      </c>
      <c r="N5" s="255">
        <v>0.105</v>
      </c>
      <c r="O5" s="255">
        <v>0.53906596141879282</v>
      </c>
      <c r="P5" s="255">
        <v>0.84</v>
      </c>
      <c r="Q5" s="255">
        <v>1</v>
      </c>
      <c r="R5" s="255">
        <v>0</v>
      </c>
      <c r="S5" s="255">
        <v>0.82634348588741824</v>
      </c>
      <c r="T5" s="255">
        <v>8.5199584508087248E-2</v>
      </c>
      <c r="U5" s="255">
        <v>0</v>
      </c>
      <c r="V5" s="87">
        <v>6.0491705000741948E-2</v>
      </c>
      <c r="W5" s="255">
        <v>0.71590848377639826</v>
      </c>
      <c r="X5" s="255">
        <f>1</f>
        <v>1</v>
      </c>
      <c r="Y5" s="256">
        <v>1</v>
      </c>
      <c r="Z5" s="256">
        <v>0</v>
      </c>
      <c r="AA5" s="271">
        <v>1</v>
      </c>
      <c r="AB5" s="256">
        <v>0.78759999261105451</v>
      </c>
      <c r="AC5" s="256">
        <v>0</v>
      </c>
      <c r="AD5" s="256">
        <v>0</v>
      </c>
      <c r="AE5" s="256">
        <v>0</v>
      </c>
      <c r="AF5" s="256">
        <f>'Datos Modificaciones Bus Europa'!G7</f>
        <v>12.1402</v>
      </c>
      <c r="AG5" s="87">
        <f>'Datos Modificaciones Bus Europa'!F7</f>
        <v>11.899799999999999</v>
      </c>
      <c r="AH5" s="271">
        <v>1</v>
      </c>
    </row>
    <row r="6" spans="1:34" s="87" customFormat="1" ht="13" x14ac:dyDescent="0.3">
      <c r="A6" s="255">
        <v>0</v>
      </c>
      <c r="B6" s="255">
        <v>0</v>
      </c>
      <c r="C6" s="255">
        <v>0.32181367900000002</v>
      </c>
      <c r="D6" s="255">
        <v>0.27899994315090187</v>
      </c>
      <c r="E6" s="255">
        <v>0.25700000000000001</v>
      </c>
      <c r="F6" s="255">
        <v>0.23203283156840868</v>
      </c>
      <c r="G6" s="255">
        <v>0.5285221709475818</v>
      </c>
      <c r="H6" s="255">
        <v>0.68245451314546257</v>
      </c>
      <c r="I6" s="255">
        <v>0.37511708588957055</v>
      </c>
      <c r="J6" s="87">
        <v>0</v>
      </c>
      <c r="K6" s="87">
        <v>0.26633313098159506</v>
      </c>
      <c r="L6" s="255">
        <v>0</v>
      </c>
      <c r="M6" s="255">
        <v>0.16699999999999998</v>
      </c>
      <c r="N6" s="255">
        <v>0.10099999999999999</v>
      </c>
      <c r="O6" s="255">
        <v>0.54218046048537649</v>
      </c>
      <c r="P6" s="255">
        <v>0.84</v>
      </c>
      <c r="Q6" s="255">
        <v>1</v>
      </c>
      <c r="R6" s="255">
        <v>0</v>
      </c>
      <c r="S6" s="255">
        <v>0.82634348588741824</v>
      </c>
      <c r="T6" s="255">
        <v>8.1436637483306137E-2</v>
      </c>
      <c r="U6" s="255">
        <v>0</v>
      </c>
      <c r="V6" s="87">
        <v>5.7820012613147363E-2</v>
      </c>
      <c r="W6" s="255">
        <v>0.71590848377639826</v>
      </c>
      <c r="X6" s="255">
        <f>1</f>
        <v>1</v>
      </c>
      <c r="Y6" s="256">
        <v>1</v>
      </c>
      <c r="Z6" s="256">
        <v>0</v>
      </c>
      <c r="AA6" s="271">
        <v>1</v>
      </c>
      <c r="AB6" s="256">
        <v>0.78759999261105451</v>
      </c>
      <c r="AC6" s="256">
        <v>0</v>
      </c>
      <c r="AD6" s="256">
        <v>0</v>
      </c>
      <c r="AE6" s="256">
        <v>0</v>
      </c>
      <c r="AF6" s="256">
        <f>'Datos Modificaciones Bus Europa'!G8</f>
        <v>10.120200000000001</v>
      </c>
      <c r="AG6" s="87">
        <f>'Datos Modificaciones Bus Europa'!F8</f>
        <v>9.9197999999999986</v>
      </c>
      <c r="AH6" s="271">
        <v>1</v>
      </c>
    </row>
    <row r="7" spans="1:34" s="87" customFormat="1" ht="13" x14ac:dyDescent="0.3">
      <c r="A7" s="255">
        <v>0</v>
      </c>
      <c r="B7" s="255">
        <v>0</v>
      </c>
      <c r="C7" s="255">
        <v>0.323743155</v>
      </c>
      <c r="D7" s="255">
        <v>0.2909999756361008</v>
      </c>
      <c r="E7" s="255">
        <v>0.25700000000000001</v>
      </c>
      <c r="F7" s="255">
        <v>0.23203283156840868</v>
      </c>
      <c r="G7" s="255">
        <v>0.78248972467766453</v>
      </c>
      <c r="H7" s="255">
        <v>0.68245451314546257</v>
      </c>
      <c r="I7" s="255">
        <v>0.37736613496932514</v>
      </c>
      <c r="J7" s="87">
        <v>0</v>
      </c>
      <c r="K7" s="87">
        <v>0.26792995582822088</v>
      </c>
      <c r="L7" s="255">
        <v>0</v>
      </c>
      <c r="M7" s="255">
        <v>0.17800000000000002</v>
      </c>
      <c r="N7" s="255">
        <v>9.7000000000000003E-2</v>
      </c>
      <c r="O7" s="255">
        <v>0.55440074673304296</v>
      </c>
      <c r="P7" s="255">
        <v>0.84</v>
      </c>
      <c r="Q7" s="255">
        <v>1</v>
      </c>
      <c r="R7" s="255">
        <v>0</v>
      </c>
      <c r="S7" s="255">
        <v>0.82634348588741824</v>
      </c>
      <c r="T7" s="255">
        <v>7.9330835435524563E-2</v>
      </c>
      <c r="U7" s="255">
        <v>0</v>
      </c>
      <c r="V7" s="87">
        <v>5.6324893159222435E-2</v>
      </c>
      <c r="W7" s="255">
        <v>0.71590848377639826</v>
      </c>
      <c r="X7" s="255">
        <f>1</f>
        <v>1</v>
      </c>
      <c r="Y7" s="256">
        <v>1</v>
      </c>
      <c r="Z7" s="256">
        <v>0</v>
      </c>
      <c r="AA7" s="271">
        <v>1</v>
      </c>
      <c r="AB7" s="256">
        <v>0.78759999261105451</v>
      </c>
      <c r="AC7" s="256">
        <v>0</v>
      </c>
      <c r="AD7" s="256">
        <v>0</v>
      </c>
      <c r="AE7" s="256">
        <v>0</v>
      </c>
      <c r="AF7" s="256">
        <f>'Datos Modificaciones Bus Europa'!G9</f>
        <v>10.120200000000001</v>
      </c>
      <c r="AG7" s="87">
        <f>'Datos Modificaciones Bus Europa'!F9</f>
        <v>9.9197999999999986</v>
      </c>
      <c r="AH7" s="271">
        <v>1</v>
      </c>
    </row>
    <row r="8" spans="1:34" s="87" customFormat="1" ht="13" x14ac:dyDescent="0.3">
      <c r="A8" s="255">
        <v>0</v>
      </c>
      <c r="B8" s="255">
        <v>0</v>
      </c>
      <c r="C8" s="255">
        <v>0.30273460200000002</v>
      </c>
      <c r="D8" s="255">
        <v>0.32799980508880644</v>
      </c>
      <c r="E8" s="255">
        <v>0.25700000000000001</v>
      </c>
      <c r="F8" s="255">
        <v>0.23203283156840868</v>
      </c>
      <c r="G8" s="255">
        <v>0.65290810294690604</v>
      </c>
      <c r="H8" s="255">
        <v>0.68245451314546257</v>
      </c>
      <c r="I8" s="255">
        <v>0.35287785276073619</v>
      </c>
      <c r="J8" s="87">
        <v>0</v>
      </c>
      <c r="K8" s="87">
        <v>0.25054327546012267</v>
      </c>
      <c r="L8" s="255">
        <v>0</v>
      </c>
      <c r="M8" s="255">
        <v>0.183</v>
      </c>
      <c r="N8" s="255">
        <v>9.1999999999999998E-2</v>
      </c>
      <c r="O8" s="255">
        <v>0.56481269446172988</v>
      </c>
      <c r="P8" s="255">
        <v>0.84</v>
      </c>
      <c r="Q8" s="255">
        <v>1</v>
      </c>
      <c r="R8" s="255">
        <v>0</v>
      </c>
      <c r="S8" s="255">
        <v>0.82634348588741824</v>
      </c>
      <c r="T8" s="255">
        <v>7.6747291883068711E-2</v>
      </c>
      <c r="U8" s="255">
        <v>0</v>
      </c>
      <c r="V8" s="87">
        <v>5.4490577236978789E-2</v>
      </c>
      <c r="W8" s="255">
        <v>0.71590848377639826</v>
      </c>
      <c r="X8" s="255">
        <f>1</f>
        <v>1</v>
      </c>
      <c r="Y8" s="256">
        <v>1</v>
      </c>
      <c r="Z8" s="256">
        <v>0</v>
      </c>
      <c r="AA8" s="271">
        <v>1</v>
      </c>
      <c r="AB8" s="256">
        <v>0.78759999261105451</v>
      </c>
      <c r="AC8" s="256">
        <v>0</v>
      </c>
      <c r="AD8" s="256">
        <v>0</v>
      </c>
      <c r="AE8" s="256">
        <v>0</v>
      </c>
      <c r="AF8" s="256">
        <f>'Datos Modificaciones Bus Europa'!G10</f>
        <v>10.120200000000001</v>
      </c>
      <c r="AG8" s="87">
        <f>'Datos Modificaciones Bus Europa'!F10</f>
        <v>9.9197999999999986</v>
      </c>
      <c r="AH8" s="271">
        <v>1</v>
      </c>
    </row>
    <row r="9" spans="1:34" s="87" customFormat="1" ht="13" x14ac:dyDescent="0.3">
      <c r="A9" s="255">
        <v>0</v>
      </c>
      <c r="B9" s="255">
        <v>0</v>
      </c>
      <c r="C9" s="255">
        <v>0.24533328800000001</v>
      </c>
      <c r="D9" s="255">
        <v>0.35799988630180374</v>
      </c>
      <c r="E9" s="255">
        <v>0.25700000000000001</v>
      </c>
      <c r="F9" s="255">
        <v>0.23203283156840868</v>
      </c>
      <c r="G9" s="255">
        <v>0</v>
      </c>
      <c r="H9" s="255">
        <v>0.68245451314546257</v>
      </c>
      <c r="I9" s="255">
        <v>0.28596889570552148</v>
      </c>
      <c r="J9" s="87">
        <v>0</v>
      </c>
      <c r="K9" s="87">
        <v>0.20303791595092022</v>
      </c>
      <c r="L9" s="255">
        <v>0</v>
      </c>
      <c r="M9" s="255">
        <v>0.183</v>
      </c>
      <c r="N9" s="255">
        <v>9.0999999999999998E-2</v>
      </c>
      <c r="O9" s="255">
        <v>0.56885127566894833</v>
      </c>
      <c r="P9" s="255">
        <v>0.84</v>
      </c>
      <c r="Q9" s="255">
        <v>1</v>
      </c>
      <c r="R9" s="255">
        <v>0</v>
      </c>
      <c r="S9" s="255">
        <v>0.82634348588741824</v>
      </c>
      <c r="T9" s="255">
        <v>7.7074862739278827E-2</v>
      </c>
      <c r="U9" s="255">
        <v>0</v>
      </c>
      <c r="V9" s="87">
        <v>5.4723152544887972E-2</v>
      </c>
      <c r="W9" s="255">
        <v>0.71590848377639826</v>
      </c>
      <c r="X9" s="255">
        <f>1</f>
        <v>1</v>
      </c>
      <c r="Y9" s="256">
        <v>1</v>
      </c>
      <c r="Z9" s="256">
        <v>0</v>
      </c>
      <c r="AA9" s="271">
        <v>1</v>
      </c>
      <c r="AB9" s="256">
        <v>0.78759999261105451</v>
      </c>
      <c r="AC9" s="256">
        <v>0</v>
      </c>
      <c r="AD9" s="256">
        <v>0</v>
      </c>
      <c r="AE9" s="256">
        <v>0</v>
      </c>
      <c r="AF9" s="256">
        <f>'Datos Modificaciones Bus Europa'!G11</f>
        <v>12.1402</v>
      </c>
      <c r="AG9" s="87">
        <f>'Datos Modificaciones Bus Europa'!F11</f>
        <v>11.899799999999999</v>
      </c>
      <c r="AH9" s="271">
        <v>1</v>
      </c>
    </row>
    <row r="10" spans="1:34" s="87" customFormat="1" ht="13" x14ac:dyDescent="0.3">
      <c r="A10" s="255">
        <v>0</v>
      </c>
      <c r="B10" s="255">
        <v>0</v>
      </c>
      <c r="C10" s="255">
        <v>0.19145563500000001</v>
      </c>
      <c r="D10" s="255">
        <v>0.37100005684909815</v>
      </c>
      <c r="E10" s="255">
        <v>0.25700000000000001</v>
      </c>
      <c r="F10" s="255">
        <v>0.23203283156840868</v>
      </c>
      <c r="G10" s="255">
        <v>0</v>
      </c>
      <c r="H10" s="255">
        <v>0.68245451314546257</v>
      </c>
      <c r="I10" s="255">
        <v>0.22869705521472394</v>
      </c>
      <c r="J10" s="87">
        <v>0</v>
      </c>
      <c r="K10" s="87">
        <v>0.16237490920245401</v>
      </c>
      <c r="L10" s="255">
        <v>0</v>
      </c>
      <c r="M10" s="255">
        <v>0.17199999999999999</v>
      </c>
      <c r="N10" s="255">
        <v>8.8999999999999996E-2</v>
      </c>
      <c r="O10" s="255">
        <v>0.5673571873055383</v>
      </c>
      <c r="P10" s="255">
        <v>0.84</v>
      </c>
      <c r="Q10" s="255">
        <v>1</v>
      </c>
      <c r="R10" s="255">
        <v>0</v>
      </c>
      <c r="S10" s="255">
        <v>0.82634348588741824</v>
      </c>
      <c r="T10" s="255">
        <v>7.7029603798783194E-2</v>
      </c>
      <c r="U10" s="255">
        <v>0</v>
      </c>
      <c r="V10" s="87">
        <v>5.4691018697136072E-2</v>
      </c>
      <c r="W10" s="255">
        <v>0.71590848377639826</v>
      </c>
      <c r="X10" s="255">
        <f>1</f>
        <v>1</v>
      </c>
      <c r="Y10" s="256">
        <v>1</v>
      </c>
      <c r="Z10" s="256">
        <v>0</v>
      </c>
      <c r="AA10" s="271">
        <v>1</v>
      </c>
      <c r="AB10" s="256">
        <v>0.78759999261105451</v>
      </c>
      <c r="AC10" s="256">
        <v>0</v>
      </c>
      <c r="AD10" s="256">
        <v>0</v>
      </c>
      <c r="AE10" s="256">
        <v>0</v>
      </c>
      <c r="AF10" s="256">
        <f>'Datos Modificaciones Bus Europa'!G12</f>
        <v>12.1402</v>
      </c>
      <c r="AG10" s="87">
        <f>'Datos Modificaciones Bus Europa'!F12</f>
        <v>11.899799999999999</v>
      </c>
      <c r="AH10" s="271">
        <v>1</v>
      </c>
    </row>
    <row r="11" spans="1:34" s="87" customFormat="1" ht="13" x14ac:dyDescent="0.3">
      <c r="A11" s="255">
        <v>0.122</v>
      </c>
      <c r="B11" s="255">
        <v>7.0999999999999994E-2</v>
      </c>
      <c r="C11" s="255">
        <v>0.16467230399999999</v>
      </c>
      <c r="D11" s="255">
        <v>0.39099997563610084</v>
      </c>
      <c r="E11" s="255">
        <v>0.25700000000000001</v>
      </c>
      <c r="F11" s="255">
        <v>0.23203283156840868</v>
      </c>
      <c r="G11" s="255">
        <v>0.30477424769025768</v>
      </c>
      <c r="H11" s="255">
        <v>0.68245451314546257</v>
      </c>
      <c r="I11" s="255">
        <v>0.33959389570552151</v>
      </c>
      <c r="J11" s="87">
        <v>0</v>
      </c>
      <c r="K11" s="87">
        <v>0.24111166595092029</v>
      </c>
      <c r="L11" s="255">
        <v>7.3999999999999996E-2</v>
      </c>
      <c r="M11" s="255">
        <v>0.13400000000000001</v>
      </c>
      <c r="N11" s="255">
        <v>8.8999999999999996E-2</v>
      </c>
      <c r="O11" s="255">
        <v>0.56726260112009952</v>
      </c>
      <c r="P11" s="255">
        <v>0.84</v>
      </c>
      <c r="Q11" s="255">
        <v>1</v>
      </c>
      <c r="R11" s="255">
        <v>0</v>
      </c>
      <c r="S11" s="255">
        <v>0.82634348588741824</v>
      </c>
      <c r="T11" s="255">
        <v>0.12732067072265915</v>
      </c>
      <c r="U11" s="255">
        <v>0</v>
      </c>
      <c r="V11" s="87">
        <v>8.6948030123163669E-2</v>
      </c>
      <c r="W11" s="255">
        <v>0.71590848377639826</v>
      </c>
      <c r="X11" s="255">
        <f>1</f>
        <v>1</v>
      </c>
      <c r="Y11" s="256">
        <v>1</v>
      </c>
      <c r="Z11" s="256">
        <v>0</v>
      </c>
      <c r="AA11" s="271">
        <v>1</v>
      </c>
      <c r="AB11" s="256">
        <v>0.78759999261105451</v>
      </c>
      <c r="AC11" s="256">
        <v>0</v>
      </c>
      <c r="AD11" s="256">
        <v>0</v>
      </c>
      <c r="AE11" s="256">
        <v>0</v>
      </c>
      <c r="AF11" s="256">
        <f>'Datos Modificaciones Bus Europa'!G13</f>
        <v>12.1402</v>
      </c>
      <c r="AG11" s="87">
        <f>'Datos Modificaciones Bus Europa'!F13</f>
        <v>11.899799999999999</v>
      </c>
      <c r="AH11" s="271">
        <v>1</v>
      </c>
    </row>
    <row r="12" spans="1:34" s="87" customFormat="1" ht="13" x14ac:dyDescent="0.3">
      <c r="A12" s="255">
        <v>0.313</v>
      </c>
      <c r="B12" s="255">
        <v>0.188</v>
      </c>
      <c r="C12" s="255">
        <v>0.15553496</v>
      </c>
      <c r="D12" s="255">
        <v>0.39899986193790454</v>
      </c>
      <c r="E12" s="255">
        <v>0.25700000000000001</v>
      </c>
      <c r="F12" s="255">
        <v>0</v>
      </c>
      <c r="G12" s="255">
        <v>0.78248972467766453</v>
      </c>
      <c r="H12" s="255">
        <v>0.68245451314546257</v>
      </c>
      <c r="I12" s="255">
        <v>0.54153374233128837</v>
      </c>
      <c r="J12" s="87">
        <v>0</v>
      </c>
      <c r="K12" s="87">
        <v>0.38448895705521474</v>
      </c>
      <c r="L12" s="255">
        <v>0.26499999999999996</v>
      </c>
      <c r="M12" s="255">
        <v>7.1999999999999995E-2</v>
      </c>
      <c r="N12" s="255">
        <v>8.4999999999999992E-2</v>
      </c>
      <c r="O12" s="255">
        <v>0.57141879278158059</v>
      </c>
      <c r="P12" s="255">
        <v>0.84</v>
      </c>
      <c r="Q12" s="255">
        <v>1</v>
      </c>
      <c r="R12" s="255">
        <v>0</v>
      </c>
      <c r="S12" s="255">
        <v>0.82634348588741824</v>
      </c>
      <c r="T12" s="255">
        <v>0.26103301676806645</v>
      </c>
      <c r="U12" s="255">
        <v>0</v>
      </c>
      <c r="V12" s="87">
        <v>0.1230302411522481</v>
      </c>
      <c r="W12" s="255">
        <v>0.71590848377639826</v>
      </c>
      <c r="X12" s="255">
        <f>1</f>
        <v>1</v>
      </c>
      <c r="Y12" s="256">
        <v>0</v>
      </c>
      <c r="Z12" s="256">
        <v>0</v>
      </c>
      <c r="AA12" s="271">
        <v>1</v>
      </c>
      <c r="AB12" s="256">
        <v>0.58085180682567361</v>
      </c>
      <c r="AC12" s="256">
        <v>0.36858102878444665</v>
      </c>
      <c r="AD12" s="256">
        <v>0.19904540116303271</v>
      </c>
      <c r="AE12" s="256">
        <v>0.12987701318077749</v>
      </c>
      <c r="AF12" s="256">
        <f>'Datos Modificaciones Bus Europa'!G14</f>
        <v>0.16448571428571432</v>
      </c>
      <c r="AG12" s="87">
        <f>'Datos Modificaciones Bus Europa'!F14</f>
        <v>0.16122857142857147</v>
      </c>
      <c r="AH12" s="271">
        <v>1</v>
      </c>
    </row>
    <row r="13" spans="1:34" s="87" customFormat="1" ht="13" x14ac:dyDescent="0.3">
      <c r="A13" s="255">
        <v>0.379</v>
      </c>
      <c r="B13" s="255">
        <v>0.31</v>
      </c>
      <c r="C13" s="255">
        <v>0.16481443000000001</v>
      </c>
      <c r="D13" s="255">
        <v>0.40499987818050404</v>
      </c>
      <c r="E13" s="255">
        <v>0.25700000000000001</v>
      </c>
      <c r="F13" s="255">
        <v>0</v>
      </c>
      <c r="G13" s="255">
        <v>0.78248972467766453</v>
      </c>
      <c r="H13" s="255">
        <v>0.68245451314546257</v>
      </c>
      <c r="I13" s="255">
        <v>0.6704150613496932</v>
      </c>
      <c r="J13" s="87">
        <v>0</v>
      </c>
      <c r="K13" s="87">
        <v>0.47599469355828217</v>
      </c>
      <c r="L13" s="255">
        <v>0.44199999999999995</v>
      </c>
      <c r="M13" s="255">
        <v>3.7999999999999999E-2</v>
      </c>
      <c r="N13" s="255">
        <v>8.2000000000000003E-2</v>
      </c>
      <c r="O13" s="255">
        <v>0.56903049159925323</v>
      </c>
      <c r="P13" s="255">
        <v>0.84</v>
      </c>
      <c r="Q13" s="255">
        <v>0.75525769960329503</v>
      </c>
      <c r="R13" s="255">
        <v>0</v>
      </c>
      <c r="S13" s="255">
        <v>0.82634348588741824</v>
      </c>
      <c r="T13" s="255">
        <v>0.39263199287728151</v>
      </c>
      <c r="U13" s="255">
        <v>0</v>
      </c>
      <c r="V13" s="87">
        <v>0.15528725257901765</v>
      </c>
      <c r="W13" s="255">
        <v>0.71590848377639826</v>
      </c>
      <c r="X13" s="255">
        <f>1</f>
        <v>1</v>
      </c>
      <c r="Y13" s="256">
        <v>0</v>
      </c>
      <c r="Z13" s="256">
        <v>0</v>
      </c>
      <c r="AA13" s="271">
        <v>1</v>
      </c>
      <c r="AB13" s="256">
        <v>0.36874780130919504</v>
      </c>
      <c r="AC13" s="256">
        <v>0.60054406667413462</v>
      </c>
      <c r="AD13" s="256">
        <v>0.60361206209741269</v>
      </c>
      <c r="AE13" s="256">
        <v>0.18916562936467415</v>
      </c>
      <c r="AF13" s="256">
        <f>'Datos Modificaciones Bus Europa'!G15</f>
        <v>0.16448571428571432</v>
      </c>
      <c r="AG13" s="87">
        <f>'Datos Modificaciones Bus Europa'!F15</f>
        <v>0.16122857142857147</v>
      </c>
      <c r="AH13" s="271">
        <v>1</v>
      </c>
    </row>
    <row r="14" spans="1:34" s="87" customFormat="1" ht="13" x14ac:dyDescent="0.3">
      <c r="A14" s="255">
        <v>0.39100000000000001</v>
      </c>
      <c r="B14" s="255">
        <v>0.38900000000000001</v>
      </c>
      <c r="C14" s="255">
        <v>0.189962678</v>
      </c>
      <c r="D14" s="255">
        <v>0.40400014618339519</v>
      </c>
      <c r="E14" s="255">
        <v>0.25700000000000001</v>
      </c>
      <c r="F14" s="255">
        <v>0</v>
      </c>
      <c r="G14" s="255">
        <v>0.78248972467766453</v>
      </c>
      <c r="H14" s="255">
        <v>0.68245451314546257</v>
      </c>
      <c r="I14" s="255">
        <v>0.74630892638036805</v>
      </c>
      <c r="J14" s="87">
        <v>0</v>
      </c>
      <c r="K14" s="87">
        <v>0.52987933773006135</v>
      </c>
      <c r="L14" s="255">
        <v>0.54799999999999993</v>
      </c>
      <c r="M14" s="255">
        <v>3.6999999999999998E-2</v>
      </c>
      <c r="N14" s="255">
        <v>7.8E-2</v>
      </c>
      <c r="O14" s="255">
        <v>0.5700429371499689</v>
      </c>
      <c r="P14" s="255">
        <v>0.84</v>
      </c>
      <c r="Q14" s="255">
        <v>1</v>
      </c>
      <c r="R14" s="255">
        <v>0</v>
      </c>
      <c r="S14" s="255">
        <v>0.82634348588741824</v>
      </c>
      <c r="T14" s="255">
        <v>0.47529907998219323</v>
      </c>
      <c r="U14" s="255">
        <v>0</v>
      </c>
      <c r="V14" s="87">
        <v>0.1837190644012465</v>
      </c>
      <c r="W14" s="255">
        <v>0.71590848377639826</v>
      </c>
      <c r="X14" s="255">
        <f>1</f>
        <v>1</v>
      </c>
      <c r="Y14" s="256">
        <v>0</v>
      </c>
      <c r="Z14" s="256">
        <v>0</v>
      </c>
      <c r="AA14" s="271">
        <v>1</v>
      </c>
      <c r="AB14" s="256">
        <v>0.36904379803257098</v>
      </c>
      <c r="AC14" s="256">
        <v>1</v>
      </c>
      <c r="AD14" s="256">
        <v>0.81881553949218122</v>
      </c>
      <c r="AE14" s="256">
        <v>5.2164520496118964E-2</v>
      </c>
      <c r="AF14" s="256">
        <f>'Datos Modificaciones Bus Europa'!G16</f>
        <v>0.16448571428571432</v>
      </c>
      <c r="AG14" s="87">
        <f>'Datos Modificaciones Bus Europa'!F16</f>
        <v>0.16122857142857147</v>
      </c>
      <c r="AH14" s="271">
        <v>1</v>
      </c>
    </row>
    <row r="15" spans="1:34" s="87" customFormat="1" ht="13" x14ac:dyDescent="0.3">
      <c r="A15" s="255">
        <v>0.38900000000000001</v>
      </c>
      <c r="B15" s="255">
        <v>0.39899999999999997</v>
      </c>
      <c r="C15" s="255">
        <v>0.20713524</v>
      </c>
      <c r="D15" s="255">
        <v>0.40600001624259952</v>
      </c>
      <c r="E15" s="255">
        <v>0.25700000000000001</v>
      </c>
      <c r="F15" s="255">
        <v>0</v>
      </c>
      <c r="G15" s="255">
        <v>0.78248972467766453</v>
      </c>
      <c r="H15" s="255">
        <v>0.68245451314546257</v>
      </c>
      <c r="I15" s="255">
        <v>0.76628361963190184</v>
      </c>
      <c r="J15" s="87">
        <v>0</v>
      </c>
      <c r="K15" s="87">
        <v>0.54406136993865029</v>
      </c>
      <c r="L15" s="255">
        <v>0.58100000000000007</v>
      </c>
      <c r="M15" s="255">
        <v>4.2999999999999997E-2</v>
      </c>
      <c r="N15" s="255">
        <v>0.08</v>
      </c>
      <c r="O15" s="255">
        <v>0.5675121344119477</v>
      </c>
      <c r="P15" s="255">
        <v>0.84</v>
      </c>
      <c r="Q15" s="255">
        <v>0.98376923772382396</v>
      </c>
      <c r="R15" s="255">
        <v>0</v>
      </c>
      <c r="S15" s="255">
        <v>0.82634348588741824</v>
      </c>
      <c r="T15" s="255">
        <v>0.50673623683039026</v>
      </c>
      <c r="U15" s="255">
        <v>0</v>
      </c>
      <c r="V15" s="87">
        <v>0.21788867562843153</v>
      </c>
      <c r="W15" s="255">
        <v>0.71590848377639826</v>
      </c>
      <c r="X15" s="255">
        <f>1</f>
        <v>1</v>
      </c>
      <c r="Y15" s="256">
        <v>0</v>
      </c>
      <c r="Z15" s="256">
        <v>0</v>
      </c>
      <c r="AA15" s="271">
        <v>1</v>
      </c>
      <c r="AB15" s="256">
        <v>0.36904379803257098</v>
      </c>
      <c r="AC15" s="256">
        <v>0.88550706725970596</v>
      </c>
      <c r="AD15" s="256">
        <v>0.93953190830293631</v>
      </c>
      <c r="AE15" s="256">
        <v>5.2164520496118964E-2</v>
      </c>
      <c r="AF15" s="256">
        <f>'Datos Modificaciones Bus Europa'!G17</f>
        <v>0.16448571428571432</v>
      </c>
      <c r="AG15" s="87">
        <f>'Datos Modificaciones Bus Europa'!F17</f>
        <v>0.16122857142857147</v>
      </c>
      <c r="AH15" s="271">
        <v>1</v>
      </c>
    </row>
    <row r="16" spans="1:34" s="87" customFormat="1" ht="13" x14ac:dyDescent="0.3">
      <c r="A16" s="255">
        <v>0.378</v>
      </c>
      <c r="B16" s="255">
        <v>0.34799999999999998</v>
      </c>
      <c r="C16" s="255">
        <v>0.21409618999999999</v>
      </c>
      <c r="D16" s="255">
        <v>0.40799988630180378</v>
      </c>
      <c r="E16" s="255">
        <v>0.25700000000000001</v>
      </c>
      <c r="F16" s="255">
        <v>0</v>
      </c>
      <c r="G16" s="255">
        <v>0.78248972467766453</v>
      </c>
      <c r="H16" s="255">
        <v>0.68245451314546257</v>
      </c>
      <c r="I16" s="255">
        <v>0.7329300613496933</v>
      </c>
      <c r="J16" s="87">
        <v>0</v>
      </c>
      <c r="K16" s="87">
        <v>0.52038034355828222</v>
      </c>
      <c r="L16" s="255">
        <v>0.54200000000000004</v>
      </c>
      <c r="M16" s="255">
        <v>4.9999999999999996E-2</v>
      </c>
      <c r="N16" s="255">
        <v>8.7999999999999995E-2</v>
      </c>
      <c r="O16" s="255">
        <v>0.56426135656502807</v>
      </c>
      <c r="P16" s="255">
        <v>0.84</v>
      </c>
      <c r="Q16" s="255">
        <v>0.97114081342727077</v>
      </c>
      <c r="R16" s="255">
        <v>0</v>
      </c>
      <c r="S16" s="255">
        <v>0.82634348588741824</v>
      </c>
      <c r="T16" s="255">
        <v>0.48316849680961571</v>
      </c>
      <c r="U16" s="255">
        <v>0</v>
      </c>
      <c r="V16" s="87">
        <v>0.2025823705297522</v>
      </c>
      <c r="W16" s="255">
        <v>0.71590848377639826</v>
      </c>
      <c r="X16" s="255">
        <f>1</f>
        <v>1</v>
      </c>
      <c r="Y16" s="256">
        <v>0</v>
      </c>
      <c r="Z16" s="256">
        <v>0</v>
      </c>
      <c r="AA16" s="271">
        <v>1</v>
      </c>
      <c r="AB16" s="256">
        <v>0.36874780130919504</v>
      </c>
      <c r="AC16" s="256">
        <v>0.89091937697003409</v>
      </c>
      <c r="AD16" s="256">
        <v>0.87975356829962281</v>
      </c>
      <c r="AE16" s="256">
        <v>0.18916562936467415</v>
      </c>
      <c r="AF16" s="256">
        <f>'Datos Modificaciones Bus Europa'!G18</f>
        <v>0.16448571428571432</v>
      </c>
      <c r="AG16" s="87">
        <f>'Datos Modificaciones Bus Europa'!F18</f>
        <v>0.16122857142857147</v>
      </c>
      <c r="AH16" s="271">
        <v>1</v>
      </c>
    </row>
    <row r="17" spans="1:34" s="87" customFormat="1" ht="13" x14ac:dyDescent="0.3">
      <c r="A17" s="255">
        <v>0.35499999999999998</v>
      </c>
      <c r="B17" s="255">
        <v>0.253</v>
      </c>
      <c r="C17" s="255">
        <v>0.214720357</v>
      </c>
      <c r="D17" s="255">
        <v>0.40700015430469494</v>
      </c>
      <c r="E17" s="255">
        <v>0.25700000000000001</v>
      </c>
      <c r="F17" s="255">
        <v>0</v>
      </c>
      <c r="G17" s="255">
        <v>0.78248972467766453</v>
      </c>
      <c r="H17" s="255">
        <v>0.68245451314546257</v>
      </c>
      <c r="I17" s="255">
        <v>0.6604142331288344</v>
      </c>
      <c r="J17" s="87">
        <v>0</v>
      </c>
      <c r="K17" s="87">
        <v>0.46889410552147243</v>
      </c>
      <c r="L17" s="255">
        <v>0.44099999999999995</v>
      </c>
      <c r="M17" s="255">
        <v>5.7000000000000002E-2</v>
      </c>
      <c r="N17" s="255">
        <v>0.10099999999999999</v>
      </c>
      <c r="O17" s="255">
        <v>0.5602644679527069</v>
      </c>
      <c r="P17" s="255">
        <v>0.84</v>
      </c>
      <c r="Q17" s="255">
        <v>1</v>
      </c>
      <c r="R17" s="255">
        <v>0</v>
      </c>
      <c r="S17" s="255">
        <v>0.82634348588741824</v>
      </c>
      <c r="T17" s="255">
        <v>0.40842951476480188</v>
      </c>
      <c r="U17" s="255">
        <v>0</v>
      </c>
      <c r="V17" s="87">
        <v>0.17032535910372459</v>
      </c>
      <c r="W17" s="255">
        <v>0.71590848377639826</v>
      </c>
      <c r="X17" s="255">
        <f>1</f>
        <v>1</v>
      </c>
      <c r="Y17" s="256">
        <v>0</v>
      </c>
      <c r="Z17" s="256">
        <v>0</v>
      </c>
      <c r="AA17" s="271">
        <v>1</v>
      </c>
      <c r="AB17" s="256">
        <v>0.368451804585819</v>
      </c>
      <c r="AC17" s="256">
        <v>0.58159882365967785</v>
      </c>
      <c r="AD17" s="256">
        <v>0.61418238404492032</v>
      </c>
      <c r="AE17" s="256">
        <v>0.19569115404697138</v>
      </c>
      <c r="AF17" s="256">
        <f>'Datos Modificaciones Bus Europa'!G19</f>
        <v>0.16448571428571432</v>
      </c>
      <c r="AG17" s="87">
        <f>'Datos Modificaciones Bus Europa'!F19</f>
        <v>0.16122857142857147</v>
      </c>
      <c r="AH17" s="271">
        <v>1</v>
      </c>
    </row>
    <row r="18" spans="1:34" s="87" customFormat="1" ht="13" x14ac:dyDescent="0.3">
      <c r="A18" s="255">
        <v>0.252</v>
      </c>
      <c r="B18" s="255">
        <v>0.128</v>
      </c>
      <c r="C18" s="255">
        <v>0.20648649199999999</v>
      </c>
      <c r="D18" s="255">
        <v>0.41000016242599469</v>
      </c>
      <c r="E18" s="255">
        <v>0.25700000000000001</v>
      </c>
      <c r="F18" s="255">
        <v>0.17473006112402401</v>
      </c>
      <c r="G18" s="255">
        <v>0.78248972467766453</v>
      </c>
      <c r="H18" s="255">
        <v>0.68245451314546257</v>
      </c>
      <c r="I18" s="255">
        <v>0.50775052147239264</v>
      </c>
      <c r="J18" s="87">
        <v>0</v>
      </c>
      <c r="K18" s="87">
        <v>0.36050287024539879</v>
      </c>
      <c r="L18" s="255">
        <v>0.29399999999999998</v>
      </c>
      <c r="M18" s="255">
        <v>5.7999999999999996E-2</v>
      </c>
      <c r="N18" s="255">
        <v>0.111</v>
      </c>
      <c r="O18" s="255">
        <v>0.55359240821406352</v>
      </c>
      <c r="P18" s="255">
        <v>0.84</v>
      </c>
      <c r="Q18" s="255">
        <v>1</v>
      </c>
      <c r="R18" s="255">
        <v>0</v>
      </c>
      <c r="S18" s="255">
        <v>0.82634348588741824</v>
      </c>
      <c r="T18" s="255">
        <v>0.295080204778157</v>
      </c>
      <c r="U18" s="255">
        <v>0</v>
      </c>
      <c r="V18" s="87">
        <v>0.13806834767769699</v>
      </c>
      <c r="W18" s="255">
        <v>0.71590848377639826</v>
      </c>
      <c r="X18" s="255">
        <f>1</f>
        <v>1</v>
      </c>
      <c r="Y18" s="256">
        <v>0</v>
      </c>
      <c r="Z18" s="256">
        <v>0</v>
      </c>
      <c r="AA18" s="271">
        <v>1</v>
      </c>
      <c r="AB18" s="256">
        <v>0.81059137288474536</v>
      </c>
      <c r="AC18" s="256">
        <v>0</v>
      </c>
      <c r="AD18" s="256">
        <v>0</v>
      </c>
      <c r="AE18" s="256">
        <v>5.8690045178416153E-2</v>
      </c>
      <c r="AF18" s="256">
        <f>'Datos Modificaciones Bus Europa'!G20</f>
        <v>1.1744857142857146</v>
      </c>
      <c r="AG18" s="87">
        <f>'Datos Modificaciones Bus Europa'!F20</f>
        <v>1.1512285714285715</v>
      </c>
      <c r="AH18" s="271">
        <v>1</v>
      </c>
    </row>
    <row r="19" spans="1:34" s="87" customFormat="1" ht="13" x14ac:dyDescent="0.3">
      <c r="A19" s="255">
        <v>5.5E-2</v>
      </c>
      <c r="B19" s="255">
        <v>1.3000000000000001E-2</v>
      </c>
      <c r="C19" s="255">
        <v>0.17191646599999999</v>
      </c>
      <c r="D19" s="255">
        <v>0.42599993502960221</v>
      </c>
      <c r="E19" s="255">
        <v>0.25700000000000001</v>
      </c>
      <c r="F19" s="255">
        <v>0.30681924421529583</v>
      </c>
      <c r="G19" s="255">
        <v>0</v>
      </c>
      <c r="H19" s="255">
        <v>0.68245451314546257</v>
      </c>
      <c r="I19" s="255">
        <v>0.26268420245398771</v>
      </c>
      <c r="J19" s="87">
        <v>0</v>
      </c>
      <c r="K19" s="87">
        <v>0.18650578374233123</v>
      </c>
      <c r="L19" s="255">
        <v>0.12099999999999998</v>
      </c>
      <c r="M19" s="255">
        <v>6.9000000000000006E-2</v>
      </c>
      <c r="N19" s="255">
        <v>0.125</v>
      </c>
      <c r="O19" s="255">
        <v>0.54495395146235215</v>
      </c>
      <c r="P19" s="255">
        <v>0.84</v>
      </c>
      <c r="Q19" s="255">
        <v>1</v>
      </c>
      <c r="R19" s="255">
        <v>0</v>
      </c>
      <c r="S19" s="255">
        <v>0.82634348588741824</v>
      </c>
      <c r="T19" s="255">
        <v>0.17503182964831579</v>
      </c>
      <c r="U19" s="255">
        <v>0</v>
      </c>
      <c r="V19" s="87">
        <v>0.10581133625166939</v>
      </c>
      <c r="W19" s="255">
        <v>0.71590848377639826</v>
      </c>
      <c r="X19" s="255">
        <f>1</f>
        <v>1</v>
      </c>
      <c r="Y19" s="256">
        <v>1</v>
      </c>
      <c r="Z19" s="256">
        <v>0</v>
      </c>
      <c r="AA19" s="271">
        <v>0.84587725000115588</v>
      </c>
      <c r="AB19" s="256">
        <v>0.78759999261105451</v>
      </c>
      <c r="AC19" s="256">
        <v>0</v>
      </c>
      <c r="AD19" s="256">
        <v>0</v>
      </c>
      <c r="AE19" s="256">
        <v>0</v>
      </c>
      <c r="AF19" s="256">
        <f>'Datos Modificaciones Bus Europa'!G21</f>
        <v>147.6721</v>
      </c>
      <c r="AG19" s="87">
        <f>'Datos Modificaciones Bus Europa'!F21</f>
        <v>144.74790000000002</v>
      </c>
      <c r="AH19" s="271">
        <v>0.93825608837015118</v>
      </c>
    </row>
    <row r="20" spans="1:34" s="87" customFormat="1" ht="13" x14ac:dyDescent="0.3">
      <c r="A20" s="255">
        <v>0</v>
      </c>
      <c r="B20" s="255">
        <v>0</v>
      </c>
      <c r="C20" s="255">
        <v>0.158973279</v>
      </c>
      <c r="D20" s="255">
        <v>0.42400006497039783</v>
      </c>
      <c r="E20" s="255">
        <v>0.25700000000000001</v>
      </c>
      <c r="F20" s="255">
        <v>1</v>
      </c>
      <c r="G20" s="255">
        <v>0</v>
      </c>
      <c r="H20" s="255">
        <v>0.68245451314546257</v>
      </c>
      <c r="I20" s="255">
        <v>0.18530950920245398</v>
      </c>
      <c r="J20" s="87">
        <v>0</v>
      </c>
      <c r="K20" s="87">
        <v>0.13156975153374231</v>
      </c>
      <c r="L20" s="255">
        <v>0</v>
      </c>
      <c r="M20" s="255">
        <v>9.5999999999999988E-2</v>
      </c>
      <c r="N20" s="255">
        <v>0.13999999999999999</v>
      </c>
      <c r="O20" s="255">
        <v>0.54184256378344742</v>
      </c>
      <c r="P20" s="255">
        <v>0.84</v>
      </c>
      <c r="Q20" s="255">
        <v>1</v>
      </c>
      <c r="R20" s="255">
        <v>0</v>
      </c>
      <c r="S20" s="255">
        <v>0.82634348588741824</v>
      </c>
      <c r="T20" s="255">
        <v>0.10359764059949547</v>
      </c>
      <c r="U20" s="255">
        <v>0</v>
      </c>
      <c r="V20" s="87">
        <v>7.3554324825641781E-2</v>
      </c>
      <c r="W20" s="255">
        <v>0.71590848377639826</v>
      </c>
      <c r="X20" s="255">
        <f>1</f>
        <v>1</v>
      </c>
      <c r="Y20" s="256">
        <v>1</v>
      </c>
      <c r="Z20" s="256">
        <v>0</v>
      </c>
      <c r="AA20" s="271">
        <v>0.69182233258403636</v>
      </c>
      <c r="AB20" s="256">
        <v>0.78759999261105451</v>
      </c>
      <c r="AC20" s="256">
        <v>0</v>
      </c>
      <c r="AD20" s="256">
        <v>0</v>
      </c>
      <c r="AE20" s="256">
        <v>0</v>
      </c>
      <c r="AF20" s="256">
        <f>'Datos Modificaciones Bus Europa'!G22</f>
        <v>147.6721</v>
      </c>
      <c r="AG20" s="87">
        <f>'Datos Modificaciones Bus Europa'!F22</f>
        <v>144.74790000000002</v>
      </c>
      <c r="AH20" s="271">
        <v>0.83583334902012563</v>
      </c>
    </row>
    <row r="21" spans="1:34" s="87" customFormat="1" ht="13" x14ac:dyDescent="0.3">
      <c r="A21" s="255">
        <v>0</v>
      </c>
      <c r="B21" s="255">
        <v>0</v>
      </c>
      <c r="C21" s="255">
        <v>0.15493874299999999</v>
      </c>
      <c r="D21" s="255">
        <v>0.42400006497039783</v>
      </c>
      <c r="E21" s="255">
        <v>0.25700000000000001</v>
      </c>
      <c r="F21" s="255">
        <v>0.23203283156840868</v>
      </c>
      <c r="G21" s="255">
        <v>0</v>
      </c>
      <c r="H21" s="255">
        <v>0.68245451314546257</v>
      </c>
      <c r="I21" s="255">
        <v>0.1806019325153374</v>
      </c>
      <c r="J21" s="87">
        <v>0</v>
      </c>
      <c r="K21" s="87">
        <v>0.12822737208588955</v>
      </c>
      <c r="L21" s="255">
        <v>0</v>
      </c>
      <c r="M21" s="255">
        <v>0.11299999999999999</v>
      </c>
      <c r="N21" s="255">
        <v>0.14900000000000002</v>
      </c>
      <c r="O21" s="255">
        <v>0.54204044803982576</v>
      </c>
      <c r="P21" s="255">
        <v>0.84</v>
      </c>
      <c r="Q21" s="255">
        <v>1</v>
      </c>
      <c r="R21" s="255">
        <v>0</v>
      </c>
      <c r="S21" s="255">
        <v>0.82634348588741824</v>
      </c>
      <c r="T21" s="255">
        <v>0.10872006232378691</v>
      </c>
      <c r="U21" s="255">
        <v>0</v>
      </c>
      <c r="V21" s="87">
        <v>7.7191244249888699E-2</v>
      </c>
      <c r="W21" s="255">
        <v>0.71590848377639826</v>
      </c>
      <c r="X21" s="255">
        <f>1</f>
        <v>1</v>
      </c>
      <c r="Y21" s="256">
        <v>1</v>
      </c>
      <c r="Z21" s="256">
        <v>0</v>
      </c>
      <c r="AA21" s="271">
        <v>0.53776741516839166</v>
      </c>
      <c r="AB21" s="256">
        <v>0.78759999261105451</v>
      </c>
      <c r="AC21" s="256">
        <v>0</v>
      </c>
      <c r="AD21" s="256">
        <v>0</v>
      </c>
      <c r="AE21" s="256">
        <v>0</v>
      </c>
      <c r="AF21" s="256">
        <f>'Datos Modificaciones Bus Europa'!G23</f>
        <v>147.6721</v>
      </c>
      <c r="AG21" s="87">
        <f>'Datos Modificaciones Bus Europa'!F23</f>
        <v>144.74790000000002</v>
      </c>
      <c r="AH21" s="271">
        <v>0.73341060966911154</v>
      </c>
    </row>
    <row r="22" spans="1:34" s="87" customFormat="1" ht="13" x14ac:dyDescent="0.3">
      <c r="A22" s="255">
        <v>0</v>
      </c>
      <c r="B22" s="255">
        <v>0</v>
      </c>
      <c r="C22" s="255">
        <v>0.15646373499999999</v>
      </c>
      <c r="D22" s="255">
        <v>0.42599993502960221</v>
      </c>
      <c r="E22" s="255">
        <v>0.25700000000000001</v>
      </c>
      <c r="F22" s="255">
        <v>1</v>
      </c>
      <c r="G22" s="255">
        <v>0</v>
      </c>
      <c r="H22" s="255">
        <v>0.68245451314546257</v>
      </c>
      <c r="I22" s="255">
        <v>0.18237950920245399</v>
      </c>
      <c r="J22" s="87">
        <v>0</v>
      </c>
      <c r="K22" s="87">
        <v>0.12948945153374233</v>
      </c>
      <c r="L22" s="255">
        <v>0</v>
      </c>
      <c r="M22" s="255">
        <v>0.114</v>
      </c>
      <c r="N22" s="255">
        <v>0.153</v>
      </c>
      <c r="O22" s="255">
        <v>0.54269943995021785</v>
      </c>
      <c r="P22" s="255">
        <v>0.84</v>
      </c>
      <c r="Q22" s="255">
        <v>1</v>
      </c>
      <c r="R22" s="255">
        <v>0</v>
      </c>
      <c r="S22" s="255">
        <v>0.82634348588741824</v>
      </c>
      <c r="T22" s="255">
        <v>0.11190488202997477</v>
      </c>
      <c r="U22" s="255">
        <v>0</v>
      </c>
      <c r="V22" s="87">
        <v>7.9452466241282091E-2</v>
      </c>
      <c r="W22" s="255">
        <v>0.71590848377639826</v>
      </c>
      <c r="X22" s="255">
        <f>1</f>
        <v>1</v>
      </c>
      <c r="Y22" s="256">
        <v>1</v>
      </c>
      <c r="Z22" s="256">
        <v>0</v>
      </c>
      <c r="AA22" s="271">
        <v>0.38371249775127214</v>
      </c>
      <c r="AB22" s="256">
        <v>0.78759999261105451</v>
      </c>
      <c r="AC22" s="256">
        <v>0</v>
      </c>
      <c r="AD22" s="256">
        <v>0</v>
      </c>
      <c r="AE22" s="256">
        <v>0</v>
      </c>
      <c r="AF22" s="256">
        <f>'Datos Modificaciones Bus Europa'!G24</f>
        <v>147.65190000000001</v>
      </c>
      <c r="AG22" s="87">
        <f>'Datos Modificaciones Bus Europa'!F24</f>
        <v>144.72809999999998</v>
      </c>
      <c r="AH22" s="271">
        <v>0.63098787031908599</v>
      </c>
    </row>
    <row r="23" spans="1:34" s="87" customFormat="1" ht="13" x14ac:dyDescent="0.3">
      <c r="A23" s="255">
        <v>0</v>
      </c>
      <c r="B23" s="255">
        <v>0</v>
      </c>
      <c r="C23" s="255">
        <v>0.161745637</v>
      </c>
      <c r="D23" s="255">
        <v>0.40799988630180378</v>
      </c>
      <c r="E23" s="255">
        <v>0.25700000000000001</v>
      </c>
      <c r="F23" s="255">
        <v>0.55327003491772264</v>
      </c>
      <c r="G23" s="255">
        <v>0</v>
      </c>
      <c r="H23" s="255">
        <v>0.68245451314546257</v>
      </c>
      <c r="I23" s="255">
        <v>0.18853625766871165</v>
      </c>
      <c r="J23" s="87">
        <v>0</v>
      </c>
      <c r="K23" s="87">
        <v>0.13386074294478525</v>
      </c>
      <c r="L23" s="255">
        <v>0</v>
      </c>
      <c r="M23" s="255">
        <v>0.114</v>
      </c>
      <c r="N23" s="255">
        <v>0.154</v>
      </c>
      <c r="O23" s="255">
        <v>0.5432227753578095</v>
      </c>
      <c r="P23" s="255">
        <v>0.84</v>
      </c>
      <c r="Q23" s="255">
        <v>1</v>
      </c>
      <c r="R23" s="255">
        <v>0</v>
      </c>
      <c r="S23" s="255">
        <v>0.82634348588741824</v>
      </c>
      <c r="T23" s="255">
        <v>0.11391571449769995</v>
      </c>
      <c r="U23" s="255">
        <v>0</v>
      </c>
      <c r="V23" s="87">
        <v>8.0880157293366964E-2</v>
      </c>
      <c r="W23" s="255">
        <v>0.71590848377639826</v>
      </c>
      <c r="X23" s="255">
        <f>1</f>
        <v>1</v>
      </c>
      <c r="Y23" s="256">
        <v>1</v>
      </c>
      <c r="Z23" s="256">
        <v>0</v>
      </c>
      <c r="AA23" s="271">
        <v>0.22965758033415254</v>
      </c>
      <c r="AB23" s="256">
        <v>0.78759999261105451</v>
      </c>
      <c r="AC23" s="256">
        <v>0</v>
      </c>
      <c r="AD23" s="256">
        <v>0</v>
      </c>
      <c r="AE23" s="256">
        <v>0</v>
      </c>
      <c r="AF23" s="256">
        <f>'Datos Modificaciones Bus Europa'!G25</f>
        <v>1.1744857142857146</v>
      </c>
      <c r="AG23" s="87">
        <f>'Datos Modificaciones Bus Europa'!F25</f>
        <v>1.1512285714285715</v>
      </c>
      <c r="AH23" s="271">
        <v>0.52856513096906033</v>
      </c>
    </row>
    <row r="24" spans="1:34" s="87" customFormat="1" ht="13" x14ac:dyDescent="0.3">
      <c r="A24" s="255">
        <v>0</v>
      </c>
      <c r="B24" s="255">
        <v>0</v>
      </c>
      <c r="C24" s="255">
        <v>0.172932218</v>
      </c>
      <c r="D24" s="255">
        <v>0.41099989442310353</v>
      </c>
      <c r="E24" s="255">
        <v>0.25700000000000001</v>
      </c>
      <c r="F24" s="255">
        <v>0.37181357255009201</v>
      </c>
      <c r="G24" s="255">
        <v>0</v>
      </c>
      <c r="H24" s="255">
        <v>0.68245451314546257</v>
      </c>
      <c r="I24" s="255">
        <v>0.20157573619631902</v>
      </c>
      <c r="J24" s="87">
        <v>0</v>
      </c>
      <c r="K24" s="87">
        <v>0.1431187726993865</v>
      </c>
      <c r="L24" s="255">
        <v>0</v>
      </c>
      <c r="M24" s="255">
        <v>0.12799999999999997</v>
      </c>
      <c r="N24" s="255">
        <v>0.14699999999999999</v>
      </c>
      <c r="O24" s="255">
        <v>0.54796764156813937</v>
      </c>
      <c r="P24" s="255">
        <v>0.84</v>
      </c>
      <c r="Q24" s="255">
        <v>1</v>
      </c>
      <c r="R24" s="255">
        <v>0</v>
      </c>
      <c r="S24" s="255">
        <v>0.82634348588741824</v>
      </c>
      <c r="T24" s="255">
        <v>0.10984827125686304</v>
      </c>
      <c r="U24" s="255">
        <v>0</v>
      </c>
      <c r="V24" s="87">
        <v>7.7992272592372749E-2</v>
      </c>
      <c r="W24" s="255">
        <v>0.71590848377639826</v>
      </c>
      <c r="X24" s="255">
        <f>1</f>
        <v>1</v>
      </c>
      <c r="Y24" s="256">
        <v>1</v>
      </c>
      <c r="Z24" s="256">
        <v>0</v>
      </c>
      <c r="AA24" s="271">
        <v>0.35578663724655657</v>
      </c>
      <c r="AB24" s="256">
        <v>0.78759999261105451</v>
      </c>
      <c r="AC24" s="256">
        <v>0</v>
      </c>
      <c r="AD24" s="256">
        <v>0</v>
      </c>
      <c r="AE24" s="256">
        <v>0</v>
      </c>
      <c r="AF24" s="256">
        <f>'Datos Modificaciones Bus Europa'!G26</f>
        <v>74.447100000000006</v>
      </c>
      <c r="AG24" s="87">
        <f>'Datos Modificaciones Bus Europa'!F26</f>
        <v>72.97290000000001</v>
      </c>
      <c r="AH24" s="271">
        <v>0.61390966290852667</v>
      </c>
    </row>
    <row r="25" spans="1:34" s="87" customFormat="1" ht="13" x14ac:dyDescent="0.3">
      <c r="A25" s="255">
        <v>0</v>
      </c>
      <c r="B25" s="255">
        <v>0</v>
      </c>
      <c r="C25" s="255">
        <v>0.18310457299999999</v>
      </c>
      <c r="D25" s="255">
        <v>0.40799988630180378</v>
      </c>
      <c r="E25" s="255">
        <v>0.25700000000000001</v>
      </c>
      <c r="F25" s="255">
        <v>0.23203283156840868</v>
      </c>
      <c r="G25" s="255">
        <v>0</v>
      </c>
      <c r="H25" s="255">
        <v>0.68245451314546257</v>
      </c>
      <c r="I25" s="255">
        <v>0.21343297546012269</v>
      </c>
      <c r="J25" s="87">
        <v>0</v>
      </c>
      <c r="K25" s="87">
        <v>0.1515374125766871</v>
      </c>
      <c r="L25" s="255">
        <v>0</v>
      </c>
      <c r="M25" s="255">
        <v>0.156</v>
      </c>
      <c r="N25" s="255">
        <v>0.13699999999999998</v>
      </c>
      <c r="O25" s="255">
        <v>0.55428064716863723</v>
      </c>
      <c r="P25" s="255">
        <v>0.84</v>
      </c>
      <c r="Q25" s="255">
        <v>1</v>
      </c>
      <c r="R25" s="255">
        <v>0</v>
      </c>
      <c r="S25" s="255">
        <v>0.82634348588741824</v>
      </c>
      <c r="T25" s="255">
        <v>0.1043832170945244</v>
      </c>
      <c r="U25" s="255">
        <v>0</v>
      </c>
      <c r="V25" s="87">
        <v>7.411208413711233E-2</v>
      </c>
      <c r="W25" s="255">
        <v>0.71590848377639826</v>
      </c>
      <c r="X25" s="255">
        <f>1</f>
        <v>1</v>
      </c>
      <c r="Y25" s="256">
        <v>1</v>
      </c>
      <c r="Z25" s="256">
        <v>0</v>
      </c>
      <c r="AA25" s="271">
        <v>0.50990938724540069</v>
      </c>
      <c r="AB25" s="256">
        <v>0.78759999261105451</v>
      </c>
      <c r="AC25" s="256">
        <v>0</v>
      </c>
      <c r="AD25" s="256">
        <v>0</v>
      </c>
      <c r="AE25" s="256">
        <v>0</v>
      </c>
      <c r="AF25" s="256">
        <f>'Datos Modificaciones Bus Europa'!G27</f>
        <v>147.6721</v>
      </c>
      <c r="AG25" s="87">
        <f>'Datos Modificaciones Bus Europa'!F27</f>
        <v>144.74790000000002</v>
      </c>
      <c r="AH25" s="271">
        <v>0.71719611346361867</v>
      </c>
    </row>
    <row r="26" spans="1:34" s="87" customFormat="1" ht="13" x14ac:dyDescent="0.3">
      <c r="A26" s="255">
        <v>0</v>
      </c>
      <c r="B26" s="255">
        <v>0</v>
      </c>
      <c r="C26" s="255">
        <v>0.191308168</v>
      </c>
      <c r="D26" s="255">
        <v>0.39099997563610084</v>
      </c>
      <c r="E26" s="255">
        <v>0.25700000000000001</v>
      </c>
      <c r="F26" s="255">
        <v>0.23203283156840868</v>
      </c>
      <c r="G26" s="255">
        <v>0</v>
      </c>
      <c r="H26" s="255">
        <v>0.68245451314546257</v>
      </c>
      <c r="I26" s="255">
        <v>0.22299536809815951</v>
      </c>
      <c r="J26" s="87">
        <v>0</v>
      </c>
      <c r="K26" s="87">
        <v>0.15832671134969328</v>
      </c>
      <c r="L26" s="255">
        <v>0</v>
      </c>
      <c r="M26" s="255">
        <v>0.17699999999999999</v>
      </c>
      <c r="N26" s="255">
        <v>0.125</v>
      </c>
      <c r="O26" s="255">
        <v>0.55494523957685127</v>
      </c>
      <c r="P26" s="255">
        <v>0.84</v>
      </c>
      <c r="Q26" s="255">
        <v>1</v>
      </c>
      <c r="R26" s="255">
        <v>0</v>
      </c>
      <c r="S26" s="255">
        <v>0.82634348588741824</v>
      </c>
      <c r="T26" s="255">
        <v>9.7894791512093779E-2</v>
      </c>
      <c r="U26" s="255">
        <v>0</v>
      </c>
      <c r="V26" s="87">
        <v>6.9505301973586578E-2</v>
      </c>
      <c r="W26" s="255">
        <v>0.77628899020051056</v>
      </c>
      <c r="X26" s="255">
        <f>1</f>
        <v>1</v>
      </c>
      <c r="Y26" s="256">
        <v>1</v>
      </c>
      <c r="Z26" s="256">
        <v>0</v>
      </c>
      <c r="AA26" s="271">
        <v>0.66403228268661973</v>
      </c>
      <c r="AB26" s="256">
        <v>0.78759999261105451</v>
      </c>
      <c r="AC26" s="256">
        <v>0</v>
      </c>
      <c r="AD26" s="256">
        <v>0</v>
      </c>
      <c r="AE26" s="256">
        <v>0</v>
      </c>
      <c r="AF26" s="256">
        <f>'Datos Modificaciones Bus Europa'!G28</f>
        <v>125.21755376</v>
      </c>
      <c r="AG26" s="87">
        <f>'Datos Modificaciones Bus Europa'!F28</f>
        <v>122.73799824000001</v>
      </c>
      <c r="AH26" s="271">
        <v>0.82048441593320387</v>
      </c>
    </row>
    <row r="27" spans="1:34" s="87" customFormat="1" ht="13" x14ac:dyDescent="0.3">
      <c r="A27" s="255">
        <v>0</v>
      </c>
      <c r="B27" s="255">
        <v>0</v>
      </c>
      <c r="C27" s="255">
        <v>0.18462990100000001</v>
      </c>
      <c r="D27" s="255">
        <v>0.38699982945270561</v>
      </c>
      <c r="E27" s="255">
        <v>0.25700000000000001</v>
      </c>
      <c r="F27" s="255">
        <v>0.23203283156840868</v>
      </c>
      <c r="G27" s="255">
        <v>0</v>
      </c>
      <c r="H27" s="255">
        <v>0.68245451314546257</v>
      </c>
      <c r="I27" s="255">
        <v>0.21521095092024542</v>
      </c>
      <c r="J27" s="87">
        <v>0</v>
      </c>
      <c r="K27" s="87">
        <v>0.15279977515337423</v>
      </c>
      <c r="L27" s="255">
        <v>0</v>
      </c>
      <c r="M27" s="255">
        <v>0.183</v>
      </c>
      <c r="N27" s="255">
        <v>0.113</v>
      </c>
      <c r="O27" s="255">
        <v>0.55443061605476041</v>
      </c>
      <c r="P27" s="255">
        <v>0.84</v>
      </c>
      <c r="Q27" s="255">
        <v>1</v>
      </c>
      <c r="R27" s="255">
        <v>0</v>
      </c>
      <c r="S27" s="255">
        <v>0.82634348588741824</v>
      </c>
      <c r="T27" s="255">
        <v>9.2014468021961712E-2</v>
      </c>
      <c r="U27" s="255">
        <v>0</v>
      </c>
      <c r="V27" s="87">
        <v>6.5330272295592823E-2</v>
      </c>
      <c r="W27" s="255">
        <v>0.77628899020051056</v>
      </c>
      <c r="X27" s="255">
        <f>1</f>
        <v>1</v>
      </c>
      <c r="Y27" s="256">
        <v>1</v>
      </c>
      <c r="Z27" s="256">
        <v>0</v>
      </c>
      <c r="AA27" s="271">
        <v>0.81815503268546386</v>
      </c>
      <c r="AB27" s="256">
        <v>0.78759999261105451</v>
      </c>
      <c r="AC27" s="256">
        <v>0</v>
      </c>
      <c r="AD27" s="256">
        <v>0</v>
      </c>
      <c r="AE27" s="256">
        <v>0</v>
      </c>
      <c r="AF27" s="256">
        <f>'Datos Modificaciones Bus Europa'!G29</f>
        <v>125.21755376</v>
      </c>
      <c r="AG27" s="87">
        <f>'Datos Modificaciones Bus Europa'!F29</f>
        <v>122.73799824000001</v>
      </c>
      <c r="AH27" s="271">
        <v>0.92377086648829587</v>
      </c>
    </row>
    <row r="28" spans="1:34" s="87" customFormat="1" ht="13" x14ac:dyDescent="0.3">
      <c r="A28" s="255">
        <v>0</v>
      </c>
      <c r="B28" s="255">
        <v>0</v>
      </c>
      <c r="C28" s="255">
        <v>0.175203316</v>
      </c>
      <c r="D28" s="255">
        <v>0.38699982945270561</v>
      </c>
      <c r="E28" s="255">
        <v>0.25700000000000001</v>
      </c>
      <c r="F28" s="255">
        <v>0.23203283156840868</v>
      </c>
      <c r="G28" s="255">
        <v>0</v>
      </c>
      <c r="H28" s="255">
        <v>0.68245451314546257</v>
      </c>
      <c r="I28" s="255">
        <v>0.20422300613496933</v>
      </c>
      <c r="J28" s="87">
        <v>0</v>
      </c>
      <c r="K28" s="87">
        <v>0.14499833435582823</v>
      </c>
      <c r="L28" s="255">
        <v>0</v>
      </c>
      <c r="M28" s="255">
        <v>0.183</v>
      </c>
      <c r="N28" s="255">
        <v>0.10099999999999999</v>
      </c>
      <c r="O28" s="255">
        <v>0.55368077162414431</v>
      </c>
      <c r="P28" s="255">
        <v>0.84</v>
      </c>
      <c r="Q28" s="255">
        <v>1</v>
      </c>
      <c r="R28" s="255">
        <v>0</v>
      </c>
      <c r="S28" s="255">
        <v>0.82634348588741824</v>
      </c>
      <c r="T28" s="255">
        <v>8.523816589998516E-2</v>
      </c>
      <c r="U28" s="255">
        <v>0</v>
      </c>
      <c r="V28" s="87">
        <v>6.0519097788989458E-2</v>
      </c>
      <c r="W28" s="255">
        <v>0.77628899020051056</v>
      </c>
      <c r="X28" s="255">
        <f>1</f>
        <v>1</v>
      </c>
      <c r="Y28" s="256">
        <v>1</v>
      </c>
      <c r="Z28" s="256">
        <v>0</v>
      </c>
      <c r="AA28" s="271">
        <v>0.84769336683489227</v>
      </c>
      <c r="AB28" s="256">
        <v>0.78759999261105451</v>
      </c>
      <c r="AC28" s="256">
        <v>0</v>
      </c>
      <c r="AD28" s="256">
        <v>0</v>
      </c>
      <c r="AE28" s="256">
        <v>0</v>
      </c>
      <c r="AF28" s="256">
        <f>'Datos Modificaciones Bus Europa'!G30</f>
        <v>125.21755376</v>
      </c>
      <c r="AG28" s="87">
        <f>'Datos Modificaciones Bus Europa'!F30</f>
        <v>122.73799824000001</v>
      </c>
      <c r="AH28" s="271">
        <v>0.94356618995468844</v>
      </c>
    </row>
    <row r="29" spans="1:34" s="87" customFormat="1" ht="13" x14ac:dyDescent="0.3">
      <c r="A29" s="255">
        <v>0</v>
      </c>
      <c r="B29" s="255">
        <v>0</v>
      </c>
      <c r="C29" s="255">
        <v>0.164087805</v>
      </c>
      <c r="D29" s="255">
        <v>0.38699982945270561</v>
      </c>
      <c r="E29" s="255">
        <v>0.25700000000000001</v>
      </c>
      <c r="F29" s="255">
        <v>0.23203283156840868</v>
      </c>
      <c r="G29" s="255">
        <v>0</v>
      </c>
      <c r="H29" s="255">
        <v>0.68245451314546257</v>
      </c>
      <c r="I29" s="255">
        <v>0.19126638036809815</v>
      </c>
      <c r="J29" s="87">
        <v>0</v>
      </c>
      <c r="K29" s="87">
        <v>0.13579913006134969</v>
      </c>
      <c r="L29" s="255">
        <v>0</v>
      </c>
      <c r="M29" s="255">
        <v>0.18</v>
      </c>
      <c r="N29" s="255">
        <v>9.1999999999999998E-2</v>
      </c>
      <c r="O29" s="255">
        <v>0.54962476664592408</v>
      </c>
      <c r="P29" s="255">
        <v>0.84</v>
      </c>
      <c r="Q29" s="255">
        <v>1</v>
      </c>
      <c r="R29" s="255">
        <v>0</v>
      </c>
      <c r="S29" s="255">
        <v>0.82634348588741824</v>
      </c>
      <c r="T29" s="255">
        <v>7.9252782311915723E-2</v>
      </c>
      <c r="U29" s="255">
        <v>0</v>
      </c>
      <c r="V29" s="87">
        <v>5.6269475441460166E-2</v>
      </c>
      <c r="W29" s="255">
        <v>0.77628899020051056</v>
      </c>
      <c r="X29" s="255">
        <f>1</f>
        <v>1</v>
      </c>
      <c r="Y29" s="256">
        <v>1</v>
      </c>
      <c r="Z29" s="256">
        <v>0</v>
      </c>
      <c r="AA29" s="271">
        <v>0.69357061683604826</v>
      </c>
      <c r="AB29" s="256">
        <v>0.78759999261105451</v>
      </c>
      <c r="AC29" s="256">
        <v>0</v>
      </c>
      <c r="AD29" s="256">
        <v>0</v>
      </c>
      <c r="AE29" s="256">
        <v>0</v>
      </c>
      <c r="AF29" s="256">
        <f>'Datos Modificaciones Bus Europa'!G31</f>
        <v>125.21755376</v>
      </c>
      <c r="AG29" s="87">
        <f>'Datos Modificaciones Bus Europa'!F31</f>
        <v>122.73799824000001</v>
      </c>
      <c r="AH29" s="271">
        <v>0.84027973939959655</v>
      </c>
    </row>
    <row r="30" spans="1:34" s="87" customFormat="1" ht="13" x14ac:dyDescent="0.3">
      <c r="A30" s="255">
        <v>0</v>
      </c>
      <c r="B30" s="255">
        <v>0</v>
      </c>
      <c r="C30" s="255">
        <v>0.15585540000000001</v>
      </c>
      <c r="D30" s="255">
        <v>0.38699982945270561</v>
      </c>
      <c r="E30" s="255">
        <v>0.25700000000000001</v>
      </c>
      <c r="F30" s="255">
        <v>0.23203283156840868</v>
      </c>
      <c r="G30" s="255">
        <v>0</v>
      </c>
      <c r="H30" s="255">
        <v>0.68245451314546257</v>
      </c>
      <c r="I30" s="255">
        <v>0.18167039877300614</v>
      </c>
      <c r="J30" s="87">
        <v>0</v>
      </c>
      <c r="K30" s="87">
        <v>0.12898598312883436</v>
      </c>
      <c r="L30" s="255">
        <v>0</v>
      </c>
      <c r="M30" s="255">
        <v>0.183</v>
      </c>
      <c r="N30" s="255">
        <v>8.4000000000000005E-2</v>
      </c>
      <c r="O30" s="255">
        <v>0.54362725575606718</v>
      </c>
      <c r="P30" s="255">
        <v>0.84</v>
      </c>
      <c r="Q30" s="255">
        <v>1</v>
      </c>
      <c r="R30" s="255">
        <v>0</v>
      </c>
      <c r="S30" s="255">
        <v>0.82634348588741824</v>
      </c>
      <c r="T30" s="255">
        <v>7.4230820596527677E-2</v>
      </c>
      <c r="U30" s="255">
        <v>0</v>
      </c>
      <c r="V30" s="87">
        <v>5.2703882623534648E-2</v>
      </c>
      <c r="W30" s="255">
        <v>0.77628899020051056</v>
      </c>
      <c r="X30" s="255">
        <f>1</f>
        <v>1</v>
      </c>
      <c r="Y30" s="256">
        <v>1</v>
      </c>
      <c r="Z30" s="256">
        <v>0</v>
      </c>
      <c r="AA30" s="271">
        <v>0.53938003425547965</v>
      </c>
      <c r="AB30" s="256">
        <v>0.78759999261105451</v>
      </c>
      <c r="AC30" s="256">
        <v>0</v>
      </c>
      <c r="AD30" s="256">
        <v>0</v>
      </c>
      <c r="AE30" s="256">
        <v>0</v>
      </c>
      <c r="AF30" s="256">
        <f>'Datos Modificaciones Bus Europa'!G32</f>
        <v>147.6721</v>
      </c>
      <c r="AG30" s="87">
        <f>'Datos Modificaciones Bus Europa'!F32</f>
        <v>144.74790000000002</v>
      </c>
      <c r="AH30" s="271">
        <v>0.73612957763844955</v>
      </c>
    </row>
    <row r="31" spans="1:34" s="87" customFormat="1" ht="13" x14ac:dyDescent="0.3">
      <c r="A31" s="255">
        <v>0</v>
      </c>
      <c r="B31" s="255">
        <v>0</v>
      </c>
      <c r="C31" s="255">
        <v>0.148141731</v>
      </c>
      <c r="D31" s="255">
        <v>0.38699982945270561</v>
      </c>
      <c r="E31" s="255">
        <v>0.25700000000000001</v>
      </c>
      <c r="F31" s="255">
        <v>0.23203283156840868</v>
      </c>
      <c r="G31" s="255">
        <v>0</v>
      </c>
      <c r="H31" s="255">
        <v>0.68245451314546257</v>
      </c>
      <c r="I31" s="255">
        <v>0.17267907975460123</v>
      </c>
      <c r="J31" s="87">
        <v>0</v>
      </c>
      <c r="K31" s="87">
        <v>0.12260214662576686</v>
      </c>
      <c r="L31" s="255">
        <v>0</v>
      </c>
      <c r="M31" s="255">
        <v>0.18499999999999997</v>
      </c>
      <c r="N31" s="255">
        <v>7.8E-2</v>
      </c>
      <c r="O31" s="255">
        <v>0.54071499688861235</v>
      </c>
      <c r="P31" s="255">
        <v>0.84</v>
      </c>
      <c r="Q31" s="255">
        <v>1</v>
      </c>
      <c r="R31" s="255">
        <v>0</v>
      </c>
      <c r="S31" s="255">
        <v>0.82634348588741824</v>
      </c>
      <c r="T31" s="255">
        <v>6.8519884255824309E-2</v>
      </c>
      <c r="U31" s="255">
        <v>0</v>
      </c>
      <c r="V31" s="87">
        <v>4.8649117821635258E-2</v>
      </c>
      <c r="W31" s="255">
        <v>0.77628899020051056</v>
      </c>
      <c r="X31" s="255">
        <f>1</f>
        <v>1</v>
      </c>
      <c r="Y31" s="256">
        <v>1</v>
      </c>
      <c r="Z31" s="256">
        <v>0</v>
      </c>
      <c r="AA31" s="271">
        <v>0.38512161909171155</v>
      </c>
      <c r="AB31" s="256">
        <v>0.78759999261105451</v>
      </c>
      <c r="AC31" s="256">
        <v>0</v>
      </c>
      <c r="AD31" s="256">
        <v>0</v>
      </c>
      <c r="AE31" s="256">
        <v>0</v>
      </c>
      <c r="AF31" s="256">
        <f>'Datos Modificaciones Bus Europa'!G33</f>
        <v>147.65190000000001</v>
      </c>
      <c r="AG31" s="87">
        <f>'Datos Modificaciones Bus Europa'!F33</f>
        <v>144.72809999999998</v>
      </c>
      <c r="AH31" s="271">
        <v>0.63111570467421341</v>
      </c>
    </row>
    <row r="32" spans="1:34" s="87" customFormat="1" ht="13" x14ac:dyDescent="0.3">
      <c r="A32" s="255">
        <v>0</v>
      </c>
      <c r="B32" s="255">
        <v>0</v>
      </c>
      <c r="C32" s="255">
        <v>0.133788193</v>
      </c>
      <c r="D32" s="255">
        <v>0.39099997563610084</v>
      </c>
      <c r="E32" s="255">
        <v>0.25700000000000001</v>
      </c>
      <c r="F32" s="255">
        <v>0.23203283156840868</v>
      </c>
      <c r="G32" s="255">
        <v>0</v>
      </c>
      <c r="H32" s="255">
        <v>0.68245451314546257</v>
      </c>
      <c r="I32" s="255">
        <v>0.15594812883435583</v>
      </c>
      <c r="J32" s="87">
        <v>0</v>
      </c>
      <c r="K32" s="87">
        <v>0.11072317147239263</v>
      </c>
      <c r="L32" s="255">
        <v>0</v>
      </c>
      <c r="M32" s="255">
        <v>0.182</v>
      </c>
      <c r="N32" s="255">
        <v>7.5999999999999998E-2</v>
      </c>
      <c r="O32" s="255">
        <v>0.55184380833851898</v>
      </c>
      <c r="P32" s="255">
        <v>0.84</v>
      </c>
      <c r="Q32" s="255">
        <v>1</v>
      </c>
      <c r="R32" s="255">
        <v>0</v>
      </c>
      <c r="S32" s="255">
        <v>0.82634348588741824</v>
      </c>
      <c r="T32" s="255">
        <v>6.6121531384478419E-2</v>
      </c>
      <c r="U32" s="255">
        <v>0</v>
      </c>
      <c r="V32" s="87">
        <v>4.6946287282979671E-2</v>
      </c>
      <c r="W32" s="255">
        <v>0.77628899020051056</v>
      </c>
      <c r="X32" s="255">
        <f>1</f>
        <v>1</v>
      </c>
      <c r="Y32" s="256">
        <v>1</v>
      </c>
      <c r="Z32" s="256">
        <v>0</v>
      </c>
      <c r="AA32" s="271">
        <v>0.38357683258634817</v>
      </c>
      <c r="AB32" s="256">
        <v>0.78759999261105451</v>
      </c>
      <c r="AC32" s="256">
        <v>0</v>
      </c>
      <c r="AD32" s="256">
        <v>0</v>
      </c>
      <c r="AE32" s="256">
        <v>0</v>
      </c>
      <c r="AF32" s="256">
        <f>'Datos Modificaciones Bus Europa'!G34</f>
        <v>147.65190000000001</v>
      </c>
      <c r="AG32" s="87">
        <f>'Datos Modificaciones Bus Europa'!F34</f>
        <v>144.72809999999998</v>
      </c>
      <c r="AH32" s="271">
        <v>0.62926220235618746</v>
      </c>
    </row>
    <row r="33" spans="1:34" s="87" customFormat="1" ht="13" x14ac:dyDescent="0.3">
      <c r="A33" s="255">
        <v>0</v>
      </c>
      <c r="B33" s="255">
        <v>0</v>
      </c>
      <c r="C33" s="255">
        <v>0.115257552</v>
      </c>
      <c r="D33" s="255">
        <v>0.42100005684909814</v>
      </c>
      <c r="E33" s="255">
        <v>0.25700000000000001</v>
      </c>
      <c r="F33" s="255">
        <v>1</v>
      </c>
      <c r="G33" s="255">
        <v>0</v>
      </c>
      <c r="H33" s="255">
        <v>0.68245451314546257</v>
      </c>
      <c r="I33" s="255">
        <v>0.13434815950920245</v>
      </c>
      <c r="J33" s="87">
        <v>0</v>
      </c>
      <c r="K33" s="87">
        <v>9.5387193251533747E-2</v>
      </c>
      <c r="L33" s="255">
        <v>0</v>
      </c>
      <c r="M33" s="255">
        <v>0.16499999999999998</v>
      </c>
      <c r="N33" s="255">
        <v>7.9000000000000001E-2</v>
      </c>
      <c r="O33" s="255">
        <v>0.59684131922837591</v>
      </c>
      <c r="P33" s="255">
        <v>0.84</v>
      </c>
      <c r="Q33" s="255">
        <v>1</v>
      </c>
      <c r="R33" s="255">
        <v>0</v>
      </c>
      <c r="S33" s="255">
        <v>0.82634348588741824</v>
      </c>
      <c r="T33" s="255">
        <v>6.803472325270811E-2</v>
      </c>
      <c r="U33" s="255">
        <v>0</v>
      </c>
      <c r="V33" s="87">
        <v>4.8304653509422764E-2</v>
      </c>
      <c r="W33" s="255">
        <v>0.77628899020051056</v>
      </c>
      <c r="X33" s="255">
        <f>1</f>
        <v>1</v>
      </c>
      <c r="Y33" s="256">
        <v>1</v>
      </c>
      <c r="Z33" s="256">
        <v>0</v>
      </c>
      <c r="AA33" s="271">
        <v>0.53763175000346775</v>
      </c>
      <c r="AB33" s="256">
        <v>0.78759999261105451</v>
      </c>
      <c r="AC33" s="256">
        <v>0</v>
      </c>
      <c r="AD33" s="256">
        <v>0</v>
      </c>
      <c r="AE33" s="256">
        <v>0</v>
      </c>
      <c r="AF33" s="256">
        <f>'Datos Modificaciones Bus Europa'!G35</f>
        <v>147.6721</v>
      </c>
      <c r="AG33" s="87">
        <f>'Datos Modificaciones Bus Europa'!F35</f>
        <v>144.74790000000002</v>
      </c>
      <c r="AH33" s="271">
        <v>0.73168494170621312</v>
      </c>
    </row>
    <row r="34" spans="1:34" s="87" customFormat="1" ht="13" x14ac:dyDescent="0.3">
      <c r="A34" s="255">
        <v>0</v>
      </c>
      <c r="B34" s="255">
        <v>0</v>
      </c>
      <c r="C34" s="255">
        <v>0.113440635</v>
      </c>
      <c r="D34" s="255">
        <v>0.44099997563610077</v>
      </c>
      <c r="E34" s="255">
        <v>0.25700000000000001</v>
      </c>
      <c r="F34" s="255">
        <v>1</v>
      </c>
      <c r="G34" s="255">
        <v>0</v>
      </c>
      <c r="H34" s="255">
        <v>0.68245451314546257</v>
      </c>
      <c r="I34" s="255">
        <v>0.13685401840490796</v>
      </c>
      <c r="J34" s="87">
        <v>0</v>
      </c>
      <c r="K34" s="87">
        <v>9.7166353067484668E-2</v>
      </c>
      <c r="L34" s="255">
        <v>0</v>
      </c>
      <c r="M34" s="255">
        <v>0.13600000000000001</v>
      </c>
      <c r="N34" s="255">
        <v>8.1000000000000003E-2</v>
      </c>
      <c r="O34" s="255">
        <v>0.60673304293714991</v>
      </c>
      <c r="P34" s="255">
        <v>0.84</v>
      </c>
      <c r="Q34" s="255">
        <v>1</v>
      </c>
      <c r="R34" s="255">
        <v>0</v>
      </c>
      <c r="S34" s="255">
        <v>0.82634348588741824</v>
      </c>
      <c r="T34" s="255">
        <v>7.0894346342187275E-2</v>
      </c>
      <c r="U34" s="255">
        <v>0</v>
      </c>
      <c r="V34" s="87">
        <v>5.0334985902952961E-2</v>
      </c>
      <c r="W34" s="255">
        <v>0.77628899020051056</v>
      </c>
      <c r="X34" s="255">
        <f>1</f>
        <v>1</v>
      </c>
      <c r="Y34" s="256">
        <v>1</v>
      </c>
      <c r="Z34" s="256">
        <v>0</v>
      </c>
      <c r="AA34" s="271">
        <v>0.69175450000231187</v>
      </c>
      <c r="AB34" s="256">
        <v>0.78759999261105451</v>
      </c>
      <c r="AC34" s="256">
        <v>0</v>
      </c>
      <c r="AD34" s="256">
        <v>0</v>
      </c>
      <c r="AE34" s="256">
        <v>0</v>
      </c>
      <c r="AF34" s="256">
        <f>'Datos Modificaciones Bus Europa'!G36</f>
        <v>147.6721</v>
      </c>
      <c r="AG34" s="87">
        <f>'Datos Modificaciones Bus Europa'!F36</f>
        <v>144.74790000000002</v>
      </c>
      <c r="AH34" s="271">
        <v>0.83497139226130501</v>
      </c>
    </row>
    <row r="35" spans="1:34" s="87" customFormat="1" ht="13" x14ac:dyDescent="0.3">
      <c r="A35" s="255">
        <v>0.107</v>
      </c>
      <c r="B35" s="255">
        <v>6.6000000000000003E-2</v>
      </c>
      <c r="C35" s="255">
        <v>0.103052199</v>
      </c>
      <c r="D35" s="255">
        <v>0.4390001055768965</v>
      </c>
      <c r="E35" s="255">
        <v>0.25700000000000001</v>
      </c>
      <c r="F35" s="255">
        <v>0.4446133695609667</v>
      </c>
      <c r="G35" s="255">
        <v>0</v>
      </c>
      <c r="H35" s="255">
        <v>0.68245451314546257</v>
      </c>
      <c r="I35" s="255">
        <v>0.24824355828220859</v>
      </c>
      <c r="J35" s="87">
        <v>0</v>
      </c>
      <c r="K35" s="87">
        <v>0.1762529263803681</v>
      </c>
      <c r="L35" s="255">
        <v>6.699999999999999E-2</v>
      </c>
      <c r="M35" s="255">
        <v>0.108</v>
      </c>
      <c r="N35" s="255">
        <v>8.1000000000000003E-2</v>
      </c>
      <c r="O35" s="255">
        <v>0.61458369632856247</v>
      </c>
      <c r="P35" s="255">
        <v>0.84</v>
      </c>
      <c r="Q35" s="255">
        <v>1</v>
      </c>
      <c r="R35" s="255">
        <v>0</v>
      </c>
      <c r="S35" s="255">
        <v>0.82634348588741824</v>
      </c>
      <c r="T35" s="255">
        <v>0.12066100311618935</v>
      </c>
      <c r="U35" s="255">
        <v>0</v>
      </c>
      <c r="V35" s="87">
        <v>8.2591997328980565E-2</v>
      </c>
      <c r="W35" s="255">
        <v>0.77628899020051056</v>
      </c>
      <c r="X35" s="255">
        <f>1</f>
        <v>1</v>
      </c>
      <c r="Y35" s="256">
        <v>1</v>
      </c>
      <c r="Z35" s="256">
        <v>0</v>
      </c>
      <c r="AA35" s="271">
        <v>0.84587725000115588</v>
      </c>
      <c r="AB35" s="256">
        <v>0.78759999261105451</v>
      </c>
      <c r="AC35" s="256">
        <v>0</v>
      </c>
      <c r="AD35" s="256">
        <v>0</v>
      </c>
      <c r="AE35" s="256">
        <v>0</v>
      </c>
      <c r="AF35" s="256">
        <f>'Datos Modificaciones Bus Europa'!G37</f>
        <v>147.6721</v>
      </c>
      <c r="AG35" s="87">
        <f>'Datos Modificaciones Bus Europa'!F37</f>
        <v>144.74790000000002</v>
      </c>
      <c r="AH35" s="271">
        <v>0.93825784281639724</v>
      </c>
    </row>
    <row r="36" spans="1:34" s="87" customFormat="1" ht="13" x14ac:dyDescent="0.3">
      <c r="A36" s="255">
        <v>0.28100000000000003</v>
      </c>
      <c r="B36" s="255">
        <v>0.17</v>
      </c>
      <c r="C36" s="255">
        <v>8.6513140000000002E-2</v>
      </c>
      <c r="D36" s="255">
        <v>0.42700007309169763</v>
      </c>
      <c r="E36" s="255">
        <v>0.25700000000000001</v>
      </c>
      <c r="F36" s="255">
        <v>0.23203283156840868</v>
      </c>
      <c r="G36" s="255">
        <v>0.78248972467766453</v>
      </c>
      <c r="H36" s="255">
        <v>0.68245451314546257</v>
      </c>
      <c r="I36" s="255">
        <v>0.42392481595092024</v>
      </c>
      <c r="J36" s="87">
        <v>0</v>
      </c>
      <c r="K36" s="87">
        <v>0.30098661932515341</v>
      </c>
      <c r="L36" s="255">
        <v>0.24399999999999999</v>
      </c>
      <c r="M36" s="255">
        <v>6.7000000000000004E-2</v>
      </c>
      <c r="N36" s="255">
        <v>7.8E-2</v>
      </c>
      <c r="O36" s="255">
        <v>0.61537585563161168</v>
      </c>
      <c r="P36" s="255">
        <v>0.84</v>
      </c>
      <c r="Q36" s="255">
        <v>1</v>
      </c>
      <c r="R36" s="255">
        <v>0</v>
      </c>
      <c r="S36" s="255">
        <v>0.82634348588741824</v>
      </c>
      <c r="T36" s="255">
        <v>0.24950727110847307</v>
      </c>
      <c r="U36" s="255">
        <v>0</v>
      </c>
      <c r="V36" s="87">
        <v>0.11867420835806498</v>
      </c>
      <c r="W36" s="255">
        <v>0.77628899020051056</v>
      </c>
      <c r="X36" s="255">
        <f>1</f>
        <v>1</v>
      </c>
      <c r="Y36" s="256">
        <v>1</v>
      </c>
      <c r="Z36" s="256">
        <v>0</v>
      </c>
      <c r="AA36" s="271">
        <v>1</v>
      </c>
      <c r="AB36" s="256">
        <v>0.78759999261105451</v>
      </c>
      <c r="AC36" s="256">
        <v>0.22974356453550165</v>
      </c>
      <c r="AD36" s="256">
        <v>0.19526614543196627</v>
      </c>
      <c r="AE36" s="256">
        <v>0</v>
      </c>
      <c r="AF36" s="256">
        <f>'Datos Modificaciones Bus Europa'!G38</f>
        <v>1.1744857142857146</v>
      </c>
      <c r="AG36" s="87">
        <f>'Datos Modificaciones Bus Europa'!F38</f>
        <v>1.1512285714285715</v>
      </c>
      <c r="AH36" s="271">
        <v>1</v>
      </c>
    </row>
    <row r="37" spans="1:34" s="87" customFormat="1" ht="13" x14ac:dyDescent="0.3">
      <c r="A37" s="255">
        <v>0.35199999999999998</v>
      </c>
      <c r="B37" s="255">
        <v>0.28299999999999903</v>
      </c>
      <c r="C37" s="255">
        <v>8.1672468999999998E-2</v>
      </c>
      <c r="D37" s="255">
        <v>0.42499979696750673</v>
      </c>
      <c r="E37" s="255">
        <v>0.25700000000000001</v>
      </c>
      <c r="F37" s="255">
        <v>0.23203283156840868</v>
      </c>
      <c r="G37" s="255">
        <v>0.78248972467766453</v>
      </c>
      <c r="H37" s="255">
        <v>0.68245451314546257</v>
      </c>
      <c r="I37" s="255">
        <v>0.53691552147239263</v>
      </c>
      <c r="J37" s="87">
        <v>0</v>
      </c>
      <c r="K37" s="87">
        <v>0.38121002024539874</v>
      </c>
      <c r="L37" s="255">
        <v>0.41299999999999998</v>
      </c>
      <c r="M37" s="255">
        <v>4.1000000000000002E-2</v>
      </c>
      <c r="N37" s="255">
        <v>7.1999999999999995E-2</v>
      </c>
      <c r="O37" s="255">
        <v>0.61282576228998131</v>
      </c>
      <c r="P37" s="255">
        <v>0.84</v>
      </c>
      <c r="Q37" s="255">
        <v>1</v>
      </c>
      <c r="R37" s="255">
        <v>0</v>
      </c>
      <c r="S37" s="255">
        <v>0.82634348588741824</v>
      </c>
      <c r="T37" s="255">
        <v>0.37150868081317706</v>
      </c>
      <c r="U37" s="255">
        <v>0</v>
      </c>
      <c r="V37" s="87">
        <v>0.15093121978483454</v>
      </c>
      <c r="W37" s="255">
        <v>0.77628899020051056</v>
      </c>
      <c r="X37" s="255">
        <f>1</f>
        <v>1</v>
      </c>
      <c r="Y37" s="256">
        <v>0</v>
      </c>
      <c r="Z37" s="256">
        <v>0</v>
      </c>
      <c r="AA37" s="271">
        <v>1</v>
      </c>
      <c r="AB37" s="256">
        <v>0.78759999261105451</v>
      </c>
      <c r="AC37" s="256">
        <v>0.50094373662556446</v>
      </c>
      <c r="AD37" s="256">
        <v>0.59983280636634628</v>
      </c>
      <c r="AE37" s="256">
        <v>0</v>
      </c>
      <c r="AF37" s="256">
        <f>'Datos Modificaciones Bus Europa'!G39</f>
        <v>0.16448571428571432</v>
      </c>
      <c r="AG37" s="87">
        <f>'Datos Modificaciones Bus Europa'!F39</f>
        <v>0.16122857142857147</v>
      </c>
      <c r="AH37" s="271">
        <v>1</v>
      </c>
    </row>
    <row r="38" spans="1:34" s="87" customFormat="1" ht="13" x14ac:dyDescent="0.3">
      <c r="A38" s="255">
        <v>0.38300000000000001</v>
      </c>
      <c r="B38" s="255">
        <v>0.36899999999999999</v>
      </c>
      <c r="C38" s="255">
        <v>8.7381510999999995E-2</v>
      </c>
      <c r="D38" s="255">
        <v>0.4150000406064987</v>
      </c>
      <c r="E38" s="255">
        <v>0.25700000000000001</v>
      </c>
      <c r="F38" s="255">
        <v>0.23203283156840868</v>
      </c>
      <c r="G38" s="255">
        <v>0.78248972467766453</v>
      </c>
      <c r="H38" s="255">
        <v>0.68245451314546257</v>
      </c>
      <c r="I38" s="255">
        <v>0.61057481595092034</v>
      </c>
      <c r="J38" s="87">
        <v>0</v>
      </c>
      <c r="K38" s="87">
        <v>0.43350811932515337</v>
      </c>
      <c r="L38" s="255">
        <v>0.52699999999999991</v>
      </c>
      <c r="M38" s="255">
        <v>3.3000000000000002E-2</v>
      </c>
      <c r="N38" s="255">
        <v>6.2E-2</v>
      </c>
      <c r="O38" s="255">
        <v>0.61471437461107659</v>
      </c>
      <c r="P38" s="255">
        <v>0.84</v>
      </c>
      <c r="Q38" s="255">
        <v>1</v>
      </c>
      <c r="R38" s="255">
        <v>0</v>
      </c>
      <c r="S38" s="255">
        <v>0.82634348588741824</v>
      </c>
      <c r="T38" s="255">
        <v>0.4513544294405698</v>
      </c>
      <c r="U38" s="255">
        <v>0</v>
      </c>
      <c r="V38" s="87">
        <v>0.17936303160706338</v>
      </c>
      <c r="W38" s="255">
        <v>0.77628899020051056</v>
      </c>
      <c r="X38" s="255">
        <f>1</f>
        <v>1</v>
      </c>
      <c r="Y38" s="256">
        <v>0</v>
      </c>
      <c r="Z38" s="256">
        <v>0</v>
      </c>
      <c r="AA38" s="271">
        <v>1</v>
      </c>
      <c r="AB38" s="256">
        <v>0.36904443269021409</v>
      </c>
      <c r="AC38" s="256">
        <v>0.91562467794390634</v>
      </c>
      <c r="AD38" s="256">
        <v>0.84904958534071306</v>
      </c>
      <c r="AE38" s="256">
        <v>0</v>
      </c>
      <c r="AF38" s="256">
        <f>'Datos Modificaciones Bus Europa'!G40</f>
        <v>0.16448571428571432</v>
      </c>
      <c r="AG38" s="87">
        <f>'Datos Modificaciones Bus Europa'!F40</f>
        <v>0.16122857142857147</v>
      </c>
      <c r="AH38" s="271">
        <v>1</v>
      </c>
    </row>
    <row r="39" spans="1:34" s="87" customFormat="1" ht="13" x14ac:dyDescent="0.3">
      <c r="A39" s="255">
        <v>0.39400000000000002</v>
      </c>
      <c r="B39" s="255">
        <v>0.4</v>
      </c>
      <c r="C39" s="255">
        <v>8.9404032999999994E-2</v>
      </c>
      <c r="D39" s="255">
        <v>0.41800004872779845</v>
      </c>
      <c r="E39" s="255">
        <v>0.25700000000000001</v>
      </c>
      <c r="F39" s="255">
        <v>0</v>
      </c>
      <c r="G39" s="255">
        <v>0.78248972467766453</v>
      </c>
      <c r="H39" s="255">
        <v>0.68245451314546257</v>
      </c>
      <c r="I39" s="255">
        <v>0.63213205521472393</v>
      </c>
      <c r="J39" s="87">
        <v>0</v>
      </c>
      <c r="K39" s="87">
        <v>0.44881375920245398</v>
      </c>
      <c r="L39" s="255">
        <v>0.57200000000000006</v>
      </c>
      <c r="M39" s="255">
        <v>2.4999999999999998E-2</v>
      </c>
      <c r="N39" s="255">
        <v>5.3999999999999999E-2</v>
      </c>
      <c r="O39" s="255">
        <v>0.61426571250777851</v>
      </c>
      <c r="P39" s="255">
        <v>0.84</v>
      </c>
      <c r="Q39" s="255">
        <v>1</v>
      </c>
      <c r="R39" s="255">
        <v>0</v>
      </c>
      <c r="S39" s="255">
        <v>0.82634348588741824</v>
      </c>
      <c r="T39" s="255">
        <v>0.47903791363703813</v>
      </c>
      <c r="U39" s="255">
        <v>0</v>
      </c>
      <c r="V39" s="87">
        <v>0.21353264283424842</v>
      </c>
      <c r="W39" s="255">
        <v>0.77628899020051056</v>
      </c>
      <c r="X39" s="255">
        <f>1</f>
        <v>1</v>
      </c>
      <c r="Y39" s="256">
        <v>0.204938505864</v>
      </c>
      <c r="Z39" s="256">
        <v>0</v>
      </c>
      <c r="AA39" s="271">
        <v>1</v>
      </c>
      <c r="AB39" s="256">
        <v>0.58144443493006859</v>
      </c>
      <c r="AC39" s="256">
        <v>0.82779712630617563</v>
      </c>
      <c r="AD39" s="256">
        <v>1</v>
      </c>
      <c r="AE39" s="256">
        <v>0.11746147291050074</v>
      </c>
      <c r="AF39" s="256">
        <f>'Datos Modificaciones Bus Europa'!G41</f>
        <v>0.16448571428571432</v>
      </c>
      <c r="AG39" s="87">
        <f>'Datos Modificaciones Bus Europa'!F41</f>
        <v>0.16122857142857147</v>
      </c>
      <c r="AH39" s="271">
        <v>1</v>
      </c>
    </row>
    <row r="40" spans="1:34" s="87" customFormat="1" ht="13" x14ac:dyDescent="0.3">
      <c r="A40" s="255">
        <v>0.39800000000000002</v>
      </c>
      <c r="B40" s="255">
        <v>0.36299999999999999</v>
      </c>
      <c r="C40" s="255">
        <v>8.3889897000000005E-2</v>
      </c>
      <c r="D40" s="255">
        <v>0.43000008121299732</v>
      </c>
      <c r="E40" s="255">
        <v>0.25700000000000001</v>
      </c>
      <c r="F40" s="255">
        <v>0.23203283156840868</v>
      </c>
      <c r="G40" s="255">
        <v>0.78248972467766453</v>
      </c>
      <c r="H40" s="255">
        <v>0.68245451314546257</v>
      </c>
      <c r="I40" s="255">
        <v>0.60374739263803678</v>
      </c>
      <c r="J40" s="87">
        <v>0</v>
      </c>
      <c r="K40" s="87">
        <v>0.42866064877300614</v>
      </c>
      <c r="L40" s="255">
        <v>0.54399999999999993</v>
      </c>
      <c r="M40" s="255">
        <v>2.1000000000000001E-2</v>
      </c>
      <c r="N40" s="255">
        <v>4.9999999999999996E-2</v>
      </c>
      <c r="O40" s="255">
        <v>0.60625326695706283</v>
      </c>
      <c r="P40" s="255">
        <v>0.84</v>
      </c>
      <c r="Q40" s="255">
        <v>1</v>
      </c>
      <c r="R40" s="255">
        <v>0</v>
      </c>
      <c r="S40" s="255">
        <v>0.82634348588741824</v>
      </c>
      <c r="T40" s="255">
        <v>0.45412880249295146</v>
      </c>
      <c r="U40" s="255">
        <v>0</v>
      </c>
      <c r="V40" s="87">
        <v>0.20046048300934857</v>
      </c>
      <c r="W40" s="255">
        <v>0.77628899020051056</v>
      </c>
      <c r="X40" s="255">
        <f>1</f>
        <v>1</v>
      </c>
      <c r="Y40" s="256">
        <v>0.40402203442199996</v>
      </c>
      <c r="Z40" s="256">
        <v>0</v>
      </c>
      <c r="AA40" s="271">
        <v>1</v>
      </c>
      <c r="AB40" s="256">
        <v>0.58114843820669271</v>
      </c>
      <c r="AC40" s="256">
        <v>0.94098951826829502</v>
      </c>
      <c r="AD40" s="256">
        <v>0.95533868292095259</v>
      </c>
      <c r="AE40" s="256">
        <v>0.12978509915398911</v>
      </c>
      <c r="AF40" s="256">
        <f>'Datos Modificaciones Bus Europa'!G42</f>
        <v>0.16448571428571432</v>
      </c>
      <c r="AG40" s="87">
        <f>'Datos Modificaciones Bus Europa'!F42</f>
        <v>0.16122857142857147</v>
      </c>
      <c r="AH40" s="271">
        <v>1</v>
      </c>
    </row>
    <row r="41" spans="1:34" s="87" customFormat="1" ht="13" x14ac:dyDescent="0.3">
      <c r="A41" s="255">
        <v>0.375</v>
      </c>
      <c r="B41" s="255">
        <v>0.26500000000000001</v>
      </c>
      <c r="C41" s="255">
        <v>7.8523670000000004E-2</v>
      </c>
      <c r="D41" s="255">
        <v>0.42599993502960221</v>
      </c>
      <c r="E41" s="255">
        <v>0.25700000000000001</v>
      </c>
      <c r="F41" s="255">
        <v>0</v>
      </c>
      <c r="G41" s="255">
        <v>0.78248972467766453</v>
      </c>
      <c r="H41" s="255">
        <v>0.68245451314546257</v>
      </c>
      <c r="I41" s="255">
        <v>0.52096570552147237</v>
      </c>
      <c r="J41" s="87">
        <v>0</v>
      </c>
      <c r="K41" s="87">
        <v>0.36988565092024545</v>
      </c>
      <c r="L41" s="255">
        <v>0.44700000000000001</v>
      </c>
      <c r="M41" s="255">
        <v>2.3E-2</v>
      </c>
      <c r="N41" s="255">
        <v>5.0999999999999997E-2</v>
      </c>
      <c r="O41" s="255">
        <v>0.60138270068450528</v>
      </c>
      <c r="P41" s="255">
        <v>0.84</v>
      </c>
      <c r="Q41" s="255">
        <v>1</v>
      </c>
      <c r="R41" s="255">
        <v>0</v>
      </c>
      <c r="S41" s="255">
        <v>0.82634348588741824</v>
      </c>
      <c r="T41" s="255">
        <v>0.3765163970915566</v>
      </c>
      <c r="U41" s="255">
        <v>0</v>
      </c>
      <c r="V41" s="87">
        <v>0.16820347158332097</v>
      </c>
      <c r="W41" s="255">
        <v>0.77628899020051056</v>
      </c>
      <c r="X41" s="255">
        <f>1</f>
        <v>1</v>
      </c>
      <c r="Y41" s="256">
        <v>0.73645597202000002</v>
      </c>
      <c r="Z41" s="256">
        <v>0</v>
      </c>
      <c r="AA41" s="271">
        <v>0.88356534302664813</v>
      </c>
      <c r="AB41" s="256">
        <v>0.58085244148331672</v>
      </c>
      <c r="AC41" s="256">
        <v>0.61202094590264844</v>
      </c>
      <c r="AD41" s="256">
        <v>0.68598824293518346</v>
      </c>
      <c r="AE41" s="256">
        <v>0.1298768165261302</v>
      </c>
      <c r="AF41" s="256">
        <f>'Datos Modificaciones Bus Europa'!G43</f>
        <v>0.16448571428571432</v>
      </c>
      <c r="AG41" s="87">
        <f>'Datos Modificaciones Bus Europa'!F43</f>
        <v>0.16122857142857147</v>
      </c>
      <c r="AH41" s="271">
        <v>0.96351478481115393</v>
      </c>
    </row>
    <row r="42" spans="1:34" s="87" customFormat="1" ht="13" x14ac:dyDescent="0.3">
      <c r="A42" s="255">
        <v>0.26400000000000001</v>
      </c>
      <c r="B42" s="255">
        <v>0.13300000000000001</v>
      </c>
      <c r="C42" s="255">
        <v>7.2706811999999996E-2</v>
      </c>
      <c r="D42" s="255">
        <v>0.42499979696750673</v>
      </c>
      <c r="E42" s="255">
        <v>0.25700000000000001</v>
      </c>
      <c r="F42" s="255">
        <v>0.23203283156840868</v>
      </c>
      <c r="G42" s="255">
        <v>0.50703632988382785</v>
      </c>
      <c r="H42" s="255">
        <v>0.68245451314546257</v>
      </c>
      <c r="I42" s="255">
        <v>0.36255794478527603</v>
      </c>
      <c r="J42" s="87">
        <v>0</v>
      </c>
      <c r="K42" s="87">
        <v>0.25741614079754599</v>
      </c>
      <c r="L42" s="255">
        <v>0.30099999999999999</v>
      </c>
      <c r="M42" s="255">
        <v>3.3000000000000002E-2</v>
      </c>
      <c r="N42" s="255">
        <v>6.0999999999999999E-2</v>
      </c>
      <c r="O42" s="255">
        <v>0.60076913503422524</v>
      </c>
      <c r="P42" s="255">
        <v>0.84</v>
      </c>
      <c r="Q42" s="255">
        <v>1</v>
      </c>
      <c r="R42" s="255">
        <v>0</v>
      </c>
      <c r="S42" s="255">
        <v>0.82634348588741824</v>
      </c>
      <c r="T42" s="255">
        <v>0.2724170500074195</v>
      </c>
      <c r="U42" s="255">
        <v>0</v>
      </c>
      <c r="V42" s="87">
        <v>0.13594646015729336</v>
      </c>
      <c r="W42" s="255">
        <v>0.77628899020051056</v>
      </c>
      <c r="X42" s="255">
        <f>1</f>
        <v>1</v>
      </c>
      <c r="Y42" s="256">
        <v>1</v>
      </c>
      <c r="Z42" s="256">
        <v>0</v>
      </c>
      <c r="AA42" s="271">
        <v>0.72944259302780412</v>
      </c>
      <c r="AB42" s="256">
        <v>0.78759999261105451</v>
      </c>
      <c r="AC42" s="256">
        <v>4.8213749310608076E-13</v>
      </c>
      <c r="AD42" s="256">
        <v>0</v>
      </c>
      <c r="AE42" s="256">
        <v>0</v>
      </c>
      <c r="AF42" s="256">
        <f>'Datos Modificaciones Bus Europa'!G44</f>
        <v>1.1744857142857146</v>
      </c>
      <c r="AG42" s="87">
        <f>'Datos Modificaciones Bus Europa'!F44</f>
        <v>1.1512285714285715</v>
      </c>
      <c r="AH42" s="271">
        <v>0.86022833425606204</v>
      </c>
    </row>
    <row r="43" spans="1:34" s="87" customFormat="1" ht="13" x14ac:dyDescent="0.3">
      <c r="A43" s="255">
        <v>5.8000000000000003E-2</v>
      </c>
      <c r="B43" s="255">
        <v>1.3000000000000001E-2</v>
      </c>
      <c r="C43" s="255">
        <v>7.3486639000000006E-2</v>
      </c>
      <c r="D43" s="255">
        <v>0.43000008121299732</v>
      </c>
      <c r="E43" s="255">
        <v>0.25700000000000001</v>
      </c>
      <c r="F43" s="255">
        <v>1</v>
      </c>
      <c r="G43" s="255">
        <v>0</v>
      </c>
      <c r="H43" s="255">
        <v>0.68245451314546257</v>
      </c>
      <c r="I43" s="255">
        <v>0.15076297546012268</v>
      </c>
      <c r="J43" s="87">
        <v>0</v>
      </c>
      <c r="K43" s="87">
        <v>0.10704171257668713</v>
      </c>
      <c r="L43" s="255">
        <v>0.126</v>
      </c>
      <c r="M43" s="255">
        <v>5.8999999999999997E-2</v>
      </c>
      <c r="N43" s="255">
        <v>8.1000000000000003E-2</v>
      </c>
      <c r="O43" s="255">
        <v>0.60318232731798382</v>
      </c>
      <c r="P43" s="255">
        <v>0.84</v>
      </c>
      <c r="Q43" s="255">
        <v>1</v>
      </c>
      <c r="R43" s="255">
        <v>0</v>
      </c>
      <c r="S43" s="255">
        <v>0.82634348588741824</v>
      </c>
      <c r="T43" s="255">
        <v>0.16273964979967356</v>
      </c>
      <c r="U43" s="255">
        <v>0</v>
      </c>
      <c r="V43" s="87">
        <v>0.10368944873126576</v>
      </c>
      <c r="W43" s="255">
        <v>0.77628899020051056</v>
      </c>
      <c r="X43" s="255">
        <f>1</f>
        <v>1</v>
      </c>
      <c r="Y43" s="256">
        <v>1</v>
      </c>
      <c r="Z43" s="256">
        <v>0</v>
      </c>
      <c r="AA43" s="271">
        <v>0.57531984302896011</v>
      </c>
      <c r="AB43" s="256">
        <v>0.78759999261105451</v>
      </c>
      <c r="AC43" s="256">
        <v>0</v>
      </c>
      <c r="AD43" s="256">
        <v>0</v>
      </c>
      <c r="AE43" s="256">
        <v>0</v>
      </c>
      <c r="AF43" s="256">
        <f>'Datos Modificaciones Bus Europa'!G45</f>
        <v>147.6721</v>
      </c>
      <c r="AG43" s="87">
        <f>'Datos Modificaciones Bus Europa'!F45</f>
        <v>144.74790000000002</v>
      </c>
      <c r="AH43" s="271">
        <v>0.75694188370097004</v>
      </c>
    </row>
    <row r="44" spans="1:34" s="87" customFormat="1" ht="13" x14ac:dyDescent="0.3">
      <c r="A44" s="255">
        <v>0</v>
      </c>
      <c r="B44" s="255">
        <v>0</v>
      </c>
      <c r="C44" s="255">
        <v>0.115611123</v>
      </c>
      <c r="D44" s="255">
        <v>0.43600009745559681</v>
      </c>
      <c r="E44" s="255">
        <v>0.25700000000000001</v>
      </c>
      <c r="F44" s="255">
        <v>1</v>
      </c>
      <c r="G44" s="255">
        <v>0</v>
      </c>
      <c r="H44" s="255">
        <v>0.68245451314546257</v>
      </c>
      <c r="I44" s="255">
        <v>0.13476990797546012</v>
      </c>
      <c r="J44" s="87">
        <v>0</v>
      </c>
      <c r="K44" s="87">
        <v>9.5686634662576681E-2</v>
      </c>
      <c r="L44" s="255">
        <v>0</v>
      </c>
      <c r="M44" s="255">
        <v>0.159</v>
      </c>
      <c r="N44" s="255">
        <v>0.106</v>
      </c>
      <c r="O44" s="255">
        <v>0.60607342874922221</v>
      </c>
      <c r="P44" s="255">
        <v>0.84</v>
      </c>
      <c r="Q44" s="255">
        <v>1</v>
      </c>
      <c r="R44" s="255">
        <v>0</v>
      </c>
      <c r="S44" s="255">
        <v>0.82634348588741824</v>
      </c>
      <c r="T44" s="255">
        <v>0.10060906662709601</v>
      </c>
      <c r="U44" s="255">
        <v>0</v>
      </c>
      <c r="V44" s="87">
        <v>7.1432437305238169E-2</v>
      </c>
      <c r="W44" s="255">
        <v>0.77628899020051056</v>
      </c>
      <c r="X44" s="255">
        <f>1</f>
        <v>1</v>
      </c>
      <c r="Y44" s="256">
        <v>1</v>
      </c>
      <c r="Z44" s="256">
        <v>0</v>
      </c>
      <c r="AA44" s="271">
        <v>0.42126492561184048</v>
      </c>
      <c r="AB44" s="256">
        <v>0.78759999261105451</v>
      </c>
      <c r="AC44" s="256">
        <v>0</v>
      </c>
      <c r="AD44" s="256">
        <v>1.1119463788606574E-17</v>
      </c>
      <c r="AE44" s="256">
        <v>0</v>
      </c>
      <c r="AF44" s="256">
        <f>'Datos Modificaciones Bus Europa'!G46</f>
        <v>147.6721</v>
      </c>
      <c r="AG44" s="87">
        <f>'Datos Modificaciones Bus Europa'!F46</f>
        <v>144.74790000000002</v>
      </c>
      <c r="AH44" s="271">
        <v>0.65451914435094449</v>
      </c>
    </row>
    <row r="45" spans="1:34" s="87" customFormat="1" ht="13" x14ac:dyDescent="0.3">
      <c r="A45" s="255">
        <v>0</v>
      </c>
      <c r="B45" s="255">
        <v>0</v>
      </c>
      <c r="C45" s="255">
        <v>0.13827661499999999</v>
      </c>
      <c r="D45" s="255">
        <v>0.44299984569530515</v>
      </c>
      <c r="E45" s="255">
        <v>0.25700000000000001</v>
      </c>
      <c r="F45" s="255">
        <v>1</v>
      </c>
      <c r="G45" s="255">
        <v>0</v>
      </c>
      <c r="H45" s="255">
        <v>0.68245451314546257</v>
      </c>
      <c r="I45" s="255">
        <v>0.16117996932515335</v>
      </c>
      <c r="J45" s="87">
        <v>0</v>
      </c>
      <c r="K45" s="87">
        <v>0.11443777822085889</v>
      </c>
      <c r="L45" s="255">
        <v>0</v>
      </c>
      <c r="M45" s="255">
        <v>0.22199999999999998</v>
      </c>
      <c r="N45" s="255">
        <v>0.124</v>
      </c>
      <c r="O45" s="255">
        <v>0.61117672682016178</v>
      </c>
      <c r="P45" s="255">
        <v>0.84</v>
      </c>
      <c r="Q45" s="255">
        <v>1</v>
      </c>
      <c r="R45" s="255">
        <v>0</v>
      </c>
      <c r="S45" s="255">
        <v>0.82634348588741824</v>
      </c>
      <c r="T45" s="255">
        <v>0.11529017658406292</v>
      </c>
      <c r="U45" s="255">
        <v>0</v>
      </c>
      <c r="V45" s="87">
        <v>8.1856025374684671E-2</v>
      </c>
      <c r="W45" s="255">
        <v>0.77628899020051056</v>
      </c>
      <c r="X45" s="255">
        <f>1</f>
        <v>1</v>
      </c>
      <c r="Y45" s="256">
        <v>1</v>
      </c>
      <c r="Z45" s="256">
        <v>0</v>
      </c>
      <c r="AA45" s="271">
        <v>0.2672100081947209</v>
      </c>
      <c r="AB45" s="256">
        <v>0.78759999261105451</v>
      </c>
      <c r="AC45" s="256">
        <v>0</v>
      </c>
      <c r="AD45" s="256">
        <v>0</v>
      </c>
      <c r="AE45" s="256">
        <v>0</v>
      </c>
      <c r="AF45" s="256">
        <f>'Datos Modificaciones Bus Europa'!G47</f>
        <v>147.65190000000001</v>
      </c>
      <c r="AG45" s="87">
        <f>'Datos Modificaciones Bus Europa'!F47</f>
        <v>144.72809999999998</v>
      </c>
      <c r="AH45" s="271">
        <v>0.5520964049999304</v>
      </c>
    </row>
    <row r="46" spans="1:34" s="87" customFormat="1" ht="13" x14ac:dyDescent="0.3">
      <c r="A46" s="255">
        <v>0</v>
      </c>
      <c r="B46" s="255">
        <v>0</v>
      </c>
      <c r="C46" s="255">
        <v>0.13061771899999999</v>
      </c>
      <c r="D46" s="255">
        <v>0.45199987005920433</v>
      </c>
      <c r="E46" s="255">
        <v>0.25700000000000001</v>
      </c>
      <c r="F46" s="255">
        <v>0.90031500495737282</v>
      </c>
      <c r="G46" s="255">
        <v>0</v>
      </c>
      <c r="H46" s="255">
        <v>0.68245451314546257</v>
      </c>
      <c r="I46" s="255">
        <v>0.15225251533742332</v>
      </c>
      <c r="J46" s="87">
        <v>0</v>
      </c>
      <c r="K46" s="87">
        <v>0.10809928588957056</v>
      </c>
      <c r="L46" s="255">
        <v>0</v>
      </c>
      <c r="M46" s="255">
        <v>0.223</v>
      </c>
      <c r="N46" s="255">
        <v>0.13100000000000001</v>
      </c>
      <c r="O46" s="255">
        <v>0.61380460485376476</v>
      </c>
      <c r="P46" s="255">
        <v>0.84</v>
      </c>
      <c r="Q46" s="255">
        <v>1</v>
      </c>
      <c r="R46" s="255">
        <v>0</v>
      </c>
      <c r="S46" s="255">
        <v>0.82634348588741824</v>
      </c>
      <c r="T46" s="255">
        <v>0.12076606321412672</v>
      </c>
      <c r="U46" s="255">
        <v>0</v>
      </c>
      <c r="V46" s="87">
        <v>8.5743904882029973E-2</v>
      </c>
      <c r="W46" s="255">
        <v>0.77628899020051056</v>
      </c>
      <c r="X46" s="255">
        <f>1</f>
        <v>1</v>
      </c>
      <c r="Y46" s="256">
        <v>1</v>
      </c>
      <c r="Z46" s="256">
        <v>0</v>
      </c>
      <c r="AA46" s="271">
        <v>0.11315509077760134</v>
      </c>
      <c r="AB46" s="256">
        <v>0.78759999261105451</v>
      </c>
      <c r="AC46" s="256">
        <v>0</v>
      </c>
      <c r="AD46" s="256">
        <v>0</v>
      </c>
      <c r="AE46" s="256">
        <v>0</v>
      </c>
      <c r="AF46" s="256">
        <f>'Datos Modificaciones Bus Europa'!G48</f>
        <v>74.447100000000006</v>
      </c>
      <c r="AG46" s="87">
        <f>'Datos Modificaciones Bus Europa'!F48</f>
        <v>72.97290000000001</v>
      </c>
      <c r="AH46" s="271">
        <v>0.44967366564990474</v>
      </c>
    </row>
    <row r="47" spans="1:34" s="87" customFormat="1" ht="13" x14ac:dyDescent="0.3">
      <c r="A47" s="255">
        <v>0</v>
      </c>
      <c r="B47" s="255">
        <v>0</v>
      </c>
      <c r="C47" s="255">
        <v>0.11403063400000001</v>
      </c>
      <c r="D47" s="255">
        <v>0.44999999999999996</v>
      </c>
      <c r="E47" s="255">
        <v>0.25700000000000001</v>
      </c>
      <c r="F47" s="255">
        <v>0.23203283156840868</v>
      </c>
      <c r="G47" s="255">
        <v>0</v>
      </c>
      <c r="H47" s="255">
        <v>0.68245451314546257</v>
      </c>
      <c r="I47" s="255">
        <v>0.13291803680981595</v>
      </c>
      <c r="J47" s="87">
        <v>0</v>
      </c>
      <c r="K47" s="87">
        <v>9.437180613496933E-2</v>
      </c>
      <c r="L47" s="255">
        <v>0</v>
      </c>
      <c r="M47" s="255">
        <v>0.20699999999999999</v>
      </c>
      <c r="N47" s="255">
        <v>0.13</v>
      </c>
      <c r="O47" s="255">
        <v>0.61083322962041076</v>
      </c>
      <c r="P47" s="255">
        <v>0.84</v>
      </c>
      <c r="Q47" s="255">
        <v>1</v>
      </c>
      <c r="R47" s="255">
        <v>0</v>
      </c>
      <c r="S47" s="255">
        <v>0.82634348588741824</v>
      </c>
      <c r="T47" s="255">
        <v>0.1217659890191423</v>
      </c>
      <c r="U47" s="255">
        <v>0</v>
      </c>
      <c r="V47" s="87">
        <v>8.6453852203591045E-2</v>
      </c>
      <c r="W47" s="255">
        <v>0.77628899020051056</v>
      </c>
      <c r="X47" s="255">
        <f>1</f>
        <v>1</v>
      </c>
      <c r="Y47" s="256">
        <v>1</v>
      </c>
      <c r="Z47" s="256">
        <v>0</v>
      </c>
      <c r="AA47" s="271">
        <v>6.2349714816132377E-2</v>
      </c>
      <c r="AB47" s="256">
        <v>0.78759999261105451</v>
      </c>
      <c r="AC47" s="256">
        <v>0</v>
      </c>
      <c r="AD47" s="256">
        <v>0</v>
      </c>
      <c r="AE47" s="256">
        <v>0</v>
      </c>
      <c r="AF47" s="256">
        <f>'Datos Modificaciones Bus Europa'!G49</f>
        <v>74.447100000000006</v>
      </c>
      <c r="AG47" s="87">
        <f>'Datos Modificaciones Bus Europa'!F49</f>
        <v>72.97290000000001</v>
      </c>
      <c r="AH47" s="271">
        <v>0.41644433647764295</v>
      </c>
    </row>
    <row r="48" spans="1:34" s="87" customFormat="1" ht="13" x14ac:dyDescent="0.3">
      <c r="A48" s="255">
        <v>0</v>
      </c>
      <c r="B48" s="255">
        <v>0</v>
      </c>
      <c r="C48" s="255">
        <v>0.107394823</v>
      </c>
      <c r="D48" s="255">
        <v>0.44599985381660484</v>
      </c>
      <c r="E48" s="255">
        <v>0.25700000000000001</v>
      </c>
      <c r="F48" s="255">
        <v>0.61627410041105612</v>
      </c>
      <c r="G48" s="255">
        <v>0</v>
      </c>
      <c r="H48" s="255">
        <v>0.68245451314546257</v>
      </c>
      <c r="I48" s="255">
        <v>0.1251830981595092</v>
      </c>
      <c r="J48" s="87">
        <v>0</v>
      </c>
      <c r="K48" s="87">
        <v>8.8879999693251541E-2</v>
      </c>
      <c r="L48" s="255">
        <v>0</v>
      </c>
      <c r="M48" s="255">
        <v>0.20299999999999999</v>
      </c>
      <c r="N48" s="255">
        <v>0.127</v>
      </c>
      <c r="O48" s="255">
        <v>0.61162227753578091</v>
      </c>
      <c r="P48" s="255">
        <v>0.84</v>
      </c>
      <c r="Q48" s="255">
        <v>1</v>
      </c>
      <c r="R48" s="255">
        <v>0</v>
      </c>
      <c r="S48" s="255">
        <v>0.82634348588741824</v>
      </c>
      <c r="T48" s="255">
        <v>0.12298568036800712</v>
      </c>
      <c r="U48" s="255">
        <v>0</v>
      </c>
      <c r="V48" s="87">
        <v>8.731983306128506E-2</v>
      </c>
      <c r="W48" s="255">
        <v>0.77628899020051056</v>
      </c>
      <c r="X48" s="255">
        <f>1</f>
        <v>1</v>
      </c>
      <c r="Y48" s="256">
        <v>1</v>
      </c>
      <c r="Z48" s="256">
        <v>0</v>
      </c>
      <c r="AA48" s="271">
        <v>4.7653511461692596E-2</v>
      </c>
      <c r="AB48" s="256">
        <v>0.78759999261105451</v>
      </c>
      <c r="AC48" s="256">
        <v>1.558843701450123E-13</v>
      </c>
      <c r="AD48" s="256">
        <v>0</v>
      </c>
      <c r="AE48" s="256">
        <v>0</v>
      </c>
      <c r="AF48" s="256">
        <f>'Datos Modificaciones Bus Europa'!G50</f>
        <v>74.447100000000006</v>
      </c>
      <c r="AG48" s="87">
        <f>'Datos Modificaciones Bus Europa'!F50</f>
        <v>72.97290000000001</v>
      </c>
      <c r="AH48" s="271">
        <v>0.40741382461779502</v>
      </c>
    </row>
    <row r="49" spans="1:34" s="87" customFormat="1" ht="13" x14ac:dyDescent="0.3">
      <c r="A49" s="255">
        <v>0</v>
      </c>
      <c r="B49" s="255">
        <v>0</v>
      </c>
      <c r="C49" s="255">
        <v>0.103424957</v>
      </c>
      <c r="D49" s="255">
        <v>0.44599985381660484</v>
      </c>
      <c r="E49" s="255">
        <v>0.25700000000000001</v>
      </c>
      <c r="F49" s="255">
        <v>0.23203283156840868</v>
      </c>
      <c r="G49" s="255">
        <v>0</v>
      </c>
      <c r="H49" s="255">
        <v>0.68245451314546257</v>
      </c>
      <c r="I49" s="255">
        <v>0.12055567484662576</v>
      </c>
      <c r="J49" s="87">
        <v>0</v>
      </c>
      <c r="K49" s="87">
        <v>8.5594529141104284E-2</v>
      </c>
      <c r="L49" s="255">
        <v>0</v>
      </c>
      <c r="M49" s="255">
        <v>0.21499999999999997</v>
      </c>
      <c r="N49" s="255">
        <v>0.11600000000000001</v>
      </c>
      <c r="O49" s="255">
        <v>0.60667019290603608</v>
      </c>
      <c r="P49" s="255">
        <v>0.84</v>
      </c>
      <c r="Q49" s="255">
        <v>1</v>
      </c>
      <c r="R49" s="255">
        <v>0</v>
      </c>
      <c r="S49" s="255">
        <v>0.82634348588741824</v>
      </c>
      <c r="T49" s="255">
        <v>0.11759103724588219</v>
      </c>
      <c r="U49" s="255">
        <v>0</v>
      </c>
      <c r="V49" s="87">
        <v>8.3489636444576354E-2</v>
      </c>
      <c r="W49" s="255">
        <v>0.77628899020051056</v>
      </c>
      <c r="X49" s="255">
        <f>1</f>
        <v>1</v>
      </c>
      <c r="Y49" s="256">
        <v>1</v>
      </c>
      <c r="Z49" s="256">
        <v>0</v>
      </c>
      <c r="AA49" s="271">
        <v>2.4240876286868194E-2</v>
      </c>
      <c r="AB49" s="256">
        <v>0.78759999261105451</v>
      </c>
      <c r="AC49" s="256">
        <v>0</v>
      </c>
      <c r="AD49" s="256">
        <v>2.2238927577213148E-17</v>
      </c>
      <c r="AE49" s="256">
        <v>0</v>
      </c>
      <c r="AF49" s="256">
        <f>'Datos Modificaciones Bus Europa'!G51</f>
        <v>74.447100000000006</v>
      </c>
      <c r="AG49" s="87">
        <f>'Datos Modificaciones Bus Europa'!F51</f>
        <v>72.97290000000001</v>
      </c>
      <c r="AH49" s="271">
        <v>0.39172368162873572</v>
      </c>
    </row>
    <row r="50" spans="1:34" s="87" customFormat="1" ht="13" x14ac:dyDescent="0.3">
      <c r="A50" s="255">
        <v>0</v>
      </c>
      <c r="B50" s="255">
        <v>0</v>
      </c>
      <c r="C50" s="255">
        <v>0.107749769</v>
      </c>
      <c r="D50" s="255">
        <v>0.43399982133140597</v>
      </c>
      <c r="E50" s="255">
        <v>0.25700000000000001</v>
      </c>
      <c r="F50" s="255">
        <v>0.23203283156840868</v>
      </c>
      <c r="G50" s="255">
        <v>0</v>
      </c>
      <c r="H50" s="255">
        <v>0.68245451314546257</v>
      </c>
      <c r="I50" s="255">
        <v>0.12559684049079753</v>
      </c>
      <c r="J50" s="87">
        <v>0</v>
      </c>
      <c r="K50" s="87">
        <v>8.9173756748466254E-2</v>
      </c>
      <c r="L50" s="255">
        <v>0</v>
      </c>
      <c r="M50" s="255">
        <v>0.23500000000000001</v>
      </c>
      <c r="N50" s="255">
        <v>0.11</v>
      </c>
      <c r="O50" s="255">
        <v>0.55700684505289355</v>
      </c>
      <c r="P50" s="255">
        <v>0.84</v>
      </c>
      <c r="Q50" s="255">
        <v>1</v>
      </c>
      <c r="R50" s="255">
        <v>0</v>
      </c>
      <c r="S50" s="255">
        <v>0.82634348588741824</v>
      </c>
      <c r="T50" s="255">
        <v>0.11309326309541474</v>
      </c>
      <c r="U50" s="255">
        <v>0</v>
      </c>
      <c r="V50" s="87">
        <v>8.0296216797744471E-2</v>
      </c>
      <c r="W50" s="255">
        <v>0.76813260926382831</v>
      </c>
      <c r="X50" s="255">
        <f>1</f>
        <v>1</v>
      </c>
      <c r="Y50" s="256">
        <v>1</v>
      </c>
      <c r="Z50" s="256">
        <v>0</v>
      </c>
      <c r="AA50" s="271">
        <v>2.5793389460256548E-2</v>
      </c>
      <c r="AB50" s="256">
        <v>0.78759999261105451</v>
      </c>
      <c r="AC50" s="256">
        <v>1.5370664827489029E-13</v>
      </c>
      <c r="AD50" s="256">
        <v>0</v>
      </c>
      <c r="AE50" s="256">
        <v>0</v>
      </c>
      <c r="AF50" s="256">
        <f>'Datos Modificaciones Bus Europa'!G52</f>
        <v>74.447100000000006</v>
      </c>
      <c r="AG50" s="87">
        <f>'Datos Modificaciones Bus Europa'!F52</f>
        <v>72.97290000000001</v>
      </c>
      <c r="AH50" s="271">
        <v>0.39276586375435085</v>
      </c>
    </row>
    <row r="51" spans="1:34" s="87" customFormat="1" ht="13" x14ac:dyDescent="0.3">
      <c r="A51" s="255">
        <v>0</v>
      </c>
      <c r="B51" s="255">
        <v>0</v>
      </c>
      <c r="C51" s="255">
        <v>0.111496518</v>
      </c>
      <c r="D51" s="255">
        <v>0.43000008121299732</v>
      </c>
      <c r="E51" s="255">
        <v>0.25700000000000001</v>
      </c>
      <c r="F51" s="255">
        <v>0.23203283156840868</v>
      </c>
      <c r="G51" s="255">
        <v>0</v>
      </c>
      <c r="H51" s="255">
        <v>0.68245451314546257</v>
      </c>
      <c r="I51" s="255">
        <v>0.1299641717791411</v>
      </c>
      <c r="J51" s="87">
        <v>0</v>
      </c>
      <c r="K51" s="87">
        <v>9.2274561963190213E-2</v>
      </c>
      <c r="L51" s="255">
        <v>0</v>
      </c>
      <c r="M51" s="255">
        <v>0.247</v>
      </c>
      <c r="N51" s="255">
        <v>0.106</v>
      </c>
      <c r="O51" s="255">
        <v>0.55283696328562537</v>
      </c>
      <c r="P51" s="255">
        <v>0.84</v>
      </c>
      <c r="Q51" s="255">
        <v>1</v>
      </c>
      <c r="R51" s="255">
        <v>0</v>
      </c>
      <c r="S51" s="255">
        <v>0.82634348588741824</v>
      </c>
      <c r="T51" s="255">
        <v>0.11207256269476183</v>
      </c>
      <c r="U51" s="255">
        <v>0</v>
      </c>
      <c r="V51" s="87">
        <v>7.9571519513280911E-2</v>
      </c>
      <c r="W51" s="255">
        <v>0.76813260926382831</v>
      </c>
      <c r="X51" s="255">
        <f>1</f>
        <v>1</v>
      </c>
      <c r="Y51" s="256">
        <v>1</v>
      </c>
      <c r="Z51" s="256">
        <v>0</v>
      </c>
      <c r="AA51" s="271">
        <v>3.9262909510155528E-2</v>
      </c>
      <c r="AB51" s="256">
        <v>0.78759999261105451</v>
      </c>
      <c r="AC51" s="256">
        <v>2.5479536783586019E-3</v>
      </c>
      <c r="AD51" s="256">
        <v>0</v>
      </c>
      <c r="AE51" s="256">
        <v>0</v>
      </c>
      <c r="AF51" s="256">
        <f>'Datos Modificaciones Bus Europa'!G53</f>
        <v>74.447100000000006</v>
      </c>
      <c r="AG51" s="87">
        <f>'Datos Modificaciones Bus Europa'!F53</f>
        <v>72.97290000000001</v>
      </c>
      <c r="AH51" s="271">
        <v>0.4017925578449062</v>
      </c>
    </row>
    <row r="52" spans="1:34" s="87" customFormat="1" ht="13" x14ac:dyDescent="0.3">
      <c r="A52" s="255">
        <v>0</v>
      </c>
      <c r="B52" s="255">
        <v>0</v>
      </c>
      <c r="C52" s="255">
        <v>0.11350845499999999</v>
      </c>
      <c r="D52" s="255">
        <v>0.42200019491119356</v>
      </c>
      <c r="E52" s="255">
        <v>0.25700000000000001</v>
      </c>
      <c r="F52" s="255">
        <v>0.23203283156840868</v>
      </c>
      <c r="G52" s="255">
        <v>0</v>
      </c>
      <c r="H52" s="255">
        <v>0.68245451314546257</v>
      </c>
      <c r="I52" s="255">
        <v>0.13230935582822084</v>
      </c>
      <c r="J52" s="87">
        <v>0</v>
      </c>
      <c r="K52" s="87">
        <v>9.3939642638036808E-2</v>
      </c>
      <c r="L52" s="255">
        <v>0</v>
      </c>
      <c r="M52" s="255">
        <v>0.255</v>
      </c>
      <c r="N52" s="255">
        <v>0.11</v>
      </c>
      <c r="O52" s="255">
        <v>0.55230180460485379</v>
      </c>
      <c r="P52" s="255">
        <v>0.84</v>
      </c>
      <c r="Q52" s="255">
        <v>1</v>
      </c>
      <c r="R52" s="255">
        <v>0</v>
      </c>
      <c r="S52" s="255">
        <v>0.82634348588741824</v>
      </c>
      <c r="T52" s="255">
        <v>0.1160556462383143</v>
      </c>
      <c r="U52" s="255">
        <v>0</v>
      </c>
      <c r="V52" s="87">
        <v>8.2399508829203147E-2</v>
      </c>
      <c r="W52" s="255">
        <v>0.76813260926382831</v>
      </c>
      <c r="X52" s="255">
        <f>1</f>
        <v>1</v>
      </c>
      <c r="Y52" s="256">
        <v>1</v>
      </c>
      <c r="Z52" s="256">
        <v>0</v>
      </c>
      <c r="AA52" s="271">
        <v>5.2891506835053309E-2</v>
      </c>
      <c r="AB52" s="256">
        <v>0.78759999261105451</v>
      </c>
      <c r="AC52" s="256">
        <v>4.1769009913507765E-3</v>
      </c>
      <c r="AD52" s="256">
        <v>0</v>
      </c>
      <c r="AE52" s="256">
        <v>0</v>
      </c>
      <c r="AF52" s="256">
        <f>'Datos Modificaciones Bus Europa'!G54</f>
        <v>74.447100000000006</v>
      </c>
      <c r="AG52" s="87">
        <f>'Datos Modificaciones Bus Europa'!F54</f>
        <v>72.97290000000001</v>
      </c>
      <c r="AH52" s="271">
        <v>0.41092585869597376</v>
      </c>
    </row>
    <row r="53" spans="1:34" s="87" customFormat="1" ht="13" x14ac:dyDescent="0.3">
      <c r="A53" s="255">
        <v>0</v>
      </c>
      <c r="B53" s="255">
        <v>0</v>
      </c>
      <c r="C53" s="255">
        <v>0.10916308</v>
      </c>
      <c r="D53" s="255">
        <v>0.41699991066570302</v>
      </c>
      <c r="E53" s="255">
        <v>0.25700000000000001</v>
      </c>
      <c r="F53" s="255">
        <v>0.23203283156840868</v>
      </c>
      <c r="G53" s="255">
        <v>0</v>
      </c>
      <c r="H53" s="255">
        <v>0.68245451314546257</v>
      </c>
      <c r="I53" s="255">
        <v>0.12724423312883437</v>
      </c>
      <c r="J53" s="87">
        <v>0</v>
      </c>
      <c r="K53" s="87">
        <v>9.0343405521472395E-2</v>
      </c>
      <c r="L53" s="255">
        <v>0</v>
      </c>
      <c r="M53" s="255">
        <v>0.254</v>
      </c>
      <c r="N53" s="255">
        <v>0.111</v>
      </c>
      <c r="O53" s="255">
        <v>0.54694337274424387</v>
      </c>
      <c r="P53" s="255">
        <v>0.84</v>
      </c>
      <c r="Q53" s="255">
        <v>1</v>
      </c>
      <c r="R53" s="255">
        <v>0</v>
      </c>
      <c r="S53" s="255">
        <v>0.82634348588741824</v>
      </c>
      <c r="T53" s="255">
        <v>0.11838655586882327</v>
      </c>
      <c r="U53" s="255">
        <v>0</v>
      </c>
      <c r="V53" s="87">
        <v>8.4054454666864509E-2</v>
      </c>
      <c r="W53" s="255">
        <v>0.76813260926382831</v>
      </c>
      <c r="X53" s="255">
        <f>1</f>
        <v>1</v>
      </c>
      <c r="Y53" s="256">
        <v>1</v>
      </c>
      <c r="Z53" s="256">
        <v>0</v>
      </c>
      <c r="AA53" s="271">
        <v>3.8889041260158332E-2</v>
      </c>
      <c r="AB53" s="256">
        <v>0.78759999261105451</v>
      </c>
      <c r="AC53" s="256">
        <v>4.6187036337349057E-3</v>
      </c>
      <c r="AD53" s="256">
        <v>0</v>
      </c>
      <c r="AE53" s="256">
        <v>0</v>
      </c>
      <c r="AF53" s="256">
        <f>'Datos Modificaciones Bus Europa'!G55</f>
        <v>74.447100000000006</v>
      </c>
      <c r="AG53" s="87">
        <f>'Datos Modificaciones Bus Europa'!F55</f>
        <v>72.97290000000001</v>
      </c>
      <c r="AH53" s="271">
        <v>0.40154200739393286</v>
      </c>
    </row>
    <row r="54" spans="1:34" s="87" customFormat="1" ht="13" x14ac:dyDescent="0.3">
      <c r="A54" s="255">
        <v>0</v>
      </c>
      <c r="B54" s="255">
        <v>0</v>
      </c>
      <c r="C54" s="255">
        <v>0.104742366</v>
      </c>
      <c r="D54" s="255">
        <v>0.4150000406064987</v>
      </c>
      <c r="E54" s="255">
        <v>0.25700000000000001</v>
      </c>
      <c r="F54" s="255">
        <v>0.23203283156840868</v>
      </c>
      <c r="G54" s="255">
        <v>0</v>
      </c>
      <c r="H54" s="255">
        <v>0.68245451314546257</v>
      </c>
      <c r="I54" s="255">
        <v>0.12209128834355829</v>
      </c>
      <c r="J54" s="87">
        <v>0</v>
      </c>
      <c r="K54" s="87">
        <v>8.6684814723926376E-2</v>
      </c>
      <c r="L54" s="255">
        <v>0</v>
      </c>
      <c r="M54" s="255">
        <v>0.25</v>
      </c>
      <c r="N54" s="255">
        <v>0.112</v>
      </c>
      <c r="O54" s="255">
        <v>0.53815805849408838</v>
      </c>
      <c r="P54" s="255">
        <v>0.84</v>
      </c>
      <c r="Q54" s="255">
        <v>1</v>
      </c>
      <c r="R54" s="255">
        <v>0</v>
      </c>
      <c r="S54" s="255">
        <v>0.82634348588741824</v>
      </c>
      <c r="T54" s="255">
        <v>0.11942172429143789</v>
      </c>
      <c r="U54" s="255">
        <v>0</v>
      </c>
      <c r="V54" s="87">
        <v>8.4789424246920916E-2</v>
      </c>
      <c r="W54" s="255">
        <v>0.76813260926382831</v>
      </c>
      <c r="X54" s="255">
        <f>1</f>
        <v>1</v>
      </c>
      <c r="Y54" s="256">
        <v>1</v>
      </c>
      <c r="Z54" s="256">
        <v>0</v>
      </c>
      <c r="AA54" s="271">
        <v>2.0372772903197202E-2</v>
      </c>
      <c r="AB54" s="256">
        <v>0.78759999261105451</v>
      </c>
      <c r="AC54" s="256">
        <v>4.6183482011989841E-3</v>
      </c>
      <c r="AD54" s="256">
        <v>0</v>
      </c>
      <c r="AE54" s="256">
        <v>0</v>
      </c>
      <c r="AF54" s="256">
        <f>'Datos Modificaciones Bus Europa'!G56</f>
        <v>74.447100000000006</v>
      </c>
      <c r="AG54" s="87">
        <f>'Datos Modificaciones Bus Europa'!F56</f>
        <v>72.97290000000001</v>
      </c>
      <c r="AH54" s="271">
        <v>0.38831494652418647</v>
      </c>
    </row>
    <row r="55" spans="1:34" s="87" customFormat="1" ht="13" x14ac:dyDescent="0.3">
      <c r="A55" s="255">
        <v>0</v>
      </c>
      <c r="B55" s="255">
        <v>0</v>
      </c>
      <c r="C55" s="255">
        <v>0.10133547399999999</v>
      </c>
      <c r="D55" s="255">
        <v>0.41600017866859418</v>
      </c>
      <c r="E55" s="255">
        <v>0.25700000000000001</v>
      </c>
      <c r="F55" s="255">
        <v>0.44134984297536456</v>
      </c>
      <c r="G55" s="255">
        <v>0</v>
      </c>
      <c r="H55" s="255">
        <v>0.68245451314546257</v>
      </c>
      <c r="I55" s="255">
        <v>0.1181201226993865</v>
      </c>
      <c r="J55" s="87">
        <v>0</v>
      </c>
      <c r="K55" s="87">
        <v>8.3865287116564408E-2</v>
      </c>
      <c r="L55" s="255">
        <v>0</v>
      </c>
      <c r="M55" s="255">
        <v>0.26100000000000001</v>
      </c>
      <c r="N55" s="255">
        <v>0.11</v>
      </c>
      <c r="O55" s="255">
        <v>0.53500124455507159</v>
      </c>
      <c r="P55" s="255">
        <v>0.84</v>
      </c>
      <c r="Q55" s="255">
        <v>1</v>
      </c>
      <c r="R55" s="255">
        <v>0</v>
      </c>
      <c r="S55" s="255">
        <v>0.82634348588741824</v>
      </c>
      <c r="T55" s="255">
        <v>0.12108406291734679</v>
      </c>
      <c r="U55" s="255">
        <v>0</v>
      </c>
      <c r="V55" s="87">
        <v>8.5969684671316215E-2</v>
      </c>
      <c r="W55" s="255">
        <v>0.76813260926382831</v>
      </c>
      <c r="X55" s="255">
        <f>1</f>
        <v>1</v>
      </c>
      <c r="Y55" s="256">
        <v>1</v>
      </c>
      <c r="Z55" s="256">
        <v>1.0057257668049571E-2</v>
      </c>
      <c r="AA55" s="271">
        <v>0</v>
      </c>
      <c r="AB55" s="256">
        <v>0.78759999261105451</v>
      </c>
      <c r="AC55" s="256">
        <v>2.2959499250524971E-3</v>
      </c>
      <c r="AD55" s="256">
        <v>0</v>
      </c>
      <c r="AE55" s="256">
        <v>0</v>
      </c>
      <c r="AF55" s="256">
        <f>'Datos Modificaciones Bus Europa'!G57</f>
        <v>74.426900000000003</v>
      </c>
      <c r="AG55" s="87">
        <f>'Datos Modificaciones Bus Europa'!F57</f>
        <v>72.953099999999992</v>
      </c>
      <c r="AH55" s="271">
        <v>0.36628554095672289</v>
      </c>
    </row>
    <row r="56" spans="1:34" s="87" customFormat="1" ht="13" x14ac:dyDescent="0.3">
      <c r="A56" s="255">
        <v>0</v>
      </c>
      <c r="B56" s="255">
        <v>0</v>
      </c>
      <c r="C56" s="255">
        <v>9.3626618999999994E-2</v>
      </c>
      <c r="D56" s="255">
        <v>0.41900018678989387</v>
      </c>
      <c r="E56" s="255">
        <v>0.25700000000000001</v>
      </c>
      <c r="F56" s="255">
        <v>0.91026767041262924</v>
      </c>
      <c r="G56" s="255">
        <v>0</v>
      </c>
      <c r="H56" s="255">
        <v>0.68245451314546257</v>
      </c>
      <c r="I56" s="255">
        <v>0.10913441717791411</v>
      </c>
      <c r="J56" s="87">
        <v>0</v>
      </c>
      <c r="K56" s="87">
        <v>7.7485436196319021E-2</v>
      </c>
      <c r="L56" s="255">
        <v>0</v>
      </c>
      <c r="M56" s="255">
        <v>0.26100000000000001</v>
      </c>
      <c r="N56" s="255">
        <v>0.104</v>
      </c>
      <c r="O56" s="255">
        <v>0.53214250155569387</v>
      </c>
      <c r="P56" s="255">
        <v>0.84</v>
      </c>
      <c r="Q56" s="255">
        <v>1</v>
      </c>
      <c r="R56" s="255">
        <v>0</v>
      </c>
      <c r="S56" s="255">
        <v>0.82634348588741824</v>
      </c>
      <c r="T56" s="255">
        <v>0.11921791066923876</v>
      </c>
      <c r="U56" s="255">
        <v>0</v>
      </c>
      <c r="V56" s="87">
        <v>8.4644716575159526E-2</v>
      </c>
      <c r="W56" s="255">
        <v>0.76813260926382831</v>
      </c>
      <c r="X56" s="255">
        <f>1</f>
        <v>1</v>
      </c>
      <c r="Y56" s="256">
        <v>1</v>
      </c>
      <c r="Z56" s="256">
        <v>0</v>
      </c>
      <c r="AA56" s="271">
        <v>7.6380342900852147E-2</v>
      </c>
      <c r="AB56" s="256">
        <v>0.96409909113395409</v>
      </c>
      <c r="AC56" s="256">
        <v>0</v>
      </c>
      <c r="AD56" s="256">
        <v>0</v>
      </c>
      <c r="AE56" s="256">
        <v>0</v>
      </c>
      <c r="AF56" s="256">
        <f>'Datos Modificaciones Bus Europa'!G58</f>
        <v>147.65190000000001</v>
      </c>
      <c r="AG56" s="87">
        <f>'Datos Modificaciones Bus Europa'!F58</f>
        <v>144.72809999999998</v>
      </c>
      <c r="AH56" s="271">
        <v>0.42339405736943736</v>
      </c>
    </row>
    <row r="57" spans="1:34" s="87" customFormat="1" ht="13" x14ac:dyDescent="0.3">
      <c r="A57" s="255">
        <v>0</v>
      </c>
      <c r="B57" s="255">
        <v>0</v>
      </c>
      <c r="C57" s="255">
        <v>8.0518063000000001E-2</v>
      </c>
      <c r="D57" s="255">
        <v>0.42200019491119356</v>
      </c>
      <c r="E57" s="255">
        <v>0.25700000000000001</v>
      </c>
      <c r="F57" s="255">
        <v>0.34150279894119223</v>
      </c>
      <c r="G57" s="255">
        <v>0</v>
      </c>
      <c r="H57" s="255">
        <v>0.68245451314546257</v>
      </c>
      <c r="I57" s="255">
        <v>9.3854631901840499E-2</v>
      </c>
      <c r="J57" s="87">
        <v>0</v>
      </c>
      <c r="K57" s="87">
        <v>6.6636788650306741E-2</v>
      </c>
      <c r="L57" s="255">
        <v>0</v>
      </c>
      <c r="M57" s="255">
        <v>0.24299999999999999</v>
      </c>
      <c r="N57" s="255">
        <v>9.5000000000000001E-2</v>
      </c>
      <c r="O57" s="255">
        <v>0.57415308027380207</v>
      </c>
      <c r="P57" s="255">
        <v>0.84</v>
      </c>
      <c r="Q57" s="255">
        <v>1</v>
      </c>
      <c r="R57" s="255">
        <v>0</v>
      </c>
      <c r="S57" s="255">
        <v>0.82634348588741824</v>
      </c>
      <c r="T57" s="255">
        <v>0.11391845971212346</v>
      </c>
      <c r="U57" s="255">
        <v>0</v>
      </c>
      <c r="V57" s="87">
        <v>8.0882106395607667E-2</v>
      </c>
      <c r="W57" s="255">
        <v>0.76813260926382831</v>
      </c>
      <c r="X57" s="255">
        <f>1</f>
        <v>1</v>
      </c>
      <c r="Y57" s="256">
        <v>1</v>
      </c>
      <c r="Z57" s="256">
        <v>0</v>
      </c>
      <c r="AA57" s="271">
        <v>0.23043526031797171</v>
      </c>
      <c r="AB57" s="256">
        <v>0.78759999261105451</v>
      </c>
      <c r="AC57" s="256">
        <v>0</v>
      </c>
      <c r="AD57" s="256">
        <v>0</v>
      </c>
      <c r="AE57" s="256">
        <v>0</v>
      </c>
      <c r="AF57" s="256">
        <f>'Datos Modificaciones Bus Europa'!G59</f>
        <v>147.65190000000001</v>
      </c>
      <c r="AG57" s="87">
        <f>'Datos Modificaciones Bus Europa'!F59</f>
        <v>144.72809999999998</v>
      </c>
      <c r="AH57" s="271">
        <v>0.52581679671946302</v>
      </c>
    </row>
    <row r="58" spans="1:34" s="87" customFormat="1" ht="13" x14ac:dyDescent="0.3">
      <c r="A58" s="255">
        <v>0</v>
      </c>
      <c r="B58" s="255">
        <v>0</v>
      </c>
      <c r="C58" s="255">
        <v>7.7173868000000007E-2</v>
      </c>
      <c r="D58" s="255">
        <v>0.43199995127220159</v>
      </c>
      <c r="E58" s="255">
        <v>0.25700000000000001</v>
      </c>
      <c r="F58" s="255">
        <v>1</v>
      </c>
      <c r="G58" s="255">
        <v>0</v>
      </c>
      <c r="H58" s="255">
        <v>0.68245451314546257</v>
      </c>
      <c r="I58" s="255">
        <v>9.5860337423312889E-2</v>
      </c>
      <c r="J58" s="87">
        <v>0</v>
      </c>
      <c r="K58" s="87">
        <v>6.8060839570552145E-2</v>
      </c>
      <c r="L58" s="255">
        <v>0</v>
      </c>
      <c r="M58" s="255">
        <v>0.19199999999999998</v>
      </c>
      <c r="N58" s="255">
        <v>8.5999999999999993E-2</v>
      </c>
      <c r="O58" s="255">
        <v>0.58168388301182328</v>
      </c>
      <c r="P58" s="255">
        <v>0.84</v>
      </c>
      <c r="Q58" s="255">
        <v>1</v>
      </c>
      <c r="R58" s="255">
        <v>0</v>
      </c>
      <c r="S58" s="255">
        <v>0.82634348588741824</v>
      </c>
      <c r="T58" s="255">
        <v>0.10583039026561805</v>
      </c>
      <c r="U58" s="255">
        <v>0</v>
      </c>
      <c r="V58" s="87">
        <v>7.5139577088588816E-2</v>
      </c>
      <c r="W58" s="255">
        <v>0.76813260926382831</v>
      </c>
      <c r="X58" s="255">
        <f>1</f>
        <v>1</v>
      </c>
      <c r="Y58" s="256">
        <v>1</v>
      </c>
      <c r="Z58" s="256">
        <v>0</v>
      </c>
      <c r="AA58" s="271">
        <v>0.38455801031681575</v>
      </c>
      <c r="AB58" s="256">
        <v>0.78759999261105451</v>
      </c>
      <c r="AC58" s="256">
        <v>0</v>
      </c>
      <c r="AD58" s="256">
        <v>0</v>
      </c>
      <c r="AE58" s="256">
        <v>0</v>
      </c>
      <c r="AF58" s="256">
        <f>'Datos Modificaciones Bus Europa'!G60</f>
        <v>147.65190000000001</v>
      </c>
      <c r="AG58" s="87">
        <f>'Datos Modificaciones Bus Europa'!F60</f>
        <v>144.72809999999998</v>
      </c>
      <c r="AH58" s="271">
        <v>0.62910324727455491</v>
      </c>
    </row>
    <row r="59" spans="1:34" s="87" customFormat="1" ht="13" x14ac:dyDescent="0.3">
      <c r="A59" s="255">
        <v>0.113</v>
      </c>
      <c r="B59" s="255">
        <v>6.5000000000000002E-2</v>
      </c>
      <c r="C59" s="255">
        <v>6.3607421999999997E-2</v>
      </c>
      <c r="D59" s="255">
        <v>0.44299984569530515</v>
      </c>
      <c r="E59" s="255">
        <v>0.25700000000000001</v>
      </c>
      <c r="F59" s="255">
        <v>0.66759744213237593</v>
      </c>
      <c r="G59" s="255">
        <v>0</v>
      </c>
      <c r="H59" s="255">
        <v>0.68245451314546257</v>
      </c>
      <c r="I59" s="255">
        <v>0.21446009202453989</v>
      </c>
      <c r="J59" s="87">
        <v>0</v>
      </c>
      <c r="K59" s="87">
        <v>0.15226666533742331</v>
      </c>
      <c r="L59" s="255">
        <v>5.3999999999999999E-2</v>
      </c>
      <c r="M59" s="255">
        <v>0.12999999999999998</v>
      </c>
      <c r="N59" s="255">
        <v>7.5999999999999998E-2</v>
      </c>
      <c r="O59" s="255">
        <v>0.58828375855631609</v>
      </c>
      <c r="P59" s="255">
        <v>0.84</v>
      </c>
      <c r="Q59" s="255">
        <v>1</v>
      </c>
      <c r="R59" s="255">
        <v>0</v>
      </c>
      <c r="S59" s="255">
        <v>0.82634348588741824</v>
      </c>
      <c r="T59" s="255">
        <v>0.13823415937082653</v>
      </c>
      <c r="U59" s="255">
        <v>0</v>
      </c>
      <c r="V59" s="87">
        <v>9.8146253153286844E-2</v>
      </c>
      <c r="W59" s="255">
        <v>0.76813260926382831</v>
      </c>
      <c r="X59" s="255">
        <f>1</f>
        <v>1</v>
      </c>
      <c r="Y59" s="256">
        <v>1</v>
      </c>
      <c r="Z59" s="256">
        <v>0</v>
      </c>
      <c r="AA59" s="271">
        <v>0.53868076031565981</v>
      </c>
      <c r="AB59" s="256">
        <v>0.78759999261105451</v>
      </c>
      <c r="AC59" s="256">
        <v>0</v>
      </c>
      <c r="AD59" s="256">
        <v>0</v>
      </c>
      <c r="AE59" s="256">
        <v>0</v>
      </c>
      <c r="AF59" s="256">
        <f>'Datos Modificaciones Bus Europa'!G61</f>
        <v>147.6721</v>
      </c>
      <c r="AG59" s="87">
        <f>'Datos Modificaciones Bus Europa'!F61</f>
        <v>144.74790000000002</v>
      </c>
      <c r="AH59" s="271">
        <v>0.73238969782964691</v>
      </c>
    </row>
    <row r="60" spans="1:34" s="87" customFormat="1" ht="13" x14ac:dyDescent="0.3">
      <c r="A60" s="255">
        <v>0.28000000000000003</v>
      </c>
      <c r="B60" s="255">
        <v>0.16800000000000001</v>
      </c>
      <c r="C60" s="255">
        <v>3.2033387000000003E-2</v>
      </c>
      <c r="D60" s="255">
        <v>0.445000121819496</v>
      </c>
      <c r="E60" s="255">
        <v>0.25700000000000001</v>
      </c>
      <c r="F60" s="255">
        <v>0.23203283156840868</v>
      </c>
      <c r="G60" s="255">
        <v>0.69985943466546552</v>
      </c>
      <c r="H60" s="255">
        <v>0.68245451314546257</v>
      </c>
      <c r="I60" s="255">
        <v>0.3699883742331288</v>
      </c>
      <c r="J60" s="87">
        <v>0</v>
      </c>
      <c r="K60" s="87">
        <v>0.26269174570552145</v>
      </c>
      <c r="L60" s="255">
        <v>0.21099999999999999</v>
      </c>
      <c r="M60" s="255">
        <v>6.4999999999999988E-2</v>
      </c>
      <c r="N60" s="255">
        <v>6.3E-2</v>
      </c>
      <c r="O60" s="255">
        <v>0.59056378344741756</v>
      </c>
      <c r="P60" s="255">
        <v>0.84</v>
      </c>
      <c r="Q60" s="255">
        <v>1</v>
      </c>
      <c r="R60" s="255">
        <v>0</v>
      </c>
      <c r="S60" s="255">
        <v>0.82634348588741824</v>
      </c>
      <c r="T60" s="255">
        <v>0.25002470692981155</v>
      </c>
      <c r="U60" s="255">
        <v>0</v>
      </c>
      <c r="V60" s="87">
        <v>0.13422846418237128</v>
      </c>
      <c r="W60" s="255">
        <v>0.76813260926382831</v>
      </c>
      <c r="X60" s="255">
        <f>1</f>
        <v>1</v>
      </c>
      <c r="Y60" s="256">
        <v>1</v>
      </c>
      <c r="Z60" s="256">
        <v>0</v>
      </c>
      <c r="AA60" s="271">
        <v>0.69280351031450393</v>
      </c>
      <c r="AB60" s="256">
        <v>0.78759999261105451</v>
      </c>
      <c r="AC60" s="256">
        <v>0.3137927170119168</v>
      </c>
      <c r="AD60" s="256">
        <v>0.18770763396983328</v>
      </c>
      <c r="AE60" s="256">
        <v>0</v>
      </c>
      <c r="AF60" s="256">
        <f>'Datos Modificaciones Bus Europa'!G62</f>
        <v>1.1744857142857146</v>
      </c>
      <c r="AG60" s="87">
        <f>'Datos Modificaciones Bus Europa'!F62</f>
        <v>1.1512285714285715</v>
      </c>
      <c r="AH60" s="271">
        <v>0.83567614838473891</v>
      </c>
    </row>
    <row r="61" spans="1:34" s="87" customFormat="1" ht="13" x14ac:dyDescent="0.3">
      <c r="A61" s="255">
        <v>0.34599999999999997</v>
      </c>
      <c r="B61" s="255">
        <v>0.27399999999999997</v>
      </c>
      <c r="C61" s="255">
        <v>1.5442123E-2</v>
      </c>
      <c r="D61" s="255">
        <v>0.42799980508880647</v>
      </c>
      <c r="E61" s="255">
        <v>0.25700000000000001</v>
      </c>
      <c r="F61" s="255">
        <v>0.23203283156840868</v>
      </c>
      <c r="G61" s="255">
        <v>0.78248972467766453</v>
      </c>
      <c r="H61" s="255">
        <v>0.68245451314546257</v>
      </c>
      <c r="I61" s="255">
        <v>0.4633111963190184</v>
      </c>
      <c r="J61" s="87">
        <v>0</v>
      </c>
      <c r="K61" s="87">
        <v>0.3289509493865031</v>
      </c>
      <c r="L61" s="255">
        <v>0.36699999999999999</v>
      </c>
      <c r="M61" s="255">
        <v>0.03</v>
      </c>
      <c r="N61" s="255">
        <v>5.3999999999999999E-2</v>
      </c>
      <c r="O61" s="255">
        <v>0.58891599253266957</v>
      </c>
      <c r="P61" s="255">
        <v>0.84</v>
      </c>
      <c r="Q61" s="255">
        <v>1</v>
      </c>
      <c r="R61" s="255">
        <v>0</v>
      </c>
      <c r="S61" s="255">
        <v>0.82634348588741824</v>
      </c>
      <c r="T61" s="255">
        <v>0.3651470544591186</v>
      </c>
      <c r="U61" s="255">
        <v>0</v>
      </c>
      <c r="V61" s="87">
        <v>0.16648547560839888</v>
      </c>
      <c r="W61" s="255">
        <v>0.76813260926382831</v>
      </c>
      <c r="X61" s="255">
        <f>1</f>
        <v>1</v>
      </c>
      <c r="Y61" s="256">
        <v>1</v>
      </c>
      <c r="Z61" s="256">
        <v>0</v>
      </c>
      <c r="AA61" s="271">
        <v>0.84699409289507244</v>
      </c>
      <c r="AB61" s="256">
        <v>0.89347518976170193</v>
      </c>
      <c r="AC61" s="256">
        <v>0.58018705773222801</v>
      </c>
      <c r="AD61" s="256">
        <v>0.59983280636634628</v>
      </c>
      <c r="AE61" s="256">
        <v>3.3007714001659312E-2</v>
      </c>
      <c r="AF61" s="256">
        <f>'Datos Modificaciones Bus Europa'!G63</f>
        <v>1.1744857142857146</v>
      </c>
      <c r="AG61" s="87">
        <f>'Datos Modificaciones Bus Europa'!F63</f>
        <v>1.1512285714285715</v>
      </c>
      <c r="AH61" s="271">
        <v>0.93982631014489726</v>
      </c>
    </row>
    <row r="62" spans="1:34" s="87" customFormat="1" ht="13" x14ac:dyDescent="0.3">
      <c r="A62" s="255">
        <v>0.371</v>
      </c>
      <c r="B62" s="255">
        <v>0.34299999999999997</v>
      </c>
      <c r="C62" s="255">
        <v>1.1414298999999999E-2</v>
      </c>
      <c r="D62" s="255">
        <v>0.42499979696750673</v>
      </c>
      <c r="E62" s="255">
        <v>0.25700000000000001</v>
      </c>
      <c r="F62" s="255">
        <v>0.23203283156840868</v>
      </c>
      <c r="G62" s="255">
        <v>0.78248972467766453</v>
      </c>
      <c r="H62" s="255">
        <v>0.68245451314546257</v>
      </c>
      <c r="I62" s="255">
        <v>0.51487411042944786</v>
      </c>
      <c r="J62" s="87">
        <v>0</v>
      </c>
      <c r="K62" s="87">
        <v>0.36556061840490794</v>
      </c>
      <c r="L62" s="255">
        <v>0.47399999999999998</v>
      </c>
      <c r="M62" s="255">
        <v>1.9E-2</v>
      </c>
      <c r="N62" s="255">
        <v>4.5999999999999999E-2</v>
      </c>
      <c r="O62" s="255">
        <v>0.58766023646546361</v>
      </c>
      <c r="P62" s="255">
        <v>0.84</v>
      </c>
      <c r="Q62" s="255">
        <v>1</v>
      </c>
      <c r="R62" s="255">
        <v>0</v>
      </c>
      <c r="S62" s="255">
        <v>0.82634348588741824</v>
      </c>
      <c r="T62" s="255">
        <v>0.44424714349309985</v>
      </c>
      <c r="U62" s="255">
        <v>0</v>
      </c>
      <c r="V62" s="87">
        <v>0.19491728743136966</v>
      </c>
      <c r="W62" s="255">
        <v>0.76813260926382831</v>
      </c>
      <c r="X62" s="255">
        <f>1</f>
        <v>1</v>
      </c>
      <c r="Y62" s="256">
        <v>1</v>
      </c>
      <c r="Z62" s="256">
        <v>0</v>
      </c>
      <c r="AA62" s="271">
        <v>1</v>
      </c>
      <c r="AB62" s="256">
        <v>0.58144506958771169</v>
      </c>
      <c r="AC62" s="256">
        <v>0.95527911403438515</v>
      </c>
      <c r="AD62" s="256">
        <v>0.84149107387858013</v>
      </c>
      <c r="AE62" s="256">
        <v>0.12969318512720079</v>
      </c>
      <c r="AF62" s="256">
        <f>'Datos Modificaciones Bus Europa'!G64</f>
        <v>0.16448571428571432</v>
      </c>
      <c r="AG62" s="87">
        <f>'Datos Modificaciones Bus Europa'!F64</f>
        <v>0.16122857142857147</v>
      </c>
      <c r="AH62" s="271">
        <v>1</v>
      </c>
    </row>
    <row r="63" spans="1:34" s="87" customFormat="1" ht="13" x14ac:dyDescent="0.3">
      <c r="A63" s="255">
        <v>0.378</v>
      </c>
      <c r="B63" s="255">
        <v>0.35299999999999998</v>
      </c>
      <c r="C63" s="255">
        <v>1.0335405000000001E-2</v>
      </c>
      <c r="D63" s="255">
        <v>0.42700007309169763</v>
      </c>
      <c r="E63" s="255">
        <v>0.25700000000000001</v>
      </c>
      <c r="F63" s="255">
        <v>0.23203283156840868</v>
      </c>
      <c r="G63" s="255">
        <v>0.78248972467766453</v>
      </c>
      <c r="H63" s="255">
        <v>0.68245451314546257</v>
      </c>
      <c r="I63" s="255">
        <v>0.5221051840490798</v>
      </c>
      <c r="J63" s="87">
        <v>0</v>
      </c>
      <c r="K63" s="87">
        <v>0.37069468067484662</v>
      </c>
      <c r="L63" s="255">
        <v>0.5179999999999999</v>
      </c>
      <c r="M63" s="255">
        <v>1.3000000000000001E-2</v>
      </c>
      <c r="N63" s="255">
        <v>4.4999999999999998E-2</v>
      </c>
      <c r="O63" s="255">
        <v>0.58805538270068447</v>
      </c>
      <c r="P63" s="255">
        <v>0.84</v>
      </c>
      <c r="Q63" s="255">
        <v>1</v>
      </c>
      <c r="R63" s="255">
        <v>0</v>
      </c>
      <c r="S63" s="255">
        <v>0.82634348588741824</v>
      </c>
      <c r="T63" s="255">
        <v>0.47622310431814807</v>
      </c>
      <c r="U63" s="255">
        <v>0</v>
      </c>
      <c r="V63" s="87">
        <v>0.22908689865929666</v>
      </c>
      <c r="W63" s="255">
        <v>0.76813260926382831</v>
      </c>
      <c r="X63" s="255">
        <f>1</f>
        <v>1</v>
      </c>
      <c r="Y63" s="256">
        <v>1</v>
      </c>
      <c r="Z63" s="256">
        <v>0</v>
      </c>
      <c r="AA63" s="271">
        <v>1</v>
      </c>
      <c r="AB63" s="256">
        <v>0.58144506958771169</v>
      </c>
      <c r="AC63" s="256">
        <v>0.82648764625357796</v>
      </c>
      <c r="AD63" s="256">
        <v>0.98866223280680066</v>
      </c>
      <c r="AE63" s="256">
        <v>0.12969318512720079</v>
      </c>
      <c r="AF63" s="256">
        <f>'Datos Modificaciones Bus Europa'!G65</f>
        <v>0.16448571428571432</v>
      </c>
      <c r="AG63" s="87">
        <f>'Datos Modificaciones Bus Europa'!F65</f>
        <v>0.16122857142857147</v>
      </c>
      <c r="AH63" s="271">
        <v>1</v>
      </c>
    </row>
    <row r="64" spans="1:34" s="87" customFormat="1" ht="13" x14ac:dyDescent="0.3">
      <c r="A64" s="255">
        <v>0.372</v>
      </c>
      <c r="B64" s="255">
        <v>0.30399999999999999</v>
      </c>
      <c r="C64" s="255">
        <v>1.0208371000000001E-2</v>
      </c>
      <c r="D64" s="255">
        <v>0.42499979696750673</v>
      </c>
      <c r="E64" s="255">
        <v>0.25700000000000001</v>
      </c>
      <c r="F64" s="255">
        <v>0.23203283156840868</v>
      </c>
      <c r="G64" s="255">
        <v>0.78248972467766453</v>
      </c>
      <c r="H64" s="255">
        <v>0.68245451314546257</v>
      </c>
      <c r="I64" s="255">
        <v>0.48891515337423314</v>
      </c>
      <c r="J64" s="87">
        <v>0</v>
      </c>
      <c r="K64" s="87">
        <v>0.34712975889570552</v>
      </c>
      <c r="L64" s="255">
        <v>0.49199999999999999</v>
      </c>
      <c r="M64" s="255">
        <v>1.1999999999999999E-2</v>
      </c>
      <c r="N64" s="255">
        <v>5.1999999999999998E-2</v>
      </c>
      <c r="O64" s="255">
        <v>0.58320970752955814</v>
      </c>
      <c r="P64" s="255">
        <v>0.84</v>
      </c>
      <c r="Q64" s="255">
        <v>1</v>
      </c>
      <c r="R64" s="255">
        <v>0</v>
      </c>
      <c r="S64" s="255">
        <v>0.82634348588741824</v>
      </c>
      <c r="T64" s="255">
        <v>0.45731228668941976</v>
      </c>
      <c r="U64" s="255">
        <v>0</v>
      </c>
      <c r="V64" s="87">
        <v>0.21039252856506901</v>
      </c>
      <c r="W64" s="255">
        <v>0.76813260926382831</v>
      </c>
      <c r="X64" s="255">
        <f>1</f>
        <v>1</v>
      </c>
      <c r="Y64" s="256">
        <v>1</v>
      </c>
      <c r="Z64" s="256">
        <v>0</v>
      </c>
      <c r="AA64" s="271">
        <v>0.89876635337533417</v>
      </c>
      <c r="AB64" s="256">
        <v>0.5811490728643357</v>
      </c>
      <c r="AC64" s="256">
        <v>0.90275276552010497</v>
      </c>
      <c r="AD64" s="256">
        <v>0.93644240426562009</v>
      </c>
      <c r="AE64" s="256">
        <v>0.12978490249934185</v>
      </c>
      <c r="AF64" s="256">
        <f>'Datos Modificaciones Bus Europa'!G66</f>
        <v>0.16448571428571432</v>
      </c>
      <c r="AG64" s="87">
        <f>'Datos Modificaciones Bus Europa'!F66</f>
        <v>0.16122857142857147</v>
      </c>
      <c r="AH64" s="271">
        <v>0.97452185653313417</v>
      </c>
    </row>
    <row r="65" spans="1:34" s="87" customFormat="1" ht="13" x14ac:dyDescent="0.3">
      <c r="A65" s="255">
        <v>0.34499999999999997</v>
      </c>
      <c r="B65" s="255">
        <v>0.21099999999999899</v>
      </c>
      <c r="C65" s="255">
        <v>1.1060390999999999E-2</v>
      </c>
      <c r="D65" s="255">
        <v>0.43000008121299732</v>
      </c>
      <c r="E65" s="255">
        <v>0.25700000000000001</v>
      </c>
      <c r="F65" s="255">
        <v>0.23203283156840868</v>
      </c>
      <c r="G65" s="255">
        <v>0.7770724887420003</v>
      </c>
      <c r="H65" s="255">
        <v>0.68245451314546257</v>
      </c>
      <c r="I65" s="255">
        <v>0.41394242331288339</v>
      </c>
      <c r="J65" s="87">
        <v>0</v>
      </c>
      <c r="K65" s="87">
        <v>0.29389912055214723</v>
      </c>
      <c r="L65" s="255">
        <v>0.40600000000000003</v>
      </c>
      <c r="M65" s="255">
        <v>1.7000000000000001E-2</v>
      </c>
      <c r="N65" s="255">
        <v>7.0999999999999994E-2</v>
      </c>
      <c r="O65" s="255">
        <v>0.58527566894835092</v>
      </c>
      <c r="P65" s="255">
        <v>0.84</v>
      </c>
      <c r="Q65" s="255">
        <v>1</v>
      </c>
      <c r="R65" s="255">
        <v>0</v>
      </c>
      <c r="S65" s="255">
        <v>0.82634348588741824</v>
      </c>
      <c r="T65" s="255">
        <v>0.39368808428550228</v>
      </c>
      <c r="U65" s="255">
        <v>0</v>
      </c>
      <c r="V65" s="87">
        <v>0.17813551713904141</v>
      </c>
      <c r="W65" s="255">
        <v>0.76813260926382831</v>
      </c>
      <c r="X65" s="255">
        <f>1</f>
        <v>1</v>
      </c>
      <c r="Y65" s="256">
        <v>1</v>
      </c>
      <c r="Z65" s="256">
        <v>0</v>
      </c>
      <c r="AA65" s="271">
        <v>0.74457577079476567</v>
      </c>
      <c r="AB65" s="256">
        <v>0.78759999261105451</v>
      </c>
      <c r="AC65" s="256">
        <v>0.58297872905007031</v>
      </c>
      <c r="AD65" s="256">
        <v>0.67842973147305052</v>
      </c>
      <c r="AE65" s="256">
        <v>0</v>
      </c>
      <c r="AF65" s="256">
        <f>'Datos Modificaciones Bus Europa'!G67</f>
        <v>1.1744857142857146</v>
      </c>
      <c r="AG65" s="87">
        <f>'Datos Modificaciones Bus Europa'!F67</f>
        <v>1.1512285714285715</v>
      </c>
      <c r="AH65" s="271">
        <v>0.87037169477297605</v>
      </c>
    </row>
    <row r="66" spans="1:34" s="87" customFormat="1" ht="13" x14ac:dyDescent="0.3">
      <c r="A66" s="255">
        <v>0.24099999999999999</v>
      </c>
      <c r="B66" s="255">
        <v>0.1</v>
      </c>
      <c r="C66" s="255">
        <v>9.8989430000000003E-3</v>
      </c>
      <c r="D66" s="255">
        <v>0.43499995939350139</v>
      </c>
      <c r="E66" s="255">
        <v>0.25700000000000001</v>
      </c>
      <c r="F66" s="255">
        <v>0.23203283156840868</v>
      </c>
      <c r="G66" s="255">
        <v>2.8108371473077716E-2</v>
      </c>
      <c r="H66" s="255">
        <v>0.68245451314546257</v>
      </c>
      <c r="I66" s="255">
        <v>0.26862742331288347</v>
      </c>
      <c r="J66" s="87">
        <v>0</v>
      </c>
      <c r="K66" s="87">
        <v>0.19072547055214725</v>
      </c>
      <c r="L66" s="255">
        <v>0.27899999999999997</v>
      </c>
      <c r="M66" s="255">
        <v>2.3999999999999997E-2</v>
      </c>
      <c r="N66" s="255">
        <v>0.09</v>
      </c>
      <c r="O66" s="255">
        <v>0.59435407591785938</v>
      </c>
      <c r="P66" s="255">
        <v>0.84</v>
      </c>
      <c r="Q66" s="255">
        <v>1</v>
      </c>
      <c r="R66" s="255">
        <v>0</v>
      </c>
      <c r="S66" s="255">
        <v>0.82634348588741824</v>
      </c>
      <c r="T66" s="255">
        <v>0.29610201810357617</v>
      </c>
      <c r="U66" s="255">
        <v>0</v>
      </c>
      <c r="V66" s="87">
        <v>0.14587850571301381</v>
      </c>
      <c r="W66" s="255">
        <v>0.76813260926382831</v>
      </c>
      <c r="X66" s="255">
        <f>1</f>
        <v>1</v>
      </c>
      <c r="Y66" s="256">
        <v>1</v>
      </c>
      <c r="Z66" s="256">
        <v>0</v>
      </c>
      <c r="AA66" s="271">
        <v>0.59045302079592155</v>
      </c>
      <c r="AB66" s="256">
        <v>0.78759999261105451</v>
      </c>
      <c r="AC66" s="256">
        <v>0</v>
      </c>
      <c r="AD66" s="256">
        <v>0</v>
      </c>
      <c r="AE66" s="256">
        <v>0</v>
      </c>
      <c r="AF66" s="256">
        <f>'Datos Modificaciones Bus Europa'!G68</f>
        <v>1.1744857142857146</v>
      </c>
      <c r="AG66" s="87">
        <f>'Datos Modificaciones Bus Europa'!F68</f>
        <v>1.1512285714285715</v>
      </c>
      <c r="AH66" s="271">
        <v>0.76708524421788393</v>
      </c>
    </row>
    <row r="67" spans="1:34" s="87" customFormat="1" ht="13" x14ac:dyDescent="0.3">
      <c r="A67" s="255">
        <v>5.5E-2</v>
      </c>
      <c r="B67" s="255">
        <v>0</v>
      </c>
      <c r="C67" s="255">
        <v>1.7780221999999998E-2</v>
      </c>
      <c r="D67" s="255">
        <v>0.43999983757400535</v>
      </c>
      <c r="E67" s="255">
        <v>0.25700000000000001</v>
      </c>
      <c r="F67" s="255">
        <v>1</v>
      </c>
      <c r="G67" s="255">
        <v>0</v>
      </c>
      <c r="H67" s="255">
        <v>0.68245451314546257</v>
      </c>
      <c r="I67" s="255">
        <v>8.2692269938650309E-2</v>
      </c>
      <c r="J67" s="87">
        <v>0</v>
      </c>
      <c r="K67" s="87">
        <v>5.8711511656441721E-2</v>
      </c>
      <c r="L67" s="255">
        <v>0.123</v>
      </c>
      <c r="M67" s="255">
        <v>3.9E-2</v>
      </c>
      <c r="N67" s="255">
        <v>0.107</v>
      </c>
      <c r="O67" s="255">
        <v>0.59948911014312389</v>
      </c>
      <c r="P67" s="255">
        <v>0.84</v>
      </c>
      <c r="Q67" s="255">
        <v>1</v>
      </c>
      <c r="R67" s="255">
        <v>0</v>
      </c>
      <c r="S67" s="255">
        <v>0.82634348588741824</v>
      </c>
      <c r="T67" s="255">
        <v>0.18607812731859324</v>
      </c>
      <c r="U67" s="255">
        <v>0</v>
      </c>
      <c r="V67" s="87">
        <v>0.1136214942869862</v>
      </c>
      <c r="W67" s="255">
        <v>0.76813260926382831</v>
      </c>
      <c r="X67" s="255">
        <f>1</f>
        <v>1</v>
      </c>
      <c r="Y67" s="256">
        <v>1</v>
      </c>
      <c r="Z67" s="256">
        <v>0</v>
      </c>
      <c r="AA67" s="271">
        <v>0.43633027079707754</v>
      </c>
      <c r="AB67" s="256">
        <v>0.78759999261105451</v>
      </c>
      <c r="AC67" s="256">
        <v>0</v>
      </c>
      <c r="AD67" s="256">
        <v>0</v>
      </c>
      <c r="AE67" s="256">
        <v>0</v>
      </c>
      <c r="AF67" s="256">
        <f>'Datos Modificaciones Bus Europa'!G69</f>
        <v>149.69210000000001</v>
      </c>
      <c r="AG67" s="87">
        <f>'Datos Modificaciones Bus Europa'!F69</f>
        <v>146.72790000000001</v>
      </c>
      <c r="AH67" s="271">
        <v>0.66379879366279193</v>
      </c>
    </row>
    <row r="68" spans="1:34" s="87" customFormat="1" ht="13" x14ac:dyDescent="0.3">
      <c r="A68" s="255">
        <v>0</v>
      </c>
      <c r="B68" s="255">
        <v>0</v>
      </c>
      <c r="C68" s="255">
        <v>3.2348742999999999E-2</v>
      </c>
      <c r="D68" s="255">
        <v>0.4669999106657029</v>
      </c>
      <c r="E68" s="255">
        <v>0.25700000000000001</v>
      </c>
      <c r="F68" s="255">
        <v>1</v>
      </c>
      <c r="G68" s="255">
        <v>0</v>
      </c>
      <c r="H68" s="255">
        <v>0.68245451314546257</v>
      </c>
      <c r="I68" s="255">
        <v>3.7729202453987733E-2</v>
      </c>
      <c r="J68" s="87">
        <v>0</v>
      </c>
      <c r="K68" s="87">
        <v>2.6787733742331284E-2</v>
      </c>
      <c r="L68" s="255">
        <v>0</v>
      </c>
      <c r="M68" s="255">
        <v>6.9000000000000006E-2</v>
      </c>
      <c r="N68" s="255">
        <v>0.123</v>
      </c>
      <c r="O68" s="255">
        <v>0.60423459863098938</v>
      </c>
      <c r="P68" s="255">
        <v>0.84</v>
      </c>
      <c r="Q68" s="255">
        <v>1</v>
      </c>
      <c r="R68" s="255">
        <v>0</v>
      </c>
      <c r="S68" s="255">
        <v>0.82634348588741824</v>
      </c>
      <c r="T68" s="255">
        <v>0.11459786318444873</v>
      </c>
      <c r="U68" s="255">
        <v>0</v>
      </c>
      <c r="V68" s="87">
        <v>8.1364482860958598E-2</v>
      </c>
      <c r="W68" s="255">
        <v>0.76813260926382831</v>
      </c>
      <c r="X68" s="255">
        <f>1</f>
        <v>1</v>
      </c>
      <c r="Y68" s="256">
        <v>1</v>
      </c>
      <c r="Z68" s="256">
        <v>0</v>
      </c>
      <c r="AA68" s="271">
        <v>0.18628868477097782</v>
      </c>
      <c r="AB68" s="256">
        <v>0.36874907062448109</v>
      </c>
      <c r="AC68" s="256">
        <v>0</v>
      </c>
      <c r="AD68" s="256">
        <v>1.1119463788606574E-17</v>
      </c>
      <c r="AE68" s="256">
        <v>0</v>
      </c>
      <c r="AF68" s="256">
        <f>'Datos Modificaciones Bus Europa'!G70</f>
        <v>149.67189999999999</v>
      </c>
      <c r="AG68" s="87">
        <f>'Datos Modificaciones Bus Europa'!F70</f>
        <v>146.7081</v>
      </c>
      <c r="AH68" s="271">
        <v>0.53077931414316382</v>
      </c>
    </row>
    <row r="69" spans="1:34" s="87" customFormat="1" ht="13" x14ac:dyDescent="0.3">
      <c r="A69" s="255">
        <v>0</v>
      </c>
      <c r="B69" s="255">
        <v>0</v>
      </c>
      <c r="C69" s="255">
        <v>3.3034015999999999E-2</v>
      </c>
      <c r="D69" s="255">
        <v>0.47299992690830239</v>
      </c>
      <c r="E69" s="255">
        <v>0.25700000000000001</v>
      </c>
      <c r="F69" s="255">
        <v>1</v>
      </c>
      <c r="G69" s="255">
        <v>0</v>
      </c>
      <c r="H69" s="255">
        <v>0.68245451314546257</v>
      </c>
      <c r="I69" s="255">
        <v>3.8505582822085889E-2</v>
      </c>
      <c r="J69" s="87">
        <v>0</v>
      </c>
      <c r="K69" s="87">
        <v>2.7338963803680977E-2</v>
      </c>
      <c r="L69" s="255">
        <v>0</v>
      </c>
      <c r="M69" s="255">
        <v>8.4999999999999992E-2</v>
      </c>
      <c r="N69" s="255">
        <v>0.13200000000000001</v>
      </c>
      <c r="O69" s="255">
        <v>0.60335718730553833</v>
      </c>
      <c r="P69" s="255">
        <v>0.84</v>
      </c>
      <c r="Q69" s="255">
        <v>1</v>
      </c>
      <c r="R69" s="255">
        <v>0</v>
      </c>
      <c r="S69" s="255">
        <v>0.82634348588741824</v>
      </c>
      <c r="T69" s="255">
        <v>0.12157656922392046</v>
      </c>
      <c r="U69" s="255">
        <v>0</v>
      </c>
      <c r="V69" s="87">
        <v>8.6319364148983529E-2</v>
      </c>
      <c r="W69" s="255">
        <v>0.76813260926382831</v>
      </c>
      <c r="X69" s="255">
        <f>1</f>
        <v>1</v>
      </c>
      <c r="Y69" s="256">
        <v>1</v>
      </c>
      <c r="Z69" s="256">
        <v>0</v>
      </c>
      <c r="AA69" s="271">
        <v>4.2038056596834711E-2</v>
      </c>
      <c r="AB69" s="256">
        <v>0.41153142413622235</v>
      </c>
      <c r="AC69" s="256">
        <v>0</v>
      </c>
      <c r="AD69" s="256">
        <v>0</v>
      </c>
      <c r="AE69" s="256">
        <v>0</v>
      </c>
      <c r="AF69" s="256">
        <f>'Datos Modificaciones Bus Europa'!G71</f>
        <v>149.67189999999999</v>
      </c>
      <c r="AG69" s="87">
        <f>'Datos Modificaciones Bus Europa'!F71</f>
        <v>146.7081</v>
      </c>
      <c r="AH69" s="271">
        <v>0.41816357350922262</v>
      </c>
    </row>
    <row r="70" spans="1:34" s="87" customFormat="1" ht="13" x14ac:dyDescent="0.3">
      <c r="A70" s="255">
        <v>0</v>
      </c>
      <c r="B70" s="255">
        <v>0</v>
      </c>
      <c r="C70" s="255">
        <v>2.1762911999999999E-2</v>
      </c>
      <c r="D70" s="255">
        <v>0.46200003248519894</v>
      </c>
      <c r="E70" s="255">
        <v>0.25700000000000001</v>
      </c>
      <c r="F70" s="255">
        <v>1</v>
      </c>
      <c r="G70" s="255">
        <v>0</v>
      </c>
      <c r="H70" s="255">
        <v>0.68245451314546257</v>
      </c>
      <c r="I70" s="255">
        <v>2.5367607361963192E-2</v>
      </c>
      <c r="J70" s="87">
        <v>0</v>
      </c>
      <c r="K70" s="87">
        <v>1.8011001226993867E-2</v>
      </c>
      <c r="L70" s="255">
        <v>0</v>
      </c>
      <c r="M70" s="255">
        <v>7.3999999999999996E-2</v>
      </c>
      <c r="N70" s="255">
        <v>0.13300000000000001</v>
      </c>
      <c r="O70" s="255">
        <v>0.60276042314872436</v>
      </c>
      <c r="P70" s="255">
        <v>0.84</v>
      </c>
      <c r="Q70" s="255">
        <v>1</v>
      </c>
      <c r="R70" s="255">
        <v>0</v>
      </c>
      <c r="S70" s="255">
        <v>0.82634348588741824</v>
      </c>
      <c r="T70" s="255">
        <v>0.12203717168719394</v>
      </c>
      <c r="U70" s="255">
        <v>0</v>
      </c>
      <c r="V70" s="87">
        <v>8.6646391897907696E-2</v>
      </c>
      <c r="W70" s="255">
        <v>0.76813260926382831</v>
      </c>
      <c r="X70" s="255">
        <f>1</f>
        <v>1</v>
      </c>
      <c r="Y70" s="256">
        <v>1</v>
      </c>
      <c r="Z70" s="256">
        <v>2.5834481454281241E-2</v>
      </c>
      <c r="AA70" s="271">
        <v>0</v>
      </c>
      <c r="AB70" s="256">
        <v>0.78759999261105451</v>
      </c>
      <c r="AC70" s="256">
        <v>0</v>
      </c>
      <c r="AD70" s="256">
        <v>0</v>
      </c>
      <c r="AE70" s="256">
        <v>0</v>
      </c>
      <c r="AF70" s="256">
        <f>'Datos Modificaciones Bus Europa'!G72</f>
        <v>149.65169999999998</v>
      </c>
      <c r="AG70" s="87">
        <f>'Datos Modificaciones Bus Europa'!F72</f>
        <v>146.6883</v>
      </c>
      <c r="AH70" s="271">
        <v>0.35653057561271512</v>
      </c>
    </row>
    <row r="71" spans="1:34" s="87" customFormat="1" ht="13" x14ac:dyDescent="0.3">
      <c r="A71" s="255">
        <v>0</v>
      </c>
      <c r="B71" s="255">
        <v>0</v>
      </c>
      <c r="C71" s="255">
        <v>1.7486972E-2</v>
      </c>
      <c r="D71" s="255">
        <v>0.46399990254440321</v>
      </c>
      <c r="E71" s="255">
        <v>0.25700000000000001</v>
      </c>
      <c r="F71" s="255">
        <v>1</v>
      </c>
      <c r="G71" s="255">
        <v>0</v>
      </c>
      <c r="H71" s="255">
        <v>0.68245451314546257</v>
      </c>
      <c r="I71" s="255">
        <v>2.038340490797546E-2</v>
      </c>
      <c r="J71" s="87">
        <v>0</v>
      </c>
      <c r="K71" s="87">
        <v>1.4472217484662576E-2</v>
      </c>
      <c r="L71" s="255">
        <v>0</v>
      </c>
      <c r="M71" s="255">
        <v>6.3E-2</v>
      </c>
      <c r="N71" s="255">
        <v>0.125</v>
      </c>
      <c r="O71" s="255">
        <v>0.59546546359676411</v>
      </c>
      <c r="P71" s="255">
        <v>0.84</v>
      </c>
      <c r="Q71" s="255">
        <v>1</v>
      </c>
      <c r="R71" s="255">
        <v>0</v>
      </c>
      <c r="S71" s="255">
        <v>0.82634348588741824</v>
      </c>
      <c r="T71" s="255">
        <v>0.11404659445021516</v>
      </c>
      <c r="U71" s="255">
        <v>0</v>
      </c>
      <c r="V71" s="87">
        <v>8.0973082059652771E-2</v>
      </c>
      <c r="W71" s="255">
        <v>0.76813260926382831</v>
      </c>
      <c r="X71" s="255">
        <f>1</f>
        <v>1</v>
      </c>
      <c r="Y71" s="256">
        <v>1</v>
      </c>
      <c r="Z71" s="256">
        <v>0.1798893988699258</v>
      </c>
      <c r="AA71" s="271">
        <v>0</v>
      </c>
      <c r="AB71" s="256">
        <v>0.78759999261105451</v>
      </c>
      <c r="AC71" s="256">
        <v>5.6018096756789488E-13</v>
      </c>
      <c r="AD71" s="256">
        <v>0</v>
      </c>
      <c r="AE71" s="256">
        <v>0</v>
      </c>
      <c r="AF71" s="256">
        <f>'Datos Modificaciones Bus Europa'!G73</f>
        <v>149.65169999999998</v>
      </c>
      <c r="AG71" s="87">
        <f>'Datos Modificaciones Bus Europa'!F73</f>
        <v>146.6883</v>
      </c>
      <c r="AH71" s="271">
        <v>0.25410783626268946</v>
      </c>
    </row>
    <row r="72" spans="1:34" s="87" customFormat="1" ht="13" x14ac:dyDescent="0.3">
      <c r="A72" s="255">
        <v>0</v>
      </c>
      <c r="B72" s="255">
        <v>0</v>
      </c>
      <c r="C72" s="255">
        <v>1.8721867E-2</v>
      </c>
      <c r="D72" s="255">
        <v>0.43999983757400535</v>
      </c>
      <c r="E72" s="255">
        <v>0.25700000000000001</v>
      </c>
      <c r="F72" s="255">
        <v>1</v>
      </c>
      <c r="G72" s="255">
        <v>0</v>
      </c>
      <c r="H72" s="255">
        <v>0.68245451314546257</v>
      </c>
      <c r="I72" s="255">
        <v>2.1822852760736196E-2</v>
      </c>
      <c r="J72" s="87">
        <v>0</v>
      </c>
      <c r="K72" s="87">
        <v>1.5494225460122697E-2</v>
      </c>
      <c r="L72" s="255">
        <v>0</v>
      </c>
      <c r="M72" s="255">
        <v>5.6000000000000001E-2</v>
      </c>
      <c r="N72" s="255">
        <v>0.12</v>
      </c>
      <c r="O72" s="255">
        <v>0.5918811449906658</v>
      </c>
      <c r="P72" s="255">
        <v>0.84</v>
      </c>
      <c r="Q72" s="255">
        <v>1</v>
      </c>
      <c r="R72" s="255">
        <v>0</v>
      </c>
      <c r="S72" s="255">
        <v>0.82634348588741824</v>
      </c>
      <c r="T72" s="255">
        <v>0.10923230449621606</v>
      </c>
      <c r="U72" s="255">
        <v>0</v>
      </c>
      <c r="V72" s="87">
        <v>7.7554936192313392E-2</v>
      </c>
      <c r="W72" s="255">
        <v>0.76813260926382831</v>
      </c>
      <c r="X72" s="255">
        <f>1</f>
        <v>1</v>
      </c>
      <c r="Y72" s="256">
        <v>1</v>
      </c>
      <c r="Z72" s="256">
        <v>0.33394431628704541</v>
      </c>
      <c r="AA72" s="271">
        <v>0</v>
      </c>
      <c r="AB72" s="256">
        <v>0.78759999261105451</v>
      </c>
      <c r="AC72" s="256">
        <v>0</v>
      </c>
      <c r="AD72" s="256">
        <v>0</v>
      </c>
      <c r="AE72" s="256">
        <v>0</v>
      </c>
      <c r="AF72" s="256">
        <f>'Datos Modificaciones Bus Europa'!G74</f>
        <v>149.65169999999998</v>
      </c>
      <c r="AG72" s="87">
        <f>'Datos Modificaciones Bus Europa'!F74</f>
        <v>146.6883</v>
      </c>
      <c r="AH72" s="271">
        <v>0.15168509691167537</v>
      </c>
    </row>
    <row r="73" spans="1:34" s="87" customFormat="1" ht="13" x14ac:dyDescent="0.3">
      <c r="A73" s="255">
        <v>0</v>
      </c>
      <c r="B73" s="255">
        <v>0</v>
      </c>
      <c r="C73" s="255">
        <v>1.9438409E-2</v>
      </c>
      <c r="D73" s="255">
        <v>0.43199995127220159</v>
      </c>
      <c r="E73" s="255">
        <v>0.25700000000000001</v>
      </c>
      <c r="F73" s="255">
        <v>1</v>
      </c>
      <c r="G73" s="255">
        <v>0</v>
      </c>
      <c r="H73" s="255">
        <v>0.68245451314546257</v>
      </c>
      <c r="I73" s="255">
        <v>2.2658067484662578E-2</v>
      </c>
      <c r="J73" s="87">
        <v>0</v>
      </c>
      <c r="K73" s="87">
        <v>1.6087227914110429E-2</v>
      </c>
      <c r="L73" s="255">
        <v>0</v>
      </c>
      <c r="M73" s="255">
        <v>5.1000000000000004E-2</v>
      </c>
      <c r="N73" s="255">
        <v>0.109</v>
      </c>
      <c r="O73" s="255">
        <v>0.58858182949595517</v>
      </c>
      <c r="P73" s="255">
        <v>0.84</v>
      </c>
      <c r="Q73" s="255">
        <v>1</v>
      </c>
      <c r="R73" s="255">
        <v>0</v>
      </c>
      <c r="S73" s="255">
        <v>0.82634348588741824</v>
      </c>
      <c r="T73" s="255">
        <v>0.10407686600385814</v>
      </c>
      <c r="U73" s="255">
        <v>0</v>
      </c>
      <c r="V73" s="87">
        <v>7.3894574862739287E-2</v>
      </c>
      <c r="W73" s="255">
        <v>0.97089913302208564</v>
      </c>
      <c r="X73" s="255">
        <f>1</f>
        <v>1</v>
      </c>
      <c r="Y73" s="256">
        <v>1</v>
      </c>
      <c r="Z73" s="256">
        <v>0.29240005938043201</v>
      </c>
      <c r="AA73" s="271">
        <v>0</v>
      </c>
      <c r="AB73" s="256">
        <v>0.78759999261105451</v>
      </c>
      <c r="AC73" s="256">
        <v>0</v>
      </c>
      <c r="AD73" s="256">
        <v>2.2238927577213148E-17</v>
      </c>
      <c r="AE73" s="256">
        <v>0</v>
      </c>
      <c r="AF73" s="256">
        <f>'Datos Modificaciones Bus Europa'!G75</f>
        <v>147.6317</v>
      </c>
      <c r="AG73" s="87">
        <f>'Datos Modificaciones Bus Europa'!F75</f>
        <v>144.70829999999998</v>
      </c>
      <c r="AH73" s="271">
        <v>0.17952627439433219</v>
      </c>
    </row>
    <row r="74" spans="1:34" s="87" customFormat="1" ht="13" x14ac:dyDescent="0.3">
      <c r="A74" s="255">
        <v>0</v>
      </c>
      <c r="B74" s="255">
        <v>0</v>
      </c>
      <c r="C74" s="255">
        <v>2.2797543E-2</v>
      </c>
      <c r="D74" s="255">
        <v>0.40799988630180378</v>
      </c>
      <c r="E74" s="255">
        <v>0.25700000000000001</v>
      </c>
      <c r="F74" s="255">
        <v>0.74814287734839369</v>
      </c>
      <c r="G74" s="255">
        <v>0</v>
      </c>
      <c r="H74" s="255">
        <v>0.68245451314546257</v>
      </c>
      <c r="I74" s="255">
        <v>2.6573588957055215E-2</v>
      </c>
      <c r="J74" s="87">
        <v>0</v>
      </c>
      <c r="K74" s="87">
        <v>1.8867248159509201E-2</v>
      </c>
      <c r="L74" s="255">
        <v>0</v>
      </c>
      <c r="M74" s="255">
        <v>4.8999999999999995E-2</v>
      </c>
      <c r="N74" s="255">
        <v>0.10199999999999999</v>
      </c>
      <c r="O74" s="255">
        <v>0.53292159303049158</v>
      </c>
      <c r="P74" s="255">
        <v>0.84</v>
      </c>
      <c r="Q74" s="255">
        <v>1</v>
      </c>
      <c r="R74" s="255">
        <v>0</v>
      </c>
      <c r="S74" s="255">
        <v>0.82634348588741824</v>
      </c>
      <c r="T74" s="255">
        <v>0.10053004896868971</v>
      </c>
      <c r="U74" s="255">
        <v>0</v>
      </c>
      <c r="V74" s="87">
        <v>7.1376334767769695E-2</v>
      </c>
      <c r="W74" s="255">
        <v>0.97089913302208564</v>
      </c>
      <c r="X74" s="255">
        <f>1</f>
        <v>1</v>
      </c>
      <c r="Y74" s="256">
        <v>1</v>
      </c>
      <c r="Z74" s="256">
        <v>0.27429636860559276</v>
      </c>
      <c r="AA74" s="271">
        <v>0</v>
      </c>
      <c r="AB74" s="256">
        <v>0.78759999261105451</v>
      </c>
      <c r="AC74" s="256">
        <v>6.0363411558102693E-13</v>
      </c>
      <c r="AD74" s="256">
        <v>0</v>
      </c>
      <c r="AE74" s="256">
        <v>0</v>
      </c>
      <c r="AF74" s="256">
        <f>'Datos Modificaciones Bus Europa'!G76</f>
        <v>147.6317</v>
      </c>
      <c r="AG74" s="87">
        <f>'Datos Modificaciones Bus Europa'!F76</f>
        <v>144.70829999999998</v>
      </c>
      <c r="AH74" s="271">
        <v>0.19166034520590453</v>
      </c>
    </row>
    <row r="75" spans="1:34" s="87" customFormat="1" ht="13" x14ac:dyDescent="0.3">
      <c r="A75" s="255">
        <v>0</v>
      </c>
      <c r="B75" s="255">
        <v>0</v>
      </c>
      <c r="C75" s="255">
        <v>2.6731528000000001E-2</v>
      </c>
      <c r="D75" s="255">
        <v>0.39899986193790454</v>
      </c>
      <c r="E75" s="255">
        <v>0.25700000000000001</v>
      </c>
      <c r="F75" s="255">
        <v>0.66096380210570727</v>
      </c>
      <c r="G75" s="255">
        <v>0</v>
      </c>
      <c r="H75" s="255">
        <v>0.68245451314546257</v>
      </c>
      <c r="I75" s="255">
        <v>3.115920245398773E-2</v>
      </c>
      <c r="J75" s="87">
        <v>0</v>
      </c>
      <c r="K75" s="87">
        <v>2.212303374233129E-2</v>
      </c>
      <c r="L75" s="255">
        <v>0</v>
      </c>
      <c r="M75" s="255">
        <v>4.7999999999999994E-2</v>
      </c>
      <c r="N75" s="255">
        <v>9.5000000000000001E-2</v>
      </c>
      <c r="O75" s="255">
        <v>0.52842688238954572</v>
      </c>
      <c r="P75" s="255">
        <v>0.84</v>
      </c>
      <c r="Q75" s="255">
        <v>1</v>
      </c>
      <c r="R75" s="255">
        <v>0</v>
      </c>
      <c r="S75" s="255">
        <v>0.82634348588741824</v>
      </c>
      <c r="T75" s="255">
        <v>9.4340109808576947E-2</v>
      </c>
      <c r="U75" s="255">
        <v>0</v>
      </c>
      <c r="V75" s="87">
        <v>6.6981477964089639E-2</v>
      </c>
      <c r="W75" s="255">
        <v>0.97089913302208564</v>
      </c>
      <c r="X75" s="255">
        <f>1</f>
        <v>1</v>
      </c>
      <c r="Y75" s="256">
        <v>1</v>
      </c>
      <c r="Z75" s="256">
        <v>0.26737792093064466</v>
      </c>
      <c r="AA75" s="271">
        <v>0</v>
      </c>
      <c r="AB75" s="256">
        <v>0.78759999261105451</v>
      </c>
      <c r="AC75" s="256">
        <v>2.5479536783586019E-3</v>
      </c>
      <c r="AD75" s="256">
        <v>0</v>
      </c>
      <c r="AE75" s="256">
        <v>0</v>
      </c>
      <c r="AF75" s="256">
        <f>'Datos Modificaciones Bus Europa'!G77</f>
        <v>74.426900000000003</v>
      </c>
      <c r="AG75" s="87">
        <f>'Datos Modificaciones Bus Europa'!F77</f>
        <v>72.953099999999992</v>
      </c>
      <c r="AH75" s="271">
        <v>0.19629679182849516</v>
      </c>
    </row>
    <row r="76" spans="1:34" s="87" customFormat="1" ht="13" x14ac:dyDescent="0.3">
      <c r="A76" s="255">
        <v>0</v>
      </c>
      <c r="B76" s="255">
        <v>0</v>
      </c>
      <c r="C76" s="255">
        <v>3.2651092999999999E-2</v>
      </c>
      <c r="D76" s="255">
        <v>0.39800012994079575</v>
      </c>
      <c r="E76" s="255">
        <v>0.25700000000000001</v>
      </c>
      <c r="F76" s="255">
        <v>0.51019485879941029</v>
      </c>
      <c r="G76" s="255">
        <v>0</v>
      </c>
      <c r="H76" s="255">
        <v>0.68245451314546257</v>
      </c>
      <c r="I76" s="255">
        <v>3.8059233128834358E-2</v>
      </c>
      <c r="J76" s="87">
        <v>0</v>
      </c>
      <c r="K76" s="87">
        <v>2.7022055521472396E-2</v>
      </c>
      <c r="L76" s="255">
        <v>0</v>
      </c>
      <c r="M76" s="255">
        <v>4.6999999999999993E-2</v>
      </c>
      <c r="N76" s="255">
        <v>9.2999999999999999E-2</v>
      </c>
      <c r="O76" s="255">
        <v>0.52615930304915992</v>
      </c>
      <c r="P76" s="255">
        <v>0.84</v>
      </c>
      <c r="Q76" s="255">
        <v>1</v>
      </c>
      <c r="R76" s="255">
        <v>0</v>
      </c>
      <c r="S76" s="255">
        <v>0.82634348588741824</v>
      </c>
      <c r="T76" s="255">
        <v>9.3466018697136069E-2</v>
      </c>
      <c r="U76" s="255">
        <v>0</v>
      </c>
      <c r="V76" s="87">
        <v>6.6360873274966606E-2</v>
      </c>
      <c r="W76" s="255">
        <v>0.97089913302208564</v>
      </c>
      <c r="X76" s="255">
        <f>1</f>
        <v>1</v>
      </c>
      <c r="Y76" s="256">
        <v>1</v>
      </c>
      <c r="Z76" s="256">
        <v>0.24505473993081206</v>
      </c>
      <c r="AA76" s="271">
        <v>0</v>
      </c>
      <c r="AB76" s="256">
        <v>0.78759999261105451</v>
      </c>
      <c r="AC76" s="256">
        <v>4.1769009913507765E-3</v>
      </c>
      <c r="AD76" s="256">
        <v>0</v>
      </c>
      <c r="AE76" s="256">
        <v>0</v>
      </c>
      <c r="AF76" s="256">
        <f>'Datos Modificaciones Bus Europa'!G78</f>
        <v>74.426900000000003</v>
      </c>
      <c r="AG76" s="87">
        <f>'Datos Modificaciones Bus Europa'!F78</f>
        <v>72.953099999999992</v>
      </c>
      <c r="AH76" s="271">
        <v>0.21125682939977436</v>
      </c>
    </row>
    <row r="77" spans="1:34" s="87" customFormat="1" ht="13" x14ac:dyDescent="0.3">
      <c r="A77" s="255">
        <v>0</v>
      </c>
      <c r="B77" s="255">
        <v>0</v>
      </c>
      <c r="C77" s="255">
        <v>4.0581737999999999E-2</v>
      </c>
      <c r="D77" s="255">
        <v>0.3959998538166048</v>
      </c>
      <c r="E77" s="255">
        <v>0.25700000000000001</v>
      </c>
      <c r="F77" s="255">
        <v>0.4687617480774009</v>
      </c>
      <c r="G77" s="255">
        <v>0</v>
      </c>
      <c r="H77" s="255">
        <v>0.68245451314546257</v>
      </c>
      <c r="I77" s="255">
        <v>4.7303466257668715E-2</v>
      </c>
      <c r="J77" s="87">
        <v>0</v>
      </c>
      <c r="K77" s="87">
        <v>3.3585461042944784E-2</v>
      </c>
      <c r="L77" s="255">
        <v>0</v>
      </c>
      <c r="M77" s="255">
        <v>4.2999999999999997E-2</v>
      </c>
      <c r="N77" s="255">
        <v>9.2999999999999999E-2</v>
      </c>
      <c r="O77" s="255">
        <v>0.52646919726197883</v>
      </c>
      <c r="P77" s="255">
        <v>0.84</v>
      </c>
      <c r="Q77" s="255">
        <v>1</v>
      </c>
      <c r="R77" s="255">
        <v>0</v>
      </c>
      <c r="S77" s="255">
        <v>0.82634348588741824</v>
      </c>
      <c r="T77" s="255">
        <v>9.4142157590146908E-2</v>
      </c>
      <c r="U77" s="255">
        <v>0</v>
      </c>
      <c r="V77" s="87">
        <v>6.6840931889004307E-2</v>
      </c>
      <c r="W77" s="255">
        <v>0.97089913302208564</v>
      </c>
      <c r="X77" s="255">
        <f>1</f>
        <v>1</v>
      </c>
      <c r="Y77" s="256">
        <v>1</v>
      </c>
      <c r="Z77" s="256">
        <v>0.21254024555605594</v>
      </c>
      <c r="AA77" s="271">
        <v>0</v>
      </c>
      <c r="AB77" s="256">
        <v>0.78759999261105451</v>
      </c>
      <c r="AC77" s="256">
        <v>4.6187036337349057E-3</v>
      </c>
      <c r="AD77" s="256">
        <v>0</v>
      </c>
      <c r="AE77" s="256">
        <v>0</v>
      </c>
      <c r="AF77" s="256">
        <f>'Datos Modificaciones Bus Europa'!G79</f>
        <v>74.426900000000003</v>
      </c>
      <c r="AG77" s="87">
        <f>'Datos Modificaciones Bus Europa'!F79</f>
        <v>72.953099999999992</v>
      </c>
      <c r="AH77" s="271">
        <v>0.23304664768154817</v>
      </c>
    </row>
    <row r="78" spans="1:34" s="87" customFormat="1" ht="13" x14ac:dyDescent="0.3">
      <c r="A78" s="255">
        <v>0</v>
      </c>
      <c r="B78" s="255">
        <v>0</v>
      </c>
      <c r="C78" s="255">
        <v>5.0982284000000003E-2</v>
      </c>
      <c r="D78" s="255">
        <v>0.40199987005920429</v>
      </c>
      <c r="E78" s="255">
        <v>0.25700000000000001</v>
      </c>
      <c r="F78" s="255">
        <v>0.49873879940208682</v>
      </c>
      <c r="G78" s="255">
        <v>0</v>
      </c>
      <c r="H78" s="255">
        <v>0.68245451314546257</v>
      </c>
      <c r="I78" s="255">
        <v>5.9426687116564417E-2</v>
      </c>
      <c r="J78" s="87">
        <v>0</v>
      </c>
      <c r="K78" s="87">
        <v>4.2192947852760739E-2</v>
      </c>
      <c r="L78" s="255">
        <v>0</v>
      </c>
      <c r="M78" s="255">
        <v>3.9E-2</v>
      </c>
      <c r="N78" s="255">
        <v>9.9000000000000005E-2</v>
      </c>
      <c r="O78" s="255">
        <v>0.52788923459863102</v>
      </c>
      <c r="P78" s="255">
        <v>0.84</v>
      </c>
      <c r="Q78" s="255">
        <v>1</v>
      </c>
      <c r="R78" s="255">
        <v>0</v>
      </c>
      <c r="S78" s="255">
        <v>0.82634348588741824</v>
      </c>
      <c r="T78" s="255">
        <v>9.7128060543107297E-2</v>
      </c>
      <c r="U78" s="255">
        <v>0</v>
      </c>
      <c r="V78" s="87">
        <v>6.8960922985606174E-2</v>
      </c>
      <c r="W78" s="255">
        <v>0.97089913302208564</v>
      </c>
      <c r="X78" s="255">
        <f>1</f>
        <v>1</v>
      </c>
      <c r="Y78" s="256">
        <v>1</v>
      </c>
      <c r="Z78" s="256">
        <v>0.16932165003848007</v>
      </c>
      <c r="AA78" s="271">
        <v>0</v>
      </c>
      <c r="AB78" s="256">
        <v>0.78759999261105451</v>
      </c>
      <c r="AC78" s="256">
        <v>4.6183482011989841E-3</v>
      </c>
      <c r="AD78" s="256">
        <v>0</v>
      </c>
      <c r="AE78" s="256">
        <v>0</v>
      </c>
      <c r="AF78" s="256">
        <f>'Datos Modificaciones Bus Europa'!G80</f>
        <v>74.426900000000003</v>
      </c>
      <c r="AG78" s="87">
        <f>'Datos Modificaciones Bus Europa'!F80</f>
        <v>72.953099999999992</v>
      </c>
      <c r="AH78" s="271">
        <v>0.26119164230200603</v>
      </c>
    </row>
    <row r="79" spans="1:34" s="87" customFormat="1" ht="13" x14ac:dyDescent="0.3">
      <c r="A79" s="255">
        <v>0</v>
      </c>
      <c r="B79" s="255">
        <v>0</v>
      </c>
      <c r="C79" s="255">
        <v>5.9373763000000003E-2</v>
      </c>
      <c r="D79" s="255">
        <v>0.40799988630180378</v>
      </c>
      <c r="E79" s="255">
        <v>0.25700000000000001</v>
      </c>
      <c r="F79" s="255">
        <v>0.76327361205911803</v>
      </c>
      <c r="G79" s="255">
        <v>0</v>
      </c>
      <c r="H79" s="255">
        <v>0.68245451314546257</v>
      </c>
      <c r="I79" s="255">
        <v>6.9208098159509207E-2</v>
      </c>
      <c r="J79" s="87">
        <v>0</v>
      </c>
      <c r="K79" s="87">
        <v>4.9137749693251534E-2</v>
      </c>
      <c r="L79" s="255">
        <v>0</v>
      </c>
      <c r="M79" s="255">
        <v>3.9E-2</v>
      </c>
      <c r="N79" s="255">
        <v>0.106</v>
      </c>
      <c r="O79" s="255">
        <v>0.54071935283136285</v>
      </c>
      <c r="P79" s="255">
        <v>0.84</v>
      </c>
      <c r="Q79" s="255">
        <v>1</v>
      </c>
      <c r="R79" s="255">
        <v>0</v>
      </c>
      <c r="S79" s="255">
        <v>0.82634348588741824</v>
      </c>
      <c r="T79" s="255">
        <v>0.10142728891526934</v>
      </c>
      <c r="U79" s="255">
        <v>0</v>
      </c>
      <c r="V79" s="87">
        <v>7.2013375129841226E-2</v>
      </c>
      <c r="W79" s="255">
        <v>0.97089913302208564</v>
      </c>
      <c r="X79" s="255">
        <f>1</f>
        <v>1</v>
      </c>
      <c r="Y79" s="256">
        <v>1</v>
      </c>
      <c r="Z79" s="256">
        <v>4.1559052109463306E-2</v>
      </c>
      <c r="AA79" s="271">
        <v>0</v>
      </c>
      <c r="AB79" s="256">
        <v>0.78759999261105451</v>
      </c>
      <c r="AC79" s="256">
        <v>2.2959499250524971E-3</v>
      </c>
      <c r="AD79" s="256">
        <v>0</v>
      </c>
      <c r="AE79" s="256">
        <v>0</v>
      </c>
      <c r="AF79" s="256">
        <f>'Datos Modificaciones Bus Europa'!G81</f>
        <v>147.6317</v>
      </c>
      <c r="AG79" s="87">
        <f>'Datos Modificaciones Bus Europa'!F81</f>
        <v>144.70829999999998</v>
      </c>
      <c r="AH79" s="271">
        <v>0.34517614514128342</v>
      </c>
    </row>
    <row r="80" spans="1:34" s="87" customFormat="1" ht="13" x14ac:dyDescent="0.3">
      <c r="A80" s="255">
        <v>0</v>
      </c>
      <c r="B80" s="255">
        <v>0</v>
      </c>
      <c r="C80" s="255">
        <v>6.6060953000000006E-2</v>
      </c>
      <c r="D80" s="255">
        <v>0.41200003248519895</v>
      </c>
      <c r="E80" s="255">
        <v>0.25700000000000001</v>
      </c>
      <c r="F80" s="255">
        <v>1</v>
      </c>
      <c r="G80" s="255">
        <v>0</v>
      </c>
      <c r="H80" s="255">
        <v>0.68245451314546257</v>
      </c>
      <c r="I80" s="255">
        <v>7.7002914110429449E-2</v>
      </c>
      <c r="J80" s="87">
        <v>0</v>
      </c>
      <c r="K80" s="87">
        <v>5.4672069018404906E-2</v>
      </c>
      <c r="L80" s="255">
        <v>0</v>
      </c>
      <c r="M80" s="255">
        <v>4.5999999999999999E-2</v>
      </c>
      <c r="N80" s="255">
        <v>0.115</v>
      </c>
      <c r="O80" s="255">
        <v>0.54252706907280646</v>
      </c>
      <c r="P80" s="255">
        <v>0.84</v>
      </c>
      <c r="Q80" s="255">
        <v>1</v>
      </c>
      <c r="R80" s="255">
        <v>0</v>
      </c>
      <c r="S80" s="255">
        <v>0.82634348588741824</v>
      </c>
      <c r="T80" s="255">
        <v>0.10650949695800564</v>
      </c>
      <c r="U80" s="255">
        <v>0</v>
      </c>
      <c r="V80" s="87">
        <v>7.5621742840184011E-2</v>
      </c>
      <c r="W80" s="255">
        <v>0.97089913302208564</v>
      </c>
      <c r="X80" s="255">
        <f>1</f>
        <v>1</v>
      </c>
      <c r="Y80" s="256">
        <v>1</v>
      </c>
      <c r="Z80" s="256">
        <v>0</v>
      </c>
      <c r="AA80" s="271">
        <v>0.11249586530765628</v>
      </c>
      <c r="AB80" s="256">
        <v>0.78759999261105451</v>
      </c>
      <c r="AC80" s="256">
        <v>0</v>
      </c>
      <c r="AD80" s="256">
        <v>0</v>
      </c>
      <c r="AE80" s="256">
        <v>0</v>
      </c>
      <c r="AF80" s="256">
        <f>'Datos Modificaciones Bus Europa'!G82</f>
        <v>147.65190000000001</v>
      </c>
      <c r="AG80" s="87">
        <f>'Datos Modificaciones Bus Europa'!F82</f>
        <v>144.72809999999998</v>
      </c>
      <c r="AH80" s="271">
        <v>0.44759888449130908</v>
      </c>
    </row>
    <row r="81" spans="1:34" s="87" customFormat="1" ht="13" x14ac:dyDescent="0.3">
      <c r="A81" s="255">
        <v>0</v>
      </c>
      <c r="B81" s="255">
        <v>0</v>
      </c>
      <c r="C81" s="255">
        <v>6.9969826999999998E-2</v>
      </c>
      <c r="D81" s="255">
        <v>0.4150000406064987</v>
      </c>
      <c r="E81" s="255">
        <v>0.25700000000000001</v>
      </c>
      <c r="F81" s="255">
        <v>1</v>
      </c>
      <c r="G81" s="255">
        <v>0</v>
      </c>
      <c r="H81" s="255">
        <v>0.68245451314546257</v>
      </c>
      <c r="I81" s="255">
        <v>8.1559233128834355E-2</v>
      </c>
      <c r="J81" s="87">
        <v>0</v>
      </c>
      <c r="K81" s="87">
        <v>5.7907055521472392E-2</v>
      </c>
      <c r="L81" s="255">
        <v>0</v>
      </c>
      <c r="M81" s="255">
        <v>5.7999999999999996E-2</v>
      </c>
      <c r="N81" s="255">
        <v>0.12</v>
      </c>
      <c r="O81" s="255">
        <v>0.57488301182327317</v>
      </c>
      <c r="P81" s="255">
        <v>0.84</v>
      </c>
      <c r="Q81" s="255">
        <v>1</v>
      </c>
      <c r="R81" s="255">
        <v>0</v>
      </c>
      <c r="S81" s="255">
        <v>0.82634348588741824</v>
      </c>
      <c r="T81" s="255">
        <v>0.10783350645496365</v>
      </c>
      <c r="U81" s="255">
        <v>0</v>
      </c>
      <c r="V81" s="87">
        <v>7.6561789583024176E-2</v>
      </c>
      <c r="W81" s="255">
        <v>0.97089913302208564</v>
      </c>
      <c r="X81" s="255">
        <f>1</f>
        <v>1</v>
      </c>
      <c r="Y81" s="256">
        <v>1</v>
      </c>
      <c r="Z81" s="256">
        <v>0</v>
      </c>
      <c r="AA81" s="271">
        <v>0.26655078272330085</v>
      </c>
      <c r="AB81" s="256">
        <v>0.78759999261105451</v>
      </c>
      <c r="AC81" s="256">
        <v>0</v>
      </c>
      <c r="AD81" s="256">
        <v>0</v>
      </c>
      <c r="AE81" s="256">
        <v>0</v>
      </c>
      <c r="AF81" s="256">
        <f>'Datos Modificaciones Bus Europa'!G83</f>
        <v>149.67189999999999</v>
      </c>
      <c r="AG81" s="87">
        <f>'Datos Modificaciones Bus Europa'!F83</f>
        <v>146.7081</v>
      </c>
      <c r="AH81" s="271">
        <v>0.55002162384133468</v>
      </c>
    </row>
    <row r="82" spans="1:34" s="87" customFormat="1" ht="13" x14ac:dyDescent="0.3">
      <c r="A82" s="255">
        <v>0</v>
      </c>
      <c r="B82" s="255">
        <v>0</v>
      </c>
      <c r="C82" s="255">
        <v>7.8754295000000002E-2</v>
      </c>
      <c r="D82" s="255">
        <v>0.43999983757400535</v>
      </c>
      <c r="E82" s="255">
        <v>0.25700000000000001</v>
      </c>
      <c r="F82" s="255">
        <v>1</v>
      </c>
      <c r="G82" s="255">
        <v>0</v>
      </c>
      <c r="H82" s="255">
        <v>0.68245451314546257</v>
      </c>
      <c r="I82" s="255">
        <v>9.5796932515337427E-2</v>
      </c>
      <c r="J82" s="87">
        <v>0</v>
      </c>
      <c r="K82" s="87">
        <v>6.8015822085889563E-2</v>
      </c>
      <c r="L82" s="255">
        <v>0</v>
      </c>
      <c r="M82" s="255">
        <v>7.4999999999999997E-2</v>
      </c>
      <c r="N82" s="255">
        <v>0.126</v>
      </c>
      <c r="O82" s="255">
        <v>0.58355444928438083</v>
      </c>
      <c r="P82" s="255">
        <v>0.84</v>
      </c>
      <c r="Q82" s="255">
        <v>1</v>
      </c>
      <c r="R82" s="255">
        <v>0</v>
      </c>
      <c r="S82" s="255">
        <v>0.82634348588741824</v>
      </c>
      <c r="T82" s="255">
        <v>0.11039642380175101</v>
      </c>
      <c r="U82" s="255">
        <v>0</v>
      </c>
      <c r="V82" s="87">
        <v>7.8381460899243208E-2</v>
      </c>
      <c r="W82" s="255">
        <v>0.97089913302208564</v>
      </c>
      <c r="X82" s="255">
        <f>1</f>
        <v>1</v>
      </c>
      <c r="Y82" s="256">
        <v>1</v>
      </c>
      <c r="Z82" s="256">
        <v>0</v>
      </c>
      <c r="AA82" s="271">
        <v>0.42067353272214492</v>
      </c>
      <c r="AB82" s="256">
        <v>0.78759999261105451</v>
      </c>
      <c r="AC82" s="256">
        <v>0</v>
      </c>
      <c r="AD82" s="256">
        <v>0</v>
      </c>
      <c r="AE82" s="256">
        <v>0</v>
      </c>
      <c r="AF82" s="256">
        <f>'Datos Modificaciones Bus Europa'!G84</f>
        <v>149.69210000000001</v>
      </c>
      <c r="AG82" s="87">
        <f>'Datos Modificaciones Bus Europa'!F84</f>
        <v>146.72790000000001</v>
      </c>
      <c r="AH82" s="271">
        <v>0.65330807439642669</v>
      </c>
    </row>
    <row r="83" spans="1:34" s="87" customFormat="1" ht="13" x14ac:dyDescent="0.3">
      <c r="A83" s="255">
        <v>6.7000000000000004E-2</v>
      </c>
      <c r="B83" s="255">
        <v>2.3E-2</v>
      </c>
      <c r="C83" s="255">
        <v>9.0938508000000001E-2</v>
      </c>
      <c r="D83" s="255">
        <v>0.44200011369819631</v>
      </c>
      <c r="E83" s="255">
        <v>0.25700000000000001</v>
      </c>
      <c r="F83" s="255">
        <v>0.63331152830054149</v>
      </c>
      <c r="G83" s="255">
        <v>0</v>
      </c>
      <c r="H83" s="255">
        <v>0.68245451314546257</v>
      </c>
      <c r="I83" s="255">
        <v>0.19278641104294481</v>
      </c>
      <c r="J83" s="87">
        <v>0</v>
      </c>
      <c r="K83" s="87">
        <v>0.13687835184049083</v>
      </c>
      <c r="L83" s="255">
        <v>0.03</v>
      </c>
      <c r="M83" s="255">
        <v>7.4999999999999997E-2</v>
      </c>
      <c r="N83" s="255">
        <v>0.13100000000000001</v>
      </c>
      <c r="O83" s="255">
        <v>0.59908214063472309</v>
      </c>
      <c r="P83" s="255">
        <v>0.84</v>
      </c>
      <c r="Q83" s="255">
        <v>1</v>
      </c>
      <c r="R83" s="255">
        <v>0</v>
      </c>
      <c r="S83" s="255">
        <v>0.82634348588741824</v>
      </c>
      <c r="T83" s="255">
        <v>0.13459140822080426</v>
      </c>
      <c r="U83" s="255">
        <v>0</v>
      </c>
      <c r="V83" s="87">
        <v>9.5559899836771031E-2</v>
      </c>
      <c r="W83" s="255">
        <v>0.97089913302208564</v>
      </c>
      <c r="X83" s="255">
        <f>1</f>
        <v>1</v>
      </c>
      <c r="Y83" s="256">
        <v>1</v>
      </c>
      <c r="Z83" s="256">
        <v>0</v>
      </c>
      <c r="AA83" s="271">
        <v>0.57479628272098904</v>
      </c>
      <c r="AB83" s="256">
        <v>0.78759999261105451</v>
      </c>
      <c r="AC83" s="256">
        <v>0</v>
      </c>
      <c r="AD83" s="256">
        <v>5.9948983465077377E-2</v>
      </c>
      <c r="AE83" s="256">
        <v>0</v>
      </c>
      <c r="AF83" s="256">
        <f>'Datos Modificaciones Bus Europa'!G85</f>
        <v>147.6721</v>
      </c>
      <c r="AG83" s="87">
        <f>'Datos Modificaciones Bus Europa'!F85</f>
        <v>144.74790000000002</v>
      </c>
      <c r="AH83" s="271">
        <v>0.75659452495151869</v>
      </c>
    </row>
    <row r="84" spans="1:34" s="87" customFormat="1" ht="13" x14ac:dyDescent="0.3">
      <c r="A84" s="255">
        <v>0.17</v>
      </c>
      <c r="B84" s="255">
        <v>5.4000000000000006E-2</v>
      </c>
      <c r="C84" s="255">
        <v>0.100598005</v>
      </c>
      <c r="D84" s="255">
        <v>0.42400006497039783</v>
      </c>
      <c r="E84" s="255">
        <v>0.25700000000000001</v>
      </c>
      <c r="F84" s="255">
        <v>0.23203283156840868</v>
      </c>
      <c r="G84" s="255">
        <v>0</v>
      </c>
      <c r="H84" s="255">
        <v>0.68245451314546257</v>
      </c>
      <c r="I84" s="255">
        <v>0.32909684049079757</v>
      </c>
      <c r="J84" s="87">
        <v>0</v>
      </c>
      <c r="K84" s="87">
        <v>0.23365875674846626</v>
      </c>
      <c r="L84" s="255">
        <v>0.124</v>
      </c>
      <c r="M84" s="255">
        <v>4.2999999999999997E-2</v>
      </c>
      <c r="N84" s="255">
        <v>0.13200000000000001</v>
      </c>
      <c r="O84" s="255">
        <v>0.59940945861854389</v>
      </c>
      <c r="P84" s="255">
        <v>0.84</v>
      </c>
      <c r="Q84" s="255">
        <v>1</v>
      </c>
      <c r="R84" s="255">
        <v>0</v>
      </c>
      <c r="S84" s="255">
        <v>0.82634348588741824</v>
      </c>
      <c r="T84" s="255">
        <v>0.21116797744472474</v>
      </c>
      <c r="U84" s="255">
        <v>0</v>
      </c>
      <c r="V84" s="87">
        <v>0.13164211086585548</v>
      </c>
      <c r="W84" s="255">
        <v>0.97089913302208564</v>
      </c>
      <c r="X84" s="255">
        <f>1</f>
        <v>1</v>
      </c>
      <c r="Y84" s="256">
        <v>1</v>
      </c>
      <c r="Z84" s="256">
        <v>0</v>
      </c>
      <c r="AA84" s="271">
        <v>0.72891903271983305</v>
      </c>
      <c r="AB84" s="256">
        <v>0.78759999261105451</v>
      </c>
      <c r="AC84" s="256">
        <v>2.3397848930148032E-14</v>
      </c>
      <c r="AD84" s="256">
        <v>4.4095916189306895E-2</v>
      </c>
      <c r="AE84" s="256">
        <v>0</v>
      </c>
      <c r="AF84" s="256">
        <f>'Datos Modificaciones Bus Europa'!G86</f>
        <v>74.467300000000023</v>
      </c>
      <c r="AG84" s="87">
        <f>'Datos Modificaciones Bus Europa'!F86</f>
        <v>72.992700000000013</v>
      </c>
      <c r="AH84" s="271">
        <v>0.85988097550661058</v>
      </c>
    </row>
    <row r="85" spans="1:34" s="87" customFormat="1" ht="13" x14ac:dyDescent="0.3">
      <c r="A85" s="255">
        <v>0.23699999999999999</v>
      </c>
      <c r="B85" s="255">
        <v>8.5999999999999993E-2</v>
      </c>
      <c r="C85" s="255">
        <v>0.11549854399999999</v>
      </c>
      <c r="D85" s="255">
        <v>0.43399982133140597</v>
      </c>
      <c r="E85" s="255">
        <v>0.25700000000000001</v>
      </c>
      <c r="F85" s="255">
        <v>0</v>
      </c>
      <c r="G85" s="255">
        <v>0.10285171778015502</v>
      </c>
      <c r="H85" s="255">
        <v>0.68245451314546257</v>
      </c>
      <c r="I85" s="255">
        <v>0.43928300613496934</v>
      </c>
      <c r="J85" s="87">
        <v>0</v>
      </c>
      <c r="K85" s="87">
        <v>0.31189093435582821</v>
      </c>
      <c r="L85" s="255">
        <v>0.223</v>
      </c>
      <c r="M85" s="255">
        <v>2.8000000000000001E-2</v>
      </c>
      <c r="N85" s="255">
        <v>0.13</v>
      </c>
      <c r="O85" s="255">
        <v>0.60055320472930929</v>
      </c>
      <c r="P85" s="255">
        <v>0.84</v>
      </c>
      <c r="Q85" s="255">
        <v>1</v>
      </c>
      <c r="R85" s="255">
        <v>0</v>
      </c>
      <c r="S85" s="255">
        <v>0.82634348588741824</v>
      </c>
      <c r="T85" s="255">
        <v>0.29187542662116039</v>
      </c>
      <c r="U85" s="255">
        <v>0</v>
      </c>
      <c r="V85" s="87">
        <v>0.16389912229188308</v>
      </c>
      <c r="W85" s="255">
        <v>0.97089913302208564</v>
      </c>
      <c r="X85" s="255">
        <f>1</f>
        <v>1</v>
      </c>
      <c r="Y85" s="256">
        <v>0</v>
      </c>
      <c r="Z85" s="256">
        <v>0</v>
      </c>
      <c r="AA85" s="271">
        <v>0.88310961530187659</v>
      </c>
      <c r="AB85" s="256">
        <v>0.78759999261105451</v>
      </c>
      <c r="AC85" s="256">
        <v>0.18458229412811425</v>
      </c>
      <c r="AD85" s="256">
        <v>0.35040192811595827</v>
      </c>
      <c r="AE85" s="256">
        <v>0</v>
      </c>
      <c r="AF85" s="256">
        <f>'Datos Modificaciones Bus Europa'!G87</f>
        <v>1.1744857142857146</v>
      </c>
      <c r="AG85" s="87">
        <f>'Datos Modificaciones Bus Europa'!F87</f>
        <v>1.1512285714285715</v>
      </c>
      <c r="AH85" s="271">
        <v>0.96403113726676903</v>
      </c>
    </row>
    <row r="86" spans="1:34" s="87" customFormat="1" ht="13" x14ac:dyDescent="0.3">
      <c r="A86" s="255">
        <v>0.28100000000000003</v>
      </c>
      <c r="B86" s="255">
        <v>0.11199999999999999</v>
      </c>
      <c r="C86" s="255">
        <v>0.13827719199999999</v>
      </c>
      <c r="D86" s="255">
        <v>0.43499995939350139</v>
      </c>
      <c r="E86" s="255">
        <v>0.25700000000000001</v>
      </c>
      <c r="F86" s="255">
        <v>0.20220908756702083</v>
      </c>
      <c r="G86" s="255">
        <v>0</v>
      </c>
      <c r="H86" s="255">
        <v>0.68245451314546257</v>
      </c>
      <c r="I86" s="255">
        <v>0.52280128834355832</v>
      </c>
      <c r="J86" s="87">
        <v>0</v>
      </c>
      <c r="K86" s="87">
        <v>0.3711889147239264</v>
      </c>
      <c r="L86" s="255">
        <v>0.30499999999999994</v>
      </c>
      <c r="M86" s="255">
        <v>4.2999999999999997E-2</v>
      </c>
      <c r="N86" s="255">
        <v>0.13100000000000001</v>
      </c>
      <c r="O86" s="255">
        <v>0.60160360920970757</v>
      </c>
      <c r="P86" s="255">
        <v>0.84</v>
      </c>
      <c r="Q86" s="255">
        <v>1</v>
      </c>
      <c r="R86" s="255">
        <v>0</v>
      </c>
      <c r="S86" s="255">
        <v>0.82634348588741824</v>
      </c>
      <c r="T86" s="255">
        <v>0.35871345897017359</v>
      </c>
      <c r="U86" s="255">
        <v>0</v>
      </c>
      <c r="V86" s="87">
        <v>0.19233093411485386</v>
      </c>
      <c r="W86" s="255">
        <v>0.97089913302208564</v>
      </c>
      <c r="X86" s="255">
        <f>1</f>
        <v>1</v>
      </c>
      <c r="Y86" s="256">
        <v>0</v>
      </c>
      <c r="Z86" s="256">
        <v>0</v>
      </c>
      <c r="AA86" s="271">
        <v>1</v>
      </c>
      <c r="AB86" s="256">
        <v>0.58144570424535469</v>
      </c>
      <c r="AC86" s="256">
        <v>0.39090781989723855</v>
      </c>
      <c r="AD86" s="256">
        <v>0.5240335924689955</v>
      </c>
      <c r="AE86" s="256">
        <v>0.12969298847255353</v>
      </c>
      <c r="AF86" s="256">
        <f>'Datos Modificaciones Bus Europa'!G88</f>
        <v>0.16448571428571432</v>
      </c>
      <c r="AG86" s="87">
        <f>'Datos Modificaciones Bus Europa'!F88</f>
        <v>0.16122857142857147</v>
      </c>
      <c r="AH86" s="271">
        <v>1</v>
      </c>
    </row>
    <row r="87" spans="1:34" s="87" customFormat="1" ht="13" x14ac:dyDescent="0.3">
      <c r="A87" s="255">
        <v>0.29399999999999998</v>
      </c>
      <c r="B87" s="255">
        <v>0.122</v>
      </c>
      <c r="C87" s="255">
        <v>0.16269359799999999</v>
      </c>
      <c r="D87" s="255">
        <v>0.43000008121299732</v>
      </c>
      <c r="E87" s="255">
        <v>0.25700000000000001</v>
      </c>
      <c r="F87" s="255">
        <v>0</v>
      </c>
      <c r="G87" s="255">
        <v>0</v>
      </c>
      <c r="H87" s="255">
        <v>0.68245451314546257</v>
      </c>
      <c r="I87" s="255">
        <v>0.56261809815950914</v>
      </c>
      <c r="J87" s="87">
        <v>0</v>
      </c>
      <c r="K87" s="87">
        <v>0.39945884969325152</v>
      </c>
      <c r="L87" s="255">
        <v>0.34500000000000003</v>
      </c>
      <c r="M87" s="255">
        <v>0.11499999999999999</v>
      </c>
      <c r="N87" s="255">
        <v>0.154</v>
      </c>
      <c r="O87" s="255">
        <v>0.5866888612321095</v>
      </c>
      <c r="P87" s="255">
        <v>0.84</v>
      </c>
      <c r="Q87" s="255">
        <v>1</v>
      </c>
      <c r="R87" s="255">
        <v>0</v>
      </c>
      <c r="S87" s="255">
        <v>0.82634348588741824</v>
      </c>
      <c r="T87" s="255">
        <v>0.40373549488054605</v>
      </c>
      <c r="U87" s="255">
        <v>0</v>
      </c>
      <c r="V87" s="87">
        <v>0.22650054534278083</v>
      </c>
      <c r="W87" s="255">
        <v>0.97089913302208564</v>
      </c>
      <c r="X87" s="255">
        <f>1</f>
        <v>1</v>
      </c>
      <c r="Y87" s="256">
        <v>0</v>
      </c>
      <c r="Z87" s="256">
        <v>0</v>
      </c>
      <c r="AA87" s="271">
        <v>1</v>
      </c>
      <c r="AB87" s="256">
        <v>0.5814457042453548</v>
      </c>
      <c r="AC87" s="256">
        <v>0.25134049449815027</v>
      </c>
      <c r="AD87" s="256">
        <v>0.64474996127975059</v>
      </c>
      <c r="AE87" s="256">
        <v>0.11816899273451772</v>
      </c>
      <c r="AF87" s="256">
        <f>'Datos Modificaciones Bus Europa'!G89</f>
        <v>0.16448571428571432</v>
      </c>
      <c r="AG87" s="87">
        <f>'Datos Modificaciones Bus Europa'!F89</f>
        <v>0.16122857142857147</v>
      </c>
      <c r="AH87" s="271">
        <v>1</v>
      </c>
    </row>
    <row r="88" spans="1:34" s="87" customFormat="1" ht="13" x14ac:dyDescent="0.3">
      <c r="A88" s="255">
        <v>0.28199999999999997</v>
      </c>
      <c r="B88" s="255">
        <v>0.114</v>
      </c>
      <c r="C88" s="255">
        <v>0.18848293999999999</v>
      </c>
      <c r="D88" s="255">
        <v>0.43199995127220159</v>
      </c>
      <c r="E88" s="255">
        <v>0.25700000000000001</v>
      </c>
      <c r="F88" s="255">
        <v>0</v>
      </c>
      <c r="G88" s="255">
        <v>0</v>
      </c>
      <c r="H88" s="255">
        <v>0.68245451314546257</v>
      </c>
      <c r="I88" s="255">
        <v>0.56248355828220864</v>
      </c>
      <c r="J88" s="87">
        <v>0</v>
      </c>
      <c r="K88" s="87">
        <v>0.39936332638036809</v>
      </c>
      <c r="L88" s="255">
        <v>0.33499999999999996</v>
      </c>
      <c r="M88" s="255">
        <v>0.23800000000000002</v>
      </c>
      <c r="N88" s="255">
        <v>0.193</v>
      </c>
      <c r="O88" s="255">
        <v>0.58425575606720592</v>
      </c>
      <c r="P88" s="255">
        <v>0.84</v>
      </c>
      <c r="Q88" s="255">
        <v>1</v>
      </c>
      <c r="R88" s="255">
        <v>0</v>
      </c>
      <c r="S88" s="255">
        <v>0.82634348588741824</v>
      </c>
      <c r="T88" s="255">
        <v>0.41695548300934854</v>
      </c>
      <c r="U88" s="255">
        <v>0</v>
      </c>
      <c r="V88" s="87">
        <v>0.25684495696690907</v>
      </c>
      <c r="W88" s="255">
        <v>0.97089913302208564</v>
      </c>
      <c r="X88" s="255">
        <f>1</f>
        <v>1</v>
      </c>
      <c r="Y88" s="256">
        <v>0</v>
      </c>
      <c r="Z88" s="256">
        <v>0</v>
      </c>
      <c r="AA88" s="271">
        <v>1</v>
      </c>
      <c r="AB88" s="256">
        <v>0.3687497052821242</v>
      </c>
      <c r="AC88" s="256">
        <v>0.26682373568814943</v>
      </c>
      <c r="AD88" s="256">
        <v>0.61898492285603546</v>
      </c>
      <c r="AE88" s="256">
        <v>0</v>
      </c>
      <c r="AF88" s="256">
        <f>'Datos Modificaciones Bus Europa'!G90</f>
        <v>0.16448571428571432</v>
      </c>
      <c r="AG88" s="87">
        <f>'Datos Modificaciones Bus Europa'!F90</f>
        <v>0.16122857142857147</v>
      </c>
      <c r="AH88" s="271">
        <v>1</v>
      </c>
    </row>
    <row r="89" spans="1:34" s="87" customFormat="1" ht="13" x14ac:dyDescent="0.3">
      <c r="A89" s="255">
        <v>0.255</v>
      </c>
      <c r="B89" s="255">
        <v>0.09</v>
      </c>
      <c r="C89" s="255">
        <v>0.20757709799999999</v>
      </c>
      <c r="D89" s="255">
        <v>0.42400006497039783</v>
      </c>
      <c r="E89" s="255">
        <v>0.25700000000000001</v>
      </c>
      <c r="F89" s="255">
        <v>0</v>
      </c>
      <c r="G89" s="255">
        <v>0</v>
      </c>
      <c r="H89" s="255">
        <v>0.68245451314546257</v>
      </c>
      <c r="I89" s="255">
        <v>0.53294987730061349</v>
      </c>
      <c r="J89" s="87">
        <v>0</v>
      </c>
      <c r="K89" s="87">
        <v>0.37839441288343556</v>
      </c>
      <c r="L89" s="255">
        <v>0.25700000000000001</v>
      </c>
      <c r="M89" s="255">
        <v>0.33099999999999996</v>
      </c>
      <c r="N89" s="255">
        <v>0.23399999999999999</v>
      </c>
      <c r="O89" s="255">
        <v>0.59029184816428126</v>
      </c>
      <c r="P89" s="255">
        <v>0.84</v>
      </c>
      <c r="Q89" s="255">
        <v>1</v>
      </c>
      <c r="R89" s="255">
        <v>0</v>
      </c>
      <c r="S89" s="255">
        <v>0.82634348588741824</v>
      </c>
      <c r="T89" s="255">
        <v>0.37884426472770444</v>
      </c>
      <c r="U89" s="255">
        <v>0</v>
      </c>
      <c r="V89" s="87">
        <v>0.25728623831428993</v>
      </c>
      <c r="W89" s="255">
        <v>0.97089913302208564</v>
      </c>
      <c r="X89" s="255">
        <f>1</f>
        <v>1</v>
      </c>
      <c r="Y89" s="256">
        <v>0.62782949274599997</v>
      </c>
      <c r="Z89" s="256">
        <v>0</v>
      </c>
      <c r="AA89" s="271">
        <v>1</v>
      </c>
      <c r="AB89" s="256">
        <v>0.36845370855874821</v>
      </c>
      <c r="AC89" s="256">
        <v>0.19867220567345356</v>
      </c>
      <c r="AD89" s="256">
        <v>0.39120629591199785</v>
      </c>
      <c r="AE89" s="256">
        <v>0</v>
      </c>
      <c r="AF89" s="256">
        <f>'Datos Modificaciones Bus Europa'!G91</f>
        <v>0.16448571428571432</v>
      </c>
      <c r="AG89" s="87">
        <f>'Datos Modificaciones Bus Europa'!F91</f>
        <v>0.16122857142857147</v>
      </c>
      <c r="AH89" s="271">
        <v>1</v>
      </c>
    </row>
    <row r="90" spans="1:34" s="87" customFormat="1" ht="13" x14ac:dyDescent="0.3">
      <c r="A90" s="255">
        <v>0.189</v>
      </c>
      <c r="B90" s="255">
        <v>5.0999999999999997E-2</v>
      </c>
      <c r="C90" s="255">
        <v>0.21244671500000001</v>
      </c>
      <c r="D90" s="255">
        <v>0.42499979696750673</v>
      </c>
      <c r="E90" s="255">
        <v>0.25700000000000001</v>
      </c>
      <c r="F90" s="255">
        <v>0</v>
      </c>
      <c r="G90" s="255">
        <v>0</v>
      </c>
      <c r="H90" s="255">
        <v>0.68245451314546257</v>
      </c>
      <c r="I90" s="255">
        <v>0.44948757668711659</v>
      </c>
      <c r="J90" s="87">
        <v>0</v>
      </c>
      <c r="K90" s="87">
        <v>0.31913617944785272</v>
      </c>
      <c r="L90" s="255">
        <v>0.15699999999999997</v>
      </c>
      <c r="M90" s="255">
        <v>0.35600000000000004</v>
      </c>
      <c r="N90" s="255">
        <v>0.26700000000000002</v>
      </c>
      <c r="O90" s="255">
        <v>0.59544243932794028</v>
      </c>
      <c r="P90" s="255">
        <v>0.84</v>
      </c>
      <c r="Q90" s="255">
        <v>1</v>
      </c>
      <c r="R90" s="255">
        <v>0</v>
      </c>
      <c r="S90" s="255">
        <v>0.82634348588741824</v>
      </c>
      <c r="T90" s="255">
        <v>0.3169425730820597</v>
      </c>
      <c r="U90" s="255">
        <v>0</v>
      </c>
      <c r="V90" s="87">
        <v>0.22502922688826243</v>
      </c>
      <c r="W90" s="255">
        <v>0.97089913302208564</v>
      </c>
      <c r="X90" s="255">
        <f>1</f>
        <v>1</v>
      </c>
      <c r="Y90" s="256">
        <v>0</v>
      </c>
      <c r="Z90" s="256">
        <v>0</v>
      </c>
      <c r="AA90" s="271">
        <v>1</v>
      </c>
      <c r="AB90" s="256">
        <v>0.78759999261105451</v>
      </c>
      <c r="AC90" s="256">
        <v>0</v>
      </c>
      <c r="AD90" s="256">
        <v>0</v>
      </c>
      <c r="AE90" s="256">
        <v>0</v>
      </c>
      <c r="AF90" s="256">
        <f>'Datos Modificaciones Bus Europa'!G92</f>
        <v>1.1744857142857146</v>
      </c>
      <c r="AG90" s="87">
        <f>'Datos Modificaciones Bus Europa'!F92</f>
        <v>1.1512285714285715</v>
      </c>
      <c r="AH90" s="271">
        <v>1</v>
      </c>
    </row>
    <row r="91" spans="1:34" s="87" customFormat="1" ht="13" x14ac:dyDescent="0.3">
      <c r="A91" s="255">
        <v>5.1999999999999998E-2</v>
      </c>
      <c r="B91" s="255">
        <v>0</v>
      </c>
      <c r="C91" s="255">
        <v>0.20457370999999999</v>
      </c>
      <c r="D91" s="255">
        <v>0.44899986193790453</v>
      </c>
      <c r="E91" s="255">
        <v>0.25700000000000001</v>
      </c>
      <c r="F91" s="255">
        <v>0.23203283156840868</v>
      </c>
      <c r="G91" s="255">
        <v>0</v>
      </c>
      <c r="H91" s="255">
        <v>0.68245451314546257</v>
      </c>
      <c r="I91" s="255">
        <v>0.29873024539877302</v>
      </c>
      <c r="J91" s="87">
        <v>0</v>
      </c>
      <c r="K91" s="87">
        <v>0.21209847423312883</v>
      </c>
      <c r="L91" s="255">
        <v>6.4000000000000001E-2</v>
      </c>
      <c r="M91" s="255">
        <v>0.22</v>
      </c>
      <c r="N91" s="255">
        <v>0.316</v>
      </c>
      <c r="O91" s="255">
        <v>0.60199626633478531</v>
      </c>
      <c r="P91" s="255">
        <v>0.84</v>
      </c>
      <c r="Q91" s="255">
        <v>1</v>
      </c>
      <c r="R91" s="255">
        <v>0</v>
      </c>
      <c r="S91" s="255">
        <v>0.82634348588741824</v>
      </c>
      <c r="T91" s="255">
        <v>0.2780603205223327</v>
      </c>
      <c r="U91" s="255">
        <v>0</v>
      </c>
      <c r="V91" s="87">
        <v>0.19742282757085619</v>
      </c>
      <c r="W91" s="255">
        <v>0.97089913302208564</v>
      </c>
      <c r="X91" s="255">
        <f>1</f>
        <v>1</v>
      </c>
      <c r="Y91" s="256">
        <v>1</v>
      </c>
      <c r="Z91" s="256">
        <v>0</v>
      </c>
      <c r="AA91" s="271">
        <v>1</v>
      </c>
      <c r="AB91" s="256">
        <v>0.6620265367413708</v>
      </c>
      <c r="AC91" s="256">
        <v>0</v>
      </c>
      <c r="AD91" s="256">
        <v>0</v>
      </c>
      <c r="AE91" s="256">
        <v>0</v>
      </c>
      <c r="AF91" s="256">
        <f>'Datos Modificaciones Bus Europa'!G93</f>
        <v>74.467300000000023</v>
      </c>
      <c r="AG91" s="87">
        <f>'Datos Modificaciones Bus Europa'!F93</f>
        <v>72.992700000000013</v>
      </c>
      <c r="AH91" s="271">
        <v>1</v>
      </c>
    </row>
    <row r="92" spans="1:34" s="87" customFormat="1" ht="13" x14ac:dyDescent="0.3">
      <c r="A92" s="255">
        <v>0</v>
      </c>
      <c r="B92" s="255">
        <v>0</v>
      </c>
      <c r="C92" s="255">
        <v>0.22267505300000001</v>
      </c>
      <c r="D92" s="255">
        <v>0.45499987818050402</v>
      </c>
      <c r="E92" s="255">
        <v>0.25700000000000001</v>
      </c>
      <c r="F92" s="255">
        <v>0.23203283156840868</v>
      </c>
      <c r="G92" s="255">
        <v>0</v>
      </c>
      <c r="H92" s="255">
        <v>0.68245451314546257</v>
      </c>
      <c r="I92" s="255">
        <v>0.25960263803680983</v>
      </c>
      <c r="J92" s="87">
        <v>0</v>
      </c>
      <c r="K92" s="87">
        <v>0.18431787300613497</v>
      </c>
      <c r="L92" s="255">
        <v>0</v>
      </c>
      <c r="M92" s="255">
        <v>0.16499999999999998</v>
      </c>
      <c r="N92" s="255">
        <v>0.36399999999999999</v>
      </c>
      <c r="O92" s="255">
        <v>0.61056253889234602</v>
      </c>
      <c r="P92" s="255">
        <v>0.84</v>
      </c>
      <c r="Q92" s="255">
        <v>1</v>
      </c>
      <c r="R92" s="255">
        <v>0</v>
      </c>
      <c r="S92" s="255">
        <v>0.82634348588741824</v>
      </c>
      <c r="T92" s="255">
        <v>0.27129841222733342</v>
      </c>
      <c r="U92" s="255">
        <v>0</v>
      </c>
      <c r="V92" s="87">
        <v>0.19262187268140674</v>
      </c>
      <c r="W92" s="255">
        <v>0.97089913302208564</v>
      </c>
      <c r="X92" s="255">
        <f>1</f>
        <v>1</v>
      </c>
      <c r="Y92" s="256">
        <v>1</v>
      </c>
      <c r="Z92" s="256">
        <v>0</v>
      </c>
      <c r="AA92" s="271">
        <v>1</v>
      </c>
      <c r="AB92" s="256">
        <v>0.78759999261105451</v>
      </c>
      <c r="AC92" s="256">
        <v>0</v>
      </c>
      <c r="AD92" s="256">
        <v>0</v>
      </c>
      <c r="AE92" s="256">
        <v>0</v>
      </c>
      <c r="AF92" s="256">
        <f>'Datos Modificaciones Bus Europa'!G94</f>
        <v>74.467300000000023</v>
      </c>
      <c r="AG92" s="87">
        <f>'Datos Modificaciones Bus Europa'!F94</f>
        <v>72.992700000000013</v>
      </c>
      <c r="AH92" s="271">
        <v>1</v>
      </c>
    </row>
    <row r="93" spans="1:34" s="87" customFormat="1" ht="13" x14ac:dyDescent="0.3">
      <c r="A93" s="255">
        <v>0</v>
      </c>
      <c r="B93" s="255">
        <v>0</v>
      </c>
      <c r="C93" s="255">
        <v>0.254737767</v>
      </c>
      <c r="D93" s="255">
        <v>0.4669999106657029</v>
      </c>
      <c r="E93" s="255">
        <v>0.25700000000000001</v>
      </c>
      <c r="F93" s="255">
        <v>0.23203283156840868</v>
      </c>
      <c r="G93" s="255">
        <v>0</v>
      </c>
      <c r="H93" s="255">
        <v>0.68245451314546257</v>
      </c>
      <c r="I93" s="255">
        <v>0.2969311042944785</v>
      </c>
      <c r="J93" s="87">
        <v>0</v>
      </c>
      <c r="K93" s="87">
        <v>0.21082108404907976</v>
      </c>
      <c r="L93" s="255">
        <v>0</v>
      </c>
      <c r="M93" s="255">
        <v>0.14599999999999999</v>
      </c>
      <c r="N93" s="255">
        <v>0.38800000000000001</v>
      </c>
      <c r="O93" s="255">
        <v>0.62000622277535777</v>
      </c>
      <c r="P93" s="255">
        <v>0.84</v>
      </c>
      <c r="Q93" s="255">
        <v>1</v>
      </c>
      <c r="R93" s="255">
        <v>0</v>
      </c>
      <c r="S93" s="255">
        <v>0.82634348588741824</v>
      </c>
      <c r="T93" s="255">
        <v>0.28904429440569818</v>
      </c>
      <c r="U93" s="255">
        <v>0</v>
      </c>
      <c r="V93" s="87">
        <v>0.2052214490280457</v>
      </c>
      <c r="W93" s="255">
        <v>0.97089913302208564</v>
      </c>
      <c r="X93" s="255">
        <f>1</f>
        <v>1</v>
      </c>
      <c r="Y93" s="256">
        <v>1</v>
      </c>
      <c r="Z93" s="256">
        <v>0</v>
      </c>
      <c r="AA93" s="271">
        <v>1</v>
      </c>
      <c r="AB93" s="256">
        <v>0.78759999261105451</v>
      </c>
      <c r="AC93" s="256">
        <v>0</v>
      </c>
      <c r="AD93" s="256">
        <v>0</v>
      </c>
      <c r="AE93" s="256">
        <v>0</v>
      </c>
      <c r="AF93" s="256">
        <f>'Datos Modificaciones Bus Europa'!G95</f>
        <v>74.467300000000023</v>
      </c>
      <c r="AG93" s="87">
        <f>'Datos Modificaciones Bus Europa'!F95</f>
        <v>72.992700000000013</v>
      </c>
      <c r="AH93" s="271">
        <v>1</v>
      </c>
    </row>
    <row r="94" spans="1:34" s="87" customFormat="1" ht="13" x14ac:dyDescent="0.3">
      <c r="A94" s="255">
        <v>0</v>
      </c>
      <c r="B94" s="255">
        <v>0</v>
      </c>
      <c r="C94" s="255">
        <v>0.27501555100000002</v>
      </c>
      <c r="D94" s="255">
        <v>0.47299992690830239</v>
      </c>
      <c r="E94" s="255">
        <v>0.25700000000000001</v>
      </c>
      <c r="F94" s="255">
        <v>0.23355253881070101</v>
      </c>
      <c r="G94" s="255">
        <v>0</v>
      </c>
      <c r="H94" s="255">
        <v>0.68245451314546257</v>
      </c>
      <c r="I94" s="255">
        <v>0.32056757668711661</v>
      </c>
      <c r="J94" s="87">
        <v>0</v>
      </c>
      <c r="K94" s="87">
        <v>0.22760297944785277</v>
      </c>
      <c r="L94" s="255">
        <v>0</v>
      </c>
      <c r="M94" s="255">
        <v>0.14799999999999999</v>
      </c>
      <c r="N94" s="255">
        <v>0.43099999999999999</v>
      </c>
      <c r="O94" s="255">
        <v>0.62357311761045431</v>
      </c>
      <c r="P94" s="255">
        <v>0.84</v>
      </c>
      <c r="Q94" s="255">
        <v>1</v>
      </c>
      <c r="R94" s="255">
        <v>0</v>
      </c>
      <c r="S94" s="255">
        <v>0.82634348588741824</v>
      </c>
      <c r="T94" s="255">
        <v>0.31937468467131624</v>
      </c>
      <c r="U94" s="255">
        <v>0</v>
      </c>
      <c r="V94" s="87">
        <v>0.22675602611663453</v>
      </c>
      <c r="W94" s="255">
        <v>0.97089913302208564</v>
      </c>
      <c r="X94" s="255">
        <f>1</f>
        <v>1</v>
      </c>
      <c r="Y94" s="256">
        <v>1</v>
      </c>
      <c r="Z94" s="256">
        <v>0</v>
      </c>
      <c r="AA94" s="271">
        <v>1</v>
      </c>
      <c r="AB94" s="256">
        <v>0.78759999261105451</v>
      </c>
      <c r="AC94" s="256">
        <v>0</v>
      </c>
      <c r="AD94" s="256">
        <v>0</v>
      </c>
      <c r="AE94" s="256">
        <v>0</v>
      </c>
      <c r="AF94" s="256">
        <f>'Datos Modificaciones Bus Europa'!G96</f>
        <v>74.467300000000023</v>
      </c>
      <c r="AG94" s="87">
        <f>'Datos Modificaciones Bus Europa'!F96</f>
        <v>72.992700000000013</v>
      </c>
      <c r="AH94" s="271">
        <v>1</v>
      </c>
    </row>
    <row r="95" spans="1:34" s="87" customFormat="1" ht="13" x14ac:dyDescent="0.3">
      <c r="A95" s="255">
        <v>0</v>
      </c>
      <c r="B95" s="255">
        <v>0</v>
      </c>
      <c r="C95" s="255">
        <v>0.28818690899999999</v>
      </c>
      <c r="D95" s="255">
        <v>0.4669999106657029</v>
      </c>
      <c r="E95" s="255">
        <v>0.25700000000000001</v>
      </c>
      <c r="F95" s="255">
        <v>0.3060459106658493</v>
      </c>
      <c r="G95" s="255">
        <v>0</v>
      </c>
      <c r="H95" s="255">
        <v>0.68245451314546257</v>
      </c>
      <c r="I95" s="255">
        <v>0.33592055214723926</v>
      </c>
      <c r="J95" s="87">
        <v>0</v>
      </c>
      <c r="K95" s="87">
        <v>0.23850359202453988</v>
      </c>
      <c r="L95" s="255">
        <v>0</v>
      </c>
      <c r="M95" s="255">
        <v>0.16800000000000001</v>
      </c>
      <c r="N95" s="255">
        <v>0.49800000000000005</v>
      </c>
      <c r="O95" s="255">
        <v>0.62135345364032357</v>
      </c>
      <c r="P95" s="255">
        <v>0.84</v>
      </c>
      <c r="Q95" s="255">
        <v>1</v>
      </c>
      <c r="R95" s="255">
        <v>0</v>
      </c>
      <c r="S95" s="255">
        <v>0.82634348588741824</v>
      </c>
      <c r="T95" s="255">
        <v>0.36329314438343968</v>
      </c>
      <c r="U95" s="255">
        <v>0</v>
      </c>
      <c r="V95" s="87">
        <v>0.25327523813770592</v>
      </c>
      <c r="W95" s="255">
        <v>0.97089913302208564</v>
      </c>
      <c r="X95" s="255">
        <f>1</f>
        <v>1</v>
      </c>
      <c r="Y95" s="256">
        <v>1</v>
      </c>
      <c r="Z95" s="256">
        <v>0</v>
      </c>
      <c r="AA95" s="271">
        <v>1</v>
      </c>
      <c r="AB95" s="256">
        <v>0.78759999261105451</v>
      </c>
      <c r="AC95" s="256">
        <v>0</v>
      </c>
      <c r="AD95" s="256">
        <v>0</v>
      </c>
      <c r="AE95" s="256">
        <v>0</v>
      </c>
      <c r="AF95" s="256">
        <f>'Datos Modificaciones Bus Europa'!G97</f>
        <v>74.467300000000023</v>
      </c>
      <c r="AG95" s="87">
        <f>'Datos Modificaciones Bus Europa'!F97</f>
        <v>72.992700000000013</v>
      </c>
      <c r="AH95" s="271">
        <v>1</v>
      </c>
    </row>
    <row r="96" spans="1:34" s="87" customFormat="1" ht="13" x14ac:dyDescent="0.3">
      <c r="A96" s="255">
        <v>0</v>
      </c>
      <c r="B96" s="255">
        <v>0</v>
      </c>
      <c r="C96" s="255">
        <v>0.31947301099999997</v>
      </c>
      <c r="D96" s="255">
        <v>0.46500004060649869</v>
      </c>
      <c r="E96" s="255">
        <v>0.25700000000000001</v>
      </c>
      <c r="F96" s="255">
        <v>0.23203283156840868</v>
      </c>
      <c r="G96" s="255">
        <v>0</v>
      </c>
      <c r="H96" s="255">
        <v>0.68245451314546257</v>
      </c>
      <c r="I96" s="255">
        <v>0.37238871165644172</v>
      </c>
      <c r="J96" s="87">
        <v>0</v>
      </c>
      <c r="K96" s="87">
        <v>0.26439598527607361</v>
      </c>
      <c r="L96" s="255">
        <v>0</v>
      </c>
      <c r="M96" s="255">
        <v>0.20500000000000002</v>
      </c>
      <c r="N96" s="255">
        <v>0.53500000000000003</v>
      </c>
      <c r="O96" s="255">
        <v>0.60562912258867452</v>
      </c>
      <c r="P96" s="255">
        <v>0.84</v>
      </c>
      <c r="Q96" s="255">
        <v>1</v>
      </c>
      <c r="R96" s="255">
        <v>0</v>
      </c>
      <c r="S96" s="255">
        <v>0.82634348588741824</v>
      </c>
      <c r="T96" s="255">
        <v>0.3864834545184746</v>
      </c>
      <c r="U96" s="255">
        <v>0</v>
      </c>
      <c r="V96" s="87">
        <v>0.27440325270811694</v>
      </c>
      <c r="W96" s="255">
        <v>0.97089913302208564</v>
      </c>
      <c r="X96" s="255">
        <f>1</f>
        <v>1</v>
      </c>
      <c r="Y96" s="256">
        <v>0.14925558578000001</v>
      </c>
      <c r="Z96" s="256">
        <v>0</v>
      </c>
      <c r="AA96" s="271">
        <v>1</v>
      </c>
      <c r="AB96" s="256">
        <v>0.78759999261105451</v>
      </c>
      <c r="AC96" s="256">
        <v>0</v>
      </c>
      <c r="AD96" s="256">
        <v>0</v>
      </c>
      <c r="AE96" s="256">
        <v>0</v>
      </c>
      <c r="AF96" s="256">
        <f>'Datos Modificaciones Bus Europa'!G98</f>
        <v>1.1744857142857146</v>
      </c>
      <c r="AG96" s="87">
        <f>'Datos Modificaciones Bus Europa'!F98</f>
        <v>1.1512285714285715</v>
      </c>
      <c r="AH96" s="271">
        <v>1</v>
      </c>
    </row>
    <row r="97" spans="1:34" s="87" customFormat="1" ht="13" x14ac:dyDescent="0.3">
      <c r="A97" s="255">
        <v>0</v>
      </c>
      <c r="B97" s="255">
        <v>0</v>
      </c>
      <c r="C97" s="255">
        <v>0.353982937</v>
      </c>
      <c r="D97" s="255">
        <v>0.46500004060649869</v>
      </c>
      <c r="E97" s="255">
        <v>0.25700000000000001</v>
      </c>
      <c r="F97" s="255">
        <v>0</v>
      </c>
      <c r="G97" s="255">
        <v>0</v>
      </c>
      <c r="H97" s="255">
        <v>0.68245451314546257</v>
      </c>
      <c r="I97" s="255">
        <v>0.41261466257668711</v>
      </c>
      <c r="J97" s="87">
        <v>0</v>
      </c>
      <c r="K97" s="87">
        <v>0.29295641042944781</v>
      </c>
      <c r="L97" s="255">
        <v>0</v>
      </c>
      <c r="M97" s="255">
        <v>0.23599999999999999</v>
      </c>
      <c r="N97" s="255">
        <v>0.55800000000000005</v>
      </c>
      <c r="O97" s="255">
        <v>0.60581767268201614</v>
      </c>
      <c r="P97" s="255">
        <v>0.84</v>
      </c>
      <c r="Q97" s="255">
        <v>1</v>
      </c>
      <c r="R97" s="255">
        <v>0</v>
      </c>
      <c r="S97" s="255">
        <v>0.82634348588741824</v>
      </c>
      <c r="T97" s="255">
        <v>0.39477333432259981</v>
      </c>
      <c r="U97" s="255">
        <v>0</v>
      </c>
      <c r="V97" s="87">
        <v>0.28028906736904585</v>
      </c>
      <c r="W97" s="255">
        <v>1</v>
      </c>
      <c r="X97" s="255">
        <f>1</f>
        <v>1</v>
      </c>
      <c r="Y97" s="256">
        <v>0</v>
      </c>
      <c r="Z97" s="256">
        <v>0</v>
      </c>
      <c r="AA97" s="271">
        <v>1</v>
      </c>
      <c r="AB97" s="256">
        <v>0.36993369218206434</v>
      </c>
      <c r="AC97" s="256">
        <v>0</v>
      </c>
      <c r="AD97" s="256">
        <v>0</v>
      </c>
      <c r="AE97" s="256">
        <v>0</v>
      </c>
      <c r="AF97" s="256">
        <f>'Datos Modificaciones Bus Europa'!G99</f>
        <v>1.1744857142857146</v>
      </c>
      <c r="AG97" s="87">
        <f>'Datos Modificaciones Bus Europa'!F99</f>
        <v>1.1512285714285715</v>
      </c>
      <c r="AH97" s="271">
        <v>1</v>
      </c>
    </row>
    <row r="98" spans="1:34" s="87" customFormat="1" ht="13" x14ac:dyDescent="0.3">
      <c r="A98" s="255">
        <v>0</v>
      </c>
      <c r="B98" s="255">
        <v>0</v>
      </c>
      <c r="C98" s="255">
        <v>0.36701989000000002</v>
      </c>
      <c r="D98" s="255">
        <v>0.445000121819496</v>
      </c>
      <c r="E98" s="255">
        <v>0.25700000000000001</v>
      </c>
      <c r="F98" s="255">
        <v>0</v>
      </c>
      <c r="G98" s="255">
        <v>0</v>
      </c>
      <c r="H98" s="255">
        <v>0.68245451314546257</v>
      </c>
      <c r="I98" s="255">
        <v>0.42781098159509207</v>
      </c>
      <c r="J98" s="87">
        <v>0</v>
      </c>
      <c r="K98" s="87">
        <v>0.30374579693251541</v>
      </c>
      <c r="L98" s="255">
        <v>0</v>
      </c>
      <c r="M98" s="255">
        <v>0.25</v>
      </c>
      <c r="N98" s="255">
        <v>0.57599999999999996</v>
      </c>
      <c r="O98" s="255">
        <v>0.57914312383322963</v>
      </c>
      <c r="P98" s="255">
        <v>0.84</v>
      </c>
      <c r="Q98" s="255">
        <v>1</v>
      </c>
      <c r="R98" s="255">
        <v>0</v>
      </c>
      <c r="S98" s="255">
        <v>0.82634348588741824</v>
      </c>
      <c r="T98" s="255">
        <v>0.3972325270811693</v>
      </c>
      <c r="U98" s="255">
        <v>0</v>
      </c>
      <c r="V98" s="87">
        <v>0.28203509422763012</v>
      </c>
      <c r="W98" s="255">
        <v>1</v>
      </c>
      <c r="X98" s="255">
        <f>1</f>
        <v>1</v>
      </c>
      <c r="Y98" s="256">
        <v>0</v>
      </c>
      <c r="Z98" s="256">
        <v>0</v>
      </c>
      <c r="AA98" s="271">
        <v>1</v>
      </c>
      <c r="AB98" s="256">
        <v>0.36993432683970745</v>
      </c>
      <c r="AC98" s="256">
        <v>0</v>
      </c>
      <c r="AD98" s="256">
        <v>0</v>
      </c>
      <c r="AE98" s="256">
        <v>0</v>
      </c>
      <c r="AF98" s="256">
        <f>'Datos Modificaciones Bus Europa'!G100</f>
        <v>1.1744857142857146</v>
      </c>
      <c r="AG98" s="87">
        <f>'Datos Modificaciones Bus Europa'!F100</f>
        <v>1.1512285714285715</v>
      </c>
      <c r="AH98" s="271">
        <v>1</v>
      </c>
    </row>
    <row r="99" spans="1:34" s="87" customFormat="1" ht="13" x14ac:dyDescent="0.3">
      <c r="A99" s="255">
        <v>0</v>
      </c>
      <c r="B99" s="255">
        <v>0</v>
      </c>
      <c r="C99" s="255">
        <v>0.342508282</v>
      </c>
      <c r="D99" s="255">
        <v>0.41999991878700271</v>
      </c>
      <c r="E99" s="255">
        <v>0.25700000000000001</v>
      </c>
      <c r="F99" s="255">
        <v>0</v>
      </c>
      <c r="G99" s="255">
        <v>0</v>
      </c>
      <c r="H99" s="255">
        <v>0.68245451314546257</v>
      </c>
      <c r="I99" s="255">
        <v>0.39923941717791411</v>
      </c>
      <c r="J99" s="87">
        <v>0</v>
      </c>
      <c r="K99" s="87">
        <v>0.28345998619631896</v>
      </c>
      <c r="L99" s="255">
        <v>0</v>
      </c>
      <c r="M99" s="255">
        <v>0.24299999999999999</v>
      </c>
      <c r="N99" s="255">
        <v>0.59099999999999997</v>
      </c>
      <c r="O99" s="255">
        <v>0.57756191661481027</v>
      </c>
      <c r="P99" s="255">
        <v>0.84</v>
      </c>
      <c r="Q99" s="255">
        <v>1</v>
      </c>
      <c r="R99" s="255">
        <v>0</v>
      </c>
      <c r="S99" s="255">
        <v>0.82634348588741824</v>
      </c>
      <c r="T99" s="255">
        <v>0.40193975367265172</v>
      </c>
      <c r="U99" s="255">
        <v>0</v>
      </c>
      <c r="V99" s="87">
        <v>0.28537722510758273</v>
      </c>
      <c r="W99" s="255">
        <v>1</v>
      </c>
      <c r="X99" s="255">
        <f>1</f>
        <v>1</v>
      </c>
      <c r="Y99" s="256">
        <v>0</v>
      </c>
      <c r="Z99" s="256">
        <v>0</v>
      </c>
      <c r="AA99" s="271">
        <v>1</v>
      </c>
      <c r="AB99" s="256">
        <v>0.36993432683970745</v>
      </c>
      <c r="AC99" s="256">
        <v>0</v>
      </c>
      <c r="AD99" s="256">
        <v>0</v>
      </c>
      <c r="AE99" s="256">
        <v>0</v>
      </c>
      <c r="AF99" s="256">
        <f>'Datos Modificaciones Bus Europa'!G101</f>
        <v>1.1744857142857146</v>
      </c>
      <c r="AG99" s="87">
        <f>'Datos Modificaciones Bus Europa'!F101</f>
        <v>1.1512285714285715</v>
      </c>
      <c r="AH99" s="271">
        <v>1</v>
      </c>
    </row>
    <row r="100" spans="1:34" s="87" customFormat="1" ht="13" x14ac:dyDescent="0.3">
      <c r="A100" s="255">
        <v>0</v>
      </c>
      <c r="B100" s="255">
        <v>0</v>
      </c>
      <c r="C100" s="255">
        <v>0.33470191500000002</v>
      </c>
      <c r="D100" s="255">
        <v>0.41900018678989387</v>
      </c>
      <c r="E100" s="255">
        <v>0.25700000000000001</v>
      </c>
      <c r="F100" s="255">
        <v>0</v>
      </c>
      <c r="G100" s="255">
        <v>0</v>
      </c>
      <c r="H100" s="255">
        <v>0.68245451314546257</v>
      </c>
      <c r="I100" s="255">
        <v>0.39014006134969326</v>
      </c>
      <c r="J100" s="87">
        <v>0</v>
      </c>
      <c r="K100" s="87">
        <v>0.27699944355828221</v>
      </c>
      <c r="L100" s="255">
        <v>0</v>
      </c>
      <c r="M100" s="255">
        <v>0.24199999999999999</v>
      </c>
      <c r="N100" s="255">
        <v>0.59699999999999998</v>
      </c>
      <c r="O100" s="255">
        <v>0.58091039203484751</v>
      </c>
      <c r="P100" s="255">
        <v>0.84</v>
      </c>
      <c r="Q100" s="255">
        <v>1</v>
      </c>
      <c r="R100" s="255">
        <v>0</v>
      </c>
      <c r="S100" s="255">
        <v>0.82634348588741824</v>
      </c>
      <c r="T100" s="255">
        <v>0.40435109066627095</v>
      </c>
      <c r="U100" s="255">
        <v>0</v>
      </c>
      <c r="V100" s="87">
        <v>0.28708927437305237</v>
      </c>
      <c r="W100" s="255">
        <v>1</v>
      </c>
      <c r="X100" s="255">
        <f>1</f>
        <v>1</v>
      </c>
      <c r="Y100" s="256">
        <v>0</v>
      </c>
      <c r="Z100" s="256">
        <v>0</v>
      </c>
      <c r="AA100" s="271">
        <v>1</v>
      </c>
      <c r="AB100" s="256">
        <v>0.36993432683970751</v>
      </c>
      <c r="AC100" s="256">
        <v>0</v>
      </c>
      <c r="AD100" s="256">
        <v>0</v>
      </c>
      <c r="AE100" s="256">
        <v>0</v>
      </c>
      <c r="AF100" s="256">
        <f>'Datos Modificaciones Bus Europa'!G102</f>
        <v>1.1744857142857146</v>
      </c>
      <c r="AG100" s="87">
        <f>'Datos Modificaciones Bus Europa'!F102</f>
        <v>1.1512285714285715</v>
      </c>
      <c r="AH100" s="271">
        <v>1</v>
      </c>
    </row>
    <row r="101" spans="1:34" s="87" customFormat="1" ht="13" x14ac:dyDescent="0.3">
      <c r="A101" s="255">
        <v>0</v>
      </c>
      <c r="B101" s="255">
        <v>0</v>
      </c>
      <c r="C101" s="255">
        <v>0.35738882900000002</v>
      </c>
      <c r="D101" s="255">
        <v>0.40700015430469494</v>
      </c>
      <c r="E101" s="255">
        <v>0.25700000000000001</v>
      </c>
      <c r="F101" s="255">
        <v>0</v>
      </c>
      <c r="G101" s="255">
        <v>0</v>
      </c>
      <c r="H101" s="255">
        <v>0.68245451314546257</v>
      </c>
      <c r="I101" s="255">
        <v>0.41658469325153374</v>
      </c>
      <c r="J101" s="87">
        <v>0</v>
      </c>
      <c r="K101" s="87">
        <v>0.29577513220858892</v>
      </c>
      <c r="L101" s="255">
        <v>0</v>
      </c>
      <c r="M101" s="255">
        <v>0.26200000000000001</v>
      </c>
      <c r="N101" s="255">
        <v>0.58299999999999996</v>
      </c>
      <c r="O101" s="255">
        <v>0.58569010578718106</v>
      </c>
      <c r="P101" s="255">
        <v>0.84</v>
      </c>
      <c r="Q101" s="255">
        <v>1</v>
      </c>
      <c r="R101" s="255">
        <v>0</v>
      </c>
      <c r="S101" s="255">
        <v>0.82634348588741824</v>
      </c>
      <c r="T101" s="255">
        <v>0.39393188900430332</v>
      </c>
      <c r="U101" s="255">
        <v>0</v>
      </c>
      <c r="V101" s="87">
        <v>0.27969164119305534</v>
      </c>
      <c r="W101" s="255">
        <v>1</v>
      </c>
      <c r="X101" s="255">
        <f>1</f>
        <v>1</v>
      </c>
      <c r="Y101" s="256">
        <v>0</v>
      </c>
      <c r="Z101" s="256">
        <v>0</v>
      </c>
      <c r="AA101" s="271">
        <v>1</v>
      </c>
      <c r="AB101" s="256">
        <v>0.36993432683970745</v>
      </c>
      <c r="AC101" s="256">
        <v>0</v>
      </c>
      <c r="AD101" s="256">
        <v>0</v>
      </c>
      <c r="AE101" s="256">
        <v>0</v>
      </c>
      <c r="AF101" s="256">
        <f>'Datos Modificaciones Bus Europa'!G103</f>
        <v>1.1744857142857146</v>
      </c>
      <c r="AG101" s="87">
        <f>'Datos Modificaciones Bus Europa'!F103</f>
        <v>1.1512285714285715</v>
      </c>
      <c r="AH101" s="271">
        <v>1</v>
      </c>
    </row>
    <row r="102" spans="1:34" s="87" customFormat="1" ht="13" x14ac:dyDescent="0.3">
      <c r="A102" s="255">
        <v>0</v>
      </c>
      <c r="B102" s="255">
        <v>0</v>
      </c>
      <c r="C102" s="255">
        <v>0.41485719700000001</v>
      </c>
      <c r="D102" s="255">
        <v>0.4010001380620955</v>
      </c>
      <c r="E102" s="255">
        <v>0.25700000000000001</v>
      </c>
      <c r="F102" s="255">
        <v>0</v>
      </c>
      <c r="G102" s="255">
        <v>0</v>
      </c>
      <c r="H102" s="255">
        <v>0.68245451314546257</v>
      </c>
      <c r="I102" s="255">
        <v>0.48357180981595094</v>
      </c>
      <c r="J102" s="87">
        <v>0</v>
      </c>
      <c r="K102" s="87">
        <v>0.34333598496932516</v>
      </c>
      <c r="L102" s="255">
        <v>0</v>
      </c>
      <c r="M102" s="255">
        <v>0.28300000000000003</v>
      </c>
      <c r="N102" s="255">
        <v>0.56299999999999994</v>
      </c>
      <c r="O102" s="255">
        <v>0.58854075917859361</v>
      </c>
      <c r="P102" s="255">
        <v>0.84</v>
      </c>
      <c r="Q102" s="255">
        <v>1</v>
      </c>
      <c r="R102" s="255">
        <v>0</v>
      </c>
      <c r="S102" s="255">
        <v>0.82634348588741824</v>
      </c>
      <c r="T102" s="255">
        <v>0.37934730672206557</v>
      </c>
      <c r="U102" s="255">
        <v>0</v>
      </c>
      <c r="V102" s="87">
        <v>0.26933658777266656</v>
      </c>
      <c r="W102" s="255">
        <v>1</v>
      </c>
      <c r="X102" s="255">
        <f>1</f>
        <v>1</v>
      </c>
      <c r="Y102" s="256">
        <v>0</v>
      </c>
      <c r="Z102" s="256">
        <v>0</v>
      </c>
      <c r="AA102" s="271">
        <v>1</v>
      </c>
      <c r="AB102" s="256">
        <v>0.36963833011633146</v>
      </c>
      <c r="AC102" s="256">
        <v>0</v>
      </c>
      <c r="AD102" s="256">
        <v>0</v>
      </c>
      <c r="AE102" s="256">
        <v>0</v>
      </c>
      <c r="AF102" s="256">
        <f>'Datos Modificaciones Bus Europa'!G104</f>
        <v>1.1744857142857146</v>
      </c>
      <c r="AG102" s="87">
        <f>'Datos Modificaciones Bus Europa'!F104</f>
        <v>1.1512285714285715</v>
      </c>
      <c r="AH102" s="271">
        <v>1</v>
      </c>
    </row>
    <row r="103" spans="1:34" s="87" customFormat="1" ht="13" x14ac:dyDescent="0.3">
      <c r="A103" s="255">
        <v>0</v>
      </c>
      <c r="B103" s="255">
        <v>0</v>
      </c>
      <c r="C103" s="255">
        <v>0.47076277500000002</v>
      </c>
      <c r="D103" s="255">
        <v>0.39800012994079575</v>
      </c>
      <c r="E103" s="255">
        <v>0.25700000000000001</v>
      </c>
      <c r="F103" s="255">
        <v>0</v>
      </c>
      <c r="G103" s="255">
        <v>0</v>
      </c>
      <c r="H103" s="255">
        <v>0.68245451314546257</v>
      </c>
      <c r="I103" s="255">
        <v>0.54873726993865024</v>
      </c>
      <c r="J103" s="87">
        <v>0</v>
      </c>
      <c r="K103" s="87">
        <v>0.38960346165644172</v>
      </c>
      <c r="L103" s="255">
        <v>0</v>
      </c>
      <c r="M103" s="255">
        <v>0.3</v>
      </c>
      <c r="N103" s="255">
        <v>0.55700000000000005</v>
      </c>
      <c r="O103" s="255">
        <v>0.58027442439327936</v>
      </c>
      <c r="P103" s="255">
        <v>0.84</v>
      </c>
      <c r="Q103" s="255">
        <v>1</v>
      </c>
      <c r="R103" s="255">
        <v>0</v>
      </c>
      <c r="S103" s="255">
        <v>0.82634348588741824</v>
      </c>
      <c r="T103" s="255">
        <v>0.37455349458376613</v>
      </c>
      <c r="U103" s="255">
        <v>0</v>
      </c>
      <c r="V103" s="87">
        <v>0.26593298115447395</v>
      </c>
      <c r="W103" s="255">
        <v>1</v>
      </c>
      <c r="X103" s="255">
        <f>1</f>
        <v>1</v>
      </c>
      <c r="Y103" s="256">
        <v>0</v>
      </c>
      <c r="Z103" s="256">
        <v>0</v>
      </c>
      <c r="AA103" s="271">
        <v>1</v>
      </c>
      <c r="AB103" s="256">
        <v>0.36904633666314318</v>
      </c>
      <c r="AC103" s="256">
        <v>0</v>
      </c>
      <c r="AD103" s="256">
        <v>0</v>
      </c>
      <c r="AE103" s="256">
        <v>0</v>
      </c>
      <c r="AF103" s="256">
        <f>'Datos Modificaciones Bus Europa'!G105</f>
        <v>0.16448571428571432</v>
      </c>
      <c r="AG103" s="87">
        <f>'Datos Modificaciones Bus Europa'!F105</f>
        <v>0.16122857142857147</v>
      </c>
      <c r="AH103" s="271">
        <v>1</v>
      </c>
    </row>
    <row r="104" spans="1:34" s="87" customFormat="1" ht="13" x14ac:dyDescent="0.3">
      <c r="A104" s="255">
        <v>0</v>
      </c>
      <c r="B104" s="255">
        <v>0</v>
      </c>
      <c r="C104" s="255">
        <v>0.49756946400000002</v>
      </c>
      <c r="D104" s="255">
        <v>0.40199987005920429</v>
      </c>
      <c r="E104" s="255">
        <v>0.25700000000000001</v>
      </c>
      <c r="F104" s="255">
        <v>0</v>
      </c>
      <c r="G104" s="255">
        <v>0</v>
      </c>
      <c r="H104" s="255">
        <v>0.68245451314546257</v>
      </c>
      <c r="I104" s="255">
        <v>0.57998404907975454</v>
      </c>
      <c r="J104" s="87">
        <v>0</v>
      </c>
      <c r="K104" s="87">
        <v>0.41178867484662574</v>
      </c>
      <c r="L104" s="255">
        <v>0</v>
      </c>
      <c r="M104" s="255">
        <v>0.29299999999999998</v>
      </c>
      <c r="N104" s="255">
        <v>0.56100000000000005</v>
      </c>
      <c r="O104" s="255">
        <v>0.57440510267579337</v>
      </c>
      <c r="P104" s="255">
        <v>0.84</v>
      </c>
      <c r="Q104" s="255">
        <v>1</v>
      </c>
      <c r="R104" s="255">
        <v>0</v>
      </c>
      <c r="S104" s="255">
        <v>0.82634348588741824</v>
      </c>
      <c r="T104" s="255">
        <v>0.37719060691497253</v>
      </c>
      <c r="U104" s="255">
        <v>0</v>
      </c>
      <c r="V104" s="87">
        <v>0.26780533090963049</v>
      </c>
      <c r="W104" s="255">
        <v>1</v>
      </c>
      <c r="X104" s="255">
        <f>1</f>
        <v>1</v>
      </c>
      <c r="Y104" s="256">
        <v>0</v>
      </c>
      <c r="Z104" s="256">
        <v>0</v>
      </c>
      <c r="AA104" s="271">
        <v>1</v>
      </c>
      <c r="AB104" s="256">
        <v>0.36875033993976719</v>
      </c>
      <c r="AC104" s="256">
        <v>0</v>
      </c>
      <c r="AD104" s="256">
        <v>0</v>
      </c>
      <c r="AE104" s="256">
        <v>0</v>
      </c>
      <c r="AF104" s="256">
        <f>'Datos Modificaciones Bus Europa'!G106</f>
        <v>0.16448571428571432</v>
      </c>
      <c r="AG104" s="87">
        <f>'Datos Modificaciones Bus Europa'!F106</f>
        <v>0.16122857142857147</v>
      </c>
      <c r="AH104" s="271">
        <v>1</v>
      </c>
    </row>
    <row r="105" spans="1:34" s="87" customFormat="1" ht="13" x14ac:dyDescent="0.3">
      <c r="A105" s="255">
        <v>0</v>
      </c>
      <c r="B105" s="255">
        <v>0</v>
      </c>
      <c r="C105" s="255">
        <v>0.51359013099999995</v>
      </c>
      <c r="D105" s="255">
        <v>0.40900002436389921</v>
      </c>
      <c r="E105" s="255">
        <v>0.25700000000000001</v>
      </c>
      <c r="F105" s="255">
        <v>0</v>
      </c>
      <c r="G105" s="255">
        <v>0</v>
      </c>
      <c r="H105" s="255">
        <v>0.68245451314546257</v>
      </c>
      <c r="I105" s="255">
        <v>0.59865831288343552</v>
      </c>
      <c r="J105" s="87">
        <v>0</v>
      </c>
      <c r="K105" s="87">
        <v>0.42504740214723924</v>
      </c>
      <c r="L105" s="255">
        <v>0</v>
      </c>
      <c r="M105" s="255">
        <v>0.27099999999999996</v>
      </c>
      <c r="N105" s="255">
        <v>0.53800000000000003</v>
      </c>
      <c r="O105" s="255">
        <v>0.55938207840696952</v>
      </c>
      <c r="P105" s="255">
        <v>0.84</v>
      </c>
      <c r="Q105" s="255">
        <v>1</v>
      </c>
      <c r="R105" s="255">
        <v>0</v>
      </c>
      <c r="S105" s="255">
        <v>0.82634348588741824</v>
      </c>
      <c r="T105" s="255">
        <v>0.36183306128505716</v>
      </c>
      <c r="U105" s="255">
        <v>0</v>
      </c>
      <c r="V105" s="87">
        <v>0.25690147351239057</v>
      </c>
      <c r="W105" s="255">
        <v>1</v>
      </c>
      <c r="X105" s="255">
        <f>1</f>
        <v>1</v>
      </c>
      <c r="Y105" s="256">
        <v>0</v>
      </c>
      <c r="Z105" s="256">
        <v>0</v>
      </c>
      <c r="AA105" s="271">
        <v>1</v>
      </c>
      <c r="AB105" s="256">
        <v>0.36845434321639131</v>
      </c>
      <c r="AC105" s="256">
        <v>0</v>
      </c>
      <c r="AD105" s="256">
        <v>0</v>
      </c>
      <c r="AE105" s="256">
        <v>0</v>
      </c>
      <c r="AF105" s="256">
        <f>'Datos Modificaciones Bus Europa'!G107</f>
        <v>0.16448571428571432</v>
      </c>
      <c r="AG105" s="87">
        <f>'Datos Modificaciones Bus Europa'!F107</f>
        <v>0.16122857142857147</v>
      </c>
      <c r="AH105" s="271">
        <v>1</v>
      </c>
    </row>
    <row r="106" spans="1:34" s="87" customFormat="1" ht="13" x14ac:dyDescent="0.3">
      <c r="A106" s="255">
        <v>0</v>
      </c>
      <c r="B106" s="255">
        <v>0</v>
      </c>
      <c r="C106" s="255">
        <v>0.54317550699999995</v>
      </c>
      <c r="D106" s="255">
        <v>0.42100005684909814</v>
      </c>
      <c r="E106" s="255">
        <v>0.25700000000000001</v>
      </c>
      <c r="F106" s="255">
        <v>0</v>
      </c>
      <c r="G106" s="255">
        <v>0</v>
      </c>
      <c r="H106" s="255">
        <v>0.68245451314546257</v>
      </c>
      <c r="I106" s="255">
        <v>0.63605898773006142</v>
      </c>
      <c r="J106" s="87">
        <v>0</v>
      </c>
      <c r="K106" s="87">
        <v>0.45160188128834355</v>
      </c>
      <c r="L106" s="255">
        <v>0</v>
      </c>
      <c r="M106" s="255">
        <v>0.27699999999999997</v>
      </c>
      <c r="N106" s="255">
        <v>0.501</v>
      </c>
      <c r="O106" s="255">
        <v>0.54305164903546976</v>
      </c>
      <c r="P106" s="255">
        <v>0.84</v>
      </c>
      <c r="Q106" s="255">
        <v>1</v>
      </c>
      <c r="R106" s="255">
        <v>0</v>
      </c>
      <c r="S106" s="255">
        <v>0.82634348588741824</v>
      </c>
      <c r="T106" s="255">
        <v>0.33695296037987832</v>
      </c>
      <c r="U106" s="255">
        <v>0</v>
      </c>
      <c r="V106" s="87">
        <v>0.2392366018697136</v>
      </c>
      <c r="W106" s="255">
        <v>1</v>
      </c>
      <c r="X106" s="255">
        <f>1</f>
        <v>1</v>
      </c>
      <c r="Y106" s="256">
        <v>0</v>
      </c>
      <c r="Z106" s="256">
        <v>0</v>
      </c>
      <c r="AA106" s="271">
        <v>1</v>
      </c>
      <c r="AB106" s="256">
        <v>0.36845434321639131</v>
      </c>
      <c r="AC106" s="256">
        <v>0</v>
      </c>
      <c r="AD106" s="256">
        <v>0</v>
      </c>
      <c r="AE106" s="256">
        <v>0</v>
      </c>
      <c r="AF106" s="256">
        <f>'Datos Modificaciones Bus Europa'!G108</f>
        <v>0.16448571428571432</v>
      </c>
      <c r="AG106" s="87">
        <f>'Datos Modificaciones Bus Europa'!F108</f>
        <v>0.16122857142857147</v>
      </c>
      <c r="AH106" s="271">
        <v>1</v>
      </c>
    </row>
    <row r="107" spans="1:34" s="87" customFormat="1" ht="13" x14ac:dyDescent="0.3">
      <c r="A107" s="255">
        <v>6.3E-2</v>
      </c>
      <c r="B107" s="255">
        <v>1.9E-2</v>
      </c>
      <c r="C107" s="255">
        <v>0.57570690099999999</v>
      </c>
      <c r="D107" s="255">
        <v>0.42700007309169763</v>
      </c>
      <c r="E107" s="255">
        <v>0.25700000000000001</v>
      </c>
      <c r="F107" s="255">
        <v>0</v>
      </c>
      <c r="G107" s="255">
        <v>0.24358505774374567</v>
      </c>
      <c r="H107" s="255">
        <v>0.68245451314546257</v>
      </c>
      <c r="I107" s="255">
        <v>0.74957457055214727</v>
      </c>
      <c r="J107" s="87">
        <v>0</v>
      </c>
      <c r="K107" s="87">
        <v>0.53219794509202456</v>
      </c>
      <c r="L107" s="255">
        <v>4.7999999999999994E-2</v>
      </c>
      <c r="M107" s="255">
        <v>0.311</v>
      </c>
      <c r="N107" s="255">
        <v>0.47000000000000003</v>
      </c>
      <c r="O107" s="255">
        <v>0.54292283758556314</v>
      </c>
      <c r="P107" s="255">
        <v>0.84</v>
      </c>
      <c r="Q107" s="255">
        <v>0.5846117918447864</v>
      </c>
      <c r="R107" s="255">
        <v>0</v>
      </c>
      <c r="S107" s="255">
        <v>0.82634348588741824</v>
      </c>
      <c r="T107" s="255">
        <v>0.35224417569372307</v>
      </c>
      <c r="U107" s="255">
        <v>0</v>
      </c>
      <c r="V107" s="87">
        <v>0.2500933647425434</v>
      </c>
      <c r="W107" s="255">
        <v>1</v>
      </c>
      <c r="X107" s="255">
        <f>1</f>
        <v>1</v>
      </c>
      <c r="Y107" s="256">
        <v>0</v>
      </c>
      <c r="Z107" s="256">
        <v>0</v>
      </c>
      <c r="AA107" s="271">
        <v>1</v>
      </c>
      <c r="AB107" s="256">
        <v>0.36845434321639131</v>
      </c>
      <c r="AC107" s="256">
        <v>0</v>
      </c>
      <c r="AD107" s="256">
        <v>0</v>
      </c>
      <c r="AE107" s="256">
        <v>0</v>
      </c>
      <c r="AF107" s="256">
        <f>'Datos Modificaciones Bus Europa'!G109</f>
        <v>0.16448571428571432</v>
      </c>
      <c r="AG107" s="87">
        <f>'Datos Modificaciones Bus Europa'!F109</f>
        <v>0.16122857142857147</v>
      </c>
      <c r="AH107" s="271">
        <v>1</v>
      </c>
    </row>
    <row r="108" spans="1:34" s="87" customFormat="1" ht="13" x14ac:dyDescent="0.3">
      <c r="A108" s="255">
        <v>0.187</v>
      </c>
      <c r="B108" s="255">
        <v>0.05</v>
      </c>
      <c r="C108" s="255">
        <v>0.61551767300000004</v>
      </c>
      <c r="D108" s="255">
        <v>0.41200003248519895</v>
      </c>
      <c r="E108" s="255">
        <v>0.25700000000000001</v>
      </c>
      <c r="F108" s="255">
        <v>0</v>
      </c>
      <c r="G108" s="255">
        <v>1</v>
      </c>
      <c r="H108" s="255">
        <v>0.68245451314546257</v>
      </c>
      <c r="I108" s="255">
        <v>0.94068760736196322</v>
      </c>
      <c r="J108" s="87">
        <v>0</v>
      </c>
      <c r="K108" s="87">
        <v>0.44018562385521476</v>
      </c>
      <c r="L108" s="255">
        <v>0.19499999999999998</v>
      </c>
      <c r="M108" s="255">
        <v>0.36499999999999999</v>
      </c>
      <c r="N108" s="255">
        <v>0.435</v>
      </c>
      <c r="O108" s="255">
        <v>0.54569943995021775</v>
      </c>
      <c r="P108" s="255">
        <v>0.84</v>
      </c>
      <c r="Q108" s="255">
        <v>0</v>
      </c>
      <c r="R108" s="255">
        <v>1</v>
      </c>
      <c r="S108" s="255">
        <v>0.82634348588741824</v>
      </c>
      <c r="T108" s="255">
        <v>0.44075293070188454</v>
      </c>
      <c r="U108" s="255">
        <v>0</v>
      </c>
      <c r="V108" s="87">
        <v>0.22166155291957262</v>
      </c>
      <c r="W108" s="255">
        <v>1</v>
      </c>
      <c r="X108" s="255">
        <f>1</f>
        <v>1</v>
      </c>
      <c r="Y108" s="256">
        <v>0</v>
      </c>
      <c r="Z108" s="256">
        <v>0</v>
      </c>
      <c r="AA108" s="271">
        <v>1</v>
      </c>
      <c r="AB108" s="256">
        <v>0.36845434321639131</v>
      </c>
      <c r="AC108" s="256">
        <v>0</v>
      </c>
      <c r="AD108" s="256">
        <v>0.1347980537349025</v>
      </c>
      <c r="AE108" s="256">
        <v>0</v>
      </c>
      <c r="AF108" s="256">
        <f>'Datos Modificaciones Bus Europa'!G110</f>
        <v>0.16448571428571432</v>
      </c>
      <c r="AG108" s="87">
        <f>'Datos Modificaciones Bus Europa'!F110</f>
        <v>0.16122857142857147</v>
      </c>
      <c r="AH108" s="271">
        <v>1</v>
      </c>
    </row>
    <row r="109" spans="1:34" s="87" customFormat="1" ht="13" x14ac:dyDescent="0.3">
      <c r="A109" s="255">
        <v>0.27200000000000002</v>
      </c>
      <c r="B109" s="255">
        <v>9.3000000000000013E-2</v>
      </c>
      <c r="C109" s="255">
        <v>0.64408793200000003</v>
      </c>
      <c r="D109" s="255">
        <v>0.40400014618339519</v>
      </c>
      <c r="E109" s="255">
        <v>0.25700000000000001</v>
      </c>
      <c r="F109" s="255">
        <v>0</v>
      </c>
      <c r="G109" s="255">
        <v>1</v>
      </c>
      <c r="H109" s="255">
        <v>0.68245451314546257</v>
      </c>
      <c r="I109" s="255">
        <v>1</v>
      </c>
      <c r="J109" s="87">
        <v>7.8644188582640689E-2</v>
      </c>
      <c r="K109" s="87">
        <v>0.35616023158374233</v>
      </c>
      <c r="L109" s="255">
        <v>0.34699999999999998</v>
      </c>
      <c r="M109" s="255">
        <v>0.499</v>
      </c>
      <c r="N109" s="255">
        <v>0.39999999999999997</v>
      </c>
      <c r="O109" s="255">
        <v>0.55619228375855634</v>
      </c>
      <c r="P109" s="255">
        <v>0.84</v>
      </c>
      <c r="Q109" s="255">
        <v>0</v>
      </c>
      <c r="R109" s="255">
        <v>1</v>
      </c>
      <c r="S109" s="255">
        <v>0.82634348588741824</v>
      </c>
      <c r="T109" s="255">
        <v>0.53586919424246915</v>
      </c>
      <c r="U109" s="255">
        <v>0</v>
      </c>
      <c r="V109" s="87">
        <v>0.18940454149354505</v>
      </c>
      <c r="W109" s="255">
        <v>1</v>
      </c>
      <c r="X109" s="255">
        <f>1</f>
        <v>1</v>
      </c>
      <c r="Y109" s="256">
        <v>0</v>
      </c>
      <c r="Z109" s="256">
        <v>0</v>
      </c>
      <c r="AA109" s="271">
        <v>1</v>
      </c>
      <c r="AB109" s="256">
        <v>0.36875033993976725</v>
      </c>
      <c r="AC109" s="256">
        <v>8.6901198202974667E-3</v>
      </c>
      <c r="AD109" s="256">
        <v>0.51668918028288358</v>
      </c>
      <c r="AE109" s="256">
        <v>0</v>
      </c>
      <c r="AF109" s="256">
        <f>'Datos Modificaciones Bus Europa'!G111</f>
        <v>0.16448571428571432</v>
      </c>
      <c r="AG109" s="87">
        <f>'Datos Modificaciones Bus Europa'!F111</f>
        <v>0.16122857142857147</v>
      </c>
      <c r="AH109" s="271">
        <v>1</v>
      </c>
    </row>
    <row r="110" spans="1:34" s="87" customFormat="1" ht="13" x14ac:dyDescent="0.3">
      <c r="A110" s="255">
        <v>0.32200000000000001</v>
      </c>
      <c r="B110" s="255">
        <v>0.14099999999999902</v>
      </c>
      <c r="C110" s="255">
        <v>0.67036331400000004</v>
      </c>
      <c r="D110" s="255">
        <v>0.39899986193790454</v>
      </c>
      <c r="E110" s="255">
        <v>0.25700000000000001</v>
      </c>
      <c r="F110" s="255">
        <v>0</v>
      </c>
      <c r="G110" s="255">
        <v>1</v>
      </c>
      <c r="H110" s="255">
        <v>0.68245451314546257</v>
      </c>
      <c r="I110" s="255">
        <v>1</v>
      </c>
      <c r="J110" s="87">
        <v>0.17664554017296988</v>
      </c>
      <c r="K110" s="87">
        <v>0.27731594432361961</v>
      </c>
      <c r="L110" s="255">
        <v>0.45299999999999996</v>
      </c>
      <c r="M110" s="255">
        <v>0.57299999999999995</v>
      </c>
      <c r="N110" s="255">
        <v>0.375</v>
      </c>
      <c r="O110" s="255">
        <v>0.55786309894212815</v>
      </c>
      <c r="P110" s="255">
        <v>0.84</v>
      </c>
      <c r="Q110" s="255">
        <v>0</v>
      </c>
      <c r="R110" s="255">
        <v>1</v>
      </c>
      <c r="S110" s="255">
        <v>0.82634348588741824</v>
      </c>
      <c r="T110" s="255">
        <v>0.60035301973586586</v>
      </c>
      <c r="U110" s="255">
        <v>0</v>
      </c>
      <c r="V110" s="87">
        <v>0.15332233046446059</v>
      </c>
      <c r="W110" s="255">
        <v>1</v>
      </c>
      <c r="X110" s="255">
        <f>1</f>
        <v>1</v>
      </c>
      <c r="Y110" s="256">
        <v>0</v>
      </c>
      <c r="Z110" s="256">
        <v>0</v>
      </c>
      <c r="AA110" s="271">
        <v>1</v>
      </c>
      <c r="AB110" s="256">
        <v>0.36904633666314318</v>
      </c>
      <c r="AC110" s="256">
        <v>1.0412549220862416E-12</v>
      </c>
      <c r="AD110" s="256">
        <v>0.7129963790223196</v>
      </c>
      <c r="AE110" s="256">
        <v>0</v>
      </c>
      <c r="AF110" s="256">
        <f>'Datos Modificaciones Bus Europa'!G112</f>
        <v>0.16448571428571432</v>
      </c>
      <c r="AG110" s="87">
        <f>'Datos Modificaciones Bus Europa'!F112</f>
        <v>0.16122857142857147</v>
      </c>
      <c r="AH110" s="271">
        <v>1</v>
      </c>
    </row>
    <row r="111" spans="1:34" s="87" customFormat="1" ht="13" x14ac:dyDescent="0.3">
      <c r="A111" s="255">
        <v>0.34499999999999997</v>
      </c>
      <c r="B111" s="255">
        <v>0.17800000000000002</v>
      </c>
      <c r="C111" s="255">
        <v>0.68859970000000004</v>
      </c>
      <c r="D111" s="255">
        <v>0.38699982945270561</v>
      </c>
      <c r="E111" s="255">
        <v>0.25700000000000001</v>
      </c>
      <c r="F111" s="255">
        <v>0</v>
      </c>
      <c r="G111" s="255">
        <v>1</v>
      </c>
      <c r="H111" s="255">
        <v>0.68245451314546257</v>
      </c>
      <c r="I111" s="255">
        <v>1</v>
      </c>
      <c r="J111" s="87">
        <v>0.22797255134780081</v>
      </c>
      <c r="K111" s="87">
        <v>0.55590346411257674</v>
      </c>
      <c r="L111" s="255">
        <v>0.498</v>
      </c>
      <c r="M111" s="255">
        <v>0.61399999999999999</v>
      </c>
      <c r="N111" s="255">
        <v>0.37</v>
      </c>
      <c r="O111" s="255">
        <v>0.54186247666459242</v>
      </c>
      <c r="P111" s="255">
        <v>0.84</v>
      </c>
      <c r="Q111" s="255">
        <v>0</v>
      </c>
      <c r="R111" s="255">
        <v>1</v>
      </c>
      <c r="S111" s="255">
        <v>0.82634348588741824</v>
      </c>
      <c r="T111" s="255">
        <v>0.62770448137705881</v>
      </c>
      <c r="U111" s="255">
        <v>0</v>
      </c>
      <c r="V111" s="87">
        <v>0.12414210157293368</v>
      </c>
      <c r="W111" s="255">
        <v>1</v>
      </c>
      <c r="X111" s="255">
        <f>1</f>
        <v>1</v>
      </c>
      <c r="Y111" s="256">
        <v>0</v>
      </c>
      <c r="Z111" s="256">
        <v>0</v>
      </c>
      <c r="AA111" s="271">
        <v>1</v>
      </c>
      <c r="AB111" s="256">
        <v>0.36904633666314318</v>
      </c>
      <c r="AC111" s="256">
        <v>0</v>
      </c>
      <c r="AD111" s="256">
        <v>0.82615423637094176</v>
      </c>
      <c r="AE111" s="256">
        <v>0</v>
      </c>
      <c r="AF111" s="256">
        <f>'Datos Modificaciones Bus Europa'!G113</f>
        <v>0.16448571428571432</v>
      </c>
      <c r="AG111" s="87">
        <f>'Datos Modificaciones Bus Europa'!F113</f>
        <v>0.16122857142857147</v>
      </c>
      <c r="AH111" s="271">
        <v>1</v>
      </c>
    </row>
    <row r="112" spans="1:34" s="87" customFormat="1" ht="13" x14ac:dyDescent="0.3">
      <c r="A112" s="255">
        <v>0.35</v>
      </c>
      <c r="B112" s="255">
        <v>0.184</v>
      </c>
      <c r="C112" s="255">
        <v>0.69667436500000002</v>
      </c>
      <c r="D112" s="255">
        <v>0.39099997563610084</v>
      </c>
      <c r="E112" s="255">
        <v>0.25700000000000001</v>
      </c>
      <c r="F112" s="255">
        <v>0</v>
      </c>
      <c r="G112" s="255">
        <v>1</v>
      </c>
      <c r="H112" s="255">
        <v>0.68245451314546257</v>
      </c>
      <c r="I112" s="255">
        <v>1</v>
      </c>
      <c r="J112" s="87">
        <v>0.22962169681428896</v>
      </c>
      <c r="K112" s="87">
        <v>0.46214235259969322</v>
      </c>
      <c r="L112" s="255">
        <v>0.47599999999999992</v>
      </c>
      <c r="M112" s="255">
        <v>0.627</v>
      </c>
      <c r="N112" s="255">
        <v>0.36699999999999999</v>
      </c>
      <c r="O112" s="255">
        <v>0.54720597386434355</v>
      </c>
      <c r="P112" s="255">
        <v>0.84</v>
      </c>
      <c r="Q112" s="255">
        <v>0</v>
      </c>
      <c r="R112" s="255">
        <v>1</v>
      </c>
      <c r="S112" s="255">
        <v>0.82634348588741824</v>
      </c>
      <c r="T112" s="255">
        <v>0.60356796260572787</v>
      </c>
      <c r="U112" s="255">
        <v>0</v>
      </c>
      <c r="V112" s="87">
        <v>0.12222950177103427</v>
      </c>
      <c r="W112" s="255">
        <v>1</v>
      </c>
      <c r="X112" s="255">
        <f>1</f>
        <v>1</v>
      </c>
      <c r="Y112" s="256">
        <v>0</v>
      </c>
      <c r="Z112" s="256">
        <v>0</v>
      </c>
      <c r="AA112" s="271">
        <v>1</v>
      </c>
      <c r="AB112" s="256">
        <v>0.36875033993976725</v>
      </c>
      <c r="AC112" s="256">
        <v>0</v>
      </c>
      <c r="AD112" s="256">
        <v>0.76259664063656185</v>
      </c>
      <c r="AE112" s="256">
        <v>0</v>
      </c>
      <c r="AF112" s="256">
        <f>'Datos Modificaciones Bus Europa'!G114</f>
        <v>0.16448571428571432</v>
      </c>
      <c r="AG112" s="87">
        <f>'Datos Modificaciones Bus Europa'!F114</f>
        <v>0.16122857142857147</v>
      </c>
      <c r="AH112" s="271">
        <v>1</v>
      </c>
    </row>
    <row r="113" spans="1:34" s="87" customFormat="1" ht="13" x14ac:dyDescent="0.3">
      <c r="A113" s="255">
        <v>0.32100000000000001</v>
      </c>
      <c r="B113" s="255">
        <v>0.14899999999999902</v>
      </c>
      <c r="C113" s="255">
        <v>0.68744846599999998</v>
      </c>
      <c r="D113" s="255">
        <v>0.38600009745559682</v>
      </c>
      <c r="E113" s="255">
        <v>0.25700000000000001</v>
      </c>
      <c r="F113" s="255">
        <v>0</v>
      </c>
      <c r="G113" s="255">
        <v>1</v>
      </c>
      <c r="H113" s="255">
        <v>0.68245451314546257</v>
      </c>
      <c r="I113" s="255">
        <v>1</v>
      </c>
      <c r="J113" s="87">
        <v>0.15760114295699332</v>
      </c>
      <c r="K113" s="87">
        <v>0.28276304583742334</v>
      </c>
      <c r="L113" s="255">
        <v>0.38700000000000001</v>
      </c>
      <c r="M113" s="255">
        <v>0.60099999999999998</v>
      </c>
      <c r="N113" s="255">
        <v>0.36799999999999999</v>
      </c>
      <c r="O113" s="255">
        <v>0.55132482887367773</v>
      </c>
      <c r="P113" s="255">
        <v>0.84</v>
      </c>
      <c r="Q113" s="255">
        <v>0</v>
      </c>
      <c r="R113" s="255">
        <v>1</v>
      </c>
      <c r="S113" s="255">
        <v>0.82634348588741824</v>
      </c>
      <c r="T113" s="255">
        <v>0.53099295147648018</v>
      </c>
      <c r="U113" s="255">
        <v>0</v>
      </c>
      <c r="V113" s="87">
        <v>0.1426148085769402</v>
      </c>
      <c r="W113" s="255">
        <v>1</v>
      </c>
      <c r="X113" s="255">
        <f>1</f>
        <v>1</v>
      </c>
      <c r="Y113" s="256">
        <v>0</v>
      </c>
      <c r="Z113" s="256">
        <v>0</v>
      </c>
      <c r="AA113" s="271">
        <v>1</v>
      </c>
      <c r="AB113" s="256">
        <v>0.36845434321639131</v>
      </c>
      <c r="AC113" s="256">
        <v>0</v>
      </c>
      <c r="AD113" s="256">
        <v>0.51592173503719174</v>
      </c>
      <c r="AE113" s="256">
        <v>0</v>
      </c>
      <c r="AF113" s="256">
        <f>'Datos Modificaciones Bus Europa'!G115</f>
        <v>0.16448571428571432</v>
      </c>
      <c r="AG113" s="87">
        <f>'Datos Modificaciones Bus Europa'!F115</f>
        <v>0.16122857142857147</v>
      </c>
      <c r="AH113" s="271">
        <v>1</v>
      </c>
    </row>
    <row r="114" spans="1:34" s="87" customFormat="1" ht="13" x14ac:dyDescent="0.3">
      <c r="A114" s="255">
        <v>0.22800000000000001</v>
      </c>
      <c r="B114" s="255">
        <v>8.4000000000000005E-2</v>
      </c>
      <c r="C114" s="255">
        <v>0.67320856200000001</v>
      </c>
      <c r="D114" s="255">
        <v>0.39899986193790454</v>
      </c>
      <c r="E114" s="255">
        <v>0.25700000000000001</v>
      </c>
      <c r="F114" s="255">
        <v>0</v>
      </c>
      <c r="G114" s="255">
        <v>1</v>
      </c>
      <c r="H114" s="255">
        <v>0.68245451314546257</v>
      </c>
      <c r="I114" s="255">
        <v>1</v>
      </c>
      <c r="J114" s="87">
        <v>2.9488248322091133E-2</v>
      </c>
      <c r="K114" s="87">
        <v>0.40173720984325151</v>
      </c>
      <c r="L114" s="255">
        <v>0.25700000000000001</v>
      </c>
      <c r="M114" s="255">
        <v>0.55999999999999994</v>
      </c>
      <c r="N114" s="255">
        <v>0.36799999999999999</v>
      </c>
      <c r="O114" s="255">
        <v>0.54871935283136286</v>
      </c>
      <c r="P114" s="255">
        <v>0.84</v>
      </c>
      <c r="Q114" s="255">
        <v>0</v>
      </c>
      <c r="R114" s="255">
        <v>1</v>
      </c>
      <c r="S114" s="255">
        <v>0.82634348588741824</v>
      </c>
      <c r="T114" s="255">
        <v>0.42847774150467427</v>
      </c>
      <c r="U114" s="255">
        <v>0</v>
      </c>
      <c r="V114" s="87">
        <v>0.1748718200029678</v>
      </c>
      <c r="W114" s="255">
        <v>1</v>
      </c>
      <c r="X114" s="255">
        <f>1</f>
        <v>1</v>
      </c>
      <c r="Y114" s="256">
        <v>0</v>
      </c>
      <c r="Z114" s="256">
        <v>0</v>
      </c>
      <c r="AA114" s="271">
        <v>1</v>
      </c>
      <c r="AB114" s="256">
        <v>0.36845434321639131</v>
      </c>
      <c r="AC114" s="256">
        <v>0</v>
      </c>
      <c r="AD114" s="256">
        <v>0</v>
      </c>
      <c r="AE114" s="256">
        <v>0</v>
      </c>
      <c r="AF114" s="256">
        <f>'Datos Modificaciones Bus Europa'!G116</f>
        <v>0.16448571428571432</v>
      </c>
      <c r="AG114" s="87">
        <f>'Datos Modificaciones Bus Europa'!F116</f>
        <v>0.16122857142857147</v>
      </c>
      <c r="AH114" s="271">
        <v>1</v>
      </c>
    </row>
    <row r="115" spans="1:34" s="87" customFormat="1" ht="13" x14ac:dyDescent="0.3">
      <c r="A115" s="255">
        <v>5.8000000000000003E-2</v>
      </c>
      <c r="B115" s="255">
        <v>1.09999999999999E-2</v>
      </c>
      <c r="C115" s="255">
        <v>0.61049664199999998</v>
      </c>
      <c r="D115" s="255">
        <v>0.44999999999999996</v>
      </c>
      <c r="E115" s="255">
        <v>0.25700000000000001</v>
      </c>
      <c r="F115" s="255">
        <v>0</v>
      </c>
      <c r="G115" s="255">
        <v>0</v>
      </c>
      <c r="H115" s="255">
        <v>0.68245451314546257</v>
      </c>
      <c r="I115" s="255">
        <v>0.77844328220858894</v>
      </c>
      <c r="J115" s="87">
        <v>0</v>
      </c>
      <c r="K115" s="87">
        <v>0.55269473036809813</v>
      </c>
      <c r="L115" s="255">
        <v>0.11</v>
      </c>
      <c r="M115" s="255">
        <v>0.33200000000000002</v>
      </c>
      <c r="N115" s="255">
        <v>0.36899999999999999</v>
      </c>
      <c r="O115" s="255">
        <v>0.55333229620410707</v>
      </c>
      <c r="P115" s="255">
        <v>0.84</v>
      </c>
      <c r="Q115" s="255">
        <v>1</v>
      </c>
      <c r="R115" s="255">
        <v>0</v>
      </c>
      <c r="S115" s="255">
        <v>0.82634348588741824</v>
      </c>
      <c r="T115" s="255">
        <v>0.32054518474551119</v>
      </c>
      <c r="U115" s="255">
        <v>0</v>
      </c>
      <c r="V115" s="87">
        <v>0.20712883142899541</v>
      </c>
      <c r="W115" s="255">
        <v>1</v>
      </c>
      <c r="X115" s="255">
        <f>1</f>
        <v>1</v>
      </c>
      <c r="Y115" s="256">
        <v>0</v>
      </c>
      <c r="Z115" s="256">
        <v>0</v>
      </c>
      <c r="AA115" s="271">
        <v>1</v>
      </c>
      <c r="AB115" s="256">
        <v>0.36845434321639131</v>
      </c>
      <c r="AC115" s="256">
        <v>0</v>
      </c>
      <c r="AD115" s="256">
        <v>0</v>
      </c>
      <c r="AE115" s="256">
        <v>0</v>
      </c>
      <c r="AF115" s="256">
        <f>'Datos Modificaciones Bus Europa'!G117</f>
        <v>0.16448571428571432</v>
      </c>
      <c r="AG115" s="87">
        <f>'Datos Modificaciones Bus Europa'!F117</f>
        <v>0.16122857142857147</v>
      </c>
      <c r="AH115" s="271">
        <v>1</v>
      </c>
    </row>
    <row r="116" spans="1:34" s="87" customFormat="1" ht="13" x14ac:dyDescent="0.3">
      <c r="A116" s="255">
        <v>0</v>
      </c>
      <c r="B116" s="255">
        <v>0</v>
      </c>
      <c r="C116" s="255">
        <v>0.53394372199999995</v>
      </c>
      <c r="D116" s="255">
        <v>0.45900002436389925</v>
      </c>
      <c r="E116" s="255">
        <v>0.25700000000000001</v>
      </c>
      <c r="F116" s="255">
        <v>0</v>
      </c>
      <c r="G116" s="255">
        <v>0</v>
      </c>
      <c r="H116" s="255">
        <v>0.68245451314546257</v>
      </c>
      <c r="I116" s="255">
        <v>0.62246214723926374</v>
      </c>
      <c r="J116" s="87">
        <v>0</v>
      </c>
      <c r="K116" s="87">
        <v>0.44194812453987731</v>
      </c>
      <c r="L116" s="255">
        <v>0</v>
      </c>
      <c r="M116" s="255">
        <v>0.16999999999999998</v>
      </c>
      <c r="N116" s="255">
        <v>0.36099999999999999</v>
      </c>
      <c r="O116" s="255">
        <v>0.56475980087118849</v>
      </c>
      <c r="P116" s="255">
        <v>0.84</v>
      </c>
      <c r="Q116" s="255">
        <v>1</v>
      </c>
      <c r="R116" s="255">
        <v>0</v>
      </c>
      <c r="S116" s="255">
        <v>0.82634348588741824</v>
      </c>
      <c r="T116" s="255">
        <v>0.24629833803234902</v>
      </c>
      <c r="U116" s="255">
        <v>0</v>
      </c>
      <c r="V116" s="87">
        <v>0.1748718200029678</v>
      </c>
      <c r="W116" s="255">
        <v>1</v>
      </c>
      <c r="X116" s="255">
        <f>1</f>
        <v>1</v>
      </c>
      <c r="Y116" s="256">
        <v>0</v>
      </c>
      <c r="Z116" s="256">
        <v>0</v>
      </c>
      <c r="AA116" s="271">
        <v>1</v>
      </c>
      <c r="AB116" s="256">
        <v>0.36875033993976719</v>
      </c>
      <c r="AC116" s="256">
        <v>0</v>
      </c>
      <c r="AD116" s="256">
        <v>0</v>
      </c>
      <c r="AE116" s="256">
        <v>0</v>
      </c>
      <c r="AF116" s="256">
        <f>'Datos Modificaciones Bus Europa'!G118</f>
        <v>0.16448571428571432</v>
      </c>
      <c r="AG116" s="87">
        <f>'Datos Modificaciones Bus Europa'!F118</f>
        <v>0.16122857142857147</v>
      </c>
      <c r="AH116" s="271">
        <v>1</v>
      </c>
    </row>
    <row r="117" spans="1:34" s="87" customFormat="1" ht="13" x14ac:dyDescent="0.3">
      <c r="A117" s="255">
        <v>0</v>
      </c>
      <c r="B117" s="255">
        <v>0</v>
      </c>
      <c r="C117" s="255">
        <v>0.48341007800000002</v>
      </c>
      <c r="D117" s="255">
        <v>0.46000016242599473</v>
      </c>
      <c r="E117" s="255">
        <v>0.25700000000000001</v>
      </c>
      <c r="F117" s="255">
        <v>0.53872521475479973</v>
      </c>
      <c r="G117" s="255">
        <v>0</v>
      </c>
      <c r="H117" s="255">
        <v>0.68245451314546257</v>
      </c>
      <c r="I117" s="255">
        <v>0.5634793865030675</v>
      </c>
      <c r="J117" s="87">
        <v>0</v>
      </c>
      <c r="K117" s="87">
        <v>0.40007036441717791</v>
      </c>
      <c r="L117" s="255">
        <v>0</v>
      </c>
      <c r="M117" s="255">
        <v>0.13899999999999998</v>
      </c>
      <c r="N117" s="255">
        <v>0.33900000000000002</v>
      </c>
      <c r="O117" s="255">
        <v>0.57456378344741754</v>
      </c>
      <c r="P117" s="255">
        <v>0.84</v>
      </c>
      <c r="Q117" s="255">
        <v>1</v>
      </c>
      <c r="R117" s="255">
        <v>0</v>
      </c>
      <c r="S117" s="255">
        <v>0.82634348588741824</v>
      </c>
      <c r="T117" s="255">
        <v>0.22885969728446356</v>
      </c>
      <c r="U117" s="255">
        <v>0</v>
      </c>
      <c r="V117" s="87">
        <v>0.16249038507196914</v>
      </c>
      <c r="W117" s="255">
        <v>1</v>
      </c>
      <c r="X117" s="255">
        <f>1</f>
        <v>1</v>
      </c>
      <c r="Y117" s="256">
        <v>0</v>
      </c>
      <c r="Z117" s="256">
        <v>0</v>
      </c>
      <c r="AA117" s="271">
        <v>1</v>
      </c>
      <c r="AB117" s="256">
        <v>0.36904633666314318</v>
      </c>
      <c r="AC117" s="256">
        <v>0</v>
      </c>
      <c r="AD117" s="256">
        <v>0</v>
      </c>
      <c r="AE117" s="256">
        <v>0</v>
      </c>
      <c r="AF117" s="256">
        <f>'Datos Modificaciones Bus Europa'!G119</f>
        <v>0.16448571428571432</v>
      </c>
      <c r="AG117" s="87">
        <f>'Datos Modificaciones Bus Europa'!F119</f>
        <v>0.16122857142857147</v>
      </c>
      <c r="AH117" s="271">
        <v>1</v>
      </c>
    </row>
    <row r="118" spans="1:34" s="87" customFormat="1" ht="13" x14ac:dyDescent="0.3">
      <c r="A118" s="255">
        <v>0</v>
      </c>
      <c r="B118" s="255">
        <v>0</v>
      </c>
      <c r="C118" s="255">
        <v>0.46995061100000002</v>
      </c>
      <c r="D118" s="255">
        <v>0.46000016242599473</v>
      </c>
      <c r="E118" s="255">
        <v>0.25700000000000001</v>
      </c>
      <c r="F118" s="255">
        <v>0.42027445525941676</v>
      </c>
      <c r="G118" s="255">
        <v>0</v>
      </c>
      <c r="H118" s="255">
        <v>0.68245451314546257</v>
      </c>
      <c r="I118" s="255">
        <v>0.54779058282208593</v>
      </c>
      <c r="J118" s="87">
        <v>0</v>
      </c>
      <c r="K118" s="87">
        <v>0.38893131380368101</v>
      </c>
      <c r="L118" s="255">
        <v>0</v>
      </c>
      <c r="M118" s="255">
        <v>0.151</v>
      </c>
      <c r="N118" s="255">
        <v>0.315</v>
      </c>
      <c r="O118" s="255">
        <v>0.56778158058494088</v>
      </c>
      <c r="P118" s="255">
        <v>0.84</v>
      </c>
      <c r="Q118" s="255">
        <v>1</v>
      </c>
      <c r="R118" s="255">
        <v>0</v>
      </c>
      <c r="S118" s="255">
        <v>0.82634348588741824</v>
      </c>
      <c r="T118" s="255">
        <v>0.21291007567888409</v>
      </c>
      <c r="U118" s="255">
        <v>0</v>
      </c>
      <c r="V118" s="87">
        <v>0.1511661537320077</v>
      </c>
      <c r="W118" s="255">
        <v>1</v>
      </c>
      <c r="X118" s="255">
        <f>1</f>
        <v>1</v>
      </c>
      <c r="Y118" s="256">
        <v>0</v>
      </c>
      <c r="Z118" s="256">
        <v>0</v>
      </c>
      <c r="AA118" s="271">
        <v>1</v>
      </c>
      <c r="AB118" s="256">
        <v>0.36934233338651917</v>
      </c>
      <c r="AC118" s="256">
        <v>0</v>
      </c>
      <c r="AD118" s="256">
        <v>0</v>
      </c>
      <c r="AE118" s="256">
        <v>0</v>
      </c>
      <c r="AF118" s="256">
        <f>'Datos Modificaciones Bus Europa'!G120</f>
        <v>1.1744857142857146</v>
      </c>
      <c r="AG118" s="87">
        <f>'Datos Modificaciones Bus Europa'!F120</f>
        <v>1.1512285714285715</v>
      </c>
      <c r="AH118" s="271">
        <v>1</v>
      </c>
    </row>
    <row r="119" spans="1:34" s="87" customFormat="1" ht="13" x14ac:dyDescent="0.3">
      <c r="A119" s="255">
        <v>0</v>
      </c>
      <c r="B119" s="255">
        <v>0</v>
      </c>
      <c r="C119" s="255">
        <v>0.47026385700000001</v>
      </c>
      <c r="D119" s="255">
        <v>0.45799988630180372</v>
      </c>
      <c r="E119" s="255">
        <v>0.25700000000000001</v>
      </c>
      <c r="F119" s="255">
        <v>0</v>
      </c>
      <c r="G119" s="255">
        <v>0</v>
      </c>
      <c r="H119" s="255">
        <v>0.68245451314546257</v>
      </c>
      <c r="I119" s="255">
        <v>0.54815570552147241</v>
      </c>
      <c r="J119" s="87">
        <v>0</v>
      </c>
      <c r="K119" s="87">
        <v>0.3891905509202454</v>
      </c>
      <c r="L119" s="255">
        <v>0</v>
      </c>
      <c r="M119" s="255">
        <v>0.191</v>
      </c>
      <c r="N119" s="255">
        <v>0.28500000000000003</v>
      </c>
      <c r="O119" s="255">
        <v>0.56755880522713131</v>
      </c>
      <c r="P119" s="255">
        <v>0.84</v>
      </c>
      <c r="Q119" s="255">
        <v>1</v>
      </c>
      <c r="R119" s="255">
        <v>0</v>
      </c>
      <c r="S119" s="255">
        <v>0.82634348588741824</v>
      </c>
      <c r="T119" s="255">
        <v>0.19269105208487908</v>
      </c>
      <c r="U119" s="255">
        <v>0</v>
      </c>
      <c r="V119" s="87">
        <v>0.13681064698026413</v>
      </c>
      <c r="W119" s="255">
        <v>1</v>
      </c>
      <c r="X119" s="255">
        <f>1</f>
        <v>1</v>
      </c>
      <c r="Y119" s="256">
        <v>0</v>
      </c>
      <c r="Z119" s="256">
        <v>0</v>
      </c>
      <c r="AA119" s="271">
        <v>1</v>
      </c>
      <c r="AB119" s="256">
        <v>0.36963833011633146</v>
      </c>
      <c r="AC119" s="256">
        <v>0</v>
      </c>
      <c r="AD119" s="256">
        <v>0</v>
      </c>
      <c r="AE119" s="256">
        <v>0</v>
      </c>
      <c r="AF119" s="256">
        <f>'Datos Modificaciones Bus Europa'!G121</f>
        <v>1.1744857142857146</v>
      </c>
      <c r="AG119" s="87">
        <f>'Datos Modificaciones Bus Europa'!F121</f>
        <v>1.1512285714285715</v>
      </c>
      <c r="AH119" s="271">
        <v>1</v>
      </c>
    </row>
    <row r="120" spans="1:34" s="87" customFormat="1" ht="13" x14ac:dyDescent="0.3">
      <c r="A120" s="255">
        <v>0</v>
      </c>
      <c r="B120" s="255">
        <v>0</v>
      </c>
      <c r="C120" s="255">
        <v>0.469347454</v>
      </c>
      <c r="D120" s="255">
        <v>0.45199987005920433</v>
      </c>
      <c r="E120" s="255">
        <v>0.25700000000000001</v>
      </c>
      <c r="F120" s="255">
        <v>0.33043436847966556</v>
      </c>
      <c r="G120" s="255">
        <v>0</v>
      </c>
      <c r="H120" s="255">
        <v>0.68245451314546257</v>
      </c>
      <c r="I120" s="255">
        <v>0.54708751533742328</v>
      </c>
      <c r="J120" s="87">
        <v>0</v>
      </c>
      <c r="K120" s="87">
        <v>0.38843213588957054</v>
      </c>
      <c r="L120" s="255">
        <v>0</v>
      </c>
      <c r="M120" s="255">
        <v>0.23899999999999999</v>
      </c>
      <c r="N120" s="255">
        <v>0.246</v>
      </c>
      <c r="O120" s="255">
        <v>0.55865525824517737</v>
      </c>
      <c r="P120" s="255">
        <v>0.84</v>
      </c>
      <c r="Q120" s="255">
        <v>1</v>
      </c>
      <c r="R120" s="255">
        <v>0</v>
      </c>
      <c r="S120" s="255">
        <v>0.82634348588741824</v>
      </c>
      <c r="T120" s="255">
        <v>0.16659630508977594</v>
      </c>
      <c r="U120" s="255">
        <v>0</v>
      </c>
      <c r="V120" s="87">
        <v>0.11828337661374091</v>
      </c>
      <c r="W120" s="255">
        <v>1</v>
      </c>
      <c r="X120" s="255">
        <f>1</f>
        <v>1</v>
      </c>
      <c r="Y120" s="256">
        <v>0</v>
      </c>
      <c r="Z120" s="256">
        <v>0</v>
      </c>
      <c r="AA120" s="271">
        <v>1</v>
      </c>
      <c r="AB120" s="256">
        <v>0.36993432683970745</v>
      </c>
      <c r="AC120" s="256">
        <v>0</v>
      </c>
      <c r="AD120" s="256">
        <v>0</v>
      </c>
      <c r="AE120" s="256">
        <v>0</v>
      </c>
      <c r="AF120" s="256">
        <f>'Datos Modificaciones Bus Europa'!G122</f>
        <v>1.1744857142857146</v>
      </c>
      <c r="AG120" s="87">
        <f>'Datos Modificaciones Bus Europa'!F122</f>
        <v>1.1512285714285715</v>
      </c>
      <c r="AH120" s="271">
        <v>1</v>
      </c>
    </row>
    <row r="121" spans="1:34" s="87" customFormat="1" ht="13" x14ac:dyDescent="0.3">
      <c r="A121" s="255">
        <v>0</v>
      </c>
      <c r="B121" s="255">
        <v>0</v>
      </c>
      <c r="C121" s="255">
        <v>0.47874165400000002</v>
      </c>
      <c r="D121" s="255">
        <v>0.43499995939350139</v>
      </c>
      <c r="E121" s="255">
        <v>0.25700000000000001</v>
      </c>
      <c r="F121" s="255">
        <v>0.34810809869391163</v>
      </c>
      <c r="G121" s="255">
        <v>0</v>
      </c>
      <c r="H121" s="255">
        <v>0.68245451314546257</v>
      </c>
      <c r="I121" s="255">
        <v>0.55803773006134971</v>
      </c>
      <c r="J121" s="87">
        <v>0</v>
      </c>
      <c r="K121" s="87">
        <v>0.39620678834355827</v>
      </c>
      <c r="L121" s="255">
        <v>0</v>
      </c>
      <c r="M121" s="255">
        <v>0.27200000000000002</v>
      </c>
      <c r="N121" s="255">
        <v>0.21199999999999999</v>
      </c>
      <c r="O121" s="255">
        <v>0.55756129433727442</v>
      </c>
      <c r="P121" s="255">
        <v>0.84</v>
      </c>
      <c r="Q121" s="255">
        <v>1</v>
      </c>
      <c r="R121" s="255">
        <v>0</v>
      </c>
      <c r="S121" s="255">
        <v>0.82634348588741824</v>
      </c>
      <c r="T121" s="255">
        <v>0.14411262798634811</v>
      </c>
      <c r="U121" s="255">
        <v>0</v>
      </c>
      <c r="V121" s="87">
        <v>0.10231996587030717</v>
      </c>
      <c r="W121" s="255">
        <v>0.73850864616218437</v>
      </c>
      <c r="X121" s="255">
        <f>1</f>
        <v>1</v>
      </c>
      <c r="Y121" s="256">
        <v>0</v>
      </c>
      <c r="Z121" s="256">
        <v>0</v>
      </c>
      <c r="AA121" s="271">
        <v>1</v>
      </c>
      <c r="AB121" s="256">
        <v>0.36993432683970745</v>
      </c>
      <c r="AC121" s="256">
        <v>0</v>
      </c>
      <c r="AD121" s="256">
        <v>0</v>
      </c>
      <c r="AE121" s="256">
        <v>0</v>
      </c>
      <c r="AF121" s="256">
        <f>'Datos Modificaciones Bus Europa'!G123</f>
        <v>1.1744857142857146</v>
      </c>
      <c r="AG121" s="87">
        <f>'Datos Modificaciones Bus Europa'!F123</f>
        <v>1.1512285714285715</v>
      </c>
      <c r="AH121" s="271">
        <v>1</v>
      </c>
    </row>
    <row r="122" spans="1:34" s="87" customFormat="1" ht="13" x14ac:dyDescent="0.3">
      <c r="A122" s="255">
        <v>0</v>
      </c>
      <c r="B122" s="255">
        <v>0</v>
      </c>
      <c r="C122" s="255">
        <v>0.49302268599999999</v>
      </c>
      <c r="D122" s="255">
        <v>0.3600001624259947</v>
      </c>
      <c r="E122" s="255">
        <v>0.25700000000000001</v>
      </c>
      <c r="F122" s="255">
        <v>0.3739441871841917</v>
      </c>
      <c r="G122" s="255">
        <v>0.21751027532233547</v>
      </c>
      <c r="H122" s="255">
        <v>0.68245451314546257</v>
      </c>
      <c r="I122" s="255">
        <v>0.57468417177914111</v>
      </c>
      <c r="J122" s="87">
        <v>0</v>
      </c>
      <c r="K122" s="87">
        <v>0.40802576196319018</v>
      </c>
      <c r="L122" s="255">
        <v>0</v>
      </c>
      <c r="M122" s="255">
        <v>0.28099999999999997</v>
      </c>
      <c r="N122" s="255">
        <v>0.17899999999999999</v>
      </c>
      <c r="O122" s="255">
        <v>0.5449396390790292</v>
      </c>
      <c r="P122" s="255">
        <v>0.84</v>
      </c>
      <c r="Q122" s="255">
        <v>1</v>
      </c>
      <c r="R122" s="255">
        <v>0</v>
      </c>
      <c r="S122" s="255">
        <v>0.82634348588741824</v>
      </c>
      <c r="T122" s="255">
        <v>0.12256722065588366</v>
      </c>
      <c r="U122" s="255">
        <v>0</v>
      </c>
      <c r="V122" s="87">
        <v>8.7022726665677397E-2</v>
      </c>
      <c r="W122" s="255">
        <v>0.73850864616218437</v>
      </c>
      <c r="X122" s="255">
        <f>1</f>
        <v>1</v>
      </c>
      <c r="Y122" s="256">
        <v>0</v>
      </c>
      <c r="Z122" s="256">
        <v>0</v>
      </c>
      <c r="AA122" s="271">
        <v>1</v>
      </c>
      <c r="AB122" s="256">
        <v>0.36998814117365675</v>
      </c>
      <c r="AC122" s="256">
        <v>0</v>
      </c>
      <c r="AD122" s="256">
        <v>0</v>
      </c>
      <c r="AE122" s="256">
        <v>0</v>
      </c>
      <c r="AF122" s="256">
        <f>'Datos Modificaciones Bus Europa'!G124</f>
        <v>1.0302</v>
      </c>
      <c r="AG122" s="87">
        <f>'Datos Modificaciones Bus Europa'!F124</f>
        <v>1.0098</v>
      </c>
      <c r="AH122" s="271">
        <v>1</v>
      </c>
    </row>
    <row r="123" spans="1:34" s="87" customFormat="1" ht="13" x14ac:dyDescent="0.3">
      <c r="A123" s="255">
        <v>0</v>
      </c>
      <c r="B123" s="255">
        <v>0</v>
      </c>
      <c r="C123" s="255">
        <v>0.493862256</v>
      </c>
      <c r="D123" s="255">
        <v>0.3540001461833952</v>
      </c>
      <c r="E123" s="255">
        <v>0.25700000000000001</v>
      </c>
      <c r="F123" s="255">
        <v>0</v>
      </c>
      <c r="G123" s="255">
        <v>0.21751027532233547</v>
      </c>
      <c r="H123" s="255">
        <v>0.68245451314546257</v>
      </c>
      <c r="I123" s="255">
        <v>0.57566282208588959</v>
      </c>
      <c r="J123" s="87">
        <v>0</v>
      </c>
      <c r="K123" s="87">
        <v>0.40872060368098162</v>
      </c>
      <c r="L123" s="255">
        <v>0</v>
      </c>
      <c r="M123" s="255">
        <v>0.25599999999999995</v>
      </c>
      <c r="N123" s="255">
        <v>0.14799999999999999</v>
      </c>
      <c r="O123" s="255">
        <v>0.54010516490354699</v>
      </c>
      <c r="P123" s="255">
        <v>0.84</v>
      </c>
      <c r="Q123" s="255">
        <v>1</v>
      </c>
      <c r="R123" s="255">
        <v>0</v>
      </c>
      <c r="S123" s="255">
        <v>0.82634348588741824</v>
      </c>
      <c r="T123" s="255">
        <v>0.10278824751446804</v>
      </c>
      <c r="U123" s="255">
        <v>0</v>
      </c>
      <c r="V123" s="87">
        <v>7.2979655735272306E-2</v>
      </c>
      <c r="W123" s="255">
        <v>0.73850864616218437</v>
      </c>
      <c r="X123" s="255">
        <f>1</f>
        <v>1</v>
      </c>
      <c r="Y123" s="256">
        <v>0</v>
      </c>
      <c r="Z123" s="256">
        <v>0</v>
      </c>
      <c r="AA123" s="271">
        <v>1</v>
      </c>
      <c r="AB123" s="256">
        <v>0.36998814117365686</v>
      </c>
      <c r="AC123" s="256">
        <v>0</v>
      </c>
      <c r="AD123" s="256">
        <v>0</v>
      </c>
      <c r="AE123" s="256">
        <v>0</v>
      </c>
      <c r="AF123" s="256">
        <f>'Datos Modificaciones Bus Europa'!G125</f>
        <v>0.75090819068524217</v>
      </c>
      <c r="AG123" s="87">
        <f>'Datos Modificaciones Bus Europa'!F125</f>
        <v>0.73603872156276218</v>
      </c>
      <c r="AH123" s="271">
        <v>1</v>
      </c>
    </row>
    <row r="124" spans="1:34" s="87" customFormat="1" ht="13" x14ac:dyDescent="0.3">
      <c r="A124" s="255">
        <v>0</v>
      </c>
      <c r="B124" s="255">
        <v>0</v>
      </c>
      <c r="C124" s="255">
        <v>0.48728855799999998</v>
      </c>
      <c r="D124" s="255">
        <v>0.35100013806209546</v>
      </c>
      <c r="E124" s="255">
        <v>0.25700000000000001</v>
      </c>
      <c r="F124" s="255">
        <v>0</v>
      </c>
      <c r="G124" s="255">
        <v>0.21751027532233547</v>
      </c>
      <c r="H124" s="255">
        <v>0.68245451314546257</v>
      </c>
      <c r="I124" s="255">
        <v>0.56800027607361969</v>
      </c>
      <c r="J124" s="87">
        <v>0</v>
      </c>
      <c r="K124" s="87">
        <v>0.40328019601226994</v>
      </c>
      <c r="L124" s="255">
        <v>0</v>
      </c>
      <c r="M124" s="255">
        <v>0.221</v>
      </c>
      <c r="N124" s="255">
        <v>0.127</v>
      </c>
      <c r="O124" s="255">
        <v>0.53860485376477907</v>
      </c>
      <c r="P124" s="255">
        <v>0.84</v>
      </c>
      <c r="Q124" s="255">
        <v>1</v>
      </c>
      <c r="R124" s="255">
        <v>0.83221073200938223</v>
      </c>
      <c r="S124" s="255">
        <v>0.82634348588741824</v>
      </c>
      <c r="T124" s="255">
        <v>8.9796408962754121E-2</v>
      </c>
      <c r="U124" s="255">
        <v>0</v>
      </c>
      <c r="V124" s="87">
        <v>6.3755450363555441E-2</v>
      </c>
      <c r="W124" s="255">
        <v>0.73850864616218437</v>
      </c>
      <c r="X124" s="255">
        <f>1</f>
        <v>1</v>
      </c>
      <c r="Y124" s="256">
        <v>0</v>
      </c>
      <c r="Z124" s="256">
        <v>0</v>
      </c>
      <c r="AA124" s="271">
        <v>1</v>
      </c>
      <c r="AB124" s="256">
        <v>0.36998814117365675</v>
      </c>
      <c r="AC124" s="256">
        <v>0</v>
      </c>
      <c r="AD124" s="256">
        <v>0</v>
      </c>
      <c r="AE124" s="256">
        <v>0</v>
      </c>
      <c r="AF124" s="256">
        <f>'Datos Modificaciones Bus Europa'!G126</f>
        <v>0.75090819068524217</v>
      </c>
      <c r="AG124" s="87">
        <f>'Datos Modificaciones Bus Europa'!F126</f>
        <v>0.73603872156276218</v>
      </c>
      <c r="AH124" s="271">
        <v>1</v>
      </c>
    </row>
    <row r="125" spans="1:34" s="87" customFormat="1" ht="13" x14ac:dyDescent="0.3">
      <c r="A125" s="255">
        <v>0</v>
      </c>
      <c r="B125" s="255">
        <v>0</v>
      </c>
      <c r="C125" s="255">
        <v>0.486031353</v>
      </c>
      <c r="D125" s="255">
        <v>0.35000000000000003</v>
      </c>
      <c r="E125" s="255">
        <v>0.25700000000000001</v>
      </c>
      <c r="F125" s="255">
        <v>0</v>
      </c>
      <c r="G125" s="255">
        <v>0.21751027532233547</v>
      </c>
      <c r="H125" s="255">
        <v>0.68245451314546257</v>
      </c>
      <c r="I125" s="255">
        <v>0.56653484662576692</v>
      </c>
      <c r="J125" s="87">
        <v>0</v>
      </c>
      <c r="K125" s="87">
        <v>0.40223974110429445</v>
      </c>
      <c r="L125" s="255">
        <v>0</v>
      </c>
      <c r="M125" s="255">
        <v>0.19899999999999998</v>
      </c>
      <c r="N125" s="255">
        <v>0.113</v>
      </c>
      <c r="O125" s="255">
        <v>0.54358431860609835</v>
      </c>
      <c r="P125" s="255">
        <v>0.84</v>
      </c>
      <c r="Q125" s="255">
        <v>1</v>
      </c>
      <c r="R125" s="255">
        <v>0</v>
      </c>
      <c r="S125" s="255">
        <v>0.82634348588741824</v>
      </c>
      <c r="T125" s="255">
        <v>8.183714200920017E-2</v>
      </c>
      <c r="U125" s="255">
        <v>0</v>
      </c>
      <c r="V125" s="87">
        <v>5.8104370826532123E-2</v>
      </c>
      <c r="W125" s="255">
        <v>0.73850864616218437</v>
      </c>
      <c r="X125" s="255">
        <f>1</f>
        <v>1</v>
      </c>
      <c r="Y125" s="256">
        <v>0</v>
      </c>
      <c r="Z125" s="256">
        <v>0</v>
      </c>
      <c r="AA125" s="271">
        <v>1</v>
      </c>
      <c r="AB125" s="256">
        <v>0.36998814117365675</v>
      </c>
      <c r="AC125" s="256">
        <v>0</v>
      </c>
      <c r="AD125" s="256">
        <v>0</v>
      </c>
      <c r="AE125" s="256">
        <v>0</v>
      </c>
      <c r="AF125" s="256">
        <f>'Datos Modificaciones Bus Europa'!G127</f>
        <v>0.75090819068524217</v>
      </c>
      <c r="AG125" s="87">
        <f>'Datos Modificaciones Bus Europa'!F127</f>
        <v>0.73603872156276218</v>
      </c>
      <c r="AH125" s="271">
        <v>1</v>
      </c>
    </row>
    <row r="126" spans="1:34" s="87" customFormat="1" ht="13" x14ac:dyDescent="0.3">
      <c r="A126" s="255">
        <v>0</v>
      </c>
      <c r="B126" s="255">
        <v>0</v>
      </c>
      <c r="C126" s="255">
        <v>0.48435212300000002</v>
      </c>
      <c r="D126" s="255">
        <v>0.34899986193790455</v>
      </c>
      <c r="E126" s="255">
        <v>0.25700000000000001</v>
      </c>
      <c r="F126" s="255">
        <v>2.468231173230187E-2</v>
      </c>
      <c r="G126" s="255">
        <v>0.21751027532233547</v>
      </c>
      <c r="H126" s="255">
        <v>0.68245451314546257</v>
      </c>
      <c r="I126" s="255">
        <v>0.56457748466257662</v>
      </c>
      <c r="J126" s="87">
        <v>0</v>
      </c>
      <c r="K126" s="87">
        <v>0.40085001411042948</v>
      </c>
      <c r="L126" s="255">
        <v>0</v>
      </c>
      <c r="M126" s="255">
        <v>0.19899999999999998</v>
      </c>
      <c r="N126" s="255">
        <v>0.107</v>
      </c>
      <c r="O126" s="255">
        <v>0.54068699439950219</v>
      </c>
      <c r="P126" s="255">
        <v>0.84</v>
      </c>
      <c r="Q126" s="255">
        <v>1</v>
      </c>
      <c r="R126" s="255">
        <v>0</v>
      </c>
      <c r="S126" s="255">
        <v>0.82634348588741824</v>
      </c>
      <c r="T126" s="255">
        <v>7.9417050007419498E-2</v>
      </c>
      <c r="U126" s="255">
        <v>0</v>
      </c>
      <c r="V126" s="87">
        <v>5.6386105505267847E-2</v>
      </c>
      <c r="W126" s="255">
        <v>0.73850864616218437</v>
      </c>
      <c r="X126" s="255">
        <f>1</f>
        <v>1</v>
      </c>
      <c r="Y126" s="256">
        <v>0</v>
      </c>
      <c r="Z126" s="256">
        <v>0</v>
      </c>
      <c r="AA126" s="271">
        <v>1</v>
      </c>
      <c r="AB126" s="256">
        <v>0.36939101788066897</v>
      </c>
      <c r="AC126" s="256">
        <v>0</v>
      </c>
      <c r="AD126" s="256">
        <v>0</v>
      </c>
      <c r="AE126" s="256">
        <v>0</v>
      </c>
      <c r="AF126" s="256">
        <f>'Datos Modificaciones Bus Europa'!G128</f>
        <v>0.75090819068524217</v>
      </c>
      <c r="AG126" s="87">
        <f>'Datos Modificaciones Bus Europa'!F128</f>
        <v>0.73603872156276218</v>
      </c>
      <c r="AH126" s="271">
        <v>1</v>
      </c>
    </row>
    <row r="127" spans="1:34" s="87" customFormat="1" ht="13" x14ac:dyDescent="0.3">
      <c r="A127" s="255">
        <v>0</v>
      </c>
      <c r="B127" s="255">
        <v>0</v>
      </c>
      <c r="C127" s="255">
        <v>0.478839827</v>
      </c>
      <c r="D127" s="255">
        <v>0.35000000000000003</v>
      </c>
      <c r="E127" s="255">
        <v>0.25700000000000001</v>
      </c>
      <c r="F127" s="255">
        <v>0.21132984001446636</v>
      </c>
      <c r="G127" s="255">
        <v>0.21751027532233547</v>
      </c>
      <c r="H127" s="255">
        <v>0.68245451314546257</v>
      </c>
      <c r="I127" s="255">
        <v>0.55815214723926376</v>
      </c>
      <c r="J127" s="87">
        <v>0</v>
      </c>
      <c r="K127" s="87">
        <v>0.39628802453987733</v>
      </c>
      <c r="L127" s="255">
        <v>0</v>
      </c>
      <c r="M127" s="255">
        <v>0.219</v>
      </c>
      <c r="N127" s="255">
        <v>0.111</v>
      </c>
      <c r="O127" s="255">
        <v>0.54120846297448666</v>
      </c>
      <c r="P127" s="255">
        <v>0.84</v>
      </c>
      <c r="Q127" s="255">
        <v>1</v>
      </c>
      <c r="R127" s="255">
        <v>0</v>
      </c>
      <c r="S127" s="255">
        <v>0.82634348588741824</v>
      </c>
      <c r="T127" s="255">
        <v>8.3844264727704412E-2</v>
      </c>
      <c r="U127" s="255">
        <v>0</v>
      </c>
      <c r="V127" s="87">
        <v>5.9529427956670135E-2</v>
      </c>
      <c r="W127" s="255">
        <v>0.73850864616218437</v>
      </c>
      <c r="X127" s="255">
        <f>1</f>
        <v>1</v>
      </c>
      <c r="Y127" s="256">
        <v>0</v>
      </c>
      <c r="Z127" s="256">
        <v>0</v>
      </c>
      <c r="AA127" s="271">
        <v>1</v>
      </c>
      <c r="AB127" s="256">
        <v>0.36879389459411749</v>
      </c>
      <c r="AC127" s="256">
        <v>0</v>
      </c>
      <c r="AD127" s="256">
        <v>0</v>
      </c>
      <c r="AE127" s="256">
        <v>0</v>
      </c>
      <c r="AF127" s="256">
        <f>'Datos Modificaciones Bus Europa'!G129</f>
        <v>0.75090819068524217</v>
      </c>
      <c r="AG127" s="87">
        <f>'Datos Modificaciones Bus Europa'!F129</f>
        <v>0.73603872156276218</v>
      </c>
      <c r="AH127" s="271">
        <v>1</v>
      </c>
    </row>
    <row r="128" spans="1:34" s="87" customFormat="1" ht="13" x14ac:dyDescent="0.3">
      <c r="A128" s="255">
        <v>0</v>
      </c>
      <c r="B128" s="255">
        <v>0</v>
      </c>
      <c r="C128" s="255">
        <v>0.47275232099999998</v>
      </c>
      <c r="D128" s="255">
        <v>0.34800012994079571</v>
      </c>
      <c r="E128" s="255">
        <v>0.25700000000000001</v>
      </c>
      <c r="F128" s="255">
        <v>0.42595993468602572</v>
      </c>
      <c r="G128" s="255">
        <v>0.21751027532233547</v>
      </c>
      <c r="H128" s="255">
        <v>0.68245451314546257</v>
      </c>
      <c r="I128" s="255">
        <v>0.55105634969325157</v>
      </c>
      <c r="J128" s="87">
        <v>0</v>
      </c>
      <c r="K128" s="87">
        <v>0.39125000828220863</v>
      </c>
      <c r="L128" s="255">
        <v>0</v>
      </c>
      <c r="M128" s="255">
        <v>0.24799999999999997</v>
      </c>
      <c r="N128" s="255">
        <v>0.111</v>
      </c>
      <c r="O128" s="255">
        <v>0.5533683883011824</v>
      </c>
      <c r="P128" s="255">
        <v>0.84</v>
      </c>
      <c r="Q128" s="255">
        <v>1</v>
      </c>
      <c r="R128" s="255">
        <v>2.0469519072191817E-2</v>
      </c>
      <c r="S128" s="255">
        <v>0.82634348588741824</v>
      </c>
      <c r="T128" s="255">
        <v>8.4606692387594593E-2</v>
      </c>
      <c r="U128" s="255">
        <v>0</v>
      </c>
      <c r="V128" s="87">
        <v>6.0070751595192158E-2</v>
      </c>
      <c r="W128" s="255">
        <v>0.73850864616218437</v>
      </c>
      <c r="X128" s="255">
        <f>1</f>
        <v>1</v>
      </c>
      <c r="Y128" s="256">
        <v>0</v>
      </c>
      <c r="Z128" s="256">
        <v>0</v>
      </c>
      <c r="AA128" s="271">
        <v>1</v>
      </c>
      <c r="AB128" s="256">
        <v>0.36849533294762354</v>
      </c>
      <c r="AC128" s="256">
        <v>0</v>
      </c>
      <c r="AD128" s="256">
        <v>0</v>
      </c>
      <c r="AE128" s="256">
        <v>0</v>
      </c>
      <c r="AF128" s="256">
        <f>'Datos Modificaciones Bus Europa'!G130</f>
        <v>0.75090819068524217</v>
      </c>
      <c r="AG128" s="87">
        <f>'Datos Modificaciones Bus Europa'!F130</f>
        <v>0.73603872156276218</v>
      </c>
      <c r="AH128" s="271">
        <v>1</v>
      </c>
    </row>
    <row r="129" spans="1:34" s="87" customFormat="1" ht="13" x14ac:dyDescent="0.3">
      <c r="A129" s="255">
        <v>0</v>
      </c>
      <c r="B129" s="255">
        <v>0</v>
      </c>
      <c r="C129" s="255">
        <v>0.45748428800000002</v>
      </c>
      <c r="D129" s="255">
        <v>0.34699999187870029</v>
      </c>
      <c r="E129" s="255">
        <v>0.25700000000000001</v>
      </c>
      <c r="F129" s="255">
        <v>0.35077049837621049</v>
      </c>
      <c r="G129" s="255">
        <v>0.21751027532233547</v>
      </c>
      <c r="H129" s="255">
        <v>0.68245451314546257</v>
      </c>
      <c r="I129" s="255">
        <v>0.53325941717791414</v>
      </c>
      <c r="J129" s="87">
        <v>0</v>
      </c>
      <c r="K129" s="87">
        <v>0.37861418619631898</v>
      </c>
      <c r="L129" s="255">
        <v>0</v>
      </c>
      <c r="M129" s="255">
        <v>0.26999999999999996</v>
      </c>
      <c r="N129" s="255">
        <v>0.11</v>
      </c>
      <c r="O129" s="255">
        <v>0.58012134411947724</v>
      </c>
      <c r="P129" s="255">
        <v>0.84</v>
      </c>
      <c r="Q129" s="255">
        <v>1</v>
      </c>
      <c r="R129" s="255">
        <v>2.0764499082616628E-2</v>
      </c>
      <c r="S129" s="255">
        <v>0.82634348588741824</v>
      </c>
      <c r="T129" s="255">
        <v>8.2918162932185777E-2</v>
      </c>
      <c r="U129" s="255">
        <v>0</v>
      </c>
      <c r="V129" s="87">
        <v>5.8871895681851902E-2</v>
      </c>
      <c r="W129" s="255">
        <v>0.73850864616218437</v>
      </c>
      <c r="X129" s="255">
        <f>1</f>
        <v>1</v>
      </c>
      <c r="Y129" s="256">
        <v>0</v>
      </c>
      <c r="Z129" s="256">
        <v>0</v>
      </c>
      <c r="AA129" s="271">
        <v>1</v>
      </c>
      <c r="AB129" s="256">
        <v>0.36879389459411749</v>
      </c>
      <c r="AC129" s="256">
        <v>0</v>
      </c>
      <c r="AD129" s="256">
        <v>0</v>
      </c>
      <c r="AE129" s="256">
        <v>0</v>
      </c>
      <c r="AF129" s="256">
        <f>'Datos Modificaciones Bus Europa'!G131</f>
        <v>1.0302</v>
      </c>
      <c r="AG129" s="87">
        <f>'Datos Modificaciones Bus Europa'!F131</f>
        <v>1.0098</v>
      </c>
      <c r="AH129" s="271">
        <v>1</v>
      </c>
    </row>
    <row r="130" spans="1:34" s="87" customFormat="1" ht="13" x14ac:dyDescent="0.3">
      <c r="A130" s="255">
        <v>0</v>
      </c>
      <c r="B130" s="255">
        <v>0</v>
      </c>
      <c r="C130" s="255">
        <v>0.43651181900000002</v>
      </c>
      <c r="D130" s="255">
        <v>0.35100013806209546</v>
      </c>
      <c r="E130" s="255">
        <v>0.25700000000000001</v>
      </c>
      <c r="F130" s="255">
        <v>0.76796716843159141</v>
      </c>
      <c r="G130" s="255">
        <v>0.21751027532233547</v>
      </c>
      <c r="H130" s="255">
        <v>0.68245451314546257</v>
      </c>
      <c r="I130" s="255">
        <v>0.51420082822085889</v>
      </c>
      <c r="J130" s="87">
        <v>0</v>
      </c>
      <c r="K130" s="87">
        <v>0.36508258803680982</v>
      </c>
      <c r="L130" s="255">
        <v>0</v>
      </c>
      <c r="M130" s="255">
        <v>0.26999999999999996</v>
      </c>
      <c r="N130" s="255">
        <v>0.11</v>
      </c>
      <c r="O130" s="255">
        <v>0.58815370255133792</v>
      </c>
      <c r="P130" s="255">
        <v>0.84</v>
      </c>
      <c r="Q130" s="255">
        <v>1</v>
      </c>
      <c r="R130" s="255">
        <v>0.13426472920510815</v>
      </c>
      <c r="S130" s="255">
        <v>0.82634348588741824</v>
      </c>
      <c r="T130" s="255">
        <v>8.1065365781273185E-2</v>
      </c>
      <c r="U130" s="255">
        <v>0</v>
      </c>
      <c r="V130" s="87">
        <v>5.7556409704703958E-2</v>
      </c>
      <c r="W130" s="255">
        <v>0.73850864616218437</v>
      </c>
      <c r="X130" s="255">
        <f>1</f>
        <v>1</v>
      </c>
      <c r="Y130" s="256">
        <v>0</v>
      </c>
      <c r="Z130" s="256">
        <v>0</v>
      </c>
      <c r="AA130" s="271">
        <v>1</v>
      </c>
      <c r="AB130" s="256">
        <v>0.36879389459411749</v>
      </c>
      <c r="AC130" s="256">
        <v>0</v>
      </c>
      <c r="AD130" s="256">
        <v>0</v>
      </c>
      <c r="AE130" s="256">
        <v>0</v>
      </c>
      <c r="AF130" s="256">
        <f>'Datos Modificaciones Bus Europa'!G132</f>
        <v>1.0302</v>
      </c>
      <c r="AG130" s="87">
        <f>'Datos Modificaciones Bus Europa'!F132</f>
        <v>1.0098</v>
      </c>
      <c r="AH130" s="271">
        <v>1</v>
      </c>
    </row>
    <row r="131" spans="1:34" s="87" customFormat="1" ht="13" x14ac:dyDescent="0.3">
      <c r="A131" s="255">
        <v>0.12</v>
      </c>
      <c r="B131" s="255">
        <v>8.1000000000000003E-2</v>
      </c>
      <c r="C131" s="255">
        <v>0.43123141399999998</v>
      </c>
      <c r="D131" s="255">
        <v>0.35300000812129972</v>
      </c>
      <c r="E131" s="255">
        <v>0.25700000000000001</v>
      </c>
      <c r="F131" s="255">
        <v>0</v>
      </c>
      <c r="G131" s="255">
        <v>0.41767120832610777</v>
      </c>
      <c r="H131" s="255">
        <v>0.68245451314546257</v>
      </c>
      <c r="I131" s="255">
        <v>0.64673769938650305</v>
      </c>
      <c r="J131" s="87">
        <v>0</v>
      </c>
      <c r="K131" s="87">
        <v>0.45918376656441717</v>
      </c>
      <c r="L131" s="255">
        <v>5.5E-2</v>
      </c>
      <c r="M131" s="255">
        <v>0.21299999999999999</v>
      </c>
      <c r="N131" s="255">
        <v>0.11799999999999999</v>
      </c>
      <c r="O131" s="255">
        <v>0.58981580584940885</v>
      </c>
      <c r="P131" s="255">
        <v>0.84</v>
      </c>
      <c r="Q131" s="255">
        <v>1</v>
      </c>
      <c r="R131" s="255">
        <v>0</v>
      </c>
      <c r="S131" s="255">
        <v>0.82634348588741824</v>
      </c>
      <c r="T131" s="255">
        <v>0.12222392046297671</v>
      </c>
      <c r="U131" s="255">
        <v>0</v>
      </c>
      <c r="V131" s="87">
        <v>8.6778983528713466E-2</v>
      </c>
      <c r="W131" s="255">
        <v>0.73850864616218437</v>
      </c>
      <c r="X131" s="255">
        <f>1</f>
        <v>1</v>
      </c>
      <c r="Y131" s="256">
        <v>0</v>
      </c>
      <c r="Z131" s="256">
        <v>0</v>
      </c>
      <c r="AA131" s="271">
        <v>1</v>
      </c>
      <c r="AB131" s="256">
        <v>0.36879389459411749</v>
      </c>
      <c r="AC131" s="256">
        <v>0</v>
      </c>
      <c r="AD131" s="256">
        <v>0</v>
      </c>
      <c r="AE131" s="256">
        <v>0</v>
      </c>
      <c r="AF131" s="256">
        <f>'Datos Modificaciones Bus Europa'!G133</f>
        <v>0.16448571428571432</v>
      </c>
      <c r="AG131" s="87">
        <f>'Datos Modificaciones Bus Europa'!F133</f>
        <v>0.16122857142857147</v>
      </c>
      <c r="AH131" s="271">
        <v>1</v>
      </c>
    </row>
    <row r="132" spans="1:34" s="87" customFormat="1" ht="13" x14ac:dyDescent="0.3">
      <c r="A132" s="255">
        <v>0.30599999999999999</v>
      </c>
      <c r="B132" s="255">
        <v>0.21600000000000003</v>
      </c>
      <c r="C132" s="255">
        <v>0.43856399200000001</v>
      </c>
      <c r="D132" s="255">
        <v>0.35000000000000003</v>
      </c>
      <c r="E132" s="255">
        <v>0.25700000000000001</v>
      </c>
      <c r="F132" s="255">
        <v>0</v>
      </c>
      <c r="G132" s="255">
        <v>1</v>
      </c>
      <c r="H132" s="255">
        <v>0.68245451314546257</v>
      </c>
      <c r="I132" s="255">
        <v>0.86266079754601221</v>
      </c>
      <c r="J132" s="87">
        <v>0</v>
      </c>
      <c r="K132" s="87">
        <v>0.6124891662576688</v>
      </c>
      <c r="L132" s="255">
        <v>0.20399999999999999</v>
      </c>
      <c r="M132" s="255">
        <v>0.126</v>
      </c>
      <c r="N132" s="255">
        <v>0.124</v>
      </c>
      <c r="O132" s="255">
        <v>0.58814685749844431</v>
      </c>
      <c r="P132" s="255">
        <v>0.84</v>
      </c>
      <c r="Q132" s="255">
        <v>0.20203767428788208</v>
      </c>
      <c r="R132" s="255">
        <v>0</v>
      </c>
      <c r="S132" s="255">
        <v>0.82634348588741824</v>
      </c>
      <c r="T132" s="255">
        <v>0.23378468615521589</v>
      </c>
      <c r="U132" s="255">
        <v>0</v>
      </c>
      <c r="V132" s="87">
        <v>0.13248822573972399</v>
      </c>
      <c r="W132" s="255">
        <v>0.73850864616218437</v>
      </c>
      <c r="X132" s="255">
        <f>1</f>
        <v>1</v>
      </c>
      <c r="Y132" s="256">
        <v>0</v>
      </c>
      <c r="Z132" s="256">
        <v>0</v>
      </c>
      <c r="AA132" s="271">
        <v>1</v>
      </c>
      <c r="AB132" s="256">
        <v>0.36879389459411749</v>
      </c>
      <c r="AC132" s="256">
        <v>0</v>
      </c>
      <c r="AD132" s="256">
        <v>0</v>
      </c>
      <c r="AE132" s="256">
        <v>0</v>
      </c>
      <c r="AF132" s="256">
        <f>'Datos Modificaciones Bus Europa'!G134</f>
        <v>0.16448571428571432</v>
      </c>
      <c r="AG132" s="87">
        <f>'Datos Modificaciones Bus Europa'!F134</f>
        <v>0.16122857142857147</v>
      </c>
      <c r="AH132" s="271">
        <v>1</v>
      </c>
    </row>
    <row r="133" spans="1:34" s="87" customFormat="1" ht="13" x14ac:dyDescent="0.3">
      <c r="A133" s="255">
        <v>0.373</v>
      </c>
      <c r="B133" s="255">
        <v>0.36</v>
      </c>
      <c r="C133" s="255">
        <v>0.450905371</v>
      </c>
      <c r="D133" s="255">
        <v>0.34899986193790455</v>
      </c>
      <c r="E133" s="255">
        <v>0.25700000000000001</v>
      </c>
      <c r="F133" s="255">
        <v>0</v>
      </c>
      <c r="G133" s="255">
        <v>1</v>
      </c>
      <c r="H133" s="255">
        <v>0.68245451314546257</v>
      </c>
      <c r="I133" s="255">
        <v>0.99457042944785279</v>
      </c>
      <c r="J133" s="87">
        <v>0</v>
      </c>
      <c r="K133" s="87">
        <v>0.29837816164754605</v>
      </c>
      <c r="L133" s="255">
        <v>0.34899999999999998</v>
      </c>
      <c r="M133" s="255">
        <v>0.105</v>
      </c>
      <c r="N133" s="255">
        <v>0.13200000000000001</v>
      </c>
      <c r="O133" s="255">
        <v>0.58725015556938398</v>
      </c>
      <c r="P133" s="255">
        <v>0.84</v>
      </c>
      <c r="Q133" s="255">
        <v>1</v>
      </c>
      <c r="R133" s="255">
        <v>0</v>
      </c>
      <c r="S133" s="255">
        <v>0.82634348588741824</v>
      </c>
      <c r="T133" s="255">
        <v>0.3470699658703072</v>
      </c>
      <c r="U133" s="255">
        <v>0</v>
      </c>
      <c r="V133" s="87">
        <v>0.13248822573972399</v>
      </c>
      <c r="W133" s="255">
        <v>0.73850864616218437</v>
      </c>
      <c r="X133" s="255">
        <f>1</f>
        <v>1</v>
      </c>
      <c r="Y133" s="256">
        <v>0</v>
      </c>
      <c r="Z133" s="256">
        <v>0</v>
      </c>
      <c r="AA133" s="271">
        <v>1</v>
      </c>
      <c r="AB133" s="256">
        <v>0.36849533294762354</v>
      </c>
      <c r="AC133" s="256">
        <v>0</v>
      </c>
      <c r="AD133" s="256">
        <v>0</v>
      </c>
      <c r="AE133" s="256">
        <v>0</v>
      </c>
      <c r="AF133" s="256">
        <f>'Datos Modificaciones Bus Europa'!G135</f>
        <v>0.16448571428571432</v>
      </c>
      <c r="AG133" s="87">
        <f>'Datos Modificaciones Bus Europa'!F135</f>
        <v>0.16122857142857147</v>
      </c>
      <c r="AH133" s="271">
        <v>1</v>
      </c>
    </row>
    <row r="134" spans="1:34" s="87" customFormat="1" ht="13" x14ac:dyDescent="0.3">
      <c r="A134" s="255">
        <v>0.38400000000000001</v>
      </c>
      <c r="B134" s="255">
        <v>0.45799999999999996</v>
      </c>
      <c r="C134" s="255">
        <v>0.47123206899999998</v>
      </c>
      <c r="D134" s="255">
        <v>0.34800012994079571</v>
      </c>
      <c r="E134" s="255">
        <v>0.25700000000000001</v>
      </c>
      <c r="F134" s="255">
        <v>0</v>
      </c>
      <c r="G134" s="255">
        <v>1</v>
      </c>
      <c r="H134" s="255">
        <v>0.68245451314546257</v>
      </c>
      <c r="I134" s="255">
        <v>1</v>
      </c>
      <c r="J134" s="87">
        <v>5.355752995814702E-2</v>
      </c>
      <c r="K134" s="87">
        <v>0.36010329257116563</v>
      </c>
      <c r="L134" s="255">
        <v>0.41099999999999998</v>
      </c>
      <c r="M134" s="255">
        <v>0.17099999999999999</v>
      </c>
      <c r="N134" s="255">
        <v>0.15000000000000002</v>
      </c>
      <c r="O134" s="255">
        <v>0.59229807093963904</v>
      </c>
      <c r="P134" s="255">
        <v>0.84</v>
      </c>
      <c r="Q134" s="255">
        <v>0.60375200566442666</v>
      </c>
      <c r="R134" s="255">
        <v>0</v>
      </c>
      <c r="S134" s="255">
        <v>0.82634348588741824</v>
      </c>
      <c r="T134" s="255">
        <v>0.40883046446060245</v>
      </c>
      <c r="U134" s="255">
        <v>0</v>
      </c>
      <c r="V134" s="87">
        <v>0.13248822573972399</v>
      </c>
      <c r="W134" s="255">
        <v>0.73850864616218437</v>
      </c>
      <c r="X134" s="255">
        <f>1</f>
        <v>1</v>
      </c>
      <c r="Y134" s="256">
        <v>0</v>
      </c>
      <c r="Z134" s="256">
        <v>0</v>
      </c>
      <c r="AA134" s="271">
        <v>1</v>
      </c>
      <c r="AB134" s="256">
        <v>0.36879389459411749</v>
      </c>
      <c r="AC134" s="256">
        <v>0</v>
      </c>
      <c r="AD134" s="256">
        <v>3.5340036181857144E-3</v>
      </c>
      <c r="AE134" s="256">
        <v>0</v>
      </c>
      <c r="AF134" s="256">
        <f>'Datos Modificaciones Bus Europa'!G136</f>
        <v>0.16448571428571432</v>
      </c>
      <c r="AG134" s="87">
        <f>'Datos Modificaciones Bus Europa'!F136</f>
        <v>0.16122857142857147</v>
      </c>
      <c r="AH134" s="271">
        <v>1</v>
      </c>
    </row>
    <row r="135" spans="1:34" s="87" customFormat="1" ht="13" x14ac:dyDescent="0.3">
      <c r="A135" s="255">
        <v>0.38100000000000001</v>
      </c>
      <c r="B135" s="255">
        <v>0.48</v>
      </c>
      <c r="C135" s="255">
        <v>0.47521060700000001</v>
      </c>
      <c r="D135" s="255">
        <v>0.34899986193790455</v>
      </c>
      <c r="E135" s="255">
        <v>0.25700000000000001</v>
      </c>
      <c r="F135" s="255">
        <v>0</v>
      </c>
      <c r="G135" s="255">
        <v>1</v>
      </c>
      <c r="H135" s="255">
        <v>0.68245451314546257</v>
      </c>
      <c r="I135" s="255">
        <v>1</v>
      </c>
      <c r="J135" s="87">
        <v>5.554067823729042E-2</v>
      </c>
      <c r="K135" s="87">
        <v>0.36228376127760736</v>
      </c>
      <c r="L135" s="255">
        <v>0.40799999999999997</v>
      </c>
      <c r="M135" s="255">
        <v>0.27300000000000002</v>
      </c>
      <c r="N135" s="255">
        <v>0.17499999999999999</v>
      </c>
      <c r="O135" s="255">
        <v>0.60151711263223395</v>
      </c>
      <c r="P135" s="255">
        <v>0.84</v>
      </c>
      <c r="Q135" s="255">
        <v>0</v>
      </c>
      <c r="R135" s="255">
        <v>0</v>
      </c>
      <c r="S135" s="255">
        <v>0.82634348588741824</v>
      </c>
      <c r="T135" s="255">
        <v>0.42678683780976406</v>
      </c>
      <c r="U135" s="255">
        <v>0</v>
      </c>
      <c r="V135" s="87">
        <v>0.13248822573972399</v>
      </c>
      <c r="W135" s="255">
        <v>0.73850864616218437</v>
      </c>
      <c r="X135" s="255">
        <f>1</f>
        <v>1</v>
      </c>
      <c r="Y135" s="256">
        <v>0</v>
      </c>
      <c r="Z135" s="256">
        <v>0</v>
      </c>
      <c r="AA135" s="271">
        <v>1</v>
      </c>
      <c r="AB135" s="256">
        <v>0.36879389459411749</v>
      </c>
      <c r="AC135" s="256">
        <v>1.5801144732048026E-13</v>
      </c>
      <c r="AD135" s="256">
        <v>0</v>
      </c>
      <c r="AE135" s="256">
        <v>0</v>
      </c>
      <c r="AF135" s="256">
        <f>'Datos Modificaciones Bus Europa'!G137</f>
        <v>0.16448571428571432</v>
      </c>
      <c r="AG135" s="87">
        <f>'Datos Modificaciones Bus Europa'!F137</f>
        <v>0.16122857142857147</v>
      </c>
      <c r="AH135" s="271">
        <v>1</v>
      </c>
    </row>
    <row r="136" spans="1:34" s="87" customFormat="1" ht="13" x14ac:dyDescent="0.3">
      <c r="A136" s="255">
        <v>0.36899999999999999</v>
      </c>
      <c r="B136" s="255">
        <v>0.41699999999999904</v>
      </c>
      <c r="C136" s="255">
        <v>0.46109752100000001</v>
      </c>
      <c r="D136" s="255">
        <v>0.34899986193790455</v>
      </c>
      <c r="E136" s="255">
        <v>0.25700000000000001</v>
      </c>
      <c r="F136" s="255">
        <v>0</v>
      </c>
      <c r="G136" s="255">
        <v>1</v>
      </c>
      <c r="H136" s="255">
        <v>0.68245451314546257</v>
      </c>
      <c r="I136" s="255">
        <v>1</v>
      </c>
      <c r="J136" s="87">
        <v>6.5910818196363756E-3</v>
      </c>
      <c r="K136" s="87">
        <v>0.3015158033613497</v>
      </c>
      <c r="L136" s="255">
        <v>0.35099999999999998</v>
      </c>
      <c r="M136" s="255">
        <v>0.35600000000000004</v>
      </c>
      <c r="N136" s="255">
        <v>0.22099999999999997</v>
      </c>
      <c r="O136" s="255">
        <v>0.60996328562538893</v>
      </c>
      <c r="P136" s="255">
        <v>0.84</v>
      </c>
      <c r="Q136" s="255">
        <v>0</v>
      </c>
      <c r="R136" s="255">
        <v>0</v>
      </c>
      <c r="S136" s="255">
        <v>0.82634348588741824</v>
      </c>
      <c r="T136" s="255">
        <v>0.41466530642528565</v>
      </c>
      <c r="U136" s="255">
        <v>0</v>
      </c>
      <c r="V136" s="87">
        <v>0.14261160982341592</v>
      </c>
      <c r="W136" s="255">
        <v>0.73850864616218437</v>
      </c>
      <c r="X136" s="255">
        <f>1</f>
        <v>1</v>
      </c>
      <c r="Y136" s="256">
        <v>0</v>
      </c>
      <c r="Z136" s="256">
        <v>0</v>
      </c>
      <c r="AA136" s="271">
        <v>1</v>
      </c>
      <c r="AB136" s="256">
        <v>0.36849533294762354</v>
      </c>
      <c r="AC136" s="256">
        <v>0</v>
      </c>
      <c r="AD136" s="256">
        <v>0</v>
      </c>
      <c r="AE136" s="256">
        <v>0</v>
      </c>
      <c r="AF136" s="256">
        <f>'Datos Modificaciones Bus Europa'!G138</f>
        <v>0.16448571428571432</v>
      </c>
      <c r="AG136" s="87">
        <f>'Datos Modificaciones Bus Europa'!F138</f>
        <v>0.16122857142857147</v>
      </c>
      <c r="AH136" s="271">
        <v>1</v>
      </c>
    </row>
    <row r="137" spans="1:34" s="87" customFormat="1" ht="13" x14ac:dyDescent="0.3">
      <c r="A137" s="255">
        <v>0.33900000000000002</v>
      </c>
      <c r="B137" s="255">
        <v>0.28899999999999998</v>
      </c>
      <c r="C137" s="255">
        <v>0.43415106799999997</v>
      </c>
      <c r="D137" s="255">
        <v>0.34699999187870029</v>
      </c>
      <c r="E137" s="255">
        <v>0.25700000000000001</v>
      </c>
      <c r="F137" s="255">
        <v>0</v>
      </c>
      <c r="G137" s="255">
        <v>1</v>
      </c>
      <c r="H137" s="255">
        <v>0.68245451314546257</v>
      </c>
      <c r="I137" s="255">
        <v>0.89839223926380363</v>
      </c>
      <c r="J137" s="87">
        <v>0</v>
      </c>
      <c r="K137" s="87">
        <v>0.28001577125368099</v>
      </c>
      <c r="L137" s="255">
        <v>0.27299999999999996</v>
      </c>
      <c r="M137" s="255">
        <v>0.40699999999999997</v>
      </c>
      <c r="N137" s="255">
        <v>0.29099999999999998</v>
      </c>
      <c r="O137" s="255">
        <v>0.61163347853142502</v>
      </c>
      <c r="P137" s="255">
        <v>0.84</v>
      </c>
      <c r="Q137" s="255">
        <v>0</v>
      </c>
      <c r="R137" s="255">
        <v>0</v>
      </c>
      <c r="S137" s="255">
        <v>0.82634348588741824</v>
      </c>
      <c r="T137" s="255">
        <v>0.40237639115595786</v>
      </c>
      <c r="U137" s="255">
        <v>0</v>
      </c>
      <c r="V137" s="87">
        <v>0.16123753079091852</v>
      </c>
      <c r="W137" s="255">
        <v>0.73850864616218437</v>
      </c>
      <c r="X137" s="255">
        <f>1</f>
        <v>1</v>
      </c>
      <c r="Y137" s="256">
        <v>0</v>
      </c>
      <c r="Z137" s="256">
        <v>0</v>
      </c>
      <c r="AA137" s="271">
        <v>1</v>
      </c>
      <c r="AB137" s="256">
        <v>0.36879389459411749</v>
      </c>
      <c r="AC137" s="256">
        <v>0</v>
      </c>
      <c r="AD137" s="256">
        <v>0</v>
      </c>
      <c r="AE137" s="256">
        <v>0</v>
      </c>
      <c r="AF137" s="256">
        <f>'Datos Modificaciones Bus Europa'!G139</f>
        <v>0.16448571428571432</v>
      </c>
      <c r="AG137" s="87">
        <f>'Datos Modificaciones Bus Europa'!F139</f>
        <v>0.16122857142857147</v>
      </c>
      <c r="AH137" s="271">
        <v>1</v>
      </c>
    </row>
    <row r="138" spans="1:34" s="87" customFormat="1" ht="13" x14ac:dyDescent="0.3">
      <c r="A138" s="255">
        <v>0.23899999999999999</v>
      </c>
      <c r="B138" s="255">
        <v>0.13699999999999998</v>
      </c>
      <c r="C138" s="255">
        <v>0.412526432</v>
      </c>
      <c r="D138" s="255">
        <v>0.34899986193790455</v>
      </c>
      <c r="E138" s="255">
        <v>0.25700000000000001</v>
      </c>
      <c r="F138" s="255">
        <v>0</v>
      </c>
      <c r="G138" s="255">
        <v>1</v>
      </c>
      <c r="H138" s="255">
        <v>0.68245451314546257</v>
      </c>
      <c r="I138" s="255">
        <v>0.73518171779141106</v>
      </c>
      <c r="J138" s="87">
        <v>0</v>
      </c>
      <c r="K138" s="87">
        <v>0.42729166280245395</v>
      </c>
      <c r="L138" s="255">
        <v>0.16999999999999998</v>
      </c>
      <c r="M138" s="255">
        <v>0.42799999999999999</v>
      </c>
      <c r="N138" s="255">
        <v>0.35399999999999998</v>
      </c>
      <c r="O138" s="255">
        <v>0.6126042314872433</v>
      </c>
      <c r="P138" s="255">
        <v>0.84</v>
      </c>
      <c r="Q138" s="255">
        <v>0</v>
      </c>
      <c r="R138" s="255">
        <v>1</v>
      </c>
      <c r="S138" s="255">
        <v>0.82634348588741824</v>
      </c>
      <c r="T138" s="255">
        <v>0.36447848345451844</v>
      </c>
      <c r="U138" s="255">
        <v>0</v>
      </c>
      <c r="V138" s="87">
        <v>0.19349454221694615</v>
      </c>
      <c r="W138" s="255">
        <v>0.73850864616218437</v>
      </c>
      <c r="X138" s="255">
        <f>1</f>
        <v>1</v>
      </c>
      <c r="Y138" s="256">
        <v>0</v>
      </c>
      <c r="Z138" s="256">
        <v>0</v>
      </c>
      <c r="AA138" s="271">
        <v>1</v>
      </c>
      <c r="AB138" s="256">
        <v>0.36879389459411749</v>
      </c>
      <c r="AC138" s="256">
        <v>1.9933751815814434E-13</v>
      </c>
      <c r="AD138" s="256">
        <v>0</v>
      </c>
      <c r="AE138" s="256">
        <v>0</v>
      </c>
      <c r="AF138" s="256">
        <f>'Datos Modificaciones Bus Europa'!G140</f>
        <v>0.16448571428571432</v>
      </c>
      <c r="AG138" s="87">
        <f>'Datos Modificaciones Bus Europa'!F140</f>
        <v>0.16122857142857147</v>
      </c>
      <c r="AH138" s="271">
        <v>1</v>
      </c>
    </row>
    <row r="139" spans="1:34" s="87" customFormat="1" ht="13" x14ac:dyDescent="0.3">
      <c r="A139" s="255">
        <v>5.6000000000000001E-2</v>
      </c>
      <c r="B139" s="255">
        <v>1.7000000000000001E-2</v>
      </c>
      <c r="C139" s="255">
        <v>0.34461741800000001</v>
      </c>
      <c r="D139" s="255">
        <v>0.35900002436389922</v>
      </c>
      <c r="E139" s="255">
        <v>0.25700000000000001</v>
      </c>
      <c r="F139" s="255">
        <v>0.5805952422636611</v>
      </c>
      <c r="G139" s="255">
        <v>0.21751027532233547</v>
      </c>
      <c r="H139" s="255">
        <v>0.68245451314546257</v>
      </c>
      <c r="I139" s="255">
        <v>0.46669684049079752</v>
      </c>
      <c r="J139" s="87">
        <v>0</v>
      </c>
      <c r="K139" s="87">
        <v>0.33135475674846621</v>
      </c>
      <c r="L139" s="255">
        <v>6.9999999999999993E-2</v>
      </c>
      <c r="M139" s="255">
        <v>0.28099999999999997</v>
      </c>
      <c r="N139" s="255">
        <v>0.40200000000000002</v>
      </c>
      <c r="O139" s="255">
        <v>0.62155133789670192</v>
      </c>
      <c r="P139" s="255">
        <v>0.84</v>
      </c>
      <c r="Q139" s="255">
        <v>1</v>
      </c>
      <c r="R139" s="255">
        <v>0</v>
      </c>
      <c r="S139" s="255">
        <v>0.82634348588741824</v>
      </c>
      <c r="T139" s="255">
        <v>0.31795993470841372</v>
      </c>
      <c r="U139" s="255">
        <v>0</v>
      </c>
      <c r="V139" s="87">
        <v>0.22575155364297372</v>
      </c>
      <c r="W139" s="255">
        <v>0.73850864616218437</v>
      </c>
      <c r="X139" s="255">
        <f>1</f>
        <v>1</v>
      </c>
      <c r="Y139" s="256">
        <v>0</v>
      </c>
      <c r="Z139" s="256">
        <v>0</v>
      </c>
      <c r="AA139" s="271">
        <v>1</v>
      </c>
      <c r="AB139" s="256">
        <v>0.36879389459411738</v>
      </c>
      <c r="AC139" s="256">
        <v>0</v>
      </c>
      <c r="AD139" s="256">
        <v>0</v>
      </c>
      <c r="AE139" s="256">
        <v>0</v>
      </c>
      <c r="AF139" s="256">
        <f>'Datos Modificaciones Bus Europa'!G141</f>
        <v>1.0302</v>
      </c>
      <c r="AG139" s="87">
        <f>'Datos Modificaciones Bus Europa'!F141</f>
        <v>1.0098</v>
      </c>
      <c r="AH139" s="271">
        <v>1</v>
      </c>
    </row>
    <row r="140" spans="1:34" s="87" customFormat="1" ht="13" x14ac:dyDescent="0.3">
      <c r="A140" s="255">
        <v>0</v>
      </c>
      <c r="B140" s="255">
        <v>0</v>
      </c>
      <c r="C140" s="255">
        <v>0.34607711600000002</v>
      </c>
      <c r="D140" s="255">
        <v>0.37200019491119363</v>
      </c>
      <c r="E140" s="255">
        <v>0.25700000000000001</v>
      </c>
      <c r="F140" s="255">
        <v>0.76796716843159141</v>
      </c>
      <c r="G140" s="255">
        <v>0.21751027532233547</v>
      </c>
      <c r="H140" s="255">
        <v>0.68245451314546257</v>
      </c>
      <c r="I140" s="255">
        <v>0.40353435582822084</v>
      </c>
      <c r="J140" s="87">
        <v>0</v>
      </c>
      <c r="K140" s="87">
        <v>0.28650939263803676</v>
      </c>
      <c r="L140" s="255">
        <v>0</v>
      </c>
      <c r="M140" s="255">
        <v>0.23800000000000002</v>
      </c>
      <c r="N140" s="255">
        <v>0.45800000000000002</v>
      </c>
      <c r="O140" s="255">
        <v>0.62640572495332925</v>
      </c>
      <c r="P140" s="255">
        <v>0.84</v>
      </c>
      <c r="Q140" s="255">
        <v>1</v>
      </c>
      <c r="R140" s="255">
        <v>0</v>
      </c>
      <c r="S140" s="255">
        <v>0.82634348588741824</v>
      </c>
      <c r="T140" s="255">
        <v>0.30839531087698469</v>
      </c>
      <c r="U140" s="255">
        <v>0</v>
      </c>
      <c r="V140" s="87">
        <v>0.21896067072265912</v>
      </c>
      <c r="W140" s="255">
        <v>0.73850864616218437</v>
      </c>
      <c r="X140" s="255">
        <f>1</f>
        <v>1</v>
      </c>
      <c r="Y140" s="256">
        <v>0</v>
      </c>
      <c r="Z140" s="256">
        <v>0</v>
      </c>
      <c r="AA140" s="271">
        <v>1</v>
      </c>
      <c r="AB140" s="256">
        <v>0.36849533294762354</v>
      </c>
      <c r="AC140" s="256">
        <v>0</v>
      </c>
      <c r="AD140" s="256">
        <v>0</v>
      </c>
      <c r="AE140" s="256">
        <v>0</v>
      </c>
      <c r="AF140" s="256">
        <f>'Datos Modificaciones Bus Europa'!G142</f>
        <v>1.0302</v>
      </c>
      <c r="AG140" s="87">
        <f>'Datos Modificaciones Bus Europa'!F142</f>
        <v>1.0098</v>
      </c>
      <c r="AH140" s="271">
        <v>1</v>
      </c>
    </row>
    <row r="141" spans="1:34" s="87" customFormat="1" ht="13" x14ac:dyDescent="0.3">
      <c r="A141" s="255">
        <v>0</v>
      </c>
      <c r="B141" s="255">
        <v>0</v>
      </c>
      <c r="C141" s="255">
        <v>0.38436776900000003</v>
      </c>
      <c r="D141" s="255">
        <v>0.37100005684909815</v>
      </c>
      <c r="E141" s="255">
        <v>0.25700000000000001</v>
      </c>
      <c r="F141" s="255">
        <v>0.76796716843159141</v>
      </c>
      <c r="G141" s="255">
        <v>0.21751027532233547</v>
      </c>
      <c r="H141" s="255">
        <v>0.68245451314546257</v>
      </c>
      <c r="I141" s="255">
        <v>0.44803226993865031</v>
      </c>
      <c r="J141" s="87">
        <v>0</v>
      </c>
      <c r="K141" s="87">
        <v>0.31810291165644172</v>
      </c>
      <c r="L141" s="255">
        <v>0</v>
      </c>
      <c r="M141" s="255">
        <v>0.253</v>
      </c>
      <c r="N141" s="255">
        <v>0.50600000000000001</v>
      </c>
      <c r="O141" s="255">
        <v>0.62530118232731802</v>
      </c>
      <c r="P141" s="255">
        <v>0.84</v>
      </c>
      <c r="Q141" s="255">
        <v>1</v>
      </c>
      <c r="R141" s="255">
        <v>0.28173097111545475</v>
      </c>
      <c r="S141" s="255">
        <v>0.82634348588741824</v>
      </c>
      <c r="T141" s="255">
        <v>0.33690651431963198</v>
      </c>
      <c r="U141" s="255">
        <v>0</v>
      </c>
      <c r="V141" s="87">
        <v>0.23920362516693872</v>
      </c>
      <c r="W141" s="255">
        <v>0.73850864616218437</v>
      </c>
      <c r="X141" s="255">
        <f>1</f>
        <v>1</v>
      </c>
      <c r="Y141" s="256">
        <v>0</v>
      </c>
      <c r="Z141" s="256">
        <v>0</v>
      </c>
      <c r="AA141" s="271">
        <v>1</v>
      </c>
      <c r="AB141" s="256">
        <v>0.36879389459411749</v>
      </c>
      <c r="AC141" s="256">
        <v>0</v>
      </c>
      <c r="AD141" s="256">
        <v>0</v>
      </c>
      <c r="AE141" s="256">
        <v>0</v>
      </c>
      <c r="AF141" s="256">
        <f>'Datos Modificaciones Bus Europa'!G143</f>
        <v>1.0302</v>
      </c>
      <c r="AG141" s="87">
        <f>'Datos Modificaciones Bus Europa'!F143</f>
        <v>1.0098</v>
      </c>
      <c r="AH141" s="271">
        <v>1</v>
      </c>
    </row>
    <row r="142" spans="1:34" s="87" customFormat="1" ht="13" x14ac:dyDescent="0.3">
      <c r="A142" s="255">
        <v>0</v>
      </c>
      <c r="B142" s="255">
        <v>0</v>
      </c>
      <c r="C142" s="255">
        <v>0.41364261899999999</v>
      </c>
      <c r="D142" s="255">
        <v>0.36900018678989388</v>
      </c>
      <c r="E142" s="255">
        <v>0.25700000000000001</v>
      </c>
      <c r="F142" s="255">
        <v>0.76796716843159141</v>
      </c>
      <c r="G142" s="255">
        <v>0.21751027532233547</v>
      </c>
      <c r="H142" s="255">
        <v>0.68245451314546257</v>
      </c>
      <c r="I142" s="255">
        <v>0.48215604294478526</v>
      </c>
      <c r="J142" s="87">
        <v>0</v>
      </c>
      <c r="K142" s="87">
        <v>0.34233079049079757</v>
      </c>
      <c r="L142" s="255">
        <v>0</v>
      </c>
      <c r="M142" s="255">
        <v>0.29599999999999999</v>
      </c>
      <c r="N142" s="255">
        <v>0.54799999999999993</v>
      </c>
      <c r="O142" s="255">
        <v>0.62520597386434351</v>
      </c>
      <c r="P142" s="255">
        <v>0.84</v>
      </c>
      <c r="Q142" s="255">
        <v>1</v>
      </c>
      <c r="R142" s="255">
        <v>0</v>
      </c>
      <c r="S142" s="255">
        <v>0.82634348588741824</v>
      </c>
      <c r="T142" s="255">
        <v>0.36460609882771927</v>
      </c>
      <c r="U142" s="255">
        <v>0</v>
      </c>
      <c r="V142" s="87">
        <v>0.25887033016768068</v>
      </c>
      <c r="W142" s="255">
        <v>0.73850864616218437</v>
      </c>
      <c r="X142" s="255">
        <f>1</f>
        <v>1</v>
      </c>
      <c r="Y142" s="256">
        <v>0</v>
      </c>
      <c r="Z142" s="256">
        <v>0</v>
      </c>
      <c r="AA142" s="271">
        <v>1</v>
      </c>
      <c r="AB142" s="256">
        <v>0.36909245624061143</v>
      </c>
      <c r="AC142" s="256">
        <v>0</v>
      </c>
      <c r="AD142" s="256">
        <v>0</v>
      </c>
      <c r="AE142" s="256">
        <v>0</v>
      </c>
      <c r="AF142" s="256">
        <f>'Datos Modificaciones Bus Europa'!G144</f>
        <v>1.0302</v>
      </c>
      <c r="AG142" s="87">
        <f>'Datos Modificaciones Bus Europa'!F144</f>
        <v>1.0098</v>
      </c>
      <c r="AH142" s="271">
        <v>1</v>
      </c>
    </row>
    <row r="143" spans="1:34" s="87" customFormat="1" ht="13" x14ac:dyDescent="0.3">
      <c r="A143" s="255">
        <v>0</v>
      </c>
      <c r="B143" s="255">
        <v>0</v>
      </c>
      <c r="C143" s="255">
        <v>0.43220439799999999</v>
      </c>
      <c r="D143" s="255">
        <v>0.36999991878700267</v>
      </c>
      <c r="E143" s="255">
        <v>0.25700000000000001</v>
      </c>
      <c r="F143" s="255">
        <v>0.76796716843159141</v>
      </c>
      <c r="G143" s="255">
        <v>0.21751027532233547</v>
      </c>
      <c r="H143" s="255">
        <v>0.68245451314546257</v>
      </c>
      <c r="I143" s="255">
        <v>0.503792300613497</v>
      </c>
      <c r="J143" s="87">
        <v>0</v>
      </c>
      <c r="K143" s="87">
        <v>0.35769253343558283</v>
      </c>
      <c r="L143" s="255">
        <v>0</v>
      </c>
      <c r="M143" s="255">
        <v>0.374</v>
      </c>
      <c r="N143" s="255">
        <v>0.58399999999999996</v>
      </c>
      <c r="O143" s="255">
        <v>0.62175046670815182</v>
      </c>
      <c r="P143" s="255">
        <v>0.84</v>
      </c>
      <c r="Q143" s="255">
        <v>0.74970679163017562</v>
      </c>
      <c r="R143" s="255">
        <v>0</v>
      </c>
      <c r="S143" s="255">
        <v>0.82634348588741824</v>
      </c>
      <c r="T143" s="255">
        <v>0.38848805460750857</v>
      </c>
      <c r="U143" s="255">
        <v>0</v>
      </c>
      <c r="V143" s="87">
        <v>0.27582651877133108</v>
      </c>
      <c r="W143" s="255">
        <v>0.73850864616218437</v>
      </c>
      <c r="X143" s="255">
        <f>1</f>
        <v>1</v>
      </c>
      <c r="Y143" s="256">
        <v>0</v>
      </c>
      <c r="Z143" s="256">
        <v>0</v>
      </c>
      <c r="AA143" s="271">
        <v>1</v>
      </c>
      <c r="AB143" s="256">
        <v>0.36939101788066891</v>
      </c>
      <c r="AC143" s="256">
        <v>0</v>
      </c>
      <c r="AD143" s="256">
        <v>0</v>
      </c>
      <c r="AE143" s="256">
        <v>0</v>
      </c>
      <c r="AF143" s="256">
        <f>'Datos Modificaciones Bus Europa'!G145</f>
        <v>1.0302</v>
      </c>
      <c r="AG143" s="87">
        <f>'Datos Modificaciones Bus Europa'!F145</f>
        <v>1.0098</v>
      </c>
      <c r="AH143" s="271">
        <v>1</v>
      </c>
    </row>
    <row r="144" spans="1:34" s="87" customFormat="1" ht="13" x14ac:dyDescent="0.3">
      <c r="A144" s="255">
        <v>0</v>
      </c>
      <c r="B144" s="255">
        <v>0</v>
      </c>
      <c r="C144" s="255">
        <v>0.45847632599999999</v>
      </c>
      <c r="D144" s="255">
        <v>0.36200003248519891</v>
      </c>
      <c r="E144" s="255">
        <v>0.25700000000000001</v>
      </c>
      <c r="F144" s="255">
        <v>0.6186619166905567</v>
      </c>
      <c r="G144" s="255">
        <v>0.21751027532233547</v>
      </c>
      <c r="H144" s="255">
        <v>0.68245451314546257</v>
      </c>
      <c r="I144" s="255">
        <v>0.53441576687116565</v>
      </c>
      <c r="J144" s="87">
        <v>0</v>
      </c>
      <c r="K144" s="87">
        <v>0.37943519447852758</v>
      </c>
      <c r="L144" s="255">
        <v>0</v>
      </c>
      <c r="M144" s="255">
        <v>0.45700000000000002</v>
      </c>
      <c r="N144" s="255">
        <v>0.61899999999999999</v>
      </c>
      <c r="O144" s="255">
        <v>0.61293030491599254</v>
      </c>
      <c r="P144" s="255">
        <v>0.84</v>
      </c>
      <c r="Q144" s="255">
        <v>1</v>
      </c>
      <c r="R144" s="255">
        <v>0.48859093374250717</v>
      </c>
      <c r="S144" s="255">
        <v>0.82634348588741824</v>
      </c>
      <c r="T144" s="255">
        <v>0.41134834545184745</v>
      </c>
      <c r="U144" s="255">
        <v>0</v>
      </c>
      <c r="V144" s="87">
        <v>0.29205732527081169</v>
      </c>
      <c r="W144" s="255">
        <v>0.73850864616218437</v>
      </c>
      <c r="X144" s="255">
        <f>1</f>
        <v>1</v>
      </c>
      <c r="Y144" s="256">
        <v>0</v>
      </c>
      <c r="Z144" s="256">
        <v>0</v>
      </c>
      <c r="AA144" s="271">
        <v>1</v>
      </c>
      <c r="AB144" s="256">
        <v>0.36998814117365675</v>
      </c>
      <c r="AC144" s="256">
        <v>0</v>
      </c>
      <c r="AD144" s="256">
        <v>0</v>
      </c>
      <c r="AE144" s="256">
        <v>0</v>
      </c>
      <c r="AF144" s="256">
        <f>'Datos Modificaciones Bus Europa'!G146</f>
        <v>0.16448571428571432</v>
      </c>
      <c r="AG144" s="87">
        <f>'Datos Modificaciones Bus Europa'!F146</f>
        <v>0.16122857142857147</v>
      </c>
      <c r="AH144" s="271">
        <v>1</v>
      </c>
    </row>
    <row r="145" spans="1:34" s="87" customFormat="1" ht="13" x14ac:dyDescent="0.3">
      <c r="A145" s="255">
        <v>0</v>
      </c>
      <c r="B145" s="255">
        <v>0</v>
      </c>
      <c r="C145" s="255">
        <v>0.48614243400000001</v>
      </c>
      <c r="D145" s="255">
        <v>0.35799988630180374</v>
      </c>
      <c r="E145" s="255">
        <v>0.25700000000000001</v>
      </c>
      <c r="F145" s="255">
        <v>0.14790723402342551</v>
      </c>
      <c r="G145" s="255">
        <v>0.21751027532233547</v>
      </c>
      <c r="H145" s="255">
        <v>0.68245451314546257</v>
      </c>
      <c r="I145" s="255">
        <v>0.56666432515337428</v>
      </c>
      <c r="J145" s="87">
        <v>0</v>
      </c>
      <c r="K145" s="87">
        <v>0.40233167085889571</v>
      </c>
      <c r="L145" s="255">
        <v>0</v>
      </c>
      <c r="M145" s="255">
        <v>0.53</v>
      </c>
      <c r="N145" s="255">
        <v>0.65300000000000002</v>
      </c>
      <c r="O145" s="255">
        <v>0.60488363410080892</v>
      </c>
      <c r="P145" s="255">
        <v>0.84</v>
      </c>
      <c r="Q145" s="255">
        <v>0.82835205661174938</v>
      </c>
      <c r="R145" s="255">
        <v>1</v>
      </c>
      <c r="S145" s="255">
        <v>0.82634348588741824</v>
      </c>
      <c r="T145" s="255">
        <v>0.43427696987683634</v>
      </c>
      <c r="U145" s="255">
        <v>0</v>
      </c>
      <c r="V145" s="87">
        <v>0.30833664861255383</v>
      </c>
      <c r="W145" s="255">
        <v>0.60525916704299831</v>
      </c>
      <c r="X145" s="255">
        <f>1</f>
        <v>1</v>
      </c>
      <c r="Y145" s="256">
        <v>0</v>
      </c>
      <c r="Z145" s="256">
        <v>0</v>
      </c>
      <c r="AA145" s="271">
        <v>1</v>
      </c>
      <c r="AB145" s="256">
        <v>0.36998814117365675</v>
      </c>
      <c r="AC145" s="256">
        <v>0</v>
      </c>
      <c r="AD145" s="256">
        <v>0</v>
      </c>
      <c r="AE145" s="256">
        <v>0</v>
      </c>
      <c r="AF145" s="256">
        <f>'Datos Modificaciones Bus Europa'!G147</f>
        <v>0.16448571428571432</v>
      </c>
      <c r="AG145" s="87">
        <f>'Datos Modificaciones Bus Europa'!F147</f>
        <v>0.16122857142857147</v>
      </c>
      <c r="AH145" s="271">
        <v>1</v>
      </c>
    </row>
    <row r="146" spans="1:34" s="87" customFormat="1" ht="13" x14ac:dyDescent="0.3">
      <c r="A146" s="255">
        <v>0</v>
      </c>
      <c r="B146" s="255">
        <v>0</v>
      </c>
      <c r="C146" s="255">
        <v>0.52357058199999995</v>
      </c>
      <c r="D146" s="255">
        <v>0.35900002436389922</v>
      </c>
      <c r="E146" s="255">
        <v>0.25700000000000001</v>
      </c>
      <c r="F146" s="255">
        <v>0</v>
      </c>
      <c r="G146" s="255">
        <v>0.21751027532233547</v>
      </c>
      <c r="H146" s="255">
        <v>0.68245451314546257</v>
      </c>
      <c r="I146" s="255">
        <v>0.61029187116564421</v>
      </c>
      <c r="J146" s="87">
        <v>0</v>
      </c>
      <c r="K146" s="87">
        <v>0.43330722852760739</v>
      </c>
      <c r="L146" s="255">
        <v>0</v>
      </c>
      <c r="M146" s="255">
        <v>0.62</v>
      </c>
      <c r="N146" s="255">
        <v>0.68300000000000005</v>
      </c>
      <c r="O146" s="255">
        <v>0.57243248288736781</v>
      </c>
      <c r="P146" s="255">
        <v>0.84</v>
      </c>
      <c r="Q146" s="255">
        <v>0</v>
      </c>
      <c r="R146" s="255">
        <v>0.52065019051081574</v>
      </c>
      <c r="S146" s="255">
        <v>0.82634348588741824</v>
      </c>
      <c r="T146" s="255">
        <v>0.4540189939160113</v>
      </c>
      <c r="U146" s="255">
        <v>0</v>
      </c>
      <c r="V146" s="87">
        <v>0.26520580083988715</v>
      </c>
      <c r="W146" s="255">
        <v>0.60525916704299831</v>
      </c>
      <c r="X146" s="255">
        <f>1</f>
        <v>1</v>
      </c>
      <c r="Y146" s="256">
        <v>0</v>
      </c>
      <c r="Z146" s="256">
        <v>0</v>
      </c>
      <c r="AA146" s="271">
        <v>1</v>
      </c>
      <c r="AB146" s="256">
        <v>0.36998877583129985</v>
      </c>
      <c r="AC146" s="256">
        <v>0</v>
      </c>
      <c r="AD146" s="256">
        <v>0</v>
      </c>
      <c r="AE146" s="256">
        <v>0</v>
      </c>
      <c r="AF146" s="256">
        <f>'Datos Modificaciones Bus Europa'!G148</f>
        <v>0.16448571428571432</v>
      </c>
      <c r="AG146" s="87">
        <f>'Datos Modificaciones Bus Europa'!F148</f>
        <v>0.16122857142857147</v>
      </c>
      <c r="AH146" s="271">
        <v>1</v>
      </c>
    </row>
    <row r="147" spans="1:34" s="87" customFormat="1" ht="13" x14ac:dyDescent="0.3">
      <c r="A147" s="255">
        <v>0</v>
      </c>
      <c r="B147" s="255">
        <v>0</v>
      </c>
      <c r="C147" s="255">
        <v>0.564047148</v>
      </c>
      <c r="D147" s="255">
        <v>0.35900002436389922</v>
      </c>
      <c r="E147" s="255">
        <v>0.25700000000000001</v>
      </c>
      <c r="F147" s="255">
        <v>0.57464892627010622</v>
      </c>
      <c r="G147" s="255">
        <v>1</v>
      </c>
      <c r="H147" s="255">
        <v>0.68245451314546257</v>
      </c>
      <c r="I147" s="255">
        <v>0.65747273006134976</v>
      </c>
      <c r="J147" s="87">
        <v>0</v>
      </c>
      <c r="K147" s="87">
        <v>0.46680563834355832</v>
      </c>
      <c r="L147" s="255">
        <v>0</v>
      </c>
      <c r="M147" s="255">
        <v>0.70799999999999996</v>
      </c>
      <c r="N147" s="255">
        <v>0.70399999999999996</v>
      </c>
      <c r="O147" s="255">
        <v>0.57423708774113258</v>
      </c>
      <c r="P147" s="255">
        <v>0.84</v>
      </c>
      <c r="Q147" s="255">
        <v>0</v>
      </c>
      <c r="R147" s="255">
        <v>1</v>
      </c>
      <c r="S147" s="255">
        <v>0.82634348588741824</v>
      </c>
      <c r="T147" s="255">
        <v>0.46781762872829796</v>
      </c>
      <c r="U147" s="255">
        <v>0</v>
      </c>
      <c r="V147" s="87">
        <v>0.23294878941385963</v>
      </c>
      <c r="W147" s="255">
        <v>0.60525916704299831</v>
      </c>
      <c r="X147" s="255">
        <f>1</f>
        <v>1</v>
      </c>
      <c r="Y147" s="256">
        <v>0</v>
      </c>
      <c r="Z147" s="256">
        <v>0</v>
      </c>
      <c r="AA147" s="271">
        <v>1</v>
      </c>
      <c r="AB147" s="256">
        <v>0.36998877583129985</v>
      </c>
      <c r="AC147" s="256">
        <v>0</v>
      </c>
      <c r="AD147" s="256">
        <v>0</v>
      </c>
      <c r="AE147" s="256">
        <v>0</v>
      </c>
      <c r="AF147" s="256">
        <f>'Datos Modificaciones Bus Europa'!G149</f>
        <v>0.16448571428571432</v>
      </c>
      <c r="AG147" s="87">
        <f>'Datos Modificaciones Bus Europa'!F149</f>
        <v>0.16122857142857147</v>
      </c>
      <c r="AH147" s="271">
        <v>1</v>
      </c>
    </row>
    <row r="148" spans="1:34" s="87" customFormat="1" ht="13" x14ac:dyDescent="0.3">
      <c r="A148" s="255">
        <v>0</v>
      </c>
      <c r="B148" s="255">
        <v>0</v>
      </c>
      <c r="C148" s="255">
        <v>0.60432528500000005</v>
      </c>
      <c r="D148" s="255">
        <v>0.3600001624259947</v>
      </c>
      <c r="E148" s="255">
        <v>0.25700000000000001</v>
      </c>
      <c r="F148" s="255">
        <v>0.57464892627010622</v>
      </c>
      <c r="G148" s="255">
        <v>1</v>
      </c>
      <c r="H148" s="255">
        <v>0.68245451314546257</v>
      </c>
      <c r="I148" s="255">
        <v>0.70442230061349698</v>
      </c>
      <c r="J148" s="87">
        <v>0</v>
      </c>
      <c r="K148" s="87">
        <v>0.49104830306196318</v>
      </c>
      <c r="L148" s="255">
        <v>0</v>
      </c>
      <c r="M148" s="255">
        <v>0.75199999999999989</v>
      </c>
      <c r="N148" s="255">
        <v>0.72599999999999998</v>
      </c>
      <c r="O148" s="255">
        <v>0.57625202240199136</v>
      </c>
      <c r="P148" s="255">
        <v>0.84</v>
      </c>
      <c r="Q148" s="255">
        <v>0</v>
      </c>
      <c r="R148" s="255">
        <v>1</v>
      </c>
      <c r="S148" s="255">
        <v>0.82634348588741824</v>
      </c>
      <c r="T148" s="255">
        <v>0.48282630954147504</v>
      </c>
      <c r="U148" s="255">
        <v>0</v>
      </c>
      <c r="V148" s="87">
        <v>0.200691777987832</v>
      </c>
      <c r="W148" s="255">
        <v>0.60525916704299831</v>
      </c>
      <c r="X148" s="255">
        <f>1</f>
        <v>1</v>
      </c>
      <c r="Y148" s="256">
        <v>0</v>
      </c>
      <c r="Z148" s="256">
        <v>0</v>
      </c>
      <c r="AA148" s="271">
        <v>1</v>
      </c>
      <c r="AB148" s="256">
        <v>0.36998877583129985</v>
      </c>
      <c r="AC148" s="256">
        <v>0</v>
      </c>
      <c r="AD148" s="256">
        <v>0</v>
      </c>
      <c r="AE148" s="256">
        <v>0</v>
      </c>
      <c r="AF148" s="256">
        <f>'Datos Modificaciones Bus Europa'!G150</f>
        <v>0.16448571428571432</v>
      </c>
      <c r="AG148" s="87">
        <f>'Datos Modificaciones Bus Europa'!F150</f>
        <v>0.16122857142857147</v>
      </c>
      <c r="AH148" s="271">
        <v>1</v>
      </c>
    </row>
    <row r="149" spans="1:34" s="87" customFormat="1" ht="13" x14ac:dyDescent="0.3">
      <c r="A149" s="255">
        <v>0</v>
      </c>
      <c r="B149" s="255">
        <v>0</v>
      </c>
      <c r="C149" s="255">
        <v>0.64680523499999998</v>
      </c>
      <c r="D149" s="255">
        <v>0.3600001624259947</v>
      </c>
      <c r="E149" s="255">
        <v>0.25700000000000001</v>
      </c>
      <c r="F149" s="255">
        <v>0.57464892627010622</v>
      </c>
      <c r="G149" s="255">
        <v>1</v>
      </c>
      <c r="H149" s="255">
        <v>0.68245451314546257</v>
      </c>
      <c r="I149" s="255">
        <v>0.75393840490797548</v>
      </c>
      <c r="J149" s="87">
        <v>0</v>
      </c>
      <c r="K149" s="87">
        <v>0.53529626748466252</v>
      </c>
      <c r="L149" s="255">
        <v>0</v>
      </c>
      <c r="M149" s="255">
        <v>0.78800000000000003</v>
      </c>
      <c r="N149" s="255">
        <v>0.73299999999999998</v>
      </c>
      <c r="O149" s="255">
        <v>0.58007093963907896</v>
      </c>
      <c r="P149" s="255">
        <v>0.84</v>
      </c>
      <c r="Q149" s="255">
        <v>0</v>
      </c>
      <c r="R149" s="255">
        <v>1</v>
      </c>
      <c r="S149" s="255">
        <v>0.82634348588741824</v>
      </c>
      <c r="T149" s="255">
        <v>0.48726613740911112</v>
      </c>
      <c r="U149" s="255">
        <v>0</v>
      </c>
      <c r="V149" s="87">
        <v>0.16843476656180442</v>
      </c>
      <c r="W149" s="255">
        <v>0.60525916704299831</v>
      </c>
      <c r="X149" s="255">
        <f>1</f>
        <v>1</v>
      </c>
      <c r="Y149" s="256">
        <v>0</v>
      </c>
      <c r="Z149" s="256">
        <v>0</v>
      </c>
      <c r="AA149" s="271">
        <v>1</v>
      </c>
      <c r="AB149" s="256">
        <v>0.36998877583129985</v>
      </c>
      <c r="AC149" s="256">
        <v>0</v>
      </c>
      <c r="AD149" s="256">
        <v>0</v>
      </c>
      <c r="AE149" s="256">
        <v>0</v>
      </c>
      <c r="AF149" s="256">
        <f>'Datos Modificaciones Bus Europa'!G151</f>
        <v>0.16448571428571432</v>
      </c>
      <c r="AG149" s="87">
        <f>'Datos Modificaciones Bus Europa'!F151</f>
        <v>0.16122857142857147</v>
      </c>
      <c r="AH149" s="271">
        <v>1</v>
      </c>
    </row>
    <row r="150" spans="1:34" s="87" customFormat="1" ht="13" x14ac:dyDescent="0.3">
      <c r="A150" s="255">
        <v>0</v>
      </c>
      <c r="B150" s="255">
        <v>0</v>
      </c>
      <c r="C150" s="255">
        <v>0.68888568299999997</v>
      </c>
      <c r="D150" s="255">
        <v>0.35700015430469495</v>
      </c>
      <c r="E150" s="255">
        <v>0.25700000000000001</v>
      </c>
      <c r="F150" s="255">
        <v>0</v>
      </c>
      <c r="G150" s="255">
        <v>1</v>
      </c>
      <c r="H150" s="255">
        <v>0.68245451314546257</v>
      </c>
      <c r="I150" s="255">
        <v>0.80298883435582824</v>
      </c>
      <c r="J150" s="87">
        <v>0</v>
      </c>
      <c r="K150" s="87">
        <v>0.57012207239263801</v>
      </c>
      <c r="L150" s="255">
        <v>0</v>
      </c>
      <c r="M150" s="255">
        <v>0.80799999999999994</v>
      </c>
      <c r="N150" s="255">
        <v>0.72</v>
      </c>
      <c r="O150" s="255">
        <v>0.58005413814561302</v>
      </c>
      <c r="P150" s="255">
        <v>0.84</v>
      </c>
      <c r="Q150" s="255">
        <v>0</v>
      </c>
      <c r="R150" s="255">
        <v>1</v>
      </c>
      <c r="S150" s="255">
        <v>0.82634348588741824</v>
      </c>
      <c r="T150" s="255">
        <v>0.47855557204332988</v>
      </c>
      <c r="U150" s="255">
        <v>0</v>
      </c>
      <c r="V150" s="87">
        <v>0.13617775513577682</v>
      </c>
      <c r="W150" s="255">
        <v>0.60525916704299831</v>
      </c>
      <c r="X150" s="255">
        <f>1</f>
        <v>1</v>
      </c>
      <c r="Y150" s="256">
        <v>0</v>
      </c>
      <c r="Z150" s="256">
        <v>0</v>
      </c>
      <c r="AA150" s="271">
        <v>1</v>
      </c>
      <c r="AB150" s="256">
        <v>0.36939165253831197</v>
      </c>
      <c r="AC150" s="256">
        <v>0</v>
      </c>
      <c r="AD150" s="256">
        <v>0</v>
      </c>
      <c r="AE150" s="256">
        <v>0</v>
      </c>
      <c r="AF150" s="256">
        <f>'Datos Modificaciones Bus Europa'!G152</f>
        <v>0.16448571428571432</v>
      </c>
      <c r="AG150" s="87">
        <f>'Datos Modificaciones Bus Europa'!F152</f>
        <v>0.16122857142857147</v>
      </c>
      <c r="AH150" s="271">
        <v>1</v>
      </c>
    </row>
    <row r="151" spans="1:34" s="87" customFormat="1" ht="13" x14ac:dyDescent="0.3">
      <c r="A151" s="255">
        <v>0</v>
      </c>
      <c r="B151" s="255">
        <v>0</v>
      </c>
      <c r="C151" s="255">
        <v>0.70893419700000004</v>
      </c>
      <c r="D151" s="255">
        <v>0.35900002436389922</v>
      </c>
      <c r="E151" s="255">
        <v>0.25700000000000001</v>
      </c>
      <c r="F151" s="255">
        <v>0</v>
      </c>
      <c r="G151" s="255">
        <v>1</v>
      </c>
      <c r="H151" s="255">
        <v>0.68245451314546257</v>
      </c>
      <c r="I151" s="255">
        <v>0.82635806748466256</v>
      </c>
      <c r="J151" s="87">
        <v>0</v>
      </c>
      <c r="K151" s="87">
        <v>0.58671422791411043</v>
      </c>
      <c r="L151" s="255">
        <v>0</v>
      </c>
      <c r="M151" s="255">
        <v>0.79500000000000004</v>
      </c>
      <c r="N151" s="255">
        <v>0.68899999999999995</v>
      </c>
      <c r="O151" s="255">
        <v>0.58121717485998758</v>
      </c>
      <c r="P151" s="255">
        <v>0.84</v>
      </c>
      <c r="Q151" s="255">
        <v>0</v>
      </c>
      <c r="R151" s="255">
        <v>1</v>
      </c>
      <c r="S151" s="255">
        <v>0.82634348588741824</v>
      </c>
      <c r="T151" s="255">
        <v>0.45816938714942873</v>
      </c>
      <c r="U151" s="255">
        <v>0</v>
      </c>
      <c r="V151" s="87">
        <v>0.10798329893530197</v>
      </c>
      <c r="W151" s="255">
        <v>0.60525916704299831</v>
      </c>
      <c r="X151" s="255">
        <f>1</f>
        <v>1</v>
      </c>
      <c r="Y151" s="256">
        <v>0</v>
      </c>
      <c r="Z151" s="256">
        <v>0</v>
      </c>
      <c r="AA151" s="271">
        <v>1</v>
      </c>
      <c r="AB151" s="256">
        <v>0.36879452925176048</v>
      </c>
      <c r="AC151" s="256">
        <v>0</v>
      </c>
      <c r="AD151" s="256">
        <v>0</v>
      </c>
      <c r="AE151" s="256">
        <v>0</v>
      </c>
      <c r="AF151" s="256">
        <f>'Datos Modificaciones Bus Europa'!G153</f>
        <v>0.16448571428571432</v>
      </c>
      <c r="AG151" s="87">
        <f>'Datos Modificaciones Bus Europa'!F153</f>
        <v>0.16122857142857147</v>
      </c>
      <c r="AH151" s="271">
        <v>1</v>
      </c>
    </row>
    <row r="152" spans="1:34" s="87" customFormat="1" ht="13" x14ac:dyDescent="0.3">
      <c r="A152" s="255">
        <v>0</v>
      </c>
      <c r="B152" s="255">
        <v>0</v>
      </c>
      <c r="C152" s="255">
        <v>0.69710707999999999</v>
      </c>
      <c r="D152" s="255">
        <v>0.36099989442310348</v>
      </c>
      <c r="E152" s="255">
        <v>0.25700000000000001</v>
      </c>
      <c r="F152" s="255">
        <v>0.47865394485069812</v>
      </c>
      <c r="G152" s="255">
        <v>1</v>
      </c>
      <c r="H152" s="255">
        <v>0.68245451314546257</v>
      </c>
      <c r="I152" s="255">
        <v>0.8125719631901841</v>
      </c>
      <c r="J152" s="87">
        <v>0</v>
      </c>
      <c r="K152" s="87">
        <v>0.30076942951319019</v>
      </c>
      <c r="L152" s="255">
        <v>0</v>
      </c>
      <c r="M152" s="255">
        <v>0.78999999999999992</v>
      </c>
      <c r="N152" s="255">
        <v>0.69400000000000006</v>
      </c>
      <c r="O152" s="255">
        <v>0.58722650902302431</v>
      </c>
      <c r="P152" s="255">
        <v>0.84</v>
      </c>
      <c r="Q152" s="255">
        <v>0</v>
      </c>
      <c r="R152" s="255">
        <v>1</v>
      </c>
      <c r="S152" s="255">
        <v>0.82634348588741824</v>
      </c>
      <c r="T152" s="255">
        <v>0.46185739723994657</v>
      </c>
      <c r="U152" s="255">
        <v>0</v>
      </c>
      <c r="V152" s="87">
        <v>0.10798329893530197</v>
      </c>
      <c r="W152" s="255">
        <v>0.60525916704299831</v>
      </c>
      <c r="X152" s="255">
        <f>1</f>
        <v>1</v>
      </c>
      <c r="Y152" s="256">
        <v>0</v>
      </c>
      <c r="Z152" s="256">
        <v>0</v>
      </c>
      <c r="AA152" s="271">
        <v>1</v>
      </c>
      <c r="AB152" s="256">
        <v>0.36849596760526654</v>
      </c>
      <c r="AC152" s="256">
        <v>0</v>
      </c>
      <c r="AD152" s="256">
        <v>0</v>
      </c>
      <c r="AE152" s="256">
        <v>0</v>
      </c>
      <c r="AF152" s="256">
        <f>'Datos Modificaciones Bus Europa'!G154</f>
        <v>0.16448571428571432</v>
      </c>
      <c r="AG152" s="87">
        <f>'Datos Modificaciones Bus Europa'!F154</f>
        <v>0.16122857142857147</v>
      </c>
      <c r="AH152" s="271">
        <v>1</v>
      </c>
    </row>
    <row r="153" spans="1:34" s="87" customFormat="1" ht="13" x14ac:dyDescent="0.3">
      <c r="A153" s="255">
        <v>0</v>
      </c>
      <c r="B153" s="255">
        <v>0</v>
      </c>
      <c r="C153" s="255">
        <v>0.67072794400000002</v>
      </c>
      <c r="D153" s="255">
        <v>0.36200003248519891</v>
      </c>
      <c r="E153" s="255">
        <v>0.25700000000000001</v>
      </c>
      <c r="F153" s="255">
        <v>4.1369609772287236E-2</v>
      </c>
      <c r="G153" s="255">
        <v>1</v>
      </c>
      <c r="H153" s="255">
        <v>0.68245451314546257</v>
      </c>
      <c r="I153" s="255">
        <v>0.78182352760736196</v>
      </c>
      <c r="J153" s="87">
        <v>0</v>
      </c>
      <c r="K153" s="87">
        <v>0.55509470460122701</v>
      </c>
      <c r="L153" s="255">
        <v>0</v>
      </c>
      <c r="M153" s="255">
        <v>0.77799999999999991</v>
      </c>
      <c r="N153" s="255">
        <v>0.67500000000000004</v>
      </c>
      <c r="O153" s="255">
        <v>0.63246421904169259</v>
      </c>
      <c r="P153" s="255">
        <v>0.84</v>
      </c>
      <c r="Q153" s="255">
        <v>0</v>
      </c>
      <c r="R153" s="255">
        <v>0.80225493431847794</v>
      </c>
      <c r="S153" s="255">
        <v>0.82634348588741824</v>
      </c>
      <c r="T153" s="255">
        <v>0.44929818964238016</v>
      </c>
      <c r="U153" s="255">
        <v>0</v>
      </c>
      <c r="V153" s="87">
        <v>0.10798329893530197</v>
      </c>
      <c r="W153" s="255">
        <v>0.60525916704299831</v>
      </c>
      <c r="X153" s="255">
        <f>1</f>
        <v>1</v>
      </c>
      <c r="Y153" s="256">
        <v>0</v>
      </c>
      <c r="Z153" s="256">
        <v>0</v>
      </c>
      <c r="AA153" s="271">
        <v>1</v>
      </c>
      <c r="AB153" s="256">
        <v>0.36879452925176048</v>
      </c>
      <c r="AC153" s="256">
        <v>0</v>
      </c>
      <c r="AD153" s="256">
        <v>0</v>
      </c>
      <c r="AE153" s="256">
        <v>0</v>
      </c>
      <c r="AF153" s="256">
        <f>'Datos Modificaciones Bus Europa'!G155</f>
        <v>0.16448571428571432</v>
      </c>
      <c r="AG153" s="87">
        <f>'Datos Modificaciones Bus Europa'!F155</f>
        <v>0.16122857142857147</v>
      </c>
      <c r="AH153" s="271">
        <v>1</v>
      </c>
    </row>
    <row r="154" spans="1:34" s="87" customFormat="1" ht="13" x14ac:dyDescent="0.3">
      <c r="A154" s="255">
        <v>0</v>
      </c>
      <c r="B154" s="255">
        <v>0</v>
      </c>
      <c r="C154" s="255">
        <v>0.63980309599999996</v>
      </c>
      <c r="D154" s="255">
        <v>0.36200003248519891</v>
      </c>
      <c r="E154" s="255">
        <v>0.25700000000000001</v>
      </c>
      <c r="F154" s="255">
        <v>0.53013338688677869</v>
      </c>
      <c r="G154" s="255">
        <v>0.21751027532233547</v>
      </c>
      <c r="H154" s="255">
        <v>0.68245451314546257</v>
      </c>
      <c r="I154" s="255">
        <v>0.74721300613496933</v>
      </c>
      <c r="J154" s="87">
        <v>0</v>
      </c>
      <c r="K154" s="87">
        <v>0.29958753431932517</v>
      </c>
      <c r="L154" s="255">
        <v>0</v>
      </c>
      <c r="M154" s="255">
        <v>0.72</v>
      </c>
      <c r="N154" s="255">
        <v>0.60499999999999998</v>
      </c>
      <c r="O154" s="255">
        <v>0.64205662725575607</v>
      </c>
      <c r="P154" s="255">
        <v>0.84</v>
      </c>
      <c r="Q154" s="255">
        <v>0</v>
      </c>
      <c r="R154" s="255">
        <v>1</v>
      </c>
      <c r="S154" s="255">
        <v>0.82634348588741824</v>
      </c>
      <c r="T154" s="255">
        <v>0.40280011871197502</v>
      </c>
      <c r="U154" s="255">
        <v>0</v>
      </c>
      <c r="V154" s="87">
        <v>0.10798329893530197</v>
      </c>
      <c r="W154" s="255">
        <v>0.60525916704299831</v>
      </c>
      <c r="X154" s="255">
        <f>1</f>
        <v>1</v>
      </c>
      <c r="Y154" s="256">
        <v>0</v>
      </c>
      <c r="Z154" s="256">
        <v>0</v>
      </c>
      <c r="AA154" s="271">
        <v>1</v>
      </c>
      <c r="AB154" s="256">
        <v>0.36879452925176048</v>
      </c>
      <c r="AC154" s="256">
        <v>0</v>
      </c>
      <c r="AD154" s="256">
        <v>0</v>
      </c>
      <c r="AE154" s="256">
        <v>0</v>
      </c>
      <c r="AF154" s="256">
        <f>'Datos Modificaciones Bus Europa'!G156</f>
        <v>0.16448571428571432</v>
      </c>
      <c r="AG154" s="87">
        <f>'Datos Modificaciones Bus Europa'!F156</f>
        <v>0.16122857142857147</v>
      </c>
      <c r="AH154" s="271">
        <v>1</v>
      </c>
    </row>
    <row r="155" spans="1:34" s="87" customFormat="1" ht="13" x14ac:dyDescent="0.3">
      <c r="A155" s="255">
        <v>0.03</v>
      </c>
      <c r="B155" s="255">
        <v>0</v>
      </c>
      <c r="C155" s="255">
        <v>0.60584827900000005</v>
      </c>
      <c r="D155" s="255">
        <v>0.3680000487277984</v>
      </c>
      <c r="E155" s="255">
        <v>0.25700000000000001</v>
      </c>
      <c r="F155" s="255">
        <v>0.46473087621122644</v>
      </c>
      <c r="G155" s="255">
        <v>0.21751027532233547</v>
      </c>
      <c r="H155" s="255">
        <v>0.68245451314546257</v>
      </c>
      <c r="I155" s="255">
        <v>0.74525730061349693</v>
      </c>
      <c r="J155" s="87">
        <v>0</v>
      </c>
      <c r="K155" s="87">
        <v>0.29897905518558288</v>
      </c>
      <c r="L155" s="255">
        <v>1.1999999999999999E-2</v>
      </c>
      <c r="M155" s="255">
        <v>0.66499999999999992</v>
      </c>
      <c r="N155" s="255">
        <v>0.52800000000000002</v>
      </c>
      <c r="O155" s="255">
        <v>0</v>
      </c>
      <c r="P155" s="255">
        <v>0.84</v>
      </c>
      <c r="Q155" s="255">
        <v>0</v>
      </c>
      <c r="R155" s="255">
        <v>0</v>
      </c>
      <c r="S155" s="255">
        <v>0.82634348588741824</v>
      </c>
      <c r="T155" s="255">
        <v>0.36293686006825937</v>
      </c>
      <c r="U155" s="255">
        <v>0</v>
      </c>
      <c r="V155" s="87">
        <v>0.10798329893530197</v>
      </c>
      <c r="W155" s="255">
        <v>0.60525916704299831</v>
      </c>
      <c r="X155" s="255">
        <f>1</f>
        <v>1</v>
      </c>
      <c r="Y155" s="256">
        <v>0</v>
      </c>
      <c r="Z155" s="256">
        <v>0</v>
      </c>
      <c r="AA155" s="271">
        <v>1</v>
      </c>
      <c r="AB155" s="256">
        <v>0.36879452925176048</v>
      </c>
      <c r="AC155" s="256">
        <v>0</v>
      </c>
      <c r="AD155" s="256">
        <v>0</v>
      </c>
      <c r="AE155" s="256">
        <v>0</v>
      </c>
      <c r="AF155" s="256">
        <f>'Datos Modificaciones Bus Europa'!G157</f>
        <v>0.16448571428571432</v>
      </c>
      <c r="AG155" s="87">
        <f>'Datos Modificaciones Bus Europa'!F157</f>
        <v>0.16122857142857147</v>
      </c>
      <c r="AH155" s="271">
        <v>1</v>
      </c>
    </row>
    <row r="156" spans="1:34" s="87" customFormat="1" ht="13" x14ac:dyDescent="0.3">
      <c r="A156" s="255">
        <v>8.2000000000000003E-2</v>
      </c>
      <c r="B156" s="255">
        <v>1.7000000000000001E-2</v>
      </c>
      <c r="C156" s="255">
        <v>0.60256063999999998</v>
      </c>
      <c r="D156" s="255">
        <v>0.36600017866859413</v>
      </c>
      <c r="E156" s="255">
        <v>0.25700000000000001</v>
      </c>
      <c r="F156" s="255">
        <v>0.31490707835133547</v>
      </c>
      <c r="G156" s="255">
        <v>1</v>
      </c>
      <c r="H156" s="255">
        <v>0.68245451314546257</v>
      </c>
      <c r="I156" s="255">
        <v>0.81252889570552145</v>
      </c>
      <c r="J156" s="87">
        <v>0</v>
      </c>
      <c r="K156" s="87">
        <v>0.44146093469263803</v>
      </c>
      <c r="L156" s="255">
        <v>4.8999999999999995E-2</v>
      </c>
      <c r="M156" s="255">
        <v>0.621</v>
      </c>
      <c r="N156" s="255">
        <v>0.44599999999999995</v>
      </c>
      <c r="O156" s="255">
        <v>0.64305476042314869</v>
      </c>
      <c r="P156" s="255">
        <v>0.84</v>
      </c>
      <c r="Q156" s="255">
        <v>0</v>
      </c>
      <c r="R156" s="255">
        <v>1</v>
      </c>
      <c r="S156" s="255">
        <v>0.82634348588741824</v>
      </c>
      <c r="T156" s="255">
        <v>0.34637691052084879</v>
      </c>
      <c r="U156" s="255">
        <v>0</v>
      </c>
      <c r="V156" s="87">
        <v>0.12161438939382697</v>
      </c>
      <c r="W156" s="255">
        <v>0.60525916704299831</v>
      </c>
      <c r="X156" s="255">
        <f>1</f>
        <v>1</v>
      </c>
      <c r="Y156" s="256">
        <v>0</v>
      </c>
      <c r="Z156" s="256">
        <v>0</v>
      </c>
      <c r="AA156" s="271">
        <v>1</v>
      </c>
      <c r="AB156" s="256">
        <v>0.36879452925176048</v>
      </c>
      <c r="AC156" s="256">
        <v>0</v>
      </c>
      <c r="AD156" s="256">
        <v>0</v>
      </c>
      <c r="AE156" s="256">
        <v>0</v>
      </c>
      <c r="AF156" s="256">
        <f>'Datos Modificaciones Bus Europa'!G158</f>
        <v>0.16448571428571432</v>
      </c>
      <c r="AG156" s="87">
        <f>'Datos Modificaciones Bus Europa'!F158</f>
        <v>0.16122857142857147</v>
      </c>
      <c r="AH156" s="271">
        <v>1</v>
      </c>
    </row>
    <row r="157" spans="1:34" s="87" customFormat="1" ht="13" x14ac:dyDescent="0.3">
      <c r="A157" s="255">
        <v>0.13600000000000001</v>
      </c>
      <c r="B157" s="255">
        <v>2.7999999999999997E-2</v>
      </c>
      <c r="C157" s="255">
        <v>0.61838280300000004</v>
      </c>
      <c r="D157" s="255">
        <v>0.36999991878700267</v>
      </c>
      <c r="E157" s="255">
        <v>0.25700000000000001</v>
      </c>
      <c r="F157" s="255">
        <v>0.22042296815564269</v>
      </c>
      <c r="G157" s="255">
        <v>1</v>
      </c>
      <c r="H157" s="255">
        <v>0.68245451314546257</v>
      </c>
      <c r="I157" s="255">
        <v>0.9044041104294479</v>
      </c>
      <c r="J157" s="87">
        <v>0</v>
      </c>
      <c r="K157" s="87">
        <v>0.29855567285460122</v>
      </c>
      <c r="L157" s="255">
        <v>0.09</v>
      </c>
      <c r="M157" s="255">
        <v>0.57499999999999996</v>
      </c>
      <c r="N157" s="255">
        <v>0.371</v>
      </c>
      <c r="O157" s="255">
        <v>0.63741319228375859</v>
      </c>
      <c r="P157" s="255">
        <v>0.84</v>
      </c>
      <c r="Q157" s="255">
        <v>0</v>
      </c>
      <c r="R157" s="255">
        <v>1</v>
      </c>
      <c r="S157" s="255">
        <v>0.82634348588741824</v>
      </c>
      <c r="T157" s="255">
        <v>0.34000779047336399</v>
      </c>
      <c r="U157" s="255">
        <v>0</v>
      </c>
      <c r="V157" s="87">
        <v>0.12161438939382697</v>
      </c>
      <c r="W157" s="255">
        <v>1</v>
      </c>
      <c r="X157" s="255">
        <f>1</f>
        <v>1</v>
      </c>
      <c r="Y157" s="256">
        <v>0</v>
      </c>
      <c r="Z157" s="256">
        <v>0</v>
      </c>
      <c r="AA157" s="271">
        <v>1</v>
      </c>
      <c r="AB157" s="256">
        <v>0.36849596760526654</v>
      </c>
      <c r="AC157" s="256">
        <v>0</v>
      </c>
      <c r="AD157" s="256">
        <v>0</v>
      </c>
      <c r="AE157" s="256">
        <v>0</v>
      </c>
      <c r="AF157" s="256">
        <f>'Datos Modificaciones Bus Europa'!G159</f>
        <v>0.16448571428571432</v>
      </c>
      <c r="AG157" s="87">
        <f>'Datos Modificaciones Bus Europa'!F159</f>
        <v>0.16122857142857147</v>
      </c>
      <c r="AH157" s="271">
        <v>1</v>
      </c>
    </row>
    <row r="158" spans="1:34" s="87" customFormat="1" ht="13" x14ac:dyDescent="0.3">
      <c r="A158" s="255">
        <v>0.184</v>
      </c>
      <c r="B158" s="255">
        <v>3.59999999999999E-2</v>
      </c>
      <c r="C158" s="255">
        <v>0.65846688499999995</v>
      </c>
      <c r="D158" s="255">
        <v>0.36900018678989388</v>
      </c>
      <c r="E158" s="255">
        <v>0.25700000000000001</v>
      </c>
      <c r="F158" s="255">
        <v>4.0509217826694838E-2</v>
      </c>
      <c r="G158" s="255">
        <v>1</v>
      </c>
      <c r="H158" s="255">
        <v>0.68245451314546257</v>
      </c>
      <c r="I158" s="255">
        <v>1</v>
      </c>
      <c r="J158" s="87">
        <v>1.2696949026939174E-2</v>
      </c>
      <c r="K158" s="87">
        <v>0.3126415848506135</v>
      </c>
      <c r="L158" s="255">
        <v>0.15199999999999997</v>
      </c>
      <c r="M158" s="255">
        <v>0.58399999999999996</v>
      </c>
      <c r="N158" s="255">
        <v>0.33100000000000002</v>
      </c>
      <c r="O158" s="255">
        <v>0.63307840696950834</v>
      </c>
      <c r="P158" s="255">
        <v>0.84</v>
      </c>
      <c r="Q158" s="255">
        <v>0</v>
      </c>
      <c r="R158" s="255">
        <v>0.17189157420119885</v>
      </c>
      <c r="S158" s="255">
        <v>0.82634348588741824</v>
      </c>
      <c r="T158" s="255">
        <v>0.36941400801305835</v>
      </c>
      <c r="U158" s="255">
        <v>0</v>
      </c>
      <c r="V158" s="87">
        <v>0.12161438939382697</v>
      </c>
      <c r="W158" s="255">
        <v>1</v>
      </c>
      <c r="X158" s="255">
        <f>1</f>
        <v>1</v>
      </c>
      <c r="Y158" s="256">
        <v>0</v>
      </c>
      <c r="Z158" s="256">
        <v>0</v>
      </c>
      <c r="AA158" s="271">
        <v>1</v>
      </c>
      <c r="AB158" s="256">
        <v>0.36879452925176048</v>
      </c>
      <c r="AC158" s="256">
        <v>0</v>
      </c>
      <c r="AD158" s="256">
        <v>0</v>
      </c>
      <c r="AE158" s="256">
        <v>0</v>
      </c>
      <c r="AF158" s="256">
        <f>'Datos Modificaciones Bus Europa'!G160</f>
        <v>0.16448571428571432</v>
      </c>
      <c r="AG158" s="87">
        <f>'Datos Modificaciones Bus Europa'!F160</f>
        <v>0.16122857142857147</v>
      </c>
      <c r="AH158" s="271">
        <v>1</v>
      </c>
    </row>
    <row r="159" spans="1:34" s="87" customFormat="1" ht="13" x14ac:dyDescent="0.3">
      <c r="A159" s="255">
        <v>0.20899999999999999</v>
      </c>
      <c r="B159" s="255">
        <v>3.9E-2</v>
      </c>
      <c r="C159" s="255">
        <v>0.69550253799999995</v>
      </c>
      <c r="D159" s="255">
        <v>0.36999991878700267</v>
      </c>
      <c r="E159" s="255">
        <v>0.25700000000000001</v>
      </c>
      <c r="F159" s="255">
        <v>0</v>
      </c>
      <c r="G159" s="255">
        <v>1</v>
      </c>
      <c r="H159" s="255">
        <v>0.68245451314546257</v>
      </c>
      <c r="I159" s="255">
        <v>1</v>
      </c>
      <c r="J159" s="87">
        <v>7.7996446285863469E-2</v>
      </c>
      <c r="K159" s="87">
        <v>0.38862271981993868</v>
      </c>
      <c r="L159" s="255">
        <v>0.20699999999999999</v>
      </c>
      <c r="M159" s="255">
        <v>0.61899999999999999</v>
      </c>
      <c r="N159" s="255">
        <v>0.32400000000000001</v>
      </c>
      <c r="O159" s="255">
        <v>0.63141692594897325</v>
      </c>
      <c r="P159" s="255">
        <v>0.84</v>
      </c>
      <c r="Q159" s="255">
        <v>0</v>
      </c>
      <c r="R159" s="255">
        <v>1</v>
      </c>
      <c r="S159" s="255">
        <v>0.82634348588741824</v>
      </c>
      <c r="T159" s="255">
        <v>0.40885079388633327</v>
      </c>
      <c r="U159" s="255">
        <v>0</v>
      </c>
      <c r="V159" s="87">
        <v>0.12161438939382697</v>
      </c>
      <c r="W159" s="255">
        <v>1</v>
      </c>
      <c r="X159" s="255">
        <f>1</f>
        <v>1</v>
      </c>
      <c r="Y159" s="256">
        <v>0</v>
      </c>
      <c r="Z159" s="256">
        <v>0</v>
      </c>
      <c r="AA159" s="271">
        <v>1</v>
      </c>
      <c r="AB159" s="256">
        <v>0.36879452925176048</v>
      </c>
      <c r="AC159" s="256">
        <v>0</v>
      </c>
      <c r="AD159" s="256">
        <v>3.9140512535895147E-15</v>
      </c>
      <c r="AE159" s="256">
        <v>0</v>
      </c>
      <c r="AF159" s="256">
        <f>'Datos Modificaciones Bus Europa'!G161</f>
        <v>0.16448571428571432</v>
      </c>
      <c r="AG159" s="87">
        <f>'Datos Modificaciones Bus Europa'!F161</f>
        <v>0.16122857142857147</v>
      </c>
      <c r="AH159" s="271">
        <v>1</v>
      </c>
    </row>
    <row r="160" spans="1:34" s="87" customFormat="1" ht="13" x14ac:dyDescent="0.3">
      <c r="A160" s="255">
        <v>0.20899999999999999</v>
      </c>
      <c r="B160" s="255">
        <v>3.4000000000000002E-2</v>
      </c>
      <c r="C160" s="255">
        <v>0.72059707900000003</v>
      </c>
      <c r="D160" s="255">
        <v>0.37100005684909815</v>
      </c>
      <c r="E160" s="255">
        <v>0.25700000000000001</v>
      </c>
      <c r="F160" s="255">
        <v>0</v>
      </c>
      <c r="G160" s="255">
        <v>1</v>
      </c>
      <c r="H160" s="255">
        <v>0.68245451314546257</v>
      </c>
      <c r="I160" s="255">
        <v>1</v>
      </c>
      <c r="J160" s="87">
        <v>9.9448047983561966E-2</v>
      </c>
      <c r="K160" s="87">
        <v>0.41410828299355823</v>
      </c>
      <c r="L160" s="255">
        <v>0.23899999999999999</v>
      </c>
      <c r="M160" s="255">
        <v>0.63</v>
      </c>
      <c r="N160" s="255">
        <v>0.33200000000000002</v>
      </c>
      <c r="O160" s="255">
        <v>0.62502613565650278</v>
      </c>
      <c r="P160" s="255">
        <v>0.84</v>
      </c>
      <c r="Q160" s="255">
        <v>0</v>
      </c>
      <c r="R160" s="255">
        <v>1</v>
      </c>
      <c r="S160" s="255">
        <v>0.82634348588741824</v>
      </c>
      <c r="T160" s="255">
        <v>0.43360276005342041</v>
      </c>
      <c r="U160" s="255">
        <v>0</v>
      </c>
      <c r="V160" s="87">
        <v>0.12161438939382697</v>
      </c>
      <c r="W160" s="255">
        <v>1</v>
      </c>
      <c r="X160" s="255">
        <f>1</f>
        <v>1</v>
      </c>
      <c r="Y160" s="256">
        <v>0</v>
      </c>
      <c r="Z160" s="256">
        <v>0</v>
      </c>
      <c r="AA160" s="271">
        <v>1</v>
      </c>
      <c r="AB160" s="256">
        <v>0.36849596760526654</v>
      </c>
      <c r="AC160" s="256">
        <v>0</v>
      </c>
      <c r="AD160" s="256">
        <v>0</v>
      </c>
      <c r="AE160" s="256">
        <v>0</v>
      </c>
      <c r="AF160" s="256">
        <f>'Datos Modificaciones Bus Europa'!G162</f>
        <v>0.16448571428571432</v>
      </c>
      <c r="AG160" s="87">
        <f>'Datos Modificaciones Bus Europa'!F162</f>
        <v>0.16122857142857147</v>
      </c>
      <c r="AH160" s="271">
        <v>1</v>
      </c>
    </row>
    <row r="161" spans="1:34" s="87" customFormat="1" ht="13" x14ac:dyDescent="0.3">
      <c r="A161" s="255">
        <v>0.17399999999999999</v>
      </c>
      <c r="B161" s="255">
        <v>2.1999999999999898E-2</v>
      </c>
      <c r="C161" s="255">
        <v>0.739312894</v>
      </c>
      <c r="D161" s="255">
        <v>0.36600017866859413</v>
      </c>
      <c r="E161" s="255">
        <v>0.25700000000000001</v>
      </c>
      <c r="F161" s="255">
        <v>0</v>
      </c>
      <c r="G161" s="255">
        <v>1</v>
      </c>
      <c r="H161" s="255">
        <v>0.68245451314546257</v>
      </c>
      <c r="I161" s="255">
        <v>1</v>
      </c>
      <c r="J161" s="87">
        <v>7.0319907957119648E-2</v>
      </c>
      <c r="K161" s="87">
        <v>0.29772036871288343</v>
      </c>
      <c r="L161" s="255">
        <v>0.21199999999999997</v>
      </c>
      <c r="M161" s="255">
        <v>0.61699999999999999</v>
      </c>
      <c r="N161" s="255">
        <v>0.34199999999999997</v>
      </c>
      <c r="O161" s="255">
        <v>0.62156253889234603</v>
      </c>
      <c r="P161" s="255">
        <v>0.84</v>
      </c>
      <c r="Q161" s="255">
        <v>0</v>
      </c>
      <c r="R161" s="255">
        <v>1</v>
      </c>
      <c r="S161" s="255">
        <v>0.82634348588741824</v>
      </c>
      <c r="T161" s="255">
        <v>0.40971501706484642</v>
      </c>
      <c r="U161" s="255">
        <v>0</v>
      </c>
      <c r="V161" s="87">
        <v>0.10798329893530197</v>
      </c>
      <c r="W161" s="255">
        <v>1</v>
      </c>
      <c r="X161" s="255">
        <f>1</f>
        <v>1</v>
      </c>
      <c r="Y161" s="256">
        <v>0</v>
      </c>
      <c r="Z161" s="256">
        <v>0</v>
      </c>
      <c r="AA161" s="271">
        <v>1</v>
      </c>
      <c r="AB161" s="256">
        <v>0.36879452925176048</v>
      </c>
      <c r="AC161" s="256">
        <v>0</v>
      </c>
      <c r="AD161" s="256">
        <v>0</v>
      </c>
      <c r="AE161" s="256">
        <v>0</v>
      </c>
      <c r="AF161" s="256">
        <f>'Datos Modificaciones Bus Europa'!G163</f>
        <v>0.16448571428571432</v>
      </c>
      <c r="AG161" s="87">
        <f>'Datos Modificaciones Bus Europa'!F163</f>
        <v>0.16122857142857147</v>
      </c>
      <c r="AH161" s="271">
        <v>1</v>
      </c>
    </row>
    <row r="162" spans="1:34" s="87" customFormat="1" ht="13" x14ac:dyDescent="0.3">
      <c r="A162" s="255">
        <v>0.112</v>
      </c>
      <c r="B162" s="255">
        <v>0</v>
      </c>
      <c r="C162" s="255">
        <v>0.77701201099999995</v>
      </c>
      <c r="D162" s="255">
        <v>0.37200019491119363</v>
      </c>
      <c r="E162" s="255">
        <v>0.25700000000000001</v>
      </c>
      <c r="F162" s="255">
        <v>0</v>
      </c>
      <c r="G162" s="255">
        <v>1</v>
      </c>
      <c r="H162" s="255">
        <v>0.68245451314546257</v>
      </c>
      <c r="I162" s="255">
        <v>1</v>
      </c>
      <c r="J162" s="87">
        <v>3.4320762701159586E-2</v>
      </c>
      <c r="K162" s="87">
        <v>0.29770574135521477</v>
      </c>
      <c r="L162" s="255">
        <v>0.16</v>
      </c>
      <c r="M162" s="255">
        <v>0.61199999999999999</v>
      </c>
      <c r="N162" s="255">
        <v>0.34100000000000003</v>
      </c>
      <c r="O162" s="255">
        <v>0.62416116988176729</v>
      </c>
      <c r="P162" s="255">
        <v>0.84</v>
      </c>
      <c r="Q162" s="255">
        <v>0</v>
      </c>
      <c r="R162" s="255">
        <v>1</v>
      </c>
      <c r="S162" s="255">
        <v>0.82634348588741824</v>
      </c>
      <c r="T162" s="255">
        <v>0.35576316960973436</v>
      </c>
      <c r="U162" s="255">
        <v>0</v>
      </c>
      <c r="V162" s="87">
        <v>0.10798329893530197</v>
      </c>
      <c r="W162" s="255">
        <v>1</v>
      </c>
      <c r="X162" s="255">
        <f>1</f>
        <v>1</v>
      </c>
      <c r="Y162" s="256">
        <v>0</v>
      </c>
      <c r="Z162" s="256">
        <v>0</v>
      </c>
      <c r="AA162" s="271">
        <v>1</v>
      </c>
      <c r="AB162" s="256">
        <v>0.36879452925176048</v>
      </c>
      <c r="AC162" s="256">
        <v>0</v>
      </c>
      <c r="AD162" s="256">
        <v>0</v>
      </c>
      <c r="AE162" s="256">
        <v>0</v>
      </c>
      <c r="AF162" s="256">
        <f>'Datos Modificaciones Bus Europa'!G164</f>
        <v>0.16448571428571432</v>
      </c>
      <c r="AG162" s="87">
        <f>'Datos Modificaciones Bus Europa'!F164</f>
        <v>0.16122857142857147</v>
      </c>
      <c r="AH162" s="271">
        <v>1</v>
      </c>
    </row>
    <row r="163" spans="1:34" s="87" customFormat="1" ht="13" x14ac:dyDescent="0.3">
      <c r="A163" s="255">
        <v>2.8000000000000001E-2</v>
      </c>
      <c r="B163" s="255">
        <v>0</v>
      </c>
      <c r="C163" s="255">
        <v>0.76608125500000002</v>
      </c>
      <c r="D163" s="255">
        <v>0.37499979696750668</v>
      </c>
      <c r="E163" s="255">
        <v>0.25700000000000001</v>
      </c>
      <c r="F163" s="255">
        <v>0.21856126634999462</v>
      </c>
      <c r="G163" s="255">
        <v>0.21751027532233547</v>
      </c>
      <c r="H163" s="255">
        <v>0.68245451314546257</v>
      </c>
      <c r="I163" s="255">
        <v>0.92770647239263804</v>
      </c>
      <c r="J163" s="87">
        <v>0</v>
      </c>
      <c r="K163" s="87">
        <v>0.6351430188680981</v>
      </c>
      <c r="L163" s="255">
        <v>9.0999999999999984E-2</v>
      </c>
      <c r="M163" s="255">
        <v>0.51700000000000002</v>
      </c>
      <c r="N163" s="255">
        <v>0.34300000000000003</v>
      </c>
      <c r="O163" s="255">
        <v>0.62626384567517113</v>
      </c>
      <c r="P163" s="255">
        <v>0.84</v>
      </c>
      <c r="Q163" s="255">
        <v>0</v>
      </c>
      <c r="R163" s="255">
        <v>0.39875728932759968</v>
      </c>
      <c r="S163" s="255">
        <v>0.82634348588741824</v>
      </c>
      <c r="T163" s="255">
        <v>0.29381918682297076</v>
      </c>
      <c r="U163" s="255">
        <v>0</v>
      </c>
      <c r="V163" s="87">
        <v>0.10798329893530197</v>
      </c>
      <c r="W163" s="255">
        <v>1</v>
      </c>
      <c r="X163" s="255">
        <f>1</f>
        <v>1</v>
      </c>
      <c r="Y163" s="256">
        <v>0</v>
      </c>
      <c r="Z163" s="256">
        <v>0</v>
      </c>
      <c r="AA163" s="271">
        <v>1</v>
      </c>
      <c r="AB163" s="256">
        <v>0.36879452925176048</v>
      </c>
      <c r="AC163" s="256">
        <v>0</v>
      </c>
      <c r="AD163" s="256">
        <v>0</v>
      </c>
      <c r="AE163" s="256">
        <v>0</v>
      </c>
      <c r="AF163" s="256">
        <f>'Datos Modificaciones Bus Europa'!G165</f>
        <v>0.16448571428571432</v>
      </c>
      <c r="AG163" s="87">
        <f>'Datos Modificaciones Bus Europa'!F165</f>
        <v>0.16122857142857147</v>
      </c>
      <c r="AH163" s="271">
        <v>1</v>
      </c>
    </row>
    <row r="164" spans="1:34" s="87" customFormat="1" ht="13" x14ac:dyDescent="0.3">
      <c r="A164" s="255">
        <v>0</v>
      </c>
      <c r="B164" s="255">
        <v>0</v>
      </c>
      <c r="C164" s="255">
        <v>0.71677553000000005</v>
      </c>
      <c r="D164" s="255">
        <v>0.37599993502960216</v>
      </c>
      <c r="E164" s="255">
        <v>0.25700000000000001</v>
      </c>
      <c r="F164" s="255">
        <v>0</v>
      </c>
      <c r="G164" s="255">
        <v>0.21751027532233547</v>
      </c>
      <c r="H164" s="255">
        <v>0.68245451314546257</v>
      </c>
      <c r="I164" s="255">
        <v>0.83559714723926382</v>
      </c>
      <c r="J164" s="87">
        <v>0</v>
      </c>
      <c r="K164" s="87">
        <v>0.2980392024815951</v>
      </c>
      <c r="L164" s="255">
        <v>0</v>
      </c>
      <c r="M164" s="255">
        <v>0.32400000000000001</v>
      </c>
      <c r="N164" s="255">
        <v>0.33999999999999997</v>
      </c>
      <c r="O164" s="255">
        <v>0.62713130056004973</v>
      </c>
      <c r="P164" s="255">
        <v>0.84</v>
      </c>
      <c r="Q164" s="255">
        <v>0.44764148186212871</v>
      </c>
      <c r="R164" s="255">
        <v>0</v>
      </c>
      <c r="S164" s="255">
        <v>0.82634348588741824</v>
      </c>
      <c r="T164" s="255">
        <v>0.23269824899836769</v>
      </c>
      <c r="U164" s="255">
        <v>0</v>
      </c>
      <c r="V164" s="87">
        <v>0.10798329893530197</v>
      </c>
      <c r="W164" s="255">
        <v>1</v>
      </c>
      <c r="X164" s="255">
        <f>1</f>
        <v>1</v>
      </c>
      <c r="Y164" s="256">
        <v>0</v>
      </c>
      <c r="Z164" s="256">
        <v>0</v>
      </c>
      <c r="AA164" s="271">
        <v>1</v>
      </c>
      <c r="AB164" s="256">
        <v>0.36849596760526654</v>
      </c>
      <c r="AC164" s="256">
        <v>0</v>
      </c>
      <c r="AD164" s="256">
        <v>0</v>
      </c>
      <c r="AE164" s="256">
        <v>0</v>
      </c>
      <c r="AF164" s="256">
        <f>'Datos Modificaciones Bus Europa'!G166</f>
        <v>0.16448571428571432</v>
      </c>
      <c r="AG164" s="87">
        <f>'Datos Modificaciones Bus Europa'!F166</f>
        <v>0.16122857142857147</v>
      </c>
      <c r="AH164" s="271">
        <v>1</v>
      </c>
    </row>
    <row r="165" spans="1:34" s="87" customFormat="1" ht="13" x14ac:dyDescent="0.3">
      <c r="A165" s="255">
        <v>0</v>
      </c>
      <c r="B165" s="255">
        <v>0</v>
      </c>
      <c r="C165" s="255">
        <v>0.69716506300000003</v>
      </c>
      <c r="D165" s="255">
        <v>0.37599993502960216</v>
      </c>
      <c r="E165" s="255">
        <v>0.25700000000000001</v>
      </c>
      <c r="F165" s="255">
        <v>0</v>
      </c>
      <c r="G165" s="255">
        <v>1</v>
      </c>
      <c r="H165" s="255">
        <v>0.68245451314546257</v>
      </c>
      <c r="I165" s="255">
        <v>0.81263953987730053</v>
      </c>
      <c r="J165" s="87">
        <v>0</v>
      </c>
      <c r="K165" s="87">
        <v>0.57697407331288353</v>
      </c>
      <c r="L165" s="255">
        <v>0</v>
      </c>
      <c r="M165" s="255">
        <v>0.251</v>
      </c>
      <c r="N165" s="255">
        <v>0.33800000000000002</v>
      </c>
      <c r="O165" s="255">
        <v>0.63002613565650278</v>
      </c>
      <c r="P165" s="255">
        <v>0.84</v>
      </c>
      <c r="Q165" s="255">
        <v>1</v>
      </c>
      <c r="R165" s="255">
        <v>1</v>
      </c>
      <c r="S165" s="255">
        <v>0.82634348588741824</v>
      </c>
      <c r="T165" s="255">
        <v>0.22759600830983828</v>
      </c>
      <c r="U165" s="255">
        <v>0</v>
      </c>
      <c r="V165" s="87">
        <v>0.10798329893530197</v>
      </c>
      <c r="W165" s="255">
        <v>1</v>
      </c>
      <c r="X165" s="255">
        <f>1</f>
        <v>1</v>
      </c>
      <c r="Y165" s="256">
        <v>0</v>
      </c>
      <c r="Z165" s="256">
        <v>0</v>
      </c>
      <c r="AA165" s="271">
        <v>1</v>
      </c>
      <c r="AB165" s="256">
        <v>0.36879452925176048</v>
      </c>
      <c r="AC165" s="256">
        <v>0</v>
      </c>
      <c r="AD165" s="256">
        <v>0</v>
      </c>
      <c r="AE165" s="256">
        <v>0</v>
      </c>
      <c r="AF165" s="256">
        <f>'Datos Modificaciones Bus Europa'!G167</f>
        <v>0.16448571428571432</v>
      </c>
      <c r="AG165" s="87">
        <f>'Datos Modificaciones Bus Europa'!F167</f>
        <v>0.16122857142857147</v>
      </c>
      <c r="AH165" s="271">
        <v>1</v>
      </c>
    </row>
    <row r="166" spans="1:34" s="87" customFormat="1" ht="13" x14ac:dyDescent="0.3">
      <c r="A166" s="255">
        <v>0</v>
      </c>
      <c r="B166" s="255">
        <v>0</v>
      </c>
      <c r="C166" s="255">
        <v>0.702644457</v>
      </c>
      <c r="D166" s="255">
        <v>0.37599993502960216</v>
      </c>
      <c r="E166" s="255">
        <v>0.25700000000000001</v>
      </c>
      <c r="F166" s="255">
        <v>0</v>
      </c>
      <c r="G166" s="255">
        <v>1</v>
      </c>
      <c r="H166" s="255">
        <v>0.68245451314546257</v>
      </c>
      <c r="I166" s="255">
        <v>0.81902653374233125</v>
      </c>
      <c r="J166" s="87">
        <v>0</v>
      </c>
      <c r="K166" s="87">
        <v>0.29654073783987722</v>
      </c>
      <c r="L166" s="255">
        <v>0</v>
      </c>
      <c r="M166" s="255">
        <v>0.22</v>
      </c>
      <c r="N166" s="255">
        <v>0.35599999999999998</v>
      </c>
      <c r="O166" s="255">
        <v>0.63565525824517732</v>
      </c>
      <c r="P166" s="255">
        <v>0.84</v>
      </c>
      <c r="Q166" s="255">
        <v>0.86709637887275093</v>
      </c>
      <c r="R166" s="255">
        <v>1</v>
      </c>
      <c r="S166" s="255">
        <v>0.82634348588741824</v>
      </c>
      <c r="T166" s="255">
        <v>0.2398972399465796</v>
      </c>
      <c r="U166" s="255">
        <v>0</v>
      </c>
      <c r="V166" s="87">
        <v>0.10798329893530197</v>
      </c>
      <c r="W166" s="255">
        <v>1</v>
      </c>
      <c r="X166" s="255">
        <f>1</f>
        <v>1</v>
      </c>
      <c r="Y166" s="256">
        <v>0</v>
      </c>
      <c r="Z166" s="256">
        <v>0</v>
      </c>
      <c r="AA166" s="271">
        <v>1</v>
      </c>
      <c r="AB166" s="256">
        <v>0.36909309089825443</v>
      </c>
      <c r="AC166" s="256">
        <v>0</v>
      </c>
      <c r="AD166" s="256">
        <v>0</v>
      </c>
      <c r="AE166" s="256">
        <v>0</v>
      </c>
      <c r="AF166" s="256">
        <f>'Datos Modificaciones Bus Europa'!G168</f>
        <v>0.16448571428571432</v>
      </c>
      <c r="AG166" s="87">
        <f>'Datos Modificaciones Bus Europa'!F168</f>
        <v>0.16122857142857147</v>
      </c>
      <c r="AH166" s="271">
        <v>1</v>
      </c>
    </row>
    <row r="167" spans="1:34" s="87" customFormat="1" ht="13" x14ac:dyDescent="0.3">
      <c r="A167" s="255">
        <v>0</v>
      </c>
      <c r="B167" s="255">
        <v>0</v>
      </c>
      <c r="C167" s="255">
        <v>0.71687946599999997</v>
      </c>
      <c r="D167" s="255">
        <v>0.37700007309169764</v>
      </c>
      <c r="E167" s="255">
        <v>0.25700000000000001</v>
      </c>
      <c r="F167" s="255">
        <v>0</v>
      </c>
      <c r="G167" s="255">
        <v>1</v>
      </c>
      <c r="H167" s="255">
        <v>0.68245451314546257</v>
      </c>
      <c r="I167" s="255">
        <v>0.83561932515337423</v>
      </c>
      <c r="J167" s="87">
        <v>0</v>
      </c>
      <c r="K167" s="87">
        <v>0.54480067847607361</v>
      </c>
      <c r="L167" s="255">
        <v>0</v>
      </c>
      <c r="M167" s="255">
        <v>0.23299999999999998</v>
      </c>
      <c r="N167" s="255">
        <v>0.39499999999999996</v>
      </c>
      <c r="O167" s="255">
        <v>0.63668637212196633</v>
      </c>
      <c r="P167" s="255">
        <v>0.84</v>
      </c>
      <c r="Q167" s="255">
        <v>0.53331975499458051</v>
      </c>
      <c r="R167" s="255">
        <v>1</v>
      </c>
      <c r="S167" s="255">
        <v>0.82634348588741824</v>
      </c>
      <c r="T167" s="255">
        <v>0.26521219765543852</v>
      </c>
      <c r="U167" s="255">
        <v>0</v>
      </c>
      <c r="V167" s="87">
        <v>0.10798329893530197</v>
      </c>
      <c r="W167" s="255">
        <v>1</v>
      </c>
      <c r="X167" s="255">
        <f>1</f>
        <v>1</v>
      </c>
      <c r="Y167" s="256">
        <v>0</v>
      </c>
      <c r="Z167" s="256">
        <v>0</v>
      </c>
      <c r="AA167" s="271">
        <v>1</v>
      </c>
      <c r="AB167" s="256">
        <v>0.36939165253831197</v>
      </c>
      <c r="AC167" s="256">
        <v>0</v>
      </c>
      <c r="AD167" s="256">
        <v>0</v>
      </c>
      <c r="AE167" s="256">
        <v>0</v>
      </c>
      <c r="AF167" s="256">
        <f>'Datos Modificaciones Bus Europa'!G169</f>
        <v>0.16448571428571432</v>
      </c>
      <c r="AG167" s="87">
        <f>'Datos Modificaciones Bus Europa'!F169</f>
        <v>0.16122857142857147</v>
      </c>
      <c r="AH167" s="271">
        <v>1</v>
      </c>
    </row>
    <row r="168" spans="1:34" s="87" customFormat="1" ht="13" x14ac:dyDescent="0.3">
      <c r="A168" s="255">
        <v>0</v>
      </c>
      <c r="B168" s="255">
        <v>0</v>
      </c>
      <c r="C168" s="255">
        <v>0.73354011799999996</v>
      </c>
      <c r="D168" s="255">
        <v>0.37299992690830241</v>
      </c>
      <c r="E168" s="255">
        <v>0.25700000000000001</v>
      </c>
      <c r="F168" s="255">
        <v>0.69711939644795129</v>
      </c>
      <c r="G168" s="255">
        <v>1</v>
      </c>
      <c r="H168" s="255">
        <v>0.68245451314546257</v>
      </c>
      <c r="I168" s="255">
        <v>0.8550395705521473</v>
      </c>
      <c r="J168" s="87">
        <v>0</v>
      </c>
      <c r="K168" s="87">
        <v>0.29351151474049081</v>
      </c>
      <c r="L168" s="255">
        <v>0</v>
      </c>
      <c r="M168" s="255">
        <v>0.27699999999999997</v>
      </c>
      <c r="N168" s="255">
        <v>0.44800000000000001</v>
      </c>
      <c r="O168" s="255">
        <v>0.63864405724953321</v>
      </c>
      <c r="P168" s="255">
        <v>0.84</v>
      </c>
      <c r="Q168" s="255">
        <v>1</v>
      </c>
      <c r="R168" s="255">
        <v>1</v>
      </c>
      <c r="S168" s="255">
        <v>0.82634348588741824</v>
      </c>
      <c r="T168" s="255">
        <v>0.3005880694465054</v>
      </c>
      <c r="U168" s="255">
        <v>0</v>
      </c>
      <c r="V168" s="87">
        <v>0.10798329893530197</v>
      </c>
      <c r="W168" s="255">
        <v>1</v>
      </c>
      <c r="X168" s="255">
        <f>1</f>
        <v>1</v>
      </c>
      <c r="Y168" s="256">
        <v>0</v>
      </c>
      <c r="Z168" s="256">
        <v>0</v>
      </c>
      <c r="AA168" s="271">
        <v>1</v>
      </c>
      <c r="AB168" s="256">
        <v>0.36998877583129985</v>
      </c>
      <c r="AC168" s="256">
        <v>0</v>
      </c>
      <c r="AD168" s="256">
        <v>0</v>
      </c>
      <c r="AE168" s="256">
        <v>0</v>
      </c>
      <c r="AF168" s="256">
        <f>'Datos Modificaciones Bus Europa'!G170</f>
        <v>0.16448571428571432</v>
      </c>
      <c r="AG168" s="87">
        <f>'Datos Modificaciones Bus Europa'!F170</f>
        <v>0.16122857142857147</v>
      </c>
      <c r="AH168" s="271">
        <v>1</v>
      </c>
    </row>
    <row r="169" spans="1:34" s="87" customFormat="1" ht="13" x14ac:dyDescent="0.3">
      <c r="A169" s="255">
        <v>0</v>
      </c>
      <c r="B169" s="255">
        <v>0</v>
      </c>
      <c r="C169" s="255">
        <v>0.75291925000000004</v>
      </c>
      <c r="D169" s="255">
        <v>0.36900018678989388</v>
      </c>
      <c r="E169" s="255">
        <v>0.25700000000000001</v>
      </c>
      <c r="F169" s="255">
        <v>0</v>
      </c>
      <c r="G169" s="255">
        <v>1</v>
      </c>
      <c r="H169" s="255">
        <v>0.68245451314546257</v>
      </c>
      <c r="I169" s="255">
        <v>0.87762855828220854</v>
      </c>
      <c r="J169" s="255">
        <v>0</v>
      </c>
      <c r="K169" s="255">
        <v>0.62311627638036804</v>
      </c>
      <c r="L169" s="255">
        <v>0</v>
      </c>
      <c r="M169" s="255">
        <v>0.34899999999999998</v>
      </c>
      <c r="N169" s="255">
        <v>0.50900000000000001</v>
      </c>
      <c r="O169" s="255">
        <v>0.63848288736776593</v>
      </c>
      <c r="P169" s="255">
        <v>0.84</v>
      </c>
      <c r="Q169" s="255">
        <v>0.30094783290483418</v>
      </c>
      <c r="R169" s="255">
        <v>0</v>
      </c>
      <c r="S169" s="255">
        <v>0.82634348588741824</v>
      </c>
      <c r="T169" s="87">
        <v>0.34166486125537915</v>
      </c>
      <c r="U169" s="87">
        <v>0</v>
      </c>
      <c r="V169" s="255">
        <v>0.10798329893530197</v>
      </c>
      <c r="W169" s="255">
        <v>1</v>
      </c>
      <c r="X169" s="256">
        <v>1</v>
      </c>
      <c r="Y169" s="256">
        <v>0</v>
      </c>
      <c r="Z169" s="256">
        <v>0</v>
      </c>
      <c r="AA169" s="271">
        <v>1</v>
      </c>
      <c r="AB169" s="87">
        <v>0.36998877583129985</v>
      </c>
      <c r="AC169" s="256">
        <v>0</v>
      </c>
      <c r="AD169" s="87">
        <v>0</v>
      </c>
      <c r="AE169" s="87">
        <v>0</v>
      </c>
      <c r="AF169" s="256">
        <f>'Datos Modificaciones Bus Europa'!G171</f>
        <v>0.16448571428571432</v>
      </c>
      <c r="AG169" s="87">
        <f>'Datos Modificaciones Bus Europa'!F171</f>
        <v>0.16122857142857147</v>
      </c>
      <c r="AH169" s="271">
        <v>1</v>
      </c>
    </row>
    <row r="170" spans="1:34" s="31" customFormat="1" x14ac:dyDescent="0.35">
      <c r="A170" s="250"/>
      <c r="B170" s="250"/>
      <c r="C170" s="250"/>
      <c r="D170" s="250"/>
      <c r="E170" s="250"/>
      <c r="F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W170" s="250"/>
      <c r="X170" s="251"/>
      <c r="Y170" s="251"/>
      <c r="Z170" s="251"/>
      <c r="AA170" s="251"/>
      <c r="AC170" s="251"/>
      <c r="AH170" s="251"/>
    </row>
    <row r="171" spans="1:34" x14ac:dyDescent="0.35">
      <c r="X171" s="251"/>
      <c r="Z171" s="252"/>
      <c r="AA171" s="252"/>
      <c r="AC171" s="252"/>
      <c r="AH171" s="252"/>
    </row>
    <row r="172" spans="1:34" x14ac:dyDescent="0.35">
      <c r="X172" s="251"/>
      <c r="Z172" s="252"/>
      <c r="AA172" s="252"/>
      <c r="AC172" s="252"/>
      <c r="AH172" s="252"/>
    </row>
    <row r="173" spans="1:34" x14ac:dyDescent="0.35">
      <c r="X173" s="251"/>
    </row>
    <row r="174" spans="1:34" x14ac:dyDescent="0.35">
      <c r="X174" s="251"/>
    </row>
    <row r="175" spans="1:34" x14ac:dyDescent="0.35">
      <c r="X175" s="251"/>
    </row>
    <row r="176" spans="1:34" x14ac:dyDescent="0.35">
      <c r="X176" s="251"/>
    </row>
    <row r="177" spans="24:24" x14ac:dyDescent="0.35">
      <c r="X177" s="251"/>
    </row>
    <row r="178" spans="24:24" x14ac:dyDescent="0.35">
      <c r="X178" s="251"/>
    </row>
    <row r="179" spans="24:24" x14ac:dyDescent="0.35">
      <c r="X179" s="251"/>
    </row>
    <row r="180" spans="24:24" x14ac:dyDescent="0.35">
      <c r="X180" s="251"/>
    </row>
    <row r="181" spans="24:24" x14ac:dyDescent="0.35">
      <c r="X181" s="251"/>
    </row>
    <row r="182" spans="24:24" x14ac:dyDescent="0.35">
      <c r="X182" s="251"/>
    </row>
    <row r="183" spans="24:24" x14ac:dyDescent="0.35">
      <c r="X183" s="251"/>
    </row>
    <row r="184" spans="24:24" x14ac:dyDescent="0.35">
      <c r="X184" s="251"/>
    </row>
    <row r="185" spans="24:24" x14ac:dyDescent="0.35">
      <c r="X185" s="251"/>
    </row>
    <row r="186" spans="24:24" x14ac:dyDescent="0.35">
      <c r="X186" s="251"/>
    </row>
    <row r="187" spans="24:24" x14ac:dyDescent="0.35">
      <c r="X187" s="251"/>
    </row>
    <row r="188" spans="24:24" x14ac:dyDescent="0.35">
      <c r="X188" s="251"/>
    </row>
    <row r="189" spans="24:24" x14ac:dyDescent="0.35">
      <c r="X189" s="251"/>
    </row>
    <row r="190" spans="24:24" x14ac:dyDescent="0.35">
      <c r="X190" s="251"/>
    </row>
    <row r="191" spans="24:24" x14ac:dyDescent="0.35">
      <c r="X191" s="251"/>
    </row>
    <row r="192" spans="24:24" x14ac:dyDescent="0.35">
      <c r="X192" s="251"/>
    </row>
    <row r="193" spans="24:24" x14ac:dyDescent="0.35">
      <c r="X193" s="251"/>
    </row>
    <row r="194" spans="24:24" x14ac:dyDescent="0.35">
      <c r="X194" s="251"/>
    </row>
    <row r="195" spans="24:24" x14ac:dyDescent="0.35">
      <c r="X195" s="251"/>
    </row>
    <row r="196" spans="24:24" x14ac:dyDescent="0.35">
      <c r="X196" s="251"/>
    </row>
    <row r="197" spans="24:24" x14ac:dyDescent="0.35">
      <c r="X197" s="251"/>
    </row>
    <row r="198" spans="24:24" x14ac:dyDescent="0.35">
      <c r="X198" s="251"/>
    </row>
    <row r="199" spans="24:24" x14ac:dyDescent="0.35">
      <c r="X199" s="251"/>
    </row>
    <row r="200" spans="24:24" x14ac:dyDescent="0.35">
      <c r="X200" s="251"/>
    </row>
    <row r="201" spans="24:24" x14ac:dyDescent="0.35">
      <c r="X201" s="251"/>
    </row>
    <row r="202" spans="24:24" x14ac:dyDescent="0.35">
      <c r="X202" s="251"/>
    </row>
    <row r="203" spans="24:24" x14ac:dyDescent="0.35">
      <c r="X203" s="251"/>
    </row>
    <row r="204" spans="24:24" x14ac:dyDescent="0.35">
      <c r="X204" s="251"/>
    </row>
    <row r="205" spans="24:24" x14ac:dyDescent="0.35">
      <c r="X205" s="251"/>
    </row>
    <row r="206" spans="24:24" x14ac:dyDescent="0.35">
      <c r="X206" s="251"/>
    </row>
    <row r="207" spans="24:24" x14ac:dyDescent="0.35">
      <c r="X207" s="251"/>
    </row>
    <row r="208" spans="24:24" x14ac:dyDescent="0.35">
      <c r="X208" s="251"/>
    </row>
    <row r="209" spans="24:24" x14ac:dyDescent="0.35">
      <c r="X209" s="251"/>
    </row>
    <row r="210" spans="24:24" x14ac:dyDescent="0.35">
      <c r="X210" s="251"/>
    </row>
    <row r="211" spans="24:24" x14ac:dyDescent="0.35">
      <c r="X211" s="251"/>
    </row>
    <row r="212" spans="24:24" x14ac:dyDescent="0.35">
      <c r="X212" s="251"/>
    </row>
    <row r="213" spans="24:24" x14ac:dyDescent="0.35">
      <c r="X213" s="251"/>
    </row>
    <row r="214" spans="24:24" x14ac:dyDescent="0.35">
      <c r="X214" s="251"/>
    </row>
    <row r="215" spans="24:24" x14ac:dyDescent="0.35">
      <c r="X215" s="251"/>
    </row>
    <row r="216" spans="24:24" x14ac:dyDescent="0.35">
      <c r="X216" s="251"/>
    </row>
    <row r="217" spans="24:24" x14ac:dyDescent="0.35">
      <c r="X217" s="251"/>
    </row>
    <row r="218" spans="24:24" x14ac:dyDescent="0.35">
      <c r="X218" s="251"/>
    </row>
    <row r="219" spans="24:24" x14ac:dyDescent="0.35">
      <c r="X219" s="251"/>
    </row>
    <row r="220" spans="24:24" x14ac:dyDescent="0.35">
      <c r="X220" s="251"/>
    </row>
    <row r="221" spans="24:24" x14ac:dyDescent="0.35">
      <c r="X221" s="251"/>
    </row>
    <row r="222" spans="24:24" x14ac:dyDescent="0.35">
      <c r="X222" s="251"/>
    </row>
    <row r="223" spans="24:24" x14ac:dyDescent="0.35">
      <c r="X223" s="251"/>
    </row>
    <row r="224" spans="24:24" x14ac:dyDescent="0.35">
      <c r="X224" s="251"/>
    </row>
    <row r="225" spans="24:24" x14ac:dyDescent="0.35">
      <c r="X225" s="251"/>
    </row>
    <row r="226" spans="24:24" x14ac:dyDescent="0.35">
      <c r="X226" s="251"/>
    </row>
    <row r="227" spans="24:24" x14ac:dyDescent="0.35">
      <c r="X227" s="251"/>
    </row>
    <row r="228" spans="24:24" x14ac:dyDescent="0.35">
      <c r="X228" s="251"/>
    </row>
    <row r="229" spans="24:24" x14ac:dyDescent="0.35">
      <c r="X229" s="251"/>
    </row>
    <row r="230" spans="24:24" x14ac:dyDescent="0.35">
      <c r="X230" s="251"/>
    </row>
    <row r="231" spans="24:24" x14ac:dyDescent="0.35">
      <c r="X231" s="251"/>
    </row>
    <row r="232" spans="24:24" x14ac:dyDescent="0.35">
      <c r="X232" s="251"/>
    </row>
    <row r="233" spans="24:24" x14ac:dyDescent="0.35">
      <c r="X233" s="251"/>
    </row>
    <row r="234" spans="24:24" x14ac:dyDescent="0.35">
      <c r="X234" s="251"/>
    </row>
    <row r="235" spans="24:24" x14ac:dyDescent="0.35">
      <c r="X235" s="251"/>
    </row>
    <row r="236" spans="24:24" x14ac:dyDescent="0.35">
      <c r="X236" s="251"/>
    </row>
    <row r="237" spans="24:24" x14ac:dyDescent="0.35">
      <c r="X237" s="251"/>
    </row>
    <row r="238" spans="24:24" x14ac:dyDescent="0.35">
      <c r="X238" s="251"/>
    </row>
    <row r="239" spans="24:24" x14ac:dyDescent="0.35">
      <c r="X239" s="251"/>
    </row>
    <row r="240" spans="24:24" x14ac:dyDescent="0.35">
      <c r="X240" s="251"/>
    </row>
    <row r="241" spans="24:24" x14ac:dyDescent="0.35">
      <c r="X241" s="251"/>
    </row>
    <row r="242" spans="24:24" x14ac:dyDescent="0.35">
      <c r="X242" s="251"/>
    </row>
    <row r="243" spans="24:24" x14ac:dyDescent="0.35">
      <c r="X243" s="251"/>
    </row>
    <row r="244" spans="24:24" x14ac:dyDescent="0.35">
      <c r="X244" s="251"/>
    </row>
    <row r="245" spans="24:24" x14ac:dyDescent="0.35">
      <c r="X245" s="251"/>
    </row>
    <row r="246" spans="24:24" x14ac:dyDescent="0.35">
      <c r="X246" s="251"/>
    </row>
    <row r="247" spans="24:24" x14ac:dyDescent="0.35">
      <c r="X247" s="251"/>
    </row>
    <row r="248" spans="24:24" x14ac:dyDescent="0.35">
      <c r="X248" s="251"/>
    </row>
    <row r="249" spans="24:24" x14ac:dyDescent="0.35">
      <c r="X249" s="251"/>
    </row>
    <row r="250" spans="24:24" x14ac:dyDescent="0.35">
      <c r="X250" s="251"/>
    </row>
    <row r="251" spans="24:24" x14ac:dyDescent="0.35">
      <c r="X251" s="251"/>
    </row>
    <row r="252" spans="24:24" x14ac:dyDescent="0.35">
      <c r="X252" s="251"/>
    </row>
    <row r="253" spans="24:24" x14ac:dyDescent="0.35">
      <c r="X253" s="251"/>
    </row>
    <row r="254" spans="24:24" x14ac:dyDescent="0.35">
      <c r="X254" s="251"/>
    </row>
    <row r="255" spans="24:24" x14ac:dyDescent="0.35">
      <c r="X255" s="251"/>
    </row>
    <row r="256" spans="24:24" x14ac:dyDescent="0.35">
      <c r="X256" s="251"/>
    </row>
    <row r="257" spans="24:24" x14ac:dyDescent="0.35">
      <c r="X257" s="251"/>
    </row>
    <row r="258" spans="24:24" x14ac:dyDescent="0.35">
      <c r="X258" s="251"/>
    </row>
    <row r="259" spans="24:24" x14ac:dyDescent="0.35">
      <c r="X259" s="251"/>
    </row>
    <row r="260" spans="24:24" x14ac:dyDescent="0.35">
      <c r="X260" s="251"/>
    </row>
    <row r="261" spans="24:24" x14ac:dyDescent="0.35">
      <c r="X261" s="251"/>
    </row>
    <row r="262" spans="24:24" x14ac:dyDescent="0.35">
      <c r="X262" s="251"/>
    </row>
    <row r="263" spans="24:24" x14ac:dyDescent="0.35">
      <c r="X263" s="251"/>
    </row>
    <row r="264" spans="24:24" x14ac:dyDescent="0.35">
      <c r="X264" s="251"/>
    </row>
    <row r="265" spans="24:24" x14ac:dyDescent="0.35">
      <c r="X265" s="251"/>
    </row>
    <row r="266" spans="24:24" x14ac:dyDescent="0.35">
      <c r="X266" s="251"/>
    </row>
    <row r="267" spans="24:24" x14ac:dyDescent="0.35">
      <c r="X267" s="251"/>
    </row>
    <row r="268" spans="24:24" x14ac:dyDescent="0.35">
      <c r="X268" s="251"/>
    </row>
    <row r="269" spans="24:24" x14ac:dyDescent="0.35">
      <c r="X269" s="251"/>
    </row>
    <row r="270" spans="24:24" x14ac:dyDescent="0.35">
      <c r="X270" s="251"/>
    </row>
    <row r="271" spans="24:24" x14ac:dyDescent="0.35">
      <c r="X271" s="251"/>
    </row>
    <row r="272" spans="24:24" x14ac:dyDescent="0.35">
      <c r="X272" s="251"/>
    </row>
    <row r="273" spans="24:24" x14ac:dyDescent="0.35">
      <c r="X273" s="251"/>
    </row>
    <row r="274" spans="24:24" x14ac:dyDescent="0.35">
      <c r="X274" s="251"/>
    </row>
    <row r="275" spans="24:24" x14ac:dyDescent="0.35">
      <c r="X275" s="251"/>
    </row>
    <row r="276" spans="24:24" x14ac:dyDescent="0.35">
      <c r="X276" s="251"/>
    </row>
    <row r="277" spans="24:24" x14ac:dyDescent="0.35">
      <c r="X277" s="251"/>
    </row>
    <row r="278" spans="24:24" x14ac:dyDescent="0.35">
      <c r="X278" s="251"/>
    </row>
    <row r="279" spans="24:24" x14ac:dyDescent="0.35">
      <c r="X279" s="251"/>
    </row>
    <row r="280" spans="24:24" x14ac:dyDescent="0.35">
      <c r="X280" s="251"/>
    </row>
    <row r="281" spans="24:24" x14ac:dyDescent="0.35">
      <c r="X281" s="251"/>
    </row>
    <row r="282" spans="24:24" x14ac:dyDescent="0.35">
      <c r="X282" s="251"/>
    </row>
    <row r="283" spans="24:24" x14ac:dyDescent="0.35">
      <c r="X283" s="251"/>
    </row>
    <row r="284" spans="24:24" x14ac:dyDescent="0.35">
      <c r="X284" s="251"/>
    </row>
    <row r="285" spans="24:24" x14ac:dyDescent="0.35">
      <c r="X285" s="251"/>
    </row>
    <row r="286" spans="24:24" x14ac:dyDescent="0.35">
      <c r="X286" s="251"/>
    </row>
    <row r="287" spans="24:24" x14ac:dyDescent="0.35">
      <c r="X287" s="251"/>
    </row>
    <row r="288" spans="24:24" x14ac:dyDescent="0.35">
      <c r="X288" s="251"/>
    </row>
    <row r="289" spans="24:24" x14ac:dyDescent="0.35">
      <c r="X289" s="251"/>
    </row>
    <row r="290" spans="24:24" x14ac:dyDescent="0.35">
      <c r="X290" s="251"/>
    </row>
    <row r="291" spans="24:24" x14ac:dyDescent="0.35">
      <c r="X291" s="251"/>
    </row>
    <row r="292" spans="24:24" x14ac:dyDescent="0.35">
      <c r="X292" s="251"/>
    </row>
    <row r="293" spans="24:24" x14ac:dyDescent="0.35">
      <c r="X293" s="251"/>
    </row>
    <row r="294" spans="24:24" x14ac:dyDescent="0.35">
      <c r="X294" s="251"/>
    </row>
    <row r="295" spans="24:24" x14ac:dyDescent="0.35">
      <c r="X295" s="251"/>
    </row>
    <row r="296" spans="24:24" x14ac:dyDescent="0.35">
      <c r="X296" s="251"/>
    </row>
    <row r="297" spans="24:24" x14ac:dyDescent="0.35">
      <c r="X297" s="251"/>
    </row>
    <row r="298" spans="24:24" x14ac:dyDescent="0.35">
      <c r="X298" s="251"/>
    </row>
    <row r="299" spans="24:24" x14ac:dyDescent="0.35">
      <c r="X299" s="251"/>
    </row>
    <row r="300" spans="24:24" x14ac:dyDescent="0.35">
      <c r="X300" s="251"/>
    </row>
    <row r="301" spans="24:24" x14ac:dyDescent="0.35">
      <c r="X301" s="251"/>
    </row>
    <row r="302" spans="24:24" x14ac:dyDescent="0.35">
      <c r="X302" s="251"/>
    </row>
    <row r="303" spans="24:24" x14ac:dyDescent="0.35">
      <c r="X303" s="251"/>
    </row>
    <row r="304" spans="24:24" x14ac:dyDescent="0.35">
      <c r="X304" s="251"/>
    </row>
    <row r="305" spans="24:24" x14ac:dyDescent="0.35">
      <c r="X305" s="251"/>
    </row>
    <row r="306" spans="24:24" x14ac:dyDescent="0.35">
      <c r="X306" s="251"/>
    </row>
    <row r="307" spans="24:24" x14ac:dyDescent="0.35">
      <c r="X307" s="251"/>
    </row>
    <row r="308" spans="24:24" x14ac:dyDescent="0.35">
      <c r="X308" s="251"/>
    </row>
    <row r="309" spans="24:24" x14ac:dyDescent="0.35">
      <c r="X309" s="251"/>
    </row>
    <row r="310" spans="24:24" x14ac:dyDescent="0.35">
      <c r="X310" s="251"/>
    </row>
    <row r="311" spans="24:24" x14ac:dyDescent="0.35">
      <c r="X311" s="251"/>
    </row>
    <row r="312" spans="24:24" x14ac:dyDescent="0.35">
      <c r="X312" s="251"/>
    </row>
    <row r="313" spans="24:24" x14ac:dyDescent="0.35">
      <c r="X313" s="251"/>
    </row>
    <row r="314" spans="24:24" x14ac:dyDescent="0.35">
      <c r="X314" s="251"/>
    </row>
    <row r="315" spans="24:24" x14ac:dyDescent="0.35">
      <c r="X315" s="251"/>
    </row>
    <row r="316" spans="24:24" x14ac:dyDescent="0.35">
      <c r="X316" s="251"/>
    </row>
    <row r="317" spans="24:24" x14ac:dyDescent="0.35">
      <c r="X317" s="251"/>
    </row>
    <row r="318" spans="24:24" x14ac:dyDescent="0.35">
      <c r="X318" s="251"/>
    </row>
    <row r="319" spans="24:24" x14ac:dyDescent="0.35">
      <c r="X319" s="251"/>
    </row>
    <row r="320" spans="24:24" x14ac:dyDescent="0.35">
      <c r="X320" s="251"/>
    </row>
    <row r="321" spans="24:24" x14ac:dyDescent="0.35">
      <c r="X321" s="251"/>
    </row>
    <row r="322" spans="24:24" x14ac:dyDescent="0.35">
      <c r="X322" s="251"/>
    </row>
    <row r="323" spans="24:24" x14ac:dyDescent="0.35">
      <c r="X323" s="251"/>
    </row>
    <row r="324" spans="24:24" x14ac:dyDescent="0.35">
      <c r="X324" s="251"/>
    </row>
    <row r="325" spans="24:24" x14ac:dyDescent="0.35">
      <c r="X325" s="251"/>
    </row>
    <row r="326" spans="24:24" x14ac:dyDescent="0.35">
      <c r="X326" s="251"/>
    </row>
    <row r="327" spans="24:24" x14ac:dyDescent="0.35">
      <c r="X327" s="251"/>
    </row>
    <row r="328" spans="24:24" x14ac:dyDescent="0.35">
      <c r="X328" s="251"/>
    </row>
    <row r="329" spans="24:24" x14ac:dyDescent="0.35">
      <c r="X329" s="251"/>
    </row>
    <row r="330" spans="24:24" x14ac:dyDescent="0.35">
      <c r="X330" s="251"/>
    </row>
    <row r="331" spans="24:24" x14ac:dyDescent="0.35">
      <c r="X331" s="251"/>
    </row>
    <row r="332" spans="24:24" x14ac:dyDescent="0.35">
      <c r="X332" s="251"/>
    </row>
    <row r="333" spans="24:24" x14ac:dyDescent="0.35">
      <c r="X333" s="251"/>
    </row>
    <row r="334" spans="24:24" x14ac:dyDescent="0.35">
      <c r="X334" s="251"/>
    </row>
    <row r="335" spans="24:24" x14ac:dyDescent="0.35">
      <c r="X335" s="251"/>
    </row>
    <row r="336" spans="24:24" x14ac:dyDescent="0.35">
      <c r="X336" s="251"/>
    </row>
    <row r="337" spans="24:24" x14ac:dyDescent="0.35">
      <c r="X337" s="251"/>
    </row>
    <row r="338" spans="24:24" x14ac:dyDescent="0.35">
      <c r="X338" s="251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C19B-D5B2-424D-A824-C7FA0FF91B31}">
  <sheetPr>
    <tabColor rgb="FFD9F5FF"/>
  </sheetPr>
  <dimension ref="B2:AH340"/>
  <sheetViews>
    <sheetView topLeftCell="A152" zoomScale="85" zoomScaleNormal="85" workbookViewId="0">
      <selection activeCell="F157" sqref="F157"/>
    </sheetView>
  </sheetViews>
  <sheetFormatPr baseColWidth="10" defaultRowHeight="14.5" x14ac:dyDescent="0.35"/>
  <cols>
    <col min="1" max="1" width="10.90625" style="23"/>
    <col min="2" max="2" width="17.7265625" style="257" bestFit="1" customWidth="1"/>
    <col min="3" max="3" width="22" style="23" bestFit="1" customWidth="1"/>
    <col min="4" max="4" width="21.08984375" style="23" bestFit="1" customWidth="1"/>
    <col min="5" max="5" width="21.08984375" style="23" customWidth="1"/>
    <col min="6" max="6" width="29.81640625" style="23" customWidth="1"/>
    <col min="7" max="7" width="17.7265625" style="23" customWidth="1"/>
    <col min="8" max="8" width="14.1796875" style="23" bestFit="1" customWidth="1"/>
    <col min="9" max="9" width="23.36328125" style="22" customWidth="1"/>
    <col min="10" max="10" width="14.1796875" style="23" bestFit="1" customWidth="1"/>
    <col min="11" max="11" width="15.54296875" style="23" bestFit="1" customWidth="1"/>
    <col min="12" max="12" width="18" style="23" bestFit="1" customWidth="1"/>
    <col min="13" max="13" width="20.7265625" style="23" bestFit="1" customWidth="1"/>
    <col min="14" max="14" width="20.6328125" style="23" bestFit="1" customWidth="1"/>
    <col min="15" max="15" width="20.6328125" style="23" customWidth="1"/>
    <col min="16" max="16" width="17.7265625" style="23" bestFit="1" customWidth="1"/>
    <col min="17" max="17" width="22.6328125" style="23" bestFit="1" customWidth="1"/>
    <col min="18" max="18" width="22.81640625" style="23" bestFit="1" customWidth="1"/>
    <col min="19" max="19" width="17.90625" style="23" customWidth="1"/>
    <col min="20" max="20" width="14.1796875" style="23" bestFit="1" customWidth="1"/>
    <col min="21" max="21" width="16.54296875" style="23" bestFit="1" customWidth="1"/>
    <col min="22" max="22" width="15.36328125" style="23" bestFit="1" customWidth="1"/>
    <col min="23" max="23" width="18" style="23" bestFit="1" customWidth="1"/>
    <col min="24" max="25" width="20.7265625" style="23" bestFit="1" customWidth="1"/>
    <col min="26" max="26" width="20.6328125" style="23" customWidth="1"/>
    <col min="27" max="27" width="23.6328125" style="23" bestFit="1" customWidth="1"/>
    <col min="28" max="28" width="23.08984375" style="23" bestFit="1" customWidth="1"/>
    <col min="29" max="29" width="18.453125" style="23" bestFit="1" customWidth="1"/>
    <col min="30" max="30" width="21.08984375" style="23" bestFit="1" customWidth="1"/>
    <col min="31" max="31" width="19.36328125" style="23" bestFit="1" customWidth="1"/>
    <col min="32" max="32" width="16.7265625" style="23" bestFit="1" customWidth="1"/>
    <col min="33" max="33" width="16.08984375" style="23" customWidth="1"/>
    <col min="34" max="34" width="15.6328125" style="23" bestFit="1" customWidth="1"/>
    <col min="35" max="16384" width="10.90625" style="23"/>
  </cols>
  <sheetData>
    <row r="2" spans="2:34" x14ac:dyDescent="0.35">
      <c r="F2" s="23" t="s">
        <v>378</v>
      </c>
      <c r="G2" s="23" t="s">
        <v>379</v>
      </c>
      <c r="I2" s="262" t="s">
        <v>369</v>
      </c>
      <c r="K2" s="275" t="s">
        <v>370</v>
      </c>
      <c r="L2" s="276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7"/>
      <c r="AD2" s="269" t="s">
        <v>349</v>
      </c>
      <c r="AE2" s="129"/>
      <c r="AF2" s="129"/>
      <c r="AG2" s="269" t="s">
        <v>349</v>
      </c>
      <c r="AH2" s="78" t="s">
        <v>360</v>
      </c>
    </row>
    <row r="3" spans="2:34" s="30" customFormat="1" x14ac:dyDescent="0.35">
      <c r="B3" s="78" t="s">
        <v>353</v>
      </c>
      <c r="C3" s="130" t="s">
        <v>357</v>
      </c>
      <c r="D3" s="130" t="s">
        <v>354</v>
      </c>
      <c r="E3" s="130" t="s">
        <v>371</v>
      </c>
      <c r="F3" s="260" t="s">
        <v>367</v>
      </c>
      <c r="G3" s="260" t="s">
        <v>368</v>
      </c>
      <c r="H3" s="23"/>
      <c r="I3" s="263" t="s">
        <v>85</v>
      </c>
      <c r="J3" s="23"/>
      <c r="K3" s="78" t="s">
        <v>241</v>
      </c>
      <c r="L3" s="78" t="s">
        <v>242</v>
      </c>
      <c r="M3" s="81" t="s">
        <v>243</v>
      </c>
      <c r="N3" s="264" t="s">
        <v>244</v>
      </c>
      <c r="O3" s="78" t="s">
        <v>245</v>
      </c>
      <c r="P3" s="78" t="s">
        <v>246</v>
      </c>
      <c r="Q3" s="264" t="s">
        <v>247</v>
      </c>
      <c r="R3" s="81" t="s">
        <v>248</v>
      </c>
      <c r="S3" s="264" t="s">
        <v>249</v>
      </c>
      <c r="T3" s="81" t="s">
        <v>250</v>
      </c>
      <c r="U3" s="264" t="s">
        <v>251</v>
      </c>
      <c r="V3" s="81" t="s">
        <v>252</v>
      </c>
      <c r="W3" s="78" t="s">
        <v>241</v>
      </c>
      <c r="X3" s="78" t="s">
        <v>242</v>
      </c>
      <c r="Y3" s="78" t="s">
        <v>246</v>
      </c>
      <c r="Z3" s="78" t="s">
        <v>253</v>
      </c>
      <c r="AA3" s="78" t="s">
        <v>254</v>
      </c>
      <c r="AB3" s="78" t="s">
        <v>237</v>
      </c>
      <c r="AC3" s="23"/>
      <c r="AD3" s="78" t="s">
        <v>356</v>
      </c>
      <c r="AE3" s="78" t="s">
        <v>241</v>
      </c>
      <c r="AF3" s="78" t="s">
        <v>242</v>
      </c>
      <c r="AG3" s="78" t="s">
        <v>358</v>
      </c>
      <c r="AH3" s="78" t="s">
        <v>359</v>
      </c>
    </row>
    <row r="4" spans="2:34" s="31" customFormat="1" x14ac:dyDescent="0.35">
      <c r="B4" s="196">
        <f>1</f>
        <v>1</v>
      </c>
      <c r="C4" s="258">
        <f>AH4</f>
        <v>10116.525395000001</v>
      </c>
      <c r="D4" s="258">
        <f>AG4</f>
        <v>6779.6610170000004</v>
      </c>
      <c r="E4" s="258">
        <f>AH4</f>
        <v>10116.525395000001</v>
      </c>
      <c r="F4" s="250">
        <f>0.99*I4</f>
        <v>144.74790000000002</v>
      </c>
      <c r="G4" s="33">
        <f>1.01*I4</f>
        <v>147.6721</v>
      </c>
      <c r="H4" s="250"/>
      <c r="I4" s="273">
        <v>146.21</v>
      </c>
      <c r="J4" s="250"/>
      <c r="K4" s="198">
        <v>0</v>
      </c>
      <c r="L4" s="259">
        <v>6779.6610170000004</v>
      </c>
      <c r="M4" s="259">
        <v>1447.7400829999999</v>
      </c>
      <c r="N4" s="259">
        <v>0</v>
      </c>
      <c r="O4" s="259">
        <v>0</v>
      </c>
      <c r="P4" s="259">
        <v>1553.672292</v>
      </c>
      <c r="Q4" s="259">
        <v>0</v>
      </c>
      <c r="R4" s="259">
        <v>1271.1864410000001</v>
      </c>
      <c r="S4" s="259">
        <v>0</v>
      </c>
      <c r="T4" s="259">
        <v>847.5</v>
      </c>
      <c r="U4" s="259">
        <v>0</v>
      </c>
      <c r="V4" s="259">
        <v>7397.5988710000001</v>
      </c>
      <c r="W4" s="259">
        <v>0</v>
      </c>
      <c r="X4" s="259">
        <v>6779.6610170000004</v>
      </c>
      <c r="Y4" s="259">
        <v>1553.672292</v>
      </c>
      <c r="Z4" s="259">
        <v>847.5</v>
      </c>
      <c r="AA4" s="259">
        <v>735.83500000000004</v>
      </c>
      <c r="AB4" s="199">
        <v>461.65552213000001</v>
      </c>
      <c r="AC4" s="251"/>
      <c r="AD4" s="141">
        <v>-6779.6610170000004</v>
      </c>
      <c r="AE4" s="251">
        <f>IF(AD4&lt;0,0,AD4)</f>
        <v>0</v>
      </c>
      <c r="AF4" s="251">
        <f>IF(AD4&gt;0,0,-AD4)</f>
        <v>6779.6610170000004</v>
      </c>
      <c r="AG4" s="251">
        <v>6779.6610170000004</v>
      </c>
      <c r="AH4" s="36">
        <f t="shared" ref="AH4:AH35" si="0">M4+R4+V4</f>
        <v>10116.525395000001</v>
      </c>
    </row>
    <row r="5" spans="2:34" s="31" customFormat="1" x14ac:dyDescent="0.35">
      <c r="B5" s="196">
        <f>B4+1</f>
        <v>2</v>
      </c>
      <c r="C5" s="258">
        <f t="shared" ref="C5:C68" si="1">AH5</f>
        <v>10116.525395000001</v>
      </c>
      <c r="D5" s="258">
        <f t="shared" ref="D5:D68" si="2">AG5</f>
        <v>6779.6610170000004</v>
      </c>
      <c r="E5" s="258">
        <f t="shared" ref="E5:E68" si="3">AH5</f>
        <v>10116.525395000001</v>
      </c>
      <c r="F5" s="250">
        <f t="shared" ref="F5:F68" si="4">0.99*I5</f>
        <v>11.899799999999999</v>
      </c>
      <c r="G5" s="33">
        <f t="shared" ref="G5:G68" si="5">1.01*I5</f>
        <v>12.1402</v>
      </c>
      <c r="H5" s="250"/>
      <c r="I5" s="273">
        <v>12.02</v>
      </c>
      <c r="J5" s="250"/>
      <c r="K5" s="198">
        <v>0</v>
      </c>
      <c r="L5" s="259">
        <v>6779.6610170000004</v>
      </c>
      <c r="M5" s="259">
        <v>1447.7400829999999</v>
      </c>
      <c r="N5" s="259">
        <v>0</v>
      </c>
      <c r="O5" s="259">
        <v>0</v>
      </c>
      <c r="P5" s="259">
        <v>1553.672292</v>
      </c>
      <c r="Q5" s="259">
        <v>0</v>
      </c>
      <c r="R5" s="259">
        <v>1271.1864410000001</v>
      </c>
      <c r="S5" s="259">
        <v>0</v>
      </c>
      <c r="T5" s="259">
        <v>847.5</v>
      </c>
      <c r="U5" s="259">
        <v>0</v>
      </c>
      <c r="V5" s="259">
        <v>7397.5988710000001</v>
      </c>
      <c r="W5" s="259">
        <v>0</v>
      </c>
      <c r="X5" s="259">
        <v>6779.6610170000004</v>
      </c>
      <c r="Y5" s="259">
        <v>1553.672292</v>
      </c>
      <c r="Z5" s="259">
        <v>847.5</v>
      </c>
      <c r="AA5" s="259">
        <v>735.83500000000004</v>
      </c>
      <c r="AB5" s="199">
        <v>461.65552213000001</v>
      </c>
      <c r="AC5" s="251"/>
      <c r="AD5" s="265">
        <v>-6779.6610170000004</v>
      </c>
      <c r="AE5" s="251">
        <f t="shared" ref="AE5:AE68" si="6">IF(AD5&lt;0,0,AD5)</f>
        <v>0</v>
      </c>
      <c r="AF5" s="251">
        <f t="shared" ref="AF5:AF68" si="7">IF(AD5&gt;0,0,-AD5)</f>
        <v>6779.6610170000004</v>
      </c>
      <c r="AG5" s="251">
        <v>6779.6610170000004</v>
      </c>
      <c r="AH5" s="36">
        <f t="shared" si="0"/>
        <v>10116.525395000001</v>
      </c>
    </row>
    <row r="6" spans="2:34" s="31" customFormat="1" x14ac:dyDescent="0.35">
      <c r="B6" s="196">
        <f t="shared" ref="B6:B69" si="8">B5+1</f>
        <v>3</v>
      </c>
      <c r="C6" s="258">
        <f t="shared" si="1"/>
        <v>10116.525395000001</v>
      </c>
      <c r="D6" s="258">
        <f t="shared" si="2"/>
        <v>6779.6610170000004</v>
      </c>
      <c r="E6" s="258">
        <f t="shared" si="3"/>
        <v>10116.525395000001</v>
      </c>
      <c r="F6" s="250">
        <f t="shared" si="4"/>
        <v>11.899799999999999</v>
      </c>
      <c r="G6" s="33">
        <f t="shared" si="5"/>
        <v>12.1402</v>
      </c>
      <c r="H6" s="250"/>
      <c r="I6" s="273">
        <v>12.02</v>
      </c>
      <c r="J6" s="250"/>
      <c r="K6" s="198">
        <v>0</v>
      </c>
      <c r="L6" s="259">
        <v>6779.6610170000004</v>
      </c>
      <c r="M6" s="259">
        <v>1447.7400829999999</v>
      </c>
      <c r="N6" s="259">
        <v>0</v>
      </c>
      <c r="O6" s="259">
        <v>0</v>
      </c>
      <c r="P6" s="259">
        <v>1553.672292</v>
      </c>
      <c r="Q6" s="259">
        <v>0</v>
      </c>
      <c r="R6" s="259">
        <v>1271.1864410000001</v>
      </c>
      <c r="S6" s="259">
        <v>0</v>
      </c>
      <c r="T6" s="259">
        <v>847.5</v>
      </c>
      <c r="U6" s="259">
        <v>0</v>
      </c>
      <c r="V6" s="259">
        <v>7397.5988710000001</v>
      </c>
      <c r="W6" s="259">
        <v>0</v>
      </c>
      <c r="X6" s="259">
        <v>6779.6610170000004</v>
      </c>
      <c r="Y6" s="259">
        <v>1553.672292</v>
      </c>
      <c r="Z6" s="259">
        <v>847.5</v>
      </c>
      <c r="AA6" s="259">
        <v>735.83500000000004</v>
      </c>
      <c r="AB6" s="199">
        <v>461.65552213000001</v>
      </c>
      <c r="AC6" s="251"/>
      <c r="AD6" s="265">
        <v>-6779.6610170000004</v>
      </c>
      <c r="AE6" s="251">
        <f t="shared" si="6"/>
        <v>0</v>
      </c>
      <c r="AF6" s="251">
        <f t="shared" si="7"/>
        <v>6779.6610170000004</v>
      </c>
      <c r="AG6" s="251">
        <v>6779.6610170000004</v>
      </c>
      <c r="AH6" s="36">
        <f t="shared" si="0"/>
        <v>10116.525395000001</v>
      </c>
    </row>
    <row r="7" spans="2:34" s="31" customFormat="1" x14ac:dyDescent="0.35">
      <c r="B7" s="196">
        <f t="shared" si="8"/>
        <v>4</v>
      </c>
      <c r="C7" s="258">
        <f t="shared" si="1"/>
        <v>10116.525395000001</v>
      </c>
      <c r="D7" s="258">
        <f t="shared" si="2"/>
        <v>6779.6610170000004</v>
      </c>
      <c r="E7" s="258">
        <f t="shared" si="3"/>
        <v>10116.525395000001</v>
      </c>
      <c r="F7" s="250">
        <f t="shared" si="4"/>
        <v>11.899799999999999</v>
      </c>
      <c r="G7" s="33">
        <f t="shared" si="5"/>
        <v>12.1402</v>
      </c>
      <c r="H7" s="250"/>
      <c r="I7" s="273">
        <v>12.02</v>
      </c>
      <c r="J7" s="250"/>
      <c r="K7" s="198">
        <v>0</v>
      </c>
      <c r="L7" s="259">
        <v>6779.6610170000004</v>
      </c>
      <c r="M7" s="259">
        <v>1447.7400829999999</v>
      </c>
      <c r="N7" s="259">
        <v>0</v>
      </c>
      <c r="O7" s="259">
        <v>0</v>
      </c>
      <c r="P7" s="259">
        <v>1553.672292</v>
      </c>
      <c r="Q7" s="259">
        <v>0</v>
      </c>
      <c r="R7" s="259">
        <v>1271.1864410000001</v>
      </c>
      <c r="S7" s="259">
        <v>0</v>
      </c>
      <c r="T7" s="259">
        <v>847.5</v>
      </c>
      <c r="U7" s="259">
        <v>0</v>
      </c>
      <c r="V7" s="259">
        <v>7397.5988710000001</v>
      </c>
      <c r="W7" s="259">
        <v>0</v>
      </c>
      <c r="X7" s="259">
        <v>6779.6610170000004</v>
      </c>
      <c r="Y7" s="259">
        <v>1553.672292</v>
      </c>
      <c r="Z7" s="259">
        <v>847.5</v>
      </c>
      <c r="AA7" s="259">
        <v>735.83500000000004</v>
      </c>
      <c r="AB7" s="199">
        <v>461.65552213000001</v>
      </c>
      <c r="AC7" s="251"/>
      <c r="AD7" s="265">
        <v>-6779.6610170000004</v>
      </c>
      <c r="AE7" s="251">
        <f t="shared" si="6"/>
        <v>0</v>
      </c>
      <c r="AF7" s="251">
        <f t="shared" si="7"/>
        <v>6779.6610170000004</v>
      </c>
      <c r="AG7" s="251">
        <v>6779.6610170000004</v>
      </c>
      <c r="AH7" s="36">
        <f t="shared" si="0"/>
        <v>10116.525395000001</v>
      </c>
    </row>
    <row r="8" spans="2:34" s="31" customFormat="1" x14ac:dyDescent="0.35">
      <c r="B8" s="196">
        <f t="shared" si="8"/>
        <v>5</v>
      </c>
      <c r="C8" s="258">
        <f t="shared" si="1"/>
        <v>10116.525395000001</v>
      </c>
      <c r="D8" s="258">
        <f t="shared" si="2"/>
        <v>6779.6610170000004</v>
      </c>
      <c r="E8" s="258">
        <f t="shared" si="3"/>
        <v>10116.525395000001</v>
      </c>
      <c r="F8" s="250">
        <f t="shared" si="4"/>
        <v>9.9197999999999986</v>
      </c>
      <c r="G8" s="33">
        <f t="shared" si="5"/>
        <v>10.120200000000001</v>
      </c>
      <c r="H8" s="250"/>
      <c r="I8" s="273">
        <v>10.02</v>
      </c>
      <c r="J8" s="250"/>
      <c r="K8" s="198">
        <v>0</v>
      </c>
      <c r="L8" s="259">
        <v>6779.6610170000004</v>
      </c>
      <c r="M8" s="259">
        <v>1447.7400829999999</v>
      </c>
      <c r="N8" s="259">
        <v>0</v>
      </c>
      <c r="O8" s="259">
        <v>0</v>
      </c>
      <c r="P8" s="259">
        <v>1553.672292</v>
      </c>
      <c r="Q8" s="259">
        <v>0</v>
      </c>
      <c r="R8" s="259">
        <v>1271.1864410000001</v>
      </c>
      <c r="S8" s="259">
        <v>0</v>
      </c>
      <c r="T8" s="259">
        <v>847.5</v>
      </c>
      <c r="U8" s="259">
        <v>0</v>
      </c>
      <c r="V8" s="259">
        <v>7397.5988710000001</v>
      </c>
      <c r="W8" s="259">
        <v>0</v>
      </c>
      <c r="X8" s="259">
        <v>6779.6610170000004</v>
      </c>
      <c r="Y8" s="259">
        <v>1553.672292</v>
      </c>
      <c r="Z8" s="259">
        <v>847.5</v>
      </c>
      <c r="AA8" s="259">
        <v>735.83500000000004</v>
      </c>
      <c r="AB8" s="199">
        <v>453.37764771000002</v>
      </c>
      <c r="AC8" s="251"/>
      <c r="AD8" s="265">
        <v>-6779.6610170000004</v>
      </c>
      <c r="AE8" s="251">
        <f t="shared" si="6"/>
        <v>0</v>
      </c>
      <c r="AF8" s="251">
        <f t="shared" si="7"/>
        <v>6779.6610170000004</v>
      </c>
      <c r="AG8" s="251">
        <v>6779.6610170000004</v>
      </c>
      <c r="AH8" s="36">
        <f t="shared" si="0"/>
        <v>10116.525395000001</v>
      </c>
    </row>
    <row r="9" spans="2:34" s="31" customFormat="1" x14ac:dyDescent="0.35">
      <c r="B9" s="196">
        <f t="shared" si="8"/>
        <v>6</v>
      </c>
      <c r="C9" s="258">
        <f t="shared" si="1"/>
        <v>10116.525395000001</v>
      </c>
      <c r="D9" s="258">
        <f t="shared" si="2"/>
        <v>6779.6610170000004</v>
      </c>
      <c r="E9" s="258">
        <f t="shared" si="3"/>
        <v>10116.525395000001</v>
      </c>
      <c r="F9" s="250">
        <f t="shared" si="4"/>
        <v>9.9197999999999986</v>
      </c>
      <c r="G9" s="33">
        <f t="shared" si="5"/>
        <v>10.120200000000001</v>
      </c>
      <c r="H9" s="250"/>
      <c r="I9" s="273">
        <v>10.02</v>
      </c>
      <c r="J9" s="250"/>
      <c r="K9" s="198">
        <v>0</v>
      </c>
      <c r="L9" s="259">
        <v>6779.6610170000004</v>
      </c>
      <c r="M9" s="259">
        <v>1447.7400829999999</v>
      </c>
      <c r="N9" s="259">
        <v>0</v>
      </c>
      <c r="O9" s="259">
        <v>0</v>
      </c>
      <c r="P9" s="259">
        <v>1553.672292</v>
      </c>
      <c r="Q9" s="259">
        <v>0</v>
      </c>
      <c r="R9" s="259">
        <v>1271.1864410000001</v>
      </c>
      <c r="S9" s="259">
        <v>0</v>
      </c>
      <c r="T9" s="259">
        <v>847.5</v>
      </c>
      <c r="U9" s="259">
        <v>0</v>
      </c>
      <c r="V9" s="259">
        <v>7397.5988710000001</v>
      </c>
      <c r="W9" s="259">
        <v>0</v>
      </c>
      <c r="X9" s="259">
        <v>6779.6610170000004</v>
      </c>
      <c r="Y9" s="259">
        <v>1553.672292</v>
      </c>
      <c r="Z9" s="259">
        <v>847.5</v>
      </c>
      <c r="AA9" s="259">
        <v>735.83500000000004</v>
      </c>
      <c r="AB9" s="199">
        <v>436.82189885999998</v>
      </c>
      <c r="AC9" s="251"/>
      <c r="AD9" s="265">
        <v>-6779.6610170000004</v>
      </c>
      <c r="AE9" s="251">
        <f t="shared" si="6"/>
        <v>0</v>
      </c>
      <c r="AF9" s="251">
        <f t="shared" si="7"/>
        <v>6779.6610170000004</v>
      </c>
      <c r="AG9" s="251">
        <v>6779.6610170000004</v>
      </c>
      <c r="AH9" s="36">
        <f t="shared" si="0"/>
        <v>10116.525395000001</v>
      </c>
    </row>
    <row r="10" spans="2:34" s="31" customFormat="1" x14ac:dyDescent="0.35">
      <c r="B10" s="196">
        <f t="shared" si="8"/>
        <v>7</v>
      </c>
      <c r="C10" s="258">
        <f t="shared" si="1"/>
        <v>10116.525395000001</v>
      </c>
      <c r="D10" s="258">
        <f t="shared" si="2"/>
        <v>6779.6610170000004</v>
      </c>
      <c r="E10" s="258">
        <f t="shared" si="3"/>
        <v>10116.525395000001</v>
      </c>
      <c r="F10" s="250">
        <f t="shared" si="4"/>
        <v>9.9197999999999986</v>
      </c>
      <c r="G10" s="33">
        <f t="shared" si="5"/>
        <v>10.120200000000001</v>
      </c>
      <c r="H10" s="250"/>
      <c r="I10" s="273">
        <v>10.02</v>
      </c>
      <c r="J10" s="250"/>
      <c r="K10" s="198">
        <v>0</v>
      </c>
      <c r="L10" s="259">
        <v>6779.6610170000004</v>
      </c>
      <c r="M10" s="259">
        <v>1447.7400829999999</v>
      </c>
      <c r="N10" s="259">
        <v>0</v>
      </c>
      <c r="O10" s="259">
        <v>0</v>
      </c>
      <c r="P10" s="259">
        <v>1553.672292</v>
      </c>
      <c r="Q10" s="259">
        <v>0</v>
      </c>
      <c r="R10" s="259">
        <v>1271.1864410000001</v>
      </c>
      <c r="S10" s="259">
        <v>0</v>
      </c>
      <c r="T10" s="259">
        <v>847.5</v>
      </c>
      <c r="U10" s="259">
        <v>0</v>
      </c>
      <c r="V10" s="259">
        <v>7397.5988710000001</v>
      </c>
      <c r="W10" s="259">
        <v>0</v>
      </c>
      <c r="X10" s="259">
        <v>6779.6610170000004</v>
      </c>
      <c r="Y10" s="259">
        <v>1553.672292</v>
      </c>
      <c r="Z10" s="259">
        <v>847.5</v>
      </c>
      <c r="AA10" s="259">
        <v>735.83500000000004</v>
      </c>
      <c r="AB10" s="199">
        <v>428.54402442999998</v>
      </c>
      <c r="AC10" s="251"/>
      <c r="AD10" s="265">
        <v>-6779.6610170000004</v>
      </c>
      <c r="AE10" s="251">
        <f t="shared" si="6"/>
        <v>0</v>
      </c>
      <c r="AF10" s="251">
        <f t="shared" si="7"/>
        <v>6779.6610170000004</v>
      </c>
      <c r="AG10" s="251">
        <v>6779.6610170000004</v>
      </c>
      <c r="AH10" s="36">
        <f t="shared" si="0"/>
        <v>10116.525395000001</v>
      </c>
    </row>
    <row r="11" spans="2:34" s="31" customFormat="1" x14ac:dyDescent="0.35">
      <c r="B11" s="196">
        <f t="shared" si="8"/>
        <v>8</v>
      </c>
      <c r="C11" s="258">
        <f t="shared" si="1"/>
        <v>10116.525395000001</v>
      </c>
      <c r="D11" s="258">
        <f t="shared" si="2"/>
        <v>6779.6610170000004</v>
      </c>
      <c r="E11" s="258">
        <f t="shared" si="3"/>
        <v>10116.525395000001</v>
      </c>
      <c r="F11" s="250">
        <f t="shared" si="4"/>
        <v>11.899799999999999</v>
      </c>
      <c r="G11" s="33">
        <f t="shared" si="5"/>
        <v>12.1402</v>
      </c>
      <c r="H11" s="250"/>
      <c r="I11" s="273">
        <v>12.02</v>
      </c>
      <c r="J11" s="250"/>
      <c r="K11" s="198">
        <v>0</v>
      </c>
      <c r="L11" s="259">
        <v>6779.6610170000004</v>
      </c>
      <c r="M11" s="259">
        <v>1447.7400829999999</v>
      </c>
      <c r="N11" s="259">
        <v>0</v>
      </c>
      <c r="O11" s="259">
        <v>0</v>
      </c>
      <c r="P11" s="259">
        <v>1553.672292</v>
      </c>
      <c r="Q11" s="259">
        <v>0</v>
      </c>
      <c r="R11" s="259">
        <v>1271.1864410000001</v>
      </c>
      <c r="S11" s="259">
        <v>0</v>
      </c>
      <c r="T11" s="259">
        <v>847.5</v>
      </c>
      <c r="U11" s="259">
        <v>0</v>
      </c>
      <c r="V11" s="259">
        <v>7397.5988710000001</v>
      </c>
      <c r="W11" s="259">
        <v>0</v>
      </c>
      <c r="X11" s="259">
        <v>6779.6610170000004</v>
      </c>
      <c r="Y11" s="259">
        <v>1553.672292</v>
      </c>
      <c r="Z11" s="259">
        <v>847.5</v>
      </c>
      <c r="AA11" s="259">
        <v>735.83500000000004</v>
      </c>
      <c r="AB11" s="199">
        <v>420.26615000999999</v>
      </c>
      <c r="AC11" s="251"/>
      <c r="AD11" s="265">
        <v>-6779.6610170000004</v>
      </c>
      <c r="AE11" s="251">
        <f t="shared" si="6"/>
        <v>0</v>
      </c>
      <c r="AF11" s="251">
        <f t="shared" si="7"/>
        <v>6779.6610170000004</v>
      </c>
      <c r="AG11" s="251">
        <v>6779.6610170000004</v>
      </c>
      <c r="AH11" s="36">
        <f t="shared" si="0"/>
        <v>10116.525395000001</v>
      </c>
    </row>
    <row r="12" spans="2:34" s="31" customFormat="1" x14ac:dyDescent="0.35">
      <c r="B12" s="196">
        <f t="shared" si="8"/>
        <v>9</v>
      </c>
      <c r="C12" s="258">
        <f t="shared" si="1"/>
        <v>10116.525395000001</v>
      </c>
      <c r="D12" s="258">
        <f t="shared" si="2"/>
        <v>6779.6610170000004</v>
      </c>
      <c r="E12" s="258">
        <f t="shared" si="3"/>
        <v>10116.525395000001</v>
      </c>
      <c r="F12" s="250">
        <f t="shared" si="4"/>
        <v>11.899799999999999</v>
      </c>
      <c r="G12" s="33">
        <f t="shared" si="5"/>
        <v>12.1402</v>
      </c>
      <c r="H12" s="250"/>
      <c r="I12" s="273">
        <v>12.02</v>
      </c>
      <c r="J12" s="250"/>
      <c r="K12" s="198">
        <v>0</v>
      </c>
      <c r="L12" s="259">
        <v>6779.6610170000004</v>
      </c>
      <c r="M12" s="259">
        <v>1447.7400829999999</v>
      </c>
      <c r="N12" s="259">
        <v>0</v>
      </c>
      <c r="O12" s="259">
        <v>0</v>
      </c>
      <c r="P12" s="259">
        <v>1553.672292</v>
      </c>
      <c r="Q12" s="259">
        <v>0</v>
      </c>
      <c r="R12" s="259">
        <v>1271.1864410000001</v>
      </c>
      <c r="S12" s="259">
        <v>0</v>
      </c>
      <c r="T12" s="259">
        <v>847.5</v>
      </c>
      <c r="U12" s="259">
        <v>0</v>
      </c>
      <c r="V12" s="259">
        <v>7397.5988710000001</v>
      </c>
      <c r="W12" s="259">
        <v>0</v>
      </c>
      <c r="X12" s="259">
        <v>6779.6610170000004</v>
      </c>
      <c r="Y12" s="259">
        <v>1553.672292</v>
      </c>
      <c r="Z12" s="259">
        <v>847.5</v>
      </c>
      <c r="AA12" s="259">
        <v>735.83500000000004</v>
      </c>
      <c r="AB12" s="199">
        <v>420.26615000999999</v>
      </c>
      <c r="AC12" s="251"/>
      <c r="AD12" s="265">
        <v>-6779.6610170000004</v>
      </c>
      <c r="AE12" s="251">
        <f t="shared" si="6"/>
        <v>0</v>
      </c>
      <c r="AF12" s="251">
        <f t="shared" si="7"/>
        <v>6779.6610170000004</v>
      </c>
      <c r="AG12" s="251">
        <v>6779.6610170000004</v>
      </c>
      <c r="AH12" s="36">
        <f t="shared" si="0"/>
        <v>10116.525395000001</v>
      </c>
    </row>
    <row r="13" spans="2:34" s="31" customFormat="1" x14ac:dyDescent="0.35">
      <c r="B13" s="196">
        <f t="shared" si="8"/>
        <v>10</v>
      </c>
      <c r="C13" s="258">
        <f t="shared" si="1"/>
        <v>10116.525395000001</v>
      </c>
      <c r="D13" s="258">
        <f t="shared" si="2"/>
        <v>6779.6610170000004</v>
      </c>
      <c r="E13" s="258">
        <f t="shared" si="3"/>
        <v>10116.525395000001</v>
      </c>
      <c r="F13" s="250">
        <f t="shared" si="4"/>
        <v>11.899799999999999</v>
      </c>
      <c r="G13" s="33">
        <f t="shared" si="5"/>
        <v>12.1402</v>
      </c>
      <c r="H13" s="250"/>
      <c r="I13" s="273">
        <v>12.02</v>
      </c>
      <c r="J13" s="250"/>
      <c r="K13" s="198">
        <v>0</v>
      </c>
      <c r="L13" s="259">
        <v>6779.6610170000004</v>
      </c>
      <c r="M13" s="259">
        <v>1447.7400829999999</v>
      </c>
      <c r="N13" s="259">
        <v>0</v>
      </c>
      <c r="O13" s="259">
        <v>0</v>
      </c>
      <c r="P13" s="259">
        <v>1553.672292</v>
      </c>
      <c r="Q13" s="259">
        <v>0</v>
      </c>
      <c r="R13" s="259">
        <v>1271.1864410000001</v>
      </c>
      <c r="S13" s="259">
        <v>0</v>
      </c>
      <c r="T13" s="259">
        <v>847.5</v>
      </c>
      <c r="U13" s="259">
        <v>0</v>
      </c>
      <c r="V13" s="259">
        <v>7397.5988710000001</v>
      </c>
      <c r="W13" s="259">
        <v>0</v>
      </c>
      <c r="X13" s="259">
        <v>6779.6610170000004</v>
      </c>
      <c r="Y13" s="259">
        <v>1553.672292</v>
      </c>
      <c r="Z13" s="259">
        <v>847.5</v>
      </c>
      <c r="AA13" s="259">
        <v>735.83500000000004</v>
      </c>
      <c r="AB13" s="199">
        <v>420.26615000999999</v>
      </c>
      <c r="AC13" s="251"/>
      <c r="AD13" s="265">
        <v>-6779.6610170000004</v>
      </c>
      <c r="AE13" s="251">
        <f t="shared" si="6"/>
        <v>0</v>
      </c>
      <c r="AF13" s="251">
        <f t="shared" si="7"/>
        <v>6779.6610170000004</v>
      </c>
      <c r="AG13" s="251">
        <v>6779.6610170000004</v>
      </c>
      <c r="AH13" s="36">
        <f t="shared" si="0"/>
        <v>10116.525395000001</v>
      </c>
    </row>
    <row r="14" spans="2:34" s="31" customFormat="1" x14ac:dyDescent="0.35">
      <c r="B14" s="196">
        <f t="shared" si="8"/>
        <v>11</v>
      </c>
      <c r="C14" s="258">
        <f t="shared" si="1"/>
        <v>10116.525395000001</v>
      </c>
      <c r="D14" s="258">
        <f t="shared" si="2"/>
        <v>6779.6610170000004</v>
      </c>
      <c r="E14" s="258">
        <f t="shared" si="3"/>
        <v>10116.525395000001</v>
      </c>
      <c r="F14" s="250">
        <f t="shared" si="4"/>
        <v>0.16122857142857147</v>
      </c>
      <c r="G14" s="33">
        <f t="shared" si="5"/>
        <v>0.16448571428571432</v>
      </c>
      <c r="H14" s="250"/>
      <c r="I14" s="273">
        <v>0.16285714285714289</v>
      </c>
      <c r="J14" s="250"/>
      <c r="K14" s="198">
        <v>0</v>
      </c>
      <c r="L14" s="259">
        <v>6779.6610170000004</v>
      </c>
      <c r="M14" s="259">
        <v>1447.7400829999999</v>
      </c>
      <c r="N14" s="259">
        <v>0</v>
      </c>
      <c r="O14" s="259">
        <v>0</v>
      </c>
      <c r="P14" s="259">
        <v>1553.672292</v>
      </c>
      <c r="Q14" s="259">
        <v>0</v>
      </c>
      <c r="R14" s="259">
        <v>1271.1864410000001</v>
      </c>
      <c r="S14" s="259">
        <v>0</v>
      </c>
      <c r="T14" s="259">
        <v>847.5</v>
      </c>
      <c r="U14" s="259">
        <v>0</v>
      </c>
      <c r="V14" s="259">
        <v>7397.5988710000001</v>
      </c>
      <c r="W14" s="259">
        <v>0</v>
      </c>
      <c r="X14" s="259">
        <v>6779.6610170000004</v>
      </c>
      <c r="Y14" s="259">
        <v>1553.672292</v>
      </c>
      <c r="Z14" s="259">
        <v>847.5</v>
      </c>
      <c r="AA14" s="259">
        <v>735.83500000000004</v>
      </c>
      <c r="AB14" s="199">
        <v>420.26615000999999</v>
      </c>
      <c r="AC14" s="251"/>
      <c r="AD14" s="265">
        <v>-6779.6610170000004</v>
      </c>
      <c r="AE14" s="251">
        <f t="shared" si="6"/>
        <v>0</v>
      </c>
      <c r="AF14" s="251">
        <f t="shared" si="7"/>
        <v>6779.6610170000004</v>
      </c>
      <c r="AG14" s="251">
        <v>6779.6610170000004</v>
      </c>
      <c r="AH14" s="36">
        <f t="shared" si="0"/>
        <v>10116.525395000001</v>
      </c>
    </row>
    <row r="15" spans="2:34" s="31" customFormat="1" x14ac:dyDescent="0.35">
      <c r="B15" s="196">
        <f t="shared" si="8"/>
        <v>12</v>
      </c>
      <c r="C15" s="258">
        <f t="shared" si="1"/>
        <v>10116.525395000001</v>
      </c>
      <c r="D15" s="258">
        <f t="shared" si="2"/>
        <v>6779.6610170000004</v>
      </c>
      <c r="E15" s="258">
        <f t="shared" si="3"/>
        <v>10116.525395000001</v>
      </c>
      <c r="F15" s="250">
        <f t="shared" si="4"/>
        <v>0.16122857142857147</v>
      </c>
      <c r="G15" s="33">
        <f t="shared" si="5"/>
        <v>0.16448571428571432</v>
      </c>
      <c r="H15" s="250"/>
      <c r="I15" s="273">
        <v>0.16285714285714289</v>
      </c>
      <c r="J15" s="250"/>
      <c r="K15" s="198">
        <v>0</v>
      </c>
      <c r="L15" s="259">
        <v>6779.6610170000004</v>
      </c>
      <c r="M15" s="259">
        <v>1447.7400829999999</v>
      </c>
      <c r="N15" s="259">
        <v>0</v>
      </c>
      <c r="O15" s="259">
        <v>0</v>
      </c>
      <c r="P15" s="259">
        <v>1521.4124100900001</v>
      </c>
      <c r="Q15" s="259">
        <v>0</v>
      </c>
      <c r="R15" s="259">
        <v>1271.1864410000001</v>
      </c>
      <c r="S15" s="259">
        <v>0</v>
      </c>
      <c r="T15" s="259">
        <v>847.5</v>
      </c>
      <c r="U15" s="259">
        <v>0</v>
      </c>
      <c r="V15" s="259">
        <v>7397.5988710000001</v>
      </c>
      <c r="W15" s="259">
        <v>0</v>
      </c>
      <c r="X15" s="259">
        <v>6779.6610170000004</v>
      </c>
      <c r="Y15" s="259">
        <v>1521.4124100900001</v>
      </c>
      <c r="Z15" s="259">
        <v>847.5</v>
      </c>
      <c r="AA15" s="259">
        <v>735.83500000000004</v>
      </c>
      <c r="AB15" s="199">
        <v>428.54402442999998</v>
      </c>
      <c r="AC15" s="251"/>
      <c r="AD15" s="265">
        <v>-6779.6610170000004</v>
      </c>
      <c r="AE15" s="251">
        <f t="shared" si="6"/>
        <v>0</v>
      </c>
      <c r="AF15" s="251">
        <f t="shared" si="7"/>
        <v>6779.6610170000004</v>
      </c>
      <c r="AG15" s="251">
        <v>6779.6610170000004</v>
      </c>
      <c r="AH15" s="36">
        <f t="shared" si="0"/>
        <v>10116.525395000001</v>
      </c>
    </row>
    <row r="16" spans="2:34" s="31" customFormat="1" x14ac:dyDescent="0.35">
      <c r="B16" s="196">
        <f t="shared" si="8"/>
        <v>13</v>
      </c>
      <c r="C16" s="258">
        <f t="shared" si="1"/>
        <v>10116.525395000001</v>
      </c>
      <c r="D16" s="258">
        <f t="shared" si="2"/>
        <v>6779.6610170000004</v>
      </c>
      <c r="E16" s="258">
        <f t="shared" si="3"/>
        <v>10116.525395000001</v>
      </c>
      <c r="F16" s="250">
        <f t="shared" si="4"/>
        <v>0.16122857142857147</v>
      </c>
      <c r="G16" s="33">
        <f t="shared" si="5"/>
        <v>0.16448571428571432</v>
      </c>
      <c r="H16" s="250"/>
      <c r="I16" s="273">
        <v>0.16285714285714289</v>
      </c>
      <c r="J16" s="250"/>
      <c r="K16" s="198">
        <v>0</v>
      </c>
      <c r="L16" s="259">
        <v>6779.6610170000004</v>
      </c>
      <c r="M16" s="259">
        <v>1447.7400829999999</v>
      </c>
      <c r="N16" s="259">
        <v>0</v>
      </c>
      <c r="O16" s="259">
        <v>0</v>
      </c>
      <c r="P16" s="259">
        <v>504.93229200000002</v>
      </c>
      <c r="Q16" s="259">
        <v>0</v>
      </c>
      <c r="R16" s="259">
        <v>1271.1864410000001</v>
      </c>
      <c r="S16" s="259">
        <v>0</v>
      </c>
      <c r="T16" s="259">
        <v>847.5</v>
      </c>
      <c r="U16" s="259">
        <v>0</v>
      </c>
      <c r="V16" s="259">
        <v>7397.5988710000001</v>
      </c>
      <c r="W16" s="259">
        <v>0</v>
      </c>
      <c r="X16" s="259">
        <v>6779.6610170000004</v>
      </c>
      <c r="Y16" s="259">
        <v>504.93229200000002</v>
      </c>
      <c r="Z16" s="259">
        <v>847.5</v>
      </c>
      <c r="AA16" s="259">
        <v>735.83500000000004</v>
      </c>
      <c r="AB16" s="199">
        <v>436.82189885999998</v>
      </c>
      <c r="AC16" s="251"/>
      <c r="AD16" s="265">
        <v>-6779.6610170000004</v>
      </c>
      <c r="AE16" s="251">
        <f t="shared" si="6"/>
        <v>0</v>
      </c>
      <c r="AF16" s="251">
        <f t="shared" si="7"/>
        <v>6779.6610170000004</v>
      </c>
      <c r="AG16" s="251">
        <v>6779.6610170000004</v>
      </c>
      <c r="AH16" s="36">
        <f t="shared" si="0"/>
        <v>10116.525395000001</v>
      </c>
    </row>
    <row r="17" spans="2:34" s="31" customFormat="1" x14ac:dyDescent="0.35">
      <c r="B17" s="196">
        <f t="shared" si="8"/>
        <v>14</v>
      </c>
      <c r="C17" s="258">
        <f t="shared" si="1"/>
        <v>10116.525395000001</v>
      </c>
      <c r="D17" s="258">
        <f t="shared" si="2"/>
        <v>6779.6610170000004</v>
      </c>
      <c r="E17" s="258">
        <f t="shared" si="3"/>
        <v>10116.525395000001</v>
      </c>
      <c r="F17" s="250">
        <f t="shared" si="4"/>
        <v>0.16122857142857147</v>
      </c>
      <c r="G17" s="33">
        <f t="shared" si="5"/>
        <v>0.16448571428571432</v>
      </c>
      <c r="H17" s="250"/>
      <c r="I17" s="273">
        <v>0.16285714285714289</v>
      </c>
      <c r="J17" s="250"/>
      <c r="K17" s="198">
        <v>0</v>
      </c>
      <c r="L17" s="259">
        <v>6779.6610170000004</v>
      </c>
      <c r="M17" s="259">
        <v>1447.7400829999999</v>
      </c>
      <c r="N17" s="259">
        <v>0</v>
      </c>
      <c r="O17" s="259">
        <v>0</v>
      </c>
      <c r="P17" s="259">
        <v>757.72198806999995</v>
      </c>
      <c r="Q17" s="259">
        <v>0</v>
      </c>
      <c r="R17" s="259">
        <v>1271.1864410000001</v>
      </c>
      <c r="S17" s="259">
        <v>0</v>
      </c>
      <c r="T17" s="259">
        <v>847.5</v>
      </c>
      <c r="U17" s="259">
        <v>0</v>
      </c>
      <c r="V17" s="259">
        <v>7397.5988710000001</v>
      </c>
      <c r="W17" s="259">
        <v>0</v>
      </c>
      <c r="X17" s="259">
        <v>6779.6610170000004</v>
      </c>
      <c r="Y17" s="259">
        <v>757.72198806999995</v>
      </c>
      <c r="Z17" s="259">
        <v>847.5</v>
      </c>
      <c r="AA17" s="259">
        <v>735.83500000000004</v>
      </c>
      <c r="AB17" s="199">
        <v>436.82189885999998</v>
      </c>
      <c r="AC17" s="251"/>
      <c r="AD17" s="265">
        <v>-6779.6610170000004</v>
      </c>
      <c r="AE17" s="251">
        <f t="shared" si="6"/>
        <v>0</v>
      </c>
      <c r="AF17" s="251">
        <f t="shared" si="7"/>
        <v>6779.6610170000004</v>
      </c>
      <c r="AG17" s="251">
        <v>6779.6610170000004</v>
      </c>
      <c r="AH17" s="36">
        <f t="shared" si="0"/>
        <v>10116.525395000001</v>
      </c>
    </row>
    <row r="18" spans="2:34" s="31" customFormat="1" x14ac:dyDescent="0.35">
      <c r="B18" s="196">
        <f t="shared" si="8"/>
        <v>15</v>
      </c>
      <c r="C18" s="258">
        <f t="shared" si="1"/>
        <v>10116.525395000001</v>
      </c>
      <c r="D18" s="258">
        <f t="shared" si="2"/>
        <v>6779.6610170000004</v>
      </c>
      <c r="E18" s="258">
        <f t="shared" si="3"/>
        <v>10116.525395000001</v>
      </c>
      <c r="F18" s="250">
        <f t="shared" si="4"/>
        <v>0.16122857142857147</v>
      </c>
      <c r="G18" s="33">
        <f t="shared" si="5"/>
        <v>0.16448571428571432</v>
      </c>
      <c r="H18" s="250"/>
      <c r="I18" s="273">
        <v>0.16285714285714289</v>
      </c>
      <c r="J18" s="250"/>
      <c r="K18" s="198">
        <v>0</v>
      </c>
      <c r="L18" s="259">
        <v>6779.6610170000004</v>
      </c>
      <c r="M18" s="259">
        <v>1447.7400829999999</v>
      </c>
      <c r="N18" s="259">
        <v>0</v>
      </c>
      <c r="O18" s="259">
        <v>0</v>
      </c>
      <c r="P18" s="259">
        <v>1521.4124100900001</v>
      </c>
      <c r="Q18" s="259">
        <v>0</v>
      </c>
      <c r="R18" s="259">
        <v>1271.1864410000001</v>
      </c>
      <c r="S18" s="259">
        <v>0</v>
      </c>
      <c r="T18" s="259">
        <v>847.5</v>
      </c>
      <c r="U18" s="259">
        <v>0</v>
      </c>
      <c r="V18" s="259">
        <v>7397.5988710000001</v>
      </c>
      <c r="W18" s="259">
        <v>0</v>
      </c>
      <c r="X18" s="259">
        <v>6779.6610170000004</v>
      </c>
      <c r="Y18" s="259">
        <v>1521.4124100900001</v>
      </c>
      <c r="Z18" s="259">
        <v>847.5</v>
      </c>
      <c r="AA18" s="259">
        <v>735.83500000000004</v>
      </c>
      <c r="AB18" s="199">
        <v>428.54402442999998</v>
      </c>
      <c r="AC18" s="251"/>
      <c r="AD18" s="265">
        <v>-6779.6610170000004</v>
      </c>
      <c r="AE18" s="251">
        <f t="shared" si="6"/>
        <v>0</v>
      </c>
      <c r="AF18" s="251">
        <f t="shared" si="7"/>
        <v>6779.6610170000004</v>
      </c>
      <c r="AG18" s="251">
        <v>6779.6610170000004</v>
      </c>
      <c r="AH18" s="36">
        <f t="shared" si="0"/>
        <v>10116.525395000001</v>
      </c>
    </row>
    <row r="19" spans="2:34" s="31" customFormat="1" x14ac:dyDescent="0.35">
      <c r="B19" s="196">
        <f t="shared" si="8"/>
        <v>16</v>
      </c>
      <c r="C19" s="258">
        <f t="shared" si="1"/>
        <v>10116.525395000001</v>
      </c>
      <c r="D19" s="258">
        <f t="shared" si="2"/>
        <v>6779.6610170000004</v>
      </c>
      <c r="E19" s="258">
        <f t="shared" si="3"/>
        <v>10116.525395000001</v>
      </c>
      <c r="F19" s="250">
        <f t="shared" si="4"/>
        <v>0.16122857142857147</v>
      </c>
      <c r="G19" s="33">
        <f t="shared" si="5"/>
        <v>0.16448571428571432</v>
      </c>
      <c r="H19" s="250"/>
      <c r="I19" s="273">
        <v>0.16285714285714289</v>
      </c>
      <c r="J19" s="250"/>
      <c r="K19" s="198">
        <v>0</v>
      </c>
      <c r="L19" s="259">
        <v>6779.6610170000004</v>
      </c>
      <c r="M19" s="259">
        <v>1447.7400829999999</v>
      </c>
      <c r="N19" s="259">
        <v>0</v>
      </c>
      <c r="O19" s="259">
        <v>0</v>
      </c>
      <c r="P19" s="259">
        <v>1553.672292</v>
      </c>
      <c r="Q19" s="259">
        <v>0</v>
      </c>
      <c r="R19" s="259">
        <v>1271.1864410000001</v>
      </c>
      <c r="S19" s="259">
        <v>0</v>
      </c>
      <c r="T19" s="259">
        <v>847.5</v>
      </c>
      <c r="U19" s="259">
        <v>0</v>
      </c>
      <c r="V19" s="259">
        <v>7397.5988710000001</v>
      </c>
      <c r="W19" s="259">
        <v>0</v>
      </c>
      <c r="X19" s="259">
        <v>6779.6610170000004</v>
      </c>
      <c r="Y19" s="259">
        <v>1553.672292</v>
      </c>
      <c r="Z19" s="259">
        <v>847.5</v>
      </c>
      <c r="AA19" s="259">
        <v>735.83500000000004</v>
      </c>
      <c r="AB19" s="199">
        <v>420.26615000999999</v>
      </c>
      <c r="AC19" s="251"/>
      <c r="AD19" s="265">
        <v>-6779.6610170000004</v>
      </c>
      <c r="AE19" s="251">
        <f t="shared" si="6"/>
        <v>0</v>
      </c>
      <c r="AF19" s="251">
        <f t="shared" si="7"/>
        <v>6779.6610170000004</v>
      </c>
      <c r="AG19" s="251">
        <v>6779.6610170000004</v>
      </c>
      <c r="AH19" s="36">
        <f t="shared" si="0"/>
        <v>10116.525395000001</v>
      </c>
    </row>
    <row r="20" spans="2:34" s="31" customFormat="1" x14ac:dyDescent="0.35">
      <c r="B20" s="196">
        <f t="shared" si="8"/>
        <v>17</v>
      </c>
      <c r="C20" s="258">
        <f t="shared" si="1"/>
        <v>10116.525395000001</v>
      </c>
      <c r="D20" s="258">
        <f t="shared" si="2"/>
        <v>6779.6610170000004</v>
      </c>
      <c r="E20" s="258">
        <f t="shared" si="3"/>
        <v>10116.525395000001</v>
      </c>
      <c r="F20" s="250">
        <f t="shared" si="4"/>
        <v>1.1512285714285715</v>
      </c>
      <c r="G20" s="33">
        <f t="shared" si="5"/>
        <v>1.1744857142857146</v>
      </c>
      <c r="H20" s="250"/>
      <c r="I20" s="273">
        <v>1.162857142857143</v>
      </c>
      <c r="J20" s="250"/>
      <c r="K20" s="198">
        <v>0</v>
      </c>
      <c r="L20" s="259">
        <v>6779.6610170000004</v>
      </c>
      <c r="M20" s="259">
        <v>1447.7400829999999</v>
      </c>
      <c r="N20" s="259">
        <v>0</v>
      </c>
      <c r="O20" s="259">
        <v>0</v>
      </c>
      <c r="P20" s="259">
        <v>1553.672292</v>
      </c>
      <c r="Q20" s="259">
        <v>0</v>
      </c>
      <c r="R20" s="259">
        <v>1271.1864410000001</v>
      </c>
      <c r="S20" s="259">
        <v>0</v>
      </c>
      <c r="T20" s="259">
        <v>847.5</v>
      </c>
      <c r="U20" s="259">
        <v>0</v>
      </c>
      <c r="V20" s="259">
        <v>7397.5988710000001</v>
      </c>
      <c r="W20" s="259">
        <v>0</v>
      </c>
      <c r="X20" s="259">
        <v>6779.6610170000004</v>
      </c>
      <c r="Y20" s="259">
        <v>1553.672292</v>
      </c>
      <c r="Z20" s="259">
        <v>847.5</v>
      </c>
      <c r="AA20" s="259">
        <v>735.83500000000004</v>
      </c>
      <c r="AB20" s="199">
        <v>420.26615000999999</v>
      </c>
      <c r="AC20" s="251"/>
      <c r="AD20" s="265">
        <v>-6779.6610170000004</v>
      </c>
      <c r="AE20" s="251">
        <f t="shared" si="6"/>
        <v>0</v>
      </c>
      <c r="AF20" s="251">
        <f t="shared" si="7"/>
        <v>6779.6610170000004</v>
      </c>
      <c r="AG20" s="251">
        <v>6779.6610170000004</v>
      </c>
      <c r="AH20" s="36">
        <f t="shared" si="0"/>
        <v>10116.525395000001</v>
      </c>
    </row>
    <row r="21" spans="2:34" s="31" customFormat="1" x14ac:dyDescent="0.35">
      <c r="B21" s="196">
        <f t="shared" si="8"/>
        <v>18</v>
      </c>
      <c r="C21" s="258">
        <f t="shared" si="1"/>
        <v>9491.8915450099994</v>
      </c>
      <c r="D21" s="258">
        <f t="shared" si="2"/>
        <v>5734.7610169999998</v>
      </c>
      <c r="E21" s="258">
        <f t="shared" si="3"/>
        <v>9491.8915450099994</v>
      </c>
      <c r="F21" s="250">
        <f t="shared" si="4"/>
        <v>144.74790000000002</v>
      </c>
      <c r="G21" s="33">
        <f t="shared" si="5"/>
        <v>147.6721</v>
      </c>
      <c r="H21" s="250"/>
      <c r="I21" s="273">
        <v>146.21</v>
      </c>
      <c r="J21" s="250"/>
      <c r="K21" s="198">
        <v>0</v>
      </c>
      <c r="L21" s="259">
        <v>5734.7610169999998</v>
      </c>
      <c r="M21" s="259">
        <v>1196.160083</v>
      </c>
      <c r="N21" s="259">
        <v>0</v>
      </c>
      <c r="O21" s="259">
        <v>0</v>
      </c>
      <c r="P21" s="259">
        <v>1553.672292</v>
      </c>
      <c r="Q21" s="259">
        <v>0</v>
      </c>
      <c r="R21" s="259">
        <v>898.13259101000006</v>
      </c>
      <c r="S21" s="259">
        <v>0</v>
      </c>
      <c r="T21" s="259">
        <v>847.5</v>
      </c>
      <c r="U21" s="259">
        <v>0</v>
      </c>
      <c r="V21" s="259">
        <v>7397.5988710000001</v>
      </c>
      <c r="W21" s="259">
        <v>0</v>
      </c>
      <c r="X21" s="259">
        <v>5734.7610169999998</v>
      </c>
      <c r="Y21" s="259">
        <v>1553.672292</v>
      </c>
      <c r="Z21" s="259">
        <v>847.5</v>
      </c>
      <c r="AA21" s="259">
        <v>735.83500000000004</v>
      </c>
      <c r="AB21" s="199">
        <v>0</v>
      </c>
      <c r="AC21" s="251"/>
      <c r="AD21" s="265">
        <v>-5734.7610169999998</v>
      </c>
      <c r="AE21" s="251">
        <f t="shared" si="6"/>
        <v>0</v>
      </c>
      <c r="AF21" s="251">
        <f t="shared" si="7"/>
        <v>5734.7610169999998</v>
      </c>
      <c r="AG21" s="251">
        <v>5734.7610169999998</v>
      </c>
      <c r="AH21" s="36">
        <f t="shared" si="0"/>
        <v>9491.8915450099994</v>
      </c>
    </row>
    <row r="22" spans="2:34" s="31" customFormat="1" x14ac:dyDescent="0.35">
      <c r="B22" s="196">
        <f t="shared" si="8"/>
        <v>19</v>
      </c>
      <c r="C22" s="258">
        <f t="shared" si="1"/>
        <v>8455.7293013500002</v>
      </c>
      <c r="D22" s="258">
        <f t="shared" si="2"/>
        <v>4690.3208989100003</v>
      </c>
      <c r="E22" s="258">
        <f t="shared" si="3"/>
        <v>8455.7293013500002</v>
      </c>
      <c r="F22" s="250">
        <f t="shared" si="4"/>
        <v>144.74790000000002</v>
      </c>
      <c r="G22" s="33">
        <f t="shared" si="5"/>
        <v>147.6721</v>
      </c>
      <c r="H22" s="250"/>
      <c r="I22" s="273">
        <v>146.21</v>
      </c>
      <c r="J22" s="250"/>
      <c r="K22" s="198">
        <v>0</v>
      </c>
      <c r="L22" s="259">
        <v>4690.3208989100003</v>
      </c>
      <c r="M22" s="259">
        <v>944.58008299999995</v>
      </c>
      <c r="N22" s="259">
        <v>0</v>
      </c>
      <c r="O22" s="259">
        <v>0</v>
      </c>
      <c r="P22" s="259">
        <v>1553.672292</v>
      </c>
      <c r="Q22" s="259">
        <v>0</v>
      </c>
      <c r="R22" s="259">
        <v>226.67657588</v>
      </c>
      <c r="S22" s="259">
        <v>0</v>
      </c>
      <c r="T22" s="259">
        <v>847.5</v>
      </c>
      <c r="U22" s="259">
        <v>0</v>
      </c>
      <c r="V22" s="259">
        <v>7284.4726424700002</v>
      </c>
      <c r="W22" s="259">
        <v>0</v>
      </c>
      <c r="X22" s="259">
        <v>4690.3208989100003</v>
      </c>
      <c r="Y22" s="259">
        <v>1553.672292</v>
      </c>
      <c r="Z22" s="259">
        <v>847.5</v>
      </c>
      <c r="AA22" s="259">
        <v>735.83500000000004</v>
      </c>
      <c r="AB22" s="199">
        <v>0</v>
      </c>
      <c r="AC22" s="251"/>
      <c r="AD22" s="265">
        <v>-4690.3208989100003</v>
      </c>
      <c r="AE22" s="251">
        <f t="shared" si="6"/>
        <v>0</v>
      </c>
      <c r="AF22" s="251">
        <f t="shared" si="7"/>
        <v>4690.3208989100003</v>
      </c>
      <c r="AG22" s="251">
        <v>4690.3208989100003</v>
      </c>
      <c r="AH22" s="36">
        <f t="shared" si="0"/>
        <v>8455.7293013500002</v>
      </c>
    </row>
    <row r="23" spans="2:34" s="31" customFormat="1" x14ac:dyDescent="0.35">
      <c r="B23" s="196">
        <f t="shared" si="8"/>
        <v>20</v>
      </c>
      <c r="C23" s="258">
        <f t="shared" si="1"/>
        <v>7419.5670576800003</v>
      </c>
      <c r="D23" s="258">
        <f t="shared" si="2"/>
        <v>3645.8807808299998</v>
      </c>
      <c r="E23" s="258">
        <f t="shared" si="3"/>
        <v>7419.5670576800003</v>
      </c>
      <c r="F23" s="250">
        <f t="shared" si="4"/>
        <v>144.74790000000002</v>
      </c>
      <c r="G23" s="33">
        <f t="shared" si="5"/>
        <v>147.6721</v>
      </c>
      <c r="H23" s="250"/>
      <c r="I23" s="273">
        <v>146.21</v>
      </c>
      <c r="J23" s="250"/>
      <c r="K23" s="198">
        <v>0</v>
      </c>
      <c r="L23" s="259">
        <v>3645.8807808299998</v>
      </c>
      <c r="M23" s="259">
        <v>693.00008300000002</v>
      </c>
      <c r="N23" s="259">
        <v>0</v>
      </c>
      <c r="O23" s="259">
        <v>0</v>
      </c>
      <c r="P23" s="259">
        <v>1553.672292</v>
      </c>
      <c r="Q23" s="259">
        <v>0</v>
      </c>
      <c r="R23" s="259">
        <v>0</v>
      </c>
      <c r="S23" s="259">
        <v>0</v>
      </c>
      <c r="T23" s="259">
        <v>847.5</v>
      </c>
      <c r="U23" s="259">
        <v>0</v>
      </c>
      <c r="V23" s="259">
        <v>6726.5669746800004</v>
      </c>
      <c r="W23" s="259">
        <v>0</v>
      </c>
      <c r="X23" s="259">
        <v>3645.8807808299998</v>
      </c>
      <c r="Y23" s="259">
        <v>1553.672292</v>
      </c>
      <c r="Z23" s="259">
        <v>847.5</v>
      </c>
      <c r="AA23" s="259">
        <v>735.83500000000004</v>
      </c>
      <c r="AB23" s="199">
        <v>0</v>
      </c>
      <c r="AC23" s="251"/>
      <c r="AD23" s="265">
        <v>-3645.8807808299998</v>
      </c>
      <c r="AE23" s="251">
        <f t="shared" si="6"/>
        <v>0</v>
      </c>
      <c r="AF23" s="251">
        <f t="shared" si="7"/>
        <v>3645.8807808299998</v>
      </c>
      <c r="AG23" s="251">
        <v>3645.8807808299998</v>
      </c>
      <c r="AH23" s="36">
        <f t="shared" si="0"/>
        <v>7419.5670576800003</v>
      </c>
    </row>
    <row r="24" spans="2:34" s="31" customFormat="1" x14ac:dyDescent="0.35">
      <c r="B24" s="196">
        <f t="shared" si="8"/>
        <v>21</v>
      </c>
      <c r="C24" s="258">
        <f t="shared" si="1"/>
        <v>6383.4048140200002</v>
      </c>
      <c r="D24" s="258">
        <f t="shared" si="2"/>
        <v>2601.4406627399999</v>
      </c>
      <c r="E24" s="258">
        <f t="shared" si="3"/>
        <v>6383.4048140200002</v>
      </c>
      <c r="F24" s="250">
        <f t="shared" si="4"/>
        <v>144.72809999999998</v>
      </c>
      <c r="G24" s="33">
        <f t="shared" si="5"/>
        <v>147.65190000000001</v>
      </c>
      <c r="H24" s="250"/>
      <c r="I24" s="273">
        <v>146.19</v>
      </c>
      <c r="J24" s="250"/>
      <c r="K24" s="198">
        <v>0</v>
      </c>
      <c r="L24" s="259">
        <v>2601.4406627399999</v>
      </c>
      <c r="M24" s="259">
        <v>441.42008299999998</v>
      </c>
      <c r="N24" s="259">
        <v>0</v>
      </c>
      <c r="O24" s="259">
        <v>0</v>
      </c>
      <c r="P24" s="259">
        <v>1553.672292</v>
      </c>
      <c r="Q24" s="259">
        <v>0</v>
      </c>
      <c r="R24" s="259">
        <v>0</v>
      </c>
      <c r="S24" s="259">
        <v>0</v>
      </c>
      <c r="T24" s="259">
        <v>847.5</v>
      </c>
      <c r="U24" s="259">
        <v>0</v>
      </c>
      <c r="V24" s="259">
        <v>5941.9847310200003</v>
      </c>
      <c r="W24" s="259">
        <v>0</v>
      </c>
      <c r="X24" s="259">
        <v>2601.4406627399999</v>
      </c>
      <c r="Y24" s="259">
        <v>1553.672292</v>
      </c>
      <c r="Z24" s="259">
        <v>847.5</v>
      </c>
      <c r="AA24" s="259">
        <v>735.83500000000004</v>
      </c>
      <c r="AB24" s="199">
        <v>0</v>
      </c>
      <c r="AC24" s="251"/>
      <c r="AD24" s="265">
        <v>-2601.4406627399999</v>
      </c>
      <c r="AE24" s="251">
        <f t="shared" si="6"/>
        <v>0</v>
      </c>
      <c r="AF24" s="251">
        <f t="shared" si="7"/>
        <v>2601.4406627399999</v>
      </c>
      <c r="AG24" s="251">
        <v>2601.4406627399999</v>
      </c>
      <c r="AH24" s="36">
        <f t="shared" si="0"/>
        <v>6383.4048140200002</v>
      </c>
    </row>
    <row r="25" spans="2:34" s="31" customFormat="1" x14ac:dyDescent="0.35">
      <c r="B25" s="196">
        <f t="shared" si="8"/>
        <v>22</v>
      </c>
      <c r="C25" s="258">
        <f t="shared" si="1"/>
        <v>5347.2425703600002</v>
      </c>
      <c r="D25" s="258">
        <f t="shared" si="2"/>
        <v>1557.0005446499999</v>
      </c>
      <c r="E25" s="258">
        <f t="shared" si="3"/>
        <v>5347.2425703600002</v>
      </c>
      <c r="F25" s="250">
        <f t="shared" si="4"/>
        <v>1.1512285714285715</v>
      </c>
      <c r="G25" s="33">
        <f t="shared" si="5"/>
        <v>1.1744857142857146</v>
      </c>
      <c r="H25" s="250"/>
      <c r="I25" s="273">
        <v>1.162857142857143</v>
      </c>
      <c r="J25" s="250"/>
      <c r="K25" s="198">
        <v>0</v>
      </c>
      <c r="L25" s="259">
        <v>1557.0005446499999</v>
      </c>
      <c r="M25" s="259">
        <v>292.95783934000002</v>
      </c>
      <c r="N25" s="259">
        <v>0</v>
      </c>
      <c r="O25" s="259">
        <v>0</v>
      </c>
      <c r="P25" s="259">
        <v>1553.672292</v>
      </c>
      <c r="Q25" s="259">
        <v>0</v>
      </c>
      <c r="R25" s="259">
        <v>0</v>
      </c>
      <c r="S25" s="259">
        <v>0</v>
      </c>
      <c r="T25" s="259">
        <v>847.5</v>
      </c>
      <c r="U25" s="259">
        <v>0</v>
      </c>
      <c r="V25" s="259">
        <v>5054.2847310200004</v>
      </c>
      <c r="W25" s="259">
        <v>0</v>
      </c>
      <c r="X25" s="259">
        <v>1557.0005446499999</v>
      </c>
      <c r="Y25" s="259">
        <v>1553.672292</v>
      </c>
      <c r="Z25" s="259">
        <v>847.5</v>
      </c>
      <c r="AA25" s="259">
        <v>735.83500000000004</v>
      </c>
      <c r="AB25" s="199">
        <v>0</v>
      </c>
      <c r="AC25" s="251"/>
      <c r="AD25" s="265">
        <v>-1557.0005446499999</v>
      </c>
      <c r="AE25" s="251">
        <f t="shared" si="6"/>
        <v>0</v>
      </c>
      <c r="AF25" s="251">
        <f t="shared" si="7"/>
        <v>1557.0005446499999</v>
      </c>
      <c r="AG25" s="251">
        <v>1557.0005446499999</v>
      </c>
      <c r="AH25" s="36">
        <f t="shared" si="0"/>
        <v>5347.2425703600002</v>
      </c>
    </row>
    <row r="26" spans="2:34" s="31" customFormat="1" x14ac:dyDescent="0.35">
      <c r="B26" s="196">
        <f t="shared" si="8"/>
        <v>23</v>
      </c>
      <c r="C26" s="258">
        <f t="shared" si="1"/>
        <v>6210.6326950499997</v>
      </c>
      <c r="D26" s="258">
        <f t="shared" si="2"/>
        <v>2412.11279491</v>
      </c>
      <c r="E26" s="258">
        <f t="shared" si="3"/>
        <v>6210.6326950499997</v>
      </c>
      <c r="F26" s="250">
        <f t="shared" si="4"/>
        <v>72.97290000000001</v>
      </c>
      <c r="G26" s="33">
        <f t="shared" si="5"/>
        <v>74.447100000000006</v>
      </c>
      <c r="H26" s="250"/>
      <c r="I26" s="273">
        <v>73.710000000000008</v>
      </c>
      <c r="J26" s="250"/>
      <c r="K26" s="198">
        <v>0</v>
      </c>
      <c r="L26" s="259">
        <v>2412.11279491</v>
      </c>
      <c r="M26" s="259">
        <v>544.53783934</v>
      </c>
      <c r="N26" s="259">
        <v>0</v>
      </c>
      <c r="O26" s="259">
        <v>0</v>
      </c>
      <c r="P26" s="259">
        <v>1553.672292</v>
      </c>
      <c r="Q26" s="259">
        <v>0</v>
      </c>
      <c r="R26" s="259">
        <v>0</v>
      </c>
      <c r="S26" s="259">
        <v>0</v>
      </c>
      <c r="T26" s="259">
        <v>847.5</v>
      </c>
      <c r="U26" s="259">
        <v>0</v>
      </c>
      <c r="V26" s="259">
        <v>5666.09485571</v>
      </c>
      <c r="W26" s="259">
        <v>0</v>
      </c>
      <c r="X26" s="259">
        <v>2412.11279491</v>
      </c>
      <c r="Y26" s="259">
        <v>1553.672292</v>
      </c>
      <c r="Z26" s="259">
        <v>847.5</v>
      </c>
      <c r="AA26" s="259">
        <v>735.83500000000004</v>
      </c>
      <c r="AB26" s="199">
        <v>0</v>
      </c>
      <c r="AC26" s="251"/>
      <c r="AD26" s="265">
        <v>-2412.11279491</v>
      </c>
      <c r="AE26" s="251">
        <f t="shared" si="6"/>
        <v>0</v>
      </c>
      <c r="AF26" s="251">
        <f t="shared" si="7"/>
        <v>2412.11279491</v>
      </c>
      <c r="AG26" s="251">
        <v>2412.11279491</v>
      </c>
      <c r="AH26" s="36">
        <f t="shared" si="0"/>
        <v>6210.6326950499997</v>
      </c>
    </row>
    <row r="27" spans="2:34" s="31" customFormat="1" x14ac:dyDescent="0.35">
      <c r="B27" s="196">
        <f t="shared" si="8"/>
        <v>24</v>
      </c>
      <c r="C27" s="258">
        <f t="shared" si="1"/>
        <v>7255.5326950500003</v>
      </c>
      <c r="D27" s="258">
        <f t="shared" si="2"/>
        <v>3457.0127949100001</v>
      </c>
      <c r="E27" s="258">
        <f t="shared" si="3"/>
        <v>7255.5326950500003</v>
      </c>
      <c r="F27" s="250">
        <f t="shared" si="4"/>
        <v>144.74790000000002</v>
      </c>
      <c r="G27" s="33">
        <f t="shared" si="5"/>
        <v>147.6721</v>
      </c>
      <c r="H27" s="250"/>
      <c r="I27" s="273">
        <v>146.21</v>
      </c>
      <c r="J27" s="250"/>
      <c r="K27" s="198">
        <v>0</v>
      </c>
      <c r="L27" s="259">
        <v>3457.0127949100001</v>
      </c>
      <c r="M27" s="259">
        <v>796.11783934000005</v>
      </c>
      <c r="N27" s="259">
        <v>0</v>
      </c>
      <c r="O27" s="259">
        <v>0</v>
      </c>
      <c r="P27" s="259">
        <v>1553.672292</v>
      </c>
      <c r="Q27" s="259">
        <v>0</v>
      </c>
      <c r="R27" s="259">
        <v>0</v>
      </c>
      <c r="S27" s="259">
        <v>0</v>
      </c>
      <c r="T27" s="259">
        <v>847.5</v>
      </c>
      <c r="U27" s="259">
        <v>0</v>
      </c>
      <c r="V27" s="259">
        <v>6459.4148557099998</v>
      </c>
      <c r="W27" s="259">
        <v>0</v>
      </c>
      <c r="X27" s="259">
        <v>3457.0127949100001</v>
      </c>
      <c r="Y27" s="259">
        <v>1553.672292</v>
      </c>
      <c r="Z27" s="259">
        <v>847.5</v>
      </c>
      <c r="AA27" s="259">
        <v>735.83500000000004</v>
      </c>
      <c r="AB27" s="199">
        <v>0</v>
      </c>
      <c r="AC27" s="251"/>
      <c r="AD27" s="265">
        <v>-3457.0127949100001</v>
      </c>
      <c r="AE27" s="251">
        <f t="shared" si="6"/>
        <v>0</v>
      </c>
      <c r="AF27" s="251">
        <f t="shared" si="7"/>
        <v>3457.0127949100001</v>
      </c>
      <c r="AG27" s="251">
        <v>3457.0127949100001</v>
      </c>
      <c r="AH27" s="36">
        <f t="shared" si="0"/>
        <v>7255.5326950500003</v>
      </c>
    </row>
    <row r="28" spans="2:34" s="31" customFormat="1" x14ac:dyDescent="0.35">
      <c r="B28" s="196">
        <f t="shared" si="8"/>
        <v>25</v>
      </c>
      <c r="C28" s="258">
        <f t="shared" si="1"/>
        <v>8300.4514299900002</v>
      </c>
      <c r="D28" s="258">
        <f t="shared" si="2"/>
        <v>4501.9137809599997</v>
      </c>
      <c r="E28" s="258">
        <f t="shared" si="3"/>
        <v>8300.4514299900002</v>
      </c>
      <c r="F28" s="250">
        <f t="shared" si="4"/>
        <v>122.73799824000001</v>
      </c>
      <c r="G28" s="33">
        <f t="shared" si="5"/>
        <v>125.21755376</v>
      </c>
      <c r="H28" s="250"/>
      <c r="I28" s="273">
        <v>123.97777600000001</v>
      </c>
      <c r="J28" s="250"/>
      <c r="K28" s="198">
        <v>0</v>
      </c>
      <c r="L28" s="259">
        <v>4501.9137809599997</v>
      </c>
      <c r="M28" s="259">
        <v>804.05041492999999</v>
      </c>
      <c r="N28" s="259">
        <v>0</v>
      </c>
      <c r="O28" s="259">
        <v>0</v>
      </c>
      <c r="P28" s="259">
        <v>1553.672292</v>
      </c>
      <c r="Q28" s="259">
        <v>0</v>
      </c>
      <c r="R28" s="259">
        <v>149.28615934999999</v>
      </c>
      <c r="S28" s="259">
        <v>0</v>
      </c>
      <c r="T28" s="259">
        <v>847.5</v>
      </c>
      <c r="U28" s="259">
        <v>0</v>
      </c>
      <c r="V28" s="259">
        <v>7347.1148557099996</v>
      </c>
      <c r="W28" s="259">
        <v>0</v>
      </c>
      <c r="X28" s="259">
        <v>4501.9137809599997</v>
      </c>
      <c r="Y28" s="259">
        <v>1553.672292</v>
      </c>
      <c r="Z28" s="259">
        <v>847.5</v>
      </c>
      <c r="AA28" s="259">
        <v>735.83500000000004</v>
      </c>
      <c r="AB28" s="199">
        <v>0</v>
      </c>
      <c r="AC28" s="251"/>
      <c r="AD28" s="265">
        <v>-4501.9137809599997</v>
      </c>
      <c r="AE28" s="251">
        <f t="shared" si="6"/>
        <v>0</v>
      </c>
      <c r="AF28" s="251">
        <f t="shared" si="7"/>
        <v>4501.9137809599997</v>
      </c>
      <c r="AG28" s="251">
        <v>4501.9137809599997</v>
      </c>
      <c r="AH28" s="36">
        <f t="shared" si="0"/>
        <v>8300.4514299900002</v>
      </c>
    </row>
    <row r="29" spans="2:34" s="31" customFormat="1" x14ac:dyDescent="0.35">
      <c r="B29" s="196">
        <f t="shared" si="8"/>
        <v>26</v>
      </c>
      <c r="C29" s="258">
        <f t="shared" si="1"/>
        <v>9345.3514299899998</v>
      </c>
      <c r="D29" s="258">
        <f t="shared" si="2"/>
        <v>5546.8137809600003</v>
      </c>
      <c r="E29" s="258">
        <f t="shared" si="3"/>
        <v>9345.3514299899998</v>
      </c>
      <c r="F29" s="250">
        <f t="shared" si="4"/>
        <v>122.73799824000001</v>
      </c>
      <c r="G29" s="33">
        <f t="shared" si="5"/>
        <v>125.21755376</v>
      </c>
      <c r="H29" s="250"/>
      <c r="I29" s="273">
        <v>123.97777600000001</v>
      </c>
      <c r="J29" s="250"/>
      <c r="K29" s="198">
        <v>0</v>
      </c>
      <c r="L29" s="259">
        <v>5546.8137809600003</v>
      </c>
      <c r="M29" s="259">
        <v>927.68639963999999</v>
      </c>
      <c r="N29" s="259">
        <v>0</v>
      </c>
      <c r="O29" s="259">
        <v>0</v>
      </c>
      <c r="P29" s="259">
        <v>1553.672292</v>
      </c>
      <c r="Q29" s="259">
        <v>0</v>
      </c>
      <c r="R29" s="259">
        <v>1020.06615935</v>
      </c>
      <c r="S29" s="259">
        <v>0</v>
      </c>
      <c r="T29" s="259">
        <v>847.5</v>
      </c>
      <c r="U29" s="259">
        <v>0</v>
      </c>
      <c r="V29" s="259">
        <v>7397.5988710000001</v>
      </c>
      <c r="W29" s="259">
        <v>0</v>
      </c>
      <c r="X29" s="259">
        <v>5546.8137809600003</v>
      </c>
      <c r="Y29" s="259">
        <v>1553.672292</v>
      </c>
      <c r="Z29" s="259">
        <v>847.5</v>
      </c>
      <c r="AA29" s="259">
        <v>735.83500000000004</v>
      </c>
      <c r="AB29" s="199">
        <v>0</v>
      </c>
      <c r="AC29" s="251"/>
      <c r="AD29" s="265">
        <v>-5546.8137809600003</v>
      </c>
      <c r="AE29" s="251">
        <f t="shared" si="6"/>
        <v>0</v>
      </c>
      <c r="AF29" s="251">
        <f t="shared" si="7"/>
        <v>5546.8137809600003</v>
      </c>
      <c r="AG29" s="251">
        <v>5546.8137809600003</v>
      </c>
      <c r="AH29" s="36">
        <f t="shared" si="0"/>
        <v>9345.3514299899998</v>
      </c>
    </row>
    <row r="30" spans="2:34" s="31" customFormat="1" x14ac:dyDescent="0.35">
      <c r="B30" s="196">
        <f t="shared" si="8"/>
        <v>27</v>
      </c>
      <c r="C30" s="258">
        <f t="shared" si="1"/>
        <v>9545.6113225400004</v>
      </c>
      <c r="D30" s="258">
        <f t="shared" si="2"/>
        <v>5747.0736735</v>
      </c>
      <c r="E30" s="258">
        <f t="shared" si="3"/>
        <v>9545.6113225400004</v>
      </c>
      <c r="F30" s="250">
        <f t="shared" si="4"/>
        <v>122.73799824000001</v>
      </c>
      <c r="G30" s="33">
        <f t="shared" si="5"/>
        <v>125.21755376</v>
      </c>
      <c r="H30" s="250"/>
      <c r="I30" s="273">
        <v>123.97777600000001</v>
      </c>
      <c r="J30" s="250"/>
      <c r="K30" s="198">
        <v>0</v>
      </c>
      <c r="L30" s="259">
        <v>5747.0736735</v>
      </c>
      <c r="M30" s="259">
        <v>876.82601053999997</v>
      </c>
      <c r="N30" s="259">
        <v>0</v>
      </c>
      <c r="O30" s="259">
        <v>0</v>
      </c>
      <c r="P30" s="259">
        <v>1553.672292</v>
      </c>
      <c r="Q30" s="259">
        <v>0</v>
      </c>
      <c r="R30" s="259">
        <v>1271.1864410000001</v>
      </c>
      <c r="S30" s="259">
        <v>0</v>
      </c>
      <c r="T30" s="259">
        <v>847.5</v>
      </c>
      <c r="U30" s="259">
        <v>0</v>
      </c>
      <c r="V30" s="259">
        <v>7397.5988710000001</v>
      </c>
      <c r="W30" s="259">
        <v>0</v>
      </c>
      <c r="X30" s="259">
        <v>5747.0736735</v>
      </c>
      <c r="Y30" s="259">
        <v>1553.672292</v>
      </c>
      <c r="Z30" s="259">
        <v>847.5</v>
      </c>
      <c r="AA30" s="259">
        <v>735.83500000000004</v>
      </c>
      <c r="AB30" s="199">
        <v>0</v>
      </c>
      <c r="AC30" s="251"/>
      <c r="AD30" s="265">
        <v>-5747.0736735</v>
      </c>
      <c r="AE30" s="251">
        <f t="shared" si="6"/>
        <v>0</v>
      </c>
      <c r="AF30" s="251">
        <f t="shared" si="7"/>
        <v>5747.0736735</v>
      </c>
      <c r="AG30" s="251">
        <v>5747.0736735</v>
      </c>
      <c r="AH30" s="36">
        <f t="shared" si="0"/>
        <v>9545.6113225400004</v>
      </c>
    </row>
    <row r="31" spans="2:34" s="31" customFormat="1" x14ac:dyDescent="0.35">
      <c r="B31" s="196">
        <f t="shared" si="8"/>
        <v>28</v>
      </c>
      <c r="C31" s="258">
        <f t="shared" si="1"/>
        <v>8500.7113225400008</v>
      </c>
      <c r="D31" s="258">
        <f t="shared" si="2"/>
        <v>4702.1736735000004</v>
      </c>
      <c r="E31" s="258">
        <f t="shared" si="3"/>
        <v>8500.7113225400008</v>
      </c>
      <c r="F31" s="250">
        <f t="shared" si="4"/>
        <v>122.73799824000001</v>
      </c>
      <c r="G31" s="33">
        <f t="shared" si="5"/>
        <v>125.21755376</v>
      </c>
      <c r="H31" s="250"/>
      <c r="I31" s="273">
        <v>123.97777600000001</v>
      </c>
      <c r="J31" s="250"/>
      <c r="K31" s="198">
        <v>0</v>
      </c>
      <c r="L31" s="259">
        <v>4702.1736735000004</v>
      </c>
      <c r="M31" s="259">
        <v>804.06776864999995</v>
      </c>
      <c r="N31" s="259">
        <v>0</v>
      </c>
      <c r="O31" s="259">
        <v>0</v>
      </c>
      <c r="P31" s="259">
        <v>1553.672292</v>
      </c>
      <c r="Q31" s="259">
        <v>0</v>
      </c>
      <c r="R31" s="259">
        <v>400.40644099999997</v>
      </c>
      <c r="S31" s="259">
        <v>0</v>
      </c>
      <c r="T31" s="259">
        <v>847.5</v>
      </c>
      <c r="U31" s="259">
        <v>0</v>
      </c>
      <c r="V31" s="259">
        <v>7296.2371128900004</v>
      </c>
      <c r="W31" s="259">
        <v>0</v>
      </c>
      <c r="X31" s="259">
        <v>4702.1736735000004</v>
      </c>
      <c r="Y31" s="259">
        <v>1553.672292</v>
      </c>
      <c r="Z31" s="259">
        <v>847.5</v>
      </c>
      <c r="AA31" s="259">
        <v>735.83500000000004</v>
      </c>
      <c r="AB31" s="199">
        <v>0</v>
      </c>
      <c r="AC31" s="251"/>
      <c r="AD31" s="265">
        <v>-4702.1736735000004</v>
      </c>
      <c r="AE31" s="251">
        <f t="shared" si="6"/>
        <v>0</v>
      </c>
      <c r="AF31" s="251">
        <f t="shared" si="7"/>
        <v>4702.1736735000004</v>
      </c>
      <c r="AG31" s="251">
        <v>4702.1736735000004</v>
      </c>
      <c r="AH31" s="36">
        <f t="shared" si="0"/>
        <v>8500.7113225400008</v>
      </c>
    </row>
    <row r="32" spans="2:34" s="31" customFormat="1" x14ac:dyDescent="0.35">
      <c r="B32" s="196">
        <f t="shared" si="8"/>
        <v>29</v>
      </c>
      <c r="C32" s="258">
        <f t="shared" si="1"/>
        <v>7447.0735661899998</v>
      </c>
      <c r="D32" s="258">
        <f t="shared" si="2"/>
        <v>3656.8137915900002</v>
      </c>
      <c r="E32" s="258">
        <f t="shared" si="3"/>
        <v>7447.0735661899998</v>
      </c>
      <c r="F32" s="250">
        <f t="shared" si="4"/>
        <v>144.74790000000002</v>
      </c>
      <c r="G32" s="33">
        <f t="shared" si="5"/>
        <v>147.6721</v>
      </c>
      <c r="H32" s="250"/>
      <c r="I32" s="273">
        <v>146.21</v>
      </c>
      <c r="J32" s="250"/>
      <c r="K32" s="198">
        <v>0</v>
      </c>
      <c r="L32" s="259">
        <v>3656.8137915900002</v>
      </c>
      <c r="M32" s="259">
        <v>730.54319958999997</v>
      </c>
      <c r="N32" s="259">
        <v>0</v>
      </c>
      <c r="O32" s="259">
        <v>0</v>
      </c>
      <c r="P32" s="259">
        <v>1553.672292</v>
      </c>
      <c r="Q32" s="259">
        <v>0</v>
      </c>
      <c r="R32" s="259">
        <v>0</v>
      </c>
      <c r="S32" s="259">
        <v>0</v>
      </c>
      <c r="T32" s="259">
        <v>847.5</v>
      </c>
      <c r="U32" s="259">
        <v>0</v>
      </c>
      <c r="V32" s="259">
        <v>6716.5303666</v>
      </c>
      <c r="W32" s="259">
        <v>0</v>
      </c>
      <c r="X32" s="259">
        <v>3656.8137915900002</v>
      </c>
      <c r="Y32" s="259">
        <v>1553.672292</v>
      </c>
      <c r="Z32" s="259">
        <v>847.5</v>
      </c>
      <c r="AA32" s="259">
        <v>735.83500000000004</v>
      </c>
      <c r="AB32" s="199">
        <v>0</v>
      </c>
      <c r="AC32" s="251"/>
      <c r="AD32" s="265">
        <v>-3656.8137915900002</v>
      </c>
      <c r="AE32" s="251">
        <f t="shared" si="6"/>
        <v>0</v>
      </c>
      <c r="AF32" s="251">
        <f t="shared" si="7"/>
        <v>3656.8137915900002</v>
      </c>
      <c r="AG32" s="251">
        <v>3656.8137915900002</v>
      </c>
      <c r="AH32" s="36">
        <f t="shared" si="0"/>
        <v>7447.0735661899998</v>
      </c>
    </row>
    <row r="33" spans="2:34" s="31" customFormat="1" x14ac:dyDescent="0.35">
      <c r="B33" s="196">
        <f t="shared" si="8"/>
        <v>30</v>
      </c>
      <c r="C33" s="258">
        <f t="shared" si="1"/>
        <v>6384.69805352</v>
      </c>
      <c r="D33" s="258">
        <f t="shared" si="2"/>
        <v>2610.9940277599999</v>
      </c>
      <c r="E33" s="258">
        <f t="shared" si="3"/>
        <v>6384.69805352</v>
      </c>
      <c r="F33" s="250">
        <f t="shared" si="4"/>
        <v>144.72809999999998</v>
      </c>
      <c r="G33" s="33">
        <f t="shared" si="5"/>
        <v>147.65190000000001</v>
      </c>
      <c r="H33" s="250"/>
      <c r="I33" s="273">
        <v>146.19</v>
      </c>
      <c r="J33" s="250"/>
      <c r="K33" s="198">
        <v>0</v>
      </c>
      <c r="L33" s="259">
        <v>2610.9940277599999</v>
      </c>
      <c r="M33" s="259">
        <v>478.96319958999999</v>
      </c>
      <c r="N33" s="259">
        <v>0</v>
      </c>
      <c r="O33" s="259">
        <v>0</v>
      </c>
      <c r="P33" s="259">
        <v>1553.672292</v>
      </c>
      <c r="Q33" s="259">
        <v>0</v>
      </c>
      <c r="R33" s="259">
        <v>0</v>
      </c>
      <c r="S33" s="259">
        <v>0</v>
      </c>
      <c r="T33" s="259">
        <v>847.5</v>
      </c>
      <c r="U33" s="259">
        <v>0</v>
      </c>
      <c r="V33" s="259">
        <v>5905.7348539300001</v>
      </c>
      <c r="W33" s="259">
        <v>0</v>
      </c>
      <c r="X33" s="259">
        <v>2610.9940277599999</v>
      </c>
      <c r="Y33" s="259">
        <v>1553.672292</v>
      </c>
      <c r="Z33" s="259">
        <v>847.5</v>
      </c>
      <c r="AA33" s="259">
        <v>735.83500000000004</v>
      </c>
      <c r="AB33" s="199">
        <v>0</v>
      </c>
      <c r="AC33" s="251"/>
      <c r="AD33" s="265">
        <v>-2610.9940277599999</v>
      </c>
      <c r="AE33" s="251">
        <f t="shared" si="6"/>
        <v>0</v>
      </c>
      <c r="AF33" s="251">
        <f t="shared" si="7"/>
        <v>2610.9940277599999</v>
      </c>
      <c r="AG33" s="251">
        <v>2610.9940277599999</v>
      </c>
      <c r="AH33" s="36">
        <f t="shared" si="0"/>
        <v>6384.69805352</v>
      </c>
    </row>
    <row r="34" spans="2:34" s="31" customFormat="1" x14ac:dyDescent="0.35">
      <c r="B34" s="196">
        <f t="shared" si="8"/>
        <v>31</v>
      </c>
      <c r="C34" s="258">
        <f t="shared" si="1"/>
        <v>6365.9470502499998</v>
      </c>
      <c r="D34" s="258">
        <f t="shared" si="2"/>
        <v>2600.5208989100001</v>
      </c>
      <c r="E34" s="258">
        <f t="shared" si="3"/>
        <v>6365.9470502499998</v>
      </c>
      <c r="F34" s="250">
        <f t="shared" si="4"/>
        <v>144.72809999999998</v>
      </c>
      <c r="G34" s="33">
        <f t="shared" si="5"/>
        <v>147.65190000000001</v>
      </c>
      <c r="H34" s="250"/>
      <c r="I34" s="273">
        <v>146.19</v>
      </c>
      <c r="J34" s="250"/>
      <c r="K34" s="198">
        <v>0</v>
      </c>
      <c r="L34" s="259">
        <v>2600.5208989100001</v>
      </c>
      <c r="M34" s="259">
        <v>441.42008299999998</v>
      </c>
      <c r="N34" s="259">
        <v>0</v>
      </c>
      <c r="O34" s="259">
        <v>0</v>
      </c>
      <c r="P34" s="259">
        <v>1553.672292</v>
      </c>
      <c r="Q34" s="259">
        <v>0</v>
      </c>
      <c r="R34" s="259">
        <v>0</v>
      </c>
      <c r="S34" s="259">
        <v>0</v>
      </c>
      <c r="T34" s="259">
        <v>847.5</v>
      </c>
      <c r="U34" s="259">
        <v>0</v>
      </c>
      <c r="V34" s="259">
        <v>5924.5269672499999</v>
      </c>
      <c r="W34" s="259">
        <v>0</v>
      </c>
      <c r="X34" s="259">
        <v>2600.5208989100001</v>
      </c>
      <c r="Y34" s="259">
        <v>1553.672292</v>
      </c>
      <c r="Z34" s="259">
        <v>847.5</v>
      </c>
      <c r="AA34" s="259">
        <v>735.83500000000004</v>
      </c>
      <c r="AB34" s="199">
        <v>0</v>
      </c>
      <c r="AC34" s="251"/>
      <c r="AD34" s="265">
        <v>-2600.5208989100001</v>
      </c>
      <c r="AE34" s="251">
        <f t="shared" si="6"/>
        <v>0</v>
      </c>
      <c r="AF34" s="251">
        <f t="shared" si="7"/>
        <v>2600.5208989100001</v>
      </c>
      <c r="AG34" s="251">
        <v>2600.5208989100001</v>
      </c>
      <c r="AH34" s="36">
        <f t="shared" si="0"/>
        <v>6365.9470502499998</v>
      </c>
    </row>
    <row r="35" spans="2:34" s="31" customFormat="1" x14ac:dyDescent="0.35">
      <c r="B35" s="196">
        <f t="shared" si="8"/>
        <v>32</v>
      </c>
      <c r="C35" s="258">
        <f t="shared" si="1"/>
        <v>7402.1092939099999</v>
      </c>
      <c r="D35" s="258">
        <f t="shared" si="2"/>
        <v>3644.9610170000001</v>
      </c>
      <c r="E35" s="258">
        <f t="shared" si="3"/>
        <v>7402.1092939099999</v>
      </c>
      <c r="F35" s="250">
        <f t="shared" si="4"/>
        <v>144.74790000000002</v>
      </c>
      <c r="G35" s="33">
        <f t="shared" si="5"/>
        <v>147.6721</v>
      </c>
      <c r="H35" s="250"/>
      <c r="I35" s="273">
        <v>146.21</v>
      </c>
      <c r="J35" s="250"/>
      <c r="K35" s="198">
        <v>0</v>
      </c>
      <c r="L35" s="259">
        <v>3644.9610170000001</v>
      </c>
      <c r="M35" s="259">
        <v>693.00008300000002</v>
      </c>
      <c r="N35" s="259">
        <v>0</v>
      </c>
      <c r="O35" s="259">
        <v>0</v>
      </c>
      <c r="P35" s="259">
        <v>1553.672292</v>
      </c>
      <c r="Q35" s="259">
        <v>0</v>
      </c>
      <c r="R35" s="259">
        <v>0</v>
      </c>
      <c r="S35" s="259">
        <v>0</v>
      </c>
      <c r="T35" s="259">
        <v>847.5</v>
      </c>
      <c r="U35" s="259">
        <v>0</v>
      </c>
      <c r="V35" s="259">
        <v>6709.10921091</v>
      </c>
      <c r="W35" s="259">
        <v>0</v>
      </c>
      <c r="X35" s="259">
        <v>3644.9610170000001</v>
      </c>
      <c r="Y35" s="259">
        <v>1553.672292</v>
      </c>
      <c r="Z35" s="259">
        <v>847.5</v>
      </c>
      <c r="AA35" s="259">
        <v>735.83500000000004</v>
      </c>
      <c r="AB35" s="199">
        <v>0</v>
      </c>
      <c r="AC35" s="251"/>
      <c r="AD35" s="265">
        <v>-3644.9610170000001</v>
      </c>
      <c r="AE35" s="251">
        <f t="shared" si="6"/>
        <v>0</v>
      </c>
      <c r="AF35" s="251">
        <f t="shared" si="7"/>
        <v>3644.9610170000001</v>
      </c>
      <c r="AG35" s="251">
        <v>3644.9610170000001</v>
      </c>
      <c r="AH35" s="36">
        <f t="shared" si="0"/>
        <v>7402.1092939099999</v>
      </c>
    </row>
    <row r="36" spans="2:34" s="31" customFormat="1" x14ac:dyDescent="0.35">
      <c r="B36" s="196">
        <f t="shared" si="8"/>
        <v>33</v>
      </c>
      <c r="C36" s="258">
        <f t="shared" si="1"/>
        <v>8447.0092939099995</v>
      </c>
      <c r="D36" s="258">
        <f t="shared" si="2"/>
        <v>4689.8610170000002</v>
      </c>
      <c r="E36" s="258">
        <f t="shared" si="3"/>
        <v>8447.0092939099995</v>
      </c>
      <c r="F36" s="250">
        <f t="shared" si="4"/>
        <v>144.74790000000002</v>
      </c>
      <c r="G36" s="33">
        <f t="shared" si="5"/>
        <v>147.6721</v>
      </c>
      <c r="H36" s="250"/>
      <c r="I36" s="273">
        <v>146.21</v>
      </c>
      <c r="J36" s="250"/>
      <c r="K36" s="198">
        <v>0</v>
      </c>
      <c r="L36" s="259">
        <v>4689.8610170000002</v>
      </c>
      <c r="M36" s="259">
        <v>944.58008299999995</v>
      </c>
      <c r="N36" s="259">
        <v>0</v>
      </c>
      <c r="O36" s="259">
        <v>0</v>
      </c>
      <c r="P36" s="259">
        <v>1553.672292</v>
      </c>
      <c r="Q36" s="259">
        <v>0</v>
      </c>
      <c r="R36" s="259">
        <v>104.83033991000001</v>
      </c>
      <c r="S36" s="259">
        <v>0</v>
      </c>
      <c r="T36" s="259">
        <v>847.5</v>
      </c>
      <c r="U36" s="259">
        <v>0</v>
      </c>
      <c r="V36" s="259">
        <v>7397.5988710000001</v>
      </c>
      <c r="W36" s="259">
        <v>0</v>
      </c>
      <c r="X36" s="259">
        <v>4689.8610170000002</v>
      </c>
      <c r="Y36" s="259">
        <v>1553.672292</v>
      </c>
      <c r="Z36" s="259">
        <v>847.5</v>
      </c>
      <c r="AA36" s="259">
        <v>735.83500000000004</v>
      </c>
      <c r="AB36" s="199">
        <v>0</v>
      </c>
      <c r="AC36" s="251"/>
      <c r="AD36" s="265">
        <v>-4689.8610170000002</v>
      </c>
      <c r="AE36" s="251">
        <f t="shared" si="6"/>
        <v>0</v>
      </c>
      <c r="AF36" s="251">
        <f t="shared" si="7"/>
        <v>4689.8610170000002</v>
      </c>
      <c r="AG36" s="251">
        <v>4689.8610170000002</v>
      </c>
      <c r="AH36" s="36">
        <f t="shared" ref="AH36:AH67" si="9">M36+R36+V36</f>
        <v>8447.0092939099995</v>
      </c>
    </row>
    <row r="37" spans="2:34" s="31" customFormat="1" x14ac:dyDescent="0.35">
      <c r="B37" s="196">
        <f t="shared" si="8"/>
        <v>34</v>
      </c>
      <c r="C37" s="258">
        <f t="shared" si="1"/>
        <v>9491.909293910001</v>
      </c>
      <c r="D37" s="258">
        <f t="shared" si="2"/>
        <v>5734.7610169999998</v>
      </c>
      <c r="E37" s="258">
        <f t="shared" si="3"/>
        <v>9491.909293910001</v>
      </c>
      <c r="F37" s="250">
        <f t="shared" si="4"/>
        <v>144.74790000000002</v>
      </c>
      <c r="G37" s="33">
        <f t="shared" si="5"/>
        <v>147.6721</v>
      </c>
      <c r="H37" s="250"/>
      <c r="I37" s="273">
        <v>146.21</v>
      </c>
      <c r="J37" s="250"/>
      <c r="K37" s="198">
        <v>0</v>
      </c>
      <c r="L37" s="259">
        <v>5734.7610169999998</v>
      </c>
      <c r="M37" s="259">
        <v>1196.160083</v>
      </c>
      <c r="N37" s="259">
        <v>0</v>
      </c>
      <c r="O37" s="259">
        <v>0</v>
      </c>
      <c r="P37" s="259">
        <v>1553.672292</v>
      </c>
      <c r="Q37" s="259">
        <v>0</v>
      </c>
      <c r="R37" s="259">
        <v>898.15033990999996</v>
      </c>
      <c r="S37" s="259">
        <v>0</v>
      </c>
      <c r="T37" s="259">
        <v>847.5</v>
      </c>
      <c r="U37" s="259">
        <v>0</v>
      </c>
      <c r="V37" s="259">
        <v>7397.5988710000001</v>
      </c>
      <c r="W37" s="259">
        <v>0</v>
      </c>
      <c r="X37" s="259">
        <v>5734.7610169999998</v>
      </c>
      <c r="Y37" s="259">
        <v>1553.672292</v>
      </c>
      <c r="Z37" s="259">
        <v>847.5</v>
      </c>
      <c r="AA37" s="259">
        <v>735.83500000000004</v>
      </c>
      <c r="AB37" s="199">
        <v>0</v>
      </c>
      <c r="AC37" s="251"/>
      <c r="AD37" s="265">
        <v>-5734.7610169999998</v>
      </c>
      <c r="AE37" s="251">
        <f t="shared" si="6"/>
        <v>0</v>
      </c>
      <c r="AF37" s="251">
        <f t="shared" si="7"/>
        <v>5734.7610169999998</v>
      </c>
      <c r="AG37" s="251">
        <v>5734.7610169999998</v>
      </c>
      <c r="AH37" s="36">
        <f t="shared" si="9"/>
        <v>9491.909293910001</v>
      </c>
    </row>
    <row r="38" spans="2:34" s="31" customFormat="1" x14ac:dyDescent="0.35">
      <c r="B38" s="196">
        <f t="shared" si="8"/>
        <v>35</v>
      </c>
      <c r="C38" s="258">
        <f t="shared" si="1"/>
        <v>10116.525395000001</v>
      </c>
      <c r="D38" s="258">
        <f t="shared" si="2"/>
        <v>6779.6610170000004</v>
      </c>
      <c r="E38" s="258">
        <f t="shared" si="3"/>
        <v>10116.525395000001</v>
      </c>
      <c r="F38" s="250">
        <f t="shared" si="4"/>
        <v>1.1512285714285715</v>
      </c>
      <c r="G38" s="33">
        <f t="shared" si="5"/>
        <v>1.1744857142857146</v>
      </c>
      <c r="H38" s="250"/>
      <c r="I38" s="273">
        <v>1.162857142857143</v>
      </c>
      <c r="J38" s="250"/>
      <c r="K38" s="198">
        <v>0</v>
      </c>
      <c r="L38" s="259">
        <v>6779.6610170000004</v>
      </c>
      <c r="M38" s="259">
        <v>1447.7400829999999</v>
      </c>
      <c r="N38" s="259">
        <v>0</v>
      </c>
      <c r="O38" s="259">
        <v>0</v>
      </c>
      <c r="P38" s="259">
        <v>1553.672292</v>
      </c>
      <c r="Q38" s="259">
        <v>0</v>
      </c>
      <c r="R38" s="259">
        <v>1271.1864410000001</v>
      </c>
      <c r="S38" s="259">
        <v>0</v>
      </c>
      <c r="T38" s="259">
        <v>847.5</v>
      </c>
      <c r="U38" s="259">
        <v>0</v>
      </c>
      <c r="V38" s="259">
        <v>7397.5988710000001</v>
      </c>
      <c r="W38" s="259">
        <v>0</v>
      </c>
      <c r="X38" s="259">
        <v>6779.6610170000004</v>
      </c>
      <c r="Y38" s="259">
        <v>1553.672292</v>
      </c>
      <c r="Z38" s="259">
        <v>847.5</v>
      </c>
      <c r="AA38" s="259">
        <v>735.83500000000004</v>
      </c>
      <c r="AB38" s="199">
        <v>420.28389891</v>
      </c>
      <c r="AC38" s="251"/>
      <c r="AD38" s="265">
        <v>-6779.6610170000004</v>
      </c>
      <c r="AE38" s="251">
        <f t="shared" si="6"/>
        <v>0</v>
      </c>
      <c r="AF38" s="251">
        <f t="shared" si="7"/>
        <v>6779.6610170000004</v>
      </c>
      <c r="AG38" s="251">
        <v>6779.6610170000004</v>
      </c>
      <c r="AH38" s="36">
        <f t="shared" si="9"/>
        <v>10116.525395000001</v>
      </c>
    </row>
    <row r="39" spans="2:34" s="31" customFormat="1" x14ac:dyDescent="0.35">
      <c r="B39" s="196">
        <f t="shared" si="8"/>
        <v>36</v>
      </c>
      <c r="C39" s="258">
        <f t="shared" si="1"/>
        <v>10116.525395000001</v>
      </c>
      <c r="D39" s="258">
        <f t="shared" si="2"/>
        <v>6779.6610170000004</v>
      </c>
      <c r="E39" s="258">
        <f t="shared" si="3"/>
        <v>10116.525395000001</v>
      </c>
      <c r="F39" s="250">
        <f t="shared" si="4"/>
        <v>0.16122857142857147</v>
      </c>
      <c r="G39" s="33">
        <f t="shared" si="5"/>
        <v>0.16448571428571432</v>
      </c>
      <c r="H39" s="250"/>
      <c r="I39" s="273">
        <v>0.16285714285714289</v>
      </c>
      <c r="J39" s="250"/>
      <c r="K39" s="198">
        <v>0</v>
      </c>
      <c r="L39" s="259">
        <v>6779.6610170000004</v>
      </c>
      <c r="M39" s="259">
        <v>1447.7400829999999</v>
      </c>
      <c r="N39" s="259">
        <v>0</v>
      </c>
      <c r="O39" s="259">
        <v>0</v>
      </c>
      <c r="P39" s="259">
        <v>1553.672292</v>
      </c>
      <c r="Q39" s="259">
        <v>0</v>
      </c>
      <c r="R39" s="259">
        <v>1271.1864410000001</v>
      </c>
      <c r="S39" s="259">
        <v>0</v>
      </c>
      <c r="T39" s="259">
        <v>847.5</v>
      </c>
      <c r="U39" s="259">
        <v>0</v>
      </c>
      <c r="V39" s="259">
        <v>7397.5988710000001</v>
      </c>
      <c r="W39" s="259">
        <v>0</v>
      </c>
      <c r="X39" s="259">
        <v>6779.6610170000004</v>
      </c>
      <c r="Y39" s="259">
        <v>1553.672292</v>
      </c>
      <c r="Z39" s="259">
        <v>847.5</v>
      </c>
      <c r="AA39" s="259">
        <v>735.83500000000004</v>
      </c>
      <c r="AB39" s="199">
        <v>428.56177332999999</v>
      </c>
      <c r="AC39" s="251"/>
      <c r="AD39" s="265">
        <v>-6779.6610170000004</v>
      </c>
      <c r="AE39" s="251">
        <f t="shared" si="6"/>
        <v>0</v>
      </c>
      <c r="AF39" s="251">
        <f t="shared" si="7"/>
        <v>6779.6610170000004</v>
      </c>
      <c r="AG39" s="251">
        <v>6779.6610170000004</v>
      </c>
      <c r="AH39" s="36">
        <f t="shared" si="9"/>
        <v>10116.525395000001</v>
      </c>
    </row>
    <row r="40" spans="2:34" s="31" customFormat="1" x14ac:dyDescent="0.35">
      <c r="B40" s="196">
        <f t="shared" si="8"/>
        <v>37</v>
      </c>
      <c r="C40" s="258">
        <f t="shared" si="1"/>
        <v>10116.525395000001</v>
      </c>
      <c r="D40" s="258">
        <f t="shared" si="2"/>
        <v>6779.6610170000004</v>
      </c>
      <c r="E40" s="258">
        <f t="shared" si="3"/>
        <v>10116.525395000001</v>
      </c>
      <c r="F40" s="250">
        <f t="shared" si="4"/>
        <v>0.16122857142857147</v>
      </c>
      <c r="G40" s="33">
        <f t="shared" si="5"/>
        <v>0.16448571428571432</v>
      </c>
      <c r="H40" s="250"/>
      <c r="I40" s="273">
        <v>0.16285714285714289</v>
      </c>
      <c r="J40" s="250"/>
      <c r="K40" s="198">
        <v>0</v>
      </c>
      <c r="L40" s="259">
        <v>6779.6610170000004</v>
      </c>
      <c r="M40" s="259">
        <v>1447.7400829999999</v>
      </c>
      <c r="N40" s="259">
        <v>0</v>
      </c>
      <c r="O40" s="259">
        <v>0</v>
      </c>
      <c r="P40" s="259">
        <v>702.95252817000005</v>
      </c>
      <c r="Q40" s="259">
        <v>0</v>
      </c>
      <c r="R40" s="259">
        <v>1271.1864410000001</v>
      </c>
      <c r="S40" s="259">
        <v>0</v>
      </c>
      <c r="T40" s="259">
        <v>847.5</v>
      </c>
      <c r="U40" s="259">
        <v>0</v>
      </c>
      <c r="V40" s="259">
        <v>7397.5988710000001</v>
      </c>
      <c r="W40" s="259">
        <v>0</v>
      </c>
      <c r="X40" s="259">
        <v>6779.6610170000004</v>
      </c>
      <c r="Y40" s="259">
        <v>702.95252817000005</v>
      </c>
      <c r="Z40" s="259">
        <v>847.5</v>
      </c>
      <c r="AA40" s="259">
        <v>735.83500000000004</v>
      </c>
      <c r="AB40" s="199">
        <v>436.83964775999999</v>
      </c>
      <c r="AC40" s="251"/>
      <c r="AD40" s="265">
        <v>-6779.6610170000004</v>
      </c>
      <c r="AE40" s="251">
        <f t="shared" si="6"/>
        <v>0</v>
      </c>
      <c r="AF40" s="251">
        <f t="shared" si="7"/>
        <v>6779.6610170000004</v>
      </c>
      <c r="AG40" s="251">
        <v>6779.6610170000004</v>
      </c>
      <c r="AH40" s="36">
        <f t="shared" si="9"/>
        <v>10116.525395000001</v>
      </c>
    </row>
    <row r="41" spans="2:34" s="31" customFormat="1" x14ac:dyDescent="0.35">
      <c r="B41" s="196">
        <f t="shared" si="8"/>
        <v>38</v>
      </c>
      <c r="C41" s="258">
        <f t="shared" si="1"/>
        <v>10116.525395000001</v>
      </c>
      <c r="D41" s="258">
        <f t="shared" si="2"/>
        <v>6779.6610170000004</v>
      </c>
      <c r="E41" s="258">
        <f t="shared" si="3"/>
        <v>10116.525395000001</v>
      </c>
      <c r="F41" s="250">
        <f t="shared" si="4"/>
        <v>0.16122857142857147</v>
      </c>
      <c r="G41" s="33">
        <f t="shared" si="5"/>
        <v>0.16448571428571432</v>
      </c>
      <c r="H41" s="250"/>
      <c r="I41" s="273">
        <v>0.16285714285714289</v>
      </c>
      <c r="J41" s="250"/>
      <c r="K41" s="198">
        <v>0</v>
      </c>
      <c r="L41" s="259">
        <v>6779.6610170000004</v>
      </c>
      <c r="M41" s="259">
        <v>1447.7400829999999</v>
      </c>
      <c r="N41" s="259">
        <v>0</v>
      </c>
      <c r="O41" s="259">
        <v>0</v>
      </c>
      <c r="P41" s="259">
        <v>1492.3400330899999</v>
      </c>
      <c r="Q41" s="259">
        <v>0</v>
      </c>
      <c r="R41" s="259">
        <v>1271.1864410000001</v>
      </c>
      <c r="S41" s="259">
        <v>0</v>
      </c>
      <c r="T41" s="259">
        <v>847.5</v>
      </c>
      <c r="U41" s="259">
        <v>0</v>
      </c>
      <c r="V41" s="259">
        <v>7397.5988710000001</v>
      </c>
      <c r="W41" s="259">
        <v>0</v>
      </c>
      <c r="X41" s="259">
        <v>6779.6610170000004</v>
      </c>
      <c r="Y41" s="259">
        <v>1492.3400330899999</v>
      </c>
      <c r="Z41" s="259">
        <v>847.5</v>
      </c>
      <c r="AA41" s="259">
        <v>735.83500000000004</v>
      </c>
      <c r="AB41" s="199">
        <v>436.83964775999999</v>
      </c>
      <c r="AC41" s="251"/>
      <c r="AD41" s="265">
        <v>-6779.6610170000004</v>
      </c>
      <c r="AE41" s="251">
        <f t="shared" si="6"/>
        <v>0</v>
      </c>
      <c r="AF41" s="251">
        <f t="shared" si="7"/>
        <v>6779.6610170000004</v>
      </c>
      <c r="AG41" s="251">
        <v>6779.6610170000004</v>
      </c>
      <c r="AH41" s="36">
        <f t="shared" si="9"/>
        <v>10116.525395000001</v>
      </c>
    </row>
    <row r="42" spans="2:34" s="31" customFormat="1" x14ac:dyDescent="0.35">
      <c r="B42" s="196">
        <f t="shared" si="8"/>
        <v>39</v>
      </c>
      <c r="C42" s="258">
        <f t="shared" si="1"/>
        <v>10116.525395000001</v>
      </c>
      <c r="D42" s="258">
        <f t="shared" si="2"/>
        <v>6779.6610170000004</v>
      </c>
      <c r="E42" s="258">
        <f t="shared" si="3"/>
        <v>10116.525395000001</v>
      </c>
      <c r="F42" s="250">
        <f t="shared" si="4"/>
        <v>0.16122857142857147</v>
      </c>
      <c r="G42" s="33">
        <f t="shared" si="5"/>
        <v>0.16448571428571432</v>
      </c>
      <c r="H42" s="250"/>
      <c r="I42" s="273">
        <v>0.16285714285714289</v>
      </c>
      <c r="J42" s="250"/>
      <c r="K42" s="198">
        <v>0</v>
      </c>
      <c r="L42" s="259">
        <v>6779.6610170000004</v>
      </c>
      <c r="M42" s="259">
        <v>1447.7400829999999</v>
      </c>
      <c r="N42" s="259">
        <v>0</v>
      </c>
      <c r="O42" s="259">
        <v>0</v>
      </c>
      <c r="P42" s="259">
        <v>1553.672292</v>
      </c>
      <c r="Q42" s="259">
        <v>0</v>
      </c>
      <c r="R42" s="259">
        <v>1271.1864410000001</v>
      </c>
      <c r="S42" s="259">
        <v>0</v>
      </c>
      <c r="T42" s="259">
        <v>847.5</v>
      </c>
      <c r="U42" s="259">
        <v>0</v>
      </c>
      <c r="V42" s="259">
        <v>7397.5988710000001</v>
      </c>
      <c r="W42" s="259">
        <v>0</v>
      </c>
      <c r="X42" s="259">
        <v>6779.6610170000004</v>
      </c>
      <c r="Y42" s="259">
        <v>1553.672292</v>
      </c>
      <c r="Z42" s="259">
        <v>847.5</v>
      </c>
      <c r="AA42" s="259">
        <v>735.83500000000004</v>
      </c>
      <c r="AB42" s="199">
        <v>428.56177332999999</v>
      </c>
      <c r="AC42" s="251"/>
      <c r="AD42" s="265">
        <v>-6779.6610170000004</v>
      </c>
      <c r="AE42" s="251">
        <f t="shared" si="6"/>
        <v>0</v>
      </c>
      <c r="AF42" s="251">
        <f t="shared" si="7"/>
        <v>6779.6610170000004</v>
      </c>
      <c r="AG42" s="251">
        <v>6779.6610170000004</v>
      </c>
      <c r="AH42" s="36">
        <f t="shared" si="9"/>
        <v>10116.525395000001</v>
      </c>
    </row>
    <row r="43" spans="2:34" s="31" customFormat="1" x14ac:dyDescent="0.35">
      <c r="B43" s="196">
        <f t="shared" si="8"/>
        <v>40</v>
      </c>
      <c r="C43" s="258">
        <f t="shared" si="1"/>
        <v>9747.421789</v>
      </c>
      <c r="D43" s="258">
        <f t="shared" si="2"/>
        <v>5990.2735120899997</v>
      </c>
      <c r="E43" s="258">
        <f t="shared" si="3"/>
        <v>9747.421789</v>
      </c>
      <c r="F43" s="250">
        <f t="shared" si="4"/>
        <v>0.16122857142857147</v>
      </c>
      <c r="G43" s="33">
        <f t="shared" si="5"/>
        <v>0.16448571428571432</v>
      </c>
      <c r="H43" s="250"/>
      <c r="I43" s="273">
        <v>0.16285714285714289</v>
      </c>
      <c r="J43" s="250"/>
      <c r="K43" s="198">
        <v>0</v>
      </c>
      <c r="L43" s="259">
        <v>5990.2735120899997</v>
      </c>
      <c r="M43" s="259">
        <v>1196.160083</v>
      </c>
      <c r="N43" s="259">
        <v>0</v>
      </c>
      <c r="O43" s="259">
        <v>0</v>
      </c>
      <c r="P43" s="259">
        <v>1553.672292</v>
      </c>
      <c r="Q43" s="259">
        <v>0</v>
      </c>
      <c r="R43" s="259">
        <v>1153.6628350000001</v>
      </c>
      <c r="S43" s="259">
        <v>0</v>
      </c>
      <c r="T43" s="259">
        <v>847.5</v>
      </c>
      <c r="U43" s="259">
        <v>0</v>
      </c>
      <c r="V43" s="259">
        <v>7397.5988710000001</v>
      </c>
      <c r="W43" s="259">
        <v>0</v>
      </c>
      <c r="X43" s="259">
        <v>5990.2735120899997</v>
      </c>
      <c r="Y43" s="259">
        <v>1553.672292</v>
      </c>
      <c r="Z43" s="259">
        <v>847.5</v>
      </c>
      <c r="AA43" s="259">
        <v>735.83500000000004</v>
      </c>
      <c r="AB43" s="199">
        <v>0</v>
      </c>
      <c r="AC43" s="251"/>
      <c r="AD43" s="265">
        <v>-5990.2735120899997</v>
      </c>
      <c r="AE43" s="251">
        <f t="shared" si="6"/>
        <v>0</v>
      </c>
      <c r="AF43" s="251">
        <f t="shared" si="7"/>
        <v>5990.2735120899997</v>
      </c>
      <c r="AG43" s="251">
        <v>5990.2735120899997</v>
      </c>
      <c r="AH43" s="36">
        <f t="shared" si="9"/>
        <v>9747.421789</v>
      </c>
    </row>
    <row r="44" spans="2:34" s="31" customFormat="1" x14ac:dyDescent="0.35">
      <c r="B44" s="196">
        <f t="shared" si="8"/>
        <v>41</v>
      </c>
      <c r="C44" s="258">
        <f t="shared" si="1"/>
        <v>8702.5217890000004</v>
      </c>
      <c r="D44" s="258">
        <f t="shared" si="2"/>
        <v>4945.3735120900001</v>
      </c>
      <c r="E44" s="258">
        <f t="shared" si="3"/>
        <v>8702.5217890000004</v>
      </c>
      <c r="F44" s="250">
        <f t="shared" si="4"/>
        <v>1.1512285714285715</v>
      </c>
      <c r="G44" s="33">
        <f t="shared" si="5"/>
        <v>1.1744857142857146</v>
      </c>
      <c r="H44" s="250"/>
      <c r="I44" s="273">
        <v>1.162857142857143</v>
      </c>
      <c r="J44" s="250"/>
      <c r="K44" s="198">
        <v>0</v>
      </c>
      <c r="L44" s="259">
        <v>4945.3735120900001</v>
      </c>
      <c r="M44" s="259">
        <v>944.58008299999995</v>
      </c>
      <c r="N44" s="259">
        <v>0</v>
      </c>
      <c r="O44" s="259">
        <v>0</v>
      </c>
      <c r="P44" s="259">
        <v>1553.672292</v>
      </c>
      <c r="Q44" s="259">
        <v>0</v>
      </c>
      <c r="R44" s="259">
        <v>360.34283499999998</v>
      </c>
      <c r="S44" s="259">
        <v>0</v>
      </c>
      <c r="T44" s="259">
        <v>847.5</v>
      </c>
      <c r="U44" s="259">
        <v>0</v>
      </c>
      <c r="V44" s="259">
        <v>7397.5988710000001</v>
      </c>
      <c r="W44" s="259">
        <v>0</v>
      </c>
      <c r="X44" s="259">
        <v>4945.3735120900001</v>
      </c>
      <c r="Y44" s="259">
        <v>1553.672292</v>
      </c>
      <c r="Z44" s="259">
        <v>847.5</v>
      </c>
      <c r="AA44" s="259">
        <v>735.83500000000004</v>
      </c>
      <c r="AB44" s="199">
        <v>0</v>
      </c>
      <c r="AC44" s="251"/>
      <c r="AD44" s="265">
        <v>-4945.3735120900001</v>
      </c>
      <c r="AE44" s="251">
        <f t="shared" si="6"/>
        <v>0</v>
      </c>
      <c r="AF44" s="251">
        <f t="shared" si="7"/>
        <v>4945.3735120900001</v>
      </c>
      <c r="AG44" s="251">
        <v>4945.3735120900001</v>
      </c>
      <c r="AH44" s="36">
        <f t="shared" si="9"/>
        <v>8702.5217890000004</v>
      </c>
    </row>
    <row r="45" spans="2:34" s="31" customFormat="1" x14ac:dyDescent="0.35">
      <c r="B45" s="196">
        <f t="shared" si="8"/>
        <v>42</v>
      </c>
      <c r="C45" s="258">
        <f t="shared" si="1"/>
        <v>7657.6217890000007</v>
      </c>
      <c r="D45" s="258">
        <f t="shared" si="2"/>
        <v>3900.47351209</v>
      </c>
      <c r="E45" s="258">
        <f t="shared" si="3"/>
        <v>7657.6217890000007</v>
      </c>
      <c r="F45" s="250">
        <f t="shared" si="4"/>
        <v>144.74790000000002</v>
      </c>
      <c r="G45" s="33">
        <f t="shared" si="5"/>
        <v>147.6721</v>
      </c>
      <c r="H45" s="250"/>
      <c r="I45" s="273">
        <v>146.21</v>
      </c>
      <c r="J45" s="250"/>
      <c r="K45" s="198">
        <v>0</v>
      </c>
      <c r="L45" s="259">
        <v>3900.47351209</v>
      </c>
      <c r="M45" s="259">
        <v>806.43605032000005</v>
      </c>
      <c r="N45" s="259">
        <v>0</v>
      </c>
      <c r="O45" s="259">
        <v>0</v>
      </c>
      <c r="P45" s="259">
        <v>1553.672292</v>
      </c>
      <c r="Q45" s="259">
        <v>0</v>
      </c>
      <c r="R45" s="259">
        <v>0</v>
      </c>
      <c r="S45" s="259">
        <v>0</v>
      </c>
      <c r="T45" s="259">
        <v>847.5</v>
      </c>
      <c r="U45" s="259">
        <v>0</v>
      </c>
      <c r="V45" s="259">
        <v>6851.1857386800002</v>
      </c>
      <c r="W45" s="259">
        <v>0</v>
      </c>
      <c r="X45" s="259">
        <v>3900.47351209</v>
      </c>
      <c r="Y45" s="259">
        <v>1553.672292</v>
      </c>
      <c r="Z45" s="259">
        <v>847.5</v>
      </c>
      <c r="AA45" s="259">
        <v>735.83500000000004</v>
      </c>
      <c r="AB45" s="199">
        <v>0</v>
      </c>
      <c r="AC45" s="251"/>
      <c r="AD45" s="265">
        <v>-3900.47351209</v>
      </c>
      <c r="AE45" s="251">
        <f t="shared" si="6"/>
        <v>0</v>
      </c>
      <c r="AF45" s="251">
        <f t="shared" si="7"/>
        <v>3900.47351209</v>
      </c>
      <c r="AG45" s="251">
        <v>3900.47351209</v>
      </c>
      <c r="AH45" s="36">
        <f t="shared" si="9"/>
        <v>7657.6217890000007</v>
      </c>
    </row>
    <row r="46" spans="2:34" s="31" customFormat="1" x14ac:dyDescent="0.35">
      <c r="B46" s="196">
        <f t="shared" si="8"/>
        <v>43</v>
      </c>
      <c r="C46" s="258">
        <f t="shared" si="1"/>
        <v>6621.4595453400007</v>
      </c>
      <c r="D46" s="258">
        <f t="shared" si="2"/>
        <v>2856.033394</v>
      </c>
      <c r="E46" s="258">
        <f t="shared" si="3"/>
        <v>6621.4595453400007</v>
      </c>
      <c r="F46" s="250">
        <f t="shared" si="4"/>
        <v>144.74790000000002</v>
      </c>
      <c r="G46" s="33">
        <f t="shared" si="5"/>
        <v>147.6721</v>
      </c>
      <c r="H46" s="250"/>
      <c r="I46" s="273">
        <v>146.21</v>
      </c>
      <c r="J46" s="250"/>
      <c r="K46" s="198">
        <v>0</v>
      </c>
      <c r="L46" s="259">
        <v>2856.033394</v>
      </c>
      <c r="M46" s="259">
        <v>657.97380666000004</v>
      </c>
      <c r="N46" s="259">
        <v>0</v>
      </c>
      <c r="O46" s="259">
        <v>0</v>
      </c>
      <c r="P46" s="259">
        <v>1553.672292</v>
      </c>
      <c r="Q46" s="259">
        <v>0</v>
      </c>
      <c r="R46" s="259">
        <v>0</v>
      </c>
      <c r="S46" s="259">
        <v>0</v>
      </c>
      <c r="T46" s="259">
        <v>847.5</v>
      </c>
      <c r="U46" s="259">
        <v>0</v>
      </c>
      <c r="V46" s="259">
        <v>5963.4857386800004</v>
      </c>
      <c r="W46" s="259">
        <v>0</v>
      </c>
      <c r="X46" s="259">
        <v>2856.033394</v>
      </c>
      <c r="Y46" s="259">
        <v>1553.672292</v>
      </c>
      <c r="Z46" s="259">
        <v>847.5</v>
      </c>
      <c r="AA46" s="259">
        <v>735.83500000000004</v>
      </c>
      <c r="AB46" s="199">
        <v>0</v>
      </c>
      <c r="AC46" s="251"/>
      <c r="AD46" s="265">
        <v>-2856.033394</v>
      </c>
      <c r="AE46" s="251">
        <f t="shared" si="6"/>
        <v>0</v>
      </c>
      <c r="AF46" s="251">
        <f t="shared" si="7"/>
        <v>2856.033394</v>
      </c>
      <c r="AG46" s="251">
        <v>2856.033394</v>
      </c>
      <c r="AH46" s="36">
        <f t="shared" si="9"/>
        <v>6621.4595453400007</v>
      </c>
    </row>
    <row r="47" spans="2:34" s="31" customFormat="1" x14ac:dyDescent="0.35">
      <c r="B47" s="196">
        <f t="shared" si="8"/>
        <v>44</v>
      </c>
      <c r="C47" s="258">
        <f t="shared" si="1"/>
        <v>5585.2973016700007</v>
      </c>
      <c r="D47" s="258">
        <f t="shared" si="2"/>
        <v>1811.5932759100001</v>
      </c>
      <c r="E47" s="258">
        <f t="shared" si="3"/>
        <v>5585.2973016700007</v>
      </c>
      <c r="F47" s="250">
        <f t="shared" si="4"/>
        <v>144.72809999999998</v>
      </c>
      <c r="G47" s="33">
        <f t="shared" si="5"/>
        <v>147.65190000000001</v>
      </c>
      <c r="H47" s="250"/>
      <c r="I47" s="273">
        <v>146.19</v>
      </c>
      <c r="J47" s="250"/>
      <c r="K47" s="198">
        <v>0</v>
      </c>
      <c r="L47" s="259">
        <v>1811.5932759100001</v>
      </c>
      <c r="M47" s="259">
        <v>406.39380666</v>
      </c>
      <c r="N47" s="259">
        <v>0</v>
      </c>
      <c r="O47" s="259">
        <v>0</v>
      </c>
      <c r="P47" s="259">
        <v>1553.672292</v>
      </c>
      <c r="Q47" s="259">
        <v>0</v>
      </c>
      <c r="R47" s="259">
        <v>0</v>
      </c>
      <c r="S47" s="259">
        <v>0</v>
      </c>
      <c r="T47" s="259">
        <v>847.5</v>
      </c>
      <c r="U47" s="259">
        <v>0</v>
      </c>
      <c r="V47" s="259">
        <v>5178.9034950100004</v>
      </c>
      <c r="W47" s="259">
        <v>0</v>
      </c>
      <c r="X47" s="259">
        <v>1811.5932759100001</v>
      </c>
      <c r="Y47" s="259">
        <v>1553.672292</v>
      </c>
      <c r="Z47" s="259">
        <v>847.5</v>
      </c>
      <c r="AA47" s="259">
        <v>735.83500000000004</v>
      </c>
      <c r="AB47" s="199">
        <v>0</v>
      </c>
      <c r="AC47" s="251"/>
      <c r="AD47" s="265">
        <v>-1811.5932759100001</v>
      </c>
      <c r="AE47" s="251">
        <f t="shared" si="6"/>
        <v>0</v>
      </c>
      <c r="AF47" s="251">
        <f t="shared" si="7"/>
        <v>1811.5932759100001</v>
      </c>
      <c r="AG47" s="251">
        <v>1811.5932759100001</v>
      </c>
      <c r="AH47" s="36">
        <f t="shared" si="9"/>
        <v>5585.2973016700007</v>
      </c>
    </row>
    <row r="48" spans="2:34" s="31" customFormat="1" x14ac:dyDescent="0.35">
      <c r="B48" s="196">
        <f t="shared" si="8"/>
        <v>45</v>
      </c>
      <c r="C48" s="258">
        <f t="shared" si="1"/>
        <v>4549.1350580100006</v>
      </c>
      <c r="D48" s="258">
        <f t="shared" si="2"/>
        <v>767.15315782000005</v>
      </c>
      <c r="E48" s="258">
        <f t="shared" si="3"/>
        <v>4549.1350580100006</v>
      </c>
      <c r="F48" s="250">
        <f t="shared" si="4"/>
        <v>72.97290000000001</v>
      </c>
      <c r="G48" s="33">
        <f t="shared" si="5"/>
        <v>74.447100000000006</v>
      </c>
      <c r="H48" s="250"/>
      <c r="I48" s="273">
        <v>73.710000000000008</v>
      </c>
      <c r="J48" s="250"/>
      <c r="K48" s="198">
        <v>0</v>
      </c>
      <c r="L48" s="259">
        <v>767.15315782000005</v>
      </c>
      <c r="M48" s="259">
        <v>154.81380666000001</v>
      </c>
      <c r="N48" s="259">
        <v>0</v>
      </c>
      <c r="O48" s="259">
        <v>0</v>
      </c>
      <c r="P48" s="259">
        <v>1553.672292</v>
      </c>
      <c r="Q48" s="259">
        <v>0</v>
      </c>
      <c r="R48" s="259">
        <v>0</v>
      </c>
      <c r="S48" s="259">
        <v>0</v>
      </c>
      <c r="T48" s="259">
        <v>847.5</v>
      </c>
      <c r="U48" s="259">
        <v>0</v>
      </c>
      <c r="V48" s="259">
        <v>4394.3212513500002</v>
      </c>
      <c r="W48" s="259">
        <v>0</v>
      </c>
      <c r="X48" s="259">
        <v>767.15315782000005</v>
      </c>
      <c r="Y48" s="259">
        <v>1553.672292</v>
      </c>
      <c r="Z48" s="259">
        <v>847.5</v>
      </c>
      <c r="AA48" s="259">
        <v>735.83500000000004</v>
      </c>
      <c r="AB48" s="199">
        <v>0</v>
      </c>
      <c r="AC48" s="251"/>
      <c r="AD48" s="265">
        <v>-767.15315782000005</v>
      </c>
      <c r="AE48" s="251">
        <f t="shared" si="6"/>
        <v>0</v>
      </c>
      <c r="AF48" s="251">
        <f t="shared" si="7"/>
        <v>767.15315782000005</v>
      </c>
      <c r="AG48" s="251">
        <v>767.15315782000005</v>
      </c>
      <c r="AH48" s="36">
        <f t="shared" si="9"/>
        <v>4549.1350580100006</v>
      </c>
    </row>
    <row r="49" spans="2:34" s="31" customFormat="1" x14ac:dyDescent="0.35">
      <c r="B49" s="196">
        <f t="shared" si="8"/>
        <v>46</v>
      </c>
      <c r="C49" s="258">
        <f t="shared" si="1"/>
        <v>4212.9697055799998</v>
      </c>
      <c r="D49" s="258">
        <f t="shared" si="2"/>
        <v>422.70993096000001</v>
      </c>
      <c r="E49" s="258">
        <f t="shared" si="3"/>
        <v>4212.9697055799998</v>
      </c>
      <c r="F49" s="250">
        <f t="shared" si="4"/>
        <v>72.97290000000001</v>
      </c>
      <c r="G49" s="33">
        <f t="shared" si="5"/>
        <v>74.447100000000006</v>
      </c>
      <c r="H49" s="250"/>
      <c r="I49" s="273">
        <v>73.710000000000008</v>
      </c>
      <c r="J49" s="250"/>
      <c r="K49" s="198">
        <v>0</v>
      </c>
      <c r="L49" s="259">
        <v>422.70993096000001</v>
      </c>
      <c r="M49" s="259">
        <v>406.39380666</v>
      </c>
      <c r="N49" s="259">
        <v>0</v>
      </c>
      <c r="O49" s="259">
        <v>0</v>
      </c>
      <c r="P49" s="259">
        <v>1553.672292</v>
      </c>
      <c r="Q49" s="259">
        <v>0</v>
      </c>
      <c r="R49" s="259">
        <v>0</v>
      </c>
      <c r="S49" s="259">
        <v>0</v>
      </c>
      <c r="T49" s="259">
        <v>847.5</v>
      </c>
      <c r="U49" s="259">
        <v>0</v>
      </c>
      <c r="V49" s="259">
        <v>3806.5758989199999</v>
      </c>
      <c r="W49" s="259">
        <v>0</v>
      </c>
      <c r="X49" s="259">
        <v>422.70993096000001</v>
      </c>
      <c r="Y49" s="259">
        <v>1553.672292</v>
      </c>
      <c r="Z49" s="259">
        <v>847.5</v>
      </c>
      <c r="AA49" s="259">
        <v>735.83500000000004</v>
      </c>
      <c r="AB49" s="199">
        <v>0</v>
      </c>
      <c r="AC49" s="251"/>
      <c r="AD49" s="265">
        <v>-422.70993096000001</v>
      </c>
      <c r="AE49" s="251">
        <f t="shared" si="6"/>
        <v>0</v>
      </c>
      <c r="AF49" s="251">
        <f t="shared" si="7"/>
        <v>422.70993096000001</v>
      </c>
      <c r="AG49" s="251">
        <v>422.70993096000001</v>
      </c>
      <c r="AH49" s="36">
        <f t="shared" si="9"/>
        <v>4212.9697055799998</v>
      </c>
    </row>
    <row r="50" spans="2:34" s="31" customFormat="1" x14ac:dyDescent="0.35">
      <c r="B50" s="196">
        <f t="shared" si="8"/>
        <v>47</v>
      </c>
      <c r="C50" s="258">
        <f t="shared" si="1"/>
        <v>4121.6123030199997</v>
      </c>
      <c r="D50" s="258">
        <f t="shared" si="2"/>
        <v>323.07465397999999</v>
      </c>
      <c r="E50" s="258">
        <f t="shared" si="3"/>
        <v>4121.6123030199997</v>
      </c>
      <c r="F50" s="250">
        <f t="shared" si="4"/>
        <v>72.97290000000001</v>
      </c>
      <c r="G50" s="33">
        <f t="shared" si="5"/>
        <v>74.447100000000006</v>
      </c>
      <c r="H50" s="250"/>
      <c r="I50" s="273">
        <v>73.710000000000008</v>
      </c>
      <c r="J50" s="250"/>
      <c r="K50" s="198">
        <v>0</v>
      </c>
      <c r="L50" s="259">
        <v>323.07465397999999</v>
      </c>
      <c r="M50" s="259">
        <v>657.97380666000004</v>
      </c>
      <c r="N50" s="259">
        <v>0</v>
      </c>
      <c r="O50" s="259">
        <v>0</v>
      </c>
      <c r="P50" s="259">
        <v>1553.672292</v>
      </c>
      <c r="Q50" s="259">
        <v>0</v>
      </c>
      <c r="R50" s="259">
        <v>0</v>
      </c>
      <c r="S50" s="259">
        <v>0</v>
      </c>
      <c r="T50" s="259">
        <v>847.5</v>
      </c>
      <c r="U50" s="259">
        <v>0</v>
      </c>
      <c r="V50" s="259">
        <v>3463.6384963599999</v>
      </c>
      <c r="W50" s="259">
        <v>0</v>
      </c>
      <c r="X50" s="259">
        <v>323.07465397999999</v>
      </c>
      <c r="Y50" s="259">
        <v>1553.672292</v>
      </c>
      <c r="Z50" s="259">
        <v>847.5</v>
      </c>
      <c r="AA50" s="259">
        <v>735.83500000000004</v>
      </c>
      <c r="AB50" s="199">
        <v>0</v>
      </c>
      <c r="AC50" s="251"/>
      <c r="AD50" s="265">
        <v>-323.07465397999999</v>
      </c>
      <c r="AE50" s="251">
        <f t="shared" si="6"/>
        <v>0</v>
      </c>
      <c r="AF50" s="251">
        <f t="shared" si="7"/>
        <v>323.07465397999999</v>
      </c>
      <c r="AG50" s="251">
        <v>323.07465397999999</v>
      </c>
      <c r="AH50" s="36">
        <f t="shared" si="9"/>
        <v>4121.6123030199997</v>
      </c>
    </row>
    <row r="51" spans="2:34" s="31" customFormat="1" x14ac:dyDescent="0.35">
      <c r="B51" s="196">
        <f t="shared" si="8"/>
        <v>48</v>
      </c>
      <c r="C51" s="258">
        <f t="shared" si="1"/>
        <v>3962.8825730200001</v>
      </c>
      <c r="D51" s="258">
        <f t="shared" si="2"/>
        <v>164.34492398</v>
      </c>
      <c r="E51" s="258">
        <f t="shared" si="3"/>
        <v>3962.8825730200001</v>
      </c>
      <c r="F51" s="250">
        <f t="shared" si="4"/>
        <v>72.97290000000001</v>
      </c>
      <c r="G51" s="33">
        <f t="shared" si="5"/>
        <v>74.447100000000006</v>
      </c>
      <c r="H51" s="250"/>
      <c r="I51" s="273">
        <v>73.710000000000008</v>
      </c>
      <c r="J51" s="250"/>
      <c r="K51" s="198">
        <v>0</v>
      </c>
      <c r="L51" s="259">
        <v>164.34492398</v>
      </c>
      <c r="M51" s="259">
        <v>406.39380666</v>
      </c>
      <c r="N51" s="259">
        <v>0</v>
      </c>
      <c r="O51" s="259">
        <v>0</v>
      </c>
      <c r="P51" s="259">
        <v>1553.672292</v>
      </c>
      <c r="Q51" s="259">
        <v>0</v>
      </c>
      <c r="R51" s="259">
        <v>0</v>
      </c>
      <c r="S51" s="259">
        <v>0</v>
      </c>
      <c r="T51" s="259">
        <v>847.5</v>
      </c>
      <c r="U51" s="259">
        <v>0</v>
      </c>
      <c r="V51" s="259">
        <v>3556.4887663600002</v>
      </c>
      <c r="W51" s="259">
        <v>0</v>
      </c>
      <c r="X51" s="259">
        <v>164.34492398</v>
      </c>
      <c r="Y51" s="259">
        <v>1553.672292</v>
      </c>
      <c r="Z51" s="259">
        <v>847.5</v>
      </c>
      <c r="AA51" s="259">
        <v>735.83500000000004</v>
      </c>
      <c r="AB51" s="199">
        <v>0</v>
      </c>
      <c r="AC51" s="251"/>
      <c r="AD51" s="265">
        <v>-164.34492398</v>
      </c>
      <c r="AE51" s="251">
        <f t="shared" si="6"/>
        <v>0</v>
      </c>
      <c r="AF51" s="251">
        <f t="shared" si="7"/>
        <v>164.34492398</v>
      </c>
      <c r="AG51" s="251">
        <v>164.34492398</v>
      </c>
      <c r="AH51" s="36">
        <f t="shared" si="9"/>
        <v>3962.8825730200001</v>
      </c>
    </row>
    <row r="52" spans="2:34" s="31" customFormat="1" x14ac:dyDescent="0.35">
      <c r="B52" s="196">
        <f t="shared" si="8"/>
        <v>49</v>
      </c>
      <c r="C52" s="258">
        <f t="shared" si="1"/>
        <v>3973.4258349600004</v>
      </c>
      <c r="D52" s="258">
        <f t="shared" si="2"/>
        <v>174.87043702</v>
      </c>
      <c r="E52" s="258">
        <f t="shared" si="3"/>
        <v>3973.4258349600004</v>
      </c>
      <c r="F52" s="250">
        <f t="shared" si="4"/>
        <v>72.97290000000001</v>
      </c>
      <c r="G52" s="33">
        <f t="shared" si="5"/>
        <v>74.447100000000006</v>
      </c>
      <c r="H52" s="250"/>
      <c r="I52" s="273">
        <v>73.710000000000008</v>
      </c>
      <c r="J52" s="250"/>
      <c r="K52" s="198">
        <v>0</v>
      </c>
      <c r="L52" s="259">
        <v>174.87043702</v>
      </c>
      <c r="M52" s="259">
        <v>657.97380666000004</v>
      </c>
      <c r="N52" s="259">
        <v>0</v>
      </c>
      <c r="O52" s="259">
        <v>0</v>
      </c>
      <c r="P52" s="259">
        <v>1553.672292</v>
      </c>
      <c r="Q52" s="259">
        <v>0</v>
      </c>
      <c r="R52" s="259">
        <v>0</v>
      </c>
      <c r="S52" s="259">
        <v>0</v>
      </c>
      <c r="T52" s="259">
        <v>847.5</v>
      </c>
      <c r="U52" s="259">
        <v>0</v>
      </c>
      <c r="V52" s="259">
        <v>3315.4520283000002</v>
      </c>
      <c r="W52" s="259">
        <v>0</v>
      </c>
      <c r="X52" s="259">
        <v>174.87043702</v>
      </c>
      <c r="Y52" s="259">
        <v>1553.672292</v>
      </c>
      <c r="Z52" s="259">
        <v>847.5</v>
      </c>
      <c r="AA52" s="259">
        <v>735.83500000000004</v>
      </c>
      <c r="AB52" s="199">
        <v>0</v>
      </c>
      <c r="AC52" s="251"/>
      <c r="AD52" s="265">
        <v>-174.87043702</v>
      </c>
      <c r="AE52" s="251">
        <f t="shared" si="6"/>
        <v>0</v>
      </c>
      <c r="AF52" s="251">
        <f t="shared" si="7"/>
        <v>174.87043702</v>
      </c>
      <c r="AG52" s="251">
        <v>174.87043702</v>
      </c>
      <c r="AH52" s="36">
        <f t="shared" si="9"/>
        <v>3973.4258349600004</v>
      </c>
    </row>
    <row r="53" spans="2:34" s="31" customFormat="1" x14ac:dyDescent="0.35">
      <c r="B53" s="196">
        <f t="shared" si="8"/>
        <v>50</v>
      </c>
      <c r="C53" s="258">
        <f t="shared" si="1"/>
        <v>4064.74461496</v>
      </c>
      <c r="D53" s="258">
        <f t="shared" si="2"/>
        <v>266.18921702</v>
      </c>
      <c r="E53" s="258">
        <f t="shared" si="3"/>
        <v>4064.74461496</v>
      </c>
      <c r="F53" s="250">
        <f t="shared" si="4"/>
        <v>72.97290000000001</v>
      </c>
      <c r="G53" s="33">
        <f t="shared" si="5"/>
        <v>74.447100000000006</v>
      </c>
      <c r="H53" s="250"/>
      <c r="I53" s="273">
        <v>73.710000000000008</v>
      </c>
      <c r="J53" s="250"/>
      <c r="K53" s="198">
        <v>0</v>
      </c>
      <c r="L53" s="259">
        <v>266.18921702</v>
      </c>
      <c r="M53" s="259">
        <v>406.39380666</v>
      </c>
      <c r="N53" s="259">
        <v>0</v>
      </c>
      <c r="O53" s="259">
        <v>0</v>
      </c>
      <c r="P53" s="259">
        <v>1553.672292</v>
      </c>
      <c r="Q53" s="259">
        <v>0</v>
      </c>
      <c r="R53" s="259">
        <v>0</v>
      </c>
      <c r="S53" s="259">
        <v>0</v>
      </c>
      <c r="T53" s="259">
        <v>847.5</v>
      </c>
      <c r="U53" s="259">
        <v>0</v>
      </c>
      <c r="V53" s="259">
        <v>3658.3508083000002</v>
      </c>
      <c r="W53" s="259">
        <v>0</v>
      </c>
      <c r="X53" s="259">
        <v>266.18921702</v>
      </c>
      <c r="Y53" s="259">
        <v>1553.672292</v>
      </c>
      <c r="Z53" s="259">
        <v>847.5</v>
      </c>
      <c r="AA53" s="259">
        <v>735.83500000000004</v>
      </c>
      <c r="AB53" s="199">
        <v>0</v>
      </c>
      <c r="AC53" s="251"/>
      <c r="AD53" s="265">
        <v>-266.18921702</v>
      </c>
      <c r="AE53" s="251">
        <f t="shared" si="6"/>
        <v>0</v>
      </c>
      <c r="AF53" s="251">
        <f t="shared" si="7"/>
        <v>266.18921702</v>
      </c>
      <c r="AG53" s="251">
        <v>266.18921702</v>
      </c>
      <c r="AH53" s="36">
        <f t="shared" si="9"/>
        <v>4064.74461496</v>
      </c>
    </row>
    <row r="54" spans="2:34" s="31" customFormat="1" x14ac:dyDescent="0.35">
      <c r="B54" s="196">
        <f t="shared" si="8"/>
        <v>51</v>
      </c>
      <c r="C54" s="258">
        <f t="shared" si="1"/>
        <v>4157.1418849600004</v>
      </c>
      <c r="D54" s="258">
        <f t="shared" si="2"/>
        <v>358.58648701999999</v>
      </c>
      <c r="E54" s="258">
        <f t="shared" si="3"/>
        <v>4157.1418849600004</v>
      </c>
      <c r="F54" s="250">
        <f t="shared" si="4"/>
        <v>72.97290000000001</v>
      </c>
      <c r="G54" s="33">
        <f t="shared" si="5"/>
        <v>74.447100000000006</v>
      </c>
      <c r="H54" s="250"/>
      <c r="I54" s="273">
        <v>73.710000000000008</v>
      </c>
      <c r="J54" s="250"/>
      <c r="K54" s="198">
        <v>0</v>
      </c>
      <c r="L54" s="259">
        <v>358.58648701999999</v>
      </c>
      <c r="M54" s="259">
        <v>657.97380666000004</v>
      </c>
      <c r="N54" s="259">
        <v>0</v>
      </c>
      <c r="O54" s="259">
        <v>0</v>
      </c>
      <c r="P54" s="259">
        <v>1553.672292</v>
      </c>
      <c r="Q54" s="259">
        <v>0</v>
      </c>
      <c r="R54" s="259">
        <v>0</v>
      </c>
      <c r="S54" s="259">
        <v>0</v>
      </c>
      <c r="T54" s="259">
        <v>847.5</v>
      </c>
      <c r="U54" s="259">
        <v>0</v>
      </c>
      <c r="V54" s="259">
        <v>3499.1680783000002</v>
      </c>
      <c r="W54" s="259">
        <v>0</v>
      </c>
      <c r="X54" s="259">
        <v>358.58648701999999</v>
      </c>
      <c r="Y54" s="259">
        <v>1553.672292</v>
      </c>
      <c r="Z54" s="259">
        <v>847.5</v>
      </c>
      <c r="AA54" s="259">
        <v>735.83500000000004</v>
      </c>
      <c r="AB54" s="199">
        <v>0</v>
      </c>
      <c r="AC54" s="251"/>
      <c r="AD54" s="265">
        <v>-358.58648701999999</v>
      </c>
      <c r="AE54" s="251">
        <f t="shared" si="6"/>
        <v>0</v>
      </c>
      <c r="AF54" s="251">
        <f t="shared" si="7"/>
        <v>358.58648701999999</v>
      </c>
      <c r="AG54" s="251">
        <v>358.58648701999999</v>
      </c>
      <c r="AH54" s="36">
        <f t="shared" si="9"/>
        <v>4157.1418849600004</v>
      </c>
    </row>
    <row r="55" spans="2:34" s="31" customFormat="1" x14ac:dyDescent="0.35">
      <c r="B55" s="196">
        <f t="shared" si="8"/>
        <v>52</v>
      </c>
      <c r="C55" s="258">
        <f t="shared" si="1"/>
        <v>4062.2099149599999</v>
      </c>
      <c r="D55" s="258">
        <f t="shared" si="2"/>
        <v>263.65451702000001</v>
      </c>
      <c r="E55" s="258">
        <f t="shared" si="3"/>
        <v>4062.2099149599999</v>
      </c>
      <c r="F55" s="250">
        <f t="shared" si="4"/>
        <v>72.97290000000001</v>
      </c>
      <c r="G55" s="33">
        <f t="shared" si="5"/>
        <v>74.447100000000006</v>
      </c>
      <c r="H55" s="250"/>
      <c r="I55" s="273">
        <v>73.710000000000008</v>
      </c>
      <c r="J55" s="250"/>
      <c r="K55" s="198">
        <v>0</v>
      </c>
      <c r="L55" s="259">
        <v>263.65451702000001</v>
      </c>
      <c r="M55" s="259">
        <v>406.39380666</v>
      </c>
      <c r="N55" s="259">
        <v>0</v>
      </c>
      <c r="O55" s="259">
        <v>0</v>
      </c>
      <c r="P55" s="259">
        <v>1553.672292</v>
      </c>
      <c r="Q55" s="259">
        <v>0</v>
      </c>
      <c r="R55" s="259">
        <v>0</v>
      </c>
      <c r="S55" s="259">
        <v>0</v>
      </c>
      <c r="T55" s="259">
        <v>847.5</v>
      </c>
      <c r="U55" s="259">
        <v>0</v>
      </c>
      <c r="V55" s="259">
        <v>3655.8161083</v>
      </c>
      <c r="W55" s="259">
        <v>0</v>
      </c>
      <c r="X55" s="259">
        <v>263.65451702000001</v>
      </c>
      <c r="Y55" s="259">
        <v>1553.672292</v>
      </c>
      <c r="Z55" s="259">
        <v>847.5</v>
      </c>
      <c r="AA55" s="259">
        <v>735.83500000000004</v>
      </c>
      <c r="AB55" s="199">
        <v>0</v>
      </c>
      <c r="AC55" s="251"/>
      <c r="AD55" s="265">
        <v>-263.65451702000001</v>
      </c>
      <c r="AE55" s="251">
        <f t="shared" si="6"/>
        <v>0</v>
      </c>
      <c r="AF55" s="251">
        <f t="shared" si="7"/>
        <v>263.65451702000001</v>
      </c>
      <c r="AG55" s="251">
        <v>263.65451702000001</v>
      </c>
      <c r="AH55" s="36">
        <f t="shared" si="9"/>
        <v>4062.2099149599999</v>
      </c>
    </row>
    <row r="56" spans="2:34" s="31" customFormat="1" x14ac:dyDescent="0.35">
      <c r="B56" s="196">
        <f t="shared" si="8"/>
        <v>53</v>
      </c>
      <c r="C56" s="258">
        <f t="shared" si="1"/>
        <v>3928.3980177699996</v>
      </c>
      <c r="D56" s="258">
        <f t="shared" si="2"/>
        <v>138.12049425999999</v>
      </c>
      <c r="E56" s="258">
        <f t="shared" si="3"/>
        <v>3928.3980177699996</v>
      </c>
      <c r="F56" s="250">
        <f t="shared" si="4"/>
        <v>72.97290000000001</v>
      </c>
      <c r="G56" s="33">
        <f t="shared" si="5"/>
        <v>74.447100000000006</v>
      </c>
      <c r="H56" s="250"/>
      <c r="I56" s="273">
        <v>73.710000000000008</v>
      </c>
      <c r="J56" s="250"/>
      <c r="K56" s="198">
        <v>0</v>
      </c>
      <c r="L56" s="259">
        <v>138.12049425999999</v>
      </c>
      <c r="M56" s="259">
        <v>638.91783934</v>
      </c>
      <c r="N56" s="259">
        <v>0</v>
      </c>
      <c r="O56" s="259">
        <v>0</v>
      </c>
      <c r="P56" s="259">
        <v>1553.672292</v>
      </c>
      <c r="Q56" s="259">
        <v>0</v>
      </c>
      <c r="R56" s="259">
        <v>0</v>
      </c>
      <c r="S56" s="259">
        <v>0</v>
      </c>
      <c r="T56" s="259">
        <v>847.5</v>
      </c>
      <c r="U56" s="259">
        <v>0</v>
      </c>
      <c r="V56" s="259">
        <v>3289.4801784299998</v>
      </c>
      <c r="W56" s="259">
        <v>0</v>
      </c>
      <c r="X56" s="259">
        <v>138.12049425999999</v>
      </c>
      <c r="Y56" s="259">
        <v>1553.672292</v>
      </c>
      <c r="Z56" s="259">
        <v>847.5</v>
      </c>
      <c r="AA56" s="259">
        <v>735.83500000000004</v>
      </c>
      <c r="AB56" s="199">
        <v>0</v>
      </c>
      <c r="AC56" s="251"/>
      <c r="AD56" s="265">
        <v>-138.12049425999999</v>
      </c>
      <c r="AE56" s="251">
        <f t="shared" si="6"/>
        <v>0</v>
      </c>
      <c r="AF56" s="251">
        <f t="shared" si="7"/>
        <v>138.12049425999999</v>
      </c>
      <c r="AG56" s="251">
        <v>138.12049425999999</v>
      </c>
      <c r="AH56" s="36">
        <f t="shared" si="9"/>
        <v>3928.3980177699996</v>
      </c>
    </row>
    <row r="57" spans="2:34" s="31" customFormat="1" x14ac:dyDescent="0.35">
      <c r="B57" s="196">
        <f t="shared" si="8"/>
        <v>54</v>
      </c>
      <c r="C57" s="258">
        <f t="shared" si="1"/>
        <v>3705.5369769099998</v>
      </c>
      <c r="D57" s="258">
        <f t="shared" si="2"/>
        <v>0</v>
      </c>
      <c r="E57" s="258">
        <f t="shared" si="3"/>
        <v>3705.5369769099998</v>
      </c>
      <c r="F57" s="250">
        <f t="shared" si="4"/>
        <v>72.953099999999992</v>
      </c>
      <c r="G57" s="33">
        <f t="shared" si="5"/>
        <v>74.426900000000003</v>
      </c>
      <c r="H57" s="250"/>
      <c r="I57" s="273">
        <v>73.69</v>
      </c>
      <c r="J57" s="250"/>
      <c r="K57" s="198">
        <v>68.184797750000001</v>
      </c>
      <c r="L57" s="259">
        <v>0</v>
      </c>
      <c r="M57" s="259">
        <v>387.33783934000002</v>
      </c>
      <c r="N57" s="259">
        <v>0</v>
      </c>
      <c r="O57" s="259">
        <v>0</v>
      </c>
      <c r="P57" s="259">
        <v>1553.672292</v>
      </c>
      <c r="Q57" s="259">
        <v>0</v>
      </c>
      <c r="R57" s="259">
        <v>0</v>
      </c>
      <c r="S57" s="259">
        <v>0</v>
      </c>
      <c r="T57" s="259">
        <v>847.5</v>
      </c>
      <c r="U57" s="259">
        <v>0</v>
      </c>
      <c r="V57" s="259">
        <v>3318.1991375699999</v>
      </c>
      <c r="W57" s="259">
        <v>68.184797750000001</v>
      </c>
      <c r="X57" s="259">
        <v>0</v>
      </c>
      <c r="Y57" s="259">
        <v>1553.672292</v>
      </c>
      <c r="Z57" s="259">
        <v>847.5</v>
      </c>
      <c r="AA57" s="259">
        <v>735.83500000000004</v>
      </c>
      <c r="AB57" s="199">
        <v>0</v>
      </c>
      <c r="AC57" s="251"/>
      <c r="AD57" s="265">
        <v>68.184797750000001</v>
      </c>
      <c r="AE57" s="251">
        <f t="shared" si="6"/>
        <v>68.184797750000001</v>
      </c>
      <c r="AF57" s="251">
        <f t="shared" si="7"/>
        <v>0</v>
      </c>
      <c r="AG57" s="251">
        <v>0</v>
      </c>
      <c r="AH57" s="36">
        <f t="shared" si="9"/>
        <v>3705.5369769099998</v>
      </c>
    </row>
    <row r="58" spans="2:34" s="31" customFormat="1" x14ac:dyDescent="0.35">
      <c r="B58" s="196">
        <f t="shared" si="8"/>
        <v>55</v>
      </c>
      <c r="C58" s="258">
        <f t="shared" si="1"/>
        <v>4283.2767334700002</v>
      </c>
      <c r="D58" s="258">
        <f t="shared" si="2"/>
        <v>517.83283323000001</v>
      </c>
      <c r="E58" s="258">
        <f t="shared" si="3"/>
        <v>4283.2767334700002</v>
      </c>
      <c r="F58" s="250">
        <f t="shared" si="4"/>
        <v>144.72809999999998</v>
      </c>
      <c r="G58" s="33">
        <f t="shared" si="5"/>
        <v>147.65190000000001</v>
      </c>
      <c r="H58" s="250"/>
      <c r="I58" s="273">
        <v>146.19</v>
      </c>
      <c r="J58" s="250"/>
      <c r="K58" s="198">
        <v>0</v>
      </c>
      <c r="L58" s="259">
        <v>517.83283323000001</v>
      </c>
      <c r="M58" s="259">
        <v>135.75783934</v>
      </c>
      <c r="N58" s="259">
        <v>0</v>
      </c>
      <c r="O58" s="259">
        <v>0</v>
      </c>
      <c r="P58" s="259">
        <v>1553.672292</v>
      </c>
      <c r="Q58" s="259">
        <v>0</v>
      </c>
      <c r="R58" s="259">
        <v>0</v>
      </c>
      <c r="S58" s="259">
        <v>0</v>
      </c>
      <c r="T58" s="259">
        <v>847.5</v>
      </c>
      <c r="U58" s="259">
        <v>0</v>
      </c>
      <c r="V58" s="259">
        <v>4147.5188941300003</v>
      </c>
      <c r="W58" s="259">
        <v>0</v>
      </c>
      <c r="X58" s="259">
        <v>517.83283323000001</v>
      </c>
      <c r="Y58" s="259">
        <v>1553.672292</v>
      </c>
      <c r="Z58" s="259">
        <v>847.5</v>
      </c>
      <c r="AA58" s="259">
        <v>735.83500000000004</v>
      </c>
      <c r="AB58" s="199">
        <v>0</v>
      </c>
      <c r="AC58" s="251"/>
      <c r="AD58" s="265">
        <v>-517.83283323000001</v>
      </c>
      <c r="AE58" s="251">
        <f t="shared" si="6"/>
        <v>0</v>
      </c>
      <c r="AF58" s="251">
        <f t="shared" si="7"/>
        <v>517.83283323000001</v>
      </c>
      <c r="AG58" s="251">
        <v>517.83283323000001</v>
      </c>
      <c r="AH58" s="36">
        <f t="shared" si="9"/>
        <v>4283.2767334700002</v>
      </c>
    </row>
    <row r="59" spans="2:34" s="31" customFormat="1" x14ac:dyDescent="0.35">
      <c r="B59" s="196">
        <f t="shared" si="8"/>
        <v>56</v>
      </c>
      <c r="C59" s="258">
        <f t="shared" si="1"/>
        <v>5319.4389771300002</v>
      </c>
      <c r="D59" s="258">
        <f t="shared" si="2"/>
        <v>1562.2729513199999</v>
      </c>
      <c r="E59" s="258">
        <f t="shared" si="3"/>
        <v>5319.4389771300002</v>
      </c>
      <c r="F59" s="250">
        <f t="shared" si="4"/>
        <v>144.72809999999998</v>
      </c>
      <c r="G59" s="33">
        <f t="shared" si="5"/>
        <v>147.65190000000001</v>
      </c>
      <c r="H59" s="250"/>
      <c r="I59" s="273">
        <v>146.19</v>
      </c>
      <c r="J59" s="250"/>
      <c r="K59" s="198">
        <v>0</v>
      </c>
      <c r="L59" s="259">
        <v>1562.2729513199999</v>
      </c>
      <c r="M59" s="259">
        <v>284.22008299999999</v>
      </c>
      <c r="N59" s="259">
        <v>0</v>
      </c>
      <c r="O59" s="259">
        <v>0</v>
      </c>
      <c r="P59" s="259">
        <v>1553.672292</v>
      </c>
      <c r="Q59" s="259">
        <v>0</v>
      </c>
      <c r="R59" s="259">
        <v>0</v>
      </c>
      <c r="S59" s="259">
        <v>0</v>
      </c>
      <c r="T59" s="259">
        <v>847.5</v>
      </c>
      <c r="U59" s="259">
        <v>0</v>
      </c>
      <c r="V59" s="259">
        <v>5035.2188941300001</v>
      </c>
      <c r="W59" s="259">
        <v>0</v>
      </c>
      <c r="X59" s="259">
        <v>1562.2729513199999</v>
      </c>
      <c r="Y59" s="259">
        <v>1553.672292</v>
      </c>
      <c r="Z59" s="259">
        <v>847.5</v>
      </c>
      <c r="AA59" s="259">
        <v>735.83500000000004</v>
      </c>
      <c r="AB59" s="199">
        <v>0</v>
      </c>
      <c r="AC59" s="251"/>
      <c r="AD59" s="265">
        <v>-1562.2729513199999</v>
      </c>
      <c r="AE59" s="251">
        <f t="shared" si="6"/>
        <v>0</v>
      </c>
      <c r="AF59" s="251">
        <f t="shared" si="7"/>
        <v>1562.2729513199999</v>
      </c>
      <c r="AG59" s="251">
        <v>1562.2729513199999</v>
      </c>
      <c r="AH59" s="36">
        <f t="shared" si="9"/>
        <v>5319.4389771300002</v>
      </c>
    </row>
    <row r="60" spans="2:34" s="31" customFormat="1" x14ac:dyDescent="0.35">
      <c r="B60" s="196">
        <f t="shared" si="8"/>
        <v>57</v>
      </c>
      <c r="C60" s="258">
        <f t="shared" si="1"/>
        <v>6364.3389771299999</v>
      </c>
      <c r="D60" s="258">
        <f t="shared" si="2"/>
        <v>2607.1729513199998</v>
      </c>
      <c r="E60" s="258">
        <f t="shared" si="3"/>
        <v>6364.3389771299999</v>
      </c>
      <c r="F60" s="250">
        <f t="shared" si="4"/>
        <v>144.72809999999998</v>
      </c>
      <c r="G60" s="33">
        <f t="shared" si="5"/>
        <v>147.65190000000001</v>
      </c>
      <c r="H60" s="250"/>
      <c r="I60" s="273">
        <v>146.19</v>
      </c>
      <c r="J60" s="250"/>
      <c r="K60" s="198">
        <v>0</v>
      </c>
      <c r="L60" s="259">
        <v>2607.1729513199998</v>
      </c>
      <c r="M60" s="259">
        <v>441.42008299999998</v>
      </c>
      <c r="N60" s="259">
        <v>0</v>
      </c>
      <c r="O60" s="259">
        <v>0</v>
      </c>
      <c r="P60" s="259">
        <v>1553.672292</v>
      </c>
      <c r="Q60" s="259">
        <v>0</v>
      </c>
      <c r="R60" s="259">
        <v>0</v>
      </c>
      <c r="S60" s="259">
        <v>0</v>
      </c>
      <c r="T60" s="259">
        <v>847.5</v>
      </c>
      <c r="U60" s="259">
        <v>0</v>
      </c>
      <c r="V60" s="259">
        <v>5922.9188941299999</v>
      </c>
      <c r="W60" s="259">
        <v>0</v>
      </c>
      <c r="X60" s="259">
        <v>2607.1729513199998</v>
      </c>
      <c r="Y60" s="259">
        <v>1553.672292</v>
      </c>
      <c r="Z60" s="259">
        <v>847.5</v>
      </c>
      <c r="AA60" s="259">
        <v>735.83500000000004</v>
      </c>
      <c r="AB60" s="199">
        <v>0</v>
      </c>
      <c r="AC60" s="251"/>
      <c r="AD60" s="265">
        <v>-2607.1729513199998</v>
      </c>
      <c r="AE60" s="251">
        <f t="shared" si="6"/>
        <v>0</v>
      </c>
      <c r="AF60" s="251">
        <f t="shared" si="7"/>
        <v>2607.1729513199998</v>
      </c>
      <c r="AG60" s="251">
        <v>2607.1729513199998</v>
      </c>
      <c r="AH60" s="36">
        <f t="shared" si="9"/>
        <v>6364.3389771299999</v>
      </c>
    </row>
    <row r="61" spans="2:34" s="31" customFormat="1" x14ac:dyDescent="0.35">
      <c r="B61" s="196">
        <f t="shared" si="8"/>
        <v>58</v>
      </c>
      <c r="C61" s="258">
        <f t="shared" si="1"/>
        <v>7409.2389771299995</v>
      </c>
      <c r="D61" s="258">
        <f t="shared" si="2"/>
        <v>3652.0729513199999</v>
      </c>
      <c r="E61" s="258">
        <f t="shared" si="3"/>
        <v>7409.2389771299995</v>
      </c>
      <c r="F61" s="250">
        <f t="shared" si="4"/>
        <v>144.74790000000002</v>
      </c>
      <c r="G61" s="33">
        <f t="shared" si="5"/>
        <v>147.6721</v>
      </c>
      <c r="H61" s="250"/>
      <c r="I61" s="273">
        <v>146.21</v>
      </c>
      <c r="J61" s="250"/>
      <c r="K61" s="198">
        <v>0</v>
      </c>
      <c r="L61" s="259">
        <v>3652.0729513199999</v>
      </c>
      <c r="M61" s="259">
        <v>693.00008300000002</v>
      </c>
      <c r="N61" s="259">
        <v>0</v>
      </c>
      <c r="O61" s="259">
        <v>0</v>
      </c>
      <c r="P61" s="259">
        <v>1553.672292</v>
      </c>
      <c r="Q61" s="259">
        <v>0</v>
      </c>
      <c r="R61" s="259">
        <v>0</v>
      </c>
      <c r="S61" s="259">
        <v>0</v>
      </c>
      <c r="T61" s="259">
        <v>847.5</v>
      </c>
      <c r="U61" s="259">
        <v>0</v>
      </c>
      <c r="V61" s="259">
        <v>6716.2388941299996</v>
      </c>
      <c r="W61" s="259">
        <v>0</v>
      </c>
      <c r="X61" s="259">
        <v>3652.0729513199999</v>
      </c>
      <c r="Y61" s="259">
        <v>1553.672292</v>
      </c>
      <c r="Z61" s="259">
        <v>847.5</v>
      </c>
      <c r="AA61" s="259">
        <v>735.83500000000004</v>
      </c>
      <c r="AB61" s="199">
        <v>0</v>
      </c>
      <c r="AC61" s="251"/>
      <c r="AD61" s="265">
        <v>-3652.0729513199999</v>
      </c>
      <c r="AE61" s="251">
        <f t="shared" si="6"/>
        <v>0</v>
      </c>
      <c r="AF61" s="251">
        <f t="shared" si="7"/>
        <v>3652.0729513199999</v>
      </c>
      <c r="AG61" s="251">
        <v>3652.0729513199999</v>
      </c>
      <c r="AH61" s="36">
        <f t="shared" si="9"/>
        <v>7409.2389771299995</v>
      </c>
    </row>
    <row r="62" spans="2:34" s="31" customFormat="1" x14ac:dyDescent="0.35">
      <c r="B62" s="196">
        <f t="shared" si="8"/>
        <v>59</v>
      </c>
      <c r="C62" s="258">
        <f t="shared" si="1"/>
        <v>8454.1389771300001</v>
      </c>
      <c r="D62" s="258">
        <f t="shared" si="2"/>
        <v>4696.97295132</v>
      </c>
      <c r="E62" s="258">
        <f t="shared" si="3"/>
        <v>8454.1389771300001</v>
      </c>
      <c r="F62" s="250">
        <f t="shared" si="4"/>
        <v>1.1512285714285715</v>
      </c>
      <c r="G62" s="33">
        <f t="shared" si="5"/>
        <v>1.1744857142857146</v>
      </c>
      <c r="H62" s="250"/>
      <c r="I62" s="273">
        <v>1.162857142857143</v>
      </c>
      <c r="J62" s="250"/>
      <c r="K62" s="198">
        <v>0</v>
      </c>
      <c r="L62" s="259">
        <v>4696.97295132</v>
      </c>
      <c r="M62" s="259">
        <v>944.58008299999995</v>
      </c>
      <c r="N62" s="259">
        <v>0</v>
      </c>
      <c r="O62" s="259">
        <v>0</v>
      </c>
      <c r="P62" s="259">
        <v>1553.672292</v>
      </c>
      <c r="Q62" s="259">
        <v>0</v>
      </c>
      <c r="R62" s="259">
        <v>222.58285531000001</v>
      </c>
      <c r="S62" s="259">
        <v>0</v>
      </c>
      <c r="T62" s="259">
        <v>847.5</v>
      </c>
      <c r="U62" s="259">
        <v>0</v>
      </c>
      <c r="V62" s="259">
        <v>7286.9760388200002</v>
      </c>
      <c r="W62" s="259">
        <v>0</v>
      </c>
      <c r="X62" s="259">
        <v>4696.97295132</v>
      </c>
      <c r="Y62" s="259">
        <v>1553.672292</v>
      </c>
      <c r="Z62" s="259">
        <v>847.5</v>
      </c>
      <c r="AA62" s="259">
        <v>735.83500000000004</v>
      </c>
      <c r="AB62" s="199">
        <v>0</v>
      </c>
      <c r="AC62" s="251"/>
      <c r="AD62" s="265">
        <v>-4696.97295132</v>
      </c>
      <c r="AE62" s="251">
        <f t="shared" si="6"/>
        <v>0</v>
      </c>
      <c r="AF62" s="251">
        <f t="shared" si="7"/>
        <v>4696.97295132</v>
      </c>
      <c r="AG62" s="251">
        <v>4696.97295132</v>
      </c>
      <c r="AH62" s="36">
        <f t="shared" si="9"/>
        <v>8454.1389771300001</v>
      </c>
    </row>
    <row r="63" spans="2:34" s="31" customFormat="1" x14ac:dyDescent="0.35">
      <c r="B63" s="196">
        <f t="shared" si="8"/>
        <v>60</v>
      </c>
      <c r="C63" s="258">
        <f t="shared" si="1"/>
        <v>9507.7767334700002</v>
      </c>
      <c r="D63" s="258">
        <f t="shared" si="2"/>
        <v>5742.3328332299998</v>
      </c>
      <c r="E63" s="258">
        <f t="shared" si="3"/>
        <v>9507.7767334700002</v>
      </c>
      <c r="F63" s="250">
        <f t="shared" si="4"/>
        <v>1.1512285714285715</v>
      </c>
      <c r="G63" s="33">
        <f t="shared" si="5"/>
        <v>1.1744857142857146</v>
      </c>
      <c r="H63" s="250"/>
      <c r="I63" s="273">
        <v>1.162857142857143</v>
      </c>
      <c r="J63" s="250"/>
      <c r="K63" s="198">
        <v>0</v>
      </c>
      <c r="L63" s="259">
        <v>5742.3328332299998</v>
      </c>
      <c r="M63" s="259">
        <v>1196.160083</v>
      </c>
      <c r="N63" s="259">
        <v>0</v>
      </c>
      <c r="O63" s="259">
        <v>0</v>
      </c>
      <c r="P63" s="259">
        <v>1553.672292</v>
      </c>
      <c r="Q63" s="259">
        <v>0</v>
      </c>
      <c r="R63" s="259">
        <v>914.01777947000005</v>
      </c>
      <c r="S63" s="259">
        <v>0</v>
      </c>
      <c r="T63" s="259">
        <v>847.5</v>
      </c>
      <c r="U63" s="259">
        <v>0</v>
      </c>
      <c r="V63" s="259">
        <v>7397.5988710000001</v>
      </c>
      <c r="W63" s="259">
        <v>0</v>
      </c>
      <c r="X63" s="259">
        <v>5742.3328332299998</v>
      </c>
      <c r="Y63" s="259">
        <v>1553.672292</v>
      </c>
      <c r="Z63" s="259">
        <v>847.5</v>
      </c>
      <c r="AA63" s="259">
        <v>735.83500000000004</v>
      </c>
      <c r="AB63" s="199">
        <v>0</v>
      </c>
      <c r="AC63" s="251"/>
      <c r="AD63" s="265">
        <v>-5742.3328332299998</v>
      </c>
      <c r="AE63" s="251">
        <f t="shared" si="6"/>
        <v>0</v>
      </c>
      <c r="AF63" s="251">
        <f t="shared" si="7"/>
        <v>5742.3328332299998</v>
      </c>
      <c r="AG63" s="251">
        <v>5742.3328332299998</v>
      </c>
      <c r="AH63" s="36">
        <f t="shared" si="9"/>
        <v>9507.7767334700002</v>
      </c>
    </row>
    <row r="64" spans="2:34" s="31" customFormat="1" x14ac:dyDescent="0.35">
      <c r="B64" s="196">
        <f t="shared" si="8"/>
        <v>61</v>
      </c>
      <c r="C64" s="258">
        <f t="shared" si="1"/>
        <v>10116.525395000001</v>
      </c>
      <c r="D64" s="258">
        <f t="shared" si="2"/>
        <v>6779.6610170000004</v>
      </c>
      <c r="E64" s="258">
        <f t="shared" si="3"/>
        <v>10116.525395000001</v>
      </c>
      <c r="F64" s="250">
        <f t="shared" si="4"/>
        <v>0.16122857142857147</v>
      </c>
      <c r="G64" s="33">
        <f t="shared" si="5"/>
        <v>0.16448571428571432</v>
      </c>
      <c r="H64" s="250"/>
      <c r="I64" s="273">
        <v>0.16285714285714289</v>
      </c>
      <c r="J64" s="250"/>
      <c r="K64" s="198">
        <v>0</v>
      </c>
      <c r="L64" s="259">
        <v>6779.6610170000004</v>
      </c>
      <c r="M64" s="259">
        <v>1447.7400829999999</v>
      </c>
      <c r="N64" s="259">
        <v>0</v>
      </c>
      <c r="O64" s="259">
        <v>0</v>
      </c>
      <c r="P64" s="259">
        <v>1553.672292</v>
      </c>
      <c r="Q64" s="259">
        <v>0</v>
      </c>
      <c r="R64" s="259">
        <v>1271.1864410000001</v>
      </c>
      <c r="S64" s="259">
        <v>0</v>
      </c>
      <c r="T64" s="259">
        <v>847.5</v>
      </c>
      <c r="U64" s="259">
        <v>0</v>
      </c>
      <c r="V64" s="259">
        <v>7397.5988710000001</v>
      </c>
      <c r="W64" s="259">
        <v>0</v>
      </c>
      <c r="X64" s="259">
        <v>6779.6610170000004</v>
      </c>
      <c r="Y64" s="259">
        <v>1553.672292</v>
      </c>
      <c r="Z64" s="259">
        <v>847.5</v>
      </c>
      <c r="AA64" s="259">
        <v>735.83500000000004</v>
      </c>
      <c r="AB64" s="199">
        <v>436.85739666000001</v>
      </c>
      <c r="AC64" s="251"/>
      <c r="AD64" s="265">
        <v>-6779.6610170000004</v>
      </c>
      <c r="AE64" s="251">
        <f t="shared" si="6"/>
        <v>0</v>
      </c>
      <c r="AF64" s="251">
        <f t="shared" si="7"/>
        <v>6779.6610170000004</v>
      </c>
      <c r="AG64" s="251">
        <v>6779.6610170000004</v>
      </c>
      <c r="AH64" s="36">
        <f t="shared" si="9"/>
        <v>10116.525395000001</v>
      </c>
    </row>
    <row r="65" spans="2:34" s="31" customFormat="1" x14ac:dyDescent="0.35">
      <c r="B65" s="196">
        <f t="shared" si="8"/>
        <v>62</v>
      </c>
      <c r="C65" s="258">
        <f t="shared" si="1"/>
        <v>10116.525395000001</v>
      </c>
      <c r="D65" s="258">
        <f t="shared" si="2"/>
        <v>6779.6610170000004</v>
      </c>
      <c r="E65" s="258">
        <f t="shared" si="3"/>
        <v>10116.525395000001</v>
      </c>
      <c r="F65" s="250">
        <f t="shared" si="4"/>
        <v>0.16122857142857147</v>
      </c>
      <c r="G65" s="33">
        <f t="shared" si="5"/>
        <v>0.16448571428571432</v>
      </c>
      <c r="H65" s="250"/>
      <c r="I65" s="273">
        <v>0.16285714285714289</v>
      </c>
      <c r="J65" s="250"/>
      <c r="K65" s="198">
        <v>0</v>
      </c>
      <c r="L65" s="259">
        <v>6779.6610170000004</v>
      </c>
      <c r="M65" s="259">
        <v>1447.7400829999999</v>
      </c>
      <c r="N65" s="259">
        <v>0</v>
      </c>
      <c r="O65" s="259">
        <v>0</v>
      </c>
      <c r="P65" s="259">
        <v>1553.672292</v>
      </c>
      <c r="Q65" s="259">
        <v>0</v>
      </c>
      <c r="R65" s="259">
        <v>1271.1864410000001</v>
      </c>
      <c r="S65" s="259">
        <v>0</v>
      </c>
      <c r="T65" s="259">
        <v>847.5</v>
      </c>
      <c r="U65" s="259">
        <v>0</v>
      </c>
      <c r="V65" s="259">
        <v>7397.5988710000001</v>
      </c>
      <c r="W65" s="259">
        <v>0</v>
      </c>
      <c r="X65" s="259">
        <v>6779.6610170000004</v>
      </c>
      <c r="Y65" s="259">
        <v>1553.672292</v>
      </c>
      <c r="Z65" s="259">
        <v>847.5</v>
      </c>
      <c r="AA65" s="259">
        <v>735.83500000000004</v>
      </c>
      <c r="AB65" s="199">
        <v>436.85739666000001</v>
      </c>
      <c r="AC65" s="251"/>
      <c r="AD65" s="265">
        <v>-6779.6610170000004</v>
      </c>
      <c r="AE65" s="251">
        <f t="shared" si="6"/>
        <v>0</v>
      </c>
      <c r="AF65" s="251">
        <f t="shared" si="7"/>
        <v>6779.6610170000004</v>
      </c>
      <c r="AG65" s="251">
        <v>6779.6610170000004</v>
      </c>
      <c r="AH65" s="36">
        <f t="shared" si="9"/>
        <v>10116.525395000001</v>
      </c>
    </row>
    <row r="66" spans="2:34" s="31" customFormat="1" x14ac:dyDescent="0.35">
      <c r="B66" s="196">
        <f t="shared" si="8"/>
        <v>63</v>
      </c>
      <c r="C66" s="258">
        <f t="shared" si="1"/>
        <v>9858.7751095999993</v>
      </c>
      <c r="D66" s="258">
        <f t="shared" si="2"/>
        <v>6093.3312093699997</v>
      </c>
      <c r="E66" s="258">
        <f t="shared" si="3"/>
        <v>9858.7751095999993</v>
      </c>
      <c r="F66" s="250">
        <f t="shared" si="4"/>
        <v>0.16122857142857147</v>
      </c>
      <c r="G66" s="33">
        <f t="shared" si="5"/>
        <v>0.16448571428571432</v>
      </c>
      <c r="H66" s="250"/>
      <c r="I66" s="273">
        <v>0.16285714285714289</v>
      </c>
      <c r="J66" s="250"/>
      <c r="K66" s="198">
        <v>0</v>
      </c>
      <c r="L66" s="259">
        <v>6093.3312093699997</v>
      </c>
      <c r="M66" s="259">
        <v>1196.160083</v>
      </c>
      <c r="N66" s="259">
        <v>0</v>
      </c>
      <c r="O66" s="259">
        <v>0</v>
      </c>
      <c r="P66" s="259">
        <v>1553.672292</v>
      </c>
      <c r="Q66" s="259">
        <v>0</v>
      </c>
      <c r="R66" s="259">
        <v>1265.0161556</v>
      </c>
      <c r="S66" s="259">
        <v>0</v>
      </c>
      <c r="T66" s="259">
        <v>847.5</v>
      </c>
      <c r="U66" s="259">
        <v>0</v>
      </c>
      <c r="V66" s="259">
        <v>7397.5988710000001</v>
      </c>
      <c r="W66" s="259">
        <v>0</v>
      </c>
      <c r="X66" s="259">
        <v>6093.3312093699997</v>
      </c>
      <c r="Y66" s="259">
        <v>1553.672292</v>
      </c>
      <c r="Z66" s="259">
        <v>847.5</v>
      </c>
      <c r="AA66" s="259">
        <v>735.83500000000004</v>
      </c>
      <c r="AB66" s="199">
        <v>0</v>
      </c>
      <c r="AC66" s="251"/>
      <c r="AD66" s="265">
        <v>-6093.3312093699997</v>
      </c>
      <c r="AE66" s="251">
        <f t="shared" si="6"/>
        <v>0</v>
      </c>
      <c r="AF66" s="251">
        <f t="shared" si="7"/>
        <v>6093.3312093699997</v>
      </c>
      <c r="AG66" s="251">
        <v>6093.3312093699997</v>
      </c>
      <c r="AH66" s="36">
        <f t="shared" si="9"/>
        <v>9858.7751095999993</v>
      </c>
    </row>
    <row r="67" spans="2:34" s="31" customFormat="1" x14ac:dyDescent="0.35">
      <c r="B67" s="196">
        <f t="shared" si="8"/>
        <v>64</v>
      </c>
      <c r="C67" s="258">
        <f t="shared" si="1"/>
        <v>8805.137353260001</v>
      </c>
      <c r="D67" s="258">
        <f t="shared" si="2"/>
        <v>5047.9713274599999</v>
      </c>
      <c r="E67" s="258">
        <f t="shared" si="3"/>
        <v>8805.137353260001</v>
      </c>
      <c r="F67" s="250">
        <f t="shared" si="4"/>
        <v>1.1512285714285715</v>
      </c>
      <c r="G67" s="33">
        <f t="shared" si="5"/>
        <v>1.1744857142857146</v>
      </c>
      <c r="H67" s="250"/>
      <c r="I67" s="273">
        <v>1.162857142857143</v>
      </c>
      <c r="J67" s="250"/>
      <c r="K67" s="198">
        <v>0</v>
      </c>
      <c r="L67" s="259">
        <v>5047.9713274599999</v>
      </c>
      <c r="M67" s="259">
        <v>944.58008299999995</v>
      </c>
      <c r="N67" s="259">
        <v>0</v>
      </c>
      <c r="O67" s="259">
        <v>0</v>
      </c>
      <c r="P67" s="259">
        <v>1553.672292</v>
      </c>
      <c r="Q67" s="259">
        <v>0</v>
      </c>
      <c r="R67" s="259">
        <v>462.95839926000002</v>
      </c>
      <c r="S67" s="259">
        <v>0</v>
      </c>
      <c r="T67" s="259">
        <v>847.5</v>
      </c>
      <c r="U67" s="259">
        <v>0</v>
      </c>
      <c r="V67" s="259">
        <v>7397.5988710000001</v>
      </c>
      <c r="W67" s="259">
        <v>0</v>
      </c>
      <c r="X67" s="259">
        <v>5047.9713274599999</v>
      </c>
      <c r="Y67" s="259">
        <v>1553.672292</v>
      </c>
      <c r="Z67" s="259">
        <v>847.5</v>
      </c>
      <c r="AA67" s="259">
        <v>735.83500000000004</v>
      </c>
      <c r="AB67" s="199">
        <v>0</v>
      </c>
      <c r="AC67" s="251"/>
      <c r="AD67" s="265">
        <v>-5047.9713274599999</v>
      </c>
      <c r="AE67" s="251">
        <f t="shared" si="6"/>
        <v>0</v>
      </c>
      <c r="AF67" s="251">
        <f t="shared" si="7"/>
        <v>5047.9713274599999</v>
      </c>
      <c r="AG67" s="251">
        <v>5047.9713274599999</v>
      </c>
      <c r="AH67" s="36">
        <f t="shared" si="9"/>
        <v>8805.137353260001</v>
      </c>
    </row>
    <row r="68" spans="2:34" s="31" customFormat="1" x14ac:dyDescent="0.35">
      <c r="B68" s="196">
        <f t="shared" si="8"/>
        <v>65</v>
      </c>
      <c r="C68" s="258">
        <f t="shared" si="1"/>
        <v>7760.2373532600004</v>
      </c>
      <c r="D68" s="258">
        <f t="shared" si="2"/>
        <v>4003.0713274599998</v>
      </c>
      <c r="E68" s="258">
        <f t="shared" si="3"/>
        <v>7760.2373532600004</v>
      </c>
      <c r="F68" s="250">
        <f t="shared" si="4"/>
        <v>1.1512285714285715</v>
      </c>
      <c r="G68" s="33">
        <f t="shared" si="5"/>
        <v>1.1744857142857146</v>
      </c>
      <c r="H68" s="250"/>
      <c r="I68" s="273">
        <v>1.162857142857143</v>
      </c>
      <c r="J68" s="250"/>
      <c r="K68" s="198">
        <v>0</v>
      </c>
      <c r="L68" s="259">
        <v>4003.0713274599998</v>
      </c>
      <c r="M68" s="259">
        <v>819.53302766000002</v>
      </c>
      <c r="N68" s="259">
        <v>0</v>
      </c>
      <c r="O68" s="259">
        <v>0</v>
      </c>
      <c r="P68" s="259">
        <v>1553.672292</v>
      </c>
      <c r="Q68" s="259">
        <v>0</v>
      </c>
      <c r="R68" s="259">
        <v>112.03494259</v>
      </c>
      <c r="S68" s="259">
        <v>0</v>
      </c>
      <c r="T68" s="259">
        <v>847.5</v>
      </c>
      <c r="U68" s="259">
        <v>0</v>
      </c>
      <c r="V68" s="259">
        <v>6828.6693830100003</v>
      </c>
      <c r="W68" s="259">
        <v>0</v>
      </c>
      <c r="X68" s="259">
        <v>4003.0713274599998</v>
      </c>
      <c r="Y68" s="259">
        <v>1553.672292</v>
      </c>
      <c r="Z68" s="259">
        <v>847.5</v>
      </c>
      <c r="AA68" s="259">
        <v>735.83500000000004</v>
      </c>
      <c r="AB68" s="199">
        <v>0</v>
      </c>
      <c r="AC68" s="251"/>
      <c r="AD68" s="265">
        <v>-4003.0713274599998</v>
      </c>
      <c r="AE68" s="251">
        <f t="shared" si="6"/>
        <v>0</v>
      </c>
      <c r="AF68" s="251">
        <f t="shared" si="7"/>
        <v>4003.0713274599998</v>
      </c>
      <c r="AG68" s="251">
        <v>4003.0713274599998</v>
      </c>
      <c r="AH68" s="36">
        <f t="shared" ref="AH68:AH99" si="10">M68+R68+V68</f>
        <v>7760.2373532600004</v>
      </c>
    </row>
    <row r="69" spans="2:34" s="31" customFormat="1" x14ac:dyDescent="0.35">
      <c r="B69" s="196">
        <f t="shared" si="8"/>
        <v>66</v>
      </c>
      <c r="C69" s="258">
        <f t="shared" ref="C69:C132" si="11">AH69</f>
        <v>6715.3373532599999</v>
      </c>
      <c r="D69" s="258">
        <f t="shared" ref="D69:D132" si="12">AG69</f>
        <v>2958.1713274600002</v>
      </c>
      <c r="E69" s="258">
        <f t="shared" ref="E69:E132" si="13">AH69</f>
        <v>6715.3373532599999</v>
      </c>
      <c r="F69" s="250">
        <f t="shared" ref="F69:F132" si="14">0.99*I69</f>
        <v>146.72790000000001</v>
      </c>
      <c r="G69" s="33">
        <f t="shared" ref="G69:G132" si="15">1.01*I69</f>
        <v>149.69210000000001</v>
      </c>
      <c r="H69" s="250"/>
      <c r="I69" s="273">
        <v>148.21</v>
      </c>
      <c r="J69" s="250"/>
      <c r="K69" s="198">
        <v>0</v>
      </c>
      <c r="L69" s="259">
        <v>2958.1713274600002</v>
      </c>
      <c r="M69" s="259">
        <v>567.95302765999998</v>
      </c>
      <c r="N69" s="259">
        <v>0</v>
      </c>
      <c r="O69" s="259">
        <v>0</v>
      </c>
      <c r="P69" s="259">
        <v>1553.672292</v>
      </c>
      <c r="Q69" s="259">
        <v>0</v>
      </c>
      <c r="R69" s="259">
        <v>206.41494259000001</v>
      </c>
      <c r="S69" s="259">
        <v>0</v>
      </c>
      <c r="T69" s="259">
        <v>847.5</v>
      </c>
      <c r="U69" s="259">
        <v>0</v>
      </c>
      <c r="V69" s="259">
        <v>5940.9693830099995</v>
      </c>
      <c r="W69" s="259">
        <v>0</v>
      </c>
      <c r="X69" s="259">
        <v>2958.1713274600002</v>
      </c>
      <c r="Y69" s="259">
        <v>1553.672292</v>
      </c>
      <c r="Z69" s="259">
        <v>847.5</v>
      </c>
      <c r="AA69" s="259">
        <v>735.83500000000004</v>
      </c>
      <c r="AB69" s="199">
        <v>0</v>
      </c>
      <c r="AC69" s="251"/>
      <c r="AD69" s="265">
        <v>-2958.1713274600002</v>
      </c>
      <c r="AE69" s="251">
        <f t="shared" ref="AE69:AE132" si="16">IF(AD69&lt;0,0,AD69)</f>
        <v>0</v>
      </c>
      <c r="AF69" s="251">
        <f t="shared" ref="AF69:AF132" si="17">IF(AD69&gt;0,0,-AD69)</f>
        <v>2958.1713274600002</v>
      </c>
      <c r="AG69" s="251">
        <v>2958.1713274600002</v>
      </c>
      <c r="AH69" s="36">
        <f t="shared" si="10"/>
        <v>6715.3373532599999</v>
      </c>
    </row>
    <row r="70" spans="2:34" s="31" customFormat="1" x14ac:dyDescent="0.35">
      <c r="B70" s="196">
        <f t="shared" ref="B70:B133" si="18">B69+1</f>
        <v>67</v>
      </c>
      <c r="C70" s="258">
        <f t="shared" si="11"/>
        <v>5369.6424106699997</v>
      </c>
      <c r="D70" s="258">
        <f t="shared" si="12"/>
        <v>1262.97413405</v>
      </c>
      <c r="E70" s="258">
        <f t="shared" si="13"/>
        <v>5369.6424106699997</v>
      </c>
      <c r="F70" s="250">
        <f t="shared" si="14"/>
        <v>146.7081</v>
      </c>
      <c r="G70" s="33">
        <f t="shared" si="15"/>
        <v>149.67189999999999</v>
      </c>
      <c r="H70" s="250"/>
      <c r="I70" s="273">
        <v>148.19</v>
      </c>
      <c r="J70" s="250"/>
      <c r="K70" s="198">
        <v>0</v>
      </c>
      <c r="L70" s="259">
        <v>1262.97413405</v>
      </c>
      <c r="M70" s="259">
        <v>316.37302765999999</v>
      </c>
      <c r="N70" s="259">
        <v>0</v>
      </c>
      <c r="O70" s="259">
        <v>0</v>
      </c>
      <c r="P70" s="259">
        <v>902.91521667999996</v>
      </c>
      <c r="Q70" s="259">
        <v>483.84553376999997</v>
      </c>
      <c r="R70" s="259">
        <v>0</v>
      </c>
      <c r="S70" s="259">
        <v>0</v>
      </c>
      <c r="T70" s="259">
        <v>847.5</v>
      </c>
      <c r="U70" s="259">
        <v>0</v>
      </c>
      <c r="V70" s="259">
        <v>5053.2693830099997</v>
      </c>
      <c r="W70" s="259">
        <v>0</v>
      </c>
      <c r="X70" s="259">
        <v>1262.97413405</v>
      </c>
      <c r="Y70" s="259">
        <v>902.91521667999996</v>
      </c>
      <c r="Z70" s="259">
        <v>847.5</v>
      </c>
      <c r="AA70" s="259">
        <v>735.83500000000004</v>
      </c>
      <c r="AB70" s="199">
        <v>0</v>
      </c>
      <c r="AC70" s="251"/>
      <c r="AD70" s="265">
        <v>-1262.97413405</v>
      </c>
      <c r="AE70" s="251">
        <f t="shared" si="16"/>
        <v>0</v>
      </c>
      <c r="AF70" s="251">
        <f t="shared" si="17"/>
        <v>1262.97413405</v>
      </c>
      <c r="AG70" s="251">
        <v>1262.97413405</v>
      </c>
      <c r="AH70" s="36">
        <f t="shared" si="10"/>
        <v>5369.6424106699997</v>
      </c>
    </row>
    <row r="71" spans="2:34" s="31" customFormat="1" x14ac:dyDescent="0.35">
      <c r="B71" s="196">
        <f t="shared" si="18"/>
        <v>68</v>
      </c>
      <c r="C71" s="258">
        <f t="shared" si="11"/>
        <v>4230.3624106699999</v>
      </c>
      <c r="D71" s="258">
        <f t="shared" si="12"/>
        <v>285.00377354</v>
      </c>
      <c r="E71" s="258">
        <f t="shared" si="13"/>
        <v>4230.3624106699999</v>
      </c>
      <c r="F71" s="250">
        <f t="shared" si="14"/>
        <v>146.7081</v>
      </c>
      <c r="G71" s="33">
        <f t="shared" si="15"/>
        <v>149.67189999999999</v>
      </c>
      <c r="H71" s="250"/>
      <c r="I71" s="273">
        <v>148.19</v>
      </c>
      <c r="J71" s="250"/>
      <c r="K71" s="198">
        <v>0</v>
      </c>
      <c r="L71" s="259">
        <v>285.00377354</v>
      </c>
      <c r="M71" s="259">
        <v>64.793027660000007</v>
      </c>
      <c r="N71" s="259">
        <v>0</v>
      </c>
      <c r="O71" s="259">
        <v>0</v>
      </c>
      <c r="P71" s="259">
        <v>969.38497426000004</v>
      </c>
      <c r="Q71" s="259">
        <v>171.63686247000001</v>
      </c>
      <c r="R71" s="259">
        <v>0</v>
      </c>
      <c r="S71" s="259">
        <v>0</v>
      </c>
      <c r="T71" s="259">
        <v>847.5</v>
      </c>
      <c r="U71" s="259">
        <v>0</v>
      </c>
      <c r="V71" s="259">
        <v>4165.5693830099999</v>
      </c>
      <c r="W71" s="259">
        <v>0</v>
      </c>
      <c r="X71" s="259">
        <v>285.00377354</v>
      </c>
      <c r="Y71" s="259">
        <v>969.38497426000004</v>
      </c>
      <c r="Z71" s="259">
        <v>847.5</v>
      </c>
      <c r="AA71" s="259">
        <v>735.83500000000004</v>
      </c>
      <c r="AB71" s="199">
        <v>0</v>
      </c>
      <c r="AC71" s="251"/>
      <c r="AD71" s="265">
        <v>-285.00377354</v>
      </c>
      <c r="AE71" s="251">
        <f t="shared" si="16"/>
        <v>0</v>
      </c>
      <c r="AF71" s="251">
        <f t="shared" si="17"/>
        <v>285.00377354</v>
      </c>
      <c r="AG71" s="251">
        <v>285.00377354</v>
      </c>
      <c r="AH71" s="36">
        <f t="shared" si="10"/>
        <v>4230.3624106699999</v>
      </c>
    </row>
    <row r="72" spans="2:34" s="31" customFormat="1" x14ac:dyDescent="0.35">
      <c r="B72" s="196">
        <f t="shared" si="18"/>
        <v>69</v>
      </c>
      <c r="C72" s="258">
        <f t="shared" si="11"/>
        <v>3606.8506222800002</v>
      </c>
      <c r="D72" s="258">
        <f t="shared" si="12"/>
        <v>0</v>
      </c>
      <c r="E72" s="258">
        <f t="shared" si="13"/>
        <v>3606.8506222800002</v>
      </c>
      <c r="F72" s="250">
        <f t="shared" si="14"/>
        <v>146.6883</v>
      </c>
      <c r="G72" s="33">
        <f t="shared" si="15"/>
        <v>149.65169999999998</v>
      </c>
      <c r="H72" s="250"/>
      <c r="I72" s="273">
        <v>148.16999999999999</v>
      </c>
      <c r="J72" s="250"/>
      <c r="K72" s="198">
        <v>175.14902681000001</v>
      </c>
      <c r="L72" s="259">
        <v>0</v>
      </c>
      <c r="M72" s="259">
        <v>316.37302765999999</v>
      </c>
      <c r="N72" s="259">
        <v>0</v>
      </c>
      <c r="O72" s="259">
        <v>0</v>
      </c>
      <c r="P72" s="259">
        <v>1553.672292</v>
      </c>
      <c r="Q72" s="259">
        <v>0</v>
      </c>
      <c r="R72" s="259">
        <v>0</v>
      </c>
      <c r="S72" s="259">
        <v>0</v>
      </c>
      <c r="T72" s="259">
        <v>847.5</v>
      </c>
      <c r="U72" s="259">
        <v>0</v>
      </c>
      <c r="V72" s="259">
        <v>3290.4775946200002</v>
      </c>
      <c r="W72" s="259">
        <v>175.14902681000001</v>
      </c>
      <c r="X72" s="259">
        <v>0</v>
      </c>
      <c r="Y72" s="259">
        <v>1553.672292</v>
      </c>
      <c r="Z72" s="259">
        <v>847.5</v>
      </c>
      <c r="AA72" s="259">
        <v>735.83500000000004</v>
      </c>
      <c r="AB72" s="199">
        <v>0</v>
      </c>
      <c r="AC72" s="251"/>
      <c r="AD72" s="265">
        <v>175.14902681000001</v>
      </c>
      <c r="AE72" s="251">
        <f t="shared" si="16"/>
        <v>175.14902681000001</v>
      </c>
      <c r="AF72" s="251">
        <f t="shared" si="17"/>
        <v>0</v>
      </c>
      <c r="AG72" s="251">
        <v>0</v>
      </c>
      <c r="AH72" s="36">
        <f t="shared" si="10"/>
        <v>3606.8506222800002</v>
      </c>
    </row>
    <row r="73" spans="2:34" s="31" customFormat="1" x14ac:dyDescent="0.35">
      <c r="B73" s="196">
        <f t="shared" si="18"/>
        <v>70</v>
      </c>
      <c r="C73" s="258">
        <f t="shared" si="11"/>
        <v>2570.6883786200001</v>
      </c>
      <c r="D73" s="258">
        <f t="shared" si="12"/>
        <v>0</v>
      </c>
      <c r="E73" s="258">
        <f t="shared" si="13"/>
        <v>2570.6883786200001</v>
      </c>
      <c r="F73" s="250">
        <f t="shared" si="14"/>
        <v>146.6883</v>
      </c>
      <c r="G73" s="33">
        <f t="shared" si="15"/>
        <v>149.65169999999998</v>
      </c>
      <c r="H73" s="250"/>
      <c r="I73" s="273">
        <v>148.16999999999999</v>
      </c>
      <c r="J73" s="250"/>
      <c r="K73" s="198">
        <v>1219.5891448899999</v>
      </c>
      <c r="L73" s="259">
        <v>0</v>
      </c>
      <c r="M73" s="259">
        <v>167.91078400000001</v>
      </c>
      <c r="N73" s="259">
        <v>0</v>
      </c>
      <c r="O73" s="259">
        <v>0</v>
      </c>
      <c r="P73" s="259">
        <v>1553.672292</v>
      </c>
      <c r="Q73" s="259">
        <v>0</v>
      </c>
      <c r="R73" s="259">
        <v>0</v>
      </c>
      <c r="S73" s="259">
        <v>0</v>
      </c>
      <c r="T73" s="259">
        <v>847.5</v>
      </c>
      <c r="U73" s="259">
        <v>0</v>
      </c>
      <c r="V73" s="259">
        <v>2402.7775946199999</v>
      </c>
      <c r="W73" s="259">
        <v>1219.5891448899999</v>
      </c>
      <c r="X73" s="259">
        <v>0</v>
      </c>
      <c r="Y73" s="259">
        <v>1553.672292</v>
      </c>
      <c r="Z73" s="259">
        <v>847.5</v>
      </c>
      <c r="AA73" s="259">
        <v>735.83500000000004</v>
      </c>
      <c r="AB73" s="199">
        <v>0</v>
      </c>
      <c r="AC73" s="251"/>
      <c r="AD73" s="265">
        <v>1219.5891448899999</v>
      </c>
      <c r="AE73" s="251">
        <f t="shared" si="16"/>
        <v>1219.5891448899999</v>
      </c>
      <c r="AF73" s="251">
        <f t="shared" si="17"/>
        <v>0</v>
      </c>
      <c r="AG73" s="251">
        <v>0</v>
      </c>
      <c r="AH73" s="36">
        <f t="shared" si="10"/>
        <v>2570.6883786200001</v>
      </c>
    </row>
    <row r="74" spans="2:34" s="31" customFormat="1" x14ac:dyDescent="0.35">
      <c r="B74" s="196">
        <f t="shared" si="18"/>
        <v>71</v>
      </c>
      <c r="C74" s="258">
        <f t="shared" si="11"/>
        <v>1534.5261349499999</v>
      </c>
      <c r="D74" s="258">
        <f t="shared" si="12"/>
        <v>0</v>
      </c>
      <c r="E74" s="258">
        <f t="shared" si="13"/>
        <v>1534.5261349499999</v>
      </c>
      <c r="F74" s="250">
        <f t="shared" si="14"/>
        <v>146.6883</v>
      </c>
      <c r="G74" s="33">
        <f t="shared" si="15"/>
        <v>149.65169999999998</v>
      </c>
      <c r="H74" s="250"/>
      <c r="I74" s="273">
        <v>148.16999999999999</v>
      </c>
      <c r="J74" s="250"/>
      <c r="K74" s="198">
        <v>2264.0292629800001</v>
      </c>
      <c r="L74" s="259">
        <v>0</v>
      </c>
      <c r="M74" s="259">
        <v>19.44854033</v>
      </c>
      <c r="N74" s="259">
        <v>0</v>
      </c>
      <c r="O74" s="259">
        <v>0</v>
      </c>
      <c r="P74" s="259">
        <v>1553.672292</v>
      </c>
      <c r="Q74" s="259">
        <v>0</v>
      </c>
      <c r="R74" s="259">
        <v>0</v>
      </c>
      <c r="S74" s="259">
        <v>0</v>
      </c>
      <c r="T74" s="259">
        <v>847.5</v>
      </c>
      <c r="U74" s="259">
        <v>0</v>
      </c>
      <c r="V74" s="259">
        <v>1515.0775946199999</v>
      </c>
      <c r="W74" s="259">
        <v>2264.0292629800001</v>
      </c>
      <c r="X74" s="259">
        <v>0</v>
      </c>
      <c r="Y74" s="259">
        <v>1553.672292</v>
      </c>
      <c r="Z74" s="259">
        <v>847.5</v>
      </c>
      <c r="AA74" s="259">
        <v>735.83500000000004</v>
      </c>
      <c r="AB74" s="199">
        <v>0</v>
      </c>
      <c r="AC74" s="251"/>
      <c r="AD74" s="265">
        <v>2264.0292629800001</v>
      </c>
      <c r="AE74" s="251">
        <f t="shared" si="16"/>
        <v>2264.0292629800001</v>
      </c>
      <c r="AF74" s="251">
        <f t="shared" si="17"/>
        <v>0</v>
      </c>
      <c r="AG74" s="251">
        <v>0</v>
      </c>
      <c r="AH74" s="36">
        <f t="shared" si="10"/>
        <v>1534.5261349499999</v>
      </c>
    </row>
    <row r="75" spans="2:34" s="31" customFormat="1" x14ac:dyDescent="0.35">
      <c r="B75" s="196">
        <f t="shared" si="18"/>
        <v>72</v>
      </c>
      <c r="C75" s="258">
        <f t="shared" si="11"/>
        <v>1816.1821139799999</v>
      </c>
      <c r="D75" s="258">
        <f t="shared" si="12"/>
        <v>0</v>
      </c>
      <c r="E75" s="258">
        <f t="shared" si="13"/>
        <v>1816.1821139799999</v>
      </c>
      <c r="F75" s="250">
        <f t="shared" si="14"/>
        <v>144.70829999999998</v>
      </c>
      <c r="G75" s="33">
        <f t="shared" si="15"/>
        <v>147.6317</v>
      </c>
      <c r="H75" s="250"/>
      <c r="I75" s="273">
        <v>146.16999999999999</v>
      </c>
      <c r="J75" s="250"/>
      <c r="K75" s="198">
        <v>1982.3732839500001</v>
      </c>
      <c r="L75" s="259">
        <v>0</v>
      </c>
      <c r="M75" s="259">
        <v>271.02854033</v>
      </c>
      <c r="N75" s="259">
        <v>0</v>
      </c>
      <c r="O75" s="259">
        <v>0</v>
      </c>
      <c r="P75" s="259">
        <v>1553.672292</v>
      </c>
      <c r="Q75" s="259">
        <v>0</v>
      </c>
      <c r="R75" s="259">
        <v>0</v>
      </c>
      <c r="S75" s="259">
        <v>0</v>
      </c>
      <c r="T75" s="259">
        <v>847.5</v>
      </c>
      <c r="U75" s="259">
        <v>0</v>
      </c>
      <c r="V75" s="259">
        <v>1545.15357365</v>
      </c>
      <c r="W75" s="259">
        <v>1982.3732839500001</v>
      </c>
      <c r="X75" s="259">
        <v>0</v>
      </c>
      <c r="Y75" s="259">
        <v>1553.672292</v>
      </c>
      <c r="Z75" s="259">
        <v>847.5</v>
      </c>
      <c r="AA75" s="259">
        <v>735.83500000000004</v>
      </c>
      <c r="AB75" s="199">
        <v>0</v>
      </c>
      <c r="AC75" s="251"/>
      <c r="AD75" s="265">
        <v>1982.3732839500001</v>
      </c>
      <c r="AE75" s="251">
        <f t="shared" si="16"/>
        <v>1982.3732839500001</v>
      </c>
      <c r="AF75" s="251">
        <f t="shared" si="17"/>
        <v>0</v>
      </c>
      <c r="AG75" s="251">
        <v>0</v>
      </c>
      <c r="AH75" s="36">
        <f t="shared" si="10"/>
        <v>1816.1821139799999</v>
      </c>
    </row>
    <row r="76" spans="2:34" s="31" customFormat="1" x14ac:dyDescent="0.35">
      <c r="B76" s="196">
        <f t="shared" si="18"/>
        <v>73</v>
      </c>
      <c r="C76" s="258">
        <f t="shared" si="11"/>
        <v>1938.9367494899998</v>
      </c>
      <c r="D76" s="258">
        <f t="shared" si="12"/>
        <v>0</v>
      </c>
      <c r="E76" s="258">
        <f t="shared" si="13"/>
        <v>1938.9367494899998</v>
      </c>
      <c r="F76" s="250">
        <f t="shared" si="14"/>
        <v>144.70829999999998</v>
      </c>
      <c r="G76" s="33">
        <f t="shared" si="15"/>
        <v>147.6317</v>
      </c>
      <c r="H76" s="250"/>
      <c r="I76" s="273">
        <v>146.16999999999999</v>
      </c>
      <c r="J76" s="250"/>
      <c r="K76" s="198">
        <v>1859.63639734</v>
      </c>
      <c r="L76" s="259">
        <v>0</v>
      </c>
      <c r="M76" s="259">
        <v>522.60854032999998</v>
      </c>
      <c r="N76" s="259">
        <v>0</v>
      </c>
      <c r="O76" s="259">
        <v>0</v>
      </c>
      <c r="P76" s="259">
        <v>1553.672292</v>
      </c>
      <c r="Q76" s="259">
        <v>0</v>
      </c>
      <c r="R76" s="259">
        <v>0</v>
      </c>
      <c r="S76" s="259">
        <v>0</v>
      </c>
      <c r="T76" s="259">
        <v>847.5</v>
      </c>
      <c r="U76" s="259">
        <v>0</v>
      </c>
      <c r="V76" s="259">
        <v>1416.3282091599999</v>
      </c>
      <c r="W76" s="259">
        <v>1859.63639734</v>
      </c>
      <c r="X76" s="259">
        <v>0</v>
      </c>
      <c r="Y76" s="259">
        <v>1553.672292</v>
      </c>
      <c r="Z76" s="259">
        <v>847.5</v>
      </c>
      <c r="AA76" s="259">
        <v>735.83500000000004</v>
      </c>
      <c r="AB76" s="199">
        <v>0</v>
      </c>
      <c r="AC76" s="251"/>
      <c r="AD76" s="265">
        <v>1859.63639734</v>
      </c>
      <c r="AE76" s="251">
        <f t="shared" si="16"/>
        <v>1859.63639734</v>
      </c>
      <c r="AF76" s="251">
        <f t="shared" si="17"/>
        <v>0</v>
      </c>
      <c r="AG76" s="251">
        <v>0</v>
      </c>
      <c r="AH76" s="36">
        <f t="shared" si="10"/>
        <v>1938.9367494899998</v>
      </c>
    </row>
    <row r="77" spans="2:34" s="31" customFormat="1" x14ac:dyDescent="0.35">
      <c r="B77" s="196">
        <f t="shared" si="18"/>
        <v>74</v>
      </c>
      <c r="C77" s="258">
        <f t="shared" si="11"/>
        <v>1985.84147949</v>
      </c>
      <c r="D77" s="258">
        <f t="shared" si="12"/>
        <v>0</v>
      </c>
      <c r="E77" s="258">
        <f t="shared" si="13"/>
        <v>1985.84147949</v>
      </c>
      <c r="F77" s="250">
        <f t="shared" si="14"/>
        <v>72.953099999999992</v>
      </c>
      <c r="G77" s="33">
        <f t="shared" si="15"/>
        <v>74.426900000000003</v>
      </c>
      <c r="H77" s="250"/>
      <c r="I77" s="273">
        <v>73.69</v>
      </c>
      <c r="J77" s="250"/>
      <c r="K77" s="198">
        <v>1812.7316673400001</v>
      </c>
      <c r="L77" s="259">
        <v>0</v>
      </c>
      <c r="M77" s="259">
        <v>774.18854033000002</v>
      </c>
      <c r="N77" s="259">
        <v>0</v>
      </c>
      <c r="O77" s="259">
        <v>0</v>
      </c>
      <c r="P77" s="259">
        <v>1553.672292</v>
      </c>
      <c r="Q77" s="259">
        <v>0</v>
      </c>
      <c r="R77" s="259">
        <v>0</v>
      </c>
      <c r="S77" s="259">
        <v>0</v>
      </c>
      <c r="T77" s="259">
        <v>847.5</v>
      </c>
      <c r="U77" s="259">
        <v>0</v>
      </c>
      <c r="V77" s="259">
        <v>1211.65293916</v>
      </c>
      <c r="W77" s="259">
        <v>1812.7316673400001</v>
      </c>
      <c r="X77" s="259">
        <v>0</v>
      </c>
      <c r="Y77" s="259">
        <v>1553.672292</v>
      </c>
      <c r="Z77" s="259">
        <v>847.5</v>
      </c>
      <c r="AA77" s="259">
        <v>735.83500000000004</v>
      </c>
      <c r="AB77" s="199">
        <v>0</v>
      </c>
      <c r="AC77" s="251"/>
      <c r="AD77" s="265">
        <v>1812.7316673400001</v>
      </c>
      <c r="AE77" s="251">
        <f t="shared" si="16"/>
        <v>1812.7316673400001</v>
      </c>
      <c r="AF77" s="251">
        <f t="shared" si="17"/>
        <v>0</v>
      </c>
      <c r="AG77" s="251">
        <v>0</v>
      </c>
      <c r="AH77" s="36">
        <f t="shared" si="10"/>
        <v>1985.84147949</v>
      </c>
    </row>
    <row r="78" spans="2:34" s="31" customFormat="1" x14ac:dyDescent="0.35">
      <c r="B78" s="196">
        <f t="shared" si="18"/>
        <v>75</v>
      </c>
      <c r="C78" s="258">
        <f t="shared" si="11"/>
        <v>2137.1850794900001</v>
      </c>
      <c r="D78" s="258">
        <f t="shared" si="12"/>
        <v>0</v>
      </c>
      <c r="E78" s="258">
        <f t="shared" si="13"/>
        <v>2137.1850794900001</v>
      </c>
      <c r="F78" s="250">
        <f t="shared" si="14"/>
        <v>72.953099999999992</v>
      </c>
      <c r="G78" s="33">
        <f t="shared" si="15"/>
        <v>74.426900000000003</v>
      </c>
      <c r="H78" s="250"/>
      <c r="I78" s="273">
        <v>73.69</v>
      </c>
      <c r="J78" s="250"/>
      <c r="K78" s="198">
        <v>1661.3880673399999</v>
      </c>
      <c r="L78" s="259">
        <v>0</v>
      </c>
      <c r="M78" s="259">
        <v>522.60854032999998</v>
      </c>
      <c r="N78" s="259">
        <v>0</v>
      </c>
      <c r="O78" s="259">
        <v>0</v>
      </c>
      <c r="P78" s="259">
        <v>1553.672292</v>
      </c>
      <c r="Q78" s="259">
        <v>0</v>
      </c>
      <c r="R78" s="259">
        <v>0</v>
      </c>
      <c r="S78" s="259">
        <v>0</v>
      </c>
      <c r="T78" s="259">
        <v>847.5</v>
      </c>
      <c r="U78" s="259">
        <v>0</v>
      </c>
      <c r="V78" s="259">
        <v>1614.57653916</v>
      </c>
      <c r="W78" s="259">
        <v>1661.3880673399999</v>
      </c>
      <c r="X78" s="259">
        <v>0</v>
      </c>
      <c r="Y78" s="259">
        <v>1553.672292</v>
      </c>
      <c r="Z78" s="259">
        <v>847.5</v>
      </c>
      <c r="AA78" s="259">
        <v>735.83500000000004</v>
      </c>
      <c r="AB78" s="199">
        <v>0</v>
      </c>
      <c r="AC78" s="251"/>
      <c r="AD78" s="265">
        <v>1661.3880673399999</v>
      </c>
      <c r="AE78" s="251">
        <f t="shared" si="16"/>
        <v>1661.3880673399999</v>
      </c>
      <c r="AF78" s="251">
        <f t="shared" si="17"/>
        <v>0</v>
      </c>
      <c r="AG78" s="251">
        <v>0</v>
      </c>
      <c r="AH78" s="36">
        <f t="shared" si="10"/>
        <v>2137.1850794900001</v>
      </c>
    </row>
    <row r="79" spans="2:34" s="31" customFormat="1" x14ac:dyDescent="0.35">
      <c r="B79" s="196">
        <f t="shared" si="18"/>
        <v>76</v>
      </c>
      <c r="C79" s="258">
        <f t="shared" si="11"/>
        <v>2357.6223294900001</v>
      </c>
      <c r="D79" s="258">
        <f t="shared" si="12"/>
        <v>0</v>
      </c>
      <c r="E79" s="258">
        <f t="shared" si="13"/>
        <v>2357.6223294900001</v>
      </c>
      <c r="F79" s="250">
        <f t="shared" si="14"/>
        <v>72.953099999999992</v>
      </c>
      <c r="G79" s="33">
        <f t="shared" si="15"/>
        <v>74.426900000000003</v>
      </c>
      <c r="H79" s="250"/>
      <c r="I79" s="273">
        <v>73.69</v>
      </c>
      <c r="J79" s="250"/>
      <c r="K79" s="198">
        <v>1440.95081734</v>
      </c>
      <c r="L79" s="259">
        <v>0</v>
      </c>
      <c r="M79" s="259">
        <v>271.02854033</v>
      </c>
      <c r="N79" s="259">
        <v>0</v>
      </c>
      <c r="O79" s="259">
        <v>0</v>
      </c>
      <c r="P79" s="259">
        <v>1553.672292</v>
      </c>
      <c r="Q79" s="259">
        <v>0</v>
      </c>
      <c r="R79" s="259">
        <v>0</v>
      </c>
      <c r="S79" s="259">
        <v>0</v>
      </c>
      <c r="T79" s="259">
        <v>847.5</v>
      </c>
      <c r="U79" s="259">
        <v>0</v>
      </c>
      <c r="V79" s="259">
        <v>2086.5937891600001</v>
      </c>
      <c r="W79" s="259">
        <v>1440.95081734</v>
      </c>
      <c r="X79" s="259">
        <v>0</v>
      </c>
      <c r="Y79" s="259">
        <v>1553.672292</v>
      </c>
      <c r="Z79" s="259">
        <v>847.5</v>
      </c>
      <c r="AA79" s="259">
        <v>735.83500000000004</v>
      </c>
      <c r="AB79" s="199">
        <v>0</v>
      </c>
      <c r="AC79" s="251"/>
      <c r="AD79" s="265">
        <v>1440.95081734</v>
      </c>
      <c r="AE79" s="251">
        <f t="shared" si="16"/>
        <v>1440.95081734</v>
      </c>
      <c r="AF79" s="251">
        <f t="shared" si="17"/>
        <v>0</v>
      </c>
      <c r="AG79" s="251">
        <v>0</v>
      </c>
      <c r="AH79" s="36">
        <f t="shared" si="10"/>
        <v>2357.6223294900001</v>
      </c>
    </row>
    <row r="80" spans="2:34" s="31" customFormat="1" x14ac:dyDescent="0.35">
      <c r="B80" s="196">
        <f t="shared" si="18"/>
        <v>77</v>
      </c>
      <c r="C80" s="258">
        <f t="shared" si="11"/>
        <v>2642.3518823100003</v>
      </c>
      <c r="D80" s="258">
        <f t="shared" si="12"/>
        <v>0</v>
      </c>
      <c r="E80" s="258">
        <f t="shared" si="13"/>
        <v>2642.3518823100003</v>
      </c>
      <c r="F80" s="250">
        <f t="shared" si="14"/>
        <v>72.953099999999992</v>
      </c>
      <c r="G80" s="33">
        <f t="shared" si="15"/>
        <v>74.426900000000003</v>
      </c>
      <c r="H80" s="250"/>
      <c r="I80" s="273">
        <v>73.69</v>
      </c>
      <c r="J80" s="250"/>
      <c r="K80" s="198">
        <v>1147.9433901</v>
      </c>
      <c r="L80" s="259">
        <v>0</v>
      </c>
      <c r="M80" s="259">
        <v>159.61015599999999</v>
      </c>
      <c r="N80" s="259">
        <v>0</v>
      </c>
      <c r="O80" s="259">
        <v>0</v>
      </c>
      <c r="P80" s="259">
        <v>1553.672292</v>
      </c>
      <c r="Q80" s="259">
        <v>0</v>
      </c>
      <c r="R80" s="259">
        <v>0</v>
      </c>
      <c r="S80" s="259">
        <v>0</v>
      </c>
      <c r="T80" s="259">
        <v>847.5</v>
      </c>
      <c r="U80" s="259">
        <v>0</v>
      </c>
      <c r="V80" s="259">
        <v>2482.7417263100001</v>
      </c>
      <c r="W80" s="259">
        <v>1147.9433901</v>
      </c>
      <c r="X80" s="259">
        <v>0</v>
      </c>
      <c r="Y80" s="259">
        <v>1553.672292</v>
      </c>
      <c r="Z80" s="259">
        <v>847.5</v>
      </c>
      <c r="AA80" s="259">
        <v>735.83500000000004</v>
      </c>
      <c r="AB80" s="199">
        <v>0</v>
      </c>
      <c r="AC80" s="251"/>
      <c r="AD80" s="265">
        <v>1147.9433901</v>
      </c>
      <c r="AE80" s="251">
        <f t="shared" si="16"/>
        <v>1147.9433901</v>
      </c>
      <c r="AF80" s="251">
        <f t="shared" si="17"/>
        <v>0</v>
      </c>
      <c r="AG80" s="251">
        <v>0</v>
      </c>
      <c r="AH80" s="36">
        <f t="shared" si="10"/>
        <v>2642.3518823100003</v>
      </c>
    </row>
    <row r="81" spans="2:34" s="31" customFormat="1" x14ac:dyDescent="0.35">
      <c r="B81" s="196">
        <f t="shared" si="18"/>
        <v>78</v>
      </c>
      <c r="C81" s="258">
        <f t="shared" si="11"/>
        <v>3491.98323807</v>
      </c>
      <c r="D81" s="258">
        <f t="shared" si="12"/>
        <v>0</v>
      </c>
      <c r="E81" s="258">
        <f t="shared" si="13"/>
        <v>3491.98323807</v>
      </c>
      <c r="F81" s="250">
        <f t="shared" si="14"/>
        <v>144.70829999999998</v>
      </c>
      <c r="G81" s="33">
        <f t="shared" si="15"/>
        <v>147.6317</v>
      </c>
      <c r="H81" s="250"/>
      <c r="I81" s="273">
        <v>146.16999999999999</v>
      </c>
      <c r="J81" s="250"/>
      <c r="K81" s="198">
        <v>281.75628548999998</v>
      </c>
      <c r="L81" s="259">
        <v>0</v>
      </c>
      <c r="M81" s="259">
        <v>121.54151176000001</v>
      </c>
      <c r="N81" s="259">
        <v>0</v>
      </c>
      <c r="O81" s="259">
        <v>0</v>
      </c>
      <c r="P81" s="259">
        <v>1553.672292</v>
      </c>
      <c r="Q81" s="259">
        <v>0</v>
      </c>
      <c r="R81" s="259">
        <v>0</v>
      </c>
      <c r="S81" s="259">
        <v>0</v>
      </c>
      <c r="T81" s="259">
        <v>847.5</v>
      </c>
      <c r="U81" s="259">
        <v>0</v>
      </c>
      <c r="V81" s="259">
        <v>3370.4417263099999</v>
      </c>
      <c r="W81" s="259">
        <v>281.75628548999998</v>
      </c>
      <c r="X81" s="259">
        <v>0</v>
      </c>
      <c r="Y81" s="259">
        <v>1553.672292</v>
      </c>
      <c r="Z81" s="259">
        <v>847.5</v>
      </c>
      <c r="AA81" s="259">
        <v>735.83500000000004</v>
      </c>
      <c r="AB81" s="199">
        <v>0</v>
      </c>
      <c r="AC81" s="251"/>
      <c r="AD81" s="265">
        <v>281.75628548999998</v>
      </c>
      <c r="AE81" s="251">
        <f t="shared" si="16"/>
        <v>281.75628548999998</v>
      </c>
      <c r="AF81" s="251">
        <f t="shared" si="17"/>
        <v>0</v>
      </c>
      <c r="AG81" s="251">
        <v>0</v>
      </c>
      <c r="AH81" s="36">
        <f t="shared" si="10"/>
        <v>3491.98323807</v>
      </c>
    </row>
    <row r="82" spans="2:34" s="31" customFormat="1" x14ac:dyDescent="0.35">
      <c r="B82" s="196">
        <f t="shared" si="18"/>
        <v>79</v>
      </c>
      <c r="C82" s="258">
        <f t="shared" si="11"/>
        <v>4528.14548173</v>
      </c>
      <c r="D82" s="258">
        <f t="shared" si="12"/>
        <v>762.68383259999996</v>
      </c>
      <c r="E82" s="258">
        <f t="shared" si="13"/>
        <v>4528.14548173</v>
      </c>
      <c r="F82" s="250">
        <f t="shared" si="14"/>
        <v>144.72809999999998</v>
      </c>
      <c r="G82" s="33">
        <f t="shared" si="15"/>
        <v>147.65190000000001</v>
      </c>
      <c r="H82" s="250"/>
      <c r="I82" s="273">
        <v>146.19</v>
      </c>
      <c r="J82" s="250"/>
      <c r="K82" s="198">
        <v>0</v>
      </c>
      <c r="L82" s="259">
        <v>762.68383259999996</v>
      </c>
      <c r="M82" s="259">
        <v>270.00375542</v>
      </c>
      <c r="N82" s="259">
        <v>0</v>
      </c>
      <c r="O82" s="259">
        <v>0</v>
      </c>
      <c r="P82" s="259">
        <v>1553.672292</v>
      </c>
      <c r="Q82" s="259">
        <v>0</v>
      </c>
      <c r="R82" s="259">
        <v>0</v>
      </c>
      <c r="S82" s="259">
        <v>0</v>
      </c>
      <c r="T82" s="259">
        <v>847.5</v>
      </c>
      <c r="U82" s="259">
        <v>0</v>
      </c>
      <c r="V82" s="259">
        <v>4258.1417263100002</v>
      </c>
      <c r="W82" s="259">
        <v>0</v>
      </c>
      <c r="X82" s="259">
        <v>762.68383259999996</v>
      </c>
      <c r="Y82" s="259">
        <v>1553.672292</v>
      </c>
      <c r="Z82" s="259">
        <v>847.5</v>
      </c>
      <c r="AA82" s="259">
        <v>735.83500000000004</v>
      </c>
      <c r="AB82" s="199">
        <v>0</v>
      </c>
      <c r="AC82" s="251"/>
      <c r="AD82" s="265">
        <v>-762.68383259999996</v>
      </c>
      <c r="AE82" s="251">
        <f t="shared" si="16"/>
        <v>0</v>
      </c>
      <c r="AF82" s="251">
        <f t="shared" si="17"/>
        <v>762.68383259999996</v>
      </c>
      <c r="AG82" s="251">
        <v>762.68383259999996</v>
      </c>
      <c r="AH82" s="36">
        <f t="shared" si="10"/>
        <v>4528.14548173</v>
      </c>
    </row>
    <row r="83" spans="2:34" s="31" customFormat="1" x14ac:dyDescent="0.35">
      <c r="B83" s="196">
        <f t="shared" si="18"/>
        <v>80</v>
      </c>
      <c r="C83" s="258">
        <f t="shared" si="11"/>
        <v>5564.3077253900001</v>
      </c>
      <c r="D83" s="258">
        <f t="shared" si="12"/>
        <v>1807.12395068</v>
      </c>
      <c r="E83" s="258">
        <f t="shared" si="13"/>
        <v>5564.3077253900001</v>
      </c>
      <c r="F83" s="250">
        <f t="shared" si="14"/>
        <v>146.7081</v>
      </c>
      <c r="G83" s="33">
        <f t="shared" si="15"/>
        <v>149.67189999999999</v>
      </c>
      <c r="H83" s="250"/>
      <c r="I83" s="273">
        <v>148.19</v>
      </c>
      <c r="J83" s="250"/>
      <c r="K83" s="198">
        <v>0</v>
      </c>
      <c r="L83" s="259">
        <v>1807.12395068</v>
      </c>
      <c r="M83" s="259">
        <v>418.46599908000002</v>
      </c>
      <c r="N83" s="259">
        <v>0</v>
      </c>
      <c r="O83" s="259">
        <v>0</v>
      </c>
      <c r="P83" s="259">
        <v>1553.672292</v>
      </c>
      <c r="Q83" s="259">
        <v>0</v>
      </c>
      <c r="R83" s="259">
        <v>0</v>
      </c>
      <c r="S83" s="259">
        <v>0</v>
      </c>
      <c r="T83" s="259">
        <v>847.5</v>
      </c>
      <c r="U83" s="259">
        <v>0</v>
      </c>
      <c r="V83" s="259">
        <v>5145.84172631</v>
      </c>
      <c r="W83" s="259">
        <v>0</v>
      </c>
      <c r="X83" s="259">
        <v>1807.12395068</v>
      </c>
      <c r="Y83" s="259">
        <v>1553.672292</v>
      </c>
      <c r="Z83" s="259">
        <v>847.5</v>
      </c>
      <c r="AA83" s="259">
        <v>735.83500000000004</v>
      </c>
      <c r="AB83" s="199">
        <v>0</v>
      </c>
      <c r="AC83" s="251"/>
      <c r="AD83" s="265">
        <v>-1807.12395068</v>
      </c>
      <c r="AE83" s="251">
        <f t="shared" si="16"/>
        <v>0</v>
      </c>
      <c r="AF83" s="251">
        <f t="shared" si="17"/>
        <v>1807.12395068</v>
      </c>
      <c r="AG83" s="251">
        <v>1807.12395068</v>
      </c>
      <c r="AH83" s="36">
        <f t="shared" si="10"/>
        <v>5564.3077253900001</v>
      </c>
    </row>
    <row r="84" spans="2:34" s="31" customFormat="1" x14ac:dyDescent="0.35">
      <c r="B84" s="196">
        <f t="shared" si="18"/>
        <v>81</v>
      </c>
      <c r="C84" s="258">
        <f t="shared" si="11"/>
        <v>6609.2077253899997</v>
      </c>
      <c r="D84" s="258">
        <f t="shared" si="12"/>
        <v>2852.0239506799999</v>
      </c>
      <c r="E84" s="258">
        <f t="shared" si="13"/>
        <v>6609.2077253899997</v>
      </c>
      <c r="F84" s="250">
        <f t="shared" si="14"/>
        <v>146.72790000000001</v>
      </c>
      <c r="G84" s="33">
        <f t="shared" si="15"/>
        <v>149.69210000000001</v>
      </c>
      <c r="H84" s="250"/>
      <c r="I84" s="273">
        <v>148.21</v>
      </c>
      <c r="J84" s="250"/>
      <c r="K84" s="198">
        <v>0</v>
      </c>
      <c r="L84" s="259">
        <v>2852.0239506799999</v>
      </c>
      <c r="M84" s="259">
        <v>575.66599908000001</v>
      </c>
      <c r="N84" s="259">
        <v>0</v>
      </c>
      <c r="O84" s="259">
        <v>0</v>
      </c>
      <c r="P84" s="259">
        <v>1553.672292</v>
      </c>
      <c r="Q84" s="259">
        <v>0</v>
      </c>
      <c r="R84" s="259">
        <v>0</v>
      </c>
      <c r="S84" s="259">
        <v>0</v>
      </c>
      <c r="T84" s="259">
        <v>847.5</v>
      </c>
      <c r="U84" s="259">
        <v>0</v>
      </c>
      <c r="V84" s="259">
        <v>6033.5417263099998</v>
      </c>
      <c r="W84" s="259">
        <v>0</v>
      </c>
      <c r="X84" s="259">
        <v>2852.0239506799999</v>
      </c>
      <c r="Y84" s="259">
        <v>1553.672292</v>
      </c>
      <c r="Z84" s="259">
        <v>847.5</v>
      </c>
      <c r="AA84" s="259">
        <v>735.83500000000004</v>
      </c>
      <c r="AB84" s="199">
        <v>0</v>
      </c>
      <c r="AC84" s="251"/>
      <c r="AD84" s="265">
        <v>-2852.0239506799999</v>
      </c>
      <c r="AE84" s="251">
        <f t="shared" si="16"/>
        <v>0</v>
      </c>
      <c r="AF84" s="251">
        <f t="shared" si="17"/>
        <v>2852.0239506799999</v>
      </c>
      <c r="AG84" s="251">
        <v>2852.0239506799999</v>
      </c>
      <c r="AH84" s="36">
        <f t="shared" si="10"/>
        <v>6609.2077253899997</v>
      </c>
    </row>
    <row r="85" spans="2:34" s="31" customFormat="1" x14ac:dyDescent="0.35">
      <c r="B85" s="196">
        <f t="shared" si="18"/>
        <v>82</v>
      </c>
      <c r="C85" s="258">
        <f t="shared" si="11"/>
        <v>7654.1077253900003</v>
      </c>
      <c r="D85" s="258">
        <f t="shared" si="12"/>
        <v>3896.92395068</v>
      </c>
      <c r="E85" s="258">
        <f t="shared" si="13"/>
        <v>7654.1077253900003</v>
      </c>
      <c r="F85" s="250">
        <f t="shared" si="14"/>
        <v>144.74790000000002</v>
      </c>
      <c r="G85" s="33">
        <f t="shared" si="15"/>
        <v>147.6721</v>
      </c>
      <c r="H85" s="250"/>
      <c r="I85" s="273">
        <v>146.21</v>
      </c>
      <c r="J85" s="250"/>
      <c r="K85" s="198">
        <v>0</v>
      </c>
      <c r="L85" s="259">
        <v>3896.92395068</v>
      </c>
      <c r="M85" s="259">
        <v>827.24599908000005</v>
      </c>
      <c r="N85" s="259">
        <v>0</v>
      </c>
      <c r="O85" s="259">
        <v>0</v>
      </c>
      <c r="P85" s="259">
        <v>1553.672292</v>
      </c>
      <c r="Q85" s="259">
        <v>0</v>
      </c>
      <c r="R85" s="259">
        <v>0</v>
      </c>
      <c r="S85" s="259">
        <v>0</v>
      </c>
      <c r="T85" s="259">
        <v>847.5</v>
      </c>
      <c r="U85" s="259">
        <v>0</v>
      </c>
      <c r="V85" s="259">
        <v>6826.8617263100004</v>
      </c>
      <c r="W85" s="259">
        <v>0</v>
      </c>
      <c r="X85" s="259">
        <v>3896.92395068</v>
      </c>
      <c r="Y85" s="259">
        <v>1553.672292</v>
      </c>
      <c r="Z85" s="259">
        <v>847.5</v>
      </c>
      <c r="AA85" s="259">
        <v>735.83500000000004</v>
      </c>
      <c r="AB85" s="199">
        <v>0</v>
      </c>
      <c r="AC85" s="251"/>
      <c r="AD85" s="265">
        <v>-3896.92395068</v>
      </c>
      <c r="AE85" s="251">
        <f t="shared" si="16"/>
        <v>0</v>
      </c>
      <c r="AF85" s="251">
        <f t="shared" si="17"/>
        <v>3896.92395068</v>
      </c>
      <c r="AG85" s="251">
        <v>3896.92395068</v>
      </c>
      <c r="AH85" s="36">
        <f t="shared" si="10"/>
        <v>7654.1077253900003</v>
      </c>
    </row>
    <row r="86" spans="2:34" s="31" customFormat="1" x14ac:dyDescent="0.35">
      <c r="B86" s="196">
        <f t="shared" si="18"/>
        <v>83</v>
      </c>
      <c r="C86" s="258">
        <f t="shared" si="11"/>
        <v>8699.0077253899999</v>
      </c>
      <c r="D86" s="258">
        <f t="shared" si="12"/>
        <v>4941.8239506800001</v>
      </c>
      <c r="E86" s="258">
        <f t="shared" si="13"/>
        <v>8699.0077253899999</v>
      </c>
      <c r="F86" s="250">
        <f t="shared" si="14"/>
        <v>72.992700000000013</v>
      </c>
      <c r="G86" s="33">
        <f t="shared" si="15"/>
        <v>74.467300000000023</v>
      </c>
      <c r="H86" s="250"/>
      <c r="I86" s="273">
        <v>73.730000000000018</v>
      </c>
      <c r="J86" s="250"/>
      <c r="K86" s="198">
        <v>0</v>
      </c>
      <c r="L86" s="259">
        <v>4941.8239506800001</v>
      </c>
      <c r="M86" s="259">
        <v>944.58008299999995</v>
      </c>
      <c r="N86" s="259">
        <v>0</v>
      </c>
      <c r="O86" s="259">
        <v>0</v>
      </c>
      <c r="P86" s="259">
        <v>1553.672292</v>
      </c>
      <c r="Q86" s="259">
        <v>0</v>
      </c>
      <c r="R86" s="259">
        <v>356.82877138999999</v>
      </c>
      <c r="S86" s="259">
        <v>0</v>
      </c>
      <c r="T86" s="259">
        <v>847.5</v>
      </c>
      <c r="U86" s="259">
        <v>0</v>
      </c>
      <c r="V86" s="259">
        <v>7397.5988710000001</v>
      </c>
      <c r="W86" s="259">
        <v>0</v>
      </c>
      <c r="X86" s="259">
        <v>4941.8239506800001</v>
      </c>
      <c r="Y86" s="259">
        <v>1553.672292</v>
      </c>
      <c r="Z86" s="259">
        <v>847.5</v>
      </c>
      <c r="AA86" s="259">
        <v>735.83500000000004</v>
      </c>
      <c r="AB86" s="199">
        <v>0</v>
      </c>
      <c r="AC86" s="251"/>
      <c r="AD86" s="265">
        <v>-4941.8239506800001</v>
      </c>
      <c r="AE86" s="251">
        <f t="shared" si="16"/>
        <v>0</v>
      </c>
      <c r="AF86" s="251">
        <f t="shared" si="17"/>
        <v>4941.8239506800001</v>
      </c>
      <c r="AG86" s="251">
        <v>4941.8239506800001</v>
      </c>
      <c r="AH86" s="36">
        <f t="shared" si="10"/>
        <v>8699.0077253899999</v>
      </c>
    </row>
    <row r="87" spans="2:34" s="31" customFormat="1" x14ac:dyDescent="0.35">
      <c r="B87" s="196">
        <f t="shared" si="18"/>
        <v>84</v>
      </c>
      <c r="C87" s="258">
        <f t="shared" si="11"/>
        <v>9752.64548173</v>
      </c>
      <c r="D87" s="258">
        <f t="shared" si="12"/>
        <v>5987.1838325999997</v>
      </c>
      <c r="E87" s="258">
        <f t="shared" si="13"/>
        <v>9752.64548173</v>
      </c>
      <c r="F87" s="250">
        <f t="shared" si="14"/>
        <v>1.1512285714285715</v>
      </c>
      <c r="G87" s="33">
        <f t="shared" si="15"/>
        <v>1.1744857142857146</v>
      </c>
      <c r="H87" s="250"/>
      <c r="I87" s="273">
        <v>1.162857142857143</v>
      </c>
      <c r="J87" s="250"/>
      <c r="K87" s="198">
        <v>0</v>
      </c>
      <c r="L87" s="259">
        <v>5987.1838325999997</v>
      </c>
      <c r="M87" s="259">
        <v>1196.160083</v>
      </c>
      <c r="N87" s="259">
        <v>0</v>
      </c>
      <c r="O87" s="259">
        <v>0</v>
      </c>
      <c r="P87" s="259">
        <v>1553.672292</v>
      </c>
      <c r="Q87" s="259">
        <v>0</v>
      </c>
      <c r="R87" s="259">
        <v>1158.8865277299999</v>
      </c>
      <c r="S87" s="259">
        <v>0</v>
      </c>
      <c r="T87" s="259">
        <v>847.5</v>
      </c>
      <c r="U87" s="259">
        <v>0</v>
      </c>
      <c r="V87" s="259">
        <v>7397.5988710000001</v>
      </c>
      <c r="W87" s="259">
        <v>0</v>
      </c>
      <c r="X87" s="259">
        <v>5987.1838325999997</v>
      </c>
      <c r="Y87" s="259">
        <v>1553.672292</v>
      </c>
      <c r="Z87" s="259">
        <v>847.5</v>
      </c>
      <c r="AA87" s="259">
        <v>735.83500000000004</v>
      </c>
      <c r="AB87" s="199">
        <v>0</v>
      </c>
      <c r="AC87" s="251"/>
      <c r="AD87" s="265">
        <v>-5987.1838325999997</v>
      </c>
      <c r="AE87" s="251">
        <f t="shared" si="16"/>
        <v>0</v>
      </c>
      <c r="AF87" s="251">
        <f t="shared" si="17"/>
        <v>5987.1838325999997</v>
      </c>
      <c r="AG87" s="251">
        <v>5987.1838325999997</v>
      </c>
      <c r="AH87" s="36">
        <f t="shared" si="10"/>
        <v>9752.64548173</v>
      </c>
    </row>
    <row r="88" spans="2:34" s="31" customFormat="1" x14ac:dyDescent="0.35">
      <c r="B88" s="196">
        <f t="shared" si="18"/>
        <v>85</v>
      </c>
      <c r="C88" s="258">
        <f t="shared" si="11"/>
        <v>10116.525395000001</v>
      </c>
      <c r="D88" s="258">
        <f t="shared" si="12"/>
        <v>6779.6610170000004</v>
      </c>
      <c r="E88" s="258">
        <f t="shared" si="13"/>
        <v>10116.525395000001</v>
      </c>
      <c r="F88" s="250">
        <f t="shared" si="14"/>
        <v>0.16122857142857147</v>
      </c>
      <c r="G88" s="33">
        <f t="shared" si="15"/>
        <v>0.16448571428571432</v>
      </c>
      <c r="H88" s="250"/>
      <c r="I88" s="273">
        <v>0.16285714285714289</v>
      </c>
      <c r="J88" s="250"/>
      <c r="K88" s="198">
        <v>0</v>
      </c>
      <c r="L88" s="259">
        <v>6779.6610170000004</v>
      </c>
      <c r="M88" s="259">
        <v>1447.7400829999999</v>
      </c>
      <c r="N88" s="259">
        <v>0</v>
      </c>
      <c r="O88" s="259">
        <v>0</v>
      </c>
      <c r="P88" s="259">
        <v>1553.672292</v>
      </c>
      <c r="Q88" s="259">
        <v>0</v>
      </c>
      <c r="R88" s="259">
        <v>1271.1864410000001</v>
      </c>
      <c r="S88" s="259">
        <v>0</v>
      </c>
      <c r="T88" s="259">
        <v>847.5</v>
      </c>
      <c r="U88" s="259">
        <v>0</v>
      </c>
      <c r="V88" s="259">
        <v>7397.5988710000001</v>
      </c>
      <c r="W88" s="259">
        <v>0</v>
      </c>
      <c r="X88" s="259">
        <v>6779.6610170000004</v>
      </c>
      <c r="Y88" s="259">
        <v>1553.672292</v>
      </c>
      <c r="Z88" s="259">
        <v>847.5</v>
      </c>
      <c r="AA88" s="259">
        <v>735.83500000000004</v>
      </c>
      <c r="AB88" s="199">
        <v>436.87514556000002</v>
      </c>
      <c r="AC88" s="251"/>
      <c r="AD88" s="265">
        <v>-6779.6610170000004</v>
      </c>
      <c r="AE88" s="251">
        <f t="shared" si="16"/>
        <v>0</v>
      </c>
      <c r="AF88" s="251">
        <f t="shared" si="17"/>
        <v>6779.6610170000004</v>
      </c>
      <c r="AG88" s="251">
        <v>6779.6610170000004</v>
      </c>
      <c r="AH88" s="36">
        <f t="shared" si="10"/>
        <v>10116.525395000001</v>
      </c>
    </row>
    <row r="89" spans="2:34" s="31" customFormat="1" x14ac:dyDescent="0.35">
      <c r="B89" s="196">
        <f t="shared" si="18"/>
        <v>86</v>
      </c>
      <c r="C89" s="258">
        <f t="shared" si="11"/>
        <v>10116.525395000001</v>
      </c>
      <c r="D89" s="258">
        <f t="shared" si="12"/>
        <v>6779.6610170000004</v>
      </c>
      <c r="E89" s="258">
        <f t="shared" si="13"/>
        <v>10116.525395000001</v>
      </c>
      <c r="F89" s="250">
        <f t="shared" si="14"/>
        <v>0.16122857142857147</v>
      </c>
      <c r="G89" s="33">
        <f t="shared" si="15"/>
        <v>0.16448571428571432</v>
      </c>
      <c r="H89" s="250"/>
      <c r="I89" s="273">
        <v>0.16285714285714289</v>
      </c>
      <c r="J89" s="250"/>
      <c r="K89" s="198">
        <v>0</v>
      </c>
      <c r="L89" s="259">
        <v>6779.6610170000004</v>
      </c>
      <c r="M89" s="259">
        <v>1447.7400829999999</v>
      </c>
      <c r="N89" s="259">
        <v>0</v>
      </c>
      <c r="O89" s="259">
        <v>0</v>
      </c>
      <c r="P89" s="259">
        <v>1495.88959449</v>
      </c>
      <c r="Q89" s="259">
        <v>0</v>
      </c>
      <c r="R89" s="259">
        <v>1271.1864410000001</v>
      </c>
      <c r="S89" s="259">
        <v>0</v>
      </c>
      <c r="T89" s="259">
        <v>847.5</v>
      </c>
      <c r="U89" s="259">
        <v>0</v>
      </c>
      <c r="V89" s="259">
        <v>7397.5988710000001</v>
      </c>
      <c r="W89" s="259">
        <v>0</v>
      </c>
      <c r="X89" s="259">
        <v>6779.6610170000004</v>
      </c>
      <c r="Y89" s="259">
        <v>1495.88959449</v>
      </c>
      <c r="Z89" s="259">
        <v>847.5</v>
      </c>
      <c r="AA89" s="259">
        <v>735.83500000000004</v>
      </c>
      <c r="AB89" s="199">
        <v>436.87514556000002</v>
      </c>
      <c r="AC89" s="251"/>
      <c r="AD89" s="265">
        <v>-6779.6610170000004</v>
      </c>
      <c r="AE89" s="251">
        <f t="shared" si="16"/>
        <v>0</v>
      </c>
      <c r="AF89" s="251">
        <f t="shared" si="17"/>
        <v>6779.6610170000004</v>
      </c>
      <c r="AG89" s="251">
        <v>6779.6610170000004</v>
      </c>
      <c r="AH89" s="36">
        <f t="shared" si="10"/>
        <v>10116.525395000001</v>
      </c>
    </row>
    <row r="90" spans="2:34" s="31" customFormat="1" x14ac:dyDescent="0.35">
      <c r="B90" s="196">
        <f t="shared" si="18"/>
        <v>87</v>
      </c>
      <c r="C90" s="258">
        <f t="shared" si="11"/>
        <v>10116.525395000001</v>
      </c>
      <c r="D90" s="258">
        <f t="shared" si="12"/>
        <v>6779.6610170000004</v>
      </c>
      <c r="E90" s="258">
        <f t="shared" si="13"/>
        <v>10116.525395000001</v>
      </c>
      <c r="F90" s="250">
        <f t="shared" si="14"/>
        <v>0.16122857142857147</v>
      </c>
      <c r="G90" s="33">
        <f t="shared" si="15"/>
        <v>0.16448571428571432</v>
      </c>
      <c r="H90" s="250"/>
      <c r="I90" s="273">
        <v>0.16285714285714289</v>
      </c>
      <c r="J90" s="250"/>
      <c r="K90" s="198">
        <v>0</v>
      </c>
      <c r="L90" s="259">
        <v>6779.6610170000004</v>
      </c>
      <c r="M90" s="259">
        <v>1447.7400829999999</v>
      </c>
      <c r="N90" s="259">
        <v>0</v>
      </c>
      <c r="O90" s="259">
        <v>0</v>
      </c>
      <c r="P90" s="259">
        <v>902.91620273000001</v>
      </c>
      <c r="Q90" s="259">
        <v>0</v>
      </c>
      <c r="R90" s="259">
        <v>1271.1864410000001</v>
      </c>
      <c r="S90" s="259">
        <v>0</v>
      </c>
      <c r="T90" s="259">
        <v>847.5</v>
      </c>
      <c r="U90" s="259">
        <v>0</v>
      </c>
      <c r="V90" s="259">
        <v>7397.5988710000001</v>
      </c>
      <c r="W90" s="259">
        <v>0</v>
      </c>
      <c r="X90" s="259">
        <v>6779.6610170000004</v>
      </c>
      <c r="Y90" s="259">
        <v>902.91620273000001</v>
      </c>
      <c r="Z90" s="259">
        <v>847.5</v>
      </c>
      <c r="AA90" s="259">
        <v>735.83500000000004</v>
      </c>
      <c r="AB90" s="199">
        <v>428.59727113000002</v>
      </c>
      <c r="AC90" s="251"/>
      <c r="AD90" s="265">
        <v>-6779.6610170000004</v>
      </c>
      <c r="AE90" s="251">
        <f t="shared" si="16"/>
        <v>0</v>
      </c>
      <c r="AF90" s="251">
        <f t="shared" si="17"/>
        <v>6779.6610170000004</v>
      </c>
      <c r="AG90" s="251">
        <v>6779.6610170000004</v>
      </c>
      <c r="AH90" s="36">
        <f t="shared" si="10"/>
        <v>10116.525395000001</v>
      </c>
    </row>
    <row r="91" spans="2:34" s="31" customFormat="1" x14ac:dyDescent="0.35">
      <c r="B91" s="196">
        <f t="shared" si="18"/>
        <v>88</v>
      </c>
      <c r="C91" s="258">
        <f t="shared" si="11"/>
        <v>10116.525395000001</v>
      </c>
      <c r="D91" s="258">
        <f t="shared" si="12"/>
        <v>6779.6610170000004</v>
      </c>
      <c r="E91" s="258">
        <f t="shared" si="13"/>
        <v>10116.525395000001</v>
      </c>
      <c r="F91" s="250">
        <f t="shared" si="14"/>
        <v>0.16122857142857147</v>
      </c>
      <c r="G91" s="33">
        <f t="shared" si="15"/>
        <v>0.16448571428571432</v>
      </c>
      <c r="H91" s="250"/>
      <c r="I91" s="273">
        <v>0.16285714285714289</v>
      </c>
      <c r="J91" s="250"/>
      <c r="K91" s="198">
        <v>0</v>
      </c>
      <c r="L91" s="259">
        <v>6779.6610170000004</v>
      </c>
      <c r="M91" s="259">
        <v>1447.7400829999999</v>
      </c>
      <c r="N91" s="259">
        <v>0</v>
      </c>
      <c r="O91" s="259">
        <v>0</v>
      </c>
      <c r="P91" s="259">
        <v>902.45632081999997</v>
      </c>
      <c r="Q91" s="259">
        <v>0</v>
      </c>
      <c r="R91" s="259">
        <v>1271.1864410000001</v>
      </c>
      <c r="S91" s="259">
        <v>0</v>
      </c>
      <c r="T91" s="259">
        <v>847.5</v>
      </c>
      <c r="U91" s="259">
        <v>0</v>
      </c>
      <c r="V91" s="259">
        <v>7397.5988710000001</v>
      </c>
      <c r="W91" s="259">
        <v>0</v>
      </c>
      <c r="X91" s="259">
        <v>6779.6610170000004</v>
      </c>
      <c r="Y91" s="259">
        <v>902.45632081999997</v>
      </c>
      <c r="Z91" s="259">
        <v>847.5</v>
      </c>
      <c r="AA91" s="259">
        <v>735.83500000000004</v>
      </c>
      <c r="AB91" s="199">
        <v>420.31939670999998</v>
      </c>
      <c r="AC91" s="251"/>
      <c r="AD91" s="265">
        <v>-6779.6610170000004</v>
      </c>
      <c r="AE91" s="251">
        <f t="shared" si="16"/>
        <v>0</v>
      </c>
      <c r="AF91" s="251">
        <f t="shared" si="17"/>
        <v>6779.6610170000004</v>
      </c>
      <c r="AG91" s="251">
        <v>6779.6610170000004</v>
      </c>
      <c r="AH91" s="36">
        <f t="shared" si="10"/>
        <v>10116.525395000001</v>
      </c>
    </row>
    <row r="92" spans="2:34" s="31" customFormat="1" x14ac:dyDescent="0.35">
      <c r="B92" s="196">
        <f t="shared" si="18"/>
        <v>89</v>
      </c>
      <c r="C92" s="258">
        <f t="shared" si="11"/>
        <v>10116.525395000001</v>
      </c>
      <c r="D92" s="258">
        <f t="shared" si="12"/>
        <v>6779.6610170000004</v>
      </c>
      <c r="E92" s="258">
        <f t="shared" si="13"/>
        <v>10116.525395000001</v>
      </c>
      <c r="F92" s="250">
        <f t="shared" si="14"/>
        <v>1.1512285714285715</v>
      </c>
      <c r="G92" s="33">
        <f t="shared" si="15"/>
        <v>1.1744857142857146</v>
      </c>
      <c r="H92" s="250"/>
      <c r="I92" s="273">
        <v>1.162857142857143</v>
      </c>
      <c r="J92" s="250"/>
      <c r="K92" s="198">
        <v>0</v>
      </c>
      <c r="L92" s="259">
        <v>6779.6610170000004</v>
      </c>
      <c r="M92" s="259">
        <v>1447.7400829999999</v>
      </c>
      <c r="N92" s="259">
        <v>0</v>
      </c>
      <c r="O92" s="259">
        <v>0</v>
      </c>
      <c r="P92" s="259">
        <v>1553.672292</v>
      </c>
      <c r="Q92" s="259">
        <v>0</v>
      </c>
      <c r="R92" s="259">
        <v>1271.1864410000001</v>
      </c>
      <c r="S92" s="259">
        <v>0</v>
      </c>
      <c r="T92" s="259">
        <v>847.5</v>
      </c>
      <c r="U92" s="259">
        <v>0</v>
      </c>
      <c r="V92" s="259">
        <v>7397.5988710000001</v>
      </c>
      <c r="W92" s="259">
        <v>0</v>
      </c>
      <c r="X92" s="259">
        <v>6779.6610170000004</v>
      </c>
      <c r="Y92" s="259">
        <v>1553.672292</v>
      </c>
      <c r="Z92" s="259">
        <v>847.5</v>
      </c>
      <c r="AA92" s="259">
        <v>735.83500000000004</v>
      </c>
      <c r="AB92" s="199">
        <v>420.31939670999998</v>
      </c>
      <c r="AC92" s="251"/>
      <c r="AD92" s="265">
        <v>-6779.6610170000004</v>
      </c>
      <c r="AE92" s="251">
        <f t="shared" si="16"/>
        <v>0</v>
      </c>
      <c r="AF92" s="251">
        <f t="shared" si="17"/>
        <v>6779.6610170000004</v>
      </c>
      <c r="AG92" s="251">
        <v>6779.6610170000004</v>
      </c>
      <c r="AH92" s="36">
        <f t="shared" si="10"/>
        <v>10116.525395000001</v>
      </c>
    </row>
    <row r="93" spans="2:34" s="31" customFormat="1" x14ac:dyDescent="0.35">
      <c r="B93" s="196">
        <f t="shared" si="18"/>
        <v>90</v>
      </c>
      <c r="C93" s="258">
        <f t="shared" si="11"/>
        <v>10116.525395000001</v>
      </c>
      <c r="D93" s="258">
        <f t="shared" si="12"/>
        <v>6779.6610170000004</v>
      </c>
      <c r="E93" s="258">
        <f t="shared" si="13"/>
        <v>10116.525395000001</v>
      </c>
      <c r="F93" s="250">
        <f t="shared" si="14"/>
        <v>72.992700000000013</v>
      </c>
      <c r="G93" s="33">
        <f t="shared" si="15"/>
        <v>74.467300000000023</v>
      </c>
      <c r="H93" s="250"/>
      <c r="I93" s="273">
        <v>73.730000000000018</v>
      </c>
      <c r="J93" s="250"/>
      <c r="K93" s="198">
        <v>0</v>
      </c>
      <c r="L93" s="259">
        <v>6779.6610170000004</v>
      </c>
      <c r="M93" s="259">
        <v>1447.7400829999999</v>
      </c>
      <c r="N93" s="259">
        <v>0</v>
      </c>
      <c r="O93" s="259">
        <v>0</v>
      </c>
      <c r="P93" s="259">
        <v>1358.5722920000001</v>
      </c>
      <c r="Q93" s="259">
        <v>0</v>
      </c>
      <c r="R93" s="259">
        <v>1271.1864410000001</v>
      </c>
      <c r="S93" s="259">
        <v>0</v>
      </c>
      <c r="T93" s="259">
        <v>847.5</v>
      </c>
      <c r="U93" s="259">
        <v>0</v>
      </c>
      <c r="V93" s="259">
        <v>7397.5988710000001</v>
      </c>
      <c r="W93" s="259">
        <v>0</v>
      </c>
      <c r="X93" s="259">
        <v>6779.6610170000004</v>
      </c>
      <c r="Y93" s="259">
        <v>1358.5722920000001</v>
      </c>
      <c r="Z93" s="259">
        <v>847.5</v>
      </c>
      <c r="AA93" s="259">
        <v>735.83500000000004</v>
      </c>
      <c r="AB93" s="199">
        <v>420.31939670999998</v>
      </c>
      <c r="AC93" s="251"/>
      <c r="AD93" s="265">
        <v>-6779.6610170000004</v>
      </c>
      <c r="AE93" s="251">
        <f t="shared" si="16"/>
        <v>0</v>
      </c>
      <c r="AF93" s="251">
        <f t="shared" si="17"/>
        <v>6779.6610170000004</v>
      </c>
      <c r="AG93" s="251">
        <v>6779.6610170000004</v>
      </c>
      <c r="AH93" s="36">
        <f t="shared" si="10"/>
        <v>10116.525395000001</v>
      </c>
    </row>
    <row r="94" spans="2:34" s="31" customFormat="1" x14ac:dyDescent="0.35">
      <c r="B94" s="196">
        <f t="shared" si="18"/>
        <v>91</v>
      </c>
      <c r="C94" s="258">
        <f t="shared" si="11"/>
        <v>10116.525395000001</v>
      </c>
      <c r="D94" s="258">
        <f t="shared" si="12"/>
        <v>6779.6610170000004</v>
      </c>
      <c r="E94" s="258">
        <f t="shared" si="13"/>
        <v>10116.525395000001</v>
      </c>
      <c r="F94" s="250">
        <f t="shared" si="14"/>
        <v>72.992700000000013</v>
      </c>
      <c r="G94" s="33">
        <f t="shared" si="15"/>
        <v>74.467300000000023</v>
      </c>
      <c r="H94" s="250"/>
      <c r="I94" s="273">
        <v>73.730000000000018</v>
      </c>
      <c r="J94" s="250"/>
      <c r="K94" s="198">
        <v>0</v>
      </c>
      <c r="L94" s="259">
        <v>6779.6610170000004</v>
      </c>
      <c r="M94" s="259">
        <v>1447.7400829999999</v>
      </c>
      <c r="N94" s="259">
        <v>0</v>
      </c>
      <c r="O94" s="259">
        <v>0</v>
      </c>
      <c r="P94" s="259">
        <v>1553.672292</v>
      </c>
      <c r="Q94" s="259">
        <v>0</v>
      </c>
      <c r="R94" s="259">
        <v>1271.1864410000001</v>
      </c>
      <c r="S94" s="259">
        <v>0</v>
      </c>
      <c r="T94" s="259">
        <v>847.5</v>
      </c>
      <c r="U94" s="259">
        <v>0</v>
      </c>
      <c r="V94" s="259">
        <v>7397.5988710000001</v>
      </c>
      <c r="W94" s="259">
        <v>0</v>
      </c>
      <c r="X94" s="259">
        <v>6779.6610170000004</v>
      </c>
      <c r="Y94" s="259">
        <v>1553.672292</v>
      </c>
      <c r="Z94" s="259">
        <v>847.5</v>
      </c>
      <c r="AA94" s="259">
        <v>735.83500000000004</v>
      </c>
      <c r="AB94" s="199">
        <v>428.59727113000002</v>
      </c>
      <c r="AC94" s="251"/>
      <c r="AD94" s="265">
        <v>-6779.6610170000004</v>
      </c>
      <c r="AE94" s="251">
        <f t="shared" si="16"/>
        <v>0</v>
      </c>
      <c r="AF94" s="251">
        <f t="shared" si="17"/>
        <v>6779.6610170000004</v>
      </c>
      <c r="AG94" s="251">
        <v>6779.6610170000004</v>
      </c>
      <c r="AH94" s="36">
        <f t="shared" si="10"/>
        <v>10116.525395000001</v>
      </c>
    </row>
    <row r="95" spans="2:34" s="31" customFormat="1" x14ac:dyDescent="0.35">
      <c r="B95" s="196">
        <f t="shared" si="18"/>
        <v>92</v>
      </c>
      <c r="C95" s="258">
        <f t="shared" si="11"/>
        <v>10116.525395000001</v>
      </c>
      <c r="D95" s="258">
        <f t="shared" si="12"/>
        <v>6779.6610170000004</v>
      </c>
      <c r="E95" s="258">
        <f t="shared" si="13"/>
        <v>10116.525395000001</v>
      </c>
      <c r="F95" s="250">
        <f t="shared" si="14"/>
        <v>72.992700000000013</v>
      </c>
      <c r="G95" s="33">
        <f t="shared" si="15"/>
        <v>74.467300000000023</v>
      </c>
      <c r="H95" s="250"/>
      <c r="I95" s="273">
        <v>73.730000000000018</v>
      </c>
      <c r="J95" s="250"/>
      <c r="K95" s="198">
        <v>0</v>
      </c>
      <c r="L95" s="259">
        <v>6779.6610170000004</v>
      </c>
      <c r="M95" s="259">
        <v>1447.7400829999999</v>
      </c>
      <c r="N95" s="259">
        <v>0</v>
      </c>
      <c r="O95" s="259">
        <v>0</v>
      </c>
      <c r="P95" s="259">
        <v>1553.672292</v>
      </c>
      <c r="Q95" s="259">
        <v>0</v>
      </c>
      <c r="R95" s="259">
        <v>1271.1864410000001</v>
      </c>
      <c r="S95" s="259">
        <v>0</v>
      </c>
      <c r="T95" s="259">
        <v>847.5</v>
      </c>
      <c r="U95" s="259">
        <v>0</v>
      </c>
      <c r="V95" s="259">
        <v>7397.5988710000001</v>
      </c>
      <c r="W95" s="259">
        <v>0</v>
      </c>
      <c r="X95" s="259">
        <v>6779.6610170000004</v>
      </c>
      <c r="Y95" s="259">
        <v>1553.672292</v>
      </c>
      <c r="Z95" s="259">
        <v>847.5</v>
      </c>
      <c r="AA95" s="259">
        <v>735.83500000000004</v>
      </c>
      <c r="AB95" s="199">
        <v>436.87514556000002</v>
      </c>
      <c r="AC95" s="251"/>
      <c r="AD95" s="265">
        <v>-6779.6610170000004</v>
      </c>
      <c r="AE95" s="251">
        <f t="shared" si="16"/>
        <v>0</v>
      </c>
      <c r="AF95" s="251">
        <f t="shared" si="17"/>
        <v>6779.6610170000004</v>
      </c>
      <c r="AG95" s="251">
        <v>6779.6610170000004</v>
      </c>
      <c r="AH95" s="36">
        <f t="shared" si="10"/>
        <v>10116.525395000001</v>
      </c>
    </row>
    <row r="96" spans="2:34" s="31" customFormat="1" x14ac:dyDescent="0.35">
      <c r="B96" s="196">
        <f t="shared" si="18"/>
        <v>93</v>
      </c>
      <c r="C96" s="258">
        <f t="shared" si="11"/>
        <v>10116.525395000001</v>
      </c>
      <c r="D96" s="258">
        <f t="shared" si="12"/>
        <v>6779.6610170000004</v>
      </c>
      <c r="E96" s="258">
        <f t="shared" si="13"/>
        <v>10116.525395000001</v>
      </c>
      <c r="F96" s="250">
        <f t="shared" si="14"/>
        <v>72.992700000000013</v>
      </c>
      <c r="G96" s="33">
        <f t="shared" si="15"/>
        <v>74.467300000000023</v>
      </c>
      <c r="H96" s="250"/>
      <c r="I96" s="273">
        <v>73.730000000000018</v>
      </c>
      <c r="J96" s="250"/>
      <c r="K96" s="198">
        <v>0</v>
      </c>
      <c r="L96" s="259">
        <v>6779.6610170000004</v>
      </c>
      <c r="M96" s="259">
        <v>1447.7400829999999</v>
      </c>
      <c r="N96" s="259">
        <v>0</v>
      </c>
      <c r="O96" s="259">
        <v>0</v>
      </c>
      <c r="P96" s="259">
        <v>1553.672292</v>
      </c>
      <c r="Q96" s="259">
        <v>0</v>
      </c>
      <c r="R96" s="259">
        <v>1271.1864410000001</v>
      </c>
      <c r="S96" s="259">
        <v>0</v>
      </c>
      <c r="T96" s="259">
        <v>847.5</v>
      </c>
      <c r="U96" s="259">
        <v>0</v>
      </c>
      <c r="V96" s="259">
        <v>7397.5988710000001</v>
      </c>
      <c r="W96" s="259">
        <v>0</v>
      </c>
      <c r="X96" s="259">
        <v>6779.6610170000004</v>
      </c>
      <c r="Y96" s="259">
        <v>1553.672292</v>
      </c>
      <c r="Z96" s="259">
        <v>847.5</v>
      </c>
      <c r="AA96" s="259">
        <v>735.83500000000004</v>
      </c>
      <c r="AB96" s="199">
        <v>445.15301999000002</v>
      </c>
      <c r="AC96" s="251"/>
      <c r="AD96" s="265">
        <v>-6779.6610170000004</v>
      </c>
      <c r="AE96" s="251">
        <f t="shared" si="16"/>
        <v>0</v>
      </c>
      <c r="AF96" s="251">
        <f t="shared" si="17"/>
        <v>6779.6610170000004</v>
      </c>
      <c r="AG96" s="251">
        <v>6779.6610170000004</v>
      </c>
      <c r="AH96" s="36">
        <f t="shared" si="10"/>
        <v>10116.525395000001</v>
      </c>
    </row>
    <row r="97" spans="2:34" s="31" customFormat="1" x14ac:dyDescent="0.35">
      <c r="B97" s="196">
        <f t="shared" si="18"/>
        <v>94</v>
      </c>
      <c r="C97" s="258">
        <f t="shared" si="11"/>
        <v>10116.525395000001</v>
      </c>
      <c r="D97" s="258">
        <f t="shared" si="12"/>
        <v>6779.6610170000004</v>
      </c>
      <c r="E97" s="258">
        <f t="shared" si="13"/>
        <v>10116.525395000001</v>
      </c>
      <c r="F97" s="250">
        <f t="shared" si="14"/>
        <v>72.992700000000013</v>
      </c>
      <c r="G97" s="33">
        <f t="shared" si="15"/>
        <v>74.467300000000023</v>
      </c>
      <c r="H97" s="250"/>
      <c r="I97" s="273">
        <v>73.730000000000018</v>
      </c>
      <c r="J97" s="250"/>
      <c r="K97" s="198">
        <v>0</v>
      </c>
      <c r="L97" s="259">
        <v>6779.6610170000004</v>
      </c>
      <c r="M97" s="259">
        <v>1447.7400829999999</v>
      </c>
      <c r="N97" s="259">
        <v>0</v>
      </c>
      <c r="O97" s="259">
        <v>0</v>
      </c>
      <c r="P97" s="259">
        <v>1553.672292</v>
      </c>
      <c r="Q97" s="259">
        <v>0</v>
      </c>
      <c r="R97" s="259">
        <v>1271.1864410000001</v>
      </c>
      <c r="S97" s="259">
        <v>0</v>
      </c>
      <c r="T97" s="259">
        <v>847.5</v>
      </c>
      <c r="U97" s="259">
        <v>0</v>
      </c>
      <c r="V97" s="259">
        <v>7397.5988710000001</v>
      </c>
      <c r="W97" s="259">
        <v>0</v>
      </c>
      <c r="X97" s="259">
        <v>6779.6610170000004</v>
      </c>
      <c r="Y97" s="259">
        <v>1553.672292</v>
      </c>
      <c r="Z97" s="259">
        <v>847.5</v>
      </c>
      <c r="AA97" s="259">
        <v>735.83500000000004</v>
      </c>
      <c r="AB97" s="199">
        <v>453.43089441000001</v>
      </c>
      <c r="AC97" s="251"/>
      <c r="AD97" s="265">
        <v>-6779.6610170000004</v>
      </c>
      <c r="AE97" s="251">
        <f t="shared" si="16"/>
        <v>0</v>
      </c>
      <c r="AF97" s="251">
        <f t="shared" si="17"/>
        <v>6779.6610170000004</v>
      </c>
      <c r="AG97" s="251">
        <v>6779.6610170000004</v>
      </c>
      <c r="AH97" s="36">
        <f t="shared" si="10"/>
        <v>10116.525395000001</v>
      </c>
    </row>
    <row r="98" spans="2:34" s="31" customFormat="1" x14ac:dyDescent="0.35">
      <c r="B98" s="196">
        <f t="shared" si="18"/>
        <v>95</v>
      </c>
      <c r="C98" s="258">
        <f t="shared" si="11"/>
        <v>10116.525395000001</v>
      </c>
      <c r="D98" s="258">
        <f t="shared" si="12"/>
        <v>6779.6610170000004</v>
      </c>
      <c r="E98" s="258">
        <f t="shared" si="13"/>
        <v>10116.525395000001</v>
      </c>
      <c r="F98" s="250">
        <f t="shared" si="14"/>
        <v>1.1512285714285715</v>
      </c>
      <c r="G98" s="33">
        <f t="shared" si="15"/>
        <v>1.1744857142857146</v>
      </c>
      <c r="H98" s="250"/>
      <c r="I98" s="273">
        <v>1.162857142857143</v>
      </c>
      <c r="J98" s="250"/>
      <c r="K98" s="198">
        <v>0</v>
      </c>
      <c r="L98" s="259">
        <v>6779.6610170000004</v>
      </c>
      <c r="M98" s="259">
        <v>1447.7400829999999</v>
      </c>
      <c r="N98" s="259">
        <v>0</v>
      </c>
      <c r="O98" s="259">
        <v>0</v>
      </c>
      <c r="P98" s="259">
        <v>1553.672292</v>
      </c>
      <c r="Q98" s="259">
        <v>0</v>
      </c>
      <c r="R98" s="259">
        <v>1271.1864410000001</v>
      </c>
      <c r="S98" s="259">
        <v>0</v>
      </c>
      <c r="T98" s="259">
        <v>847.5</v>
      </c>
      <c r="U98" s="259">
        <v>0</v>
      </c>
      <c r="V98" s="259">
        <v>7397.5988710000001</v>
      </c>
      <c r="W98" s="259">
        <v>0</v>
      </c>
      <c r="X98" s="259">
        <v>6779.6610170000004</v>
      </c>
      <c r="Y98" s="259">
        <v>1553.672292</v>
      </c>
      <c r="Z98" s="259">
        <v>847.5</v>
      </c>
      <c r="AA98" s="259">
        <v>735.83500000000004</v>
      </c>
      <c r="AB98" s="199">
        <v>461.70876884</v>
      </c>
      <c r="AC98" s="251"/>
      <c r="AD98" s="265">
        <v>-6779.6610170000004</v>
      </c>
      <c r="AE98" s="251">
        <f t="shared" si="16"/>
        <v>0</v>
      </c>
      <c r="AF98" s="251">
        <f t="shared" si="17"/>
        <v>6779.6610170000004</v>
      </c>
      <c r="AG98" s="251">
        <v>6779.6610170000004</v>
      </c>
      <c r="AH98" s="36">
        <f t="shared" si="10"/>
        <v>10116.525395000001</v>
      </c>
    </row>
    <row r="99" spans="2:34" s="31" customFormat="1" x14ac:dyDescent="0.35">
      <c r="B99" s="196">
        <f t="shared" si="18"/>
        <v>96</v>
      </c>
      <c r="C99" s="258">
        <f t="shared" si="11"/>
        <v>10116.525395000001</v>
      </c>
      <c r="D99" s="258">
        <f t="shared" si="12"/>
        <v>6779.6610170000004</v>
      </c>
      <c r="E99" s="258">
        <f t="shared" si="13"/>
        <v>10116.525395000001</v>
      </c>
      <c r="F99" s="250">
        <f t="shared" si="14"/>
        <v>1.1512285714285715</v>
      </c>
      <c r="G99" s="33">
        <f t="shared" si="15"/>
        <v>1.1744857142857146</v>
      </c>
      <c r="H99" s="250"/>
      <c r="I99" s="273">
        <v>1.162857142857143</v>
      </c>
      <c r="J99" s="250"/>
      <c r="K99" s="198">
        <v>0</v>
      </c>
      <c r="L99" s="259">
        <v>6779.6610170000004</v>
      </c>
      <c r="M99" s="259">
        <v>1447.7400829999999</v>
      </c>
      <c r="N99" s="259">
        <v>0</v>
      </c>
      <c r="O99" s="259">
        <v>0</v>
      </c>
      <c r="P99" s="259">
        <v>703.41241008999998</v>
      </c>
      <c r="Q99" s="259">
        <v>0</v>
      </c>
      <c r="R99" s="259">
        <v>1271.1864410000001</v>
      </c>
      <c r="S99" s="259">
        <v>0</v>
      </c>
      <c r="T99" s="259">
        <v>847.5</v>
      </c>
      <c r="U99" s="259">
        <v>0</v>
      </c>
      <c r="V99" s="259">
        <v>7397.5988710000001</v>
      </c>
      <c r="W99" s="259">
        <v>0</v>
      </c>
      <c r="X99" s="259">
        <v>6779.6610170000004</v>
      </c>
      <c r="Y99" s="259">
        <v>703.41241008999998</v>
      </c>
      <c r="Z99" s="259">
        <v>847.5</v>
      </c>
      <c r="AA99" s="259">
        <v>735.83500000000004</v>
      </c>
      <c r="AB99" s="199">
        <v>461.70876884</v>
      </c>
      <c r="AC99" s="251"/>
      <c r="AD99" s="265">
        <v>-6779.6610170000004</v>
      </c>
      <c r="AE99" s="251">
        <f t="shared" si="16"/>
        <v>0</v>
      </c>
      <c r="AF99" s="251">
        <f t="shared" si="17"/>
        <v>6779.6610170000004</v>
      </c>
      <c r="AG99" s="251">
        <v>6779.6610170000004</v>
      </c>
      <c r="AH99" s="36">
        <f t="shared" si="10"/>
        <v>10116.525395000001</v>
      </c>
    </row>
    <row r="100" spans="2:34" s="31" customFormat="1" x14ac:dyDescent="0.35">
      <c r="B100" s="196">
        <f t="shared" si="18"/>
        <v>97</v>
      </c>
      <c r="C100" s="258">
        <f t="shared" si="11"/>
        <v>10116.525395000001</v>
      </c>
      <c r="D100" s="258">
        <f t="shared" si="12"/>
        <v>6779.6610170000004</v>
      </c>
      <c r="E100" s="258">
        <f t="shared" si="13"/>
        <v>10116.525395000001</v>
      </c>
      <c r="F100" s="250">
        <f t="shared" si="14"/>
        <v>1.1512285714285715</v>
      </c>
      <c r="G100" s="33">
        <f t="shared" si="15"/>
        <v>1.1744857142857146</v>
      </c>
      <c r="H100" s="250"/>
      <c r="I100" s="273">
        <v>1.162857142857143</v>
      </c>
      <c r="J100" s="250"/>
      <c r="K100" s="198">
        <v>0</v>
      </c>
      <c r="L100" s="259">
        <v>6779.6610170000004</v>
      </c>
      <c r="M100" s="259">
        <v>1447.7400829999999</v>
      </c>
      <c r="N100" s="259">
        <v>0</v>
      </c>
      <c r="O100" s="259">
        <v>0</v>
      </c>
      <c r="P100" s="259">
        <v>904.75671642999998</v>
      </c>
      <c r="Q100" s="259">
        <v>0</v>
      </c>
      <c r="R100" s="259">
        <v>1271.1864410000001</v>
      </c>
      <c r="S100" s="259">
        <v>0</v>
      </c>
      <c r="T100" s="259">
        <v>847.5</v>
      </c>
      <c r="U100" s="259">
        <v>0</v>
      </c>
      <c r="V100" s="259">
        <v>7397.5988710000001</v>
      </c>
      <c r="W100" s="259">
        <v>0</v>
      </c>
      <c r="X100" s="259">
        <v>6779.6610170000004</v>
      </c>
      <c r="Y100" s="259">
        <v>904.75671642999998</v>
      </c>
      <c r="Z100" s="259">
        <v>847.5</v>
      </c>
      <c r="AA100" s="259">
        <v>735.83500000000004</v>
      </c>
      <c r="AB100" s="199">
        <v>461.72651774000002</v>
      </c>
      <c r="AC100" s="251"/>
      <c r="AD100" s="265">
        <v>-6779.6610170000004</v>
      </c>
      <c r="AE100" s="251">
        <f t="shared" si="16"/>
        <v>0</v>
      </c>
      <c r="AF100" s="251">
        <f t="shared" si="17"/>
        <v>6779.6610170000004</v>
      </c>
      <c r="AG100" s="251">
        <v>6779.6610170000004</v>
      </c>
      <c r="AH100" s="36">
        <f t="shared" ref="AH100:AH131" si="19">M100+R100+V100</f>
        <v>10116.525395000001</v>
      </c>
    </row>
    <row r="101" spans="2:34" s="31" customFormat="1" x14ac:dyDescent="0.35">
      <c r="B101" s="196">
        <f t="shared" si="18"/>
        <v>98</v>
      </c>
      <c r="C101" s="258">
        <f t="shared" si="11"/>
        <v>10116.525395000001</v>
      </c>
      <c r="D101" s="258">
        <f t="shared" si="12"/>
        <v>6779.6610170000004</v>
      </c>
      <c r="E101" s="258">
        <f t="shared" si="13"/>
        <v>10116.525395000001</v>
      </c>
      <c r="F101" s="250">
        <f t="shared" si="14"/>
        <v>1.1512285714285715</v>
      </c>
      <c r="G101" s="33">
        <f t="shared" si="15"/>
        <v>1.1744857142857146</v>
      </c>
      <c r="H101" s="250"/>
      <c r="I101" s="273">
        <v>1.162857142857143</v>
      </c>
      <c r="J101" s="250"/>
      <c r="K101" s="198">
        <v>0</v>
      </c>
      <c r="L101" s="259">
        <v>6779.6610170000004</v>
      </c>
      <c r="M101" s="259">
        <v>1447.7400829999999</v>
      </c>
      <c r="N101" s="259">
        <v>0</v>
      </c>
      <c r="O101" s="259">
        <v>0</v>
      </c>
      <c r="P101" s="259">
        <v>904.75671642999998</v>
      </c>
      <c r="Q101" s="259">
        <v>0</v>
      </c>
      <c r="R101" s="259">
        <v>1271.1864410000001</v>
      </c>
      <c r="S101" s="259">
        <v>0</v>
      </c>
      <c r="T101" s="259">
        <v>847.5</v>
      </c>
      <c r="U101" s="259">
        <v>0</v>
      </c>
      <c r="V101" s="259">
        <v>7397.5988710000001</v>
      </c>
      <c r="W101" s="259">
        <v>0</v>
      </c>
      <c r="X101" s="259">
        <v>6779.6610170000004</v>
      </c>
      <c r="Y101" s="259">
        <v>904.75671642999998</v>
      </c>
      <c r="Z101" s="259">
        <v>847.5</v>
      </c>
      <c r="AA101" s="259">
        <v>735.83500000000004</v>
      </c>
      <c r="AB101" s="199">
        <v>461.72651774000002</v>
      </c>
      <c r="AC101" s="251"/>
      <c r="AD101" s="265">
        <v>-6779.6610170000004</v>
      </c>
      <c r="AE101" s="251">
        <f t="shared" si="16"/>
        <v>0</v>
      </c>
      <c r="AF101" s="251">
        <f t="shared" si="17"/>
        <v>6779.6610170000004</v>
      </c>
      <c r="AG101" s="251">
        <v>6779.6610170000004</v>
      </c>
      <c r="AH101" s="36">
        <f t="shared" si="19"/>
        <v>10116.525395000001</v>
      </c>
    </row>
    <row r="102" spans="2:34" s="31" customFormat="1" x14ac:dyDescent="0.35">
      <c r="B102" s="196">
        <f t="shared" si="18"/>
        <v>99</v>
      </c>
      <c r="C102" s="258">
        <f t="shared" si="11"/>
        <v>10116.525395000001</v>
      </c>
      <c r="D102" s="258">
        <f t="shared" si="12"/>
        <v>6779.6610170000004</v>
      </c>
      <c r="E102" s="258">
        <f t="shared" si="13"/>
        <v>10116.525395000001</v>
      </c>
      <c r="F102" s="250">
        <f t="shared" si="14"/>
        <v>1.1512285714285715</v>
      </c>
      <c r="G102" s="33">
        <f t="shared" si="15"/>
        <v>1.1744857142857146</v>
      </c>
      <c r="H102" s="250"/>
      <c r="I102" s="273">
        <v>1.162857142857143</v>
      </c>
      <c r="J102" s="250"/>
      <c r="K102" s="198">
        <v>0</v>
      </c>
      <c r="L102" s="259">
        <v>6779.6610170000004</v>
      </c>
      <c r="M102" s="259">
        <v>1447.7400829999999</v>
      </c>
      <c r="N102" s="259">
        <v>0</v>
      </c>
      <c r="O102" s="259">
        <v>0</v>
      </c>
      <c r="P102" s="259">
        <v>672.09336856000004</v>
      </c>
      <c r="Q102" s="259">
        <v>0</v>
      </c>
      <c r="R102" s="259">
        <v>1271.1864410000001</v>
      </c>
      <c r="S102" s="259">
        <v>0</v>
      </c>
      <c r="T102" s="259">
        <v>847.5</v>
      </c>
      <c r="U102" s="259">
        <v>0</v>
      </c>
      <c r="V102" s="259">
        <v>7397.5988710000001</v>
      </c>
      <c r="W102" s="259">
        <v>0</v>
      </c>
      <c r="X102" s="259">
        <v>6779.6610170000004</v>
      </c>
      <c r="Y102" s="259">
        <v>672.09336856000004</v>
      </c>
      <c r="Z102" s="259">
        <v>847.5</v>
      </c>
      <c r="AA102" s="259">
        <v>735.83500000000004</v>
      </c>
      <c r="AB102" s="199">
        <v>461.72651774000002</v>
      </c>
      <c r="AC102" s="251"/>
      <c r="AD102" s="265">
        <v>-6779.6610170000004</v>
      </c>
      <c r="AE102" s="251">
        <f t="shared" si="16"/>
        <v>0</v>
      </c>
      <c r="AF102" s="251">
        <f t="shared" si="17"/>
        <v>6779.6610170000004</v>
      </c>
      <c r="AG102" s="251">
        <v>6779.6610170000004</v>
      </c>
      <c r="AH102" s="36">
        <f t="shared" si="19"/>
        <v>10116.525395000001</v>
      </c>
    </row>
    <row r="103" spans="2:34" s="31" customFormat="1" x14ac:dyDescent="0.35">
      <c r="B103" s="196">
        <f t="shared" si="18"/>
        <v>100</v>
      </c>
      <c r="C103" s="258">
        <f t="shared" si="11"/>
        <v>10116.525395000001</v>
      </c>
      <c r="D103" s="258">
        <f t="shared" si="12"/>
        <v>6779.6610170000004</v>
      </c>
      <c r="E103" s="258">
        <f t="shared" si="13"/>
        <v>10116.525395000001</v>
      </c>
      <c r="F103" s="250">
        <f t="shared" si="14"/>
        <v>1.1512285714285715</v>
      </c>
      <c r="G103" s="33">
        <f t="shared" si="15"/>
        <v>1.1744857142857146</v>
      </c>
      <c r="H103" s="250"/>
      <c r="I103" s="273">
        <v>1.162857142857143</v>
      </c>
      <c r="J103" s="250"/>
      <c r="K103" s="198">
        <v>0</v>
      </c>
      <c r="L103" s="259">
        <v>6779.6610170000004</v>
      </c>
      <c r="M103" s="259">
        <v>1447.7400829999999</v>
      </c>
      <c r="N103" s="259">
        <v>0</v>
      </c>
      <c r="O103" s="259">
        <v>0</v>
      </c>
      <c r="P103" s="259">
        <v>574.75671642999998</v>
      </c>
      <c r="Q103" s="259">
        <v>0</v>
      </c>
      <c r="R103" s="259">
        <v>1271.1864410000001</v>
      </c>
      <c r="S103" s="259">
        <v>0</v>
      </c>
      <c r="T103" s="259">
        <v>847.5</v>
      </c>
      <c r="U103" s="259">
        <v>0</v>
      </c>
      <c r="V103" s="259">
        <v>7397.5988710000001</v>
      </c>
      <c r="W103" s="259">
        <v>0</v>
      </c>
      <c r="X103" s="259">
        <v>6779.6610170000004</v>
      </c>
      <c r="Y103" s="259">
        <v>574.75671642999998</v>
      </c>
      <c r="Z103" s="259">
        <v>847.5</v>
      </c>
      <c r="AA103" s="259">
        <v>735.83500000000004</v>
      </c>
      <c r="AB103" s="199">
        <v>461.72651774000002</v>
      </c>
      <c r="AC103" s="251"/>
      <c r="AD103" s="265">
        <v>-6779.6610170000004</v>
      </c>
      <c r="AE103" s="251">
        <f t="shared" si="16"/>
        <v>0</v>
      </c>
      <c r="AF103" s="251">
        <f t="shared" si="17"/>
        <v>6779.6610170000004</v>
      </c>
      <c r="AG103" s="251">
        <v>6779.6610170000004</v>
      </c>
      <c r="AH103" s="36">
        <f t="shared" si="19"/>
        <v>10116.525395000001</v>
      </c>
    </row>
    <row r="104" spans="2:34" s="31" customFormat="1" x14ac:dyDescent="0.35">
      <c r="B104" s="196">
        <f t="shared" si="18"/>
        <v>101</v>
      </c>
      <c r="C104" s="258">
        <f t="shared" si="11"/>
        <v>10116.525395000001</v>
      </c>
      <c r="D104" s="258">
        <f t="shared" si="12"/>
        <v>6779.6610170000004</v>
      </c>
      <c r="E104" s="258">
        <f t="shared" si="13"/>
        <v>10116.525395000001</v>
      </c>
      <c r="F104" s="250">
        <f t="shared" si="14"/>
        <v>1.1512285714285715</v>
      </c>
      <c r="G104" s="33">
        <f t="shared" si="15"/>
        <v>1.1744857142857146</v>
      </c>
      <c r="H104" s="250"/>
      <c r="I104" s="273">
        <v>1.162857142857143</v>
      </c>
      <c r="J104" s="250"/>
      <c r="K104" s="198">
        <v>0</v>
      </c>
      <c r="L104" s="259">
        <v>6779.6610170000004</v>
      </c>
      <c r="M104" s="259">
        <v>1447.7400829999999</v>
      </c>
      <c r="N104" s="259">
        <v>0</v>
      </c>
      <c r="O104" s="259">
        <v>0</v>
      </c>
      <c r="P104" s="259">
        <v>904.29683451999995</v>
      </c>
      <c r="Q104" s="259">
        <v>0</v>
      </c>
      <c r="R104" s="259">
        <v>1271.1864410000001</v>
      </c>
      <c r="S104" s="259">
        <v>0</v>
      </c>
      <c r="T104" s="259">
        <v>847.5</v>
      </c>
      <c r="U104" s="259">
        <v>0</v>
      </c>
      <c r="V104" s="259">
        <v>7397.5988710000001</v>
      </c>
      <c r="W104" s="259">
        <v>0</v>
      </c>
      <c r="X104" s="259">
        <v>6779.6610170000004</v>
      </c>
      <c r="Y104" s="259">
        <v>904.29683451999995</v>
      </c>
      <c r="Z104" s="259">
        <v>847.5</v>
      </c>
      <c r="AA104" s="259">
        <v>735.83500000000004</v>
      </c>
      <c r="AB104" s="199">
        <v>453.44864331000002</v>
      </c>
      <c r="AC104" s="251"/>
      <c r="AD104" s="265">
        <v>-6779.6610170000004</v>
      </c>
      <c r="AE104" s="251">
        <f t="shared" si="16"/>
        <v>0</v>
      </c>
      <c r="AF104" s="251">
        <f t="shared" si="17"/>
        <v>6779.6610170000004</v>
      </c>
      <c r="AG104" s="251">
        <v>6779.6610170000004</v>
      </c>
      <c r="AH104" s="36">
        <f t="shared" si="19"/>
        <v>10116.525395000001</v>
      </c>
    </row>
    <row r="105" spans="2:34" s="31" customFormat="1" x14ac:dyDescent="0.35">
      <c r="B105" s="196">
        <f t="shared" si="18"/>
        <v>102</v>
      </c>
      <c r="C105" s="258">
        <f t="shared" si="11"/>
        <v>10116.525395000001</v>
      </c>
      <c r="D105" s="258">
        <f t="shared" si="12"/>
        <v>6779.6610170000004</v>
      </c>
      <c r="E105" s="258">
        <f t="shared" si="13"/>
        <v>10116.525395000001</v>
      </c>
      <c r="F105" s="250">
        <f t="shared" si="14"/>
        <v>0.16122857142857147</v>
      </c>
      <c r="G105" s="33">
        <f t="shared" si="15"/>
        <v>0.16448571428571432</v>
      </c>
      <c r="H105" s="250"/>
      <c r="I105" s="273">
        <v>0.16285714285714289</v>
      </c>
      <c r="J105" s="250"/>
      <c r="K105" s="198">
        <v>0</v>
      </c>
      <c r="L105" s="259">
        <v>6779.6610170000004</v>
      </c>
      <c r="M105" s="259">
        <v>1447.7400829999999</v>
      </c>
      <c r="N105" s="259">
        <v>0</v>
      </c>
      <c r="O105" s="259">
        <v>0</v>
      </c>
      <c r="P105" s="259">
        <v>903.37707068999998</v>
      </c>
      <c r="Q105" s="259">
        <v>0</v>
      </c>
      <c r="R105" s="259">
        <v>1271.1864410000001</v>
      </c>
      <c r="S105" s="259">
        <v>0</v>
      </c>
      <c r="T105" s="259">
        <v>847.5</v>
      </c>
      <c r="U105" s="259">
        <v>0</v>
      </c>
      <c r="V105" s="259">
        <v>7397.5988710000001</v>
      </c>
      <c r="W105" s="259">
        <v>0</v>
      </c>
      <c r="X105" s="259">
        <v>6779.6610170000004</v>
      </c>
      <c r="Y105" s="259">
        <v>903.37707068999998</v>
      </c>
      <c r="Z105" s="259">
        <v>847.5</v>
      </c>
      <c r="AA105" s="259">
        <v>735.83500000000004</v>
      </c>
      <c r="AB105" s="199">
        <v>436.89289445999998</v>
      </c>
      <c r="AC105" s="251"/>
      <c r="AD105" s="265">
        <v>-6779.6610170000004</v>
      </c>
      <c r="AE105" s="251">
        <f t="shared" si="16"/>
        <v>0</v>
      </c>
      <c r="AF105" s="251">
        <f t="shared" si="17"/>
        <v>6779.6610170000004</v>
      </c>
      <c r="AG105" s="251">
        <v>6779.6610170000004</v>
      </c>
      <c r="AH105" s="36">
        <f t="shared" si="19"/>
        <v>10116.525395000001</v>
      </c>
    </row>
    <row r="106" spans="2:34" s="31" customFormat="1" x14ac:dyDescent="0.35">
      <c r="B106" s="196">
        <f t="shared" si="18"/>
        <v>103</v>
      </c>
      <c r="C106" s="258">
        <f t="shared" si="11"/>
        <v>10116.525395000001</v>
      </c>
      <c r="D106" s="258">
        <f t="shared" si="12"/>
        <v>6779.6610170000004</v>
      </c>
      <c r="E106" s="258">
        <f t="shared" si="13"/>
        <v>10116.525395000001</v>
      </c>
      <c r="F106" s="250">
        <f t="shared" si="14"/>
        <v>0.16122857142857147</v>
      </c>
      <c r="G106" s="33">
        <f t="shared" si="15"/>
        <v>0.16448571428571432</v>
      </c>
      <c r="H106" s="250"/>
      <c r="I106" s="273">
        <v>0.16285714285714289</v>
      </c>
      <c r="J106" s="250"/>
      <c r="K106" s="198">
        <v>0</v>
      </c>
      <c r="L106" s="259">
        <v>6779.6610170000004</v>
      </c>
      <c r="M106" s="259">
        <v>1447.7400829999999</v>
      </c>
      <c r="N106" s="259">
        <v>0</v>
      </c>
      <c r="O106" s="259">
        <v>0</v>
      </c>
      <c r="P106" s="259">
        <v>572.91718877999995</v>
      </c>
      <c r="Q106" s="259">
        <v>0</v>
      </c>
      <c r="R106" s="259">
        <v>1271.1864410000001</v>
      </c>
      <c r="S106" s="259">
        <v>0</v>
      </c>
      <c r="T106" s="259">
        <v>847.5</v>
      </c>
      <c r="U106" s="259">
        <v>0</v>
      </c>
      <c r="V106" s="259">
        <v>7397.5988710000001</v>
      </c>
      <c r="W106" s="259">
        <v>0</v>
      </c>
      <c r="X106" s="259">
        <v>6779.6610170000004</v>
      </c>
      <c r="Y106" s="259">
        <v>572.91718877999995</v>
      </c>
      <c r="Z106" s="259">
        <v>847.5</v>
      </c>
      <c r="AA106" s="259">
        <v>735.83500000000004</v>
      </c>
      <c r="AB106" s="199">
        <v>428.61502003999999</v>
      </c>
      <c r="AC106" s="251"/>
      <c r="AD106" s="265">
        <v>-6779.6610170000004</v>
      </c>
      <c r="AE106" s="251">
        <f t="shared" si="16"/>
        <v>0</v>
      </c>
      <c r="AF106" s="251">
        <f t="shared" si="17"/>
        <v>6779.6610170000004</v>
      </c>
      <c r="AG106" s="251">
        <v>6779.6610170000004</v>
      </c>
      <c r="AH106" s="36">
        <f t="shared" si="19"/>
        <v>10116.525395000001</v>
      </c>
    </row>
    <row r="107" spans="2:34" s="31" customFormat="1" x14ac:dyDescent="0.35">
      <c r="B107" s="196">
        <f t="shared" si="18"/>
        <v>104</v>
      </c>
      <c r="C107" s="258">
        <f t="shared" si="11"/>
        <v>10116.525395000001</v>
      </c>
      <c r="D107" s="258">
        <f t="shared" si="12"/>
        <v>6779.6610170000004</v>
      </c>
      <c r="E107" s="258">
        <f t="shared" si="13"/>
        <v>10116.525395000001</v>
      </c>
      <c r="F107" s="250">
        <f t="shared" si="14"/>
        <v>0.16122857142857147</v>
      </c>
      <c r="G107" s="33">
        <f t="shared" si="15"/>
        <v>0.16448571428571432</v>
      </c>
      <c r="H107" s="250"/>
      <c r="I107" s="273">
        <v>0.16285714285714289</v>
      </c>
      <c r="J107" s="250"/>
      <c r="K107" s="198">
        <v>0</v>
      </c>
      <c r="L107" s="259">
        <v>6779.6610170000004</v>
      </c>
      <c r="M107" s="259">
        <v>1447.7400829999999</v>
      </c>
      <c r="N107" s="259">
        <v>0</v>
      </c>
      <c r="O107" s="259">
        <v>0</v>
      </c>
      <c r="P107" s="259">
        <v>572.45730687000002</v>
      </c>
      <c r="Q107" s="259">
        <v>0</v>
      </c>
      <c r="R107" s="259">
        <v>1271.1864410000001</v>
      </c>
      <c r="S107" s="259">
        <v>0</v>
      </c>
      <c r="T107" s="259">
        <v>847.5</v>
      </c>
      <c r="U107" s="259">
        <v>0</v>
      </c>
      <c r="V107" s="259">
        <v>7397.5988710000001</v>
      </c>
      <c r="W107" s="259">
        <v>0</v>
      </c>
      <c r="X107" s="259">
        <v>6779.6610170000004</v>
      </c>
      <c r="Y107" s="259">
        <v>572.45730687000002</v>
      </c>
      <c r="Z107" s="259">
        <v>847.5</v>
      </c>
      <c r="AA107" s="259">
        <v>735.83500000000004</v>
      </c>
      <c r="AB107" s="199">
        <v>420.33714560999999</v>
      </c>
      <c r="AC107" s="251"/>
      <c r="AD107" s="265">
        <v>-6779.6610170000004</v>
      </c>
      <c r="AE107" s="251">
        <f t="shared" si="16"/>
        <v>0</v>
      </c>
      <c r="AF107" s="251">
        <f t="shared" si="17"/>
        <v>6779.6610170000004</v>
      </c>
      <c r="AG107" s="251">
        <v>6779.6610170000004</v>
      </c>
      <c r="AH107" s="36">
        <f t="shared" si="19"/>
        <v>10116.525395000001</v>
      </c>
    </row>
    <row r="108" spans="2:34" s="31" customFormat="1" x14ac:dyDescent="0.35">
      <c r="B108" s="196">
        <f t="shared" si="18"/>
        <v>105</v>
      </c>
      <c r="C108" s="258">
        <f t="shared" si="11"/>
        <v>10116.525395000001</v>
      </c>
      <c r="D108" s="258">
        <f t="shared" si="12"/>
        <v>6779.6610170000004</v>
      </c>
      <c r="E108" s="258">
        <f t="shared" si="13"/>
        <v>10116.525395000001</v>
      </c>
      <c r="F108" s="250">
        <f t="shared" si="14"/>
        <v>0.16122857142857147</v>
      </c>
      <c r="G108" s="33">
        <f t="shared" si="15"/>
        <v>0.16448571428571432</v>
      </c>
      <c r="H108" s="250"/>
      <c r="I108" s="273">
        <v>0.16285714285714289</v>
      </c>
      <c r="J108" s="250"/>
      <c r="K108" s="198">
        <v>0</v>
      </c>
      <c r="L108" s="259">
        <v>6779.6610170000004</v>
      </c>
      <c r="M108" s="259">
        <v>1447.7400829999999</v>
      </c>
      <c r="N108" s="259">
        <v>0</v>
      </c>
      <c r="O108" s="259">
        <v>0</v>
      </c>
      <c r="P108" s="259">
        <v>572.45730687000002</v>
      </c>
      <c r="Q108" s="259">
        <v>0</v>
      </c>
      <c r="R108" s="259">
        <v>1271.1864410000001</v>
      </c>
      <c r="S108" s="259">
        <v>0</v>
      </c>
      <c r="T108" s="259">
        <v>847.5</v>
      </c>
      <c r="U108" s="259">
        <v>0</v>
      </c>
      <c r="V108" s="259">
        <v>7397.5988710000001</v>
      </c>
      <c r="W108" s="259">
        <v>0</v>
      </c>
      <c r="X108" s="259">
        <v>6779.6610170000004</v>
      </c>
      <c r="Y108" s="259">
        <v>572.45730687000002</v>
      </c>
      <c r="Z108" s="259">
        <v>847.5</v>
      </c>
      <c r="AA108" s="259">
        <v>735.83500000000004</v>
      </c>
      <c r="AB108" s="199">
        <v>420.33714560999999</v>
      </c>
      <c r="AC108" s="251"/>
      <c r="AD108" s="265">
        <v>-6779.6610170000004</v>
      </c>
      <c r="AE108" s="251">
        <f t="shared" si="16"/>
        <v>0</v>
      </c>
      <c r="AF108" s="251">
        <f t="shared" si="17"/>
        <v>6779.6610170000004</v>
      </c>
      <c r="AG108" s="251">
        <v>6779.6610170000004</v>
      </c>
      <c r="AH108" s="36">
        <f t="shared" si="19"/>
        <v>10116.525395000001</v>
      </c>
    </row>
    <row r="109" spans="2:34" s="31" customFormat="1" x14ac:dyDescent="0.35">
      <c r="B109" s="196">
        <f t="shared" si="18"/>
        <v>106</v>
      </c>
      <c r="C109" s="258">
        <f t="shared" si="11"/>
        <v>10116.525395000001</v>
      </c>
      <c r="D109" s="258">
        <f t="shared" si="12"/>
        <v>6779.6610170000004</v>
      </c>
      <c r="E109" s="258">
        <f t="shared" si="13"/>
        <v>10116.525395000001</v>
      </c>
      <c r="F109" s="250">
        <f t="shared" si="14"/>
        <v>0.16122857142857147</v>
      </c>
      <c r="G109" s="33">
        <f t="shared" si="15"/>
        <v>0.16448571428571432</v>
      </c>
      <c r="H109" s="250"/>
      <c r="I109" s="273">
        <v>0.16285714285714289</v>
      </c>
      <c r="J109" s="250"/>
      <c r="K109" s="198">
        <v>0</v>
      </c>
      <c r="L109" s="259">
        <v>6779.6610170000004</v>
      </c>
      <c r="M109" s="259">
        <v>1447.7400829999999</v>
      </c>
      <c r="N109" s="259">
        <v>0</v>
      </c>
      <c r="O109" s="259">
        <v>0</v>
      </c>
      <c r="P109" s="259">
        <v>242.45730687</v>
      </c>
      <c r="Q109" s="259">
        <v>0</v>
      </c>
      <c r="R109" s="259">
        <v>1271.1864410000001</v>
      </c>
      <c r="S109" s="259">
        <v>0</v>
      </c>
      <c r="T109" s="259">
        <v>847.5</v>
      </c>
      <c r="U109" s="259">
        <v>0</v>
      </c>
      <c r="V109" s="259">
        <v>7397.5988710000001</v>
      </c>
      <c r="W109" s="259">
        <v>0</v>
      </c>
      <c r="X109" s="259">
        <v>6779.6610170000004</v>
      </c>
      <c r="Y109" s="259">
        <v>242.45730687</v>
      </c>
      <c r="Z109" s="259">
        <v>847.5</v>
      </c>
      <c r="AA109" s="259">
        <v>735.83500000000004</v>
      </c>
      <c r="AB109" s="199">
        <v>420.33714560999999</v>
      </c>
      <c r="AC109" s="251"/>
      <c r="AD109" s="265">
        <v>-6779.6610170000004</v>
      </c>
      <c r="AE109" s="251">
        <f t="shared" si="16"/>
        <v>0</v>
      </c>
      <c r="AF109" s="251">
        <f t="shared" si="17"/>
        <v>6779.6610170000004</v>
      </c>
      <c r="AG109" s="251">
        <v>6779.6610170000004</v>
      </c>
      <c r="AH109" s="36">
        <f t="shared" si="19"/>
        <v>10116.525395000001</v>
      </c>
    </row>
    <row r="110" spans="2:34" s="31" customFormat="1" x14ac:dyDescent="0.35">
      <c r="B110" s="196">
        <f t="shared" si="18"/>
        <v>107</v>
      </c>
      <c r="C110" s="258">
        <f t="shared" si="11"/>
        <v>10116.525395000001</v>
      </c>
      <c r="D110" s="258">
        <f t="shared" si="12"/>
        <v>6779.6610170000004</v>
      </c>
      <c r="E110" s="258">
        <f t="shared" si="13"/>
        <v>10116.525395000001</v>
      </c>
      <c r="F110" s="250">
        <f t="shared" si="14"/>
        <v>0.16122857142857147</v>
      </c>
      <c r="G110" s="33">
        <f t="shared" si="15"/>
        <v>0.16448571428571432</v>
      </c>
      <c r="H110" s="250"/>
      <c r="I110" s="273">
        <v>0.16285714285714289</v>
      </c>
      <c r="J110" s="250"/>
      <c r="K110" s="198">
        <v>0</v>
      </c>
      <c r="L110" s="259">
        <v>6779.6610170000004</v>
      </c>
      <c r="M110" s="259">
        <v>1447.7400829999999</v>
      </c>
      <c r="N110" s="259">
        <v>0</v>
      </c>
      <c r="O110" s="259">
        <v>0</v>
      </c>
      <c r="P110" s="259">
        <v>242.45730687</v>
      </c>
      <c r="Q110" s="259">
        <v>0</v>
      </c>
      <c r="R110" s="259">
        <v>1271.1864410000001</v>
      </c>
      <c r="S110" s="259">
        <v>0</v>
      </c>
      <c r="T110" s="259">
        <v>847.5</v>
      </c>
      <c r="U110" s="259">
        <v>0</v>
      </c>
      <c r="V110" s="259">
        <v>7397.5988710000001</v>
      </c>
      <c r="W110" s="259">
        <v>0</v>
      </c>
      <c r="X110" s="259">
        <v>6779.6610170000004</v>
      </c>
      <c r="Y110" s="259">
        <v>242.45730687</v>
      </c>
      <c r="Z110" s="259">
        <v>847.5</v>
      </c>
      <c r="AA110" s="259">
        <v>735.83500000000004</v>
      </c>
      <c r="AB110" s="199">
        <v>420.33714560999999</v>
      </c>
      <c r="AC110" s="251"/>
      <c r="AD110" s="265">
        <v>-6779.6610170000004</v>
      </c>
      <c r="AE110" s="251">
        <f t="shared" si="16"/>
        <v>0</v>
      </c>
      <c r="AF110" s="251">
        <f t="shared" si="17"/>
        <v>6779.6610170000004</v>
      </c>
      <c r="AG110" s="251">
        <v>6779.6610170000004</v>
      </c>
      <c r="AH110" s="36">
        <f t="shared" si="19"/>
        <v>10116.525395000001</v>
      </c>
    </row>
    <row r="111" spans="2:34" s="31" customFormat="1" x14ac:dyDescent="0.35">
      <c r="B111" s="196">
        <f t="shared" si="18"/>
        <v>108</v>
      </c>
      <c r="C111" s="258">
        <f t="shared" si="11"/>
        <v>10116.525395000001</v>
      </c>
      <c r="D111" s="258">
        <f t="shared" si="12"/>
        <v>6779.6610170000004</v>
      </c>
      <c r="E111" s="258">
        <f t="shared" si="13"/>
        <v>10116.525395000001</v>
      </c>
      <c r="F111" s="250">
        <f t="shared" si="14"/>
        <v>0.16122857142857147</v>
      </c>
      <c r="G111" s="33">
        <f t="shared" si="15"/>
        <v>0.16448571428571432</v>
      </c>
      <c r="H111" s="250"/>
      <c r="I111" s="273">
        <v>0.16285714285714289</v>
      </c>
      <c r="J111" s="250"/>
      <c r="K111" s="198">
        <v>0</v>
      </c>
      <c r="L111" s="259">
        <v>6779.6610170000004</v>
      </c>
      <c r="M111" s="259">
        <v>1447.7400829999999</v>
      </c>
      <c r="N111" s="259">
        <v>0</v>
      </c>
      <c r="O111" s="259">
        <v>0</v>
      </c>
      <c r="P111" s="259">
        <v>242.91718878</v>
      </c>
      <c r="Q111" s="259">
        <v>0</v>
      </c>
      <c r="R111" s="259">
        <v>1271.1864410000001</v>
      </c>
      <c r="S111" s="259">
        <v>0</v>
      </c>
      <c r="T111" s="259">
        <v>847.5</v>
      </c>
      <c r="U111" s="259">
        <v>0</v>
      </c>
      <c r="V111" s="259">
        <v>7397.5988710000001</v>
      </c>
      <c r="W111" s="259">
        <v>0</v>
      </c>
      <c r="X111" s="259">
        <v>6779.6610170000004</v>
      </c>
      <c r="Y111" s="259">
        <v>242.91718878</v>
      </c>
      <c r="Z111" s="259">
        <v>847.5</v>
      </c>
      <c r="AA111" s="259">
        <v>735.83500000000004</v>
      </c>
      <c r="AB111" s="199">
        <v>428.61502003999999</v>
      </c>
      <c r="AC111" s="251"/>
      <c r="AD111" s="265">
        <v>-6779.6610170000004</v>
      </c>
      <c r="AE111" s="251">
        <f t="shared" si="16"/>
        <v>0</v>
      </c>
      <c r="AF111" s="251">
        <f t="shared" si="17"/>
        <v>6779.6610170000004</v>
      </c>
      <c r="AG111" s="251">
        <v>6779.6610170000004</v>
      </c>
      <c r="AH111" s="36">
        <f t="shared" si="19"/>
        <v>10116.525395000001</v>
      </c>
    </row>
    <row r="112" spans="2:34" s="31" customFormat="1" x14ac:dyDescent="0.35">
      <c r="B112" s="196">
        <f t="shared" si="18"/>
        <v>109</v>
      </c>
      <c r="C112" s="258">
        <f t="shared" si="11"/>
        <v>10116.525395000001</v>
      </c>
      <c r="D112" s="258">
        <f t="shared" si="12"/>
        <v>6779.6610170000004</v>
      </c>
      <c r="E112" s="258">
        <f t="shared" si="13"/>
        <v>10116.525395000001</v>
      </c>
      <c r="F112" s="250">
        <f t="shared" si="14"/>
        <v>0.16122857142857147</v>
      </c>
      <c r="G112" s="33">
        <f t="shared" si="15"/>
        <v>0.16448571428571432</v>
      </c>
      <c r="H112" s="250"/>
      <c r="I112" s="273">
        <v>0.16285714285714289</v>
      </c>
      <c r="J112" s="250"/>
      <c r="K112" s="198">
        <v>0</v>
      </c>
      <c r="L112" s="259">
        <v>6779.6610170000004</v>
      </c>
      <c r="M112" s="259">
        <v>1447.7400829999999</v>
      </c>
      <c r="N112" s="259">
        <v>0</v>
      </c>
      <c r="O112" s="259">
        <v>0</v>
      </c>
      <c r="P112" s="259">
        <v>243.37707069000001</v>
      </c>
      <c r="Q112" s="259">
        <v>0</v>
      </c>
      <c r="R112" s="259">
        <v>1271.1864410000001</v>
      </c>
      <c r="S112" s="259">
        <v>0</v>
      </c>
      <c r="T112" s="259">
        <v>847.5</v>
      </c>
      <c r="U112" s="259">
        <v>0</v>
      </c>
      <c r="V112" s="259">
        <v>7397.5988710000001</v>
      </c>
      <c r="W112" s="259">
        <v>0</v>
      </c>
      <c r="X112" s="259">
        <v>6779.6610170000004</v>
      </c>
      <c r="Y112" s="259">
        <v>243.37707069000001</v>
      </c>
      <c r="Z112" s="259">
        <v>847.5</v>
      </c>
      <c r="AA112" s="259">
        <v>735.83500000000004</v>
      </c>
      <c r="AB112" s="199">
        <v>436.89289445999998</v>
      </c>
      <c r="AC112" s="251"/>
      <c r="AD112" s="265">
        <v>-6779.6610170000004</v>
      </c>
      <c r="AE112" s="251">
        <f t="shared" si="16"/>
        <v>0</v>
      </c>
      <c r="AF112" s="251">
        <f t="shared" si="17"/>
        <v>6779.6610170000004</v>
      </c>
      <c r="AG112" s="251">
        <v>6779.6610170000004</v>
      </c>
      <c r="AH112" s="36">
        <f t="shared" si="19"/>
        <v>10116.525395000001</v>
      </c>
    </row>
    <row r="113" spans="2:34" s="31" customFormat="1" x14ac:dyDescent="0.35">
      <c r="B113" s="196">
        <f t="shared" si="18"/>
        <v>110</v>
      </c>
      <c r="C113" s="258">
        <f t="shared" si="11"/>
        <v>10116.525395000001</v>
      </c>
      <c r="D113" s="258">
        <f t="shared" si="12"/>
        <v>6779.6610170000004</v>
      </c>
      <c r="E113" s="258">
        <f t="shared" si="13"/>
        <v>10116.525395000001</v>
      </c>
      <c r="F113" s="250">
        <f t="shared" si="14"/>
        <v>0.16122857142857147</v>
      </c>
      <c r="G113" s="33">
        <f t="shared" si="15"/>
        <v>0.16448571428571432</v>
      </c>
      <c r="H113" s="250"/>
      <c r="I113" s="273">
        <v>0.16285714285714289</v>
      </c>
      <c r="J113" s="250"/>
      <c r="K113" s="198">
        <v>0</v>
      </c>
      <c r="L113" s="259">
        <v>6779.6610170000004</v>
      </c>
      <c r="M113" s="259">
        <v>1447.7400829999999</v>
      </c>
      <c r="N113" s="259">
        <v>0</v>
      </c>
      <c r="O113" s="259">
        <v>0</v>
      </c>
      <c r="P113" s="259">
        <v>243.37707069000001</v>
      </c>
      <c r="Q113" s="259">
        <v>0</v>
      </c>
      <c r="R113" s="259">
        <v>1271.1864410000001</v>
      </c>
      <c r="S113" s="259">
        <v>0</v>
      </c>
      <c r="T113" s="259">
        <v>847.5</v>
      </c>
      <c r="U113" s="259">
        <v>0</v>
      </c>
      <c r="V113" s="259">
        <v>7397.5988710000001</v>
      </c>
      <c r="W113" s="259">
        <v>0</v>
      </c>
      <c r="X113" s="259">
        <v>6779.6610170000004</v>
      </c>
      <c r="Y113" s="259">
        <v>243.37707069000001</v>
      </c>
      <c r="Z113" s="259">
        <v>847.5</v>
      </c>
      <c r="AA113" s="259">
        <v>735.83500000000004</v>
      </c>
      <c r="AB113" s="199">
        <v>436.89289445999998</v>
      </c>
      <c r="AC113" s="251"/>
      <c r="AD113" s="265">
        <v>-6779.6610170000004</v>
      </c>
      <c r="AE113" s="251">
        <f t="shared" si="16"/>
        <v>0</v>
      </c>
      <c r="AF113" s="251">
        <f t="shared" si="17"/>
        <v>6779.6610170000004</v>
      </c>
      <c r="AG113" s="251">
        <v>6779.6610170000004</v>
      </c>
      <c r="AH113" s="36">
        <f t="shared" si="19"/>
        <v>10116.525395000001</v>
      </c>
    </row>
    <row r="114" spans="2:34" s="31" customFormat="1" x14ac:dyDescent="0.35">
      <c r="B114" s="196">
        <f t="shared" si="18"/>
        <v>111</v>
      </c>
      <c r="C114" s="258">
        <f t="shared" si="11"/>
        <v>10116.525395000001</v>
      </c>
      <c r="D114" s="258">
        <f t="shared" si="12"/>
        <v>6779.6610170000004</v>
      </c>
      <c r="E114" s="258">
        <f t="shared" si="13"/>
        <v>10116.525395000001</v>
      </c>
      <c r="F114" s="250">
        <f t="shared" si="14"/>
        <v>0.16122857142857147</v>
      </c>
      <c r="G114" s="33">
        <f t="shared" si="15"/>
        <v>0.16448571428571432</v>
      </c>
      <c r="H114" s="250"/>
      <c r="I114" s="273">
        <v>0.16285714285714289</v>
      </c>
      <c r="J114" s="250"/>
      <c r="K114" s="198">
        <v>0</v>
      </c>
      <c r="L114" s="259">
        <v>6779.6610170000004</v>
      </c>
      <c r="M114" s="259">
        <v>1447.7400829999999</v>
      </c>
      <c r="N114" s="259">
        <v>0</v>
      </c>
      <c r="O114" s="259">
        <v>0</v>
      </c>
      <c r="P114" s="259">
        <v>242.91718878</v>
      </c>
      <c r="Q114" s="259">
        <v>0</v>
      </c>
      <c r="R114" s="259">
        <v>1271.1864410000001</v>
      </c>
      <c r="S114" s="259">
        <v>0</v>
      </c>
      <c r="T114" s="259">
        <v>847.5</v>
      </c>
      <c r="U114" s="259">
        <v>0</v>
      </c>
      <c r="V114" s="259">
        <v>7397.5988710000001</v>
      </c>
      <c r="W114" s="259">
        <v>0</v>
      </c>
      <c r="X114" s="259">
        <v>6779.6610170000004</v>
      </c>
      <c r="Y114" s="259">
        <v>242.91718878</v>
      </c>
      <c r="Z114" s="259">
        <v>847.5</v>
      </c>
      <c r="AA114" s="259">
        <v>735.83500000000004</v>
      </c>
      <c r="AB114" s="199">
        <v>428.61502003999999</v>
      </c>
      <c r="AC114" s="251"/>
      <c r="AD114" s="265">
        <v>-6779.6610170000004</v>
      </c>
      <c r="AE114" s="251">
        <f t="shared" si="16"/>
        <v>0</v>
      </c>
      <c r="AF114" s="251">
        <f t="shared" si="17"/>
        <v>6779.6610170000004</v>
      </c>
      <c r="AG114" s="251">
        <v>6779.6610170000004</v>
      </c>
      <c r="AH114" s="36">
        <f t="shared" si="19"/>
        <v>10116.525395000001</v>
      </c>
    </row>
    <row r="115" spans="2:34" s="31" customFormat="1" x14ac:dyDescent="0.35">
      <c r="B115" s="196">
        <f t="shared" si="18"/>
        <v>112</v>
      </c>
      <c r="C115" s="258">
        <f t="shared" si="11"/>
        <v>10116.525395000001</v>
      </c>
      <c r="D115" s="258">
        <f t="shared" si="12"/>
        <v>6779.6610170000004</v>
      </c>
      <c r="E115" s="258">
        <f t="shared" si="13"/>
        <v>10116.525395000001</v>
      </c>
      <c r="F115" s="250">
        <f t="shared" si="14"/>
        <v>0.16122857142857147</v>
      </c>
      <c r="G115" s="33">
        <f t="shared" si="15"/>
        <v>0.16448571428571432</v>
      </c>
      <c r="H115" s="250"/>
      <c r="I115" s="273">
        <v>0.16285714285714289</v>
      </c>
      <c r="J115" s="250"/>
      <c r="K115" s="198">
        <v>0</v>
      </c>
      <c r="L115" s="259">
        <v>6779.6610170000004</v>
      </c>
      <c r="M115" s="259">
        <v>1447.7400829999999</v>
      </c>
      <c r="N115" s="259">
        <v>0</v>
      </c>
      <c r="O115" s="259">
        <v>0</v>
      </c>
      <c r="P115" s="259">
        <v>242.45730687</v>
      </c>
      <c r="Q115" s="259">
        <v>0</v>
      </c>
      <c r="R115" s="259">
        <v>1271.1864410000001</v>
      </c>
      <c r="S115" s="259">
        <v>0</v>
      </c>
      <c r="T115" s="259">
        <v>847.5</v>
      </c>
      <c r="U115" s="259">
        <v>0</v>
      </c>
      <c r="V115" s="259">
        <v>7397.5988710000001</v>
      </c>
      <c r="W115" s="259">
        <v>0</v>
      </c>
      <c r="X115" s="259">
        <v>6779.6610170000004</v>
      </c>
      <c r="Y115" s="259">
        <v>242.45730687</v>
      </c>
      <c r="Z115" s="259">
        <v>847.5</v>
      </c>
      <c r="AA115" s="259">
        <v>735.83500000000004</v>
      </c>
      <c r="AB115" s="199">
        <v>420.33714560999999</v>
      </c>
      <c r="AC115" s="251"/>
      <c r="AD115" s="265">
        <v>-6779.6610170000004</v>
      </c>
      <c r="AE115" s="251">
        <f t="shared" si="16"/>
        <v>0</v>
      </c>
      <c r="AF115" s="251">
        <f t="shared" si="17"/>
        <v>6779.6610170000004</v>
      </c>
      <c r="AG115" s="251">
        <v>6779.6610170000004</v>
      </c>
      <c r="AH115" s="36">
        <f t="shared" si="19"/>
        <v>10116.525395000001</v>
      </c>
    </row>
    <row r="116" spans="2:34" s="31" customFormat="1" x14ac:dyDescent="0.35">
      <c r="B116" s="196">
        <f t="shared" si="18"/>
        <v>113</v>
      </c>
      <c r="C116" s="258">
        <f t="shared" si="11"/>
        <v>10116.525395000001</v>
      </c>
      <c r="D116" s="258">
        <f t="shared" si="12"/>
        <v>6779.6610170000004</v>
      </c>
      <c r="E116" s="258">
        <f t="shared" si="13"/>
        <v>10116.525395000001</v>
      </c>
      <c r="F116" s="250">
        <f t="shared" si="14"/>
        <v>0.16122857142857147</v>
      </c>
      <c r="G116" s="33">
        <f t="shared" si="15"/>
        <v>0.16448571428571432</v>
      </c>
      <c r="H116" s="250"/>
      <c r="I116" s="273">
        <v>0.16285714285714289</v>
      </c>
      <c r="J116" s="250"/>
      <c r="K116" s="198">
        <v>0</v>
      </c>
      <c r="L116" s="259">
        <v>6779.6610170000004</v>
      </c>
      <c r="M116" s="259">
        <v>1447.7400829999999</v>
      </c>
      <c r="N116" s="259">
        <v>0</v>
      </c>
      <c r="O116" s="259">
        <v>0</v>
      </c>
      <c r="P116" s="259">
        <v>242.45730687</v>
      </c>
      <c r="Q116" s="259">
        <v>0</v>
      </c>
      <c r="R116" s="259">
        <v>1271.1864410000001</v>
      </c>
      <c r="S116" s="259">
        <v>0</v>
      </c>
      <c r="T116" s="259">
        <v>847.5</v>
      </c>
      <c r="U116" s="259">
        <v>0</v>
      </c>
      <c r="V116" s="259">
        <v>7397.5988710000001</v>
      </c>
      <c r="W116" s="259">
        <v>0</v>
      </c>
      <c r="X116" s="259">
        <v>6779.6610170000004</v>
      </c>
      <c r="Y116" s="259">
        <v>242.45730687</v>
      </c>
      <c r="Z116" s="259">
        <v>847.5</v>
      </c>
      <c r="AA116" s="259">
        <v>735.83500000000004</v>
      </c>
      <c r="AB116" s="199">
        <v>420.33714560999999</v>
      </c>
      <c r="AC116" s="251"/>
      <c r="AD116" s="265">
        <v>-6779.6610170000004</v>
      </c>
      <c r="AE116" s="251">
        <f t="shared" si="16"/>
        <v>0</v>
      </c>
      <c r="AF116" s="251">
        <f t="shared" si="17"/>
        <v>6779.6610170000004</v>
      </c>
      <c r="AG116" s="251">
        <v>6779.6610170000004</v>
      </c>
      <c r="AH116" s="36">
        <f t="shared" si="19"/>
        <v>10116.525395000001</v>
      </c>
    </row>
    <row r="117" spans="2:34" s="31" customFormat="1" x14ac:dyDescent="0.35">
      <c r="B117" s="196">
        <f t="shared" si="18"/>
        <v>114</v>
      </c>
      <c r="C117" s="258">
        <f t="shared" si="11"/>
        <v>10116.525395000001</v>
      </c>
      <c r="D117" s="258">
        <f t="shared" si="12"/>
        <v>6779.6610170000004</v>
      </c>
      <c r="E117" s="258">
        <f t="shared" si="13"/>
        <v>10116.525395000001</v>
      </c>
      <c r="F117" s="250">
        <f t="shared" si="14"/>
        <v>0.16122857142857147</v>
      </c>
      <c r="G117" s="33">
        <f t="shared" si="15"/>
        <v>0.16448571428571432</v>
      </c>
      <c r="H117" s="250"/>
      <c r="I117" s="273">
        <v>0.16285714285714289</v>
      </c>
      <c r="J117" s="250"/>
      <c r="K117" s="198">
        <v>0</v>
      </c>
      <c r="L117" s="259">
        <v>6779.6610170000004</v>
      </c>
      <c r="M117" s="259">
        <v>1447.7400829999999</v>
      </c>
      <c r="N117" s="259">
        <v>0</v>
      </c>
      <c r="O117" s="259">
        <v>0</v>
      </c>
      <c r="P117" s="259">
        <v>572.45730687000002</v>
      </c>
      <c r="Q117" s="259">
        <v>0</v>
      </c>
      <c r="R117" s="259">
        <v>1271.1864410000001</v>
      </c>
      <c r="S117" s="259">
        <v>0</v>
      </c>
      <c r="T117" s="259">
        <v>847.5</v>
      </c>
      <c r="U117" s="259">
        <v>0</v>
      </c>
      <c r="V117" s="259">
        <v>7397.5988710000001</v>
      </c>
      <c r="W117" s="259">
        <v>0</v>
      </c>
      <c r="X117" s="259">
        <v>6779.6610170000004</v>
      </c>
      <c r="Y117" s="259">
        <v>572.45730687000002</v>
      </c>
      <c r="Z117" s="259">
        <v>847.5</v>
      </c>
      <c r="AA117" s="259">
        <v>735.83500000000004</v>
      </c>
      <c r="AB117" s="199">
        <v>420.33714560999999</v>
      </c>
      <c r="AC117" s="251"/>
      <c r="AD117" s="265">
        <v>-6779.6610170000004</v>
      </c>
      <c r="AE117" s="251">
        <f t="shared" si="16"/>
        <v>0</v>
      </c>
      <c r="AF117" s="251">
        <f t="shared" si="17"/>
        <v>6779.6610170000004</v>
      </c>
      <c r="AG117" s="251">
        <v>6779.6610170000004</v>
      </c>
      <c r="AH117" s="36">
        <f t="shared" si="19"/>
        <v>10116.525395000001</v>
      </c>
    </row>
    <row r="118" spans="2:34" s="31" customFormat="1" x14ac:dyDescent="0.35">
      <c r="B118" s="196">
        <f t="shared" si="18"/>
        <v>115</v>
      </c>
      <c r="C118" s="258">
        <f t="shared" si="11"/>
        <v>10116.525395000001</v>
      </c>
      <c r="D118" s="258">
        <f t="shared" si="12"/>
        <v>6779.6610170000004</v>
      </c>
      <c r="E118" s="258">
        <f t="shared" si="13"/>
        <v>10116.525395000001</v>
      </c>
      <c r="F118" s="250">
        <f t="shared" si="14"/>
        <v>0.16122857142857147</v>
      </c>
      <c r="G118" s="33">
        <f t="shared" si="15"/>
        <v>0.16448571428571432</v>
      </c>
      <c r="H118" s="250"/>
      <c r="I118" s="273">
        <v>0.16285714285714289</v>
      </c>
      <c r="J118" s="250"/>
      <c r="K118" s="198">
        <v>0</v>
      </c>
      <c r="L118" s="259">
        <v>6779.6610170000004</v>
      </c>
      <c r="M118" s="259">
        <v>1447.7400829999999</v>
      </c>
      <c r="N118" s="259">
        <v>0</v>
      </c>
      <c r="O118" s="259">
        <v>0</v>
      </c>
      <c r="P118" s="259">
        <v>572.91718877999995</v>
      </c>
      <c r="Q118" s="259">
        <v>0</v>
      </c>
      <c r="R118" s="259">
        <v>1271.1864410000001</v>
      </c>
      <c r="S118" s="259">
        <v>0</v>
      </c>
      <c r="T118" s="259">
        <v>847.5</v>
      </c>
      <c r="U118" s="259">
        <v>0</v>
      </c>
      <c r="V118" s="259">
        <v>7397.5988710000001</v>
      </c>
      <c r="W118" s="259">
        <v>0</v>
      </c>
      <c r="X118" s="259">
        <v>6779.6610170000004</v>
      </c>
      <c r="Y118" s="259">
        <v>572.91718877999995</v>
      </c>
      <c r="Z118" s="259">
        <v>847.5</v>
      </c>
      <c r="AA118" s="259">
        <v>735.83500000000004</v>
      </c>
      <c r="AB118" s="199">
        <v>428.61502003999999</v>
      </c>
      <c r="AC118" s="251"/>
      <c r="AD118" s="265">
        <v>-6779.6610170000004</v>
      </c>
      <c r="AE118" s="251">
        <f t="shared" si="16"/>
        <v>0</v>
      </c>
      <c r="AF118" s="251">
        <f t="shared" si="17"/>
        <v>6779.6610170000004</v>
      </c>
      <c r="AG118" s="251">
        <v>6779.6610170000004</v>
      </c>
      <c r="AH118" s="36">
        <f t="shared" si="19"/>
        <v>10116.525395000001</v>
      </c>
    </row>
    <row r="119" spans="2:34" s="31" customFormat="1" x14ac:dyDescent="0.35">
      <c r="B119" s="196">
        <f t="shared" si="18"/>
        <v>116</v>
      </c>
      <c r="C119" s="258">
        <f t="shared" si="11"/>
        <v>10116.525395000001</v>
      </c>
      <c r="D119" s="258">
        <f t="shared" si="12"/>
        <v>6779.6610170000004</v>
      </c>
      <c r="E119" s="258">
        <f t="shared" si="13"/>
        <v>10116.525395000001</v>
      </c>
      <c r="F119" s="250">
        <f t="shared" si="14"/>
        <v>0.16122857142857147</v>
      </c>
      <c r="G119" s="33">
        <f t="shared" si="15"/>
        <v>0.16448571428571432</v>
      </c>
      <c r="H119" s="250"/>
      <c r="I119" s="273">
        <v>0.16285714285714289</v>
      </c>
      <c r="J119" s="250"/>
      <c r="K119" s="198">
        <v>0</v>
      </c>
      <c r="L119" s="259">
        <v>6779.6610170000004</v>
      </c>
      <c r="M119" s="259">
        <v>1447.7400829999999</v>
      </c>
      <c r="N119" s="259">
        <v>0</v>
      </c>
      <c r="O119" s="259">
        <v>0</v>
      </c>
      <c r="P119" s="259">
        <v>903.37707068999998</v>
      </c>
      <c r="Q119" s="259">
        <v>0</v>
      </c>
      <c r="R119" s="259">
        <v>1271.1864410000001</v>
      </c>
      <c r="S119" s="259">
        <v>0</v>
      </c>
      <c r="T119" s="259">
        <v>847.5</v>
      </c>
      <c r="U119" s="259">
        <v>0</v>
      </c>
      <c r="V119" s="259">
        <v>7397.5988710000001</v>
      </c>
      <c r="W119" s="259">
        <v>0</v>
      </c>
      <c r="X119" s="259">
        <v>6779.6610170000004</v>
      </c>
      <c r="Y119" s="259">
        <v>903.37707068999998</v>
      </c>
      <c r="Z119" s="259">
        <v>847.5</v>
      </c>
      <c r="AA119" s="259">
        <v>735.83500000000004</v>
      </c>
      <c r="AB119" s="199">
        <v>436.89289445999998</v>
      </c>
      <c r="AC119" s="251"/>
      <c r="AD119" s="265">
        <v>-6779.6610170000004</v>
      </c>
      <c r="AE119" s="251">
        <f t="shared" si="16"/>
        <v>0</v>
      </c>
      <c r="AF119" s="251">
        <f t="shared" si="17"/>
        <v>6779.6610170000004</v>
      </c>
      <c r="AG119" s="251">
        <v>6779.6610170000004</v>
      </c>
      <c r="AH119" s="36">
        <f t="shared" si="19"/>
        <v>10116.525395000001</v>
      </c>
    </row>
    <row r="120" spans="2:34" s="31" customFormat="1" x14ac:dyDescent="0.35">
      <c r="B120" s="196">
        <f t="shared" si="18"/>
        <v>117</v>
      </c>
      <c r="C120" s="258">
        <f t="shared" si="11"/>
        <v>10116.525395000001</v>
      </c>
      <c r="D120" s="258">
        <f t="shared" si="12"/>
        <v>6779.6610170000004</v>
      </c>
      <c r="E120" s="258">
        <f t="shared" si="13"/>
        <v>10116.525395000001</v>
      </c>
      <c r="F120" s="250">
        <f t="shared" si="14"/>
        <v>1.1512285714285715</v>
      </c>
      <c r="G120" s="33">
        <f t="shared" si="15"/>
        <v>1.1744857142857146</v>
      </c>
      <c r="H120" s="250"/>
      <c r="I120" s="273">
        <v>1.162857142857143</v>
      </c>
      <c r="J120" s="250"/>
      <c r="K120" s="198">
        <v>0</v>
      </c>
      <c r="L120" s="259">
        <v>6779.6610170000004</v>
      </c>
      <c r="M120" s="259">
        <v>1447.7400829999999</v>
      </c>
      <c r="N120" s="259">
        <v>0</v>
      </c>
      <c r="O120" s="259">
        <v>0</v>
      </c>
      <c r="P120" s="259">
        <v>903.83695260000002</v>
      </c>
      <c r="Q120" s="259">
        <v>0</v>
      </c>
      <c r="R120" s="259">
        <v>1271.1864410000001</v>
      </c>
      <c r="S120" s="259">
        <v>0</v>
      </c>
      <c r="T120" s="259">
        <v>847.5</v>
      </c>
      <c r="U120" s="259">
        <v>0</v>
      </c>
      <c r="V120" s="259">
        <v>7397.5988710000001</v>
      </c>
      <c r="W120" s="259">
        <v>0</v>
      </c>
      <c r="X120" s="259">
        <v>6779.6610170000004</v>
      </c>
      <c r="Y120" s="259">
        <v>903.83695260000002</v>
      </c>
      <c r="Z120" s="259">
        <v>847.5</v>
      </c>
      <c r="AA120" s="259">
        <v>735.83500000000004</v>
      </c>
      <c r="AB120" s="199">
        <v>445.17076888999998</v>
      </c>
      <c r="AC120" s="251"/>
      <c r="AD120" s="265">
        <v>-6779.6610170000004</v>
      </c>
      <c r="AE120" s="251">
        <f t="shared" si="16"/>
        <v>0</v>
      </c>
      <c r="AF120" s="251">
        <f t="shared" si="17"/>
        <v>6779.6610170000004</v>
      </c>
      <c r="AG120" s="251">
        <v>6779.6610170000004</v>
      </c>
      <c r="AH120" s="36">
        <f t="shared" si="19"/>
        <v>10116.525395000001</v>
      </c>
    </row>
    <row r="121" spans="2:34" s="31" customFormat="1" x14ac:dyDescent="0.35">
      <c r="B121" s="196">
        <f t="shared" si="18"/>
        <v>118</v>
      </c>
      <c r="C121" s="258">
        <f t="shared" si="11"/>
        <v>10116.525395000001</v>
      </c>
      <c r="D121" s="258">
        <f t="shared" si="12"/>
        <v>6779.6610170000004</v>
      </c>
      <c r="E121" s="258">
        <f t="shared" si="13"/>
        <v>10116.525395000001</v>
      </c>
      <c r="F121" s="250">
        <f t="shared" si="14"/>
        <v>1.1512285714285715</v>
      </c>
      <c r="G121" s="33">
        <f t="shared" si="15"/>
        <v>1.1744857142857146</v>
      </c>
      <c r="H121" s="250"/>
      <c r="I121" s="273">
        <v>1.162857142857143</v>
      </c>
      <c r="J121" s="250"/>
      <c r="K121" s="198">
        <v>0</v>
      </c>
      <c r="L121" s="259">
        <v>6779.6610170000004</v>
      </c>
      <c r="M121" s="259">
        <v>1447.7400829999999</v>
      </c>
      <c r="N121" s="259">
        <v>0</v>
      </c>
      <c r="O121" s="259">
        <v>0</v>
      </c>
      <c r="P121" s="259">
        <v>574.29683451999995</v>
      </c>
      <c r="Q121" s="259">
        <v>0</v>
      </c>
      <c r="R121" s="259">
        <v>1271.1864410000001</v>
      </c>
      <c r="S121" s="259">
        <v>0</v>
      </c>
      <c r="T121" s="259">
        <v>847.5</v>
      </c>
      <c r="U121" s="259">
        <v>0</v>
      </c>
      <c r="V121" s="259">
        <v>7397.5988710000001</v>
      </c>
      <c r="W121" s="259">
        <v>0</v>
      </c>
      <c r="X121" s="259">
        <v>6779.6610170000004</v>
      </c>
      <c r="Y121" s="259">
        <v>574.29683451999995</v>
      </c>
      <c r="Z121" s="259">
        <v>847.5</v>
      </c>
      <c r="AA121" s="259">
        <v>735.83500000000004</v>
      </c>
      <c r="AB121" s="199">
        <v>453.44864331000002</v>
      </c>
      <c r="AC121" s="251"/>
      <c r="AD121" s="265">
        <v>-6779.6610170000004</v>
      </c>
      <c r="AE121" s="251">
        <f t="shared" si="16"/>
        <v>0</v>
      </c>
      <c r="AF121" s="251">
        <f t="shared" si="17"/>
        <v>6779.6610170000004</v>
      </c>
      <c r="AG121" s="251">
        <v>6779.6610170000004</v>
      </c>
      <c r="AH121" s="36">
        <f t="shared" si="19"/>
        <v>10116.525395000001</v>
      </c>
    </row>
    <row r="122" spans="2:34" s="31" customFormat="1" x14ac:dyDescent="0.35">
      <c r="B122" s="196">
        <f t="shared" si="18"/>
        <v>119</v>
      </c>
      <c r="C122" s="258">
        <f t="shared" si="11"/>
        <v>10116.525395000001</v>
      </c>
      <c r="D122" s="258">
        <f t="shared" si="12"/>
        <v>6779.6610170000004</v>
      </c>
      <c r="E122" s="258">
        <f t="shared" si="13"/>
        <v>10116.525395000001</v>
      </c>
      <c r="F122" s="250">
        <f t="shared" si="14"/>
        <v>1.1512285714285715</v>
      </c>
      <c r="G122" s="33">
        <f t="shared" si="15"/>
        <v>1.1744857142857146</v>
      </c>
      <c r="H122" s="250"/>
      <c r="I122" s="273">
        <v>1.162857142857143</v>
      </c>
      <c r="J122" s="250"/>
      <c r="K122" s="198">
        <v>0</v>
      </c>
      <c r="L122" s="259">
        <v>6779.6610170000004</v>
      </c>
      <c r="M122" s="259">
        <v>1447.7400829999999</v>
      </c>
      <c r="N122" s="259">
        <v>0</v>
      </c>
      <c r="O122" s="259">
        <v>0</v>
      </c>
      <c r="P122" s="259">
        <v>904.75671642999998</v>
      </c>
      <c r="Q122" s="259">
        <v>0</v>
      </c>
      <c r="R122" s="259">
        <v>1271.1864410000001</v>
      </c>
      <c r="S122" s="259">
        <v>0</v>
      </c>
      <c r="T122" s="259">
        <v>847.5</v>
      </c>
      <c r="U122" s="259">
        <v>0</v>
      </c>
      <c r="V122" s="259">
        <v>7397.5988710000001</v>
      </c>
      <c r="W122" s="259">
        <v>0</v>
      </c>
      <c r="X122" s="259">
        <v>6779.6610170000004</v>
      </c>
      <c r="Y122" s="259">
        <v>904.75671642999998</v>
      </c>
      <c r="Z122" s="259">
        <v>847.5</v>
      </c>
      <c r="AA122" s="259">
        <v>735.83500000000004</v>
      </c>
      <c r="AB122" s="199">
        <v>461.72651774000002</v>
      </c>
      <c r="AC122" s="251"/>
      <c r="AD122" s="265">
        <v>-6779.6610170000004</v>
      </c>
      <c r="AE122" s="251">
        <f t="shared" si="16"/>
        <v>0</v>
      </c>
      <c r="AF122" s="251">
        <f t="shared" si="17"/>
        <v>6779.6610170000004</v>
      </c>
      <c r="AG122" s="251">
        <v>6779.6610170000004</v>
      </c>
      <c r="AH122" s="36">
        <f t="shared" si="19"/>
        <v>10116.525395000001</v>
      </c>
    </row>
    <row r="123" spans="2:34" s="31" customFormat="1" x14ac:dyDescent="0.35">
      <c r="B123" s="196">
        <f t="shared" si="18"/>
        <v>120</v>
      </c>
      <c r="C123" s="258">
        <f t="shared" si="11"/>
        <v>10116.525395000001</v>
      </c>
      <c r="D123" s="258">
        <f t="shared" si="12"/>
        <v>6779.6610170000004</v>
      </c>
      <c r="E123" s="258">
        <f t="shared" si="13"/>
        <v>10116.525395000001</v>
      </c>
      <c r="F123" s="250">
        <f t="shared" si="14"/>
        <v>1.1512285714285715</v>
      </c>
      <c r="G123" s="33">
        <f t="shared" si="15"/>
        <v>1.1744857142857146</v>
      </c>
      <c r="H123" s="250"/>
      <c r="I123" s="273">
        <v>1.162857142857143</v>
      </c>
      <c r="J123" s="250"/>
      <c r="K123" s="198">
        <v>0</v>
      </c>
      <c r="L123" s="259">
        <v>6779.6610170000004</v>
      </c>
      <c r="M123" s="259">
        <v>1447.7400829999999</v>
      </c>
      <c r="N123" s="259">
        <v>0</v>
      </c>
      <c r="O123" s="259">
        <v>0</v>
      </c>
      <c r="P123" s="259">
        <v>574.75671642999998</v>
      </c>
      <c r="Q123" s="259">
        <v>0</v>
      </c>
      <c r="R123" s="259">
        <v>1271.1864410000001</v>
      </c>
      <c r="S123" s="259">
        <v>0</v>
      </c>
      <c r="T123" s="259">
        <v>847.5</v>
      </c>
      <c r="U123" s="259">
        <v>0</v>
      </c>
      <c r="V123" s="259">
        <v>7397.5988710000001</v>
      </c>
      <c r="W123" s="259">
        <v>0</v>
      </c>
      <c r="X123" s="259">
        <v>6779.6610170000004</v>
      </c>
      <c r="Y123" s="259">
        <v>574.75671642999998</v>
      </c>
      <c r="Z123" s="259">
        <v>847.5</v>
      </c>
      <c r="AA123" s="259">
        <v>735.83500000000004</v>
      </c>
      <c r="AB123" s="199">
        <v>461.72651774000002</v>
      </c>
      <c r="AC123" s="251"/>
      <c r="AD123" s="265">
        <v>-6779.6610170000004</v>
      </c>
      <c r="AE123" s="251">
        <f t="shared" si="16"/>
        <v>0</v>
      </c>
      <c r="AF123" s="251">
        <f t="shared" si="17"/>
        <v>6779.6610170000004</v>
      </c>
      <c r="AG123" s="251">
        <v>6779.6610170000004</v>
      </c>
      <c r="AH123" s="36">
        <f t="shared" si="19"/>
        <v>10116.525395000001</v>
      </c>
    </row>
    <row r="124" spans="2:34" s="31" customFormat="1" x14ac:dyDescent="0.35">
      <c r="B124" s="196">
        <f t="shared" si="18"/>
        <v>121</v>
      </c>
      <c r="C124" s="258">
        <f t="shared" si="11"/>
        <v>10116.525395000001</v>
      </c>
      <c r="D124" s="258">
        <f t="shared" si="12"/>
        <v>6779.6610170000004</v>
      </c>
      <c r="E124" s="258">
        <f t="shared" si="13"/>
        <v>10116.525395000001</v>
      </c>
      <c r="F124" s="250">
        <f t="shared" si="14"/>
        <v>1.0098</v>
      </c>
      <c r="G124" s="33">
        <f t="shared" si="15"/>
        <v>1.0302</v>
      </c>
      <c r="H124" s="250"/>
      <c r="I124" s="273">
        <v>1.02</v>
      </c>
      <c r="J124" s="250"/>
      <c r="K124" s="198">
        <v>0</v>
      </c>
      <c r="L124" s="259">
        <v>6779.6610170000004</v>
      </c>
      <c r="M124" s="259">
        <v>1447.7400829999999</v>
      </c>
      <c r="N124" s="259">
        <v>0</v>
      </c>
      <c r="O124" s="259">
        <v>0</v>
      </c>
      <c r="P124" s="259">
        <v>244.84032626999999</v>
      </c>
      <c r="Q124" s="259">
        <v>0</v>
      </c>
      <c r="R124" s="259">
        <v>1271.1864410000001</v>
      </c>
      <c r="S124" s="259">
        <v>0</v>
      </c>
      <c r="T124" s="259">
        <v>847.5</v>
      </c>
      <c r="U124" s="259">
        <v>0</v>
      </c>
      <c r="V124" s="259">
        <v>7397.5988710000001</v>
      </c>
      <c r="W124" s="259">
        <v>0</v>
      </c>
      <c r="X124" s="259">
        <v>6779.6610170000004</v>
      </c>
      <c r="Y124" s="259">
        <v>244.84032626999999</v>
      </c>
      <c r="Z124" s="259">
        <v>847.5</v>
      </c>
      <c r="AA124" s="259">
        <v>735.83500000000004</v>
      </c>
      <c r="AB124" s="199">
        <v>463.23149487000001</v>
      </c>
      <c r="AC124" s="251"/>
      <c r="AD124" s="265">
        <v>-6779.6610170000004</v>
      </c>
      <c r="AE124" s="251">
        <f t="shared" si="16"/>
        <v>0</v>
      </c>
      <c r="AF124" s="251">
        <f t="shared" si="17"/>
        <v>6779.6610170000004</v>
      </c>
      <c r="AG124" s="251">
        <v>6779.6610170000004</v>
      </c>
      <c r="AH124" s="36">
        <f t="shared" si="19"/>
        <v>10116.525395000001</v>
      </c>
    </row>
    <row r="125" spans="2:34" s="31" customFormat="1" x14ac:dyDescent="0.35">
      <c r="B125" s="196">
        <f t="shared" si="18"/>
        <v>122</v>
      </c>
      <c r="C125" s="258">
        <f t="shared" si="11"/>
        <v>10116.525395000001</v>
      </c>
      <c r="D125" s="258">
        <f t="shared" si="12"/>
        <v>6779.6610170000004</v>
      </c>
      <c r="E125" s="258">
        <f t="shared" si="13"/>
        <v>10116.525395000001</v>
      </c>
      <c r="F125" s="250">
        <f t="shared" si="14"/>
        <v>0.73603872156276218</v>
      </c>
      <c r="G125" s="33">
        <f t="shared" si="15"/>
        <v>0.75090819068524217</v>
      </c>
      <c r="H125" s="250"/>
      <c r="I125" s="273">
        <v>0.74347345612400217</v>
      </c>
      <c r="J125" s="250"/>
      <c r="K125" s="198">
        <v>0</v>
      </c>
      <c r="L125" s="259">
        <v>6779.6610170000004</v>
      </c>
      <c r="M125" s="259">
        <v>1447.7400829999999</v>
      </c>
      <c r="N125" s="259">
        <v>0</v>
      </c>
      <c r="O125" s="259">
        <v>0</v>
      </c>
      <c r="P125" s="259">
        <v>282.01795542000002</v>
      </c>
      <c r="Q125" s="259">
        <v>0</v>
      </c>
      <c r="R125" s="259">
        <v>1271.1864410000001</v>
      </c>
      <c r="S125" s="259">
        <v>0</v>
      </c>
      <c r="T125" s="259">
        <v>847.5</v>
      </c>
      <c r="U125" s="259">
        <v>0</v>
      </c>
      <c r="V125" s="259">
        <v>7397.5988710000001</v>
      </c>
      <c r="W125" s="259">
        <v>0</v>
      </c>
      <c r="X125" s="259">
        <v>6779.6610170000004</v>
      </c>
      <c r="Y125" s="259">
        <v>282.01795542000002</v>
      </c>
      <c r="Z125" s="259">
        <v>847.5</v>
      </c>
      <c r="AA125" s="259">
        <v>735.83500000000004</v>
      </c>
      <c r="AB125" s="199">
        <v>463.23149487000001</v>
      </c>
      <c r="AC125" s="251"/>
      <c r="AD125" s="265">
        <v>-6779.6610170000004</v>
      </c>
      <c r="AE125" s="251">
        <f t="shared" si="16"/>
        <v>0</v>
      </c>
      <c r="AF125" s="251">
        <f t="shared" si="17"/>
        <v>6779.6610170000004</v>
      </c>
      <c r="AG125" s="251">
        <v>6779.6610170000004</v>
      </c>
      <c r="AH125" s="36">
        <f t="shared" si="19"/>
        <v>10116.525395000001</v>
      </c>
    </row>
    <row r="126" spans="2:34" s="31" customFormat="1" x14ac:dyDescent="0.35">
      <c r="B126" s="196">
        <f t="shared" si="18"/>
        <v>123</v>
      </c>
      <c r="C126" s="258">
        <f t="shared" si="11"/>
        <v>10116.525395000001</v>
      </c>
      <c r="D126" s="258">
        <f t="shared" si="12"/>
        <v>6779.6610170000004</v>
      </c>
      <c r="E126" s="258">
        <f t="shared" si="13"/>
        <v>10116.525395000001</v>
      </c>
      <c r="F126" s="250">
        <f t="shared" si="14"/>
        <v>0.73603872156276218</v>
      </c>
      <c r="G126" s="33">
        <f t="shared" si="15"/>
        <v>0.75090819068524217</v>
      </c>
      <c r="H126" s="250"/>
      <c r="I126" s="273">
        <v>0.74347345612400217</v>
      </c>
      <c r="J126" s="250"/>
      <c r="K126" s="198">
        <v>0</v>
      </c>
      <c r="L126" s="259">
        <v>6779.6610170000004</v>
      </c>
      <c r="M126" s="259">
        <v>1447.7400829999999</v>
      </c>
      <c r="N126" s="259">
        <v>0</v>
      </c>
      <c r="O126" s="259">
        <v>0</v>
      </c>
      <c r="P126" s="259">
        <v>574.84032626999999</v>
      </c>
      <c r="Q126" s="259">
        <v>0</v>
      </c>
      <c r="R126" s="259">
        <v>1271.1864410000001</v>
      </c>
      <c r="S126" s="259">
        <v>0</v>
      </c>
      <c r="T126" s="259">
        <v>847.5</v>
      </c>
      <c r="U126" s="259">
        <v>0</v>
      </c>
      <c r="V126" s="259">
        <v>7397.5988710000001</v>
      </c>
      <c r="W126" s="259">
        <v>0</v>
      </c>
      <c r="X126" s="259">
        <v>6779.6610170000004</v>
      </c>
      <c r="Y126" s="259">
        <v>574.84032626999999</v>
      </c>
      <c r="Z126" s="259">
        <v>847.5</v>
      </c>
      <c r="AA126" s="259">
        <v>735.83500000000004</v>
      </c>
      <c r="AB126" s="199">
        <v>463.23149487000001</v>
      </c>
      <c r="AC126" s="251"/>
      <c r="AD126" s="265">
        <v>-6779.6610170000004</v>
      </c>
      <c r="AE126" s="251">
        <f t="shared" si="16"/>
        <v>0</v>
      </c>
      <c r="AF126" s="251">
        <f t="shared" si="17"/>
        <v>6779.6610170000004</v>
      </c>
      <c r="AG126" s="251">
        <v>6779.6610170000004</v>
      </c>
      <c r="AH126" s="36">
        <f t="shared" si="19"/>
        <v>10116.525395000001</v>
      </c>
    </row>
    <row r="127" spans="2:34" s="31" customFormat="1" x14ac:dyDescent="0.35">
      <c r="B127" s="196">
        <f t="shared" si="18"/>
        <v>124</v>
      </c>
      <c r="C127" s="258">
        <f t="shared" si="11"/>
        <v>10116.525395000001</v>
      </c>
      <c r="D127" s="258">
        <f t="shared" si="12"/>
        <v>6779.6610170000004</v>
      </c>
      <c r="E127" s="258">
        <f t="shared" si="13"/>
        <v>10116.525395000001</v>
      </c>
      <c r="F127" s="250">
        <f t="shared" si="14"/>
        <v>0.73603872156276218</v>
      </c>
      <c r="G127" s="33">
        <f t="shared" si="15"/>
        <v>0.75090819068524217</v>
      </c>
      <c r="H127" s="250"/>
      <c r="I127" s="273">
        <v>0.74347345612400217</v>
      </c>
      <c r="J127" s="250"/>
      <c r="K127" s="198">
        <v>0</v>
      </c>
      <c r="L127" s="259">
        <v>6779.6610170000004</v>
      </c>
      <c r="M127" s="259">
        <v>1447.7400829999999</v>
      </c>
      <c r="N127" s="259">
        <v>0</v>
      </c>
      <c r="O127" s="259">
        <v>0</v>
      </c>
      <c r="P127" s="259">
        <v>244.84032626999999</v>
      </c>
      <c r="Q127" s="259">
        <v>0</v>
      </c>
      <c r="R127" s="259">
        <v>1271.1864410000001</v>
      </c>
      <c r="S127" s="259">
        <v>0</v>
      </c>
      <c r="T127" s="259">
        <v>847.5</v>
      </c>
      <c r="U127" s="259">
        <v>0</v>
      </c>
      <c r="V127" s="259">
        <v>7397.5988710000001</v>
      </c>
      <c r="W127" s="259">
        <v>0</v>
      </c>
      <c r="X127" s="259">
        <v>6779.6610170000004</v>
      </c>
      <c r="Y127" s="259">
        <v>244.84032626999999</v>
      </c>
      <c r="Z127" s="259">
        <v>847.5</v>
      </c>
      <c r="AA127" s="259">
        <v>735.83500000000004</v>
      </c>
      <c r="AB127" s="199">
        <v>463.23149487000001</v>
      </c>
      <c r="AC127" s="251"/>
      <c r="AD127" s="265">
        <v>-6779.6610170000004</v>
      </c>
      <c r="AE127" s="251">
        <f t="shared" si="16"/>
        <v>0</v>
      </c>
      <c r="AF127" s="251">
        <f t="shared" si="17"/>
        <v>6779.6610170000004</v>
      </c>
      <c r="AG127" s="251">
        <v>6779.6610170000004</v>
      </c>
      <c r="AH127" s="36">
        <f t="shared" si="19"/>
        <v>10116.525395000001</v>
      </c>
    </row>
    <row r="128" spans="2:34" s="31" customFormat="1" x14ac:dyDescent="0.35">
      <c r="B128" s="196">
        <f t="shared" si="18"/>
        <v>125</v>
      </c>
      <c r="C128" s="258">
        <f t="shared" si="11"/>
        <v>10116.525395000001</v>
      </c>
      <c r="D128" s="258">
        <f t="shared" si="12"/>
        <v>6779.6610170000004</v>
      </c>
      <c r="E128" s="258">
        <f t="shared" si="13"/>
        <v>10116.525395000001</v>
      </c>
      <c r="F128" s="250">
        <f t="shared" si="14"/>
        <v>0.73603872156276218</v>
      </c>
      <c r="G128" s="33">
        <f t="shared" si="15"/>
        <v>0.75090819068524217</v>
      </c>
      <c r="H128" s="250"/>
      <c r="I128" s="273">
        <v>0.74347345612400217</v>
      </c>
      <c r="J128" s="250"/>
      <c r="K128" s="198">
        <v>0</v>
      </c>
      <c r="L128" s="259">
        <v>6779.6610170000004</v>
      </c>
      <c r="M128" s="259">
        <v>1447.7400829999999</v>
      </c>
      <c r="N128" s="259">
        <v>0</v>
      </c>
      <c r="O128" s="259">
        <v>0</v>
      </c>
      <c r="P128" s="259">
        <v>243.91259235000001</v>
      </c>
      <c r="Q128" s="259">
        <v>0</v>
      </c>
      <c r="R128" s="259">
        <v>1271.1864410000001</v>
      </c>
      <c r="S128" s="259">
        <v>0</v>
      </c>
      <c r="T128" s="259">
        <v>847.5</v>
      </c>
      <c r="U128" s="259">
        <v>0</v>
      </c>
      <c r="V128" s="259">
        <v>7397.5988710000001</v>
      </c>
      <c r="W128" s="259">
        <v>0</v>
      </c>
      <c r="X128" s="259">
        <v>6779.6610170000004</v>
      </c>
      <c r="Y128" s="259">
        <v>243.91259235000001</v>
      </c>
      <c r="Z128" s="259">
        <v>847.5</v>
      </c>
      <c r="AA128" s="259">
        <v>735.83500000000004</v>
      </c>
      <c r="AB128" s="199">
        <v>446.53228438000002</v>
      </c>
      <c r="AC128" s="251"/>
      <c r="AD128" s="265">
        <v>-6779.6610170000004</v>
      </c>
      <c r="AE128" s="251">
        <f t="shared" si="16"/>
        <v>0</v>
      </c>
      <c r="AF128" s="251">
        <f t="shared" si="17"/>
        <v>6779.6610170000004</v>
      </c>
      <c r="AG128" s="251">
        <v>6779.6610170000004</v>
      </c>
      <c r="AH128" s="36">
        <f t="shared" si="19"/>
        <v>10116.525395000001</v>
      </c>
    </row>
    <row r="129" spans="2:34" s="31" customFormat="1" x14ac:dyDescent="0.35">
      <c r="B129" s="196">
        <f t="shared" si="18"/>
        <v>126</v>
      </c>
      <c r="C129" s="258">
        <f t="shared" si="11"/>
        <v>10116.525395000001</v>
      </c>
      <c r="D129" s="258">
        <f t="shared" si="12"/>
        <v>6779.6610170000004</v>
      </c>
      <c r="E129" s="258">
        <f t="shared" si="13"/>
        <v>10116.525395000001</v>
      </c>
      <c r="F129" s="250">
        <f t="shared" si="14"/>
        <v>0.73603872156276218</v>
      </c>
      <c r="G129" s="33">
        <f t="shared" si="15"/>
        <v>0.75090819068524217</v>
      </c>
      <c r="H129" s="250"/>
      <c r="I129" s="273">
        <v>0.74347345612400217</v>
      </c>
      <c r="J129" s="250"/>
      <c r="K129" s="198">
        <v>0</v>
      </c>
      <c r="L129" s="259">
        <v>6779.6610170000004</v>
      </c>
      <c r="M129" s="259">
        <v>1447.7400829999999</v>
      </c>
      <c r="N129" s="259">
        <v>0</v>
      </c>
      <c r="O129" s="259">
        <v>0</v>
      </c>
      <c r="P129" s="259">
        <v>242.98485844000001</v>
      </c>
      <c r="Q129" s="259">
        <v>0</v>
      </c>
      <c r="R129" s="259">
        <v>1271.1864410000001</v>
      </c>
      <c r="S129" s="259">
        <v>0</v>
      </c>
      <c r="T129" s="259">
        <v>847.5</v>
      </c>
      <c r="U129" s="259">
        <v>0</v>
      </c>
      <c r="V129" s="259">
        <v>7397.5988710000001</v>
      </c>
      <c r="W129" s="259">
        <v>0</v>
      </c>
      <c r="X129" s="259">
        <v>6779.6610170000004</v>
      </c>
      <c r="Y129" s="259">
        <v>242.98485844000001</v>
      </c>
      <c r="Z129" s="259">
        <v>847.5</v>
      </c>
      <c r="AA129" s="259">
        <v>735.83500000000004</v>
      </c>
      <c r="AB129" s="199">
        <v>429.83307387999997</v>
      </c>
      <c r="AC129" s="251"/>
      <c r="AD129" s="265">
        <v>-6779.6610170000004</v>
      </c>
      <c r="AE129" s="251">
        <f t="shared" si="16"/>
        <v>0</v>
      </c>
      <c r="AF129" s="251">
        <f t="shared" si="17"/>
        <v>6779.6610170000004</v>
      </c>
      <c r="AG129" s="251">
        <v>6779.6610170000004</v>
      </c>
      <c r="AH129" s="36">
        <f t="shared" si="19"/>
        <v>10116.525395000001</v>
      </c>
    </row>
    <row r="130" spans="2:34" s="31" customFormat="1" x14ac:dyDescent="0.35">
      <c r="B130" s="196">
        <f t="shared" si="18"/>
        <v>127</v>
      </c>
      <c r="C130" s="258">
        <f t="shared" si="11"/>
        <v>10116.525395000001</v>
      </c>
      <c r="D130" s="258">
        <f t="shared" si="12"/>
        <v>6779.6610170000004</v>
      </c>
      <c r="E130" s="258">
        <f t="shared" si="13"/>
        <v>10116.525395000001</v>
      </c>
      <c r="F130" s="250">
        <f t="shared" si="14"/>
        <v>0.73603872156276218</v>
      </c>
      <c r="G130" s="33">
        <f t="shared" si="15"/>
        <v>0.75090819068524217</v>
      </c>
      <c r="H130" s="250"/>
      <c r="I130" s="273">
        <v>0.74347345612400217</v>
      </c>
      <c r="J130" s="250"/>
      <c r="K130" s="198">
        <v>0</v>
      </c>
      <c r="L130" s="259">
        <v>6779.6610170000004</v>
      </c>
      <c r="M130" s="259">
        <v>1447.7400829999999</v>
      </c>
      <c r="N130" s="259">
        <v>0</v>
      </c>
      <c r="O130" s="259">
        <v>0</v>
      </c>
      <c r="P130" s="259">
        <v>242.52099147999999</v>
      </c>
      <c r="Q130" s="259">
        <v>0</v>
      </c>
      <c r="R130" s="259">
        <v>1271.1864410000001</v>
      </c>
      <c r="S130" s="259">
        <v>0</v>
      </c>
      <c r="T130" s="259">
        <v>847.5</v>
      </c>
      <c r="U130" s="259">
        <v>0</v>
      </c>
      <c r="V130" s="259">
        <v>7397.5988710000001</v>
      </c>
      <c r="W130" s="259">
        <v>0</v>
      </c>
      <c r="X130" s="259">
        <v>6779.6610170000004</v>
      </c>
      <c r="Y130" s="259">
        <v>242.52099147999999</v>
      </c>
      <c r="Z130" s="259">
        <v>847.5</v>
      </c>
      <c r="AA130" s="259">
        <v>735.83500000000004</v>
      </c>
      <c r="AB130" s="199">
        <v>421.48346863</v>
      </c>
      <c r="AC130" s="251"/>
      <c r="AD130" s="265">
        <v>-6779.6610170000004</v>
      </c>
      <c r="AE130" s="251">
        <f t="shared" si="16"/>
        <v>0</v>
      </c>
      <c r="AF130" s="251">
        <f t="shared" si="17"/>
        <v>6779.6610170000004</v>
      </c>
      <c r="AG130" s="251">
        <v>6779.6610170000004</v>
      </c>
      <c r="AH130" s="36">
        <f t="shared" si="19"/>
        <v>10116.525395000001</v>
      </c>
    </row>
    <row r="131" spans="2:34" s="31" customFormat="1" x14ac:dyDescent="0.35">
      <c r="B131" s="196">
        <f t="shared" si="18"/>
        <v>128</v>
      </c>
      <c r="C131" s="258">
        <f t="shared" si="11"/>
        <v>10116.525395000001</v>
      </c>
      <c r="D131" s="258">
        <f t="shared" si="12"/>
        <v>6779.6610170000004</v>
      </c>
      <c r="E131" s="258">
        <f t="shared" si="13"/>
        <v>10116.525395000001</v>
      </c>
      <c r="F131" s="250">
        <f t="shared" si="14"/>
        <v>1.0098</v>
      </c>
      <c r="G131" s="33">
        <f t="shared" si="15"/>
        <v>1.0302</v>
      </c>
      <c r="H131" s="250"/>
      <c r="I131" s="273">
        <v>1.02</v>
      </c>
      <c r="J131" s="250"/>
      <c r="K131" s="198">
        <v>0</v>
      </c>
      <c r="L131" s="259">
        <v>6779.6610170000004</v>
      </c>
      <c r="M131" s="259">
        <v>1447.7400829999999</v>
      </c>
      <c r="N131" s="259">
        <v>0</v>
      </c>
      <c r="O131" s="259">
        <v>0</v>
      </c>
      <c r="P131" s="259">
        <v>572.98485844000004</v>
      </c>
      <c r="Q131" s="259">
        <v>0</v>
      </c>
      <c r="R131" s="259">
        <v>1271.1864410000001</v>
      </c>
      <c r="S131" s="259">
        <v>0</v>
      </c>
      <c r="T131" s="259">
        <v>847.5</v>
      </c>
      <c r="U131" s="259">
        <v>0</v>
      </c>
      <c r="V131" s="259">
        <v>7397.5988710000001</v>
      </c>
      <c r="W131" s="259">
        <v>0</v>
      </c>
      <c r="X131" s="259">
        <v>6779.6610170000004</v>
      </c>
      <c r="Y131" s="259">
        <v>572.98485844000004</v>
      </c>
      <c r="Z131" s="259">
        <v>847.5</v>
      </c>
      <c r="AA131" s="259">
        <v>735.83500000000004</v>
      </c>
      <c r="AB131" s="199">
        <v>429.83307387999997</v>
      </c>
      <c r="AC131" s="251"/>
      <c r="AD131" s="265">
        <v>-6779.6610170000004</v>
      </c>
      <c r="AE131" s="251">
        <f t="shared" si="16"/>
        <v>0</v>
      </c>
      <c r="AF131" s="251">
        <f t="shared" si="17"/>
        <v>6779.6610170000004</v>
      </c>
      <c r="AG131" s="251">
        <v>6779.6610170000004</v>
      </c>
      <c r="AH131" s="36">
        <f t="shared" si="19"/>
        <v>10116.525395000001</v>
      </c>
    </row>
    <row r="132" spans="2:34" s="31" customFormat="1" x14ac:dyDescent="0.35">
      <c r="B132" s="196">
        <f t="shared" si="18"/>
        <v>129</v>
      </c>
      <c r="C132" s="258">
        <f t="shared" si="11"/>
        <v>10116.525395000001</v>
      </c>
      <c r="D132" s="258">
        <f t="shared" si="12"/>
        <v>6779.6610170000004</v>
      </c>
      <c r="E132" s="258">
        <f t="shared" si="13"/>
        <v>10116.525395000001</v>
      </c>
      <c r="F132" s="250">
        <f t="shared" si="14"/>
        <v>1.0098</v>
      </c>
      <c r="G132" s="33">
        <f t="shared" si="15"/>
        <v>1.0302</v>
      </c>
      <c r="H132" s="250"/>
      <c r="I132" s="273">
        <v>1.02</v>
      </c>
      <c r="J132" s="250"/>
      <c r="K132" s="198">
        <v>0</v>
      </c>
      <c r="L132" s="259">
        <v>6779.6610170000004</v>
      </c>
      <c r="M132" s="259">
        <v>1447.7400829999999</v>
      </c>
      <c r="N132" s="259">
        <v>0</v>
      </c>
      <c r="O132" s="259">
        <v>0</v>
      </c>
      <c r="P132" s="259">
        <v>572.98485844000004</v>
      </c>
      <c r="Q132" s="259">
        <v>0</v>
      </c>
      <c r="R132" s="259">
        <v>1271.1864410000001</v>
      </c>
      <c r="S132" s="259">
        <v>0</v>
      </c>
      <c r="T132" s="259">
        <v>847.5</v>
      </c>
      <c r="U132" s="259">
        <v>0</v>
      </c>
      <c r="V132" s="259">
        <v>7397.5988710000001</v>
      </c>
      <c r="W132" s="259">
        <v>0</v>
      </c>
      <c r="X132" s="259">
        <v>6779.6610170000004</v>
      </c>
      <c r="Y132" s="259">
        <v>572.98485844000004</v>
      </c>
      <c r="Z132" s="259">
        <v>847.5</v>
      </c>
      <c r="AA132" s="259">
        <v>735.83500000000004</v>
      </c>
      <c r="AB132" s="199">
        <v>429.83307387999997</v>
      </c>
      <c r="AC132" s="251"/>
      <c r="AD132" s="265">
        <v>-6779.6610170000004</v>
      </c>
      <c r="AE132" s="251">
        <f t="shared" si="16"/>
        <v>0</v>
      </c>
      <c r="AF132" s="251">
        <f t="shared" si="17"/>
        <v>6779.6610170000004</v>
      </c>
      <c r="AG132" s="251">
        <v>6779.6610170000004</v>
      </c>
      <c r="AH132" s="36">
        <f t="shared" ref="AH132:AH163" si="20">M132+R132+V132</f>
        <v>10116.525395000001</v>
      </c>
    </row>
    <row r="133" spans="2:34" s="31" customFormat="1" x14ac:dyDescent="0.35">
      <c r="B133" s="196">
        <f t="shared" si="18"/>
        <v>130</v>
      </c>
      <c r="C133" s="258">
        <f t="shared" ref="C133:C171" si="21">AH133</f>
        <v>10116.525395000001</v>
      </c>
      <c r="D133" s="258">
        <f t="shared" ref="D133:D171" si="22">AG133</f>
        <v>6779.6610170000004</v>
      </c>
      <c r="E133" s="258">
        <f t="shared" ref="E133:E171" si="23">AH133</f>
        <v>10116.525395000001</v>
      </c>
      <c r="F133" s="250">
        <f t="shared" ref="F133:F171" si="24">0.99*I133</f>
        <v>0.16122857142857147</v>
      </c>
      <c r="G133" s="33">
        <f t="shared" ref="G133:G171" si="25">1.01*I133</f>
        <v>0.16448571428571432</v>
      </c>
      <c r="H133" s="250"/>
      <c r="I133" s="273">
        <v>0.16285714285714289</v>
      </c>
      <c r="J133" s="250"/>
      <c r="K133" s="198">
        <v>0</v>
      </c>
      <c r="L133" s="259">
        <v>6779.6610170000004</v>
      </c>
      <c r="M133" s="259">
        <v>1447.7400829999999</v>
      </c>
      <c r="N133" s="259">
        <v>0</v>
      </c>
      <c r="O133" s="259">
        <v>0</v>
      </c>
      <c r="P133" s="259">
        <v>242.98485844000001</v>
      </c>
      <c r="Q133" s="259">
        <v>0</v>
      </c>
      <c r="R133" s="259">
        <v>1271.1864410000001</v>
      </c>
      <c r="S133" s="259">
        <v>0</v>
      </c>
      <c r="T133" s="259">
        <v>847.5</v>
      </c>
      <c r="U133" s="259">
        <v>0</v>
      </c>
      <c r="V133" s="259">
        <v>7397.5988710000001</v>
      </c>
      <c r="W133" s="259">
        <v>0</v>
      </c>
      <c r="X133" s="259">
        <v>6779.6610170000004</v>
      </c>
      <c r="Y133" s="259">
        <v>242.98485844000001</v>
      </c>
      <c r="Z133" s="259">
        <v>847.5</v>
      </c>
      <c r="AA133" s="259">
        <v>735.83500000000004</v>
      </c>
      <c r="AB133" s="199">
        <v>429.83307387999997</v>
      </c>
      <c r="AC133" s="251"/>
      <c r="AD133" s="265">
        <v>-6779.6610170000004</v>
      </c>
      <c r="AE133" s="251">
        <f t="shared" ref="AE133:AE171" si="26">IF(AD133&lt;0,0,AD133)</f>
        <v>0</v>
      </c>
      <c r="AF133" s="251">
        <f t="shared" ref="AF133:AF171" si="27">IF(AD133&gt;0,0,-AD133)</f>
        <v>6779.6610170000004</v>
      </c>
      <c r="AG133" s="251">
        <v>6779.6610170000004</v>
      </c>
      <c r="AH133" s="36">
        <f t="shared" si="20"/>
        <v>10116.525395000001</v>
      </c>
    </row>
    <row r="134" spans="2:34" s="31" customFormat="1" x14ac:dyDescent="0.35">
      <c r="B134" s="196">
        <f t="shared" ref="B134:B171" si="28">B133+1</f>
        <v>131</v>
      </c>
      <c r="C134" s="258">
        <f t="shared" si="21"/>
        <v>10116.525395000001</v>
      </c>
      <c r="D134" s="258">
        <f t="shared" si="22"/>
        <v>6779.6610170000004</v>
      </c>
      <c r="E134" s="258">
        <f t="shared" si="23"/>
        <v>10116.525395000001</v>
      </c>
      <c r="F134" s="250">
        <f t="shared" si="24"/>
        <v>0.16122857142857147</v>
      </c>
      <c r="G134" s="33">
        <f t="shared" si="25"/>
        <v>0.16448571428571432</v>
      </c>
      <c r="H134" s="250"/>
      <c r="I134" s="273">
        <v>0.16285714285714289</v>
      </c>
      <c r="J134" s="250"/>
      <c r="K134" s="198">
        <v>0</v>
      </c>
      <c r="L134" s="259">
        <v>6779.6610170000004</v>
      </c>
      <c r="M134" s="259">
        <v>1447.7400829999999</v>
      </c>
      <c r="N134" s="259">
        <v>0</v>
      </c>
      <c r="O134" s="259">
        <v>0</v>
      </c>
      <c r="P134" s="259">
        <v>242.98485844000001</v>
      </c>
      <c r="Q134" s="259">
        <v>0</v>
      </c>
      <c r="R134" s="259">
        <v>1271.1864410000001</v>
      </c>
      <c r="S134" s="259">
        <v>0</v>
      </c>
      <c r="T134" s="259">
        <v>847.5</v>
      </c>
      <c r="U134" s="259">
        <v>0</v>
      </c>
      <c r="V134" s="259">
        <v>7397.5988710000001</v>
      </c>
      <c r="W134" s="259">
        <v>0</v>
      </c>
      <c r="X134" s="259">
        <v>6779.6610170000004</v>
      </c>
      <c r="Y134" s="259">
        <v>242.98485844000001</v>
      </c>
      <c r="Z134" s="259">
        <v>847.5</v>
      </c>
      <c r="AA134" s="259">
        <v>735.83500000000004</v>
      </c>
      <c r="AB134" s="199">
        <v>429.83307387999997</v>
      </c>
      <c r="AC134" s="251"/>
      <c r="AD134" s="265">
        <v>-6779.6610170000004</v>
      </c>
      <c r="AE134" s="251">
        <f t="shared" si="26"/>
        <v>0</v>
      </c>
      <c r="AF134" s="251">
        <f t="shared" si="27"/>
        <v>6779.6610170000004</v>
      </c>
      <c r="AG134" s="251">
        <v>6779.6610170000004</v>
      </c>
      <c r="AH134" s="36">
        <f t="shared" si="20"/>
        <v>10116.525395000001</v>
      </c>
    </row>
    <row r="135" spans="2:34" s="31" customFormat="1" x14ac:dyDescent="0.35">
      <c r="B135" s="196">
        <f t="shared" si="28"/>
        <v>132</v>
      </c>
      <c r="C135" s="258">
        <f t="shared" si="21"/>
        <v>10116.525395000001</v>
      </c>
      <c r="D135" s="258">
        <f t="shared" si="22"/>
        <v>6779.6610170000004</v>
      </c>
      <c r="E135" s="258">
        <f t="shared" si="23"/>
        <v>10116.525395000001</v>
      </c>
      <c r="F135" s="250">
        <f t="shared" si="24"/>
        <v>0.16122857142857147</v>
      </c>
      <c r="G135" s="33">
        <f t="shared" si="25"/>
        <v>0.16448571428571432</v>
      </c>
      <c r="H135" s="250"/>
      <c r="I135" s="273">
        <v>0.16285714285714289</v>
      </c>
      <c r="J135" s="250"/>
      <c r="K135" s="198">
        <v>0</v>
      </c>
      <c r="L135" s="259">
        <v>6779.6610170000004</v>
      </c>
      <c r="M135" s="259">
        <v>1447.7400829999999</v>
      </c>
      <c r="N135" s="259">
        <v>0</v>
      </c>
      <c r="O135" s="259">
        <v>0</v>
      </c>
      <c r="P135" s="259">
        <v>242.52099147999999</v>
      </c>
      <c r="Q135" s="259">
        <v>0</v>
      </c>
      <c r="R135" s="259">
        <v>1271.1864410000001</v>
      </c>
      <c r="S135" s="259">
        <v>0</v>
      </c>
      <c r="T135" s="259">
        <v>847.5</v>
      </c>
      <c r="U135" s="259">
        <v>0</v>
      </c>
      <c r="V135" s="259">
        <v>7397.5988710000001</v>
      </c>
      <c r="W135" s="259">
        <v>0</v>
      </c>
      <c r="X135" s="259">
        <v>6779.6610170000004</v>
      </c>
      <c r="Y135" s="259">
        <v>242.52099147999999</v>
      </c>
      <c r="Z135" s="259">
        <v>847.5</v>
      </c>
      <c r="AA135" s="259">
        <v>735.83500000000004</v>
      </c>
      <c r="AB135" s="199">
        <v>421.48346863</v>
      </c>
      <c r="AC135" s="251"/>
      <c r="AD135" s="265">
        <v>-6779.6610170000004</v>
      </c>
      <c r="AE135" s="251">
        <f t="shared" si="26"/>
        <v>0</v>
      </c>
      <c r="AF135" s="251">
        <f t="shared" si="27"/>
        <v>6779.6610170000004</v>
      </c>
      <c r="AG135" s="251">
        <v>6779.6610170000004</v>
      </c>
      <c r="AH135" s="36">
        <f t="shared" si="20"/>
        <v>10116.525395000001</v>
      </c>
    </row>
    <row r="136" spans="2:34" s="31" customFormat="1" x14ac:dyDescent="0.35">
      <c r="B136" s="196">
        <f t="shared" si="28"/>
        <v>133</v>
      </c>
      <c r="C136" s="258">
        <f t="shared" si="21"/>
        <v>10116.525395000001</v>
      </c>
      <c r="D136" s="258">
        <f t="shared" si="22"/>
        <v>6779.6610170000004</v>
      </c>
      <c r="E136" s="258">
        <f t="shared" si="23"/>
        <v>10116.525395000001</v>
      </c>
      <c r="F136" s="250">
        <f t="shared" si="24"/>
        <v>0.16122857142857147</v>
      </c>
      <c r="G136" s="33">
        <f t="shared" si="25"/>
        <v>0.16448571428571432</v>
      </c>
      <c r="H136" s="250"/>
      <c r="I136" s="273">
        <v>0.16285714285714289</v>
      </c>
      <c r="J136" s="250"/>
      <c r="K136" s="198">
        <v>0</v>
      </c>
      <c r="L136" s="259">
        <v>6779.6610170000004</v>
      </c>
      <c r="M136" s="259">
        <v>1447.7400829999999</v>
      </c>
      <c r="N136" s="259">
        <v>0</v>
      </c>
      <c r="O136" s="259">
        <v>0</v>
      </c>
      <c r="P136" s="259">
        <v>242.98485844000001</v>
      </c>
      <c r="Q136" s="259">
        <v>0</v>
      </c>
      <c r="R136" s="259">
        <v>1271.1864410000001</v>
      </c>
      <c r="S136" s="259">
        <v>0</v>
      </c>
      <c r="T136" s="259">
        <v>847.5</v>
      </c>
      <c r="U136" s="259">
        <v>0</v>
      </c>
      <c r="V136" s="259">
        <v>7397.5988710000001</v>
      </c>
      <c r="W136" s="259">
        <v>0</v>
      </c>
      <c r="X136" s="259">
        <v>6779.6610170000004</v>
      </c>
      <c r="Y136" s="259">
        <v>242.98485844000001</v>
      </c>
      <c r="Z136" s="259">
        <v>847.5</v>
      </c>
      <c r="AA136" s="259">
        <v>735.83500000000004</v>
      </c>
      <c r="AB136" s="199">
        <v>429.83307387999997</v>
      </c>
      <c r="AC136" s="251"/>
      <c r="AD136" s="265">
        <v>-6779.6610170000004</v>
      </c>
      <c r="AE136" s="251">
        <f t="shared" si="26"/>
        <v>0</v>
      </c>
      <c r="AF136" s="251">
        <f t="shared" si="27"/>
        <v>6779.6610170000004</v>
      </c>
      <c r="AG136" s="251">
        <v>6779.6610170000004</v>
      </c>
      <c r="AH136" s="36">
        <f t="shared" si="20"/>
        <v>10116.525395000001</v>
      </c>
    </row>
    <row r="137" spans="2:34" s="31" customFormat="1" x14ac:dyDescent="0.35">
      <c r="B137" s="196">
        <f t="shared" si="28"/>
        <v>134</v>
      </c>
      <c r="C137" s="258">
        <f t="shared" si="21"/>
        <v>10116.525395000001</v>
      </c>
      <c r="D137" s="258">
        <f t="shared" si="22"/>
        <v>6779.6610170000004</v>
      </c>
      <c r="E137" s="258">
        <f t="shared" si="23"/>
        <v>10116.525395000001</v>
      </c>
      <c r="F137" s="250">
        <f t="shared" si="24"/>
        <v>0.16122857142857147</v>
      </c>
      <c r="G137" s="33">
        <f t="shared" si="25"/>
        <v>0.16448571428571432</v>
      </c>
      <c r="H137" s="250"/>
      <c r="I137" s="273">
        <v>0.16285714285714289</v>
      </c>
      <c r="J137" s="250"/>
      <c r="K137" s="198">
        <v>0</v>
      </c>
      <c r="L137" s="259">
        <v>6779.6610170000004</v>
      </c>
      <c r="M137" s="259">
        <v>1447.7400829999999</v>
      </c>
      <c r="N137" s="259">
        <v>0</v>
      </c>
      <c r="O137" s="259">
        <v>0</v>
      </c>
      <c r="P137" s="259">
        <v>242.98485844000001</v>
      </c>
      <c r="Q137" s="259">
        <v>0</v>
      </c>
      <c r="R137" s="259">
        <v>1271.1864410000001</v>
      </c>
      <c r="S137" s="259">
        <v>0</v>
      </c>
      <c r="T137" s="259">
        <v>847.5</v>
      </c>
      <c r="U137" s="259">
        <v>0</v>
      </c>
      <c r="V137" s="259">
        <v>7397.5988710000001</v>
      </c>
      <c r="W137" s="259">
        <v>0</v>
      </c>
      <c r="X137" s="259">
        <v>6779.6610170000004</v>
      </c>
      <c r="Y137" s="259">
        <v>242.98485844000001</v>
      </c>
      <c r="Z137" s="259">
        <v>847.5</v>
      </c>
      <c r="AA137" s="259">
        <v>735.83500000000004</v>
      </c>
      <c r="AB137" s="199">
        <v>429.83307387999997</v>
      </c>
      <c r="AC137" s="251"/>
      <c r="AD137" s="265">
        <v>-6779.6610170000004</v>
      </c>
      <c r="AE137" s="251">
        <f t="shared" si="26"/>
        <v>0</v>
      </c>
      <c r="AF137" s="251">
        <f t="shared" si="27"/>
        <v>6779.6610170000004</v>
      </c>
      <c r="AG137" s="251">
        <v>6779.6610170000004</v>
      </c>
      <c r="AH137" s="36">
        <f t="shared" si="20"/>
        <v>10116.525395000001</v>
      </c>
    </row>
    <row r="138" spans="2:34" s="31" customFormat="1" x14ac:dyDescent="0.35">
      <c r="B138" s="196">
        <f t="shared" si="28"/>
        <v>135</v>
      </c>
      <c r="C138" s="258">
        <f t="shared" si="21"/>
        <v>10116.525395000001</v>
      </c>
      <c r="D138" s="258">
        <f t="shared" si="22"/>
        <v>6779.6610170000004</v>
      </c>
      <c r="E138" s="258">
        <f t="shared" si="23"/>
        <v>10116.525395000001</v>
      </c>
      <c r="F138" s="250">
        <f t="shared" si="24"/>
        <v>0.16122857142857147</v>
      </c>
      <c r="G138" s="33">
        <f t="shared" si="25"/>
        <v>0.16448571428571432</v>
      </c>
      <c r="H138" s="250"/>
      <c r="I138" s="273">
        <v>0.16285714285714289</v>
      </c>
      <c r="J138" s="250"/>
      <c r="K138" s="198">
        <v>0</v>
      </c>
      <c r="L138" s="259">
        <v>6779.6610170000004</v>
      </c>
      <c r="M138" s="259">
        <v>1447.7400829999999</v>
      </c>
      <c r="N138" s="259">
        <v>0</v>
      </c>
      <c r="O138" s="259">
        <v>0</v>
      </c>
      <c r="P138" s="259">
        <v>242.52099147999999</v>
      </c>
      <c r="Q138" s="259">
        <v>0</v>
      </c>
      <c r="R138" s="259">
        <v>1271.1864410000001</v>
      </c>
      <c r="S138" s="259">
        <v>0</v>
      </c>
      <c r="T138" s="259">
        <v>847.5</v>
      </c>
      <c r="U138" s="259">
        <v>0</v>
      </c>
      <c r="V138" s="259">
        <v>7397.5988710000001</v>
      </c>
      <c r="W138" s="259">
        <v>0</v>
      </c>
      <c r="X138" s="259">
        <v>6779.6610170000004</v>
      </c>
      <c r="Y138" s="259">
        <v>242.52099147999999</v>
      </c>
      <c r="Z138" s="259">
        <v>847.5</v>
      </c>
      <c r="AA138" s="259">
        <v>735.83500000000004</v>
      </c>
      <c r="AB138" s="199">
        <v>421.48346863</v>
      </c>
      <c r="AC138" s="251"/>
      <c r="AD138" s="265">
        <v>-6779.6610170000004</v>
      </c>
      <c r="AE138" s="251">
        <f t="shared" si="26"/>
        <v>0</v>
      </c>
      <c r="AF138" s="251">
        <f t="shared" si="27"/>
        <v>6779.6610170000004</v>
      </c>
      <c r="AG138" s="251">
        <v>6779.6610170000004</v>
      </c>
      <c r="AH138" s="36">
        <f t="shared" si="20"/>
        <v>10116.525395000001</v>
      </c>
    </row>
    <row r="139" spans="2:34" s="31" customFormat="1" x14ac:dyDescent="0.35">
      <c r="B139" s="196">
        <f t="shared" si="28"/>
        <v>136</v>
      </c>
      <c r="C139" s="258">
        <f t="shared" si="21"/>
        <v>10116.525395000001</v>
      </c>
      <c r="D139" s="258">
        <f t="shared" si="22"/>
        <v>6779.6610170000004</v>
      </c>
      <c r="E139" s="258">
        <f t="shared" si="23"/>
        <v>10116.525395000001</v>
      </c>
      <c r="F139" s="250">
        <f t="shared" si="24"/>
        <v>0.16122857142857147</v>
      </c>
      <c r="G139" s="33">
        <f t="shared" si="25"/>
        <v>0.16448571428571432</v>
      </c>
      <c r="H139" s="250"/>
      <c r="I139" s="273">
        <v>0.16285714285714289</v>
      </c>
      <c r="J139" s="250"/>
      <c r="K139" s="198">
        <v>0</v>
      </c>
      <c r="L139" s="259">
        <v>6779.6610170000004</v>
      </c>
      <c r="M139" s="259">
        <v>1447.7400829999999</v>
      </c>
      <c r="N139" s="259">
        <v>0</v>
      </c>
      <c r="O139" s="259">
        <v>0</v>
      </c>
      <c r="P139" s="259">
        <v>242.98485844000001</v>
      </c>
      <c r="Q139" s="259">
        <v>0</v>
      </c>
      <c r="R139" s="259">
        <v>1271.1864410000001</v>
      </c>
      <c r="S139" s="259">
        <v>0</v>
      </c>
      <c r="T139" s="259">
        <v>847.5</v>
      </c>
      <c r="U139" s="259">
        <v>0</v>
      </c>
      <c r="V139" s="259">
        <v>7397.5988710000001</v>
      </c>
      <c r="W139" s="259">
        <v>0</v>
      </c>
      <c r="X139" s="259">
        <v>6779.6610170000004</v>
      </c>
      <c r="Y139" s="259">
        <v>242.98485844000001</v>
      </c>
      <c r="Z139" s="259">
        <v>847.5</v>
      </c>
      <c r="AA139" s="259">
        <v>735.83500000000004</v>
      </c>
      <c r="AB139" s="199">
        <v>429.83307387999997</v>
      </c>
      <c r="AC139" s="251"/>
      <c r="AD139" s="265">
        <v>-6779.6610170000004</v>
      </c>
      <c r="AE139" s="251">
        <f t="shared" si="26"/>
        <v>0</v>
      </c>
      <c r="AF139" s="251">
        <f t="shared" si="27"/>
        <v>6779.6610170000004</v>
      </c>
      <c r="AG139" s="251">
        <v>6779.6610170000004</v>
      </c>
      <c r="AH139" s="36">
        <f t="shared" si="20"/>
        <v>10116.525395000001</v>
      </c>
    </row>
    <row r="140" spans="2:34" s="31" customFormat="1" x14ac:dyDescent="0.35">
      <c r="B140" s="196">
        <f t="shared" si="28"/>
        <v>137</v>
      </c>
      <c r="C140" s="258">
        <f t="shared" si="21"/>
        <v>10116.525395000001</v>
      </c>
      <c r="D140" s="258">
        <f t="shared" si="22"/>
        <v>6779.6610170000004</v>
      </c>
      <c r="E140" s="258">
        <f t="shared" si="23"/>
        <v>10116.525395000001</v>
      </c>
      <c r="F140" s="250">
        <f t="shared" si="24"/>
        <v>0.16122857142857147</v>
      </c>
      <c r="G140" s="33">
        <f t="shared" si="25"/>
        <v>0.16448571428571432</v>
      </c>
      <c r="H140" s="250"/>
      <c r="I140" s="273">
        <v>0.16285714285714289</v>
      </c>
      <c r="J140" s="250"/>
      <c r="K140" s="198">
        <v>0</v>
      </c>
      <c r="L140" s="259">
        <v>6779.6610170000004</v>
      </c>
      <c r="M140" s="259">
        <v>1447.7400829999999</v>
      </c>
      <c r="N140" s="259">
        <v>0</v>
      </c>
      <c r="O140" s="259">
        <v>0</v>
      </c>
      <c r="P140" s="259">
        <v>242.98485844000001</v>
      </c>
      <c r="Q140" s="259">
        <v>0</v>
      </c>
      <c r="R140" s="259">
        <v>1271.1864410000001</v>
      </c>
      <c r="S140" s="259">
        <v>0</v>
      </c>
      <c r="T140" s="259">
        <v>847.5</v>
      </c>
      <c r="U140" s="259">
        <v>0</v>
      </c>
      <c r="V140" s="259">
        <v>7397.5988710000001</v>
      </c>
      <c r="W140" s="259">
        <v>0</v>
      </c>
      <c r="X140" s="259">
        <v>6779.6610170000004</v>
      </c>
      <c r="Y140" s="259">
        <v>242.98485844000001</v>
      </c>
      <c r="Z140" s="259">
        <v>847.5</v>
      </c>
      <c r="AA140" s="259">
        <v>735.83500000000004</v>
      </c>
      <c r="AB140" s="199">
        <v>429.83307387999997</v>
      </c>
      <c r="AC140" s="251"/>
      <c r="AD140" s="265">
        <v>-6779.6610170000004</v>
      </c>
      <c r="AE140" s="251">
        <f t="shared" si="26"/>
        <v>0</v>
      </c>
      <c r="AF140" s="251">
        <f t="shared" si="27"/>
        <v>6779.6610170000004</v>
      </c>
      <c r="AG140" s="251">
        <v>6779.6610170000004</v>
      </c>
      <c r="AH140" s="36">
        <f t="shared" si="20"/>
        <v>10116.525395000001</v>
      </c>
    </row>
    <row r="141" spans="2:34" s="31" customFormat="1" x14ac:dyDescent="0.35">
      <c r="B141" s="196">
        <f t="shared" si="28"/>
        <v>138</v>
      </c>
      <c r="C141" s="258">
        <f t="shared" si="21"/>
        <v>10116.525395000001</v>
      </c>
      <c r="D141" s="258">
        <f t="shared" si="22"/>
        <v>6779.6610170000004</v>
      </c>
      <c r="E141" s="258">
        <f t="shared" si="23"/>
        <v>10116.525395000001</v>
      </c>
      <c r="F141" s="250">
        <f t="shared" si="24"/>
        <v>1.0098</v>
      </c>
      <c r="G141" s="33">
        <f t="shared" si="25"/>
        <v>1.0302</v>
      </c>
      <c r="H141" s="250"/>
      <c r="I141" s="273">
        <v>1.02</v>
      </c>
      <c r="J141" s="250"/>
      <c r="K141" s="198">
        <v>0</v>
      </c>
      <c r="L141" s="259">
        <v>6779.6610170000004</v>
      </c>
      <c r="M141" s="259">
        <v>1447.7400829999999</v>
      </c>
      <c r="N141" s="259">
        <v>0</v>
      </c>
      <c r="O141" s="259">
        <v>0</v>
      </c>
      <c r="P141" s="259">
        <v>468.95712451999998</v>
      </c>
      <c r="Q141" s="259">
        <v>0</v>
      </c>
      <c r="R141" s="259">
        <v>1271.1864410000001</v>
      </c>
      <c r="S141" s="259">
        <v>0</v>
      </c>
      <c r="T141" s="259">
        <v>847.5</v>
      </c>
      <c r="U141" s="259">
        <v>0</v>
      </c>
      <c r="V141" s="259">
        <v>7397.5988710000001</v>
      </c>
      <c r="W141" s="259">
        <v>0</v>
      </c>
      <c r="X141" s="259">
        <v>6779.6610170000004</v>
      </c>
      <c r="Y141" s="259">
        <v>468.95712451999998</v>
      </c>
      <c r="Z141" s="259">
        <v>847.5</v>
      </c>
      <c r="AA141" s="259">
        <v>735.83500000000004</v>
      </c>
      <c r="AB141" s="199">
        <v>429.83307387999997</v>
      </c>
      <c r="AC141" s="251"/>
      <c r="AD141" s="265">
        <v>-6779.6610170000004</v>
      </c>
      <c r="AE141" s="251">
        <f t="shared" si="26"/>
        <v>0</v>
      </c>
      <c r="AF141" s="251">
        <f t="shared" si="27"/>
        <v>6779.6610170000004</v>
      </c>
      <c r="AG141" s="251">
        <v>6779.6610170000004</v>
      </c>
      <c r="AH141" s="36">
        <f t="shared" si="20"/>
        <v>10116.525395000001</v>
      </c>
    </row>
    <row r="142" spans="2:34" s="31" customFormat="1" x14ac:dyDescent="0.35">
      <c r="B142" s="196">
        <f t="shared" si="28"/>
        <v>139</v>
      </c>
      <c r="C142" s="258">
        <f t="shared" si="21"/>
        <v>10116.525395000001</v>
      </c>
      <c r="D142" s="258">
        <f t="shared" si="22"/>
        <v>6779.6610170000004</v>
      </c>
      <c r="E142" s="258">
        <f t="shared" si="23"/>
        <v>10116.525395000001</v>
      </c>
      <c r="F142" s="250">
        <f t="shared" si="24"/>
        <v>1.0098</v>
      </c>
      <c r="G142" s="33">
        <f t="shared" si="25"/>
        <v>1.0302</v>
      </c>
      <c r="H142" s="250"/>
      <c r="I142" s="273">
        <v>1.02</v>
      </c>
      <c r="J142" s="250"/>
      <c r="K142" s="198">
        <v>0</v>
      </c>
      <c r="L142" s="259">
        <v>6779.6610170000004</v>
      </c>
      <c r="M142" s="259">
        <v>1447.7400829999999</v>
      </c>
      <c r="N142" s="259">
        <v>0</v>
      </c>
      <c r="O142" s="259">
        <v>0</v>
      </c>
      <c r="P142" s="259">
        <v>242.52099147999999</v>
      </c>
      <c r="Q142" s="259">
        <v>0</v>
      </c>
      <c r="R142" s="259">
        <v>1271.1864410000001</v>
      </c>
      <c r="S142" s="259">
        <v>0</v>
      </c>
      <c r="T142" s="259">
        <v>847.5</v>
      </c>
      <c r="U142" s="259">
        <v>0</v>
      </c>
      <c r="V142" s="259">
        <v>7397.5988710000001</v>
      </c>
      <c r="W142" s="259">
        <v>0</v>
      </c>
      <c r="X142" s="259">
        <v>6779.6610170000004</v>
      </c>
      <c r="Y142" s="259">
        <v>242.52099147999999</v>
      </c>
      <c r="Z142" s="259">
        <v>847.5</v>
      </c>
      <c r="AA142" s="259">
        <v>735.83500000000004</v>
      </c>
      <c r="AB142" s="199">
        <v>421.48346863</v>
      </c>
      <c r="AC142" s="251"/>
      <c r="AD142" s="265">
        <v>-6779.6610170000004</v>
      </c>
      <c r="AE142" s="251">
        <f t="shared" si="26"/>
        <v>0</v>
      </c>
      <c r="AF142" s="251">
        <f t="shared" si="27"/>
        <v>6779.6610170000004</v>
      </c>
      <c r="AG142" s="251">
        <v>6779.6610170000004</v>
      </c>
      <c r="AH142" s="36">
        <f t="shared" si="20"/>
        <v>10116.525395000001</v>
      </c>
    </row>
    <row r="143" spans="2:34" s="31" customFormat="1" x14ac:dyDescent="0.35">
      <c r="B143" s="196">
        <f t="shared" si="28"/>
        <v>140</v>
      </c>
      <c r="C143" s="258">
        <f t="shared" si="21"/>
        <v>10116.525395000001</v>
      </c>
      <c r="D143" s="258">
        <f t="shared" si="22"/>
        <v>6779.6610170000004</v>
      </c>
      <c r="E143" s="258">
        <f t="shared" si="23"/>
        <v>10116.525395000001</v>
      </c>
      <c r="F143" s="250">
        <f t="shared" si="24"/>
        <v>1.0098</v>
      </c>
      <c r="G143" s="33">
        <f t="shared" si="25"/>
        <v>1.0302</v>
      </c>
      <c r="H143" s="250"/>
      <c r="I143" s="273">
        <v>1.02</v>
      </c>
      <c r="J143" s="250"/>
      <c r="K143" s="198">
        <v>0</v>
      </c>
      <c r="L143" s="259">
        <v>6779.6610170000004</v>
      </c>
      <c r="M143" s="259">
        <v>1447.7400829999999</v>
      </c>
      <c r="N143" s="259">
        <v>0</v>
      </c>
      <c r="O143" s="259">
        <v>0</v>
      </c>
      <c r="P143" s="259">
        <v>572.98485844000004</v>
      </c>
      <c r="Q143" s="259">
        <v>0</v>
      </c>
      <c r="R143" s="259">
        <v>1271.1864410000001</v>
      </c>
      <c r="S143" s="259">
        <v>0</v>
      </c>
      <c r="T143" s="259">
        <v>847.5</v>
      </c>
      <c r="U143" s="259">
        <v>0</v>
      </c>
      <c r="V143" s="259">
        <v>7397.5988710000001</v>
      </c>
      <c r="W143" s="259">
        <v>0</v>
      </c>
      <c r="X143" s="259">
        <v>6779.6610170000004</v>
      </c>
      <c r="Y143" s="259">
        <v>572.98485844000004</v>
      </c>
      <c r="Z143" s="259">
        <v>847.5</v>
      </c>
      <c r="AA143" s="259">
        <v>735.83500000000004</v>
      </c>
      <c r="AB143" s="199">
        <v>429.83307387999997</v>
      </c>
      <c r="AC143" s="251"/>
      <c r="AD143" s="265">
        <v>-6779.6610170000004</v>
      </c>
      <c r="AE143" s="251">
        <f t="shared" si="26"/>
        <v>0</v>
      </c>
      <c r="AF143" s="251">
        <f t="shared" si="27"/>
        <v>6779.6610170000004</v>
      </c>
      <c r="AG143" s="251">
        <v>6779.6610170000004</v>
      </c>
      <c r="AH143" s="36">
        <f t="shared" si="20"/>
        <v>10116.525395000001</v>
      </c>
    </row>
    <row r="144" spans="2:34" s="31" customFormat="1" x14ac:dyDescent="0.35">
      <c r="B144" s="196">
        <f t="shared" si="28"/>
        <v>141</v>
      </c>
      <c r="C144" s="258">
        <f t="shared" si="21"/>
        <v>10116.525395000001</v>
      </c>
      <c r="D144" s="258">
        <f t="shared" si="22"/>
        <v>6779.6610170000004</v>
      </c>
      <c r="E144" s="258">
        <f t="shared" si="23"/>
        <v>10116.525395000001</v>
      </c>
      <c r="F144" s="250">
        <f t="shared" si="24"/>
        <v>1.0098</v>
      </c>
      <c r="G144" s="33">
        <f t="shared" si="25"/>
        <v>1.0302</v>
      </c>
      <c r="H144" s="250"/>
      <c r="I144" s="273">
        <v>1.02</v>
      </c>
      <c r="J144" s="250"/>
      <c r="K144" s="198">
        <v>0</v>
      </c>
      <c r="L144" s="259">
        <v>6779.6610170000004</v>
      </c>
      <c r="M144" s="259">
        <v>1447.7400829999999</v>
      </c>
      <c r="N144" s="259">
        <v>0</v>
      </c>
      <c r="O144" s="259">
        <v>0</v>
      </c>
      <c r="P144" s="259">
        <v>243.4487254</v>
      </c>
      <c r="Q144" s="259">
        <v>0</v>
      </c>
      <c r="R144" s="259">
        <v>1271.1864410000001</v>
      </c>
      <c r="S144" s="259">
        <v>0</v>
      </c>
      <c r="T144" s="259">
        <v>847.5</v>
      </c>
      <c r="U144" s="259">
        <v>0</v>
      </c>
      <c r="V144" s="259">
        <v>7397.5988710000001</v>
      </c>
      <c r="W144" s="259">
        <v>0</v>
      </c>
      <c r="X144" s="259">
        <v>6779.6610170000004</v>
      </c>
      <c r="Y144" s="259">
        <v>243.4487254</v>
      </c>
      <c r="Z144" s="259">
        <v>847.5</v>
      </c>
      <c r="AA144" s="259">
        <v>735.83500000000004</v>
      </c>
      <c r="AB144" s="199">
        <v>438.18267913</v>
      </c>
      <c r="AC144" s="251"/>
      <c r="AD144" s="265">
        <v>-6779.6610170000004</v>
      </c>
      <c r="AE144" s="251">
        <f t="shared" si="26"/>
        <v>0</v>
      </c>
      <c r="AF144" s="251">
        <f t="shared" si="27"/>
        <v>6779.6610170000004</v>
      </c>
      <c r="AG144" s="251">
        <v>6779.6610170000004</v>
      </c>
      <c r="AH144" s="36">
        <f t="shared" si="20"/>
        <v>10116.525395000001</v>
      </c>
    </row>
    <row r="145" spans="2:34" s="31" customFormat="1" x14ac:dyDescent="0.35">
      <c r="B145" s="196">
        <f t="shared" si="28"/>
        <v>142</v>
      </c>
      <c r="C145" s="258">
        <f t="shared" si="21"/>
        <v>10116.525395000001</v>
      </c>
      <c r="D145" s="258">
        <f t="shared" si="22"/>
        <v>6779.6610170000004</v>
      </c>
      <c r="E145" s="258">
        <f t="shared" si="23"/>
        <v>10116.525395000001</v>
      </c>
      <c r="F145" s="250">
        <f t="shared" si="24"/>
        <v>1.0098</v>
      </c>
      <c r="G145" s="33">
        <f t="shared" si="25"/>
        <v>1.0302</v>
      </c>
      <c r="H145" s="250"/>
      <c r="I145" s="273">
        <v>1.02</v>
      </c>
      <c r="J145" s="250"/>
      <c r="K145" s="198">
        <v>0</v>
      </c>
      <c r="L145" s="259">
        <v>6779.6610170000004</v>
      </c>
      <c r="M145" s="259">
        <v>1447.7400829999999</v>
      </c>
      <c r="N145" s="259">
        <v>0</v>
      </c>
      <c r="O145" s="259">
        <v>0</v>
      </c>
      <c r="P145" s="259">
        <v>573.91259234999995</v>
      </c>
      <c r="Q145" s="259">
        <v>0</v>
      </c>
      <c r="R145" s="259">
        <v>1271.1864410000001</v>
      </c>
      <c r="S145" s="259">
        <v>0</v>
      </c>
      <c r="T145" s="259">
        <v>847.5</v>
      </c>
      <c r="U145" s="259">
        <v>0</v>
      </c>
      <c r="V145" s="259">
        <v>7397.5988710000001</v>
      </c>
      <c r="W145" s="259">
        <v>0</v>
      </c>
      <c r="X145" s="259">
        <v>6779.6610170000004</v>
      </c>
      <c r="Y145" s="259">
        <v>573.91259234999995</v>
      </c>
      <c r="Z145" s="259">
        <v>847.5</v>
      </c>
      <c r="AA145" s="259">
        <v>735.83500000000004</v>
      </c>
      <c r="AB145" s="199">
        <v>446.53228438000002</v>
      </c>
      <c r="AC145" s="251"/>
      <c r="AD145" s="265">
        <v>-6779.6610170000004</v>
      </c>
      <c r="AE145" s="251">
        <f t="shared" si="26"/>
        <v>0</v>
      </c>
      <c r="AF145" s="251">
        <f t="shared" si="27"/>
        <v>6779.6610170000004</v>
      </c>
      <c r="AG145" s="251">
        <v>6779.6610170000004</v>
      </c>
      <c r="AH145" s="36">
        <f t="shared" si="20"/>
        <v>10116.525395000001</v>
      </c>
    </row>
    <row r="146" spans="2:34" s="31" customFormat="1" x14ac:dyDescent="0.35">
      <c r="B146" s="196">
        <f t="shared" si="28"/>
        <v>143</v>
      </c>
      <c r="C146" s="258">
        <f t="shared" si="21"/>
        <v>10116.525395000001</v>
      </c>
      <c r="D146" s="258">
        <f t="shared" si="22"/>
        <v>6779.6610170000004</v>
      </c>
      <c r="E146" s="258">
        <f t="shared" si="23"/>
        <v>10116.525395000001</v>
      </c>
      <c r="F146" s="250">
        <f t="shared" si="24"/>
        <v>0.16122857142857147</v>
      </c>
      <c r="G146" s="33">
        <f t="shared" si="25"/>
        <v>0.16448571428571432</v>
      </c>
      <c r="H146" s="250"/>
      <c r="I146" s="273">
        <v>0.16285714285714289</v>
      </c>
      <c r="J146" s="250"/>
      <c r="K146" s="198">
        <v>0</v>
      </c>
      <c r="L146" s="259">
        <v>6779.6610170000004</v>
      </c>
      <c r="M146" s="259">
        <v>1447.7400829999999</v>
      </c>
      <c r="N146" s="259">
        <v>0</v>
      </c>
      <c r="O146" s="259">
        <v>0</v>
      </c>
      <c r="P146" s="259">
        <v>244.84032626999999</v>
      </c>
      <c r="Q146" s="259">
        <v>0</v>
      </c>
      <c r="R146" s="259">
        <v>1271.1864410000001</v>
      </c>
      <c r="S146" s="259">
        <v>0</v>
      </c>
      <c r="T146" s="259">
        <v>847.5</v>
      </c>
      <c r="U146" s="259">
        <v>0</v>
      </c>
      <c r="V146" s="259">
        <v>7397.5988710000001</v>
      </c>
      <c r="W146" s="259">
        <v>0</v>
      </c>
      <c r="X146" s="259">
        <v>6779.6610170000004</v>
      </c>
      <c r="Y146" s="259">
        <v>244.84032626999999</v>
      </c>
      <c r="Z146" s="259">
        <v>847.5</v>
      </c>
      <c r="AA146" s="259">
        <v>735.83500000000004</v>
      </c>
      <c r="AB146" s="199">
        <v>463.23149487000001</v>
      </c>
      <c r="AC146" s="251"/>
      <c r="AD146" s="265">
        <v>-6779.6610170000004</v>
      </c>
      <c r="AE146" s="251">
        <f t="shared" si="26"/>
        <v>0</v>
      </c>
      <c r="AF146" s="251">
        <f t="shared" si="27"/>
        <v>6779.6610170000004</v>
      </c>
      <c r="AG146" s="251">
        <v>6779.6610170000004</v>
      </c>
      <c r="AH146" s="36">
        <f t="shared" si="20"/>
        <v>10116.525395000001</v>
      </c>
    </row>
    <row r="147" spans="2:34" s="31" customFormat="1" x14ac:dyDescent="0.35">
      <c r="B147" s="196">
        <f t="shared" si="28"/>
        <v>144</v>
      </c>
      <c r="C147" s="258">
        <f t="shared" si="21"/>
        <v>10116.525395000001</v>
      </c>
      <c r="D147" s="258">
        <f t="shared" si="22"/>
        <v>6779.6610170000004</v>
      </c>
      <c r="E147" s="258">
        <f t="shared" si="23"/>
        <v>10116.525395000001</v>
      </c>
      <c r="F147" s="250">
        <f t="shared" si="24"/>
        <v>0.16122857142857147</v>
      </c>
      <c r="G147" s="33">
        <f t="shared" si="25"/>
        <v>0.16448571428571432</v>
      </c>
      <c r="H147" s="250"/>
      <c r="I147" s="273">
        <v>0.16285714285714289</v>
      </c>
      <c r="J147" s="250"/>
      <c r="K147" s="198">
        <v>0</v>
      </c>
      <c r="L147" s="259">
        <v>6779.6610170000004</v>
      </c>
      <c r="M147" s="259">
        <v>1447.7400829999999</v>
      </c>
      <c r="N147" s="259">
        <v>0</v>
      </c>
      <c r="O147" s="259">
        <v>0</v>
      </c>
      <c r="P147" s="259">
        <v>574.84032626999999</v>
      </c>
      <c r="Q147" s="259">
        <v>0</v>
      </c>
      <c r="R147" s="259">
        <v>1271.1864410000001</v>
      </c>
      <c r="S147" s="259">
        <v>0</v>
      </c>
      <c r="T147" s="259">
        <v>847.5</v>
      </c>
      <c r="U147" s="259">
        <v>0</v>
      </c>
      <c r="V147" s="259">
        <v>7397.5988710000001</v>
      </c>
      <c r="W147" s="259">
        <v>0</v>
      </c>
      <c r="X147" s="259">
        <v>6779.6610170000004</v>
      </c>
      <c r="Y147" s="259">
        <v>574.84032626999999</v>
      </c>
      <c r="Z147" s="259">
        <v>847.5</v>
      </c>
      <c r="AA147" s="259">
        <v>735.83500000000004</v>
      </c>
      <c r="AB147" s="199">
        <v>463.23149487000001</v>
      </c>
      <c r="AC147" s="251"/>
      <c r="AD147" s="265">
        <v>-6779.6610170000004</v>
      </c>
      <c r="AE147" s="251">
        <f t="shared" si="26"/>
        <v>0</v>
      </c>
      <c r="AF147" s="251">
        <f t="shared" si="27"/>
        <v>6779.6610170000004</v>
      </c>
      <c r="AG147" s="251">
        <v>6779.6610170000004</v>
      </c>
      <c r="AH147" s="36">
        <f t="shared" si="20"/>
        <v>10116.525395000001</v>
      </c>
    </row>
    <row r="148" spans="2:34" s="31" customFormat="1" x14ac:dyDescent="0.35">
      <c r="B148" s="196">
        <f t="shared" si="28"/>
        <v>145</v>
      </c>
      <c r="C148" s="258">
        <f t="shared" si="21"/>
        <v>10116.525395000001</v>
      </c>
      <c r="D148" s="258">
        <f t="shared" si="22"/>
        <v>6779.6610170000004</v>
      </c>
      <c r="E148" s="258">
        <f t="shared" si="23"/>
        <v>10116.525395000001</v>
      </c>
      <c r="F148" s="250">
        <f t="shared" si="24"/>
        <v>0.16122857142857147</v>
      </c>
      <c r="G148" s="33">
        <f t="shared" si="25"/>
        <v>0.16448571428571432</v>
      </c>
      <c r="H148" s="250"/>
      <c r="I148" s="273">
        <v>0.16285714285714289</v>
      </c>
      <c r="J148" s="250"/>
      <c r="K148" s="198">
        <v>0</v>
      </c>
      <c r="L148" s="259">
        <v>6779.6610170000004</v>
      </c>
      <c r="M148" s="259">
        <v>1447.7400829999999</v>
      </c>
      <c r="N148" s="259">
        <v>0</v>
      </c>
      <c r="O148" s="259">
        <v>0</v>
      </c>
      <c r="P148" s="259">
        <v>244.84131231999999</v>
      </c>
      <c r="Q148" s="259">
        <v>0</v>
      </c>
      <c r="R148" s="259">
        <v>1271.1864410000001</v>
      </c>
      <c r="S148" s="259">
        <v>0</v>
      </c>
      <c r="T148" s="259">
        <v>847.5</v>
      </c>
      <c r="U148" s="259">
        <v>0</v>
      </c>
      <c r="V148" s="259">
        <v>7397.5988710000001</v>
      </c>
      <c r="W148" s="259">
        <v>0</v>
      </c>
      <c r="X148" s="259">
        <v>6779.6610170000004</v>
      </c>
      <c r="Y148" s="259">
        <v>244.84131231999999</v>
      </c>
      <c r="Z148" s="259">
        <v>847.5</v>
      </c>
      <c r="AA148" s="259">
        <v>735.83500000000004</v>
      </c>
      <c r="AB148" s="199">
        <v>463.24924377000002</v>
      </c>
      <c r="AC148" s="251"/>
      <c r="AD148" s="265">
        <v>-6779.6610170000004</v>
      </c>
      <c r="AE148" s="251">
        <f t="shared" si="26"/>
        <v>0</v>
      </c>
      <c r="AF148" s="251">
        <f t="shared" si="27"/>
        <v>6779.6610170000004</v>
      </c>
      <c r="AG148" s="251">
        <v>6779.6610170000004</v>
      </c>
      <c r="AH148" s="36">
        <f t="shared" si="20"/>
        <v>10116.525395000001</v>
      </c>
    </row>
    <row r="149" spans="2:34" s="31" customFormat="1" x14ac:dyDescent="0.35">
      <c r="B149" s="196">
        <f t="shared" si="28"/>
        <v>146</v>
      </c>
      <c r="C149" s="258">
        <f t="shared" si="21"/>
        <v>10116.525395000001</v>
      </c>
      <c r="D149" s="258">
        <f t="shared" si="22"/>
        <v>6779.6610170000004</v>
      </c>
      <c r="E149" s="258">
        <f t="shared" si="23"/>
        <v>10116.525395000001</v>
      </c>
      <c r="F149" s="250">
        <f t="shared" si="24"/>
        <v>0.16122857142857147</v>
      </c>
      <c r="G149" s="33">
        <f t="shared" si="25"/>
        <v>0.16448571428571432</v>
      </c>
      <c r="H149" s="250"/>
      <c r="I149" s="273">
        <v>0.16285714285714289</v>
      </c>
      <c r="J149" s="250"/>
      <c r="K149" s="198">
        <v>0</v>
      </c>
      <c r="L149" s="259">
        <v>6779.6610170000004</v>
      </c>
      <c r="M149" s="259">
        <v>1447.7400829999999</v>
      </c>
      <c r="N149" s="259">
        <v>0</v>
      </c>
      <c r="O149" s="259">
        <v>0</v>
      </c>
      <c r="P149" s="259">
        <v>244.84131231999999</v>
      </c>
      <c r="Q149" s="259">
        <v>0</v>
      </c>
      <c r="R149" s="259">
        <v>1271.1864410000001</v>
      </c>
      <c r="S149" s="259">
        <v>0</v>
      </c>
      <c r="T149" s="259">
        <v>847.5</v>
      </c>
      <c r="U149" s="259">
        <v>0</v>
      </c>
      <c r="V149" s="259">
        <v>7397.5988710000001</v>
      </c>
      <c r="W149" s="259">
        <v>0</v>
      </c>
      <c r="X149" s="259">
        <v>6779.6610170000004</v>
      </c>
      <c r="Y149" s="259">
        <v>244.84131231999999</v>
      </c>
      <c r="Z149" s="259">
        <v>847.5</v>
      </c>
      <c r="AA149" s="259">
        <v>735.83500000000004</v>
      </c>
      <c r="AB149" s="199">
        <v>463.24924377000002</v>
      </c>
      <c r="AC149" s="251"/>
      <c r="AD149" s="265">
        <v>-6779.6610170000004</v>
      </c>
      <c r="AE149" s="251">
        <f t="shared" si="26"/>
        <v>0</v>
      </c>
      <c r="AF149" s="251">
        <f t="shared" si="27"/>
        <v>6779.6610170000004</v>
      </c>
      <c r="AG149" s="251">
        <v>6779.6610170000004</v>
      </c>
      <c r="AH149" s="36">
        <f t="shared" si="20"/>
        <v>10116.525395000001</v>
      </c>
    </row>
    <row r="150" spans="2:34" s="31" customFormat="1" x14ac:dyDescent="0.35">
      <c r="B150" s="196">
        <f t="shared" si="28"/>
        <v>147</v>
      </c>
      <c r="C150" s="258">
        <f t="shared" si="21"/>
        <v>10116.525395000001</v>
      </c>
      <c r="D150" s="258">
        <f t="shared" si="22"/>
        <v>6779.6610170000004</v>
      </c>
      <c r="E150" s="258">
        <f t="shared" si="23"/>
        <v>10116.525395000001</v>
      </c>
      <c r="F150" s="250">
        <f t="shared" si="24"/>
        <v>0.16122857142857147</v>
      </c>
      <c r="G150" s="33">
        <f t="shared" si="25"/>
        <v>0.16448571428571432</v>
      </c>
      <c r="H150" s="250"/>
      <c r="I150" s="273">
        <v>0.16285714285714289</v>
      </c>
      <c r="J150" s="250"/>
      <c r="K150" s="198">
        <v>0</v>
      </c>
      <c r="L150" s="259">
        <v>6779.6610170000004</v>
      </c>
      <c r="M150" s="259">
        <v>1447.7400829999999</v>
      </c>
      <c r="N150" s="259">
        <v>0</v>
      </c>
      <c r="O150" s="259">
        <v>0</v>
      </c>
      <c r="P150" s="259">
        <v>244.84131231999999</v>
      </c>
      <c r="Q150" s="259">
        <v>0</v>
      </c>
      <c r="R150" s="259">
        <v>1271.1864410000001</v>
      </c>
      <c r="S150" s="259">
        <v>0</v>
      </c>
      <c r="T150" s="259">
        <v>847.5</v>
      </c>
      <c r="U150" s="259">
        <v>0</v>
      </c>
      <c r="V150" s="259">
        <v>7397.5988710000001</v>
      </c>
      <c r="W150" s="259">
        <v>0</v>
      </c>
      <c r="X150" s="259">
        <v>6779.6610170000004</v>
      </c>
      <c r="Y150" s="259">
        <v>244.84131231999999</v>
      </c>
      <c r="Z150" s="259">
        <v>847.5</v>
      </c>
      <c r="AA150" s="259">
        <v>735.83500000000004</v>
      </c>
      <c r="AB150" s="199">
        <v>463.24924377000002</v>
      </c>
      <c r="AC150" s="251"/>
      <c r="AD150" s="265">
        <v>-6779.6610170000004</v>
      </c>
      <c r="AE150" s="251">
        <f t="shared" si="26"/>
        <v>0</v>
      </c>
      <c r="AF150" s="251">
        <f t="shared" si="27"/>
        <v>6779.6610170000004</v>
      </c>
      <c r="AG150" s="251">
        <v>6779.6610170000004</v>
      </c>
      <c r="AH150" s="36">
        <f t="shared" si="20"/>
        <v>10116.525395000001</v>
      </c>
    </row>
    <row r="151" spans="2:34" s="31" customFormat="1" x14ac:dyDescent="0.35">
      <c r="B151" s="196">
        <f t="shared" si="28"/>
        <v>148</v>
      </c>
      <c r="C151" s="258">
        <f t="shared" si="21"/>
        <v>10116.525395000001</v>
      </c>
      <c r="D151" s="258">
        <f t="shared" si="22"/>
        <v>6779.6610170000004</v>
      </c>
      <c r="E151" s="258">
        <f t="shared" si="23"/>
        <v>10116.525395000001</v>
      </c>
      <c r="F151" s="250">
        <f t="shared" si="24"/>
        <v>0.16122857142857147</v>
      </c>
      <c r="G151" s="33">
        <f t="shared" si="25"/>
        <v>0.16448571428571432</v>
      </c>
      <c r="H151" s="250"/>
      <c r="I151" s="273">
        <v>0.16285714285714289</v>
      </c>
      <c r="J151" s="250"/>
      <c r="K151" s="198">
        <v>0</v>
      </c>
      <c r="L151" s="259">
        <v>6779.6610170000004</v>
      </c>
      <c r="M151" s="259">
        <v>1447.7400829999999</v>
      </c>
      <c r="N151" s="259">
        <v>0</v>
      </c>
      <c r="O151" s="259">
        <v>0</v>
      </c>
      <c r="P151" s="259">
        <v>244.84131231999999</v>
      </c>
      <c r="Q151" s="259">
        <v>0</v>
      </c>
      <c r="R151" s="259">
        <v>1271.1864410000001</v>
      </c>
      <c r="S151" s="259">
        <v>0</v>
      </c>
      <c r="T151" s="259">
        <v>847.5</v>
      </c>
      <c r="U151" s="259">
        <v>0</v>
      </c>
      <c r="V151" s="259">
        <v>7397.5988710000001</v>
      </c>
      <c r="W151" s="259">
        <v>0</v>
      </c>
      <c r="X151" s="259">
        <v>6779.6610170000004</v>
      </c>
      <c r="Y151" s="259">
        <v>244.84131231999999</v>
      </c>
      <c r="Z151" s="259">
        <v>847.5</v>
      </c>
      <c r="AA151" s="259">
        <v>735.83500000000004</v>
      </c>
      <c r="AB151" s="199">
        <v>463.24924377000002</v>
      </c>
      <c r="AC151" s="251"/>
      <c r="AD151" s="265">
        <v>-6779.6610170000004</v>
      </c>
      <c r="AE151" s="251">
        <f t="shared" si="26"/>
        <v>0</v>
      </c>
      <c r="AF151" s="251">
        <f t="shared" si="27"/>
        <v>6779.6610170000004</v>
      </c>
      <c r="AG151" s="251">
        <v>6779.6610170000004</v>
      </c>
      <c r="AH151" s="36">
        <f t="shared" si="20"/>
        <v>10116.525395000001</v>
      </c>
    </row>
    <row r="152" spans="2:34" s="31" customFormat="1" x14ac:dyDescent="0.35">
      <c r="B152" s="196">
        <f t="shared" si="28"/>
        <v>149</v>
      </c>
      <c r="C152" s="258">
        <f t="shared" si="21"/>
        <v>10116.525395000001</v>
      </c>
      <c r="D152" s="258">
        <f t="shared" si="22"/>
        <v>6779.6610170000004</v>
      </c>
      <c r="E152" s="258">
        <f t="shared" si="23"/>
        <v>10116.525395000001</v>
      </c>
      <c r="F152" s="250">
        <f t="shared" si="24"/>
        <v>0.16122857142857147</v>
      </c>
      <c r="G152" s="33">
        <f t="shared" si="25"/>
        <v>0.16448571428571432</v>
      </c>
      <c r="H152" s="250"/>
      <c r="I152" s="273">
        <v>0.16285714285714289</v>
      </c>
      <c r="J152" s="250"/>
      <c r="K152" s="198">
        <v>0</v>
      </c>
      <c r="L152" s="259">
        <v>6779.6610170000004</v>
      </c>
      <c r="M152" s="259">
        <v>1447.7400829999999</v>
      </c>
      <c r="N152" s="259">
        <v>0</v>
      </c>
      <c r="O152" s="259">
        <v>0</v>
      </c>
      <c r="P152" s="259">
        <v>243.91357840000001</v>
      </c>
      <c r="Q152" s="259">
        <v>0</v>
      </c>
      <c r="R152" s="259">
        <v>1271.1864410000001</v>
      </c>
      <c r="S152" s="259">
        <v>0</v>
      </c>
      <c r="T152" s="259">
        <v>847.5</v>
      </c>
      <c r="U152" s="259">
        <v>0</v>
      </c>
      <c r="V152" s="259">
        <v>7397.5988710000001</v>
      </c>
      <c r="W152" s="259">
        <v>0</v>
      </c>
      <c r="X152" s="259">
        <v>6779.6610170000004</v>
      </c>
      <c r="Y152" s="259">
        <v>243.91357840000001</v>
      </c>
      <c r="Z152" s="259">
        <v>847.5</v>
      </c>
      <c r="AA152" s="259">
        <v>735.83500000000004</v>
      </c>
      <c r="AB152" s="199">
        <v>446.55003327999998</v>
      </c>
      <c r="AC152" s="251"/>
      <c r="AD152" s="265">
        <v>-6779.6610170000004</v>
      </c>
      <c r="AE152" s="251">
        <f t="shared" si="26"/>
        <v>0</v>
      </c>
      <c r="AF152" s="251">
        <f t="shared" si="27"/>
        <v>6779.6610170000004</v>
      </c>
      <c r="AG152" s="251">
        <v>6779.6610170000004</v>
      </c>
      <c r="AH152" s="36">
        <f t="shared" si="20"/>
        <v>10116.525395000001</v>
      </c>
    </row>
    <row r="153" spans="2:34" s="31" customFormat="1" x14ac:dyDescent="0.35">
      <c r="B153" s="196">
        <f t="shared" si="28"/>
        <v>150</v>
      </c>
      <c r="C153" s="258">
        <f t="shared" si="21"/>
        <v>10116.525395000001</v>
      </c>
      <c r="D153" s="258">
        <f t="shared" si="22"/>
        <v>6779.6610170000004</v>
      </c>
      <c r="E153" s="258">
        <f t="shared" si="23"/>
        <v>10116.525395000001</v>
      </c>
      <c r="F153" s="250">
        <f t="shared" si="24"/>
        <v>0.16122857142857147</v>
      </c>
      <c r="G153" s="33">
        <f t="shared" si="25"/>
        <v>0.16448571428571432</v>
      </c>
      <c r="H153" s="250"/>
      <c r="I153" s="273">
        <v>0.16285714285714289</v>
      </c>
      <c r="J153" s="250"/>
      <c r="K153" s="198">
        <v>0</v>
      </c>
      <c r="L153" s="259">
        <v>6779.6610170000004</v>
      </c>
      <c r="M153" s="259">
        <v>1447.7400829999999</v>
      </c>
      <c r="N153" s="259">
        <v>0</v>
      </c>
      <c r="O153" s="259">
        <v>0</v>
      </c>
      <c r="P153" s="259">
        <v>242.98584449000001</v>
      </c>
      <c r="Q153" s="259">
        <v>0</v>
      </c>
      <c r="R153" s="259">
        <v>1271.1864410000001</v>
      </c>
      <c r="S153" s="259">
        <v>0</v>
      </c>
      <c r="T153" s="259">
        <v>847.5</v>
      </c>
      <c r="U153" s="259">
        <v>0</v>
      </c>
      <c r="V153" s="259">
        <v>7397.5988710000001</v>
      </c>
      <c r="W153" s="259">
        <v>0</v>
      </c>
      <c r="X153" s="259">
        <v>6779.6610170000004</v>
      </c>
      <c r="Y153" s="259">
        <v>242.98584449000001</v>
      </c>
      <c r="Z153" s="259">
        <v>847.5</v>
      </c>
      <c r="AA153" s="259">
        <v>735.83500000000004</v>
      </c>
      <c r="AB153" s="199">
        <v>429.85082277999999</v>
      </c>
      <c r="AC153" s="251"/>
      <c r="AD153" s="265">
        <v>-6779.6610170000004</v>
      </c>
      <c r="AE153" s="251">
        <f t="shared" si="26"/>
        <v>0</v>
      </c>
      <c r="AF153" s="251">
        <f t="shared" si="27"/>
        <v>6779.6610170000004</v>
      </c>
      <c r="AG153" s="251">
        <v>6779.6610170000004</v>
      </c>
      <c r="AH153" s="36">
        <f t="shared" si="20"/>
        <v>10116.525395000001</v>
      </c>
    </row>
    <row r="154" spans="2:34" s="31" customFormat="1" x14ac:dyDescent="0.35">
      <c r="B154" s="196">
        <f t="shared" si="28"/>
        <v>151</v>
      </c>
      <c r="C154" s="258">
        <f t="shared" si="21"/>
        <v>10116.525395000001</v>
      </c>
      <c r="D154" s="258">
        <f t="shared" si="22"/>
        <v>6779.6610170000004</v>
      </c>
      <c r="E154" s="258">
        <f t="shared" si="23"/>
        <v>10116.525395000001</v>
      </c>
      <c r="F154" s="250">
        <f t="shared" si="24"/>
        <v>0.16122857142857147</v>
      </c>
      <c r="G154" s="33">
        <f t="shared" si="25"/>
        <v>0.16448571428571432</v>
      </c>
      <c r="H154" s="250"/>
      <c r="I154" s="273">
        <v>0.16285714285714289</v>
      </c>
      <c r="J154" s="250"/>
      <c r="K154" s="198">
        <v>0</v>
      </c>
      <c r="L154" s="259">
        <v>6779.6610170000004</v>
      </c>
      <c r="M154" s="259">
        <v>1447.7400829999999</v>
      </c>
      <c r="N154" s="259">
        <v>0</v>
      </c>
      <c r="O154" s="259">
        <v>0</v>
      </c>
      <c r="P154" s="259">
        <v>242.52197752999999</v>
      </c>
      <c r="Q154" s="259">
        <v>0</v>
      </c>
      <c r="R154" s="259">
        <v>1271.1864410000001</v>
      </c>
      <c r="S154" s="259">
        <v>0</v>
      </c>
      <c r="T154" s="259">
        <v>847.5</v>
      </c>
      <c r="U154" s="259">
        <v>0</v>
      </c>
      <c r="V154" s="259">
        <v>7397.5988710000001</v>
      </c>
      <c r="W154" s="259">
        <v>0</v>
      </c>
      <c r="X154" s="259">
        <v>6779.6610170000004</v>
      </c>
      <c r="Y154" s="259">
        <v>242.52197752999999</v>
      </c>
      <c r="Z154" s="259">
        <v>847.5</v>
      </c>
      <c r="AA154" s="259">
        <v>735.83500000000004</v>
      </c>
      <c r="AB154" s="199">
        <v>421.50121753000002</v>
      </c>
      <c r="AC154" s="251"/>
      <c r="AD154" s="265">
        <v>-6779.6610170000004</v>
      </c>
      <c r="AE154" s="251">
        <f t="shared" si="26"/>
        <v>0</v>
      </c>
      <c r="AF154" s="251">
        <f t="shared" si="27"/>
        <v>6779.6610170000004</v>
      </c>
      <c r="AG154" s="251">
        <v>6779.6610170000004</v>
      </c>
      <c r="AH154" s="36">
        <f t="shared" si="20"/>
        <v>10116.525395000001</v>
      </c>
    </row>
    <row r="155" spans="2:34" s="31" customFormat="1" x14ac:dyDescent="0.35">
      <c r="B155" s="196">
        <f t="shared" si="28"/>
        <v>152</v>
      </c>
      <c r="C155" s="258">
        <f t="shared" si="21"/>
        <v>10116.525395000001</v>
      </c>
      <c r="D155" s="258">
        <f t="shared" si="22"/>
        <v>6779.6610170000004</v>
      </c>
      <c r="E155" s="258">
        <f t="shared" si="23"/>
        <v>10116.525395000001</v>
      </c>
      <c r="F155" s="250">
        <f t="shared" si="24"/>
        <v>0.16122857142857147</v>
      </c>
      <c r="G155" s="33">
        <f t="shared" si="25"/>
        <v>0.16448571428571432</v>
      </c>
      <c r="H155" s="250"/>
      <c r="I155" s="273">
        <v>0.16285714285714289</v>
      </c>
      <c r="J155" s="250"/>
      <c r="K155" s="198">
        <v>0</v>
      </c>
      <c r="L155" s="259">
        <v>6779.6610170000004</v>
      </c>
      <c r="M155" s="259">
        <v>1447.7400829999999</v>
      </c>
      <c r="N155" s="259">
        <v>0</v>
      </c>
      <c r="O155" s="259">
        <v>0</v>
      </c>
      <c r="P155" s="259">
        <v>242.98584449000001</v>
      </c>
      <c r="Q155" s="259">
        <v>0</v>
      </c>
      <c r="R155" s="259">
        <v>1271.1864410000001</v>
      </c>
      <c r="S155" s="259">
        <v>0</v>
      </c>
      <c r="T155" s="259">
        <v>847.5</v>
      </c>
      <c r="U155" s="259">
        <v>0</v>
      </c>
      <c r="V155" s="259">
        <v>7397.5988710000001</v>
      </c>
      <c r="W155" s="259">
        <v>0</v>
      </c>
      <c r="X155" s="259">
        <v>6779.6610170000004</v>
      </c>
      <c r="Y155" s="259">
        <v>242.98584449000001</v>
      </c>
      <c r="Z155" s="259">
        <v>847.5</v>
      </c>
      <c r="AA155" s="259">
        <v>735.83500000000004</v>
      </c>
      <c r="AB155" s="199">
        <v>429.85082277999999</v>
      </c>
      <c r="AC155" s="251"/>
      <c r="AD155" s="265">
        <v>-6779.6610170000004</v>
      </c>
      <c r="AE155" s="251">
        <f t="shared" si="26"/>
        <v>0</v>
      </c>
      <c r="AF155" s="251">
        <f t="shared" si="27"/>
        <v>6779.6610170000004</v>
      </c>
      <c r="AG155" s="251">
        <v>6779.6610170000004</v>
      </c>
      <c r="AH155" s="36">
        <f t="shared" si="20"/>
        <v>10116.525395000001</v>
      </c>
    </row>
    <row r="156" spans="2:34" s="31" customFormat="1" x14ac:dyDescent="0.35">
      <c r="B156" s="196">
        <f t="shared" si="28"/>
        <v>153</v>
      </c>
      <c r="C156" s="258">
        <f t="shared" si="21"/>
        <v>10116.525395000001</v>
      </c>
      <c r="D156" s="258">
        <f t="shared" si="22"/>
        <v>6779.6610170000004</v>
      </c>
      <c r="E156" s="258">
        <f t="shared" si="23"/>
        <v>10116.525395000001</v>
      </c>
      <c r="F156" s="250">
        <f t="shared" si="24"/>
        <v>0.16122857142857147</v>
      </c>
      <c r="G156" s="33">
        <f t="shared" si="25"/>
        <v>0.16448571428571432</v>
      </c>
      <c r="H156" s="250"/>
      <c r="I156" s="273">
        <v>0.16285714285714289</v>
      </c>
      <c r="J156" s="250"/>
      <c r="K156" s="198">
        <v>0</v>
      </c>
      <c r="L156" s="259">
        <v>6779.6610170000004</v>
      </c>
      <c r="M156" s="259">
        <v>1447.7400829999999</v>
      </c>
      <c r="N156" s="259">
        <v>0</v>
      </c>
      <c r="O156" s="259">
        <v>0</v>
      </c>
      <c r="P156" s="259">
        <v>242.98584449000001</v>
      </c>
      <c r="Q156" s="259">
        <v>0</v>
      </c>
      <c r="R156" s="259">
        <v>1271.1864410000001</v>
      </c>
      <c r="S156" s="259">
        <v>0</v>
      </c>
      <c r="T156" s="259">
        <v>847.5</v>
      </c>
      <c r="U156" s="259">
        <v>0</v>
      </c>
      <c r="V156" s="259">
        <v>7397.5988710000001</v>
      </c>
      <c r="W156" s="259">
        <v>0</v>
      </c>
      <c r="X156" s="259">
        <v>6779.6610170000004</v>
      </c>
      <c r="Y156" s="259">
        <v>242.98584449000001</v>
      </c>
      <c r="Z156" s="259">
        <v>847.5</v>
      </c>
      <c r="AA156" s="259">
        <v>735.83500000000004</v>
      </c>
      <c r="AB156" s="199">
        <v>429.85082277999999</v>
      </c>
      <c r="AC156" s="251"/>
      <c r="AD156" s="265">
        <v>-6779.6610170000004</v>
      </c>
      <c r="AE156" s="251">
        <f t="shared" si="26"/>
        <v>0</v>
      </c>
      <c r="AF156" s="251">
        <f t="shared" si="27"/>
        <v>6779.6610170000004</v>
      </c>
      <c r="AG156" s="251">
        <v>6779.6610170000004</v>
      </c>
      <c r="AH156" s="36">
        <f t="shared" si="20"/>
        <v>10116.525395000001</v>
      </c>
    </row>
    <row r="157" spans="2:34" s="31" customFormat="1" x14ac:dyDescent="0.35">
      <c r="B157" s="196">
        <f t="shared" si="28"/>
        <v>154</v>
      </c>
      <c r="C157" s="258">
        <f t="shared" si="21"/>
        <v>10116.525395000001</v>
      </c>
      <c r="D157" s="258">
        <f t="shared" si="22"/>
        <v>6779.6610170000004</v>
      </c>
      <c r="E157" s="258">
        <f t="shared" si="23"/>
        <v>10116.525395000001</v>
      </c>
      <c r="F157" s="250">
        <f t="shared" si="24"/>
        <v>0.16122857142857147</v>
      </c>
      <c r="G157" s="33">
        <f t="shared" si="25"/>
        <v>0.16448571428571432</v>
      </c>
      <c r="H157" s="250"/>
      <c r="I157" s="273">
        <v>0.16285714285714289</v>
      </c>
      <c r="J157" s="250"/>
      <c r="K157" s="198">
        <v>0</v>
      </c>
      <c r="L157" s="259">
        <v>6779.6610170000004</v>
      </c>
      <c r="M157" s="259">
        <v>1447.7400829999999</v>
      </c>
      <c r="N157" s="259">
        <v>0</v>
      </c>
      <c r="O157" s="259">
        <v>0</v>
      </c>
      <c r="P157" s="259">
        <v>242.98584449000001</v>
      </c>
      <c r="Q157" s="259">
        <v>0</v>
      </c>
      <c r="R157" s="259">
        <v>1271.1864410000001</v>
      </c>
      <c r="S157" s="259">
        <v>0</v>
      </c>
      <c r="T157" s="259">
        <v>847.5</v>
      </c>
      <c r="U157" s="259">
        <v>0</v>
      </c>
      <c r="V157" s="259">
        <v>7397.5988710000001</v>
      </c>
      <c r="W157" s="259">
        <v>0</v>
      </c>
      <c r="X157" s="259">
        <v>6779.6610170000004</v>
      </c>
      <c r="Y157" s="259">
        <v>242.98584449000001</v>
      </c>
      <c r="Z157" s="259">
        <v>847.5</v>
      </c>
      <c r="AA157" s="259">
        <v>735.83500000000004</v>
      </c>
      <c r="AB157" s="199">
        <v>429.85082277999999</v>
      </c>
      <c r="AC157" s="251"/>
      <c r="AD157" s="265">
        <v>-6779.6610170000004</v>
      </c>
      <c r="AE157" s="251">
        <f t="shared" si="26"/>
        <v>0</v>
      </c>
      <c r="AF157" s="251">
        <f t="shared" si="27"/>
        <v>6779.6610170000004</v>
      </c>
      <c r="AG157" s="251">
        <v>6779.6610170000004</v>
      </c>
      <c r="AH157" s="36">
        <f t="shared" si="20"/>
        <v>10116.525395000001</v>
      </c>
    </row>
    <row r="158" spans="2:34" s="31" customFormat="1" x14ac:dyDescent="0.35">
      <c r="B158" s="196">
        <f t="shared" si="28"/>
        <v>155</v>
      </c>
      <c r="C158" s="258">
        <f t="shared" si="21"/>
        <v>10116.525395000001</v>
      </c>
      <c r="D158" s="258">
        <f t="shared" si="22"/>
        <v>6779.6610170000004</v>
      </c>
      <c r="E158" s="258">
        <f t="shared" si="23"/>
        <v>10116.525395000001</v>
      </c>
      <c r="F158" s="250">
        <f t="shared" si="24"/>
        <v>0.16122857142857147</v>
      </c>
      <c r="G158" s="33">
        <f t="shared" si="25"/>
        <v>0.16448571428571432</v>
      </c>
      <c r="H158" s="250"/>
      <c r="I158" s="273">
        <v>0.16285714285714289</v>
      </c>
      <c r="J158" s="250"/>
      <c r="K158" s="198">
        <v>0</v>
      </c>
      <c r="L158" s="259">
        <v>6779.6610170000004</v>
      </c>
      <c r="M158" s="259">
        <v>1447.7400829999999</v>
      </c>
      <c r="N158" s="259">
        <v>0</v>
      </c>
      <c r="O158" s="259">
        <v>0</v>
      </c>
      <c r="P158" s="259">
        <v>242.98584449000001</v>
      </c>
      <c r="Q158" s="259">
        <v>0</v>
      </c>
      <c r="R158" s="259">
        <v>1271.1864410000001</v>
      </c>
      <c r="S158" s="259">
        <v>0</v>
      </c>
      <c r="T158" s="259">
        <v>847.5</v>
      </c>
      <c r="U158" s="259">
        <v>0</v>
      </c>
      <c r="V158" s="259">
        <v>7397.5988710000001</v>
      </c>
      <c r="W158" s="259">
        <v>0</v>
      </c>
      <c r="X158" s="259">
        <v>6779.6610170000004</v>
      </c>
      <c r="Y158" s="259">
        <v>242.98584449000001</v>
      </c>
      <c r="Z158" s="259">
        <v>847.5</v>
      </c>
      <c r="AA158" s="259">
        <v>735.83500000000004</v>
      </c>
      <c r="AB158" s="199">
        <v>429.85082277999999</v>
      </c>
      <c r="AC158" s="251"/>
      <c r="AD158" s="265">
        <v>-6779.6610170000004</v>
      </c>
      <c r="AE158" s="251">
        <f t="shared" si="26"/>
        <v>0</v>
      </c>
      <c r="AF158" s="251">
        <f t="shared" si="27"/>
        <v>6779.6610170000004</v>
      </c>
      <c r="AG158" s="251">
        <v>6779.6610170000004</v>
      </c>
      <c r="AH158" s="36">
        <f t="shared" si="20"/>
        <v>10116.525395000001</v>
      </c>
    </row>
    <row r="159" spans="2:34" s="31" customFormat="1" x14ac:dyDescent="0.35">
      <c r="B159" s="196">
        <f t="shared" si="28"/>
        <v>156</v>
      </c>
      <c r="C159" s="258">
        <f t="shared" si="21"/>
        <v>10116.525395000001</v>
      </c>
      <c r="D159" s="258">
        <f t="shared" si="22"/>
        <v>6779.6610170000004</v>
      </c>
      <c r="E159" s="258">
        <f t="shared" si="23"/>
        <v>10116.525395000001</v>
      </c>
      <c r="F159" s="250">
        <f t="shared" si="24"/>
        <v>0.16122857142857147</v>
      </c>
      <c r="G159" s="33">
        <f t="shared" si="25"/>
        <v>0.16448571428571432</v>
      </c>
      <c r="H159" s="250"/>
      <c r="I159" s="273">
        <v>0.16285714285714289</v>
      </c>
      <c r="J159" s="250"/>
      <c r="K159" s="198">
        <v>0</v>
      </c>
      <c r="L159" s="259">
        <v>6779.6610170000004</v>
      </c>
      <c r="M159" s="259">
        <v>1447.7400829999999</v>
      </c>
      <c r="N159" s="259">
        <v>0</v>
      </c>
      <c r="O159" s="259">
        <v>0</v>
      </c>
      <c r="P159" s="259">
        <v>242.52197752999999</v>
      </c>
      <c r="Q159" s="259">
        <v>0</v>
      </c>
      <c r="R159" s="259">
        <v>1271.1864410000001</v>
      </c>
      <c r="S159" s="259">
        <v>0</v>
      </c>
      <c r="T159" s="259">
        <v>847.5</v>
      </c>
      <c r="U159" s="259">
        <v>0</v>
      </c>
      <c r="V159" s="259">
        <v>7397.5988710000001</v>
      </c>
      <c r="W159" s="259">
        <v>0</v>
      </c>
      <c r="X159" s="259">
        <v>6779.6610170000004</v>
      </c>
      <c r="Y159" s="259">
        <v>242.52197752999999</v>
      </c>
      <c r="Z159" s="259">
        <v>847.5</v>
      </c>
      <c r="AA159" s="259">
        <v>735.83500000000004</v>
      </c>
      <c r="AB159" s="199">
        <v>421.50121753000002</v>
      </c>
      <c r="AC159" s="251"/>
      <c r="AD159" s="265">
        <v>-6779.6610170000004</v>
      </c>
      <c r="AE159" s="251">
        <f t="shared" si="26"/>
        <v>0</v>
      </c>
      <c r="AF159" s="251">
        <f t="shared" si="27"/>
        <v>6779.6610170000004</v>
      </c>
      <c r="AG159" s="251">
        <v>6779.6610170000004</v>
      </c>
      <c r="AH159" s="36">
        <f t="shared" si="20"/>
        <v>10116.525395000001</v>
      </c>
    </row>
    <row r="160" spans="2:34" s="31" customFormat="1" x14ac:dyDescent="0.35">
      <c r="B160" s="196">
        <f t="shared" si="28"/>
        <v>157</v>
      </c>
      <c r="C160" s="258">
        <f t="shared" si="21"/>
        <v>10116.525395000001</v>
      </c>
      <c r="D160" s="258">
        <f t="shared" si="22"/>
        <v>6779.6610170000004</v>
      </c>
      <c r="E160" s="258">
        <f t="shared" si="23"/>
        <v>10116.525395000001</v>
      </c>
      <c r="F160" s="250">
        <f t="shared" si="24"/>
        <v>0.16122857142857147</v>
      </c>
      <c r="G160" s="33">
        <f t="shared" si="25"/>
        <v>0.16448571428571432</v>
      </c>
      <c r="H160" s="250"/>
      <c r="I160" s="273">
        <v>0.16285714285714289</v>
      </c>
      <c r="J160" s="250"/>
      <c r="K160" s="198">
        <v>0</v>
      </c>
      <c r="L160" s="259">
        <v>6779.6610170000004</v>
      </c>
      <c r="M160" s="259">
        <v>1447.7400829999999</v>
      </c>
      <c r="N160" s="259">
        <v>0</v>
      </c>
      <c r="O160" s="259">
        <v>0</v>
      </c>
      <c r="P160" s="259">
        <v>242.98584449000001</v>
      </c>
      <c r="Q160" s="259">
        <v>0</v>
      </c>
      <c r="R160" s="259">
        <v>1271.1864410000001</v>
      </c>
      <c r="S160" s="259">
        <v>0</v>
      </c>
      <c r="T160" s="259">
        <v>847.5</v>
      </c>
      <c r="U160" s="259">
        <v>0</v>
      </c>
      <c r="V160" s="259">
        <v>7397.5988710000001</v>
      </c>
      <c r="W160" s="259">
        <v>0</v>
      </c>
      <c r="X160" s="259">
        <v>6779.6610170000004</v>
      </c>
      <c r="Y160" s="259">
        <v>242.98584449000001</v>
      </c>
      <c r="Z160" s="259">
        <v>847.5</v>
      </c>
      <c r="AA160" s="259">
        <v>735.83500000000004</v>
      </c>
      <c r="AB160" s="199">
        <v>429.85082277999999</v>
      </c>
      <c r="AC160" s="251"/>
      <c r="AD160" s="265">
        <v>-6779.6610170000004</v>
      </c>
      <c r="AE160" s="251">
        <f t="shared" si="26"/>
        <v>0</v>
      </c>
      <c r="AF160" s="251">
        <f t="shared" si="27"/>
        <v>6779.6610170000004</v>
      </c>
      <c r="AG160" s="251">
        <v>6779.6610170000004</v>
      </c>
      <c r="AH160" s="36">
        <f t="shared" si="20"/>
        <v>10116.525395000001</v>
      </c>
    </row>
    <row r="161" spans="2:34" s="31" customFormat="1" x14ac:dyDescent="0.35">
      <c r="B161" s="196">
        <f t="shared" si="28"/>
        <v>158</v>
      </c>
      <c r="C161" s="258">
        <f t="shared" si="21"/>
        <v>10116.525395000001</v>
      </c>
      <c r="D161" s="258">
        <f t="shared" si="22"/>
        <v>6779.6610170000004</v>
      </c>
      <c r="E161" s="258">
        <f t="shared" si="23"/>
        <v>10116.525395000001</v>
      </c>
      <c r="F161" s="250">
        <f t="shared" si="24"/>
        <v>0.16122857142857147</v>
      </c>
      <c r="G161" s="33">
        <f t="shared" si="25"/>
        <v>0.16448571428571432</v>
      </c>
      <c r="H161" s="250"/>
      <c r="I161" s="273">
        <v>0.16285714285714289</v>
      </c>
      <c r="J161" s="250"/>
      <c r="K161" s="198">
        <v>0</v>
      </c>
      <c r="L161" s="259">
        <v>6779.6610170000004</v>
      </c>
      <c r="M161" s="259">
        <v>1447.7400829999999</v>
      </c>
      <c r="N161" s="259">
        <v>0</v>
      </c>
      <c r="O161" s="259">
        <v>0</v>
      </c>
      <c r="P161" s="259">
        <v>242.98584449000001</v>
      </c>
      <c r="Q161" s="259">
        <v>0</v>
      </c>
      <c r="R161" s="259">
        <v>1271.1864410000001</v>
      </c>
      <c r="S161" s="259">
        <v>0</v>
      </c>
      <c r="T161" s="259">
        <v>847.5</v>
      </c>
      <c r="U161" s="259">
        <v>0</v>
      </c>
      <c r="V161" s="259">
        <v>7397.5988710000001</v>
      </c>
      <c r="W161" s="259">
        <v>0</v>
      </c>
      <c r="X161" s="259">
        <v>6779.6610170000004</v>
      </c>
      <c r="Y161" s="259">
        <v>242.98584449000001</v>
      </c>
      <c r="Z161" s="259">
        <v>847.5</v>
      </c>
      <c r="AA161" s="259">
        <v>735.83500000000004</v>
      </c>
      <c r="AB161" s="199">
        <v>429.85082277999999</v>
      </c>
      <c r="AC161" s="251"/>
      <c r="AD161" s="265">
        <v>-6779.6610170000004</v>
      </c>
      <c r="AE161" s="251">
        <f t="shared" si="26"/>
        <v>0</v>
      </c>
      <c r="AF161" s="251">
        <f t="shared" si="27"/>
        <v>6779.6610170000004</v>
      </c>
      <c r="AG161" s="251">
        <v>6779.6610170000004</v>
      </c>
      <c r="AH161" s="36">
        <f t="shared" si="20"/>
        <v>10116.525395000001</v>
      </c>
    </row>
    <row r="162" spans="2:34" s="31" customFormat="1" x14ac:dyDescent="0.35">
      <c r="B162" s="196">
        <f t="shared" si="28"/>
        <v>159</v>
      </c>
      <c r="C162" s="258">
        <f t="shared" si="21"/>
        <v>10116.525395000001</v>
      </c>
      <c r="D162" s="258">
        <f t="shared" si="22"/>
        <v>6779.6610170000004</v>
      </c>
      <c r="E162" s="258">
        <f t="shared" si="23"/>
        <v>10116.525395000001</v>
      </c>
      <c r="F162" s="250">
        <f t="shared" si="24"/>
        <v>0.16122857142857147</v>
      </c>
      <c r="G162" s="33">
        <f t="shared" si="25"/>
        <v>0.16448571428571432</v>
      </c>
      <c r="H162" s="250"/>
      <c r="I162" s="273">
        <v>0.16285714285714289</v>
      </c>
      <c r="J162" s="250"/>
      <c r="K162" s="198">
        <v>0</v>
      </c>
      <c r="L162" s="259">
        <v>6779.6610170000004</v>
      </c>
      <c r="M162" s="259">
        <v>1447.7400829999999</v>
      </c>
      <c r="N162" s="259">
        <v>0</v>
      </c>
      <c r="O162" s="259">
        <v>0</v>
      </c>
      <c r="P162" s="259">
        <v>242.52197752999999</v>
      </c>
      <c r="Q162" s="259">
        <v>0</v>
      </c>
      <c r="R162" s="259">
        <v>1271.1864410000001</v>
      </c>
      <c r="S162" s="259">
        <v>0</v>
      </c>
      <c r="T162" s="259">
        <v>847.5</v>
      </c>
      <c r="U162" s="259">
        <v>0</v>
      </c>
      <c r="V162" s="259">
        <v>7397.5988710000001</v>
      </c>
      <c r="W162" s="259">
        <v>0</v>
      </c>
      <c r="X162" s="259">
        <v>6779.6610170000004</v>
      </c>
      <c r="Y162" s="259">
        <v>242.52197752999999</v>
      </c>
      <c r="Z162" s="259">
        <v>847.5</v>
      </c>
      <c r="AA162" s="259">
        <v>735.83500000000004</v>
      </c>
      <c r="AB162" s="199">
        <v>421.50121753000002</v>
      </c>
      <c r="AC162" s="251"/>
      <c r="AD162" s="265">
        <v>-6779.6610170000004</v>
      </c>
      <c r="AE162" s="251">
        <f t="shared" si="26"/>
        <v>0</v>
      </c>
      <c r="AF162" s="251">
        <f t="shared" si="27"/>
        <v>6779.6610170000004</v>
      </c>
      <c r="AG162" s="251">
        <v>6779.6610170000004</v>
      </c>
      <c r="AH162" s="36">
        <f t="shared" si="20"/>
        <v>10116.525395000001</v>
      </c>
    </row>
    <row r="163" spans="2:34" s="31" customFormat="1" x14ac:dyDescent="0.35">
      <c r="B163" s="196">
        <f t="shared" si="28"/>
        <v>160</v>
      </c>
      <c r="C163" s="258">
        <f t="shared" si="21"/>
        <v>10116.525395000001</v>
      </c>
      <c r="D163" s="258">
        <f t="shared" si="22"/>
        <v>6779.6610170000004</v>
      </c>
      <c r="E163" s="258">
        <f t="shared" si="23"/>
        <v>10116.525395000001</v>
      </c>
      <c r="F163" s="250">
        <f t="shared" si="24"/>
        <v>0.16122857142857147</v>
      </c>
      <c r="G163" s="33">
        <f t="shared" si="25"/>
        <v>0.16448571428571432</v>
      </c>
      <c r="H163" s="250"/>
      <c r="I163" s="273">
        <v>0.16285714285714289</v>
      </c>
      <c r="J163" s="250"/>
      <c r="K163" s="198">
        <v>0</v>
      </c>
      <c r="L163" s="259">
        <v>6779.6610170000004</v>
      </c>
      <c r="M163" s="259">
        <v>1447.7400829999999</v>
      </c>
      <c r="N163" s="259">
        <v>0</v>
      </c>
      <c r="O163" s="259">
        <v>0</v>
      </c>
      <c r="P163" s="259">
        <v>242.98584449000001</v>
      </c>
      <c r="Q163" s="259">
        <v>0</v>
      </c>
      <c r="R163" s="259">
        <v>1271.1864410000001</v>
      </c>
      <c r="S163" s="259">
        <v>0</v>
      </c>
      <c r="T163" s="259">
        <v>847.5</v>
      </c>
      <c r="U163" s="259">
        <v>0</v>
      </c>
      <c r="V163" s="259">
        <v>7397.5988710000001</v>
      </c>
      <c r="W163" s="259">
        <v>0</v>
      </c>
      <c r="X163" s="259">
        <v>6779.6610170000004</v>
      </c>
      <c r="Y163" s="259">
        <v>242.98584449000001</v>
      </c>
      <c r="Z163" s="259">
        <v>847.5</v>
      </c>
      <c r="AA163" s="259">
        <v>735.83500000000004</v>
      </c>
      <c r="AB163" s="199">
        <v>429.85082277999999</v>
      </c>
      <c r="AC163" s="251"/>
      <c r="AD163" s="265">
        <v>-6779.6610170000004</v>
      </c>
      <c r="AE163" s="251">
        <f t="shared" si="26"/>
        <v>0</v>
      </c>
      <c r="AF163" s="251">
        <f t="shared" si="27"/>
        <v>6779.6610170000004</v>
      </c>
      <c r="AG163" s="251">
        <v>6779.6610170000004</v>
      </c>
      <c r="AH163" s="36">
        <f t="shared" si="20"/>
        <v>10116.525395000001</v>
      </c>
    </row>
    <row r="164" spans="2:34" s="31" customFormat="1" x14ac:dyDescent="0.35">
      <c r="B164" s="196">
        <f t="shared" si="28"/>
        <v>161</v>
      </c>
      <c r="C164" s="258">
        <f t="shared" si="21"/>
        <v>10116.525395000001</v>
      </c>
      <c r="D164" s="258">
        <f t="shared" si="22"/>
        <v>6779.6610170000004</v>
      </c>
      <c r="E164" s="258">
        <f t="shared" si="23"/>
        <v>10116.525395000001</v>
      </c>
      <c r="F164" s="250">
        <f t="shared" si="24"/>
        <v>0.16122857142857147</v>
      </c>
      <c r="G164" s="33">
        <f t="shared" si="25"/>
        <v>0.16448571428571432</v>
      </c>
      <c r="H164" s="250"/>
      <c r="I164" s="273">
        <v>0.16285714285714289</v>
      </c>
      <c r="J164" s="250"/>
      <c r="K164" s="198">
        <v>0</v>
      </c>
      <c r="L164" s="259">
        <v>6779.6610170000004</v>
      </c>
      <c r="M164" s="259">
        <v>1447.7400829999999</v>
      </c>
      <c r="N164" s="259">
        <v>0</v>
      </c>
      <c r="O164" s="259">
        <v>0</v>
      </c>
      <c r="P164" s="259">
        <v>242.98584449000001</v>
      </c>
      <c r="Q164" s="259">
        <v>0</v>
      </c>
      <c r="R164" s="259">
        <v>1271.1864410000001</v>
      </c>
      <c r="S164" s="259">
        <v>0</v>
      </c>
      <c r="T164" s="259">
        <v>847.5</v>
      </c>
      <c r="U164" s="259">
        <v>0</v>
      </c>
      <c r="V164" s="259">
        <v>7397.5988710000001</v>
      </c>
      <c r="W164" s="259">
        <v>0</v>
      </c>
      <c r="X164" s="259">
        <v>6779.6610170000004</v>
      </c>
      <c r="Y164" s="259">
        <v>242.98584449000001</v>
      </c>
      <c r="Z164" s="259">
        <v>847.5</v>
      </c>
      <c r="AA164" s="259">
        <v>735.83500000000004</v>
      </c>
      <c r="AB164" s="199">
        <v>429.85082277999999</v>
      </c>
      <c r="AC164" s="251"/>
      <c r="AD164" s="265">
        <v>-6779.6610170000004</v>
      </c>
      <c r="AE164" s="251">
        <f t="shared" si="26"/>
        <v>0</v>
      </c>
      <c r="AF164" s="251">
        <f t="shared" si="27"/>
        <v>6779.6610170000004</v>
      </c>
      <c r="AG164" s="251">
        <v>6779.6610170000004</v>
      </c>
      <c r="AH164" s="36">
        <f t="shared" ref="AH164:AH171" si="29">M164+R164+V164</f>
        <v>10116.525395000001</v>
      </c>
    </row>
    <row r="165" spans="2:34" s="31" customFormat="1" x14ac:dyDescent="0.35">
      <c r="B165" s="196">
        <f t="shared" si="28"/>
        <v>162</v>
      </c>
      <c r="C165" s="258">
        <f t="shared" si="21"/>
        <v>10116.525395000001</v>
      </c>
      <c r="D165" s="258">
        <f t="shared" si="22"/>
        <v>6779.6610170000004</v>
      </c>
      <c r="E165" s="258">
        <f t="shared" si="23"/>
        <v>10116.525395000001</v>
      </c>
      <c r="F165" s="250">
        <f t="shared" si="24"/>
        <v>0.16122857142857147</v>
      </c>
      <c r="G165" s="33">
        <f t="shared" si="25"/>
        <v>0.16448571428571432</v>
      </c>
      <c r="H165" s="250"/>
      <c r="I165" s="273">
        <v>0.16285714285714289</v>
      </c>
      <c r="J165" s="250"/>
      <c r="K165" s="198">
        <v>0</v>
      </c>
      <c r="L165" s="259">
        <v>6779.6610170000004</v>
      </c>
      <c r="M165" s="259">
        <v>1447.7400829999999</v>
      </c>
      <c r="N165" s="259">
        <v>0</v>
      </c>
      <c r="O165" s="259">
        <v>0</v>
      </c>
      <c r="P165" s="259">
        <v>242.98584449000001</v>
      </c>
      <c r="Q165" s="259">
        <v>0</v>
      </c>
      <c r="R165" s="259">
        <v>1271.1864410000001</v>
      </c>
      <c r="S165" s="259">
        <v>0</v>
      </c>
      <c r="T165" s="259">
        <v>847.5</v>
      </c>
      <c r="U165" s="259">
        <v>0</v>
      </c>
      <c r="V165" s="259">
        <v>7397.5988710000001</v>
      </c>
      <c r="W165" s="259">
        <v>0</v>
      </c>
      <c r="X165" s="259">
        <v>6779.6610170000004</v>
      </c>
      <c r="Y165" s="259">
        <v>242.98584449000001</v>
      </c>
      <c r="Z165" s="259">
        <v>847.5</v>
      </c>
      <c r="AA165" s="259">
        <v>735.83500000000004</v>
      </c>
      <c r="AB165" s="199">
        <v>429.85082277999999</v>
      </c>
      <c r="AC165" s="251"/>
      <c r="AD165" s="265">
        <v>-6779.6610170000004</v>
      </c>
      <c r="AE165" s="251">
        <f t="shared" si="26"/>
        <v>0</v>
      </c>
      <c r="AF165" s="251">
        <f t="shared" si="27"/>
        <v>6779.6610170000004</v>
      </c>
      <c r="AG165" s="251">
        <v>6779.6610170000004</v>
      </c>
      <c r="AH165" s="36">
        <f t="shared" si="29"/>
        <v>10116.525395000001</v>
      </c>
    </row>
    <row r="166" spans="2:34" s="31" customFormat="1" x14ac:dyDescent="0.35">
      <c r="B166" s="196">
        <f t="shared" si="28"/>
        <v>163</v>
      </c>
      <c r="C166" s="258">
        <f t="shared" si="21"/>
        <v>10116.525395000001</v>
      </c>
      <c r="D166" s="258">
        <f t="shared" si="22"/>
        <v>6779.6610170000004</v>
      </c>
      <c r="E166" s="258">
        <f t="shared" si="23"/>
        <v>10116.525395000001</v>
      </c>
      <c r="F166" s="250">
        <f t="shared" si="24"/>
        <v>0.16122857142857147</v>
      </c>
      <c r="G166" s="33">
        <f t="shared" si="25"/>
        <v>0.16448571428571432</v>
      </c>
      <c r="H166" s="250"/>
      <c r="I166" s="273">
        <v>0.16285714285714289</v>
      </c>
      <c r="J166" s="250"/>
      <c r="K166" s="198">
        <v>0</v>
      </c>
      <c r="L166" s="259">
        <v>6779.6610170000004</v>
      </c>
      <c r="M166" s="259">
        <v>1447.7400829999999</v>
      </c>
      <c r="N166" s="259">
        <v>0</v>
      </c>
      <c r="O166" s="259">
        <v>0</v>
      </c>
      <c r="P166" s="259">
        <v>242.52197752999999</v>
      </c>
      <c r="Q166" s="259">
        <v>0</v>
      </c>
      <c r="R166" s="259">
        <v>1271.1864410000001</v>
      </c>
      <c r="S166" s="259">
        <v>0</v>
      </c>
      <c r="T166" s="259">
        <v>847.5</v>
      </c>
      <c r="U166" s="259">
        <v>0</v>
      </c>
      <c r="V166" s="259">
        <v>7397.5988710000001</v>
      </c>
      <c r="W166" s="259">
        <v>0</v>
      </c>
      <c r="X166" s="259">
        <v>6779.6610170000004</v>
      </c>
      <c r="Y166" s="259">
        <v>242.52197752999999</v>
      </c>
      <c r="Z166" s="259">
        <v>847.5</v>
      </c>
      <c r="AA166" s="259">
        <v>735.83500000000004</v>
      </c>
      <c r="AB166" s="199">
        <v>421.50121753000002</v>
      </c>
      <c r="AC166" s="251"/>
      <c r="AD166" s="265">
        <v>-6779.6610170000004</v>
      </c>
      <c r="AE166" s="251">
        <f t="shared" si="26"/>
        <v>0</v>
      </c>
      <c r="AF166" s="251">
        <f t="shared" si="27"/>
        <v>6779.6610170000004</v>
      </c>
      <c r="AG166" s="251">
        <v>6779.6610170000004</v>
      </c>
      <c r="AH166" s="36">
        <f t="shared" si="29"/>
        <v>10116.525395000001</v>
      </c>
    </row>
    <row r="167" spans="2:34" s="31" customFormat="1" x14ac:dyDescent="0.35">
      <c r="B167" s="196">
        <f t="shared" si="28"/>
        <v>164</v>
      </c>
      <c r="C167" s="258">
        <f t="shared" si="21"/>
        <v>10116.525395000001</v>
      </c>
      <c r="D167" s="258">
        <f t="shared" si="22"/>
        <v>6779.6610170000004</v>
      </c>
      <c r="E167" s="258">
        <f t="shared" si="23"/>
        <v>10116.525395000001</v>
      </c>
      <c r="F167" s="250">
        <f t="shared" si="24"/>
        <v>0.16122857142857147</v>
      </c>
      <c r="G167" s="33">
        <f t="shared" si="25"/>
        <v>0.16448571428571432</v>
      </c>
      <c r="H167" s="250"/>
      <c r="I167" s="273">
        <v>0.16285714285714289</v>
      </c>
      <c r="J167" s="250"/>
      <c r="K167" s="198">
        <v>0</v>
      </c>
      <c r="L167" s="259">
        <v>6779.6610170000004</v>
      </c>
      <c r="M167" s="259">
        <v>1447.7400829999999</v>
      </c>
      <c r="N167" s="259">
        <v>0</v>
      </c>
      <c r="O167" s="259">
        <v>0</v>
      </c>
      <c r="P167" s="259">
        <v>242.98584449000001</v>
      </c>
      <c r="Q167" s="259">
        <v>0</v>
      </c>
      <c r="R167" s="259">
        <v>1271.1864410000001</v>
      </c>
      <c r="S167" s="259">
        <v>0</v>
      </c>
      <c r="T167" s="259">
        <v>847.5</v>
      </c>
      <c r="U167" s="259">
        <v>0</v>
      </c>
      <c r="V167" s="259">
        <v>7397.5988710000001</v>
      </c>
      <c r="W167" s="259">
        <v>0</v>
      </c>
      <c r="X167" s="259">
        <v>6779.6610170000004</v>
      </c>
      <c r="Y167" s="259">
        <v>242.98584449000001</v>
      </c>
      <c r="Z167" s="259">
        <v>847.5</v>
      </c>
      <c r="AA167" s="259">
        <v>735.83500000000004</v>
      </c>
      <c r="AB167" s="199">
        <v>429.85082277999999</v>
      </c>
      <c r="AC167" s="251"/>
      <c r="AD167" s="265">
        <v>-6779.6610170000004</v>
      </c>
      <c r="AE167" s="251">
        <f t="shared" si="26"/>
        <v>0</v>
      </c>
      <c r="AF167" s="251">
        <f t="shared" si="27"/>
        <v>6779.6610170000004</v>
      </c>
      <c r="AG167" s="251">
        <v>6779.6610170000004</v>
      </c>
      <c r="AH167" s="36">
        <f t="shared" si="29"/>
        <v>10116.525395000001</v>
      </c>
    </row>
    <row r="168" spans="2:34" s="31" customFormat="1" x14ac:dyDescent="0.35">
      <c r="B168" s="196">
        <f t="shared" si="28"/>
        <v>165</v>
      </c>
      <c r="C168" s="258">
        <f t="shared" si="21"/>
        <v>10116.525395000001</v>
      </c>
      <c r="D168" s="258">
        <f t="shared" si="22"/>
        <v>6779.6610170000004</v>
      </c>
      <c r="E168" s="258">
        <f t="shared" si="23"/>
        <v>10116.525395000001</v>
      </c>
      <c r="F168" s="250">
        <f t="shared" si="24"/>
        <v>0.16122857142857147</v>
      </c>
      <c r="G168" s="33">
        <f t="shared" si="25"/>
        <v>0.16448571428571432</v>
      </c>
      <c r="H168" s="250"/>
      <c r="I168" s="273">
        <v>0.16285714285714289</v>
      </c>
      <c r="J168" s="250"/>
      <c r="K168" s="198">
        <v>0</v>
      </c>
      <c r="L168" s="259">
        <v>6779.6610170000004</v>
      </c>
      <c r="M168" s="259">
        <v>1447.7400829999999</v>
      </c>
      <c r="N168" s="259">
        <v>0</v>
      </c>
      <c r="O168" s="259">
        <v>0</v>
      </c>
      <c r="P168" s="259">
        <v>243.44971145</v>
      </c>
      <c r="Q168" s="259">
        <v>0</v>
      </c>
      <c r="R168" s="259">
        <v>1271.1864410000001</v>
      </c>
      <c r="S168" s="259">
        <v>0</v>
      </c>
      <c r="T168" s="259">
        <v>847.5</v>
      </c>
      <c r="U168" s="259">
        <v>0</v>
      </c>
      <c r="V168" s="259">
        <v>7397.5988710000001</v>
      </c>
      <c r="W168" s="259">
        <v>0</v>
      </c>
      <c r="X168" s="259">
        <v>6779.6610170000004</v>
      </c>
      <c r="Y168" s="259">
        <v>243.44971145</v>
      </c>
      <c r="Z168" s="259">
        <v>847.5</v>
      </c>
      <c r="AA168" s="259">
        <v>735.83500000000004</v>
      </c>
      <c r="AB168" s="199">
        <v>438.20042803000001</v>
      </c>
      <c r="AC168" s="251"/>
      <c r="AD168" s="265">
        <v>-6779.6610170000004</v>
      </c>
      <c r="AE168" s="251">
        <f t="shared" si="26"/>
        <v>0</v>
      </c>
      <c r="AF168" s="251">
        <f t="shared" si="27"/>
        <v>6779.6610170000004</v>
      </c>
      <c r="AG168" s="251">
        <v>6779.6610170000004</v>
      </c>
      <c r="AH168" s="36">
        <f t="shared" si="29"/>
        <v>10116.525395000001</v>
      </c>
    </row>
    <row r="169" spans="2:34" s="31" customFormat="1" x14ac:dyDescent="0.35">
      <c r="B169" s="196">
        <f t="shared" si="28"/>
        <v>166</v>
      </c>
      <c r="C169" s="258">
        <f t="shared" si="21"/>
        <v>10116.525395000001</v>
      </c>
      <c r="D169" s="258">
        <f t="shared" si="22"/>
        <v>6779.6610170000004</v>
      </c>
      <c r="E169" s="258">
        <f t="shared" si="23"/>
        <v>10116.525395000001</v>
      </c>
      <c r="F169" s="250">
        <f t="shared" si="24"/>
        <v>0.16122857142857147</v>
      </c>
      <c r="G169" s="33">
        <f t="shared" si="25"/>
        <v>0.16448571428571432</v>
      </c>
      <c r="H169" s="250"/>
      <c r="I169" s="273">
        <v>0.16285714285714289</v>
      </c>
      <c r="J169" s="250"/>
      <c r="K169" s="198">
        <v>0</v>
      </c>
      <c r="L169" s="259">
        <v>6779.6610170000004</v>
      </c>
      <c r="M169" s="259">
        <v>1447.7400829999999</v>
      </c>
      <c r="N169" s="259">
        <v>0</v>
      </c>
      <c r="O169" s="259">
        <v>0</v>
      </c>
      <c r="P169" s="259">
        <v>243.91357840000001</v>
      </c>
      <c r="Q169" s="259">
        <v>0</v>
      </c>
      <c r="R169" s="259">
        <v>1271.1864410000001</v>
      </c>
      <c r="S169" s="259">
        <v>0</v>
      </c>
      <c r="T169" s="259">
        <v>847.5</v>
      </c>
      <c r="U169" s="259">
        <v>0</v>
      </c>
      <c r="V169" s="259">
        <v>7397.5988710000001</v>
      </c>
      <c r="W169" s="259">
        <v>0</v>
      </c>
      <c r="X169" s="259">
        <v>6779.6610170000004</v>
      </c>
      <c r="Y169" s="259">
        <v>243.91357840000001</v>
      </c>
      <c r="Z169" s="259">
        <v>847.5</v>
      </c>
      <c r="AA169" s="259">
        <v>735.83500000000004</v>
      </c>
      <c r="AB169" s="199">
        <v>446.55003327999998</v>
      </c>
      <c r="AC169" s="251"/>
      <c r="AD169" s="265">
        <v>-6779.6610170000004</v>
      </c>
      <c r="AE169" s="251">
        <f t="shared" si="26"/>
        <v>0</v>
      </c>
      <c r="AF169" s="251">
        <f t="shared" si="27"/>
        <v>6779.6610170000004</v>
      </c>
      <c r="AG169" s="251">
        <v>6779.6610170000004</v>
      </c>
      <c r="AH169" s="36">
        <f t="shared" si="29"/>
        <v>10116.525395000001</v>
      </c>
    </row>
    <row r="170" spans="2:34" s="31" customFormat="1" x14ac:dyDescent="0.35">
      <c r="B170" s="196">
        <f t="shared" si="28"/>
        <v>167</v>
      </c>
      <c r="C170" s="258">
        <f t="shared" si="21"/>
        <v>10116.525395000001</v>
      </c>
      <c r="D170" s="258">
        <f t="shared" si="22"/>
        <v>6779.6610170000004</v>
      </c>
      <c r="E170" s="258">
        <f t="shared" si="23"/>
        <v>10116.525395000001</v>
      </c>
      <c r="F170" s="250">
        <f t="shared" si="24"/>
        <v>0.16122857142857147</v>
      </c>
      <c r="G170" s="33">
        <f t="shared" si="25"/>
        <v>0.16448571428571432</v>
      </c>
      <c r="H170" s="250"/>
      <c r="I170" s="273">
        <v>0.16285714285714289</v>
      </c>
      <c r="J170" s="250"/>
      <c r="K170" s="198">
        <v>0</v>
      </c>
      <c r="L170" s="259">
        <v>6779.6610170000004</v>
      </c>
      <c r="M170" s="259">
        <v>1447.7400829999999</v>
      </c>
      <c r="N170" s="259">
        <v>0</v>
      </c>
      <c r="O170" s="259">
        <v>0</v>
      </c>
      <c r="P170" s="259">
        <v>244.84131231999999</v>
      </c>
      <c r="Q170" s="259">
        <v>0</v>
      </c>
      <c r="R170" s="259">
        <v>1271.1864410000001</v>
      </c>
      <c r="S170" s="259">
        <v>0</v>
      </c>
      <c r="T170" s="259">
        <v>847.5</v>
      </c>
      <c r="U170" s="259">
        <v>0</v>
      </c>
      <c r="V170" s="259">
        <v>7397.5988710000001</v>
      </c>
      <c r="W170" s="259">
        <v>0</v>
      </c>
      <c r="X170" s="259">
        <v>6779.6610170000004</v>
      </c>
      <c r="Y170" s="259">
        <v>244.84131231999999</v>
      </c>
      <c r="Z170" s="259">
        <v>847.5</v>
      </c>
      <c r="AA170" s="259">
        <v>735.83500000000004</v>
      </c>
      <c r="AB170" s="199">
        <v>463.24924377000002</v>
      </c>
      <c r="AC170" s="251"/>
      <c r="AD170" s="265">
        <v>-6779.6610170000004</v>
      </c>
      <c r="AE170" s="251">
        <f t="shared" si="26"/>
        <v>0</v>
      </c>
      <c r="AF170" s="251">
        <f t="shared" si="27"/>
        <v>6779.6610170000004</v>
      </c>
      <c r="AG170" s="251">
        <v>6779.6610170000004</v>
      </c>
      <c r="AH170" s="36">
        <f t="shared" si="29"/>
        <v>10116.525395000001</v>
      </c>
    </row>
    <row r="171" spans="2:34" s="31" customFormat="1" x14ac:dyDescent="0.35">
      <c r="B171" s="197">
        <f t="shared" si="28"/>
        <v>168</v>
      </c>
      <c r="C171" s="261">
        <f t="shared" si="21"/>
        <v>10116.525395000001</v>
      </c>
      <c r="D171" s="261">
        <f t="shared" si="22"/>
        <v>6779.6610170000004</v>
      </c>
      <c r="E171" s="261">
        <f t="shared" si="23"/>
        <v>10116.525395000001</v>
      </c>
      <c r="F171" s="250">
        <f t="shared" si="24"/>
        <v>0.16122857142857147</v>
      </c>
      <c r="G171" s="33">
        <f t="shared" si="25"/>
        <v>0.16448571428571432</v>
      </c>
      <c r="H171" s="250"/>
      <c r="I171" s="274">
        <v>0.16285714285714289</v>
      </c>
      <c r="J171" s="250"/>
      <c r="K171" s="200">
        <v>0</v>
      </c>
      <c r="L171" s="202">
        <v>6779.6610170000004</v>
      </c>
      <c r="M171" s="202">
        <v>1447.7400829999999</v>
      </c>
      <c r="N171" s="202">
        <v>0</v>
      </c>
      <c r="O171" s="202">
        <v>0</v>
      </c>
      <c r="P171" s="202">
        <v>244.84131231999999</v>
      </c>
      <c r="Q171" s="202">
        <v>0</v>
      </c>
      <c r="R171" s="202">
        <v>1271.1864410000001</v>
      </c>
      <c r="S171" s="202">
        <v>0</v>
      </c>
      <c r="T171" s="202">
        <v>847.5</v>
      </c>
      <c r="U171" s="202">
        <v>0</v>
      </c>
      <c r="V171" s="202">
        <v>7397.5988710000001</v>
      </c>
      <c r="W171" s="202">
        <v>0</v>
      </c>
      <c r="X171" s="202">
        <v>6779.6610170000004</v>
      </c>
      <c r="Y171" s="202">
        <v>244.84131231999999</v>
      </c>
      <c r="Z171" s="202">
        <v>847.5</v>
      </c>
      <c r="AA171" s="202">
        <v>735.83500000000004</v>
      </c>
      <c r="AB171" s="201">
        <v>463.24924377000002</v>
      </c>
      <c r="AC171" s="251"/>
      <c r="AD171" s="266">
        <v>-6779.6610170000004</v>
      </c>
      <c r="AE171" s="267">
        <f t="shared" si="26"/>
        <v>0</v>
      </c>
      <c r="AF171" s="267">
        <f t="shared" si="27"/>
        <v>6779.6610170000004</v>
      </c>
      <c r="AG171" s="267">
        <v>6779.6610170000004</v>
      </c>
      <c r="AH171" s="268">
        <f t="shared" si="29"/>
        <v>10116.525395000001</v>
      </c>
    </row>
    <row r="172" spans="2:34" s="31" customFormat="1" x14ac:dyDescent="0.35">
      <c r="B172" s="258"/>
      <c r="C172" s="250"/>
      <c r="D172" s="250"/>
      <c r="E172" s="250"/>
      <c r="F172" s="250"/>
      <c r="G172" s="250"/>
      <c r="H172" s="250"/>
      <c r="I172" s="250"/>
      <c r="J172" s="250"/>
      <c r="N172" s="250"/>
      <c r="O172" s="250"/>
      <c r="P172" s="250"/>
      <c r="Q172" s="250"/>
      <c r="R172" s="250"/>
      <c r="S172" s="250"/>
      <c r="T172" s="250"/>
      <c r="U172" s="250"/>
      <c r="V172" s="250"/>
      <c r="W172" s="250"/>
      <c r="AA172" s="250"/>
      <c r="AB172" s="251"/>
      <c r="AD172" s="251"/>
      <c r="AF172" s="251"/>
    </row>
    <row r="173" spans="2:34" x14ac:dyDescent="0.35">
      <c r="AB173" s="251"/>
      <c r="AD173" s="252"/>
      <c r="AF173" s="252"/>
    </row>
    <row r="174" spans="2:34" x14ac:dyDescent="0.35">
      <c r="AB174" s="251"/>
      <c r="AD174" s="252"/>
      <c r="AF174" s="252"/>
    </row>
    <row r="175" spans="2:34" x14ac:dyDescent="0.35">
      <c r="AB175" s="251"/>
    </row>
    <row r="176" spans="2:34" x14ac:dyDescent="0.35">
      <c r="AB176" s="251"/>
    </row>
    <row r="177" spans="28:28" x14ac:dyDescent="0.35">
      <c r="AB177" s="251"/>
    </row>
    <row r="178" spans="28:28" x14ac:dyDescent="0.35">
      <c r="AB178" s="251"/>
    </row>
    <row r="179" spans="28:28" x14ac:dyDescent="0.35">
      <c r="AB179" s="251"/>
    </row>
    <row r="180" spans="28:28" x14ac:dyDescent="0.35">
      <c r="AB180" s="251"/>
    </row>
    <row r="181" spans="28:28" x14ac:dyDescent="0.35">
      <c r="AB181" s="251"/>
    </row>
    <row r="182" spans="28:28" x14ac:dyDescent="0.35">
      <c r="AB182" s="251"/>
    </row>
    <row r="183" spans="28:28" x14ac:dyDescent="0.35">
      <c r="AB183" s="251"/>
    </row>
    <row r="184" spans="28:28" x14ac:dyDescent="0.35">
      <c r="AB184" s="251"/>
    </row>
    <row r="185" spans="28:28" x14ac:dyDescent="0.35">
      <c r="AB185" s="251"/>
    </row>
    <row r="186" spans="28:28" x14ac:dyDescent="0.35">
      <c r="AB186" s="251"/>
    </row>
    <row r="187" spans="28:28" x14ac:dyDescent="0.35">
      <c r="AB187" s="251"/>
    </row>
    <row r="188" spans="28:28" x14ac:dyDescent="0.35">
      <c r="AB188" s="251"/>
    </row>
    <row r="189" spans="28:28" x14ac:dyDescent="0.35">
      <c r="AB189" s="251"/>
    </row>
    <row r="190" spans="28:28" x14ac:dyDescent="0.35">
      <c r="AB190" s="251"/>
    </row>
    <row r="191" spans="28:28" x14ac:dyDescent="0.35">
      <c r="AB191" s="251"/>
    </row>
    <row r="192" spans="28:28" x14ac:dyDescent="0.35">
      <c r="AB192" s="251"/>
    </row>
    <row r="193" spans="28:28" x14ac:dyDescent="0.35">
      <c r="AB193" s="251"/>
    </row>
    <row r="194" spans="28:28" x14ac:dyDescent="0.35">
      <c r="AB194" s="251"/>
    </row>
    <row r="195" spans="28:28" x14ac:dyDescent="0.35">
      <c r="AB195" s="251"/>
    </row>
    <row r="196" spans="28:28" x14ac:dyDescent="0.35">
      <c r="AB196" s="251"/>
    </row>
    <row r="197" spans="28:28" x14ac:dyDescent="0.35">
      <c r="AB197" s="251"/>
    </row>
    <row r="198" spans="28:28" x14ac:dyDescent="0.35">
      <c r="AB198" s="251"/>
    </row>
    <row r="199" spans="28:28" x14ac:dyDescent="0.35">
      <c r="AB199" s="251"/>
    </row>
    <row r="200" spans="28:28" x14ac:dyDescent="0.35">
      <c r="AB200" s="251"/>
    </row>
    <row r="201" spans="28:28" x14ac:dyDescent="0.35">
      <c r="AB201" s="251"/>
    </row>
    <row r="202" spans="28:28" x14ac:dyDescent="0.35">
      <c r="AB202" s="251"/>
    </row>
    <row r="203" spans="28:28" x14ac:dyDescent="0.35">
      <c r="AB203" s="251"/>
    </row>
    <row r="204" spans="28:28" x14ac:dyDescent="0.35">
      <c r="AB204" s="251"/>
    </row>
    <row r="205" spans="28:28" x14ac:dyDescent="0.35">
      <c r="AB205" s="251"/>
    </row>
    <row r="206" spans="28:28" x14ac:dyDescent="0.35">
      <c r="AB206" s="251"/>
    </row>
    <row r="207" spans="28:28" x14ac:dyDescent="0.35">
      <c r="AB207" s="251"/>
    </row>
    <row r="208" spans="28:28" x14ac:dyDescent="0.35">
      <c r="AB208" s="251"/>
    </row>
    <row r="209" spans="28:28" x14ac:dyDescent="0.35">
      <c r="AB209" s="251"/>
    </row>
    <row r="210" spans="28:28" x14ac:dyDescent="0.35">
      <c r="AB210" s="251"/>
    </row>
    <row r="211" spans="28:28" x14ac:dyDescent="0.35">
      <c r="AB211" s="251"/>
    </row>
    <row r="212" spans="28:28" x14ac:dyDescent="0.35">
      <c r="AB212" s="251"/>
    </row>
    <row r="213" spans="28:28" x14ac:dyDescent="0.35">
      <c r="AB213" s="251"/>
    </row>
    <row r="214" spans="28:28" x14ac:dyDescent="0.35">
      <c r="AB214" s="251"/>
    </row>
    <row r="215" spans="28:28" x14ac:dyDescent="0.35">
      <c r="AB215" s="251"/>
    </row>
    <row r="216" spans="28:28" x14ac:dyDescent="0.35">
      <c r="AB216" s="251"/>
    </row>
    <row r="217" spans="28:28" x14ac:dyDescent="0.35">
      <c r="AB217" s="251"/>
    </row>
    <row r="218" spans="28:28" x14ac:dyDescent="0.35">
      <c r="AB218" s="251"/>
    </row>
    <row r="219" spans="28:28" x14ac:dyDescent="0.35">
      <c r="AB219" s="251"/>
    </row>
    <row r="220" spans="28:28" x14ac:dyDescent="0.35">
      <c r="AB220" s="251"/>
    </row>
    <row r="221" spans="28:28" x14ac:dyDescent="0.35">
      <c r="AB221" s="251"/>
    </row>
    <row r="222" spans="28:28" x14ac:dyDescent="0.35">
      <c r="AB222" s="251"/>
    </row>
    <row r="223" spans="28:28" x14ac:dyDescent="0.35">
      <c r="AB223" s="251"/>
    </row>
    <row r="224" spans="28:28" x14ac:dyDescent="0.35">
      <c r="AB224" s="251"/>
    </row>
    <row r="225" spans="28:28" x14ac:dyDescent="0.35">
      <c r="AB225" s="251"/>
    </row>
    <row r="226" spans="28:28" x14ac:dyDescent="0.35">
      <c r="AB226" s="251"/>
    </row>
    <row r="227" spans="28:28" x14ac:dyDescent="0.35">
      <c r="AB227" s="251"/>
    </row>
    <row r="228" spans="28:28" x14ac:dyDescent="0.35">
      <c r="AB228" s="251"/>
    </row>
    <row r="229" spans="28:28" x14ac:dyDescent="0.35">
      <c r="AB229" s="251"/>
    </row>
    <row r="230" spans="28:28" x14ac:dyDescent="0.35">
      <c r="AB230" s="251"/>
    </row>
    <row r="231" spans="28:28" x14ac:dyDescent="0.35">
      <c r="AB231" s="251"/>
    </row>
    <row r="232" spans="28:28" x14ac:dyDescent="0.35">
      <c r="AB232" s="251"/>
    </row>
    <row r="233" spans="28:28" x14ac:dyDescent="0.35">
      <c r="AB233" s="251"/>
    </row>
    <row r="234" spans="28:28" x14ac:dyDescent="0.35">
      <c r="AB234" s="251"/>
    </row>
    <row r="235" spans="28:28" x14ac:dyDescent="0.35">
      <c r="AB235" s="251"/>
    </row>
    <row r="236" spans="28:28" x14ac:dyDescent="0.35">
      <c r="AB236" s="251"/>
    </row>
    <row r="237" spans="28:28" x14ac:dyDescent="0.35">
      <c r="AB237" s="251"/>
    </row>
    <row r="238" spans="28:28" x14ac:dyDescent="0.35">
      <c r="AB238" s="251"/>
    </row>
    <row r="239" spans="28:28" x14ac:dyDescent="0.35">
      <c r="AB239" s="251"/>
    </row>
    <row r="240" spans="28:28" x14ac:dyDescent="0.35">
      <c r="AB240" s="251"/>
    </row>
    <row r="241" spans="28:28" x14ac:dyDescent="0.35">
      <c r="AB241" s="251"/>
    </row>
    <row r="242" spans="28:28" x14ac:dyDescent="0.35">
      <c r="AB242" s="251"/>
    </row>
    <row r="243" spans="28:28" x14ac:dyDescent="0.35">
      <c r="AB243" s="251"/>
    </row>
    <row r="244" spans="28:28" x14ac:dyDescent="0.35">
      <c r="AB244" s="251"/>
    </row>
    <row r="245" spans="28:28" x14ac:dyDescent="0.35">
      <c r="AB245" s="251"/>
    </row>
    <row r="246" spans="28:28" x14ac:dyDescent="0.35">
      <c r="AB246" s="251"/>
    </row>
    <row r="247" spans="28:28" x14ac:dyDescent="0.35">
      <c r="AB247" s="251"/>
    </row>
    <row r="248" spans="28:28" x14ac:dyDescent="0.35">
      <c r="AB248" s="251"/>
    </row>
    <row r="249" spans="28:28" x14ac:dyDescent="0.35">
      <c r="AB249" s="251"/>
    </row>
    <row r="250" spans="28:28" x14ac:dyDescent="0.35">
      <c r="AB250" s="251"/>
    </row>
    <row r="251" spans="28:28" x14ac:dyDescent="0.35">
      <c r="AB251" s="251"/>
    </row>
    <row r="252" spans="28:28" x14ac:dyDescent="0.35">
      <c r="AB252" s="251"/>
    </row>
    <row r="253" spans="28:28" x14ac:dyDescent="0.35">
      <c r="AB253" s="251"/>
    </row>
    <row r="254" spans="28:28" x14ac:dyDescent="0.35">
      <c r="AB254" s="251"/>
    </row>
    <row r="255" spans="28:28" x14ac:dyDescent="0.35">
      <c r="AB255" s="251"/>
    </row>
    <row r="256" spans="28:28" x14ac:dyDescent="0.35">
      <c r="AB256" s="251"/>
    </row>
    <row r="257" spans="28:28" x14ac:dyDescent="0.35">
      <c r="AB257" s="251"/>
    </row>
    <row r="258" spans="28:28" x14ac:dyDescent="0.35">
      <c r="AB258" s="251"/>
    </row>
    <row r="259" spans="28:28" x14ac:dyDescent="0.35">
      <c r="AB259" s="251"/>
    </row>
    <row r="260" spans="28:28" x14ac:dyDescent="0.35">
      <c r="AB260" s="251"/>
    </row>
    <row r="261" spans="28:28" x14ac:dyDescent="0.35">
      <c r="AB261" s="251"/>
    </row>
    <row r="262" spans="28:28" x14ac:dyDescent="0.35">
      <c r="AB262" s="251"/>
    </row>
    <row r="263" spans="28:28" x14ac:dyDescent="0.35">
      <c r="AB263" s="251"/>
    </row>
    <row r="264" spans="28:28" x14ac:dyDescent="0.35">
      <c r="AB264" s="251"/>
    </row>
    <row r="265" spans="28:28" x14ac:dyDescent="0.35">
      <c r="AB265" s="251"/>
    </row>
    <row r="266" spans="28:28" x14ac:dyDescent="0.35">
      <c r="AB266" s="251"/>
    </row>
    <row r="267" spans="28:28" x14ac:dyDescent="0.35">
      <c r="AB267" s="251"/>
    </row>
    <row r="268" spans="28:28" x14ac:dyDescent="0.35">
      <c r="AB268" s="251"/>
    </row>
    <row r="269" spans="28:28" x14ac:dyDescent="0.35">
      <c r="AB269" s="251"/>
    </row>
    <row r="270" spans="28:28" x14ac:dyDescent="0.35">
      <c r="AB270" s="251"/>
    </row>
    <row r="271" spans="28:28" x14ac:dyDescent="0.35">
      <c r="AB271" s="251"/>
    </row>
    <row r="272" spans="28:28" x14ac:dyDescent="0.35">
      <c r="AB272" s="251"/>
    </row>
    <row r="273" spans="28:28" x14ac:dyDescent="0.35">
      <c r="AB273" s="251"/>
    </row>
    <row r="274" spans="28:28" x14ac:dyDescent="0.35">
      <c r="AB274" s="251"/>
    </row>
    <row r="275" spans="28:28" x14ac:dyDescent="0.35">
      <c r="AB275" s="251"/>
    </row>
    <row r="276" spans="28:28" x14ac:dyDescent="0.35">
      <c r="AB276" s="251"/>
    </row>
    <row r="277" spans="28:28" x14ac:dyDescent="0.35">
      <c r="AB277" s="251"/>
    </row>
    <row r="278" spans="28:28" x14ac:dyDescent="0.35">
      <c r="AB278" s="251"/>
    </row>
    <row r="279" spans="28:28" x14ac:dyDescent="0.35">
      <c r="AB279" s="251"/>
    </row>
    <row r="280" spans="28:28" x14ac:dyDescent="0.35">
      <c r="AB280" s="251"/>
    </row>
    <row r="281" spans="28:28" x14ac:dyDescent="0.35">
      <c r="AB281" s="251"/>
    </row>
    <row r="282" spans="28:28" x14ac:dyDescent="0.35">
      <c r="AB282" s="251"/>
    </row>
    <row r="283" spans="28:28" x14ac:dyDescent="0.35">
      <c r="AB283" s="251"/>
    </row>
    <row r="284" spans="28:28" x14ac:dyDescent="0.35">
      <c r="AB284" s="251"/>
    </row>
    <row r="285" spans="28:28" x14ac:dyDescent="0.35">
      <c r="AB285" s="251"/>
    </row>
    <row r="286" spans="28:28" x14ac:dyDescent="0.35">
      <c r="AB286" s="251"/>
    </row>
    <row r="287" spans="28:28" x14ac:dyDescent="0.35">
      <c r="AB287" s="251"/>
    </row>
    <row r="288" spans="28:28" x14ac:dyDescent="0.35">
      <c r="AB288" s="251"/>
    </row>
    <row r="289" spans="28:28" x14ac:dyDescent="0.35">
      <c r="AB289" s="251"/>
    </row>
    <row r="290" spans="28:28" x14ac:dyDescent="0.35">
      <c r="AB290" s="251"/>
    </row>
    <row r="291" spans="28:28" x14ac:dyDescent="0.35">
      <c r="AB291" s="251"/>
    </row>
    <row r="292" spans="28:28" x14ac:dyDescent="0.35">
      <c r="AB292" s="251"/>
    </row>
    <row r="293" spans="28:28" x14ac:dyDescent="0.35">
      <c r="AB293" s="251"/>
    </row>
    <row r="294" spans="28:28" x14ac:dyDescent="0.35">
      <c r="AB294" s="251"/>
    </row>
    <row r="295" spans="28:28" x14ac:dyDescent="0.35">
      <c r="AB295" s="251"/>
    </row>
    <row r="296" spans="28:28" x14ac:dyDescent="0.35">
      <c r="AB296" s="251"/>
    </row>
    <row r="297" spans="28:28" x14ac:dyDescent="0.35">
      <c r="AB297" s="251"/>
    </row>
    <row r="298" spans="28:28" x14ac:dyDescent="0.35">
      <c r="AB298" s="251"/>
    </row>
    <row r="299" spans="28:28" x14ac:dyDescent="0.35">
      <c r="AB299" s="251"/>
    </row>
    <row r="300" spans="28:28" x14ac:dyDescent="0.35">
      <c r="AB300" s="251"/>
    </row>
    <row r="301" spans="28:28" x14ac:dyDescent="0.35">
      <c r="AB301" s="251"/>
    </row>
    <row r="302" spans="28:28" x14ac:dyDescent="0.35">
      <c r="AB302" s="251"/>
    </row>
    <row r="303" spans="28:28" x14ac:dyDescent="0.35">
      <c r="AB303" s="251"/>
    </row>
    <row r="304" spans="28:28" x14ac:dyDescent="0.35">
      <c r="AB304" s="251"/>
    </row>
    <row r="305" spans="28:28" x14ac:dyDescent="0.35">
      <c r="AB305" s="251"/>
    </row>
    <row r="306" spans="28:28" x14ac:dyDescent="0.35">
      <c r="AB306" s="251"/>
    </row>
    <row r="307" spans="28:28" x14ac:dyDescent="0.35">
      <c r="AB307" s="251"/>
    </row>
    <row r="308" spans="28:28" x14ac:dyDescent="0.35">
      <c r="AB308" s="251"/>
    </row>
    <row r="309" spans="28:28" x14ac:dyDescent="0.35">
      <c r="AB309" s="251"/>
    </row>
    <row r="310" spans="28:28" x14ac:dyDescent="0.35">
      <c r="AB310" s="251"/>
    </row>
    <row r="311" spans="28:28" x14ac:dyDescent="0.35">
      <c r="AB311" s="251"/>
    </row>
    <row r="312" spans="28:28" x14ac:dyDescent="0.35">
      <c r="AB312" s="251"/>
    </row>
    <row r="313" spans="28:28" x14ac:dyDescent="0.35">
      <c r="AB313" s="251"/>
    </row>
    <row r="314" spans="28:28" x14ac:dyDescent="0.35">
      <c r="AB314" s="251"/>
    </row>
    <row r="315" spans="28:28" x14ac:dyDescent="0.35">
      <c r="AB315" s="251"/>
    </row>
    <row r="316" spans="28:28" x14ac:dyDescent="0.35">
      <c r="AB316" s="251"/>
    </row>
    <row r="317" spans="28:28" x14ac:dyDescent="0.35">
      <c r="AB317" s="251"/>
    </row>
    <row r="318" spans="28:28" x14ac:dyDescent="0.35">
      <c r="AB318" s="251"/>
    </row>
    <row r="319" spans="28:28" x14ac:dyDescent="0.35">
      <c r="AB319" s="251"/>
    </row>
    <row r="320" spans="28:28" x14ac:dyDescent="0.35">
      <c r="AB320" s="251"/>
    </row>
    <row r="321" spans="28:28" x14ac:dyDescent="0.35">
      <c r="AB321" s="251"/>
    </row>
    <row r="322" spans="28:28" x14ac:dyDescent="0.35">
      <c r="AB322" s="251"/>
    </row>
    <row r="323" spans="28:28" x14ac:dyDescent="0.35">
      <c r="AB323" s="251"/>
    </row>
    <row r="324" spans="28:28" x14ac:dyDescent="0.35">
      <c r="AB324" s="251"/>
    </row>
    <row r="325" spans="28:28" x14ac:dyDescent="0.35">
      <c r="AB325" s="251"/>
    </row>
    <row r="326" spans="28:28" x14ac:dyDescent="0.35">
      <c r="AB326" s="251"/>
    </row>
    <row r="327" spans="28:28" x14ac:dyDescent="0.35">
      <c r="AB327" s="251"/>
    </row>
    <row r="328" spans="28:28" x14ac:dyDescent="0.35">
      <c r="AB328" s="251"/>
    </row>
    <row r="329" spans="28:28" x14ac:dyDescent="0.35">
      <c r="AB329" s="251"/>
    </row>
    <row r="330" spans="28:28" x14ac:dyDescent="0.35">
      <c r="AB330" s="251"/>
    </row>
    <row r="331" spans="28:28" x14ac:dyDescent="0.35">
      <c r="AB331" s="251"/>
    </row>
    <row r="332" spans="28:28" x14ac:dyDescent="0.35">
      <c r="AB332" s="251"/>
    </row>
    <row r="333" spans="28:28" x14ac:dyDescent="0.35">
      <c r="AB333" s="251"/>
    </row>
    <row r="334" spans="28:28" x14ac:dyDescent="0.35">
      <c r="AB334" s="251"/>
    </row>
    <row r="335" spans="28:28" x14ac:dyDescent="0.35">
      <c r="AB335" s="251"/>
    </row>
    <row r="336" spans="28:28" x14ac:dyDescent="0.35">
      <c r="AB336" s="251"/>
    </row>
    <row r="337" spans="28:28" x14ac:dyDescent="0.35">
      <c r="AB337" s="251"/>
    </row>
    <row r="338" spans="28:28" x14ac:dyDescent="0.35">
      <c r="AB338" s="251"/>
    </row>
    <row r="339" spans="28:28" x14ac:dyDescent="0.35">
      <c r="AB339" s="251"/>
    </row>
    <row r="340" spans="28:28" x14ac:dyDescent="0.35">
      <c r="AB340" s="251"/>
    </row>
  </sheetData>
  <mergeCells count="1">
    <mergeCell ref="K2:A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3639-1819-4052-B2D7-B9E472FED938}">
  <sheetPr>
    <tabColor rgb="FFD9F5FF"/>
  </sheetPr>
  <dimension ref="A1:GY8762"/>
  <sheetViews>
    <sheetView topLeftCell="GC1" zoomScale="85" zoomScaleNormal="85" workbookViewId="0">
      <selection activeCell="GY3" sqref="GY3:GY157"/>
    </sheetView>
  </sheetViews>
  <sheetFormatPr baseColWidth="10" defaultRowHeight="14.5" x14ac:dyDescent="0.35"/>
  <cols>
    <col min="1" max="3" width="10.90625" style="5"/>
    <col min="4" max="4" width="26.54296875" style="5" bestFit="1" customWidth="1"/>
    <col min="5" max="8" width="10.90625" style="5"/>
    <col min="9" max="9" width="26.6328125" style="5" bestFit="1" customWidth="1"/>
    <col min="10" max="57" width="10.90625" style="5"/>
    <col min="58" max="58" width="16" style="23" customWidth="1"/>
    <col min="59" max="144" width="10.90625" style="5"/>
    <col min="145" max="145" width="18.6328125" style="5" bestFit="1" customWidth="1"/>
    <col min="146" max="146" width="23.1796875" style="5" bestFit="1" customWidth="1"/>
    <col min="147" max="147" width="10.90625" style="5"/>
    <col min="148" max="148" width="21.6328125" style="23" bestFit="1" customWidth="1"/>
    <col min="149" max="149" width="14.7265625" style="23" customWidth="1"/>
    <col min="150" max="150" width="11.81640625" style="23" bestFit="1" customWidth="1"/>
    <col min="151" max="151" width="21.6328125" style="23" bestFit="1" customWidth="1"/>
    <col min="152" max="152" width="14.7265625" style="23" customWidth="1"/>
    <col min="153" max="153" width="11.81640625" style="23" bestFit="1" customWidth="1"/>
    <col min="154" max="154" width="10.90625" style="5"/>
    <col min="155" max="155" width="14.81640625" style="23" bestFit="1" customWidth="1"/>
    <col min="156" max="156" width="13.453125" style="23" bestFit="1" customWidth="1"/>
    <col min="157" max="157" width="13.7265625" style="23" bestFit="1" customWidth="1"/>
    <col min="158" max="158" width="13.6328125" style="23" customWidth="1"/>
    <col min="159" max="159" width="13.7265625" style="23" bestFit="1" customWidth="1"/>
    <col min="160" max="160" width="12.90625" style="5" customWidth="1"/>
    <col min="161" max="161" width="10.90625" style="2"/>
    <col min="162" max="162" width="26.1796875" style="23" bestFit="1" customWidth="1"/>
    <col min="163" max="163" width="20.7265625" style="23" customWidth="1"/>
    <col min="164" max="164" width="10.90625" style="23"/>
    <col min="165" max="165" width="19.81640625" style="23" customWidth="1"/>
    <col min="166" max="166" width="13.7265625" style="23" bestFit="1" customWidth="1"/>
    <col min="167" max="169" width="10.90625" style="5"/>
    <col min="170" max="170" width="13.6328125" style="5" bestFit="1" customWidth="1"/>
    <col min="171" max="172" width="10.90625" style="5"/>
    <col min="173" max="173" width="12.81640625" style="23" bestFit="1" customWidth="1"/>
    <col min="174" max="174" width="16.26953125" style="23" bestFit="1" customWidth="1"/>
    <col min="175" max="175" width="5.7265625" style="132" bestFit="1" customWidth="1"/>
    <col min="176" max="176" width="18.26953125" style="132" bestFit="1" customWidth="1"/>
    <col min="177" max="177" width="10.90625" style="5"/>
    <col min="178" max="178" width="18.6328125" style="23" bestFit="1" customWidth="1"/>
    <col min="179" max="183" width="10.90625" style="23"/>
    <col min="184" max="184" width="10.90625" style="5"/>
    <col min="185" max="185" width="15.36328125" style="5" bestFit="1" customWidth="1"/>
    <col min="186" max="186" width="10.90625" style="23"/>
    <col min="187" max="187" width="15.36328125" style="5" bestFit="1" customWidth="1"/>
    <col min="188" max="188" width="10.90625" style="23"/>
    <col min="189" max="192" width="10.90625" style="5"/>
    <col min="193" max="193" width="14.6328125" style="23" bestFit="1" customWidth="1"/>
    <col min="194" max="194" width="14.453125" style="23" bestFit="1" customWidth="1"/>
    <col min="195" max="16384" width="10.90625" style="5"/>
  </cols>
  <sheetData>
    <row r="1" spans="1:207" ht="32.5" x14ac:dyDescent="0.75">
      <c r="A1" s="38" t="s">
        <v>138</v>
      </c>
      <c r="D1" s="278" t="s">
        <v>168</v>
      </c>
      <c r="E1" s="278"/>
      <c r="F1" s="30"/>
      <c r="I1" s="278" t="s">
        <v>169</v>
      </c>
      <c r="J1" s="278"/>
      <c r="L1" s="278" t="s">
        <v>170</v>
      </c>
      <c r="M1" s="278"/>
      <c r="P1" s="42" t="s">
        <v>171</v>
      </c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F1" s="42" t="s">
        <v>172</v>
      </c>
      <c r="AH1" s="39"/>
      <c r="AI1" s="42"/>
      <c r="AJ1" s="23"/>
      <c r="AK1" s="23"/>
      <c r="AL1" s="23"/>
      <c r="AN1" s="39"/>
      <c r="AO1" s="23"/>
      <c r="AP1" s="23"/>
      <c r="AQ1" s="42"/>
      <c r="AR1" s="39"/>
      <c r="AS1" s="23"/>
      <c r="AT1" s="23"/>
      <c r="AV1" s="43" t="s">
        <v>173</v>
      </c>
      <c r="AW1" s="23"/>
      <c r="AX1" s="23"/>
      <c r="AY1" s="23"/>
      <c r="AZ1" s="23"/>
      <c r="BA1" s="23"/>
      <c r="BC1" s="43" t="s">
        <v>174</v>
      </c>
      <c r="BD1" s="23"/>
      <c r="BF1" s="43" t="s">
        <v>175</v>
      </c>
      <c r="BK1" s="44"/>
      <c r="BO1" s="44"/>
      <c r="BT1" s="45" t="s">
        <v>176</v>
      </c>
      <c r="BU1" s="45"/>
      <c r="BW1" s="45"/>
      <c r="BY1" s="45"/>
      <c r="CA1" s="46" t="s">
        <v>177</v>
      </c>
      <c r="CC1" s="45"/>
      <c r="CE1" s="45"/>
      <c r="CG1" s="45"/>
      <c r="CI1" s="45"/>
      <c r="CL1" s="45" t="s">
        <v>178</v>
      </c>
      <c r="CM1" s="45"/>
      <c r="CO1" s="45"/>
      <c r="CQ1" s="45"/>
      <c r="CS1" s="46" t="s">
        <v>179</v>
      </c>
      <c r="CU1" s="45"/>
      <c r="CW1" s="45"/>
      <c r="CY1" s="45"/>
      <c r="DA1" s="45"/>
      <c r="DD1" s="45" t="s">
        <v>180</v>
      </c>
      <c r="DE1" s="23"/>
      <c r="DF1" s="23"/>
      <c r="DG1" s="23"/>
      <c r="DH1" s="23"/>
      <c r="DI1" s="23"/>
      <c r="DJ1" s="23"/>
      <c r="DL1" s="47"/>
      <c r="DM1" s="45" t="s">
        <v>181</v>
      </c>
      <c r="DN1" s="23"/>
      <c r="DO1" s="23"/>
      <c r="DP1" s="23"/>
      <c r="DQ1" s="23"/>
      <c r="DR1" s="23"/>
      <c r="DS1" s="23"/>
      <c r="DT1" s="23"/>
      <c r="DU1" s="23"/>
      <c r="DV1" s="2"/>
      <c r="DW1" s="45" t="s">
        <v>182</v>
      </c>
      <c r="EA1" s="45"/>
      <c r="EB1" s="45"/>
      <c r="EC1" s="45"/>
      <c r="ED1" s="45"/>
      <c r="EE1" s="45"/>
      <c r="EG1" s="45"/>
      <c r="EI1" s="45"/>
      <c r="EL1" s="23"/>
      <c r="EM1" s="23"/>
      <c r="EN1" s="23"/>
      <c r="EO1" s="19" t="s">
        <v>183</v>
      </c>
      <c r="EP1" s="19" t="s">
        <v>184</v>
      </c>
      <c r="ER1" s="45" t="s">
        <v>286</v>
      </c>
      <c r="EU1" s="136"/>
      <c r="EY1" s="45" t="s">
        <v>294</v>
      </c>
      <c r="FB1" s="45"/>
      <c r="FE1" s="5"/>
      <c r="FF1" s="45" t="s">
        <v>295</v>
      </c>
      <c r="FI1" s="45"/>
      <c r="FV1" s="182" t="s">
        <v>342</v>
      </c>
      <c r="GC1" s="189" t="s">
        <v>350</v>
      </c>
      <c r="GE1" s="189"/>
      <c r="GI1" s="270" t="s">
        <v>375</v>
      </c>
      <c r="GO1" s="5">
        <v>1492.3021431299999</v>
      </c>
    </row>
    <row r="2" spans="1:207" x14ac:dyDescent="0.35">
      <c r="A2" s="279" t="s">
        <v>138</v>
      </c>
      <c r="B2" s="280"/>
      <c r="C2" s="47"/>
      <c r="D2" s="48" t="s">
        <v>185</v>
      </c>
      <c r="E2" s="48">
        <v>24559.65</v>
      </c>
      <c r="F2" s="159">
        <v>21481.30910721</v>
      </c>
      <c r="G2" s="5">
        <f>F2/E2</f>
        <v>0.8746586008843773</v>
      </c>
      <c r="I2" s="48" t="s">
        <v>186</v>
      </c>
      <c r="J2" s="48">
        <v>1357</v>
      </c>
      <c r="K2" s="47"/>
      <c r="L2" s="48" t="s">
        <v>187</v>
      </c>
      <c r="M2" s="48">
        <v>414</v>
      </c>
      <c r="N2" s="47"/>
      <c r="O2" s="47"/>
      <c r="P2" s="49" t="s">
        <v>137</v>
      </c>
      <c r="Q2" s="50" t="s">
        <v>144</v>
      </c>
      <c r="R2" s="51" t="s">
        <v>151</v>
      </c>
      <c r="S2" s="52" t="s">
        <v>150</v>
      </c>
      <c r="T2" s="51" t="s">
        <v>151</v>
      </c>
      <c r="U2" s="52" t="s">
        <v>188</v>
      </c>
      <c r="V2" s="51" t="s">
        <v>151</v>
      </c>
      <c r="W2" s="49" t="s">
        <v>145</v>
      </c>
      <c r="X2" s="53" t="s">
        <v>151</v>
      </c>
      <c r="Y2" s="49" t="s">
        <v>152</v>
      </c>
      <c r="Z2" s="53" t="s">
        <v>189</v>
      </c>
      <c r="AA2" s="49" t="s">
        <v>190</v>
      </c>
      <c r="AB2" s="54" t="s">
        <v>151</v>
      </c>
      <c r="AC2" s="49" t="s">
        <v>191</v>
      </c>
      <c r="AD2" s="54" t="s">
        <v>151</v>
      </c>
      <c r="AE2" s="47"/>
      <c r="AF2" s="49" t="s">
        <v>137</v>
      </c>
      <c r="AG2" s="55" t="s">
        <v>192</v>
      </c>
      <c r="AH2" s="56" t="s">
        <v>193</v>
      </c>
      <c r="AI2" s="55" t="s">
        <v>194</v>
      </c>
      <c r="AJ2" s="57" t="s">
        <v>195</v>
      </c>
      <c r="AK2" s="58" t="s">
        <v>196</v>
      </c>
      <c r="AL2" s="57" t="s">
        <v>197</v>
      </c>
      <c r="AM2" s="55" t="s">
        <v>154</v>
      </c>
      <c r="AN2" s="59" t="s">
        <v>155</v>
      </c>
      <c r="AO2" s="60" t="s">
        <v>196</v>
      </c>
      <c r="AP2" s="61" t="s">
        <v>195</v>
      </c>
      <c r="AQ2" s="55" t="s">
        <v>198</v>
      </c>
      <c r="AR2" s="56" t="s">
        <v>199</v>
      </c>
      <c r="AS2" s="62" t="s">
        <v>195</v>
      </c>
      <c r="AT2" s="63" t="s">
        <v>200</v>
      </c>
      <c r="AU2" s="47"/>
      <c r="AV2" s="50" t="s">
        <v>162</v>
      </c>
      <c r="AW2" s="51" t="s">
        <v>151</v>
      </c>
      <c r="AX2" s="50" t="s">
        <v>165</v>
      </c>
      <c r="AY2" s="53" t="s">
        <v>151</v>
      </c>
      <c r="AZ2" s="50" t="s">
        <v>201</v>
      </c>
      <c r="BA2" s="54" t="s">
        <v>151</v>
      </c>
      <c r="BB2" s="47"/>
      <c r="BC2" s="55" t="s">
        <v>202</v>
      </c>
      <c r="BD2" s="54" t="s">
        <v>151</v>
      </c>
      <c r="BE2" s="47" t="s">
        <v>107</v>
      </c>
      <c r="BF2" s="131" t="s">
        <v>203</v>
      </c>
      <c r="BG2" s="55" t="s">
        <v>204</v>
      </c>
      <c r="BH2" s="65" t="s">
        <v>205</v>
      </c>
      <c r="BI2" s="66" t="s">
        <v>206</v>
      </c>
      <c r="BJ2" s="67" t="s">
        <v>207</v>
      </c>
      <c r="BK2" s="64" t="s">
        <v>208</v>
      </c>
      <c r="BL2" s="55" t="s">
        <v>209</v>
      </c>
      <c r="BM2" s="65" t="s">
        <v>210</v>
      </c>
      <c r="BN2" s="64" t="s">
        <v>211</v>
      </c>
      <c r="BO2" s="68" t="s">
        <v>206</v>
      </c>
      <c r="BP2" s="69" t="s">
        <v>207</v>
      </c>
      <c r="BQ2" s="70" t="s">
        <v>212</v>
      </c>
      <c r="BR2" s="70" t="s">
        <v>213</v>
      </c>
      <c r="BS2" s="47"/>
      <c r="BT2" s="71" t="s">
        <v>214</v>
      </c>
      <c r="BU2" s="70" t="s">
        <v>214</v>
      </c>
      <c r="BV2" s="71" t="s">
        <v>215</v>
      </c>
      <c r="BW2" s="70" t="s">
        <v>215</v>
      </c>
      <c r="BX2" s="71" t="s">
        <v>216</v>
      </c>
      <c r="BY2" s="70" t="s">
        <v>215</v>
      </c>
      <c r="BZ2" s="71" t="s">
        <v>217</v>
      </c>
      <c r="CA2" s="70" t="s">
        <v>215</v>
      </c>
      <c r="CB2" s="71" t="s">
        <v>218</v>
      </c>
      <c r="CC2" s="70" t="s">
        <v>215</v>
      </c>
      <c r="CD2" s="71" t="s">
        <v>219</v>
      </c>
      <c r="CE2" s="70" t="s">
        <v>215</v>
      </c>
      <c r="CF2" s="71" t="s">
        <v>220</v>
      </c>
      <c r="CG2" s="70" t="s">
        <v>215</v>
      </c>
      <c r="CH2" s="71" t="s">
        <v>221</v>
      </c>
      <c r="CI2" s="72" t="s">
        <v>215</v>
      </c>
      <c r="CJ2" s="73" t="s">
        <v>222</v>
      </c>
      <c r="CK2" s="47"/>
      <c r="CL2" s="71" t="s">
        <v>214</v>
      </c>
      <c r="CM2" s="70" t="s">
        <v>214</v>
      </c>
      <c r="CN2" s="71" t="s">
        <v>215</v>
      </c>
      <c r="CO2" s="70" t="s">
        <v>215</v>
      </c>
      <c r="CP2" s="71" t="s">
        <v>216</v>
      </c>
      <c r="CQ2" s="70" t="s">
        <v>215</v>
      </c>
      <c r="CR2" s="71" t="s">
        <v>217</v>
      </c>
      <c r="CS2" s="70" t="s">
        <v>215</v>
      </c>
      <c r="CT2" s="71" t="s">
        <v>218</v>
      </c>
      <c r="CU2" s="70" t="s">
        <v>215</v>
      </c>
      <c r="CV2" s="71" t="s">
        <v>219</v>
      </c>
      <c r="CW2" s="70" t="s">
        <v>215</v>
      </c>
      <c r="CX2" s="71" t="s">
        <v>220</v>
      </c>
      <c r="CY2" s="70" t="s">
        <v>215</v>
      </c>
      <c r="CZ2" s="71" t="s">
        <v>221</v>
      </c>
      <c r="DA2" s="72" t="s">
        <v>215</v>
      </c>
      <c r="DB2" s="73" t="s">
        <v>223</v>
      </c>
      <c r="DC2" s="47"/>
      <c r="DD2" s="55" t="s">
        <v>224</v>
      </c>
      <c r="DE2" s="55" t="s">
        <v>225</v>
      </c>
      <c r="DF2" s="55" t="s">
        <v>226</v>
      </c>
      <c r="DG2" s="66" t="s">
        <v>227</v>
      </c>
      <c r="DH2" s="68" t="s">
        <v>228</v>
      </c>
      <c r="DI2" s="55" t="s">
        <v>229</v>
      </c>
      <c r="DJ2" s="55" t="s">
        <v>230</v>
      </c>
      <c r="DK2" s="74" t="s">
        <v>231</v>
      </c>
      <c r="DL2" s="47"/>
      <c r="DM2" s="55" t="s">
        <v>232</v>
      </c>
      <c r="DN2" s="55" t="s">
        <v>233</v>
      </c>
      <c r="DO2" s="66" t="s">
        <v>234</v>
      </c>
      <c r="DP2" s="68" t="s">
        <v>235</v>
      </c>
      <c r="DQ2" s="55" t="s">
        <v>236</v>
      </c>
      <c r="DR2" s="55" t="s">
        <v>237</v>
      </c>
      <c r="DS2" s="75" t="s">
        <v>238</v>
      </c>
      <c r="DT2" s="75" t="s">
        <v>239</v>
      </c>
      <c r="DU2" s="75" t="s">
        <v>240</v>
      </c>
      <c r="DV2" s="47"/>
      <c r="DW2" s="14" t="s">
        <v>241</v>
      </c>
      <c r="DX2" s="14" t="s">
        <v>242</v>
      </c>
      <c r="DY2" s="76" t="s">
        <v>243</v>
      </c>
      <c r="DZ2" s="77" t="s">
        <v>244</v>
      </c>
      <c r="EA2" s="14" t="s">
        <v>245</v>
      </c>
      <c r="EB2" s="14" t="s">
        <v>246</v>
      </c>
      <c r="EC2" s="77" t="s">
        <v>247</v>
      </c>
      <c r="ED2" s="76" t="s">
        <v>248</v>
      </c>
      <c r="EE2" s="77" t="s">
        <v>249</v>
      </c>
      <c r="EF2" s="76" t="s">
        <v>250</v>
      </c>
      <c r="EG2" s="77" t="s">
        <v>251</v>
      </c>
      <c r="EH2" s="76" t="s">
        <v>252</v>
      </c>
      <c r="EI2" s="14" t="s">
        <v>241</v>
      </c>
      <c r="EJ2" s="14" t="s">
        <v>242</v>
      </c>
      <c r="EK2" s="78" t="s">
        <v>246</v>
      </c>
      <c r="EL2" s="79" t="s">
        <v>253</v>
      </c>
      <c r="EM2" s="80" t="s">
        <v>254</v>
      </c>
      <c r="EN2" s="78" t="s">
        <v>237</v>
      </c>
      <c r="EO2" s="81" t="s">
        <v>182</v>
      </c>
      <c r="EP2" s="81" t="s">
        <v>255</v>
      </c>
      <c r="EQ2" s="47"/>
      <c r="ER2" s="131" t="s">
        <v>303</v>
      </c>
      <c r="ES2" s="131" t="s">
        <v>291</v>
      </c>
      <c r="ET2" s="130" t="s">
        <v>287</v>
      </c>
      <c r="EU2" s="131" t="s">
        <v>186</v>
      </c>
      <c r="EV2" s="131" t="s">
        <v>302</v>
      </c>
      <c r="EW2" s="135" t="s">
        <v>288</v>
      </c>
      <c r="EY2" s="78" t="s">
        <v>274</v>
      </c>
      <c r="EZ2" s="78" t="s">
        <v>269</v>
      </c>
      <c r="FA2" s="130" t="s">
        <v>296</v>
      </c>
      <c r="FB2" s="78" t="s">
        <v>292</v>
      </c>
      <c r="FC2" s="135" t="s">
        <v>297</v>
      </c>
      <c r="FE2" s="5"/>
      <c r="FF2" s="78" t="s">
        <v>272</v>
      </c>
      <c r="FG2" s="78" t="s">
        <v>276</v>
      </c>
      <c r="FH2" s="130" t="s">
        <v>296</v>
      </c>
      <c r="FI2" s="78" t="s">
        <v>293</v>
      </c>
      <c r="FJ2" s="135" t="s">
        <v>297</v>
      </c>
      <c r="FL2" s="148" t="s">
        <v>304</v>
      </c>
      <c r="FM2" s="149" t="s">
        <v>296</v>
      </c>
      <c r="FN2" s="148" t="s">
        <v>261</v>
      </c>
      <c r="FO2" s="150" t="s">
        <v>297</v>
      </c>
      <c r="FQ2" s="78" t="s">
        <v>310</v>
      </c>
      <c r="FR2" s="78" t="s">
        <v>260</v>
      </c>
      <c r="FS2" s="131" t="s">
        <v>151</v>
      </c>
      <c r="FT2" s="131" t="s">
        <v>348</v>
      </c>
      <c r="FV2" s="78" t="s">
        <v>341</v>
      </c>
      <c r="FW2" s="78" t="s">
        <v>246</v>
      </c>
      <c r="FX2" s="171" t="s">
        <v>343</v>
      </c>
      <c r="FY2" s="170" t="s">
        <v>344</v>
      </c>
      <c r="FZ2" s="169" t="s">
        <v>151</v>
      </c>
      <c r="GA2" s="78" t="s">
        <v>345</v>
      </c>
      <c r="GC2" s="78" t="s">
        <v>349</v>
      </c>
      <c r="GD2" s="190" t="s">
        <v>296</v>
      </c>
      <c r="GE2" s="78" t="s">
        <v>349</v>
      </c>
      <c r="GF2" s="191" t="s">
        <v>297</v>
      </c>
      <c r="GH2" s="5">
        <v>10455.16417</v>
      </c>
      <c r="GI2" s="270">
        <v>1409.668426</v>
      </c>
      <c r="GK2" s="192" t="s">
        <v>289</v>
      </c>
      <c r="GL2" s="193" t="s">
        <v>290</v>
      </c>
      <c r="GN2" s="5" t="s">
        <v>347</v>
      </c>
      <c r="GR2" s="5" t="s">
        <v>376</v>
      </c>
      <c r="GS2" s="5" t="s">
        <v>377</v>
      </c>
    </row>
    <row r="3" spans="1:207" x14ac:dyDescent="0.35">
      <c r="A3" s="82" t="s">
        <v>141</v>
      </c>
      <c r="B3" s="83">
        <v>83000</v>
      </c>
      <c r="D3" s="84" t="s">
        <v>256</v>
      </c>
      <c r="E3" s="84">
        <v>4207.0280000000002</v>
      </c>
      <c r="I3" s="84" t="s">
        <v>257</v>
      </c>
      <c r="J3" s="84">
        <v>468.99599999999998</v>
      </c>
      <c r="L3" s="84" t="s">
        <v>202</v>
      </c>
      <c r="M3" s="84">
        <v>69619.971000000005</v>
      </c>
      <c r="P3" s="40">
        <v>1</v>
      </c>
      <c r="Q3" s="85">
        <v>0</v>
      </c>
      <c r="R3" s="86">
        <v>0</v>
      </c>
      <c r="S3" s="87">
        <v>0</v>
      </c>
      <c r="T3" s="86">
        <v>0</v>
      </c>
      <c r="U3" s="87">
        <v>0</v>
      </c>
      <c r="V3" s="86">
        <v>0</v>
      </c>
      <c r="W3" s="87">
        <v>0</v>
      </c>
      <c r="X3" s="86">
        <v>0</v>
      </c>
      <c r="Y3" s="87">
        <v>0</v>
      </c>
      <c r="Z3" s="86">
        <v>0</v>
      </c>
      <c r="AA3" s="87">
        <v>0</v>
      </c>
      <c r="AB3" s="86">
        <v>0</v>
      </c>
      <c r="AC3" s="87">
        <v>0</v>
      </c>
      <c r="AD3" s="86">
        <v>0</v>
      </c>
      <c r="AF3" s="40">
        <v>1</v>
      </c>
      <c r="AG3" s="85">
        <v>24474.945</v>
      </c>
      <c r="AH3" s="87">
        <v>1267.3</v>
      </c>
      <c r="AI3" s="85">
        <v>275.5</v>
      </c>
      <c r="AJ3" s="37">
        <v>0.27499999999999997</v>
      </c>
      <c r="AK3" s="37">
        <v>0.55099999999999993</v>
      </c>
      <c r="AL3" s="37">
        <v>0.55100000000000005</v>
      </c>
      <c r="AM3" s="86">
        <v>85.272000000000006</v>
      </c>
      <c r="AN3" s="87">
        <v>1385.5884000000001</v>
      </c>
      <c r="AO3" s="37">
        <v>0.13200000000000001</v>
      </c>
      <c r="AP3" s="34">
        <v>0.11900000000000001</v>
      </c>
      <c r="AQ3" s="85">
        <v>15208.6</v>
      </c>
      <c r="AR3" s="87">
        <v>13568.55</v>
      </c>
      <c r="AS3" s="37">
        <v>0.34100000000000003</v>
      </c>
      <c r="AT3" s="34">
        <v>0.57799999999999996</v>
      </c>
      <c r="AU3" s="26"/>
      <c r="AV3" s="85">
        <v>662.45600000000002</v>
      </c>
      <c r="AW3" s="86">
        <v>0.2690001867898939</v>
      </c>
      <c r="AX3" s="85">
        <v>863.94200000000001</v>
      </c>
      <c r="AY3" s="86">
        <v>0.53761169881767268</v>
      </c>
      <c r="AZ3" s="85">
        <v>1121.4780000000001</v>
      </c>
      <c r="BA3" s="86">
        <v>0.5784392407674851</v>
      </c>
      <c r="BB3" s="26"/>
      <c r="BC3" s="88">
        <v>51358.995000000003</v>
      </c>
      <c r="BD3" s="86">
        <v>0.73770491803278682</v>
      </c>
      <c r="BE3" s="26"/>
      <c r="BF3" s="133">
        <v>10455.164000000001</v>
      </c>
      <c r="BG3" s="26">
        <v>0</v>
      </c>
      <c r="BH3" s="89">
        <v>0</v>
      </c>
      <c r="BI3" s="90">
        <v>0.32071055214723926</v>
      </c>
      <c r="BJ3" s="91">
        <v>0</v>
      </c>
      <c r="BK3" s="89">
        <v>0</v>
      </c>
      <c r="BL3" s="89">
        <v>0</v>
      </c>
      <c r="BM3" s="89">
        <v>0</v>
      </c>
      <c r="BN3" s="89">
        <v>1409.6679999999999</v>
      </c>
      <c r="BO3" s="90">
        <v>0.10459029529603799</v>
      </c>
      <c r="BP3" s="91">
        <v>0</v>
      </c>
      <c r="BQ3" s="26">
        <v>7668</v>
      </c>
      <c r="BR3" s="26">
        <v>648.91951976999997</v>
      </c>
      <c r="BS3" s="26"/>
      <c r="BT3" s="92">
        <v>-700</v>
      </c>
      <c r="BU3" s="26">
        <v>0</v>
      </c>
      <c r="BV3" s="26">
        <v>4485</v>
      </c>
      <c r="BW3" s="26">
        <v>4485</v>
      </c>
      <c r="BX3" s="26">
        <v>0</v>
      </c>
      <c r="BY3" s="26">
        <v>0</v>
      </c>
      <c r="BZ3" s="26">
        <v>-5000</v>
      </c>
      <c r="CA3" s="26">
        <v>0</v>
      </c>
      <c r="CB3" s="26">
        <v>-716.91476567999996</v>
      </c>
      <c r="CC3" s="26">
        <v>0</v>
      </c>
      <c r="CD3" s="26">
        <v>-4000</v>
      </c>
      <c r="CE3" s="26">
        <v>0</v>
      </c>
      <c r="CF3" s="26">
        <v>4800</v>
      </c>
      <c r="CG3" s="26">
        <v>4800</v>
      </c>
      <c r="CH3" s="26">
        <v>14492.933186640001</v>
      </c>
      <c r="CI3" s="26">
        <v>14492.933186640001</v>
      </c>
      <c r="CJ3" s="90">
        <v>23777.933186640003</v>
      </c>
      <c r="CK3" s="26"/>
      <c r="CL3" s="92">
        <v>-700</v>
      </c>
      <c r="CM3" s="26">
        <v>700</v>
      </c>
      <c r="CN3" s="26">
        <v>4485</v>
      </c>
      <c r="CO3" s="26">
        <v>0</v>
      </c>
      <c r="CP3" s="26">
        <v>0</v>
      </c>
      <c r="CQ3" s="26">
        <v>0</v>
      </c>
      <c r="CR3" s="26">
        <v>-5000</v>
      </c>
      <c r="CS3" s="26">
        <v>5000</v>
      </c>
      <c r="CT3" s="26">
        <v>-716.91476567999996</v>
      </c>
      <c r="CU3" s="26">
        <v>716.91476567999996</v>
      </c>
      <c r="CV3" s="26">
        <v>-4000</v>
      </c>
      <c r="CW3" s="26">
        <v>4000</v>
      </c>
      <c r="CX3" s="26">
        <v>4800</v>
      </c>
      <c r="CY3" s="26">
        <v>0</v>
      </c>
      <c r="CZ3" s="26">
        <v>14492.933186640001</v>
      </c>
      <c r="DA3" s="26">
        <v>0</v>
      </c>
      <c r="DB3" s="90">
        <v>10416.91476568</v>
      </c>
      <c r="DC3" s="26"/>
      <c r="DD3" s="93">
        <v>29610.762999999999</v>
      </c>
      <c r="DE3" s="34">
        <v>2130.9360000000001</v>
      </c>
      <c r="DF3" s="37">
        <v>1169.3201031276001</v>
      </c>
      <c r="DG3" s="37">
        <v>32911.019103127597</v>
      </c>
      <c r="DH3" s="93">
        <v>7726.7179999999998</v>
      </c>
      <c r="DI3" s="93">
        <v>52192.411</v>
      </c>
      <c r="DJ3" s="34">
        <v>6163</v>
      </c>
      <c r="DK3" s="90">
        <v>58355.411</v>
      </c>
      <c r="DL3" s="26"/>
      <c r="DM3" s="93">
        <v>719.88800000000003</v>
      </c>
      <c r="DN3" s="34">
        <v>10493.065843074541</v>
      </c>
      <c r="DO3" s="34">
        <v>11212.953843074542</v>
      </c>
      <c r="DP3" s="37">
        <v>1194.729528534212</v>
      </c>
      <c r="DQ3" s="37">
        <v>2899.4800998655778</v>
      </c>
      <c r="DR3" s="37">
        <v>461.65552213000001</v>
      </c>
      <c r="DS3" s="34">
        <v>3361.1356219955778</v>
      </c>
      <c r="DT3" s="34">
        <v>161.08222777030991</v>
      </c>
      <c r="DU3" s="34">
        <v>161.08222777030991</v>
      </c>
      <c r="DW3" s="94">
        <v>0</v>
      </c>
      <c r="DX3" s="95">
        <v>6779.6610170000004</v>
      </c>
      <c r="DY3" s="96">
        <v>1447.7400829999999</v>
      </c>
      <c r="DZ3" s="96">
        <v>0</v>
      </c>
      <c r="EA3" s="97">
        <v>0</v>
      </c>
      <c r="EB3" s="98">
        <v>1553.672292</v>
      </c>
      <c r="EC3" s="97">
        <v>0</v>
      </c>
      <c r="ED3" s="98">
        <v>1271.1864410000001</v>
      </c>
      <c r="EE3" s="94">
        <v>0</v>
      </c>
      <c r="EF3" s="95">
        <v>847.5</v>
      </c>
      <c r="EG3" s="94">
        <v>0</v>
      </c>
      <c r="EH3" s="95">
        <v>7397.5988710000001</v>
      </c>
      <c r="EI3" s="94">
        <v>0</v>
      </c>
      <c r="EJ3" s="95">
        <v>6779.6610170000004</v>
      </c>
      <c r="EK3" s="99">
        <v>1553.672292</v>
      </c>
      <c r="EL3" s="100">
        <v>847.5</v>
      </c>
      <c r="EM3" s="101">
        <v>735.83500000000004</v>
      </c>
      <c r="EN3" s="99">
        <v>461.65552213000001</v>
      </c>
      <c r="EO3" s="99">
        <v>10964.025395000001</v>
      </c>
      <c r="EP3" s="99">
        <v>0</v>
      </c>
      <c r="ER3" s="133">
        <v>0</v>
      </c>
      <c r="ES3" s="23">
        <v>0</v>
      </c>
      <c r="ET3" s="34">
        <f>(ES3+ER3)/($E$2+$E$3)</f>
        <v>0</v>
      </c>
      <c r="EU3" s="133">
        <v>0</v>
      </c>
      <c r="EV3" s="23">
        <v>0</v>
      </c>
      <c r="EW3" s="34">
        <f t="shared" ref="EW3:EW34" si="0">(EU3+EV3)/($J$2+$J$3)</f>
        <v>0</v>
      </c>
      <c r="EY3" s="141">
        <v>0</v>
      </c>
      <c r="EZ3" s="23">
        <v>3156.57</v>
      </c>
      <c r="FA3" s="139">
        <f>(EY3+EZ3)/($E$12+$E$14)</f>
        <v>0.23203283156840868</v>
      </c>
      <c r="FB3" s="5">
        <v>4613</v>
      </c>
      <c r="FC3" s="139">
        <f>FB3/$J$10</f>
        <v>1</v>
      </c>
      <c r="FD3" s="23"/>
      <c r="FE3" s="5"/>
      <c r="FF3" s="141">
        <v>0</v>
      </c>
      <c r="FG3" s="23">
        <v>0</v>
      </c>
      <c r="FH3" s="139">
        <f>(FF3+FG3)/($E$13+$E$15)</f>
        <v>0</v>
      </c>
      <c r="FI3" s="5">
        <v>0</v>
      </c>
      <c r="FJ3" s="139">
        <f>FI3/$J$11</f>
        <v>0</v>
      </c>
      <c r="FL3" s="144">
        <v>7873</v>
      </c>
      <c r="FM3" s="145">
        <f>FL3/$E$11</f>
        <v>0.68245451314546257</v>
      </c>
      <c r="FN3" s="144">
        <v>2591</v>
      </c>
      <c r="FO3" s="145">
        <f>FN3/$J$9</f>
        <v>0.82634348588741824</v>
      </c>
      <c r="FQ3" s="141">
        <v>0</v>
      </c>
      <c r="FR3" s="23">
        <v>367.01</v>
      </c>
      <c r="FS3" s="185">
        <f>(FQ3+FR3)/($J$8+$J$12)</f>
        <v>0.46568963329526708</v>
      </c>
      <c r="FT3" s="186">
        <f>FQ3+FR3</f>
        <v>367.01</v>
      </c>
      <c r="FV3" s="107">
        <f>FW3+FX3-FY3-GA3</f>
        <v>1223.672292</v>
      </c>
      <c r="FW3" s="106">
        <v>1553.672292</v>
      </c>
      <c r="FX3" s="23">
        <v>0</v>
      </c>
      <c r="FY3" s="23">
        <v>330</v>
      </c>
      <c r="FZ3" s="23">
        <f>FV3/1553.6723</f>
        <v>0.78759999261105451</v>
      </c>
      <c r="GA3" s="183">
        <v>0</v>
      </c>
      <c r="GC3" s="37">
        <v>7423.1664400000009</v>
      </c>
      <c r="GD3" s="37">
        <f>GC3/32600</f>
        <v>0.22770449202453991</v>
      </c>
      <c r="GE3" s="37">
        <v>1000.86428</v>
      </c>
      <c r="GF3" s="37">
        <f>GE3/13478</f>
        <v>7.4259109660186978E-2</v>
      </c>
      <c r="GH3" s="5">
        <v>11188.3171</v>
      </c>
      <c r="GI3" s="270">
        <v>1295.2330689999999</v>
      </c>
      <c r="GK3" s="35">
        <v>0.25700000000000001</v>
      </c>
      <c r="GL3" s="33">
        <v>0.84</v>
      </c>
      <c r="GM3" s="5">
        <f>-GN3</f>
        <v>2618.1493815899998</v>
      </c>
      <c r="GN3" s="5">
        <v>-2618.1493815899998</v>
      </c>
      <c r="GO3" s="5">
        <f>GM3-1517.77579117</f>
        <v>1100.3735904199998</v>
      </c>
      <c r="GP3" s="5">
        <f>GO3/1492.3021</f>
        <v>0.73736650938171278</v>
      </c>
      <c r="GR3" s="270" t="s">
        <v>375</v>
      </c>
      <c r="GS3" s="270" t="s">
        <v>375</v>
      </c>
      <c r="GV3" s="270">
        <v>3776.590956</v>
      </c>
      <c r="GW3" s="270">
        <v>1100.3735899999999</v>
      </c>
      <c r="GX3" s="5">
        <f>MAX(GW:GW)</f>
        <v>1537.03108</v>
      </c>
      <c r="GY3" s="5">
        <f>GW3/GX3</f>
        <v>0.71590848377639826</v>
      </c>
    </row>
    <row r="4" spans="1:207" x14ac:dyDescent="0.35">
      <c r="A4" s="102" t="s">
        <v>140</v>
      </c>
      <c r="B4" s="103">
        <v>4805</v>
      </c>
      <c r="D4" s="84" t="s">
        <v>192</v>
      </c>
      <c r="E4" s="84">
        <v>88999.8</v>
      </c>
      <c r="F4" s="13">
        <v>78853.822799999994</v>
      </c>
      <c r="G4" s="5">
        <f>F4/E4</f>
        <v>0.8859999999999999</v>
      </c>
      <c r="I4" s="84" t="s">
        <v>155</v>
      </c>
      <c r="J4" s="84">
        <v>11643.6</v>
      </c>
      <c r="L4" s="84" t="s">
        <v>258</v>
      </c>
      <c r="M4" s="84">
        <v>1390</v>
      </c>
      <c r="P4" s="40">
        <v>2</v>
      </c>
      <c r="Q4" s="85">
        <v>0</v>
      </c>
      <c r="R4" s="86">
        <v>0</v>
      </c>
      <c r="S4" s="87">
        <v>0</v>
      </c>
      <c r="T4" s="86">
        <v>0</v>
      </c>
      <c r="U4" s="87">
        <v>0</v>
      </c>
      <c r="V4" s="86">
        <v>0</v>
      </c>
      <c r="W4" s="87">
        <v>0</v>
      </c>
      <c r="X4" s="86">
        <v>0</v>
      </c>
      <c r="Y4" s="87">
        <v>0</v>
      </c>
      <c r="Z4" s="86">
        <v>0</v>
      </c>
      <c r="AA4" s="87">
        <v>0</v>
      </c>
      <c r="AB4" s="86">
        <v>0</v>
      </c>
      <c r="AC4" s="87">
        <v>0</v>
      </c>
      <c r="AD4" s="86">
        <v>0</v>
      </c>
      <c r="AF4" s="40">
        <v>2</v>
      </c>
      <c r="AG4" s="85">
        <v>26165.941200000001</v>
      </c>
      <c r="AH4" s="87">
        <v>1400.7</v>
      </c>
      <c r="AI4" s="85">
        <v>304.5</v>
      </c>
      <c r="AJ4" s="37">
        <v>0.29399999999999998</v>
      </c>
      <c r="AK4" s="37">
        <v>0.60899999999999999</v>
      </c>
      <c r="AL4" s="37">
        <v>0.60899999999999999</v>
      </c>
      <c r="AM4" s="86">
        <v>76.227999999999994</v>
      </c>
      <c r="AN4" s="87">
        <v>1455.45</v>
      </c>
      <c r="AO4" s="37">
        <v>0.11799999999999999</v>
      </c>
      <c r="AP4" s="34">
        <v>0.125</v>
      </c>
      <c r="AQ4" s="85">
        <v>16591.2</v>
      </c>
      <c r="AR4" s="87">
        <v>16127.325000000001</v>
      </c>
      <c r="AS4" s="37">
        <v>0.372</v>
      </c>
      <c r="AT4" s="34">
        <v>0.68700000000000006</v>
      </c>
      <c r="AU4" s="26"/>
      <c r="AV4" s="85">
        <v>657.53</v>
      </c>
      <c r="AW4" s="86">
        <v>0.26699991066570294</v>
      </c>
      <c r="AX4" s="85">
        <v>857.85199999999998</v>
      </c>
      <c r="AY4" s="86">
        <v>0.53382202862476658</v>
      </c>
      <c r="AZ4" s="85">
        <v>1121.4780000000001</v>
      </c>
      <c r="BA4" s="86">
        <v>0.5784392407674851</v>
      </c>
      <c r="BB4" s="26"/>
      <c r="BC4" s="88">
        <v>51358.995000000003</v>
      </c>
      <c r="BD4" s="86">
        <v>0.73770491803278682</v>
      </c>
      <c r="BE4" s="26"/>
      <c r="BF4" s="133">
        <v>11188.316999999999</v>
      </c>
      <c r="BG4" s="26">
        <v>0</v>
      </c>
      <c r="BH4" s="89">
        <v>0</v>
      </c>
      <c r="BI4" s="90">
        <v>0.34319990797546007</v>
      </c>
      <c r="BJ4" s="91">
        <v>0</v>
      </c>
      <c r="BK4" s="89">
        <v>0</v>
      </c>
      <c r="BL4" s="89">
        <v>0</v>
      </c>
      <c r="BM4" s="89">
        <v>0</v>
      </c>
      <c r="BN4" s="89">
        <v>1295.2329999999999</v>
      </c>
      <c r="BO4" s="90">
        <v>9.6099792254043623E-2</v>
      </c>
      <c r="BP4" s="91">
        <v>0</v>
      </c>
      <c r="BQ4" s="26">
        <v>7668</v>
      </c>
      <c r="BR4" s="26">
        <v>648.91951976999997</v>
      </c>
      <c r="BS4" s="26"/>
      <c r="BT4" s="92">
        <v>-700</v>
      </c>
      <c r="BU4" s="26">
        <v>0</v>
      </c>
      <c r="BV4" s="26">
        <v>4485</v>
      </c>
      <c r="BW4" s="26">
        <v>4485</v>
      </c>
      <c r="BX4" s="26">
        <v>0</v>
      </c>
      <c r="BY4" s="26">
        <v>0</v>
      </c>
      <c r="BZ4" s="26">
        <v>-5000</v>
      </c>
      <c r="CA4" s="26">
        <v>0</v>
      </c>
      <c r="CB4" s="26">
        <v>0</v>
      </c>
      <c r="CC4" s="26">
        <v>0</v>
      </c>
      <c r="CD4" s="26">
        <v>-4000</v>
      </c>
      <c r="CE4" s="26">
        <v>0</v>
      </c>
      <c r="CF4" s="26">
        <v>4800</v>
      </c>
      <c r="CG4" s="26">
        <v>4800</v>
      </c>
      <c r="CH4" s="26">
        <v>10757.921540130001</v>
      </c>
      <c r="CI4" s="26">
        <v>10757.921540130001</v>
      </c>
      <c r="CJ4" s="90">
        <v>20042.921540130003</v>
      </c>
      <c r="CK4" s="26"/>
      <c r="CL4" s="92">
        <v>-700</v>
      </c>
      <c r="CM4" s="26">
        <v>700</v>
      </c>
      <c r="CN4" s="26">
        <v>4485</v>
      </c>
      <c r="CO4" s="26">
        <v>0</v>
      </c>
      <c r="CP4" s="26">
        <v>0</v>
      </c>
      <c r="CQ4" s="26">
        <v>0</v>
      </c>
      <c r="CR4" s="26">
        <v>-5000</v>
      </c>
      <c r="CS4" s="26">
        <v>5000</v>
      </c>
      <c r="CT4" s="26">
        <v>0</v>
      </c>
      <c r="CU4" s="26">
        <v>0</v>
      </c>
      <c r="CV4" s="26">
        <v>-4000</v>
      </c>
      <c r="CW4" s="26">
        <v>4000</v>
      </c>
      <c r="CX4" s="26">
        <v>4800</v>
      </c>
      <c r="CY4" s="26">
        <v>0</v>
      </c>
      <c r="CZ4" s="26">
        <v>10757.921540130001</v>
      </c>
      <c r="DA4" s="26">
        <v>0</v>
      </c>
      <c r="DB4" s="90">
        <v>9700</v>
      </c>
      <c r="DC4" s="26"/>
      <c r="DD4" s="93">
        <v>28009.473999999998</v>
      </c>
      <c r="DE4" s="34">
        <v>2090.0889999999999</v>
      </c>
      <c r="DF4" s="37">
        <v>888.66789827310004</v>
      </c>
      <c r="DG4" s="37">
        <v>30988.230898273097</v>
      </c>
      <c r="DH4" s="93">
        <v>7402.4830000000002</v>
      </c>
      <c r="DI4" s="93">
        <v>51263.411</v>
      </c>
      <c r="DJ4" s="34">
        <v>6232</v>
      </c>
      <c r="DK4" s="90">
        <v>57495.411</v>
      </c>
      <c r="DL4" s="26"/>
      <c r="DM4" s="93">
        <v>744.82899999999995</v>
      </c>
      <c r="DN4" s="34">
        <v>10493.065843074541</v>
      </c>
      <c r="DO4" s="34">
        <v>11237.89484307454</v>
      </c>
      <c r="DP4" s="37">
        <v>1194.729528534212</v>
      </c>
      <c r="DQ4" s="37">
        <v>2899.4800998655778</v>
      </c>
      <c r="DR4" s="37">
        <v>461.65552213000001</v>
      </c>
      <c r="DS4" s="34">
        <v>3361.1356219955778</v>
      </c>
      <c r="DT4" s="34">
        <v>161.08222777030991</v>
      </c>
      <c r="DU4" s="34">
        <v>161.08222777030991</v>
      </c>
      <c r="DW4" s="97">
        <v>0</v>
      </c>
      <c r="DX4" s="98">
        <v>6779.6610170000004</v>
      </c>
      <c r="DY4" s="104">
        <v>1447.7400829999999</v>
      </c>
      <c r="DZ4" s="104">
        <v>0</v>
      </c>
      <c r="EA4" s="97">
        <v>0</v>
      </c>
      <c r="EB4" s="98">
        <v>1553.672292</v>
      </c>
      <c r="EC4" s="97">
        <v>0</v>
      </c>
      <c r="ED4" s="98">
        <v>1271.1864410000001</v>
      </c>
      <c r="EE4" s="97">
        <v>0</v>
      </c>
      <c r="EF4" s="98">
        <v>847.5</v>
      </c>
      <c r="EG4" s="97">
        <v>0</v>
      </c>
      <c r="EH4" s="98">
        <v>7397.5988710000001</v>
      </c>
      <c r="EI4" s="97">
        <v>0</v>
      </c>
      <c r="EJ4" s="98">
        <v>6779.6610170000004</v>
      </c>
      <c r="EK4" s="105">
        <v>1553.672292</v>
      </c>
      <c r="EL4" s="106">
        <v>847.5</v>
      </c>
      <c r="EM4" s="107">
        <v>735.83500000000004</v>
      </c>
      <c r="EN4" s="105">
        <v>461.65552213000001</v>
      </c>
      <c r="EO4" s="105">
        <v>10964.025395000001</v>
      </c>
      <c r="EP4" s="105">
        <v>0</v>
      </c>
      <c r="ER4" s="133">
        <v>0</v>
      </c>
      <c r="ES4" s="23">
        <v>0</v>
      </c>
      <c r="ET4" s="34">
        <f t="shared" ref="ET4:ET67" si="1">(ES4+ER4)/($E$2+$E$3)</f>
        <v>0</v>
      </c>
      <c r="EU4" s="133">
        <v>0</v>
      </c>
      <c r="EV4" s="23">
        <v>0</v>
      </c>
      <c r="EW4" s="34">
        <f t="shared" si="0"/>
        <v>0</v>
      </c>
      <c r="EY4" s="141">
        <v>0</v>
      </c>
      <c r="EZ4" s="23">
        <v>3156.57</v>
      </c>
      <c r="FA4" s="139">
        <f t="shared" ref="FA4:FA67" si="2">(EY4+EZ4)/($E$12+$E$14)</f>
        <v>0.23203283156840868</v>
      </c>
      <c r="FB4" s="5">
        <v>4613</v>
      </c>
      <c r="FC4" s="139">
        <f t="shared" ref="FC4:FC67" si="3">FB4/$J$10</f>
        <v>1</v>
      </c>
      <c r="FD4" s="23"/>
      <c r="FE4" s="5"/>
      <c r="FF4" s="141">
        <v>0</v>
      </c>
      <c r="FG4" s="23">
        <v>6233.0945069600002</v>
      </c>
      <c r="FH4" s="139">
        <f t="shared" ref="FH4:FH67" si="4">(FF4+FG4)/($E$13+$E$15)</f>
        <v>0.46792369100538633</v>
      </c>
      <c r="FI4" s="5">
        <v>0</v>
      </c>
      <c r="FJ4" s="139">
        <f t="shared" ref="FJ4:FJ67" si="5">FI4/$J$11</f>
        <v>0</v>
      </c>
      <c r="FL4" s="144">
        <v>7873</v>
      </c>
      <c r="FM4" s="145">
        <f t="shared" ref="FM4:FM67" si="6">FL4/$E$11</f>
        <v>0.68245451314546257</v>
      </c>
      <c r="FN4" s="144">
        <v>2591</v>
      </c>
      <c r="FO4" s="145">
        <f t="shared" ref="FO4:FO67" si="7">FN4/$J$9</f>
        <v>0.82634348588741824</v>
      </c>
      <c r="FQ4" s="141">
        <v>278</v>
      </c>
      <c r="FR4" s="23">
        <v>367.01</v>
      </c>
      <c r="FS4" s="185">
        <f t="shared" ref="FS4:FS67" si="8">(FQ4+FR4)/($J$8+$J$12)</f>
        <v>0.8184367466057606</v>
      </c>
      <c r="FT4" s="186">
        <f t="shared" ref="FT4:FT67" si="9">FQ4+FR4</f>
        <v>645.01</v>
      </c>
      <c r="FV4" s="107">
        <f t="shared" ref="FV4:FV67" si="10">FW4+FX4-FY4-GA4</f>
        <v>1223.672292</v>
      </c>
      <c r="FW4" s="23">
        <v>1553.672292</v>
      </c>
      <c r="FX4" s="23">
        <v>0</v>
      </c>
      <c r="FY4" s="23">
        <v>330</v>
      </c>
      <c r="FZ4" s="23">
        <f t="shared" ref="FZ4:FZ67" si="11">FV4/1553.6723</f>
        <v>0.78759999261105451</v>
      </c>
      <c r="GA4" s="183">
        <v>0</v>
      </c>
      <c r="GC4" s="37">
        <v>7943.7050699999991</v>
      </c>
      <c r="GD4" s="37">
        <f t="shared" ref="GD4:GD67" si="12">GC4/32600</f>
        <v>0.24367193466257667</v>
      </c>
      <c r="GE4" s="37">
        <v>919.61542999999995</v>
      </c>
      <c r="GF4" s="37">
        <f t="shared" ref="GF4:GF67" si="13">GE4/13478</f>
        <v>6.8230852500370975E-2</v>
      </c>
      <c r="GH4" s="5">
        <v>11379.20861</v>
      </c>
      <c r="GI4" s="270">
        <v>1219.370615</v>
      </c>
      <c r="GK4" s="35">
        <v>0.25700000000000001</v>
      </c>
      <c r="GL4" s="33">
        <v>0.84</v>
      </c>
      <c r="GM4" s="5">
        <f t="shared" ref="GM4:GM67" si="14">-GN4</f>
        <v>2618.1493815899998</v>
      </c>
      <c r="GN4" s="5">
        <v>-2618.1493815899998</v>
      </c>
      <c r="GO4" s="5">
        <f t="shared" ref="GO4:GO67" si="15">GM4-1517.77579117</f>
        <v>1100.3735904199998</v>
      </c>
      <c r="GP4" s="5">
        <f t="shared" ref="GP4:GP67" si="16">GO4/1492.3021</f>
        <v>0.73736650938171278</v>
      </c>
      <c r="GR4" s="270">
        <v>10455.16417</v>
      </c>
      <c r="GS4" s="270">
        <v>1409.668426</v>
      </c>
      <c r="GV4" s="270">
        <v>3776.590956</v>
      </c>
      <c r="GW4" s="270">
        <v>1100.3735899999999</v>
      </c>
      <c r="GX4" s="5">
        <f t="shared" ref="GX4:GX67" si="17">MAX(GW:GW)</f>
        <v>1537.03108</v>
      </c>
      <c r="GY4" s="5">
        <f t="shared" ref="GY4:GY67" si="18">GW4/GX4</f>
        <v>0.71590848377639826</v>
      </c>
    </row>
    <row r="5" spans="1:207" x14ac:dyDescent="0.35">
      <c r="A5" s="108" t="s">
        <v>139</v>
      </c>
      <c r="B5" s="109">
        <v>30000</v>
      </c>
      <c r="D5" s="84" t="s">
        <v>144</v>
      </c>
      <c r="E5" s="84">
        <v>83000</v>
      </c>
      <c r="F5" s="13"/>
      <c r="I5" s="84" t="s">
        <v>145</v>
      </c>
      <c r="J5" s="84">
        <v>14378.2</v>
      </c>
      <c r="L5" s="84" t="s">
        <v>198</v>
      </c>
      <c r="M5" s="84">
        <v>44600</v>
      </c>
      <c r="P5" s="40">
        <v>3</v>
      </c>
      <c r="Q5" s="85">
        <v>0</v>
      </c>
      <c r="R5" s="86">
        <v>0</v>
      </c>
      <c r="S5" s="87">
        <v>0</v>
      </c>
      <c r="T5" s="86">
        <v>0</v>
      </c>
      <c r="U5" s="87">
        <v>0</v>
      </c>
      <c r="V5" s="86">
        <v>0</v>
      </c>
      <c r="W5" s="87">
        <v>0</v>
      </c>
      <c r="X5" s="86">
        <v>0</v>
      </c>
      <c r="Y5" s="87">
        <v>0</v>
      </c>
      <c r="Z5" s="86">
        <v>0</v>
      </c>
      <c r="AA5" s="87">
        <v>0</v>
      </c>
      <c r="AB5" s="86">
        <v>0</v>
      </c>
      <c r="AC5" s="87">
        <v>0</v>
      </c>
      <c r="AD5" s="86">
        <v>0</v>
      </c>
      <c r="AF5" s="40">
        <v>3</v>
      </c>
      <c r="AG5" s="85">
        <v>26610.940200000001</v>
      </c>
      <c r="AH5" s="87">
        <v>1465.1</v>
      </c>
      <c r="AI5" s="85">
        <v>318.5</v>
      </c>
      <c r="AJ5" s="37">
        <v>0.29899999999999999</v>
      </c>
      <c r="AK5" s="37">
        <v>0.63700000000000001</v>
      </c>
      <c r="AL5" s="37">
        <v>0.63700000000000001</v>
      </c>
      <c r="AM5" s="86">
        <v>71.06</v>
      </c>
      <c r="AN5" s="87">
        <v>1595.1732</v>
      </c>
      <c r="AO5" s="37">
        <v>0.11</v>
      </c>
      <c r="AP5" s="34">
        <v>0.13699999999999998</v>
      </c>
      <c r="AQ5" s="85">
        <v>18375.2</v>
      </c>
      <c r="AR5" s="87">
        <v>17653.2</v>
      </c>
      <c r="AS5" s="37">
        <v>0.41200000000000003</v>
      </c>
      <c r="AT5" s="34">
        <v>0.752</v>
      </c>
      <c r="AU5" s="26"/>
      <c r="AV5" s="85">
        <v>652.60500000000002</v>
      </c>
      <c r="AW5" s="86">
        <v>0.26500004060649868</v>
      </c>
      <c r="AX5" s="85">
        <v>856.53800000000001</v>
      </c>
      <c r="AY5" s="86">
        <v>0.53300435594275042</v>
      </c>
      <c r="AZ5" s="85">
        <v>1121.4780000000001</v>
      </c>
      <c r="BA5" s="86">
        <v>0.5784392407674851</v>
      </c>
      <c r="BB5" s="26"/>
      <c r="BC5" s="88">
        <v>51358.995000000003</v>
      </c>
      <c r="BD5" s="86">
        <v>0.73770491803278682</v>
      </c>
      <c r="BE5" s="26"/>
      <c r="BF5" s="133">
        <v>11379.209000000001</v>
      </c>
      <c r="BG5" s="26">
        <v>0</v>
      </c>
      <c r="BH5" s="89">
        <v>0</v>
      </c>
      <c r="BI5" s="90">
        <v>0.34905549079754605</v>
      </c>
      <c r="BJ5" s="91">
        <v>0</v>
      </c>
      <c r="BK5" s="89">
        <v>0</v>
      </c>
      <c r="BL5" s="89">
        <v>0</v>
      </c>
      <c r="BM5" s="89">
        <v>0</v>
      </c>
      <c r="BN5" s="89">
        <v>1219.3710000000001</v>
      </c>
      <c r="BO5" s="90">
        <v>9.047121234604541E-2</v>
      </c>
      <c r="BP5" s="91">
        <v>0</v>
      </c>
      <c r="BQ5" s="26">
        <v>7668</v>
      </c>
      <c r="BR5" s="26">
        <v>648.91951976999997</v>
      </c>
      <c r="BS5" s="26"/>
      <c r="BT5" s="92">
        <v>-700</v>
      </c>
      <c r="BU5" s="26">
        <v>0</v>
      </c>
      <c r="BV5" s="26">
        <v>4485</v>
      </c>
      <c r="BW5" s="26">
        <v>4485</v>
      </c>
      <c r="BX5" s="26">
        <v>0</v>
      </c>
      <c r="BY5" s="26">
        <v>0</v>
      </c>
      <c r="BZ5" s="26">
        <v>-5000</v>
      </c>
      <c r="CA5" s="26">
        <v>0</v>
      </c>
      <c r="CB5" s="26">
        <v>-2222.6190378800002</v>
      </c>
      <c r="CC5" s="26">
        <v>0</v>
      </c>
      <c r="CD5" s="26">
        <v>-4000</v>
      </c>
      <c r="CE5" s="26">
        <v>0</v>
      </c>
      <c r="CF5" s="26">
        <v>4800</v>
      </c>
      <c r="CG5" s="26">
        <v>4800</v>
      </c>
      <c r="CH5" s="26">
        <v>10279.41041857</v>
      </c>
      <c r="CI5" s="26">
        <v>10279.41041857</v>
      </c>
      <c r="CJ5" s="90">
        <v>19564.410418569998</v>
      </c>
      <c r="CK5" s="26"/>
      <c r="CL5" s="92">
        <v>-700</v>
      </c>
      <c r="CM5" s="26">
        <v>700</v>
      </c>
      <c r="CN5" s="26">
        <v>4485</v>
      </c>
      <c r="CO5" s="26">
        <v>0</v>
      </c>
      <c r="CP5" s="26">
        <v>0</v>
      </c>
      <c r="CQ5" s="26">
        <v>0</v>
      </c>
      <c r="CR5" s="26">
        <v>-5000</v>
      </c>
      <c r="CS5" s="26">
        <v>5000</v>
      </c>
      <c r="CT5" s="26">
        <v>-2222.6190378800002</v>
      </c>
      <c r="CU5" s="26">
        <v>2222.6190378800002</v>
      </c>
      <c r="CV5" s="26">
        <v>-4000</v>
      </c>
      <c r="CW5" s="26">
        <v>4000</v>
      </c>
      <c r="CX5" s="26">
        <v>4800</v>
      </c>
      <c r="CY5" s="26">
        <v>0</v>
      </c>
      <c r="CZ5" s="26">
        <v>10279.41041857</v>
      </c>
      <c r="DA5" s="26">
        <v>0</v>
      </c>
      <c r="DB5" s="90">
        <v>11922.61903788</v>
      </c>
      <c r="DC5" s="26"/>
      <c r="DD5" s="93">
        <v>26842.165000000001</v>
      </c>
      <c r="DE5" s="34">
        <v>2042.9949999999999</v>
      </c>
      <c r="DF5" s="37">
        <v>1460.1450066238999</v>
      </c>
      <c r="DG5" s="37">
        <v>30345.305006623901</v>
      </c>
      <c r="DH5" s="93">
        <v>7034.8829999999998</v>
      </c>
      <c r="DI5" s="93">
        <v>49580.411</v>
      </c>
      <c r="DJ5" s="34">
        <v>6311</v>
      </c>
      <c r="DK5" s="90">
        <v>55891.411</v>
      </c>
      <c r="DL5" s="26"/>
      <c r="DM5" s="93">
        <v>804.37300000000005</v>
      </c>
      <c r="DN5" s="34">
        <v>10493.065843074541</v>
      </c>
      <c r="DO5" s="34">
        <v>11297.43884307454</v>
      </c>
      <c r="DP5" s="37">
        <v>1194.729528534212</v>
      </c>
      <c r="DQ5" s="37">
        <v>2899.4800998655778</v>
      </c>
      <c r="DR5" s="37">
        <v>461.65552213000001</v>
      </c>
      <c r="DS5" s="34">
        <v>3361.1356219955778</v>
      </c>
      <c r="DT5" s="34">
        <v>161.08222777030991</v>
      </c>
      <c r="DU5" s="34">
        <v>161.08222777030991</v>
      </c>
      <c r="DW5" s="97">
        <v>0</v>
      </c>
      <c r="DX5" s="98">
        <v>6779.6610170000004</v>
      </c>
      <c r="DY5" s="104">
        <v>1447.7400829999999</v>
      </c>
      <c r="DZ5" s="104">
        <v>0</v>
      </c>
      <c r="EA5" s="97">
        <v>0</v>
      </c>
      <c r="EB5" s="98">
        <v>1553.672292</v>
      </c>
      <c r="EC5" s="97">
        <v>0</v>
      </c>
      <c r="ED5" s="98">
        <v>1271.1864410000001</v>
      </c>
      <c r="EE5" s="97">
        <v>0</v>
      </c>
      <c r="EF5" s="98">
        <v>847.5</v>
      </c>
      <c r="EG5" s="97">
        <v>0</v>
      </c>
      <c r="EH5" s="98">
        <v>7397.5988710000001</v>
      </c>
      <c r="EI5" s="97">
        <v>0</v>
      </c>
      <c r="EJ5" s="98">
        <v>6779.6610170000004</v>
      </c>
      <c r="EK5" s="105">
        <v>1553.672292</v>
      </c>
      <c r="EL5" s="106">
        <v>847.5</v>
      </c>
      <c r="EM5" s="107">
        <v>735.83500000000004</v>
      </c>
      <c r="EN5" s="105">
        <v>461.65552213000001</v>
      </c>
      <c r="EO5" s="105">
        <v>10964.025395000001</v>
      </c>
      <c r="EP5" s="105">
        <v>0</v>
      </c>
      <c r="ER5" s="133">
        <v>0</v>
      </c>
      <c r="ES5" s="23">
        <v>0</v>
      </c>
      <c r="ET5" s="34">
        <f t="shared" si="1"/>
        <v>0</v>
      </c>
      <c r="EU5" s="133">
        <v>0</v>
      </c>
      <c r="EV5" s="23">
        <v>0</v>
      </c>
      <c r="EW5" s="34">
        <f t="shared" si="0"/>
        <v>0</v>
      </c>
      <c r="EY5" s="141">
        <v>0</v>
      </c>
      <c r="EZ5" s="23">
        <v>3156.57</v>
      </c>
      <c r="FA5" s="139">
        <f t="shared" si="2"/>
        <v>0.23203283156840868</v>
      </c>
      <c r="FB5" s="5">
        <v>4613</v>
      </c>
      <c r="FC5" s="139">
        <f t="shared" si="3"/>
        <v>1</v>
      </c>
      <c r="FE5" s="5"/>
      <c r="FF5" s="141">
        <v>0</v>
      </c>
      <c r="FG5" s="23">
        <v>2389.78039446</v>
      </c>
      <c r="FH5" s="139">
        <f t="shared" si="4"/>
        <v>0.17940284101570858</v>
      </c>
      <c r="FI5" s="5">
        <v>0</v>
      </c>
      <c r="FJ5" s="139">
        <f t="shared" si="5"/>
        <v>0</v>
      </c>
      <c r="FL5" s="144">
        <v>7873</v>
      </c>
      <c r="FM5" s="145">
        <f t="shared" si="6"/>
        <v>0.68245451314546257</v>
      </c>
      <c r="FN5" s="144">
        <v>2591</v>
      </c>
      <c r="FO5" s="145">
        <f t="shared" si="7"/>
        <v>0.82634348588741824</v>
      </c>
      <c r="FQ5" s="141">
        <v>0</v>
      </c>
      <c r="FR5" s="23">
        <v>367.01</v>
      </c>
      <c r="FS5" s="185">
        <f t="shared" si="8"/>
        <v>0.46568963329526708</v>
      </c>
      <c r="FT5" s="186">
        <f t="shared" si="9"/>
        <v>367.01</v>
      </c>
      <c r="FV5" s="107">
        <f t="shared" si="10"/>
        <v>1223.672292</v>
      </c>
      <c r="FW5" s="23">
        <v>1553.672292</v>
      </c>
      <c r="FX5" s="23">
        <v>0</v>
      </c>
      <c r="FY5" s="23">
        <v>330</v>
      </c>
      <c r="FZ5" s="23">
        <f t="shared" si="11"/>
        <v>0.78759999261105451</v>
      </c>
      <c r="GA5" s="183">
        <v>0</v>
      </c>
      <c r="GC5" s="37">
        <v>8079.2383900000004</v>
      </c>
      <c r="GD5" s="37">
        <f t="shared" si="12"/>
        <v>0.24782939846625768</v>
      </c>
      <c r="GE5" s="37">
        <v>865.75341000000003</v>
      </c>
      <c r="GF5" s="37">
        <f t="shared" si="13"/>
        <v>6.4234560765692242E-2</v>
      </c>
      <c r="GH5" s="5">
        <v>11664.808660000001</v>
      </c>
      <c r="GI5" s="270">
        <v>1148.319741</v>
      </c>
      <c r="GK5" s="35">
        <v>0.25700000000000001</v>
      </c>
      <c r="GL5" s="33">
        <v>0.84</v>
      </c>
      <c r="GM5" s="5">
        <f t="shared" si="14"/>
        <v>2618.1493815899998</v>
      </c>
      <c r="GN5" s="5">
        <v>-2618.1493815899998</v>
      </c>
      <c r="GO5" s="5">
        <f t="shared" si="15"/>
        <v>1100.3735904199998</v>
      </c>
      <c r="GP5" s="5">
        <f t="shared" si="16"/>
        <v>0.73736650938171278</v>
      </c>
      <c r="GR5" s="270">
        <v>11188.3171</v>
      </c>
      <c r="GS5" s="270">
        <v>1295.2330689999999</v>
      </c>
      <c r="GV5" s="270">
        <v>3776.590956</v>
      </c>
      <c r="GW5" s="270">
        <v>1100.3735899999999</v>
      </c>
      <c r="GX5" s="5">
        <f t="shared" si="17"/>
        <v>1537.03108</v>
      </c>
      <c r="GY5" s="5">
        <f t="shared" si="18"/>
        <v>0.71590848377639826</v>
      </c>
    </row>
    <row r="6" spans="1:207" x14ac:dyDescent="0.35">
      <c r="A6" s="82" t="s">
        <v>142</v>
      </c>
      <c r="B6" s="83">
        <v>14378.2</v>
      </c>
      <c r="D6" s="84" t="s">
        <v>193</v>
      </c>
      <c r="E6" s="84">
        <v>2300</v>
      </c>
      <c r="F6" s="13"/>
      <c r="I6" s="84" t="s">
        <v>154</v>
      </c>
      <c r="J6" s="84">
        <v>646</v>
      </c>
      <c r="L6" s="84" t="s">
        <v>190</v>
      </c>
      <c r="M6" s="84">
        <v>51420</v>
      </c>
      <c r="P6" s="40">
        <v>4</v>
      </c>
      <c r="Q6" s="85">
        <v>0</v>
      </c>
      <c r="R6" s="86">
        <v>0</v>
      </c>
      <c r="S6" s="87">
        <v>0</v>
      </c>
      <c r="T6" s="86">
        <v>0</v>
      </c>
      <c r="U6" s="87">
        <v>0</v>
      </c>
      <c r="V6" s="86">
        <v>0</v>
      </c>
      <c r="W6" s="87">
        <v>0</v>
      </c>
      <c r="X6" s="86">
        <v>0</v>
      </c>
      <c r="Y6" s="87">
        <v>0</v>
      </c>
      <c r="Z6" s="86">
        <v>0</v>
      </c>
      <c r="AA6" s="87">
        <v>0</v>
      </c>
      <c r="AB6" s="86">
        <v>0</v>
      </c>
      <c r="AC6" s="87">
        <v>0</v>
      </c>
      <c r="AD6" s="86">
        <v>0</v>
      </c>
      <c r="AF6" s="40">
        <v>4</v>
      </c>
      <c r="AG6" s="85">
        <v>27322.938600000001</v>
      </c>
      <c r="AH6" s="87">
        <v>1460.5</v>
      </c>
      <c r="AI6" s="85">
        <v>317.5</v>
      </c>
      <c r="AJ6" s="37">
        <v>0.307</v>
      </c>
      <c r="AK6" s="37">
        <v>0.63500000000000001</v>
      </c>
      <c r="AL6" s="37">
        <v>0.63500000000000001</v>
      </c>
      <c r="AM6" s="86">
        <v>67.83</v>
      </c>
      <c r="AN6" s="87">
        <v>1781.4708000000001</v>
      </c>
      <c r="AO6" s="37">
        <v>0.105</v>
      </c>
      <c r="AP6" s="34">
        <v>0.153</v>
      </c>
      <c r="AQ6" s="85">
        <v>19534.8</v>
      </c>
      <c r="AR6" s="87">
        <v>18404.400000000001</v>
      </c>
      <c r="AS6" s="37">
        <v>0.438</v>
      </c>
      <c r="AT6" s="34">
        <v>0.78400000000000003</v>
      </c>
      <c r="AU6" s="26"/>
      <c r="AV6" s="85">
        <v>677.23099999999999</v>
      </c>
      <c r="AW6" s="86">
        <v>0.2749997969675067</v>
      </c>
      <c r="AX6" s="85">
        <v>866.279</v>
      </c>
      <c r="AY6" s="86">
        <v>0.53906596141879282</v>
      </c>
      <c r="AZ6" s="85">
        <v>1121.4780000000001</v>
      </c>
      <c r="BA6" s="86">
        <v>0.5784392407674851</v>
      </c>
      <c r="BB6" s="26"/>
      <c r="BC6" s="88">
        <v>51358.995000000003</v>
      </c>
      <c r="BD6" s="86">
        <v>0.73770491803278682</v>
      </c>
      <c r="BE6" s="26"/>
      <c r="BF6" s="133">
        <v>11664.808999999999</v>
      </c>
      <c r="BG6" s="26">
        <v>0</v>
      </c>
      <c r="BH6" s="89">
        <v>0</v>
      </c>
      <c r="BI6" s="90">
        <v>0.35781622699386501</v>
      </c>
      <c r="BJ6" s="91">
        <v>0</v>
      </c>
      <c r="BK6" s="89">
        <v>0</v>
      </c>
      <c r="BL6" s="89">
        <v>0</v>
      </c>
      <c r="BM6" s="89">
        <v>0</v>
      </c>
      <c r="BN6" s="89">
        <v>1148.32</v>
      </c>
      <c r="BO6" s="90">
        <v>8.5199584508087248E-2</v>
      </c>
      <c r="BP6" s="91">
        <v>0</v>
      </c>
      <c r="BQ6" s="26">
        <v>7668</v>
      </c>
      <c r="BR6" s="26">
        <v>648.91951976999997</v>
      </c>
      <c r="BS6" s="26"/>
      <c r="BT6" s="92">
        <v>-700</v>
      </c>
      <c r="BU6" s="26">
        <v>0</v>
      </c>
      <c r="BV6" s="26">
        <v>4485</v>
      </c>
      <c r="BW6" s="26">
        <v>4485</v>
      </c>
      <c r="BX6" s="26">
        <v>0</v>
      </c>
      <c r="BY6" s="26">
        <v>0</v>
      </c>
      <c r="BZ6" s="26">
        <v>-5000</v>
      </c>
      <c r="CA6" s="26">
        <v>0</v>
      </c>
      <c r="CB6" s="26">
        <v>-1446.1602973500001</v>
      </c>
      <c r="CC6" s="26">
        <v>0</v>
      </c>
      <c r="CD6" s="26">
        <v>-4000</v>
      </c>
      <c r="CE6" s="26">
        <v>0</v>
      </c>
      <c r="CF6" s="26">
        <v>4800</v>
      </c>
      <c r="CG6" s="26">
        <v>4800</v>
      </c>
      <c r="CH6" s="26">
        <v>13335.643314000001</v>
      </c>
      <c r="CI6" s="26">
        <v>13335.643314000001</v>
      </c>
      <c r="CJ6" s="90">
        <v>22620.643314000001</v>
      </c>
      <c r="CK6" s="26"/>
      <c r="CL6" s="92">
        <v>-700</v>
      </c>
      <c r="CM6" s="26">
        <v>700</v>
      </c>
      <c r="CN6" s="26">
        <v>4485</v>
      </c>
      <c r="CO6" s="26">
        <v>0</v>
      </c>
      <c r="CP6" s="26">
        <v>0</v>
      </c>
      <c r="CQ6" s="26">
        <v>0</v>
      </c>
      <c r="CR6" s="26">
        <v>-5000</v>
      </c>
      <c r="CS6" s="26">
        <v>5000</v>
      </c>
      <c r="CT6" s="26">
        <v>-1446.1602973500001</v>
      </c>
      <c r="CU6" s="26">
        <v>1446.1602973500001</v>
      </c>
      <c r="CV6" s="26">
        <v>-4000</v>
      </c>
      <c r="CW6" s="26">
        <v>4000</v>
      </c>
      <c r="CX6" s="26">
        <v>4800</v>
      </c>
      <c r="CY6" s="26">
        <v>0</v>
      </c>
      <c r="CZ6" s="26">
        <v>13335.643314000001</v>
      </c>
      <c r="DA6" s="26">
        <v>0</v>
      </c>
      <c r="DB6" s="90">
        <v>11146.160297350001</v>
      </c>
      <c r="DC6" s="26"/>
      <c r="DD6" s="93">
        <v>26274.437000000002</v>
      </c>
      <c r="DE6" s="34">
        <v>2003.6289999999999</v>
      </c>
      <c r="DF6" s="37">
        <v>2313.9328017737998</v>
      </c>
      <c r="DG6" s="37">
        <v>30591.998801773803</v>
      </c>
      <c r="DH6" s="93">
        <v>6846.2240000000002</v>
      </c>
      <c r="DI6" s="93">
        <v>47905.411</v>
      </c>
      <c r="DJ6" s="34">
        <v>6196</v>
      </c>
      <c r="DK6" s="90">
        <v>54101.411</v>
      </c>
      <c r="DL6" s="26"/>
      <c r="DM6" s="93">
        <v>892.90899999999999</v>
      </c>
      <c r="DN6" s="34">
        <v>10493.065843074541</v>
      </c>
      <c r="DO6" s="34">
        <v>11385.97484307454</v>
      </c>
      <c r="DP6" s="37">
        <v>1194.729528534212</v>
      </c>
      <c r="DQ6" s="37">
        <v>2899.4800998655778</v>
      </c>
      <c r="DR6" s="37">
        <v>461.65552213000001</v>
      </c>
      <c r="DS6" s="34">
        <v>3361.1356219955778</v>
      </c>
      <c r="DT6" s="34">
        <v>161.08222777030991</v>
      </c>
      <c r="DU6" s="34">
        <v>161.08222777030991</v>
      </c>
      <c r="DW6" s="97">
        <v>0</v>
      </c>
      <c r="DX6" s="98">
        <v>6779.6610170000004</v>
      </c>
      <c r="DY6" s="104">
        <v>1447.7400829999999</v>
      </c>
      <c r="DZ6" s="104">
        <v>0</v>
      </c>
      <c r="EA6" s="97">
        <v>0</v>
      </c>
      <c r="EB6" s="98">
        <v>1553.672292</v>
      </c>
      <c r="EC6" s="97">
        <v>0</v>
      </c>
      <c r="ED6" s="98">
        <v>1271.1864410000001</v>
      </c>
      <c r="EE6" s="97">
        <v>0</v>
      </c>
      <c r="EF6" s="98">
        <v>847.5</v>
      </c>
      <c r="EG6" s="97">
        <v>0</v>
      </c>
      <c r="EH6" s="98">
        <v>7397.5988710000001</v>
      </c>
      <c r="EI6" s="97">
        <v>0</v>
      </c>
      <c r="EJ6" s="98">
        <v>6779.6610170000004</v>
      </c>
      <c r="EK6" s="105">
        <v>1553.672292</v>
      </c>
      <c r="EL6" s="106">
        <v>847.5</v>
      </c>
      <c r="EM6" s="107">
        <v>735.83500000000004</v>
      </c>
      <c r="EN6" s="105">
        <v>461.65552213000001</v>
      </c>
      <c r="EO6" s="105">
        <v>10964.025395000001</v>
      </c>
      <c r="EP6" s="105">
        <v>0</v>
      </c>
      <c r="ER6" s="133">
        <v>0</v>
      </c>
      <c r="ES6" s="23">
        <v>0</v>
      </c>
      <c r="ET6" s="34">
        <f t="shared" si="1"/>
        <v>0</v>
      </c>
      <c r="EU6" s="133">
        <v>0</v>
      </c>
      <c r="EV6" s="23">
        <v>0</v>
      </c>
      <c r="EW6" s="34">
        <f t="shared" si="0"/>
        <v>0</v>
      </c>
      <c r="EY6" s="141">
        <v>0</v>
      </c>
      <c r="EZ6" s="23">
        <v>3156.57</v>
      </c>
      <c r="FA6" s="139">
        <f t="shared" si="2"/>
        <v>0.23203283156840868</v>
      </c>
      <c r="FB6" s="5">
        <v>4613</v>
      </c>
      <c r="FC6" s="139">
        <f t="shared" si="3"/>
        <v>1</v>
      </c>
      <c r="FE6" s="5"/>
      <c r="FF6" s="141">
        <v>0</v>
      </c>
      <c r="FG6" s="23">
        <v>1486.2995510200001</v>
      </c>
      <c r="FH6" s="139">
        <f t="shared" si="4"/>
        <v>0.11157776784490363</v>
      </c>
      <c r="FI6" s="5">
        <v>0</v>
      </c>
      <c r="FJ6" s="139">
        <f t="shared" si="5"/>
        <v>0</v>
      </c>
      <c r="FL6" s="144">
        <v>7873</v>
      </c>
      <c r="FM6" s="145">
        <f t="shared" si="6"/>
        <v>0.68245451314546257</v>
      </c>
      <c r="FN6" s="144">
        <v>2591</v>
      </c>
      <c r="FO6" s="145">
        <f t="shared" si="7"/>
        <v>0.82634348588741824</v>
      </c>
      <c r="FQ6" s="141">
        <v>278</v>
      </c>
      <c r="FR6" s="23">
        <v>367.01</v>
      </c>
      <c r="FS6" s="185">
        <f t="shared" si="8"/>
        <v>0.8184367466057606</v>
      </c>
      <c r="FT6" s="186">
        <f t="shared" si="9"/>
        <v>645.01</v>
      </c>
      <c r="FV6" s="107">
        <f t="shared" si="10"/>
        <v>1223.672292</v>
      </c>
      <c r="FW6" s="23">
        <v>1553.672292</v>
      </c>
      <c r="FX6" s="23">
        <v>0</v>
      </c>
      <c r="FY6" s="23">
        <v>330</v>
      </c>
      <c r="FZ6" s="23">
        <f t="shared" si="11"/>
        <v>0.78759999261105451</v>
      </c>
      <c r="GA6" s="183">
        <v>0</v>
      </c>
      <c r="GC6" s="37">
        <v>8282.0143900000003</v>
      </c>
      <c r="GD6" s="37">
        <f t="shared" si="12"/>
        <v>0.25404952116564417</v>
      </c>
      <c r="GE6" s="37">
        <v>815.30719999999997</v>
      </c>
      <c r="GF6" s="37">
        <f t="shared" si="13"/>
        <v>6.0491705000741948E-2</v>
      </c>
      <c r="GH6" s="5">
        <v>12228.81681</v>
      </c>
      <c r="GI6" s="270">
        <v>1097.602844</v>
      </c>
      <c r="GK6" s="35">
        <v>0.25700000000000001</v>
      </c>
      <c r="GL6" s="33">
        <v>0.84</v>
      </c>
      <c r="GM6" s="5">
        <f t="shared" si="14"/>
        <v>2618.1493815899998</v>
      </c>
      <c r="GN6" s="5">
        <v>-2618.1493815899998</v>
      </c>
      <c r="GO6" s="5">
        <f t="shared" si="15"/>
        <v>1100.3735904199998</v>
      </c>
      <c r="GP6" s="5">
        <f t="shared" si="16"/>
        <v>0.73736650938171278</v>
      </c>
      <c r="GR6" s="270">
        <v>11379.20861</v>
      </c>
      <c r="GS6" s="270">
        <v>1219.370615</v>
      </c>
      <c r="GV6" s="270">
        <v>3776.590956</v>
      </c>
      <c r="GW6" s="270">
        <v>1100.3735899999999</v>
      </c>
      <c r="GX6" s="5">
        <f t="shared" si="17"/>
        <v>1537.03108</v>
      </c>
      <c r="GY6" s="5">
        <f t="shared" si="18"/>
        <v>0.71590848377639826</v>
      </c>
    </row>
    <row r="7" spans="1:207" ht="15" customHeight="1" x14ac:dyDescent="0.35">
      <c r="A7" s="108" t="s">
        <v>143</v>
      </c>
      <c r="B7" s="109">
        <v>9659.9</v>
      </c>
      <c r="D7" s="84" t="s">
        <v>194</v>
      </c>
      <c r="E7" s="84">
        <v>500</v>
      </c>
      <c r="F7" s="13"/>
      <c r="I7" s="84" t="s">
        <v>259</v>
      </c>
      <c r="J7" s="84">
        <v>1607</v>
      </c>
      <c r="L7" s="84" t="s">
        <v>199</v>
      </c>
      <c r="M7" s="84">
        <v>23475</v>
      </c>
      <c r="P7" s="40">
        <v>5</v>
      </c>
      <c r="Q7" s="85">
        <v>0</v>
      </c>
      <c r="R7" s="86">
        <v>0</v>
      </c>
      <c r="S7" s="87">
        <v>0</v>
      </c>
      <c r="T7" s="86">
        <v>0</v>
      </c>
      <c r="U7" s="87">
        <v>0</v>
      </c>
      <c r="V7" s="86">
        <v>0</v>
      </c>
      <c r="W7" s="87">
        <v>0</v>
      </c>
      <c r="X7" s="86">
        <v>0</v>
      </c>
      <c r="Y7" s="87">
        <v>0</v>
      </c>
      <c r="Z7" s="86">
        <v>0</v>
      </c>
      <c r="AA7" s="87">
        <v>0</v>
      </c>
      <c r="AB7" s="86">
        <v>0</v>
      </c>
      <c r="AC7" s="87">
        <v>0</v>
      </c>
      <c r="AD7" s="86">
        <v>0</v>
      </c>
      <c r="AF7" s="40">
        <v>5</v>
      </c>
      <c r="AG7" s="85">
        <v>28657.935600000001</v>
      </c>
      <c r="AH7" s="87">
        <v>1428.3</v>
      </c>
      <c r="AI7" s="85">
        <v>310.5</v>
      </c>
      <c r="AJ7" s="37">
        <v>0.32200000000000001</v>
      </c>
      <c r="AK7" s="37">
        <v>0.621</v>
      </c>
      <c r="AL7" s="37">
        <v>0.621</v>
      </c>
      <c r="AM7" s="86">
        <v>65.245999999999995</v>
      </c>
      <c r="AN7" s="87">
        <v>1944.4811999999999</v>
      </c>
      <c r="AO7" s="37">
        <v>0.10099999999999999</v>
      </c>
      <c r="AP7" s="34">
        <v>0.16699999999999998</v>
      </c>
      <c r="AQ7" s="85">
        <v>20560.599999999999</v>
      </c>
      <c r="AR7" s="87">
        <v>19132.125</v>
      </c>
      <c r="AS7" s="37">
        <v>0.46099999999999997</v>
      </c>
      <c r="AT7" s="34">
        <v>0.81499999999999995</v>
      </c>
      <c r="AU7" s="26"/>
      <c r="AV7" s="85">
        <v>687.08199999999999</v>
      </c>
      <c r="AW7" s="86">
        <v>0.27899994315090187</v>
      </c>
      <c r="AX7" s="85">
        <v>871.28399999999999</v>
      </c>
      <c r="AY7" s="86">
        <v>0.54218046048537649</v>
      </c>
      <c r="AZ7" s="85">
        <v>1121.4780000000001</v>
      </c>
      <c r="BA7" s="86">
        <v>0.5784392407674851</v>
      </c>
      <c r="BB7" s="26"/>
      <c r="BC7" s="88">
        <v>51358.995000000003</v>
      </c>
      <c r="BD7" s="86">
        <v>0.73770491803278682</v>
      </c>
      <c r="BE7" s="26"/>
      <c r="BF7" s="133">
        <v>12228.816999999999</v>
      </c>
      <c r="BG7" s="26">
        <v>0</v>
      </c>
      <c r="BH7" s="89">
        <v>0</v>
      </c>
      <c r="BI7" s="90">
        <v>0.37511708588957055</v>
      </c>
      <c r="BJ7" s="91">
        <v>0</v>
      </c>
      <c r="BK7" s="89">
        <v>0</v>
      </c>
      <c r="BL7" s="89">
        <v>0</v>
      </c>
      <c r="BM7" s="89">
        <v>0</v>
      </c>
      <c r="BN7" s="89">
        <v>1097.6030000000001</v>
      </c>
      <c r="BO7" s="90">
        <v>8.1436637483306137E-2</v>
      </c>
      <c r="BP7" s="91">
        <v>0</v>
      </c>
      <c r="BQ7" s="26">
        <v>7668</v>
      </c>
      <c r="BR7" s="26">
        <v>649.37940168</v>
      </c>
      <c r="BS7" s="26"/>
      <c r="BT7" s="92">
        <v>-700</v>
      </c>
      <c r="BU7" s="26">
        <v>0</v>
      </c>
      <c r="BV7" s="26">
        <v>4485</v>
      </c>
      <c r="BW7" s="26">
        <v>4485</v>
      </c>
      <c r="BX7" s="26">
        <v>0</v>
      </c>
      <c r="BY7" s="26">
        <v>0</v>
      </c>
      <c r="BZ7" s="26">
        <v>-5000</v>
      </c>
      <c r="CA7" s="26">
        <v>0</v>
      </c>
      <c r="CB7" s="26">
        <v>-2137.9980652999998</v>
      </c>
      <c r="CC7" s="26">
        <v>0</v>
      </c>
      <c r="CD7" s="26">
        <v>-4000</v>
      </c>
      <c r="CE7" s="26">
        <v>0</v>
      </c>
      <c r="CF7" s="26">
        <v>4800</v>
      </c>
      <c r="CG7" s="26">
        <v>4800</v>
      </c>
      <c r="CH7" s="26">
        <v>12475.32154845</v>
      </c>
      <c r="CI7" s="26">
        <v>12475.32154845</v>
      </c>
      <c r="CJ7" s="90">
        <v>21760.32154845</v>
      </c>
      <c r="CK7" s="26"/>
      <c r="CL7" s="92">
        <v>-700</v>
      </c>
      <c r="CM7" s="26">
        <v>700</v>
      </c>
      <c r="CN7" s="26">
        <v>4485</v>
      </c>
      <c r="CO7" s="26">
        <v>0</v>
      </c>
      <c r="CP7" s="26">
        <v>0</v>
      </c>
      <c r="CQ7" s="26">
        <v>0</v>
      </c>
      <c r="CR7" s="26">
        <v>-5000</v>
      </c>
      <c r="CS7" s="26">
        <v>5000</v>
      </c>
      <c r="CT7" s="26">
        <v>-2137.9980652999998</v>
      </c>
      <c r="CU7" s="26">
        <v>2137.9980652999998</v>
      </c>
      <c r="CV7" s="26">
        <v>-4000</v>
      </c>
      <c r="CW7" s="26">
        <v>4000</v>
      </c>
      <c r="CX7" s="26">
        <v>4800</v>
      </c>
      <c r="CY7" s="26">
        <v>0</v>
      </c>
      <c r="CZ7" s="26">
        <v>12475.32154845</v>
      </c>
      <c r="DA7" s="26">
        <v>0</v>
      </c>
      <c r="DB7" s="90">
        <v>11837.9980653</v>
      </c>
      <c r="DC7" s="26"/>
      <c r="DD7" s="93">
        <v>26537.633000000002</v>
      </c>
      <c r="DE7" s="34">
        <v>1976.586</v>
      </c>
      <c r="DF7" s="37">
        <v>2602.5461510874002</v>
      </c>
      <c r="DG7" s="37">
        <v>31116.765151087402</v>
      </c>
      <c r="DH7" s="93">
        <v>6811.5410000000002</v>
      </c>
      <c r="DI7" s="93">
        <v>47372.411</v>
      </c>
      <c r="DJ7" s="34">
        <v>6255</v>
      </c>
      <c r="DK7" s="90">
        <v>53627.411</v>
      </c>
      <c r="DL7" s="26"/>
      <c r="DM7" s="93">
        <v>1053.7629999999999</v>
      </c>
      <c r="DN7" s="34">
        <v>10508.77584392489</v>
      </c>
      <c r="DO7" s="34">
        <v>11562.538843924889</v>
      </c>
      <c r="DP7" s="37">
        <v>1194.729528534212</v>
      </c>
      <c r="DQ7" s="37">
        <v>2907.757974290821</v>
      </c>
      <c r="DR7" s="37">
        <v>453.37764771000002</v>
      </c>
      <c r="DS7" s="34">
        <v>3361.1356220008211</v>
      </c>
      <c r="DT7" s="34">
        <v>161.54210968282339</v>
      </c>
      <c r="DU7" s="34">
        <v>161.54210968282339</v>
      </c>
      <c r="DW7" s="97">
        <v>0</v>
      </c>
      <c r="DX7" s="98">
        <v>6779.6610170000004</v>
      </c>
      <c r="DY7" s="104">
        <v>1447.7400829999999</v>
      </c>
      <c r="DZ7" s="104">
        <v>0</v>
      </c>
      <c r="EA7" s="97">
        <v>0</v>
      </c>
      <c r="EB7" s="98">
        <v>1553.672292</v>
      </c>
      <c r="EC7" s="97">
        <v>0</v>
      </c>
      <c r="ED7" s="98">
        <v>1271.1864410000001</v>
      </c>
      <c r="EE7" s="97">
        <v>0</v>
      </c>
      <c r="EF7" s="98">
        <v>847.5</v>
      </c>
      <c r="EG7" s="97">
        <v>0</v>
      </c>
      <c r="EH7" s="98">
        <v>7397.5988710000001</v>
      </c>
      <c r="EI7" s="97">
        <v>0</v>
      </c>
      <c r="EJ7" s="98">
        <v>6779.6610170000004</v>
      </c>
      <c r="EK7" s="105">
        <v>1553.672292</v>
      </c>
      <c r="EL7" s="106">
        <v>847.5</v>
      </c>
      <c r="EM7" s="107">
        <v>735.83500000000004</v>
      </c>
      <c r="EN7" s="105">
        <v>453.37764771000002</v>
      </c>
      <c r="EO7" s="105">
        <v>10964.025395000001</v>
      </c>
      <c r="EP7" s="105">
        <v>0</v>
      </c>
      <c r="ER7" s="133">
        <v>0</v>
      </c>
      <c r="ES7" s="23">
        <v>0</v>
      </c>
      <c r="ET7" s="34">
        <f t="shared" si="1"/>
        <v>0</v>
      </c>
      <c r="EU7" s="133">
        <v>0</v>
      </c>
      <c r="EV7" s="23">
        <v>0</v>
      </c>
      <c r="EW7" s="34">
        <f t="shared" si="0"/>
        <v>0</v>
      </c>
      <c r="EY7" s="141">
        <v>0</v>
      </c>
      <c r="EZ7" s="23">
        <v>3156.57</v>
      </c>
      <c r="FA7" s="139">
        <f t="shared" si="2"/>
        <v>0.23203283156840868</v>
      </c>
      <c r="FB7" s="5">
        <v>4613</v>
      </c>
      <c r="FC7" s="139">
        <f t="shared" si="3"/>
        <v>1</v>
      </c>
      <c r="FE7" s="5"/>
      <c r="FF7" s="141">
        <v>0</v>
      </c>
      <c r="FG7" s="23">
        <v>7040.3117086499997</v>
      </c>
      <c r="FH7" s="139">
        <f t="shared" si="4"/>
        <v>0.5285221709475818</v>
      </c>
      <c r="FI7" s="5">
        <v>0</v>
      </c>
      <c r="FJ7" s="139">
        <f t="shared" si="5"/>
        <v>0</v>
      </c>
      <c r="FL7" s="144">
        <v>7873</v>
      </c>
      <c r="FM7" s="145">
        <f t="shared" si="6"/>
        <v>0.68245451314546257</v>
      </c>
      <c r="FN7" s="144">
        <v>2591</v>
      </c>
      <c r="FO7" s="145">
        <f t="shared" si="7"/>
        <v>0.82634348588741824</v>
      </c>
      <c r="FQ7" s="141">
        <v>0</v>
      </c>
      <c r="FR7" s="23">
        <v>367.01</v>
      </c>
      <c r="FS7" s="185">
        <f t="shared" si="8"/>
        <v>0.46568963329526708</v>
      </c>
      <c r="FT7" s="186">
        <f t="shared" si="9"/>
        <v>367.01</v>
      </c>
      <c r="FV7" s="107">
        <f t="shared" si="10"/>
        <v>1223.672292</v>
      </c>
      <c r="FW7" s="23">
        <v>1553.672292</v>
      </c>
      <c r="FX7" s="23">
        <v>0</v>
      </c>
      <c r="FY7" s="23">
        <v>330</v>
      </c>
      <c r="FZ7" s="23">
        <f t="shared" si="11"/>
        <v>0.78759999261105451</v>
      </c>
      <c r="GA7" s="183">
        <v>0</v>
      </c>
      <c r="GC7" s="37">
        <v>8682.4600699999992</v>
      </c>
      <c r="GD7" s="37">
        <f t="shared" si="12"/>
        <v>0.26633313098159506</v>
      </c>
      <c r="GE7" s="37">
        <v>779.29813000000013</v>
      </c>
      <c r="GF7" s="37">
        <f t="shared" si="13"/>
        <v>5.7820012613147363E-2</v>
      </c>
      <c r="GH7" s="5">
        <v>12302.1363</v>
      </c>
      <c r="GI7" s="270">
        <v>1069.2209419999999</v>
      </c>
      <c r="GK7" s="35">
        <v>0.25700000000000001</v>
      </c>
      <c r="GL7" s="33">
        <v>0.84</v>
      </c>
      <c r="GM7" s="5">
        <f t="shared" si="14"/>
        <v>2618.1493815899998</v>
      </c>
      <c r="GN7" s="5">
        <v>-2618.1493815899998</v>
      </c>
      <c r="GO7" s="5">
        <f t="shared" si="15"/>
        <v>1100.3735904199998</v>
      </c>
      <c r="GP7" s="5">
        <f t="shared" si="16"/>
        <v>0.73736650938171278</v>
      </c>
      <c r="GR7" s="270">
        <v>11664.808660000001</v>
      </c>
      <c r="GS7" s="270">
        <v>1148.319741</v>
      </c>
      <c r="GV7" s="270">
        <v>3776.590956</v>
      </c>
      <c r="GW7" s="270">
        <v>1100.3735899999999</v>
      </c>
      <c r="GX7" s="5">
        <f t="shared" si="17"/>
        <v>1537.03108</v>
      </c>
      <c r="GY7" s="5">
        <f t="shared" si="18"/>
        <v>0.71590848377639826</v>
      </c>
    </row>
    <row r="8" spans="1:207" x14ac:dyDescent="0.35">
      <c r="A8" s="82" t="s">
        <v>155</v>
      </c>
      <c r="B8" s="83">
        <v>11643.6</v>
      </c>
      <c r="D8" s="84" t="s">
        <v>150</v>
      </c>
      <c r="E8" s="84">
        <v>4805</v>
      </c>
      <c r="F8" s="13"/>
      <c r="I8" s="84" t="s">
        <v>260</v>
      </c>
      <c r="J8" s="84">
        <v>508.3</v>
      </c>
      <c r="L8" s="84" t="s">
        <v>201</v>
      </c>
      <c r="M8" s="84">
        <v>1938.8</v>
      </c>
      <c r="P8" s="40">
        <v>6</v>
      </c>
      <c r="Q8" s="85">
        <v>0</v>
      </c>
      <c r="R8" s="86">
        <v>0</v>
      </c>
      <c r="S8" s="87">
        <v>0</v>
      </c>
      <c r="T8" s="86">
        <v>0</v>
      </c>
      <c r="U8" s="87">
        <v>0</v>
      </c>
      <c r="V8" s="86">
        <v>0</v>
      </c>
      <c r="W8" s="87">
        <v>0</v>
      </c>
      <c r="X8" s="86">
        <v>0</v>
      </c>
      <c r="Y8" s="87">
        <v>0</v>
      </c>
      <c r="Z8" s="86">
        <v>0</v>
      </c>
      <c r="AA8" s="87">
        <v>0</v>
      </c>
      <c r="AB8" s="86">
        <v>0</v>
      </c>
      <c r="AC8" s="87">
        <v>0</v>
      </c>
      <c r="AD8" s="86">
        <v>0</v>
      </c>
      <c r="AF8" s="40">
        <v>6</v>
      </c>
      <c r="AG8" s="85">
        <v>28835.9352</v>
      </c>
      <c r="AH8" s="87">
        <v>1393.8</v>
      </c>
      <c r="AI8" s="85">
        <v>303</v>
      </c>
      <c r="AJ8" s="37">
        <v>0.32400000000000001</v>
      </c>
      <c r="AK8" s="37">
        <v>0.60599999999999998</v>
      </c>
      <c r="AL8" s="37">
        <v>0.60599999999999998</v>
      </c>
      <c r="AM8" s="86">
        <v>62.661999999999999</v>
      </c>
      <c r="AN8" s="87">
        <v>2072.5608000000002</v>
      </c>
      <c r="AO8" s="37">
        <v>9.7000000000000003E-2</v>
      </c>
      <c r="AP8" s="34">
        <v>0.17800000000000002</v>
      </c>
      <c r="AQ8" s="85">
        <v>21363.4</v>
      </c>
      <c r="AR8" s="87">
        <v>19578.150000000001</v>
      </c>
      <c r="AS8" s="37">
        <v>0.47900000000000004</v>
      </c>
      <c r="AT8" s="34">
        <v>0.83400000000000007</v>
      </c>
      <c r="AU8" s="26"/>
      <c r="AV8" s="85">
        <v>716.63400000000001</v>
      </c>
      <c r="AW8" s="86">
        <v>0.2909999756361008</v>
      </c>
      <c r="AX8" s="85">
        <v>890.92200000000003</v>
      </c>
      <c r="AY8" s="86">
        <v>0.55440074673304296</v>
      </c>
      <c r="AZ8" s="85">
        <v>1121.4780000000001</v>
      </c>
      <c r="BA8" s="86">
        <v>0.5784392407674851</v>
      </c>
      <c r="BB8" s="26"/>
      <c r="BC8" s="88">
        <v>51358.995000000003</v>
      </c>
      <c r="BD8" s="86">
        <v>0.73770491803278682</v>
      </c>
      <c r="BE8" s="26"/>
      <c r="BF8" s="133">
        <v>12302.136</v>
      </c>
      <c r="BG8" s="26">
        <v>0</v>
      </c>
      <c r="BH8" s="89">
        <v>0</v>
      </c>
      <c r="BI8" s="90">
        <v>0.37736613496932514</v>
      </c>
      <c r="BJ8" s="91">
        <v>0</v>
      </c>
      <c r="BK8" s="89">
        <v>0</v>
      </c>
      <c r="BL8" s="89">
        <v>0</v>
      </c>
      <c r="BM8" s="89">
        <v>0</v>
      </c>
      <c r="BN8" s="89">
        <v>1069.221</v>
      </c>
      <c r="BO8" s="90">
        <v>7.9330835435524563E-2</v>
      </c>
      <c r="BP8" s="91">
        <v>0</v>
      </c>
      <c r="BQ8" s="26">
        <v>7668</v>
      </c>
      <c r="BR8" s="26">
        <v>650.29916550999997</v>
      </c>
      <c r="BS8" s="26"/>
      <c r="BT8" s="92">
        <v>-700</v>
      </c>
      <c r="BU8" s="26">
        <v>0</v>
      </c>
      <c r="BV8" s="26">
        <v>4485</v>
      </c>
      <c r="BW8" s="26">
        <v>4485</v>
      </c>
      <c r="BX8" s="26">
        <v>0</v>
      </c>
      <c r="BY8" s="26">
        <v>0</v>
      </c>
      <c r="BZ8" s="26">
        <v>-5000</v>
      </c>
      <c r="CA8" s="26">
        <v>0</v>
      </c>
      <c r="CB8" s="26">
        <v>0</v>
      </c>
      <c r="CC8" s="26">
        <v>0</v>
      </c>
      <c r="CD8" s="26">
        <v>-4000</v>
      </c>
      <c r="CE8" s="26">
        <v>0</v>
      </c>
      <c r="CF8" s="26">
        <v>4800</v>
      </c>
      <c r="CG8" s="26">
        <v>4800</v>
      </c>
      <c r="CH8" s="26">
        <v>16766.796405789999</v>
      </c>
      <c r="CI8" s="26">
        <v>16766.796405789999</v>
      </c>
      <c r="CJ8" s="90">
        <v>26051.796405789999</v>
      </c>
      <c r="CK8" s="26"/>
      <c r="CL8" s="92">
        <v>-700</v>
      </c>
      <c r="CM8" s="26">
        <v>700</v>
      </c>
      <c r="CN8" s="26">
        <v>4485</v>
      </c>
      <c r="CO8" s="26">
        <v>0</v>
      </c>
      <c r="CP8" s="26">
        <v>0</v>
      </c>
      <c r="CQ8" s="26">
        <v>0</v>
      </c>
      <c r="CR8" s="26">
        <v>-5000</v>
      </c>
      <c r="CS8" s="26">
        <v>5000</v>
      </c>
      <c r="CT8" s="26">
        <v>0</v>
      </c>
      <c r="CU8" s="26">
        <v>0</v>
      </c>
      <c r="CV8" s="26">
        <v>-4000</v>
      </c>
      <c r="CW8" s="26">
        <v>4000</v>
      </c>
      <c r="CX8" s="26">
        <v>4800</v>
      </c>
      <c r="CY8" s="26">
        <v>0</v>
      </c>
      <c r="CZ8" s="26">
        <v>16766.796405789999</v>
      </c>
      <c r="DA8" s="26">
        <v>0</v>
      </c>
      <c r="DB8" s="90">
        <v>9700</v>
      </c>
      <c r="DC8" s="26"/>
      <c r="DD8" s="93">
        <v>27552.059000000001</v>
      </c>
      <c r="DE8" s="34">
        <v>1965.6310000000001</v>
      </c>
      <c r="DF8" s="37">
        <v>2801.3606452398999</v>
      </c>
      <c r="DG8" s="37">
        <v>32319.050645239902</v>
      </c>
      <c r="DH8" s="93">
        <v>6946.607</v>
      </c>
      <c r="DI8" s="93">
        <v>47878.411</v>
      </c>
      <c r="DJ8" s="34">
        <v>6340</v>
      </c>
      <c r="DK8" s="90">
        <v>54218.411</v>
      </c>
      <c r="DL8" s="26"/>
      <c r="DM8" s="93">
        <v>1230.7260000000001</v>
      </c>
      <c r="DN8" s="34">
        <v>10540.1958456256</v>
      </c>
      <c r="DO8" s="34">
        <v>11770.9218456256</v>
      </c>
      <c r="DP8" s="37">
        <v>1292.686005011112</v>
      </c>
      <c r="DQ8" s="37">
        <v>2924.3137231413061</v>
      </c>
      <c r="DR8" s="37">
        <v>436.82189885999998</v>
      </c>
      <c r="DS8" s="34">
        <v>3361.1356220013063</v>
      </c>
      <c r="DT8" s="34">
        <v>162.46187350785041</v>
      </c>
      <c r="DU8" s="34">
        <v>162.46187350785041</v>
      </c>
      <c r="DW8" s="97">
        <v>0</v>
      </c>
      <c r="DX8" s="98">
        <v>6779.6610170000004</v>
      </c>
      <c r="DY8" s="104">
        <v>1447.7400829999999</v>
      </c>
      <c r="DZ8" s="104">
        <v>0</v>
      </c>
      <c r="EA8" s="97">
        <v>0</v>
      </c>
      <c r="EB8" s="98">
        <v>1553.672292</v>
      </c>
      <c r="EC8" s="97">
        <v>0</v>
      </c>
      <c r="ED8" s="98">
        <v>1271.1864410000001</v>
      </c>
      <c r="EE8" s="97">
        <v>0</v>
      </c>
      <c r="EF8" s="98">
        <v>847.5</v>
      </c>
      <c r="EG8" s="97">
        <v>0</v>
      </c>
      <c r="EH8" s="98">
        <v>7397.5988710000001</v>
      </c>
      <c r="EI8" s="97">
        <v>0</v>
      </c>
      <c r="EJ8" s="98">
        <v>6779.6610170000004</v>
      </c>
      <c r="EK8" s="105">
        <v>1553.672292</v>
      </c>
      <c r="EL8" s="106">
        <v>847.5</v>
      </c>
      <c r="EM8" s="107">
        <v>735.83500000000004</v>
      </c>
      <c r="EN8" s="105">
        <v>436.82189885999998</v>
      </c>
      <c r="EO8" s="105">
        <v>10964.025395000001</v>
      </c>
      <c r="EP8" s="105">
        <v>0</v>
      </c>
      <c r="ER8" s="133">
        <v>0</v>
      </c>
      <c r="ES8" s="23">
        <v>0</v>
      </c>
      <c r="ET8" s="34">
        <f t="shared" si="1"/>
        <v>0</v>
      </c>
      <c r="EU8" s="133">
        <v>0</v>
      </c>
      <c r="EV8" s="23">
        <v>0</v>
      </c>
      <c r="EW8" s="34">
        <f t="shared" si="0"/>
        <v>0</v>
      </c>
      <c r="EY8" s="141">
        <v>0</v>
      </c>
      <c r="EZ8" s="23">
        <v>3156.57</v>
      </c>
      <c r="FA8" s="139">
        <f t="shared" si="2"/>
        <v>0.23203283156840868</v>
      </c>
      <c r="FB8" s="5">
        <v>4613</v>
      </c>
      <c r="FC8" s="139">
        <f t="shared" si="3"/>
        <v>1</v>
      </c>
      <c r="FE8" s="5"/>
      <c r="FF8" s="141">
        <v>0</v>
      </c>
      <c r="FG8" s="23">
        <v>10423.35</v>
      </c>
      <c r="FH8" s="139">
        <f t="shared" si="4"/>
        <v>0.78248972467766453</v>
      </c>
      <c r="FI8" s="5">
        <v>0</v>
      </c>
      <c r="FJ8" s="139">
        <f t="shared" si="5"/>
        <v>0</v>
      </c>
      <c r="FL8" s="144">
        <v>7873</v>
      </c>
      <c r="FM8" s="145">
        <f t="shared" si="6"/>
        <v>0.68245451314546257</v>
      </c>
      <c r="FN8" s="144">
        <v>2591</v>
      </c>
      <c r="FO8" s="145">
        <f t="shared" si="7"/>
        <v>0.82634348588741824</v>
      </c>
      <c r="FQ8" s="141">
        <v>278</v>
      </c>
      <c r="FR8" s="23">
        <v>367.01</v>
      </c>
      <c r="FS8" s="185">
        <f t="shared" si="8"/>
        <v>0.8184367466057606</v>
      </c>
      <c r="FT8" s="186">
        <f t="shared" si="9"/>
        <v>645.01</v>
      </c>
      <c r="FV8" s="107">
        <f t="shared" si="10"/>
        <v>1223.672292</v>
      </c>
      <c r="FW8" s="23">
        <v>1553.672292</v>
      </c>
      <c r="FX8" s="23">
        <v>0</v>
      </c>
      <c r="FY8" s="23">
        <v>330</v>
      </c>
      <c r="FZ8" s="23">
        <f t="shared" si="11"/>
        <v>0.78759999261105451</v>
      </c>
      <c r="GA8" s="183">
        <v>0</v>
      </c>
      <c r="GC8" s="37">
        <v>8734.51656</v>
      </c>
      <c r="GD8" s="37">
        <f t="shared" si="12"/>
        <v>0.26792995582822088</v>
      </c>
      <c r="GE8" s="37">
        <v>759.14690999999993</v>
      </c>
      <c r="GF8" s="37">
        <f t="shared" si="13"/>
        <v>5.6324893159222435E-2</v>
      </c>
      <c r="GH8" s="5">
        <v>11503.817999999999</v>
      </c>
      <c r="GI8" s="270">
        <v>1034.4001599999999</v>
      </c>
      <c r="GK8" s="35">
        <v>0.25700000000000001</v>
      </c>
      <c r="GL8" s="33">
        <v>0.84</v>
      </c>
      <c r="GM8" s="5">
        <f t="shared" si="14"/>
        <v>2618.1493815899998</v>
      </c>
      <c r="GN8" s="5">
        <v>-2618.1493815899998</v>
      </c>
      <c r="GO8" s="5">
        <f t="shared" si="15"/>
        <v>1100.3735904199998</v>
      </c>
      <c r="GP8" s="5">
        <f t="shared" si="16"/>
        <v>0.73736650938171278</v>
      </c>
      <c r="GR8" s="270">
        <v>12228.81681</v>
      </c>
      <c r="GS8" s="270">
        <v>1097.602844</v>
      </c>
      <c r="GV8" s="270">
        <v>3776.590956</v>
      </c>
      <c r="GW8" s="270">
        <v>1100.3735899999999</v>
      </c>
      <c r="GX8" s="5">
        <f t="shared" si="17"/>
        <v>1537.03108</v>
      </c>
      <c r="GY8" s="5">
        <f t="shared" si="18"/>
        <v>0.71590848377639826</v>
      </c>
    </row>
    <row r="9" spans="1:207" x14ac:dyDescent="0.35">
      <c r="A9" s="108" t="s">
        <v>154</v>
      </c>
      <c r="B9" s="109">
        <v>0</v>
      </c>
      <c r="D9" s="84" t="s">
        <v>162</v>
      </c>
      <c r="E9" s="84">
        <v>2462.66</v>
      </c>
      <c r="F9" s="13"/>
      <c r="I9" s="84" t="s">
        <v>261</v>
      </c>
      <c r="J9" s="84">
        <v>3135.5</v>
      </c>
      <c r="L9" s="84" t="s">
        <v>262</v>
      </c>
      <c r="M9" s="84">
        <v>11600</v>
      </c>
      <c r="P9" s="40">
        <v>7</v>
      </c>
      <c r="Q9" s="85">
        <v>0</v>
      </c>
      <c r="R9" s="86">
        <v>0</v>
      </c>
      <c r="S9" s="87">
        <v>0</v>
      </c>
      <c r="T9" s="86">
        <v>0</v>
      </c>
      <c r="U9" s="87">
        <v>0</v>
      </c>
      <c r="V9" s="86">
        <v>0</v>
      </c>
      <c r="W9" s="87">
        <v>0</v>
      </c>
      <c r="X9" s="86">
        <v>0</v>
      </c>
      <c r="Y9" s="87">
        <v>0</v>
      </c>
      <c r="Z9" s="86">
        <v>0</v>
      </c>
      <c r="AA9" s="87">
        <v>0</v>
      </c>
      <c r="AB9" s="86">
        <v>0</v>
      </c>
      <c r="AC9" s="87">
        <v>0</v>
      </c>
      <c r="AD9" s="86">
        <v>0</v>
      </c>
      <c r="AF9" s="40">
        <v>7</v>
      </c>
      <c r="AG9" s="85">
        <v>26966.939399999999</v>
      </c>
      <c r="AH9" s="87">
        <v>1324.8</v>
      </c>
      <c r="AI9" s="85">
        <v>288</v>
      </c>
      <c r="AJ9" s="37">
        <v>0.30299999999999999</v>
      </c>
      <c r="AK9" s="37">
        <v>0.57599999999999996</v>
      </c>
      <c r="AL9" s="37">
        <v>0.57599999999999996</v>
      </c>
      <c r="AM9" s="86">
        <v>59.432000000000002</v>
      </c>
      <c r="AN9" s="87">
        <v>2130.7788</v>
      </c>
      <c r="AO9" s="37">
        <v>9.1999999999999998E-2</v>
      </c>
      <c r="AP9" s="34">
        <v>0.183</v>
      </c>
      <c r="AQ9" s="85">
        <v>21809.4</v>
      </c>
      <c r="AR9" s="87">
        <v>19742.474999999999</v>
      </c>
      <c r="AS9" s="37">
        <v>0.48900000000000005</v>
      </c>
      <c r="AT9" s="34">
        <v>0.84099999999999997</v>
      </c>
      <c r="AU9" s="26"/>
      <c r="AV9" s="85">
        <v>807.75199999999995</v>
      </c>
      <c r="AW9" s="86">
        <v>0.32799980508880644</v>
      </c>
      <c r="AX9" s="85">
        <v>907.654</v>
      </c>
      <c r="AY9" s="86">
        <v>0.56481269446172988</v>
      </c>
      <c r="AZ9" s="85">
        <v>1121.4780000000001</v>
      </c>
      <c r="BA9" s="86">
        <v>0.5784392407674851</v>
      </c>
      <c r="BB9" s="26"/>
      <c r="BC9" s="88">
        <v>51358.995000000003</v>
      </c>
      <c r="BD9" s="86">
        <v>0.73770491803278682</v>
      </c>
      <c r="BE9" s="26"/>
      <c r="BF9" s="133">
        <v>11503.817999999999</v>
      </c>
      <c r="BG9" s="26">
        <v>0</v>
      </c>
      <c r="BH9" s="89">
        <v>0</v>
      </c>
      <c r="BI9" s="90">
        <v>0.35287785276073619</v>
      </c>
      <c r="BJ9" s="91">
        <v>0</v>
      </c>
      <c r="BK9" s="89">
        <v>0</v>
      </c>
      <c r="BL9" s="89">
        <v>0</v>
      </c>
      <c r="BM9" s="89">
        <v>0</v>
      </c>
      <c r="BN9" s="89">
        <v>1034.4000000000001</v>
      </c>
      <c r="BO9" s="90">
        <v>7.6747291883068711E-2</v>
      </c>
      <c r="BP9" s="91">
        <v>0</v>
      </c>
      <c r="BQ9" s="26">
        <v>7668</v>
      </c>
      <c r="BR9" s="26">
        <v>650.75904741999989</v>
      </c>
      <c r="BS9" s="26"/>
      <c r="BT9" s="92">
        <v>-700</v>
      </c>
      <c r="BU9" s="26">
        <v>0</v>
      </c>
      <c r="BV9" s="26">
        <v>4485</v>
      </c>
      <c r="BW9" s="26">
        <v>4485</v>
      </c>
      <c r="BX9" s="26">
        <v>0</v>
      </c>
      <c r="BY9" s="26">
        <v>0</v>
      </c>
      <c r="BZ9" s="26">
        <v>-5000</v>
      </c>
      <c r="CA9" s="26">
        <v>0</v>
      </c>
      <c r="CB9" s="26">
        <v>-1692.9680953100001</v>
      </c>
      <c r="CC9" s="26">
        <v>0</v>
      </c>
      <c r="CD9" s="26">
        <v>-4000</v>
      </c>
      <c r="CE9" s="26">
        <v>0</v>
      </c>
      <c r="CF9" s="26">
        <v>4800</v>
      </c>
      <c r="CG9" s="26">
        <v>4800</v>
      </c>
      <c r="CH9" s="26">
        <v>11390.79910111</v>
      </c>
      <c r="CI9" s="26">
        <v>11390.79910111</v>
      </c>
      <c r="CJ9" s="90">
        <v>20675.799101110002</v>
      </c>
      <c r="CK9" s="26"/>
      <c r="CL9" s="92">
        <v>-700</v>
      </c>
      <c r="CM9" s="26">
        <v>700</v>
      </c>
      <c r="CN9" s="26">
        <v>4485</v>
      </c>
      <c r="CO9" s="26">
        <v>0</v>
      </c>
      <c r="CP9" s="26">
        <v>0</v>
      </c>
      <c r="CQ9" s="26">
        <v>0</v>
      </c>
      <c r="CR9" s="26">
        <v>-5000</v>
      </c>
      <c r="CS9" s="26">
        <v>5000</v>
      </c>
      <c r="CT9" s="26">
        <v>-1692.9680953100001</v>
      </c>
      <c r="CU9" s="26">
        <v>1692.9680953100001</v>
      </c>
      <c r="CV9" s="26">
        <v>-4000</v>
      </c>
      <c r="CW9" s="26">
        <v>4000</v>
      </c>
      <c r="CX9" s="26">
        <v>4800</v>
      </c>
      <c r="CY9" s="26">
        <v>0</v>
      </c>
      <c r="CZ9" s="26">
        <v>11390.79910111</v>
      </c>
      <c r="DA9" s="26">
        <v>0</v>
      </c>
      <c r="DB9" s="90">
        <v>11392.96809531</v>
      </c>
      <c r="DC9" s="26"/>
      <c r="DD9" s="93">
        <v>29332.198</v>
      </c>
      <c r="DE9" s="34">
        <v>1971.125</v>
      </c>
      <c r="DF9" s="37">
        <v>3547.0086195078002</v>
      </c>
      <c r="DG9" s="37">
        <v>34850.3316195078</v>
      </c>
      <c r="DH9" s="93">
        <v>7154.4179999999997</v>
      </c>
      <c r="DI9" s="93">
        <v>48168.411</v>
      </c>
      <c r="DJ9" s="34">
        <v>6425</v>
      </c>
      <c r="DK9" s="90">
        <v>54593.411</v>
      </c>
      <c r="DL9" s="26"/>
      <c r="DM9" s="93">
        <v>1295.18</v>
      </c>
      <c r="DN9" s="34">
        <v>10555.905846475949</v>
      </c>
      <c r="DO9" s="34">
        <v>11851.085846475949</v>
      </c>
      <c r="DP9" s="37">
        <v>1390.642481488012</v>
      </c>
      <c r="DQ9" s="37">
        <v>2932.5915975665489</v>
      </c>
      <c r="DR9" s="37">
        <v>428.54402442999998</v>
      </c>
      <c r="DS9" s="34">
        <v>3361.1356219965487</v>
      </c>
      <c r="DT9" s="34">
        <v>162.92175542036381</v>
      </c>
      <c r="DU9" s="34">
        <v>162.92175542036381</v>
      </c>
      <c r="DW9" s="97">
        <v>0</v>
      </c>
      <c r="DX9" s="98">
        <v>6779.6610170000004</v>
      </c>
      <c r="DY9" s="104">
        <v>1447.7400829999999</v>
      </c>
      <c r="DZ9" s="104">
        <v>0</v>
      </c>
      <c r="EA9" s="97">
        <v>0</v>
      </c>
      <c r="EB9" s="98">
        <v>1553.672292</v>
      </c>
      <c r="EC9" s="97">
        <v>0</v>
      </c>
      <c r="ED9" s="98">
        <v>1271.1864410000001</v>
      </c>
      <c r="EE9" s="97">
        <v>0</v>
      </c>
      <c r="EF9" s="98">
        <v>847.5</v>
      </c>
      <c r="EG9" s="97">
        <v>0</v>
      </c>
      <c r="EH9" s="98">
        <v>7397.5988710000001</v>
      </c>
      <c r="EI9" s="97">
        <v>0</v>
      </c>
      <c r="EJ9" s="98">
        <v>6779.6610170000004</v>
      </c>
      <c r="EK9" s="105">
        <v>1553.672292</v>
      </c>
      <c r="EL9" s="106">
        <v>847.5</v>
      </c>
      <c r="EM9" s="107">
        <v>735.83500000000004</v>
      </c>
      <c r="EN9" s="105">
        <v>428.54402442999998</v>
      </c>
      <c r="EO9" s="105">
        <v>10964.025395000001</v>
      </c>
      <c r="EP9" s="105">
        <v>0</v>
      </c>
      <c r="ER9" s="133">
        <v>0</v>
      </c>
      <c r="ES9" s="23">
        <v>0</v>
      </c>
      <c r="ET9" s="34">
        <f t="shared" si="1"/>
        <v>0</v>
      </c>
      <c r="EU9" s="133">
        <v>0</v>
      </c>
      <c r="EV9" s="23">
        <v>0</v>
      </c>
      <c r="EW9" s="34">
        <f t="shared" si="0"/>
        <v>0</v>
      </c>
      <c r="EY9" s="141">
        <v>0</v>
      </c>
      <c r="EZ9" s="23">
        <v>3156.57</v>
      </c>
      <c r="FA9" s="139">
        <f t="shared" si="2"/>
        <v>0.23203283156840868</v>
      </c>
      <c r="FB9" s="5">
        <v>4613</v>
      </c>
      <c r="FC9" s="139">
        <f t="shared" si="3"/>
        <v>1</v>
      </c>
      <c r="FE9" s="5"/>
      <c r="FF9" s="141">
        <v>0</v>
      </c>
      <c r="FG9" s="23">
        <v>8697.2256123299994</v>
      </c>
      <c r="FH9" s="139">
        <f t="shared" si="4"/>
        <v>0.65290810294690604</v>
      </c>
      <c r="FI9" s="5">
        <v>0</v>
      </c>
      <c r="FJ9" s="139">
        <f t="shared" si="5"/>
        <v>0</v>
      </c>
      <c r="FL9" s="144">
        <v>7873</v>
      </c>
      <c r="FM9" s="145">
        <f t="shared" si="6"/>
        <v>0.68245451314546257</v>
      </c>
      <c r="FN9" s="144">
        <v>2591</v>
      </c>
      <c r="FO9" s="145">
        <f t="shared" si="7"/>
        <v>0.82634348588741824</v>
      </c>
      <c r="FQ9" s="141">
        <v>0</v>
      </c>
      <c r="FR9" s="23">
        <v>367.01</v>
      </c>
      <c r="FS9" s="185">
        <f t="shared" si="8"/>
        <v>0.46568963329526708</v>
      </c>
      <c r="FT9" s="186">
        <f t="shared" si="9"/>
        <v>367.01</v>
      </c>
      <c r="FV9" s="107">
        <f t="shared" si="10"/>
        <v>1223.672292</v>
      </c>
      <c r="FW9" s="23">
        <v>1553.672292</v>
      </c>
      <c r="FX9" s="23">
        <v>0</v>
      </c>
      <c r="FY9" s="23">
        <v>330</v>
      </c>
      <c r="FZ9" s="23">
        <f t="shared" si="11"/>
        <v>0.78759999261105451</v>
      </c>
      <c r="GA9" s="183">
        <v>0</v>
      </c>
      <c r="GC9" s="37">
        <v>8167.7107799999994</v>
      </c>
      <c r="GD9" s="37">
        <f t="shared" si="12"/>
        <v>0.25054327546012267</v>
      </c>
      <c r="GE9" s="37">
        <v>734.42400000000009</v>
      </c>
      <c r="GF9" s="37">
        <f t="shared" si="13"/>
        <v>5.4490577236978789E-2</v>
      </c>
      <c r="GH9" s="5">
        <v>9322.5864500000007</v>
      </c>
      <c r="GI9" s="270">
        <v>1038.8147759999999</v>
      </c>
      <c r="GK9" s="35">
        <v>0.25700000000000001</v>
      </c>
      <c r="GL9" s="33">
        <v>0.84</v>
      </c>
      <c r="GM9" s="5">
        <f t="shared" si="14"/>
        <v>2618.1493815899998</v>
      </c>
      <c r="GN9" s="5">
        <v>-2618.1493815899998</v>
      </c>
      <c r="GO9" s="5">
        <f t="shared" si="15"/>
        <v>1100.3735904199998</v>
      </c>
      <c r="GP9" s="5">
        <f t="shared" si="16"/>
        <v>0.73736650938171278</v>
      </c>
      <c r="GR9" s="270">
        <v>12302.1363</v>
      </c>
      <c r="GS9" s="270">
        <v>1069.2209419999999</v>
      </c>
      <c r="GV9" s="270">
        <v>3776.590956</v>
      </c>
      <c r="GW9" s="270">
        <v>1100.3735899999999</v>
      </c>
      <c r="GX9" s="5">
        <f t="shared" si="17"/>
        <v>1537.03108</v>
      </c>
      <c r="GY9" s="5">
        <f t="shared" si="18"/>
        <v>0.71590848377639826</v>
      </c>
    </row>
    <row r="10" spans="1:207" x14ac:dyDescent="0.35">
      <c r="A10" s="50" t="s">
        <v>163</v>
      </c>
      <c r="B10" s="110">
        <v>2462.66</v>
      </c>
      <c r="D10" s="84" t="s">
        <v>263</v>
      </c>
      <c r="E10" s="84">
        <v>3117.92</v>
      </c>
      <c r="F10" s="13"/>
      <c r="I10" s="84" t="s">
        <v>264</v>
      </c>
      <c r="J10" s="84">
        <v>4613</v>
      </c>
      <c r="L10" s="84" t="s">
        <v>265</v>
      </c>
      <c r="M10" s="84">
        <v>9849.0400000000009</v>
      </c>
      <c r="P10" s="40">
        <v>8</v>
      </c>
      <c r="Q10" s="85">
        <v>0</v>
      </c>
      <c r="R10" s="86">
        <v>0</v>
      </c>
      <c r="S10" s="87">
        <v>0</v>
      </c>
      <c r="T10" s="86">
        <v>0</v>
      </c>
      <c r="U10" s="87">
        <v>0</v>
      </c>
      <c r="V10" s="86">
        <v>0</v>
      </c>
      <c r="W10" s="87">
        <v>0</v>
      </c>
      <c r="X10" s="86">
        <v>0</v>
      </c>
      <c r="Y10" s="87">
        <v>0</v>
      </c>
      <c r="Z10" s="86">
        <v>0</v>
      </c>
      <c r="AA10" s="87">
        <v>0</v>
      </c>
      <c r="AB10" s="86">
        <v>0</v>
      </c>
      <c r="AC10" s="87">
        <v>0</v>
      </c>
      <c r="AD10" s="86">
        <v>0</v>
      </c>
      <c r="AF10" s="40">
        <v>8</v>
      </c>
      <c r="AG10" s="85">
        <v>21804.951000000001</v>
      </c>
      <c r="AH10" s="87">
        <v>1258.0999999999999</v>
      </c>
      <c r="AI10" s="85">
        <v>273.5</v>
      </c>
      <c r="AJ10" s="37">
        <v>0.245</v>
      </c>
      <c r="AK10" s="37">
        <v>0.54699999999999993</v>
      </c>
      <c r="AL10" s="37">
        <v>0.54700000000000004</v>
      </c>
      <c r="AM10" s="86">
        <v>58.786000000000001</v>
      </c>
      <c r="AN10" s="87">
        <v>2130.7788</v>
      </c>
      <c r="AO10" s="37">
        <v>9.0999999999999998E-2</v>
      </c>
      <c r="AP10" s="34">
        <v>0.183</v>
      </c>
      <c r="AQ10" s="85">
        <v>22121.599999999999</v>
      </c>
      <c r="AR10" s="87">
        <v>19930.275000000001</v>
      </c>
      <c r="AS10" s="37">
        <v>0.49599999999999994</v>
      </c>
      <c r="AT10" s="34">
        <v>0.84900000000000009</v>
      </c>
      <c r="AU10" s="26"/>
      <c r="AV10" s="85">
        <v>881.63199999999995</v>
      </c>
      <c r="AW10" s="86">
        <v>0.35799988630180374</v>
      </c>
      <c r="AX10" s="85">
        <v>914.14400000000001</v>
      </c>
      <c r="AY10" s="86">
        <v>0.56885127566894833</v>
      </c>
      <c r="AZ10" s="85">
        <v>1121.4780000000001</v>
      </c>
      <c r="BA10" s="86">
        <v>0.5784392407674851</v>
      </c>
      <c r="BB10" s="26"/>
      <c r="BC10" s="88">
        <v>51358.995000000003</v>
      </c>
      <c r="BD10" s="86">
        <v>0.73770491803278682</v>
      </c>
      <c r="BE10" s="26"/>
      <c r="BF10" s="133">
        <v>9322.5859999999993</v>
      </c>
      <c r="BG10" s="26">
        <v>0</v>
      </c>
      <c r="BH10" s="89">
        <v>0</v>
      </c>
      <c r="BI10" s="90">
        <v>0.28596889570552148</v>
      </c>
      <c r="BJ10" s="91">
        <v>0</v>
      </c>
      <c r="BK10" s="89">
        <v>0</v>
      </c>
      <c r="BL10" s="89">
        <v>0</v>
      </c>
      <c r="BM10" s="89">
        <v>0</v>
      </c>
      <c r="BN10" s="89">
        <v>1038.8150000000001</v>
      </c>
      <c r="BO10" s="90">
        <v>7.7074862739278827E-2</v>
      </c>
      <c r="BP10" s="91">
        <v>0</v>
      </c>
      <c r="BQ10" s="26">
        <v>7668</v>
      </c>
      <c r="BR10" s="26">
        <v>651.21892933000004</v>
      </c>
      <c r="BS10" s="26"/>
      <c r="BT10" s="92">
        <v>-700</v>
      </c>
      <c r="BU10" s="26">
        <v>0</v>
      </c>
      <c r="BV10" s="26">
        <v>4485</v>
      </c>
      <c r="BW10" s="26">
        <v>4485</v>
      </c>
      <c r="BX10" s="26">
        <v>0</v>
      </c>
      <c r="BY10" s="26">
        <v>0</v>
      </c>
      <c r="BZ10" s="26">
        <v>-5000</v>
      </c>
      <c r="CA10" s="26">
        <v>0</v>
      </c>
      <c r="CB10" s="26">
        <v>-1588.07461242</v>
      </c>
      <c r="CC10" s="26">
        <v>0</v>
      </c>
      <c r="CD10" s="26">
        <v>-4000</v>
      </c>
      <c r="CE10" s="26">
        <v>0</v>
      </c>
      <c r="CF10" s="26">
        <v>4800</v>
      </c>
      <c r="CG10" s="26">
        <v>4800</v>
      </c>
      <c r="CH10" s="26">
        <v>11792.66902114</v>
      </c>
      <c r="CI10" s="26">
        <v>11792.66902114</v>
      </c>
      <c r="CJ10" s="90">
        <v>21077.669021139998</v>
      </c>
      <c r="CK10" s="26"/>
      <c r="CL10" s="92">
        <v>-700</v>
      </c>
      <c r="CM10" s="26">
        <v>700</v>
      </c>
      <c r="CN10" s="26">
        <v>4485</v>
      </c>
      <c r="CO10" s="26">
        <v>0</v>
      </c>
      <c r="CP10" s="26">
        <v>0</v>
      </c>
      <c r="CQ10" s="26">
        <v>0</v>
      </c>
      <c r="CR10" s="26">
        <v>-5000</v>
      </c>
      <c r="CS10" s="26">
        <v>5000</v>
      </c>
      <c r="CT10" s="26">
        <v>-1588.07461242</v>
      </c>
      <c r="CU10" s="26">
        <v>1588.07461242</v>
      </c>
      <c r="CV10" s="26">
        <v>-4000</v>
      </c>
      <c r="CW10" s="26">
        <v>4000</v>
      </c>
      <c r="CX10" s="26">
        <v>4800</v>
      </c>
      <c r="CY10" s="26">
        <v>0</v>
      </c>
      <c r="CZ10" s="26">
        <v>11792.66902114</v>
      </c>
      <c r="DA10" s="26">
        <v>0</v>
      </c>
      <c r="DB10" s="90">
        <v>11288.07461242</v>
      </c>
      <c r="DC10" s="26"/>
      <c r="DD10" s="93">
        <v>31087.021000000001</v>
      </c>
      <c r="DE10" s="34">
        <v>1985.193</v>
      </c>
      <c r="DF10" s="37">
        <v>3967.9018050702002</v>
      </c>
      <c r="DG10" s="37">
        <v>37040.1158050702</v>
      </c>
      <c r="DH10" s="93">
        <v>7300.0959999999995</v>
      </c>
      <c r="DI10" s="93">
        <v>48105.411</v>
      </c>
      <c r="DJ10" s="34">
        <v>6568</v>
      </c>
      <c r="DK10" s="90">
        <v>54673.411</v>
      </c>
      <c r="DL10" s="26"/>
      <c r="DM10" s="93">
        <v>1287.586</v>
      </c>
      <c r="DN10" s="34">
        <v>10571.615847326309</v>
      </c>
      <c r="DO10" s="34">
        <v>11859.201847326309</v>
      </c>
      <c r="DP10" s="37">
        <v>1483.443353939811</v>
      </c>
      <c r="DQ10" s="37">
        <v>2940.8694719917921</v>
      </c>
      <c r="DR10" s="37">
        <v>420.26615000999999</v>
      </c>
      <c r="DS10" s="34">
        <v>3361.1356220017919</v>
      </c>
      <c r="DT10" s="34">
        <v>163.38163733287729</v>
      </c>
      <c r="DU10" s="34">
        <v>163.38163733287729</v>
      </c>
      <c r="DW10" s="97">
        <v>0</v>
      </c>
      <c r="DX10" s="98">
        <v>6779.6610170000004</v>
      </c>
      <c r="DY10" s="104">
        <v>1447.7400829999999</v>
      </c>
      <c r="DZ10" s="104">
        <v>0</v>
      </c>
      <c r="EA10" s="97">
        <v>0</v>
      </c>
      <c r="EB10" s="98">
        <v>1553.672292</v>
      </c>
      <c r="EC10" s="97">
        <v>0</v>
      </c>
      <c r="ED10" s="98">
        <v>1271.1864410000001</v>
      </c>
      <c r="EE10" s="97">
        <v>0</v>
      </c>
      <c r="EF10" s="98">
        <v>847.5</v>
      </c>
      <c r="EG10" s="97">
        <v>0</v>
      </c>
      <c r="EH10" s="98">
        <v>7397.5988710000001</v>
      </c>
      <c r="EI10" s="97">
        <v>0</v>
      </c>
      <c r="EJ10" s="98">
        <v>6779.6610170000004</v>
      </c>
      <c r="EK10" s="105">
        <v>1553.672292</v>
      </c>
      <c r="EL10" s="106">
        <v>847.5</v>
      </c>
      <c r="EM10" s="107">
        <v>735.83500000000004</v>
      </c>
      <c r="EN10" s="105">
        <v>420.26615000999999</v>
      </c>
      <c r="EO10" s="105">
        <v>10964.025395000001</v>
      </c>
      <c r="EP10" s="105">
        <v>0</v>
      </c>
      <c r="ER10" s="133">
        <v>0</v>
      </c>
      <c r="ES10" s="23">
        <v>0</v>
      </c>
      <c r="ET10" s="34">
        <f t="shared" si="1"/>
        <v>0</v>
      </c>
      <c r="EU10" s="133">
        <v>0</v>
      </c>
      <c r="EV10" s="23">
        <v>0</v>
      </c>
      <c r="EW10" s="34">
        <f t="shared" si="0"/>
        <v>0</v>
      </c>
      <c r="EY10" s="141">
        <v>0</v>
      </c>
      <c r="EZ10" s="23">
        <v>3156.57</v>
      </c>
      <c r="FA10" s="139">
        <f t="shared" si="2"/>
        <v>0.23203283156840868</v>
      </c>
      <c r="FB10" s="5">
        <v>4613</v>
      </c>
      <c r="FC10" s="139">
        <f t="shared" si="3"/>
        <v>1</v>
      </c>
      <c r="FE10" s="5"/>
      <c r="FF10" s="141">
        <v>0</v>
      </c>
      <c r="FG10" s="23">
        <v>0</v>
      </c>
      <c r="FH10" s="139">
        <f t="shared" si="4"/>
        <v>0</v>
      </c>
      <c r="FI10" s="5">
        <v>0</v>
      </c>
      <c r="FJ10" s="139">
        <f t="shared" si="5"/>
        <v>0</v>
      </c>
      <c r="FL10" s="144">
        <v>7873</v>
      </c>
      <c r="FM10" s="145">
        <f t="shared" si="6"/>
        <v>0.68245451314546257</v>
      </c>
      <c r="FN10" s="144">
        <v>2591</v>
      </c>
      <c r="FO10" s="145">
        <f t="shared" si="7"/>
        <v>0.82634348588741824</v>
      </c>
      <c r="FQ10" s="141">
        <v>0</v>
      </c>
      <c r="FR10" s="23">
        <v>367.01</v>
      </c>
      <c r="FS10" s="185">
        <f t="shared" si="8"/>
        <v>0.46568963329526708</v>
      </c>
      <c r="FT10" s="186">
        <f t="shared" si="9"/>
        <v>367.01</v>
      </c>
      <c r="FV10" s="107">
        <f t="shared" si="10"/>
        <v>1223.672292</v>
      </c>
      <c r="FW10" s="23">
        <v>1553.672292</v>
      </c>
      <c r="FX10" s="23">
        <v>0</v>
      </c>
      <c r="FY10" s="23">
        <v>330</v>
      </c>
      <c r="FZ10" s="23">
        <f t="shared" si="11"/>
        <v>0.78759999261105451</v>
      </c>
      <c r="GA10" s="183">
        <v>0</v>
      </c>
      <c r="GC10" s="37">
        <v>6619.0360599999995</v>
      </c>
      <c r="GD10" s="37">
        <f t="shared" si="12"/>
        <v>0.20303791595092022</v>
      </c>
      <c r="GE10" s="37">
        <v>737.55865000000006</v>
      </c>
      <c r="GF10" s="37">
        <f t="shared" si="13"/>
        <v>5.4723152544887972E-2</v>
      </c>
      <c r="GH10" s="5">
        <v>7455.5240970000004</v>
      </c>
      <c r="GI10" s="270">
        <v>1038.2045949999999</v>
      </c>
      <c r="GK10" s="35">
        <v>0.25700000000000001</v>
      </c>
      <c r="GL10" s="33">
        <v>0.84</v>
      </c>
      <c r="GM10" s="5">
        <f t="shared" si="14"/>
        <v>2618.1493815899998</v>
      </c>
      <c r="GN10" s="5">
        <v>-2618.1493815899998</v>
      </c>
      <c r="GO10" s="5">
        <f t="shared" si="15"/>
        <v>1100.3735904199998</v>
      </c>
      <c r="GP10" s="5">
        <f t="shared" si="16"/>
        <v>0.73736650938171278</v>
      </c>
      <c r="GR10" s="270">
        <v>11503.817999999999</v>
      </c>
      <c r="GS10" s="270">
        <v>1034.4001599999999</v>
      </c>
      <c r="GV10" s="270">
        <v>3776.590956</v>
      </c>
      <c r="GW10" s="270">
        <v>1100.3735899999999</v>
      </c>
      <c r="GX10" s="5">
        <f t="shared" si="17"/>
        <v>1537.03108</v>
      </c>
      <c r="GY10" s="5">
        <f t="shared" si="18"/>
        <v>0.71590848377639826</v>
      </c>
    </row>
    <row r="11" spans="1:207" x14ac:dyDescent="0.35">
      <c r="A11" s="108" t="s">
        <v>164</v>
      </c>
      <c r="B11" s="109">
        <v>1607</v>
      </c>
      <c r="D11" s="84" t="s">
        <v>266</v>
      </c>
      <c r="E11" s="84">
        <v>11536.3</v>
      </c>
      <c r="F11" s="13"/>
      <c r="I11" s="84" t="s">
        <v>267</v>
      </c>
      <c r="J11" s="84">
        <v>3837</v>
      </c>
      <c r="L11" s="84" t="s">
        <v>268</v>
      </c>
      <c r="M11" s="84">
        <v>3304.57</v>
      </c>
      <c r="P11" s="40">
        <v>9</v>
      </c>
      <c r="Q11" s="85">
        <v>0</v>
      </c>
      <c r="R11" s="86">
        <v>0</v>
      </c>
      <c r="S11" s="87">
        <v>0</v>
      </c>
      <c r="T11" s="86">
        <v>0</v>
      </c>
      <c r="U11" s="87">
        <v>0</v>
      </c>
      <c r="V11" s="86">
        <v>0</v>
      </c>
      <c r="W11" s="87">
        <v>0</v>
      </c>
      <c r="X11" s="86">
        <v>0</v>
      </c>
      <c r="Y11" s="87">
        <v>0</v>
      </c>
      <c r="Z11" s="86">
        <v>0</v>
      </c>
      <c r="AA11" s="87">
        <v>0</v>
      </c>
      <c r="AB11" s="86">
        <v>0</v>
      </c>
      <c r="AC11" s="87">
        <v>0</v>
      </c>
      <c r="AD11" s="86">
        <v>0</v>
      </c>
      <c r="AF11" s="40">
        <v>9</v>
      </c>
      <c r="AG11" s="85">
        <v>16998.961800000001</v>
      </c>
      <c r="AH11" s="87">
        <v>1207.5</v>
      </c>
      <c r="AI11" s="85">
        <v>262.5</v>
      </c>
      <c r="AJ11" s="37">
        <v>0.191</v>
      </c>
      <c r="AK11" s="37">
        <v>0.52500000000000002</v>
      </c>
      <c r="AL11" s="37">
        <v>0.52500000000000002</v>
      </c>
      <c r="AM11" s="86">
        <v>57.494</v>
      </c>
      <c r="AN11" s="87">
        <v>2002.6992</v>
      </c>
      <c r="AO11" s="37">
        <v>8.8999999999999996E-2</v>
      </c>
      <c r="AP11" s="34">
        <v>0.17199999999999999</v>
      </c>
      <c r="AQ11" s="85">
        <v>22077</v>
      </c>
      <c r="AR11" s="87">
        <v>20446.724999999999</v>
      </c>
      <c r="AS11" s="37">
        <v>0.495</v>
      </c>
      <c r="AT11" s="34">
        <v>0.87099999999999989</v>
      </c>
      <c r="AU11" s="26"/>
      <c r="AV11" s="85">
        <v>913.64700000000005</v>
      </c>
      <c r="AW11" s="86">
        <v>0.37100005684909815</v>
      </c>
      <c r="AX11" s="85">
        <v>911.74300000000005</v>
      </c>
      <c r="AY11" s="86">
        <v>0.5673571873055383</v>
      </c>
      <c r="AZ11" s="85">
        <v>1121.4780000000001</v>
      </c>
      <c r="BA11" s="86">
        <v>0.5784392407674851</v>
      </c>
      <c r="BB11" s="26"/>
      <c r="BC11" s="88">
        <v>51358.995000000003</v>
      </c>
      <c r="BD11" s="86">
        <v>0.73770491803278682</v>
      </c>
      <c r="BE11" s="26"/>
      <c r="BF11" s="133">
        <v>7455.5240000000003</v>
      </c>
      <c r="BG11" s="26">
        <v>0</v>
      </c>
      <c r="BH11" s="89">
        <v>0</v>
      </c>
      <c r="BI11" s="90">
        <v>0.22869705521472394</v>
      </c>
      <c r="BJ11" s="91">
        <v>0</v>
      </c>
      <c r="BK11" s="89">
        <v>0</v>
      </c>
      <c r="BL11" s="89">
        <v>0</v>
      </c>
      <c r="BM11" s="89">
        <v>0</v>
      </c>
      <c r="BN11" s="89">
        <v>1038.2049999999999</v>
      </c>
      <c r="BO11" s="90">
        <v>7.7029603798783194E-2</v>
      </c>
      <c r="BP11" s="91">
        <v>0</v>
      </c>
      <c r="BQ11" s="26">
        <v>7668</v>
      </c>
      <c r="BR11" s="26">
        <v>651.21892933000004</v>
      </c>
      <c r="BS11" s="26"/>
      <c r="BT11" s="92">
        <v>-700</v>
      </c>
      <c r="BU11" s="26">
        <v>0</v>
      </c>
      <c r="BV11" s="26">
        <v>4485</v>
      </c>
      <c r="BW11" s="26">
        <v>4485</v>
      </c>
      <c r="BX11" s="26">
        <v>0</v>
      </c>
      <c r="BY11" s="26">
        <v>0</v>
      </c>
      <c r="BZ11" s="26">
        <v>-5000</v>
      </c>
      <c r="CA11" s="26">
        <v>0</v>
      </c>
      <c r="CB11" s="26">
        <v>-773.81716131999997</v>
      </c>
      <c r="CC11" s="26">
        <v>0</v>
      </c>
      <c r="CD11" s="26">
        <v>-4000</v>
      </c>
      <c r="CE11" s="26">
        <v>0</v>
      </c>
      <c r="CF11" s="26">
        <v>4800</v>
      </c>
      <c r="CG11" s="26">
        <v>4800</v>
      </c>
      <c r="CH11" s="26">
        <v>12546.92561097</v>
      </c>
      <c r="CI11" s="26">
        <v>12546.92561097</v>
      </c>
      <c r="CJ11" s="90">
        <v>21831.92561097</v>
      </c>
      <c r="CK11" s="26"/>
      <c r="CL11" s="92">
        <v>-700</v>
      </c>
      <c r="CM11" s="26">
        <v>700</v>
      </c>
      <c r="CN11" s="26">
        <v>4485</v>
      </c>
      <c r="CO11" s="26">
        <v>0</v>
      </c>
      <c r="CP11" s="26">
        <v>0</v>
      </c>
      <c r="CQ11" s="26">
        <v>0</v>
      </c>
      <c r="CR11" s="26">
        <v>-5000</v>
      </c>
      <c r="CS11" s="26">
        <v>5000</v>
      </c>
      <c r="CT11" s="26">
        <v>-773.81716131999997</v>
      </c>
      <c r="CU11" s="26">
        <v>773.81716131999997</v>
      </c>
      <c r="CV11" s="26">
        <v>-4000</v>
      </c>
      <c r="CW11" s="26">
        <v>4000</v>
      </c>
      <c r="CX11" s="26">
        <v>4800</v>
      </c>
      <c r="CY11" s="26">
        <v>0</v>
      </c>
      <c r="CZ11" s="26">
        <v>12546.92561097</v>
      </c>
      <c r="DA11" s="26">
        <v>0</v>
      </c>
      <c r="DB11" s="90">
        <v>10473.817161319999</v>
      </c>
      <c r="DC11" s="26"/>
      <c r="DD11" s="93">
        <v>32115.912</v>
      </c>
      <c r="DE11" s="34">
        <v>1952.7260000000001</v>
      </c>
      <c r="DF11" s="37">
        <v>3830.0583072968002</v>
      </c>
      <c r="DG11" s="37">
        <v>37898.696307296799</v>
      </c>
      <c r="DH11" s="93">
        <v>7380.4189999999999</v>
      </c>
      <c r="DI11" s="93">
        <v>48050.411</v>
      </c>
      <c r="DJ11" s="34">
        <v>7092</v>
      </c>
      <c r="DK11" s="90">
        <v>55142.411</v>
      </c>
      <c r="DL11" s="26"/>
      <c r="DM11" s="93">
        <v>1211.2670000000001</v>
      </c>
      <c r="DN11" s="34">
        <v>10571.615847326309</v>
      </c>
      <c r="DO11" s="34">
        <v>11782.882847326309</v>
      </c>
      <c r="DP11" s="37">
        <v>1581.399830416711</v>
      </c>
      <c r="DQ11" s="37">
        <v>2940.8694719917921</v>
      </c>
      <c r="DR11" s="37">
        <v>420.26615000999999</v>
      </c>
      <c r="DS11" s="34">
        <v>3361.1356220017919</v>
      </c>
      <c r="DT11" s="34">
        <v>163.38163733287729</v>
      </c>
      <c r="DU11" s="34">
        <v>163.38163733287729</v>
      </c>
      <c r="DW11" s="97">
        <v>0</v>
      </c>
      <c r="DX11" s="98">
        <v>6779.6610170000004</v>
      </c>
      <c r="DY11" s="104">
        <v>1447.7400829999999</v>
      </c>
      <c r="DZ11" s="104">
        <v>0</v>
      </c>
      <c r="EA11" s="97">
        <v>0</v>
      </c>
      <c r="EB11" s="98">
        <v>1553.672292</v>
      </c>
      <c r="EC11" s="97">
        <v>0</v>
      </c>
      <c r="ED11" s="98">
        <v>1271.1864410000001</v>
      </c>
      <c r="EE11" s="97">
        <v>0</v>
      </c>
      <c r="EF11" s="98">
        <v>847.5</v>
      </c>
      <c r="EG11" s="97">
        <v>0</v>
      </c>
      <c r="EH11" s="98">
        <v>7397.5988710000001</v>
      </c>
      <c r="EI11" s="97">
        <v>0</v>
      </c>
      <c r="EJ11" s="98">
        <v>6779.6610170000004</v>
      </c>
      <c r="EK11" s="105">
        <v>1553.672292</v>
      </c>
      <c r="EL11" s="106">
        <v>847.5</v>
      </c>
      <c r="EM11" s="107">
        <v>735.83500000000004</v>
      </c>
      <c r="EN11" s="105">
        <v>420.26615000999999</v>
      </c>
      <c r="EO11" s="105">
        <v>10964.025395000001</v>
      </c>
      <c r="EP11" s="105">
        <v>0</v>
      </c>
      <c r="ER11" s="133">
        <v>0</v>
      </c>
      <c r="ES11" s="23">
        <v>0</v>
      </c>
      <c r="ET11" s="34">
        <f t="shared" si="1"/>
        <v>0</v>
      </c>
      <c r="EU11" s="133">
        <v>0</v>
      </c>
      <c r="EV11" s="23">
        <v>0</v>
      </c>
      <c r="EW11" s="34">
        <f t="shared" si="0"/>
        <v>0</v>
      </c>
      <c r="EY11" s="141">
        <v>0</v>
      </c>
      <c r="EZ11" s="23">
        <v>3156.57</v>
      </c>
      <c r="FA11" s="139">
        <f t="shared" si="2"/>
        <v>0.23203283156840868</v>
      </c>
      <c r="FB11" s="5">
        <v>4613</v>
      </c>
      <c r="FC11" s="139">
        <f t="shared" si="3"/>
        <v>1</v>
      </c>
      <c r="FE11" s="5"/>
      <c r="FF11" s="141">
        <v>0</v>
      </c>
      <c r="FG11" s="23">
        <v>0</v>
      </c>
      <c r="FH11" s="139">
        <f t="shared" si="4"/>
        <v>0</v>
      </c>
      <c r="FI11" s="5">
        <v>0</v>
      </c>
      <c r="FJ11" s="139">
        <f t="shared" si="5"/>
        <v>0</v>
      </c>
      <c r="FL11" s="144">
        <v>7873</v>
      </c>
      <c r="FM11" s="145">
        <f t="shared" si="6"/>
        <v>0.68245451314546257</v>
      </c>
      <c r="FN11" s="144">
        <v>2591</v>
      </c>
      <c r="FO11" s="145">
        <f t="shared" si="7"/>
        <v>0.82634348588741824</v>
      </c>
      <c r="FQ11" s="141">
        <v>278</v>
      </c>
      <c r="FR11" s="23">
        <v>367.01</v>
      </c>
      <c r="FS11" s="185">
        <f t="shared" si="8"/>
        <v>0.8184367466057606</v>
      </c>
      <c r="FT11" s="186">
        <f t="shared" si="9"/>
        <v>645.01</v>
      </c>
      <c r="FV11" s="107">
        <f t="shared" si="10"/>
        <v>1223.672292</v>
      </c>
      <c r="FW11" s="23">
        <v>1553.672292</v>
      </c>
      <c r="FX11" s="23">
        <v>0</v>
      </c>
      <c r="FY11" s="23">
        <v>330</v>
      </c>
      <c r="FZ11" s="23">
        <f t="shared" si="11"/>
        <v>0.78759999261105451</v>
      </c>
      <c r="GA11" s="183">
        <v>0</v>
      </c>
      <c r="GC11" s="37">
        <v>5293.4220400000004</v>
      </c>
      <c r="GD11" s="37">
        <f t="shared" si="12"/>
        <v>0.16237490920245401</v>
      </c>
      <c r="GE11" s="37">
        <v>737.12554999999998</v>
      </c>
      <c r="GF11" s="37">
        <f t="shared" si="13"/>
        <v>5.4691018697136072E-2</v>
      </c>
      <c r="GH11" s="5">
        <v>11070.761469999999</v>
      </c>
      <c r="GI11" s="270">
        <v>1716.0281179999999</v>
      </c>
      <c r="GK11" s="35">
        <v>0.25700000000000001</v>
      </c>
      <c r="GL11" s="33">
        <v>0.84</v>
      </c>
      <c r="GM11" s="5">
        <f t="shared" si="14"/>
        <v>2618.1493815899998</v>
      </c>
      <c r="GN11" s="5">
        <v>-2618.1493815899998</v>
      </c>
      <c r="GO11" s="5">
        <f t="shared" si="15"/>
        <v>1100.3735904199998</v>
      </c>
      <c r="GP11" s="5">
        <f t="shared" si="16"/>
        <v>0.73736650938171278</v>
      </c>
      <c r="GR11" s="270">
        <v>9322.5864500000007</v>
      </c>
      <c r="GS11" s="270">
        <v>1038.8147759999999</v>
      </c>
      <c r="GV11" s="270">
        <v>3776.590956</v>
      </c>
      <c r="GW11" s="270">
        <v>1100.3735899999999</v>
      </c>
      <c r="GX11" s="5">
        <f t="shared" si="17"/>
        <v>1537.03108</v>
      </c>
      <c r="GY11" s="5">
        <f t="shared" si="18"/>
        <v>0.71590848377639826</v>
      </c>
    </row>
    <row r="12" spans="1:207" x14ac:dyDescent="0.35">
      <c r="D12" s="84" t="s">
        <v>269</v>
      </c>
      <c r="E12" s="84">
        <v>3156.57</v>
      </c>
      <c r="F12" s="13"/>
      <c r="I12" s="84" t="s">
        <v>270</v>
      </c>
      <c r="J12" s="84">
        <v>279.8</v>
      </c>
      <c r="L12" s="84" t="s">
        <v>271</v>
      </c>
      <c r="M12" s="84">
        <v>3304.57</v>
      </c>
      <c r="P12" s="40">
        <v>10</v>
      </c>
      <c r="Q12" s="85">
        <v>10126</v>
      </c>
      <c r="R12" s="86">
        <v>0.122</v>
      </c>
      <c r="S12" s="87">
        <v>341.15499999999997</v>
      </c>
      <c r="T12" s="86">
        <v>7.0999999999999994E-2</v>
      </c>
      <c r="U12" s="87">
        <v>3930</v>
      </c>
      <c r="V12" s="86">
        <v>0.13100000000000001</v>
      </c>
      <c r="W12" s="87">
        <v>1063.9867999999999</v>
      </c>
      <c r="X12" s="86">
        <v>7.3999999999999996E-2</v>
      </c>
      <c r="Y12" s="87">
        <v>367.07619999999997</v>
      </c>
      <c r="Z12" s="86">
        <v>3.7999999999999999E-2</v>
      </c>
      <c r="AA12" s="87">
        <v>3290.88</v>
      </c>
      <c r="AB12" s="86">
        <v>6.4000000000000001E-2</v>
      </c>
      <c r="AC12" s="87">
        <v>2316.04</v>
      </c>
      <c r="AD12" s="86">
        <v>4.9999999999999996E-2</v>
      </c>
      <c r="AF12" s="40">
        <v>10</v>
      </c>
      <c r="AG12" s="85">
        <v>14684.967000000001</v>
      </c>
      <c r="AH12" s="87">
        <v>1145.4000000000001</v>
      </c>
      <c r="AI12" s="85">
        <v>249</v>
      </c>
      <c r="AJ12" s="37">
        <v>0.16500000000000001</v>
      </c>
      <c r="AK12" s="37">
        <v>0.49800000000000005</v>
      </c>
      <c r="AL12" s="37">
        <v>0.498</v>
      </c>
      <c r="AM12" s="86">
        <v>57.494</v>
      </c>
      <c r="AN12" s="87">
        <v>1560.2424000000001</v>
      </c>
      <c r="AO12" s="37">
        <v>8.8999999999999996E-2</v>
      </c>
      <c r="AP12" s="34">
        <v>0.13400000000000001</v>
      </c>
      <c r="AQ12" s="85">
        <v>20114.599999999999</v>
      </c>
      <c r="AR12" s="87">
        <v>20423.25</v>
      </c>
      <c r="AS12" s="37">
        <v>0.45099999999999996</v>
      </c>
      <c r="AT12" s="34">
        <v>0.87</v>
      </c>
      <c r="AU12" s="26"/>
      <c r="AV12" s="85">
        <v>962.9</v>
      </c>
      <c r="AW12" s="86">
        <v>0.39099997563610084</v>
      </c>
      <c r="AX12" s="85">
        <v>911.59100000000001</v>
      </c>
      <c r="AY12" s="86">
        <v>0.56726260112009952</v>
      </c>
      <c r="AZ12" s="85">
        <v>1121.4780000000001</v>
      </c>
      <c r="BA12" s="86">
        <v>0.5784392407674851</v>
      </c>
      <c r="BB12" s="26"/>
      <c r="BC12" s="88">
        <v>51358.995000000003</v>
      </c>
      <c r="BD12" s="86">
        <v>0.73770491803278682</v>
      </c>
      <c r="BE12" s="26"/>
      <c r="BF12" s="133">
        <v>11070.761</v>
      </c>
      <c r="BG12" s="26">
        <v>0</v>
      </c>
      <c r="BH12" s="89">
        <v>0</v>
      </c>
      <c r="BI12" s="90">
        <v>0.33959389570552151</v>
      </c>
      <c r="BJ12" s="91">
        <v>0</v>
      </c>
      <c r="BK12" s="89">
        <v>0</v>
      </c>
      <c r="BL12" s="89">
        <v>0</v>
      </c>
      <c r="BM12" s="89">
        <v>0</v>
      </c>
      <c r="BN12" s="89">
        <v>1716.028</v>
      </c>
      <c r="BO12" s="90">
        <v>0.12732067072265915</v>
      </c>
      <c r="BP12" s="91">
        <v>0</v>
      </c>
      <c r="BQ12" s="26">
        <v>7668</v>
      </c>
      <c r="BR12" s="26">
        <v>651.21892933000004</v>
      </c>
      <c r="BS12" s="26"/>
      <c r="BT12" s="92">
        <v>-700</v>
      </c>
      <c r="BU12" s="26">
        <v>0</v>
      </c>
      <c r="BV12" s="26">
        <v>4485</v>
      </c>
      <c r="BW12" s="26">
        <v>4485</v>
      </c>
      <c r="BX12" s="26">
        <v>0</v>
      </c>
      <c r="BY12" s="26">
        <v>0</v>
      </c>
      <c r="BZ12" s="26">
        <v>-1595.9713999999999</v>
      </c>
      <c r="CA12" s="26">
        <v>0</v>
      </c>
      <c r="CB12" s="26">
        <v>-1389.4593902900001</v>
      </c>
      <c r="CC12" s="26">
        <v>0</v>
      </c>
      <c r="CD12" s="26">
        <v>-4000</v>
      </c>
      <c r="CE12" s="26">
        <v>0</v>
      </c>
      <c r="CF12" s="26">
        <v>4800</v>
      </c>
      <c r="CG12" s="26">
        <v>4800</v>
      </c>
      <c r="CH12" s="26">
        <v>10791.92056735</v>
      </c>
      <c r="CI12" s="26">
        <v>10791.92056735</v>
      </c>
      <c r="CJ12" s="90">
        <v>20076.92056735</v>
      </c>
      <c r="CK12" s="26"/>
      <c r="CL12" s="92">
        <v>-700</v>
      </c>
      <c r="CM12" s="26">
        <v>700</v>
      </c>
      <c r="CN12" s="26">
        <v>4485</v>
      </c>
      <c r="CO12" s="26">
        <v>0</v>
      </c>
      <c r="CP12" s="26">
        <v>0</v>
      </c>
      <c r="CQ12" s="26">
        <v>0</v>
      </c>
      <c r="CR12" s="26">
        <v>-1595.9713999999999</v>
      </c>
      <c r="CS12" s="26">
        <v>1595.9713999999999</v>
      </c>
      <c r="CT12" s="26">
        <v>-1389.4593902900001</v>
      </c>
      <c r="CU12" s="26">
        <v>1389.4593902900001</v>
      </c>
      <c r="CV12" s="26">
        <v>-4000</v>
      </c>
      <c r="CW12" s="26">
        <v>4000</v>
      </c>
      <c r="CX12" s="26">
        <v>4800</v>
      </c>
      <c r="CY12" s="26">
        <v>0</v>
      </c>
      <c r="CZ12" s="26">
        <v>10791.92056735</v>
      </c>
      <c r="DA12" s="26">
        <v>0</v>
      </c>
      <c r="DB12" s="90">
        <v>7685.43079029</v>
      </c>
      <c r="DC12" s="26"/>
      <c r="DD12" s="93">
        <v>33632.042000000001</v>
      </c>
      <c r="DE12" s="34">
        <v>1727.3910000000001</v>
      </c>
      <c r="DF12" s="37">
        <v>2387.8914877632001</v>
      </c>
      <c r="DG12" s="37">
        <v>37747.324487763202</v>
      </c>
      <c r="DH12" s="93">
        <v>8177.7539999999999</v>
      </c>
      <c r="DI12" s="93">
        <v>48376.411</v>
      </c>
      <c r="DJ12" s="34">
        <v>7618</v>
      </c>
      <c r="DK12" s="90">
        <v>55994.411</v>
      </c>
      <c r="DL12" s="26"/>
      <c r="DM12" s="93">
        <v>1132.873</v>
      </c>
      <c r="DN12" s="34">
        <v>10571.615847326309</v>
      </c>
      <c r="DO12" s="34">
        <v>11704.488847326309</v>
      </c>
      <c r="DP12" s="37">
        <v>1581.399830416711</v>
      </c>
      <c r="DQ12" s="37">
        <v>2940.8694719917921</v>
      </c>
      <c r="DR12" s="37">
        <v>420.26615000999999</v>
      </c>
      <c r="DS12" s="34">
        <v>3361.1356220017919</v>
      </c>
      <c r="DT12" s="34">
        <v>163.38163733287729</v>
      </c>
      <c r="DU12" s="34">
        <v>163.38163733287729</v>
      </c>
      <c r="DW12" s="97">
        <v>0</v>
      </c>
      <c r="DX12" s="98">
        <v>6779.6610170000004</v>
      </c>
      <c r="DY12" s="104">
        <v>1447.7400829999999</v>
      </c>
      <c r="DZ12" s="104">
        <v>0</v>
      </c>
      <c r="EA12" s="97">
        <v>0</v>
      </c>
      <c r="EB12" s="98">
        <v>1553.672292</v>
      </c>
      <c r="EC12" s="97">
        <v>0</v>
      </c>
      <c r="ED12" s="98">
        <v>1271.1864410000001</v>
      </c>
      <c r="EE12" s="97">
        <v>0</v>
      </c>
      <c r="EF12" s="98">
        <v>847.5</v>
      </c>
      <c r="EG12" s="97">
        <v>0</v>
      </c>
      <c r="EH12" s="98">
        <v>7397.5988710000001</v>
      </c>
      <c r="EI12" s="97">
        <v>0</v>
      </c>
      <c r="EJ12" s="98">
        <v>6779.6610170000004</v>
      </c>
      <c r="EK12" s="105">
        <v>1553.672292</v>
      </c>
      <c r="EL12" s="106">
        <v>847.5</v>
      </c>
      <c r="EM12" s="107">
        <v>735.83500000000004</v>
      </c>
      <c r="EN12" s="105">
        <v>420.26615000999999</v>
      </c>
      <c r="EO12" s="105">
        <v>10964.025395000001</v>
      </c>
      <c r="EP12" s="105">
        <v>0</v>
      </c>
      <c r="ER12" s="133">
        <v>0</v>
      </c>
      <c r="ES12" s="23">
        <v>0</v>
      </c>
      <c r="ET12" s="34">
        <f t="shared" si="1"/>
        <v>0</v>
      </c>
      <c r="EU12" s="133">
        <v>0</v>
      </c>
      <c r="EV12" s="23">
        <v>0</v>
      </c>
      <c r="EW12" s="34">
        <f t="shared" si="0"/>
        <v>0</v>
      </c>
      <c r="EY12" s="141">
        <v>0</v>
      </c>
      <c r="EZ12" s="23">
        <v>3156.57</v>
      </c>
      <c r="FA12" s="139">
        <f t="shared" si="2"/>
        <v>0.23203283156840868</v>
      </c>
      <c r="FB12" s="5">
        <v>4613</v>
      </c>
      <c r="FC12" s="139">
        <f t="shared" si="3"/>
        <v>1</v>
      </c>
      <c r="FE12" s="5"/>
      <c r="FF12" s="141">
        <v>0</v>
      </c>
      <c r="FG12" s="23">
        <v>4059.8215599199998</v>
      </c>
      <c r="FH12" s="139">
        <f t="shared" si="4"/>
        <v>0.30477424769025768</v>
      </c>
      <c r="FI12" s="5">
        <v>0</v>
      </c>
      <c r="FJ12" s="139">
        <f t="shared" si="5"/>
        <v>0</v>
      </c>
      <c r="FL12" s="144">
        <v>7873</v>
      </c>
      <c r="FM12" s="145">
        <f t="shared" si="6"/>
        <v>0.68245451314546257</v>
      </c>
      <c r="FN12" s="144">
        <v>2591</v>
      </c>
      <c r="FO12" s="145">
        <f t="shared" si="7"/>
        <v>0.82634348588741824</v>
      </c>
      <c r="FQ12" s="141">
        <v>154.1</v>
      </c>
      <c r="FR12" s="23">
        <v>367.01</v>
      </c>
      <c r="FS12" s="185">
        <f t="shared" si="8"/>
        <v>0.6612231950260119</v>
      </c>
      <c r="FT12" s="186">
        <f t="shared" si="9"/>
        <v>521.11</v>
      </c>
      <c r="FV12" s="107">
        <f t="shared" si="10"/>
        <v>1223.672292</v>
      </c>
      <c r="FW12" s="23">
        <v>1553.672292</v>
      </c>
      <c r="FX12" s="23">
        <v>0</v>
      </c>
      <c r="FY12" s="23">
        <v>330</v>
      </c>
      <c r="FZ12" s="23">
        <f t="shared" si="11"/>
        <v>0.78759999261105451</v>
      </c>
      <c r="GA12" s="183">
        <v>0</v>
      </c>
      <c r="GC12" s="37">
        <v>7860.240310000001</v>
      </c>
      <c r="GD12" s="37">
        <f t="shared" si="12"/>
        <v>0.24111166595092029</v>
      </c>
      <c r="GE12" s="37">
        <v>1171.88555</v>
      </c>
      <c r="GF12" s="37">
        <f t="shared" si="13"/>
        <v>8.6948030123163669E-2</v>
      </c>
      <c r="GH12" s="5">
        <v>17654.000100000001</v>
      </c>
      <c r="GI12" s="270">
        <v>3518.203469</v>
      </c>
      <c r="GK12" s="35">
        <v>0.25700000000000001</v>
      </c>
      <c r="GL12" s="33">
        <v>0.84</v>
      </c>
      <c r="GM12" s="5">
        <f t="shared" si="14"/>
        <v>2618.1493815899998</v>
      </c>
      <c r="GN12" s="5">
        <v>-2618.1493815899998</v>
      </c>
      <c r="GO12" s="5">
        <f t="shared" si="15"/>
        <v>1100.3735904199998</v>
      </c>
      <c r="GP12" s="5">
        <f t="shared" si="16"/>
        <v>0.73736650938171278</v>
      </c>
      <c r="GR12" s="270">
        <v>7455.5240970000004</v>
      </c>
      <c r="GS12" s="270">
        <v>1038.2045949999999</v>
      </c>
      <c r="GV12" s="270">
        <v>3776.590956</v>
      </c>
      <c r="GW12" s="270">
        <v>1100.3735899999999</v>
      </c>
      <c r="GX12" s="5">
        <f t="shared" si="17"/>
        <v>1537.03108</v>
      </c>
      <c r="GY12" s="5">
        <f t="shared" si="18"/>
        <v>0.71590848377639826</v>
      </c>
    </row>
    <row r="13" spans="1:207" x14ac:dyDescent="0.35">
      <c r="D13" s="84" t="s">
        <v>272</v>
      </c>
      <c r="E13" s="84">
        <v>2897.4</v>
      </c>
      <c r="F13" s="13"/>
      <c r="I13" s="84" t="s">
        <v>152</v>
      </c>
      <c r="J13" s="84">
        <v>9659.9</v>
      </c>
      <c r="L13" s="84" t="s">
        <v>273</v>
      </c>
      <c r="M13" s="84">
        <v>1895.43</v>
      </c>
      <c r="P13" s="40">
        <v>11</v>
      </c>
      <c r="Q13" s="85">
        <v>25979</v>
      </c>
      <c r="R13" s="86">
        <v>0.313</v>
      </c>
      <c r="S13" s="87">
        <v>903.34</v>
      </c>
      <c r="T13" s="86">
        <v>0.188</v>
      </c>
      <c r="U13" s="87">
        <v>9150</v>
      </c>
      <c r="V13" s="86">
        <v>0.30499999999999999</v>
      </c>
      <c r="W13" s="87">
        <v>3810.223</v>
      </c>
      <c r="X13" s="86">
        <v>0.26499999999999996</v>
      </c>
      <c r="Y13" s="87">
        <v>1371.7058</v>
      </c>
      <c r="Z13" s="86">
        <v>0.14199999999999999</v>
      </c>
      <c r="AA13" s="87">
        <v>7095.96</v>
      </c>
      <c r="AB13" s="86">
        <v>0.13800000000000001</v>
      </c>
      <c r="AC13" s="87">
        <v>5187.9296000000004</v>
      </c>
      <c r="AD13" s="86">
        <v>0.112</v>
      </c>
      <c r="AF13" s="40">
        <v>11</v>
      </c>
      <c r="AG13" s="85">
        <v>13883.968800000001</v>
      </c>
      <c r="AH13" s="87">
        <v>1071.8</v>
      </c>
      <c r="AI13" s="85">
        <v>233</v>
      </c>
      <c r="AJ13" s="37">
        <v>0.156</v>
      </c>
      <c r="AK13" s="37">
        <v>0.46599999999999997</v>
      </c>
      <c r="AL13" s="37">
        <v>0.46600000000000003</v>
      </c>
      <c r="AM13" s="86">
        <v>54.91</v>
      </c>
      <c r="AN13" s="87">
        <v>838.33920000000001</v>
      </c>
      <c r="AO13" s="37">
        <v>8.4999999999999992E-2</v>
      </c>
      <c r="AP13" s="34">
        <v>7.1999999999999995E-2</v>
      </c>
      <c r="AQ13" s="85">
        <v>18241.400000000001</v>
      </c>
      <c r="AR13" s="87">
        <v>19672.05</v>
      </c>
      <c r="AS13" s="37">
        <v>0.40900000000000003</v>
      </c>
      <c r="AT13" s="34">
        <v>0.83799999999999997</v>
      </c>
      <c r="AU13" s="26"/>
      <c r="AV13" s="85">
        <v>982.601</v>
      </c>
      <c r="AW13" s="86">
        <v>0.39899986193790454</v>
      </c>
      <c r="AX13" s="85">
        <v>918.27</v>
      </c>
      <c r="AY13" s="86">
        <v>0.57141879278158059</v>
      </c>
      <c r="AZ13" s="85">
        <v>1121.4780000000001</v>
      </c>
      <c r="BA13" s="86">
        <v>0.5784392407674851</v>
      </c>
      <c r="BB13" s="26"/>
      <c r="BC13" s="88">
        <v>51358.995000000003</v>
      </c>
      <c r="BD13" s="86">
        <v>0.73770491803278682</v>
      </c>
      <c r="BE13" s="26"/>
      <c r="BF13" s="133">
        <v>17654</v>
      </c>
      <c r="BG13" s="26">
        <v>0</v>
      </c>
      <c r="BH13" s="89">
        <v>0</v>
      </c>
      <c r="BI13" s="90">
        <v>0.54153374233128837</v>
      </c>
      <c r="BJ13" s="91">
        <v>0</v>
      </c>
      <c r="BK13" s="89">
        <v>0</v>
      </c>
      <c r="BL13" s="89">
        <v>0</v>
      </c>
      <c r="BM13" s="89">
        <v>0</v>
      </c>
      <c r="BN13" s="89">
        <v>3518.203</v>
      </c>
      <c r="BO13" s="90">
        <v>0.26103301676806645</v>
      </c>
      <c r="BP13" s="91">
        <v>0</v>
      </c>
      <c r="BQ13" s="26">
        <v>7668</v>
      </c>
      <c r="BR13" s="26">
        <v>0</v>
      </c>
      <c r="BS13" s="26"/>
      <c r="BT13" s="92">
        <v>-700</v>
      </c>
      <c r="BU13" s="26">
        <v>0</v>
      </c>
      <c r="BV13" s="26">
        <v>4485</v>
      </c>
      <c r="BW13" s="26">
        <v>4485</v>
      </c>
      <c r="BX13" s="26">
        <v>0</v>
      </c>
      <c r="BY13" s="26">
        <v>0</v>
      </c>
      <c r="BZ13" s="26">
        <v>0</v>
      </c>
      <c r="CA13" s="26">
        <v>0</v>
      </c>
      <c r="CB13" s="26">
        <v>-5300</v>
      </c>
      <c r="CC13" s="26">
        <v>0</v>
      </c>
      <c r="CD13" s="26">
        <v>-4000</v>
      </c>
      <c r="CE13" s="26">
        <v>0</v>
      </c>
      <c r="CF13" s="26">
        <v>4800</v>
      </c>
      <c r="CG13" s="26">
        <v>4800</v>
      </c>
      <c r="CH13" s="26">
        <v>9336.1176897999994</v>
      </c>
      <c r="CI13" s="26">
        <v>9336.1176897999994</v>
      </c>
      <c r="CJ13" s="90">
        <v>18621.117689799998</v>
      </c>
      <c r="CK13" s="26"/>
      <c r="CL13" s="92">
        <v>-700</v>
      </c>
      <c r="CM13" s="26">
        <v>700</v>
      </c>
      <c r="CN13" s="26">
        <v>4485</v>
      </c>
      <c r="CO13" s="26">
        <v>0</v>
      </c>
      <c r="CP13" s="26">
        <v>0</v>
      </c>
      <c r="CQ13" s="26">
        <v>0</v>
      </c>
      <c r="CR13" s="26">
        <v>0</v>
      </c>
      <c r="CS13" s="26">
        <v>0</v>
      </c>
      <c r="CT13" s="26">
        <v>-5300</v>
      </c>
      <c r="CU13" s="26">
        <v>5300</v>
      </c>
      <c r="CV13" s="26">
        <v>-4000</v>
      </c>
      <c r="CW13" s="26">
        <v>4000</v>
      </c>
      <c r="CX13" s="26">
        <v>4800</v>
      </c>
      <c r="CY13" s="26">
        <v>0</v>
      </c>
      <c r="CZ13" s="26">
        <v>9336.1176897999994</v>
      </c>
      <c r="DA13" s="26">
        <v>0</v>
      </c>
      <c r="DB13" s="90">
        <v>10000</v>
      </c>
      <c r="DC13" s="26"/>
      <c r="DD13" s="93">
        <v>34203.631999999998</v>
      </c>
      <c r="DE13" s="34">
        <v>1568.24</v>
      </c>
      <c r="DF13" s="37">
        <v>1889.8543081624</v>
      </c>
      <c r="DG13" s="37">
        <v>37661.726308162397</v>
      </c>
      <c r="DH13" s="93">
        <v>9857.1650000000009</v>
      </c>
      <c r="DI13" s="93">
        <v>49873.411</v>
      </c>
      <c r="DJ13" s="34">
        <v>7409</v>
      </c>
      <c r="DK13" s="90">
        <v>57282.411</v>
      </c>
      <c r="DL13" s="26"/>
      <c r="DM13" s="93">
        <v>1061.0630000000001</v>
      </c>
      <c r="DN13" s="34">
        <v>10571.615847326309</v>
      </c>
      <c r="DO13" s="34">
        <v>11632.67884732631</v>
      </c>
      <c r="DP13" s="37">
        <v>1632.955870667711</v>
      </c>
      <c r="DQ13" s="37">
        <v>2940.8694719917921</v>
      </c>
      <c r="DR13" s="37">
        <v>420.26615000999999</v>
      </c>
      <c r="DS13" s="34">
        <v>3361.1356220017919</v>
      </c>
      <c r="DT13" s="34">
        <v>163.38163733287729</v>
      </c>
      <c r="DU13" s="34">
        <v>163.38163733287729</v>
      </c>
      <c r="DW13" s="97">
        <v>0</v>
      </c>
      <c r="DX13" s="98">
        <v>6779.6610170000004</v>
      </c>
      <c r="DY13" s="104">
        <v>1447.7400829999999</v>
      </c>
      <c r="DZ13" s="104">
        <v>0</v>
      </c>
      <c r="EA13" s="97">
        <v>0</v>
      </c>
      <c r="EB13" s="98">
        <v>1553.672292</v>
      </c>
      <c r="EC13" s="97">
        <v>0</v>
      </c>
      <c r="ED13" s="98">
        <v>1271.1864410000001</v>
      </c>
      <c r="EE13" s="97">
        <v>0</v>
      </c>
      <c r="EF13" s="98">
        <v>847.5</v>
      </c>
      <c r="EG13" s="97">
        <v>0</v>
      </c>
      <c r="EH13" s="98">
        <v>7397.5988710000001</v>
      </c>
      <c r="EI13" s="97">
        <v>0</v>
      </c>
      <c r="EJ13" s="98">
        <v>6779.6610170000004</v>
      </c>
      <c r="EK13" s="105">
        <v>1553.672292</v>
      </c>
      <c r="EL13" s="106">
        <v>847.5</v>
      </c>
      <c r="EM13" s="107">
        <v>735.83500000000004</v>
      </c>
      <c r="EN13" s="105">
        <v>420.26615000999999</v>
      </c>
      <c r="EO13" s="105">
        <v>10964.025395000001</v>
      </c>
      <c r="EP13" s="105">
        <v>0</v>
      </c>
      <c r="ER13" s="133">
        <v>0</v>
      </c>
      <c r="ES13" s="23">
        <v>0</v>
      </c>
      <c r="ET13" s="34">
        <f t="shared" si="1"/>
        <v>0</v>
      </c>
      <c r="EU13" s="133">
        <v>0</v>
      </c>
      <c r="EV13" s="23">
        <v>0</v>
      </c>
      <c r="EW13" s="34">
        <f t="shared" si="0"/>
        <v>0</v>
      </c>
      <c r="EY13" s="141">
        <v>0</v>
      </c>
      <c r="EZ13" s="23">
        <v>0</v>
      </c>
      <c r="FA13" s="139">
        <f t="shared" si="2"/>
        <v>0</v>
      </c>
      <c r="FB13" s="5">
        <v>4613</v>
      </c>
      <c r="FC13" s="139">
        <f t="shared" si="3"/>
        <v>1</v>
      </c>
      <c r="FE13" s="5"/>
      <c r="FF13" s="141">
        <v>0</v>
      </c>
      <c r="FG13" s="23">
        <v>10423.35</v>
      </c>
      <c r="FH13" s="139">
        <f t="shared" si="4"/>
        <v>0.78248972467766453</v>
      </c>
      <c r="FI13" s="5">
        <v>0</v>
      </c>
      <c r="FJ13" s="139">
        <f t="shared" si="5"/>
        <v>0</v>
      </c>
      <c r="FL13" s="144">
        <v>7873</v>
      </c>
      <c r="FM13" s="145">
        <f t="shared" si="6"/>
        <v>0.68245451314546257</v>
      </c>
      <c r="FN13" s="144">
        <v>2591</v>
      </c>
      <c r="FO13" s="145">
        <f t="shared" si="7"/>
        <v>0.82634348588741824</v>
      </c>
      <c r="FQ13" s="141">
        <v>0</v>
      </c>
      <c r="FR13" s="23">
        <v>367.01</v>
      </c>
      <c r="FS13" s="185">
        <f t="shared" si="8"/>
        <v>0.46568963329526708</v>
      </c>
      <c r="FT13" s="186">
        <f t="shared" si="9"/>
        <v>367.01</v>
      </c>
      <c r="FV13" s="107">
        <f t="shared" si="10"/>
        <v>902.45336266999993</v>
      </c>
      <c r="FW13" s="23">
        <v>1553.672292</v>
      </c>
      <c r="FX13" s="23">
        <v>0</v>
      </c>
      <c r="FY13" s="23">
        <v>0</v>
      </c>
      <c r="FZ13" s="23">
        <f t="shared" si="11"/>
        <v>0.58085180682567361</v>
      </c>
      <c r="GA13" s="183">
        <v>651.21892933000004</v>
      </c>
      <c r="GC13" s="37">
        <v>12534.34</v>
      </c>
      <c r="GD13" s="37">
        <f t="shared" si="12"/>
        <v>0.38448895705521474</v>
      </c>
      <c r="GE13" s="37">
        <v>1658.20159025</v>
      </c>
      <c r="GF13" s="37">
        <f t="shared" si="13"/>
        <v>0.1230302411522481</v>
      </c>
      <c r="GH13" s="5">
        <v>21855.530790000001</v>
      </c>
      <c r="GI13" s="270">
        <v>5291.8935030000002</v>
      </c>
      <c r="GK13" s="35">
        <v>0.25700000000000001</v>
      </c>
      <c r="GL13" s="33">
        <v>0.84</v>
      </c>
      <c r="GM13" s="5">
        <f t="shared" si="14"/>
        <v>1517.77579117</v>
      </c>
      <c r="GN13" s="5">
        <v>-1517.77579117</v>
      </c>
      <c r="GO13" s="5">
        <f t="shared" si="15"/>
        <v>0</v>
      </c>
      <c r="GP13" s="5">
        <f t="shared" si="16"/>
        <v>0</v>
      </c>
      <c r="GR13" s="270">
        <v>11070.761469999999</v>
      </c>
      <c r="GS13" s="270">
        <v>1716.0281179999999</v>
      </c>
      <c r="GV13" s="270">
        <v>3776.590956</v>
      </c>
      <c r="GW13" s="270">
        <v>1100.3735899999999</v>
      </c>
      <c r="GX13" s="5">
        <f t="shared" si="17"/>
        <v>1537.03108</v>
      </c>
      <c r="GY13" s="5">
        <f t="shared" si="18"/>
        <v>0.71590848377639826</v>
      </c>
    </row>
    <row r="14" spans="1:207" x14ac:dyDescent="0.35">
      <c r="D14" s="84" t="s">
        <v>274</v>
      </c>
      <c r="E14" s="84">
        <v>10447.41</v>
      </c>
      <c r="F14" s="13"/>
      <c r="I14" s="84" t="s">
        <v>208</v>
      </c>
      <c r="J14" s="84">
        <v>12584.9</v>
      </c>
      <c r="L14" s="84" t="s">
        <v>275</v>
      </c>
      <c r="M14" s="84">
        <v>1895.43</v>
      </c>
      <c r="P14" s="40">
        <v>12</v>
      </c>
      <c r="Q14" s="85">
        <v>31457</v>
      </c>
      <c r="R14" s="86">
        <v>0.379</v>
      </c>
      <c r="S14" s="87">
        <v>1489.55</v>
      </c>
      <c r="T14" s="86">
        <v>0.31</v>
      </c>
      <c r="U14" s="87">
        <v>13260</v>
      </c>
      <c r="V14" s="86">
        <v>0.442</v>
      </c>
      <c r="W14" s="87">
        <v>6355.1643999999997</v>
      </c>
      <c r="X14" s="86">
        <v>0.44199999999999995</v>
      </c>
      <c r="Y14" s="87">
        <v>2424.6349</v>
      </c>
      <c r="Z14" s="86">
        <v>0.251</v>
      </c>
      <c r="AA14" s="87">
        <v>10181.16</v>
      </c>
      <c r="AB14" s="86">
        <v>0.19800000000000001</v>
      </c>
      <c r="AC14" s="87">
        <v>7503.9696000000004</v>
      </c>
      <c r="AD14" s="86">
        <v>0.16200000000000001</v>
      </c>
      <c r="AF14" s="40">
        <v>12</v>
      </c>
      <c r="AG14" s="85">
        <v>14684.967000000001</v>
      </c>
      <c r="AH14" s="87">
        <v>1005.1</v>
      </c>
      <c r="AI14" s="85">
        <v>218.5</v>
      </c>
      <c r="AJ14" s="37">
        <v>0.16500000000000001</v>
      </c>
      <c r="AK14" s="37">
        <v>0.437</v>
      </c>
      <c r="AL14" s="37">
        <v>0.437</v>
      </c>
      <c r="AM14" s="86">
        <v>52.972000000000001</v>
      </c>
      <c r="AN14" s="87">
        <v>442.45679999999999</v>
      </c>
      <c r="AO14" s="37">
        <v>8.2000000000000003E-2</v>
      </c>
      <c r="AP14" s="34">
        <v>3.7999999999999999E-2</v>
      </c>
      <c r="AQ14" s="85">
        <v>16011.4</v>
      </c>
      <c r="AR14" s="87">
        <v>19014.75</v>
      </c>
      <c r="AS14" s="37">
        <v>0.35899999999999999</v>
      </c>
      <c r="AT14" s="34">
        <v>0.81</v>
      </c>
      <c r="AU14" s="26"/>
      <c r="AV14" s="85">
        <v>997.37699999999995</v>
      </c>
      <c r="AW14" s="86">
        <v>0.40499987818050404</v>
      </c>
      <c r="AX14" s="85">
        <v>914.43200000000002</v>
      </c>
      <c r="AY14" s="86">
        <v>0.56903049159925323</v>
      </c>
      <c r="AZ14" s="85">
        <v>1121.4780000000001</v>
      </c>
      <c r="BA14" s="86">
        <v>0.5784392407674851</v>
      </c>
      <c r="BB14" s="26"/>
      <c r="BC14" s="88">
        <v>51358.995000000003</v>
      </c>
      <c r="BD14" s="86">
        <v>0.73770491803278682</v>
      </c>
      <c r="BE14" s="26"/>
      <c r="BF14" s="133">
        <v>21855.530999999999</v>
      </c>
      <c r="BG14" s="26">
        <v>0</v>
      </c>
      <c r="BH14" s="89">
        <v>0</v>
      </c>
      <c r="BI14" s="90">
        <v>0.6704150613496932</v>
      </c>
      <c r="BJ14" s="91">
        <v>0</v>
      </c>
      <c r="BK14" s="89">
        <v>0</v>
      </c>
      <c r="BL14" s="89">
        <v>0</v>
      </c>
      <c r="BM14" s="89">
        <v>0</v>
      </c>
      <c r="BN14" s="89">
        <v>5291.8940000000002</v>
      </c>
      <c r="BO14" s="90">
        <v>0.39263199287728151</v>
      </c>
      <c r="BP14" s="91">
        <v>0</v>
      </c>
      <c r="BQ14" s="26">
        <v>7668</v>
      </c>
      <c r="BR14" s="26">
        <v>0</v>
      </c>
      <c r="BS14" s="26"/>
      <c r="BT14" s="92">
        <v>-700</v>
      </c>
      <c r="BU14" s="26">
        <v>0</v>
      </c>
      <c r="BV14" s="26">
        <v>4485</v>
      </c>
      <c r="BW14" s="26">
        <v>4485</v>
      </c>
      <c r="BX14" s="26">
        <v>0</v>
      </c>
      <c r="BY14" s="26">
        <v>0</v>
      </c>
      <c r="BZ14" s="26">
        <v>0</v>
      </c>
      <c r="CA14" s="26">
        <v>0</v>
      </c>
      <c r="CB14" s="26">
        <v>-5300</v>
      </c>
      <c r="CC14" s="26">
        <v>0</v>
      </c>
      <c r="CD14" s="26">
        <v>-4000</v>
      </c>
      <c r="CE14" s="26">
        <v>0</v>
      </c>
      <c r="CF14" s="26">
        <v>4800</v>
      </c>
      <c r="CG14" s="26">
        <v>4800</v>
      </c>
      <c r="CH14" s="26">
        <v>9373.2597054100006</v>
      </c>
      <c r="CI14" s="26">
        <v>9373.2597054100006</v>
      </c>
      <c r="CJ14" s="90">
        <v>18658.259705410001</v>
      </c>
      <c r="CK14" s="26"/>
      <c r="CL14" s="92">
        <v>-700</v>
      </c>
      <c r="CM14" s="26">
        <v>700</v>
      </c>
      <c r="CN14" s="26">
        <v>4485</v>
      </c>
      <c r="CO14" s="26">
        <v>0</v>
      </c>
      <c r="CP14" s="26">
        <v>0</v>
      </c>
      <c r="CQ14" s="26">
        <v>0</v>
      </c>
      <c r="CR14" s="26">
        <v>0</v>
      </c>
      <c r="CS14" s="26">
        <v>0</v>
      </c>
      <c r="CT14" s="26">
        <v>-5300</v>
      </c>
      <c r="CU14" s="26">
        <v>5300</v>
      </c>
      <c r="CV14" s="26">
        <v>-4000</v>
      </c>
      <c r="CW14" s="26">
        <v>4000</v>
      </c>
      <c r="CX14" s="26">
        <v>4800</v>
      </c>
      <c r="CY14" s="26">
        <v>0</v>
      </c>
      <c r="CZ14" s="26">
        <v>9373.2597054100006</v>
      </c>
      <c r="DA14" s="26">
        <v>0</v>
      </c>
      <c r="DB14" s="90">
        <v>10000</v>
      </c>
      <c r="DC14" s="26"/>
      <c r="DD14" s="93">
        <v>34988.68</v>
      </c>
      <c r="DE14" s="34">
        <v>1570.1769999999999</v>
      </c>
      <c r="DF14" s="37">
        <v>2380.3125980932</v>
      </c>
      <c r="DG14" s="37">
        <v>38939.169598093205</v>
      </c>
      <c r="DH14" s="93">
        <v>11506.75</v>
      </c>
      <c r="DI14" s="93">
        <v>52512.411</v>
      </c>
      <c r="DJ14" s="34">
        <v>7066</v>
      </c>
      <c r="DK14" s="90">
        <v>59578.411</v>
      </c>
      <c r="DL14" s="26"/>
      <c r="DM14" s="93">
        <v>1007.947</v>
      </c>
      <c r="DN14" s="34">
        <v>10555.905846475949</v>
      </c>
      <c r="DO14" s="34">
        <v>11563.852846475949</v>
      </c>
      <c r="DP14" s="37">
        <v>1632.955870667711</v>
      </c>
      <c r="DQ14" s="37">
        <v>2932.5915975665489</v>
      </c>
      <c r="DR14" s="37">
        <v>428.54402442999998</v>
      </c>
      <c r="DS14" s="34">
        <v>3361.1356219965487</v>
      </c>
      <c r="DT14" s="34">
        <v>162.92175542036381</v>
      </c>
      <c r="DU14" s="34">
        <v>162.92175542036381</v>
      </c>
      <c r="DW14" s="97">
        <v>0</v>
      </c>
      <c r="DX14" s="98">
        <v>6779.6610170000004</v>
      </c>
      <c r="DY14" s="104">
        <v>1447.7400829999999</v>
      </c>
      <c r="DZ14" s="104">
        <v>0</v>
      </c>
      <c r="EA14" s="97">
        <v>0</v>
      </c>
      <c r="EB14" s="98">
        <v>1521.4124100900001</v>
      </c>
      <c r="EC14" s="97">
        <v>0</v>
      </c>
      <c r="ED14" s="98">
        <v>1271.1864410000001</v>
      </c>
      <c r="EE14" s="97">
        <v>0</v>
      </c>
      <c r="EF14" s="98">
        <v>847.5</v>
      </c>
      <c r="EG14" s="97">
        <v>0</v>
      </c>
      <c r="EH14" s="98">
        <v>7397.5988710000001</v>
      </c>
      <c r="EI14" s="97">
        <v>0</v>
      </c>
      <c r="EJ14" s="98">
        <v>6779.6610170000004</v>
      </c>
      <c r="EK14" s="105">
        <v>1521.4124100900001</v>
      </c>
      <c r="EL14" s="106">
        <v>847.5</v>
      </c>
      <c r="EM14" s="107">
        <v>735.83500000000004</v>
      </c>
      <c r="EN14" s="105">
        <v>428.54402442999998</v>
      </c>
      <c r="EO14" s="105">
        <v>10964.025395000001</v>
      </c>
      <c r="EP14" s="105">
        <v>0</v>
      </c>
      <c r="ER14" s="133">
        <v>0</v>
      </c>
      <c r="ES14" s="23">
        <v>0</v>
      </c>
      <c r="ET14" s="34">
        <f t="shared" si="1"/>
        <v>0</v>
      </c>
      <c r="EU14" s="133">
        <v>0</v>
      </c>
      <c r="EV14" s="23">
        <v>0</v>
      </c>
      <c r="EW14" s="34">
        <f t="shared" si="0"/>
        <v>0</v>
      </c>
      <c r="EY14" s="141">
        <v>0</v>
      </c>
      <c r="EZ14" s="23">
        <v>0</v>
      </c>
      <c r="FA14" s="139">
        <f t="shared" si="2"/>
        <v>0</v>
      </c>
      <c r="FB14" s="5">
        <v>3484.0037682699999</v>
      </c>
      <c r="FC14" s="139">
        <f t="shared" si="3"/>
        <v>0.75525769960329503</v>
      </c>
      <c r="FE14" s="5"/>
      <c r="FF14" s="141">
        <v>0</v>
      </c>
      <c r="FG14" s="23">
        <v>10423.35</v>
      </c>
      <c r="FH14" s="139">
        <f t="shared" si="4"/>
        <v>0.78248972467766453</v>
      </c>
      <c r="FI14" s="5">
        <v>0</v>
      </c>
      <c r="FJ14" s="139">
        <f t="shared" si="5"/>
        <v>0</v>
      </c>
      <c r="FL14" s="144">
        <v>7873</v>
      </c>
      <c r="FM14" s="145">
        <f t="shared" si="6"/>
        <v>0.68245451314546257</v>
      </c>
      <c r="FN14" s="144">
        <v>2591</v>
      </c>
      <c r="FO14" s="145">
        <f t="shared" si="7"/>
        <v>0.82634348588741824</v>
      </c>
      <c r="FQ14" s="141">
        <v>0</v>
      </c>
      <c r="FR14" s="23">
        <v>367.01</v>
      </c>
      <c r="FS14" s="185">
        <f t="shared" si="8"/>
        <v>0.46568963329526708</v>
      </c>
      <c r="FT14" s="186">
        <f t="shared" si="9"/>
        <v>367.01</v>
      </c>
      <c r="FV14" s="107">
        <f t="shared" si="10"/>
        <v>572.91324458000008</v>
      </c>
      <c r="FW14" s="23">
        <v>1521.4124100900001</v>
      </c>
      <c r="FX14" s="23">
        <v>0</v>
      </c>
      <c r="FY14" s="23">
        <v>0</v>
      </c>
      <c r="FZ14" s="23">
        <f t="shared" si="11"/>
        <v>0.36874780130919504</v>
      </c>
      <c r="GA14" s="183">
        <v>948.49916551000001</v>
      </c>
      <c r="GC14" s="37">
        <v>15517.427009999999</v>
      </c>
      <c r="GD14" s="37">
        <f t="shared" si="12"/>
        <v>0.47599469355828217</v>
      </c>
      <c r="GE14" s="37">
        <v>2092.9615902599999</v>
      </c>
      <c r="GF14" s="37">
        <f t="shared" si="13"/>
        <v>0.15528725257901765</v>
      </c>
      <c r="GH14" s="5">
        <v>24329.671249999999</v>
      </c>
      <c r="GI14" s="270">
        <v>6406.0814950000004</v>
      </c>
      <c r="GK14" s="35">
        <v>0.25700000000000001</v>
      </c>
      <c r="GL14" s="33">
        <v>0.84</v>
      </c>
      <c r="GM14" s="5">
        <f t="shared" si="14"/>
        <v>1517.77579117</v>
      </c>
      <c r="GN14" s="5">
        <v>-1517.77579117</v>
      </c>
      <c r="GO14" s="5">
        <f t="shared" si="15"/>
        <v>0</v>
      </c>
      <c r="GP14" s="5">
        <f t="shared" si="16"/>
        <v>0</v>
      </c>
      <c r="GR14" s="270">
        <v>17654.000100000001</v>
      </c>
      <c r="GS14" s="270">
        <v>3518.203469</v>
      </c>
      <c r="GV14" s="270">
        <v>3776.590956</v>
      </c>
      <c r="GW14" s="270">
        <v>1100.3735899999999</v>
      </c>
      <c r="GX14" s="5">
        <f t="shared" si="17"/>
        <v>1537.03108</v>
      </c>
      <c r="GY14" s="5">
        <f t="shared" si="18"/>
        <v>0.71590848377639826</v>
      </c>
    </row>
    <row r="15" spans="1:207" x14ac:dyDescent="0.35">
      <c r="D15" s="84" t="s">
        <v>276</v>
      </c>
      <c r="E15" s="84">
        <v>10423.35</v>
      </c>
      <c r="F15" s="13"/>
      <c r="I15" s="84" t="s">
        <v>209</v>
      </c>
      <c r="J15" s="84">
        <v>8954</v>
      </c>
      <c r="L15" s="84" t="s">
        <v>277</v>
      </c>
      <c r="M15" s="84">
        <v>7270</v>
      </c>
      <c r="P15" s="40">
        <v>13</v>
      </c>
      <c r="Q15" s="85">
        <v>32453</v>
      </c>
      <c r="R15" s="86">
        <v>0.39100000000000001</v>
      </c>
      <c r="S15" s="87">
        <v>1869.145</v>
      </c>
      <c r="T15" s="86">
        <v>0.38900000000000001</v>
      </c>
      <c r="U15" s="87">
        <v>15300</v>
      </c>
      <c r="V15" s="86">
        <v>0.51</v>
      </c>
      <c r="W15" s="87">
        <v>7879.2536</v>
      </c>
      <c r="X15" s="86">
        <v>0.54799999999999993</v>
      </c>
      <c r="Y15" s="87">
        <v>3120.1477</v>
      </c>
      <c r="Z15" s="86">
        <v>0.32300000000000001</v>
      </c>
      <c r="AA15" s="87">
        <v>11003.88</v>
      </c>
      <c r="AB15" s="86">
        <v>0.214</v>
      </c>
      <c r="AC15" s="87">
        <v>8245.1023999999998</v>
      </c>
      <c r="AD15" s="86">
        <v>0.17799999999999999</v>
      </c>
      <c r="AF15" s="40">
        <v>13</v>
      </c>
      <c r="AG15" s="85">
        <v>16909.962</v>
      </c>
      <c r="AH15" s="87">
        <v>979.8</v>
      </c>
      <c r="AI15" s="85">
        <v>213</v>
      </c>
      <c r="AJ15" s="37">
        <v>0.19</v>
      </c>
      <c r="AK15" s="37">
        <v>0.42599999999999999</v>
      </c>
      <c r="AL15" s="37">
        <v>0.42599999999999999</v>
      </c>
      <c r="AM15" s="86">
        <v>50.387999999999998</v>
      </c>
      <c r="AN15" s="87">
        <v>430.81319999999999</v>
      </c>
      <c r="AO15" s="37">
        <v>7.8E-2</v>
      </c>
      <c r="AP15" s="34">
        <v>3.6999999999999998E-2</v>
      </c>
      <c r="AQ15" s="85">
        <v>15877.6</v>
      </c>
      <c r="AR15" s="87">
        <v>18803.474999999999</v>
      </c>
      <c r="AS15" s="37">
        <v>0.35599999999999998</v>
      </c>
      <c r="AT15" s="34">
        <v>0.80099999999999993</v>
      </c>
      <c r="AU15" s="26"/>
      <c r="AV15" s="85">
        <v>994.91499999999996</v>
      </c>
      <c r="AW15" s="86">
        <v>0.40400014618339519</v>
      </c>
      <c r="AX15" s="85">
        <v>916.05899999999997</v>
      </c>
      <c r="AY15" s="86">
        <v>0.5700429371499689</v>
      </c>
      <c r="AZ15" s="85">
        <v>1121.4780000000001</v>
      </c>
      <c r="BA15" s="86">
        <v>0.5784392407674851</v>
      </c>
      <c r="BB15" s="26"/>
      <c r="BC15" s="88">
        <v>51358.995000000003</v>
      </c>
      <c r="BD15" s="86">
        <v>0.73770491803278682</v>
      </c>
      <c r="BE15" s="26"/>
      <c r="BF15" s="133">
        <v>24329.670999999998</v>
      </c>
      <c r="BG15" s="26">
        <v>0</v>
      </c>
      <c r="BH15" s="89">
        <v>0</v>
      </c>
      <c r="BI15" s="90">
        <v>0.74630892638036805</v>
      </c>
      <c r="BJ15" s="91">
        <v>0</v>
      </c>
      <c r="BK15" s="89">
        <v>0</v>
      </c>
      <c r="BL15" s="89">
        <v>0</v>
      </c>
      <c r="BM15" s="89">
        <v>0</v>
      </c>
      <c r="BN15" s="89">
        <v>6406.0810000000001</v>
      </c>
      <c r="BO15" s="90">
        <v>0.47529907998219323</v>
      </c>
      <c r="BP15" s="91">
        <v>0</v>
      </c>
      <c r="BQ15" s="26">
        <v>7668</v>
      </c>
      <c r="BR15" s="26">
        <v>0</v>
      </c>
      <c r="BS15" s="26"/>
      <c r="BT15" s="92">
        <v>-700</v>
      </c>
      <c r="BU15" s="26">
        <v>0</v>
      </c>
      <c r="BV15" s="26">
        <v>4485</v>
      </c>
      <c r="BW15" s="26">
        <v>4485</v>
      </c>
      <c r="BX15" s="26">
        <v>0</v>
      </c>
      <c r="BY15" s="26">
        <v>0</v>
      </c>
      <c r="BZ15" s="26">
        <v>1310.5749978700001</v>
      </c>
      <c r="CA15" s="26">
        <v>1310.5749978700001</v>
      </c>
      <c r="CB15" s="26">
        <v>-5300</v>
      </c>
      <c r="CC15" s="26">
        <v>0</v>
      </c>
      <c r="CD15" s="26">
        <v>-4000</v>
      </c>
      <c r="CE15" s="26">
        <v>0</v>
      </c>
      <c r="CF15" s="26">
        <v>4800</v>
      </c>
      <c r="CG15" s="26">
        <v>4800</v>
      </c>
      <c r="CH15" s="26">
        <v>10307.71668231</v>
      </c>
      <c r="CI15" s="26">
        <v>10307.71668231</v>
      </c>
      <c r="CJ15" s="90">
        <v>20903.291680180002</v>
      </c>
      <c r="CK15" s="26"/>
      <c r="CL15" s="92">
        <v>-700</v>
      </c>
      <c r="CM15" s="26">
        <v>700</v>
      </c>
      <c r="CN15" s="26">
        <v>4485</v>
      </c>
      <c r="CO15" s="26">
        <v>0</v>
      </c>
      <c r="CP15" s="26">
        <v>0</v>
      </c>
      <c r="CQ15" s="26">
        <v>0</v>
      </c>
      <c r="CR15" s="26">
        <v>1310.5749978700001</v>
      </c>
      <c r="CS15" s="26">
        <v>0</v>
      </c>
      <c r="CT15" s="26">
        <v>-5300</v>
      </c>
      <c r="CU15" s="26">
        <v>5300</v>
      </c>
      <c r="CV15" s="26">
        <v>-4000</v>
      </c>
      <c r="CW15" s="26">
        <v>4000</v>
      </c>
      <c r="CX15" s="26">
        <v>4800</v>
      </c>
      <c r="CY15" s="26">
        <v>0</v>
      </c>
      <c r="CZ15" s="26">
        <v>10307.71668231</v>
      </c>
      <c r="DA15" s="26">
        <v>0</v>
      </c>
      <c r="DB15" s="90">
        <v>10000</v>
      </c>
      <c r="DC15" s="26"/>
      <c r="DD15" s="93">
        <v>35871.457000000002</v>
      </c>
      <c r="DE15" s="34">
        <v>1571.902</v>
      </c>
      <c r="DF15" s="37">
        <v>2602.6944411569998</v>
      </c>
      <c r="DG15" s="37">
        <v>40046.053441157004</v>
      </c>
      <c r="DH15" s="93">
        <v>12788.484</v>
      </c>
      <c r="DI15" s="93">
        <v>54490.411</v>
      </c>
      <c r="DJ15" s="34">
        <v>6774</v>
      </c>
      <c r="DK15" s="90">
        <v>61264.411</v>
      </c>
      <c r="DL15" s="26"/>
      <c r="DM15" s="93">
        <v>983.52599999999995</v>
      </c>
      <c r="DN15" s="34">
        <v>10540.1958456256</v>
      </c>
      <c r="DO15" s="34">
        <v>11523.7218456256</v>
      </c>
      <c r="DP15" s="37">
        <v>1581.399830416711</v>
      </c>
      <c r="DQ15" s="37">
        <v>2924.3137231413061</v>
      </c>
      <c r="DR15" s="37">
        <v>436.82189885999998</v>
      </c>
      <c r="DS15" s="34">
        <v>3361.1356220013063</v>
      </c>
      <c r="DT15" s="34">
        <v>162.46187350785041</v>
      </c>
      <c r="DU15" s="34">
        <v>162.46187350785041</v>
      </c>
      <c r="DW15" s="97">
        <v>0</v>
      </c>
      <c r="DX15" s="98">
        <v>6779.6610170000004</v>
      </c>
      <c r="DY15" s="104">
        <v>1447.7400829999999</v>
      </c>
      <c r="DZ15" s="104">
        <v>0</v>
      </c>
      <c r="EA15" s="97">
        <v>0</v>
      </c>
      <c r="EB15" s="98">
        <v>504.93229200000002</v>
      </c>
      <c r="EC15" s="97">
        <v>0</v>
      </c>
      <c r="ED15" s="98">
        <v>1271.1864410000001</v>
      </c>
      <c r="EE15" s="97">
        <v>0</v>
      </c>
      <c r="EF15" s="98">
        <v>847.5</v>
      </c>
      <c r="EG15" s="97">
        <v>0</v>
      </c>
      <c r="EH15" s="98">
        <v>7397.5988710000001</v>
      </c>
      <c r="EI15" s="97">
        <v>0</v>
      </c>
      <c r="EJ15" s="98">
        <v>6779.6610170000004</v>
      </c>
      <c r="EK15" s="105">
        <v>504.93229200000002</v>
      </c>
      <c r="EL15" s="106">
        <v>847.5</v>
      </c>
      <c r="EM15" s="107">
        <v>735.83500000000004</v>
      </c>
      <c r="EN15" s="105">
        <v>436.82189885999998</v>
      </c>
      <c r="EO15" s="105">
        <v>10964.025395000001</v>
      </c>
      <c r="EP15" s="105">
        <v>0</v>
      </c>
      <c r="ER15" s="133">
        <v>0</v>
      </c>
      <c r="ES15" s="23">
        <v>0</v>
      </c>
      <c r="ET15" s="34">
        <f t="shared" si="1"/>
        <v>0</v>
      </c>
      <c r="EU15" s="133">
        <v>0</v>
      </c>
      <c r="EV15" s="23">
        <v>0</v>
      </c>
      <c r="EW15" s="34">
        <f t="shared" si="0"/>
        <v>0</v>
      </c>
      <c r="EY15" s="141">
        <v>0</v>
      </c>
      <c r="EZ15" s="23">
        <v>0</v>
      </c>
      <c r="FA15" s="139">
        <f t="shared" si="2"/>
        <v>0</v>
      </c>
      <c r="FB15" s="5">
        <v>4613</v>
      </c>
      <c r="FC15" s="139">
        <f t="shared" si="3"/>
        <v>1</v>
      </c>
      <c r="FE15" s="5"/>
      <c r="FF15" s="141">
        <v>0</v>
      </c>
      <c r="FG15" s="23">
        <v>10423.35</v>
      </c>
      <c r="FH15" s="139">
        <f t="shared" si="4"/>
        <v>0.78248972467766453</v>
      </c>
      <c r="FI15" s="5">
        <v>0</v>
      </c>
      <c r="FJ15" s="139">
        <f t="shared" si="5"/>
        <v>0</v>
      </c>
      <c r="FL15" s="144">
        <v>7873</v>
      </c>
      <c r="FM15" s="145">
        <f t="shared" si="6"/>
        <v>0.68245451314546257</v>
      </c>
      <c r="FN15" s="144">
        <v>2591</v>
      </c>
      <c r="FO15" s="145">
        <f t="shared" si="7"/>
        <v>0.82634348588741824</v>
      </c>
      <c r="FQ15" s="141">
        <v>0</v>
      </c>
      <c r="FR15" s="23">
        <v>367.01</v>
      </c>
      <c r="FS15" s="185">
        <f t="shared" si="8"/>
        <v>0.46568963329526708</v>
      </c>
      <c r="FT15" s="186">
        <f t="shared" si="9"/>
        <v>367.01</v>
      </c>
      <c r="FV15" s="107">
        <f t="shared" si="10"/>
        <v>573.37312649</v>
      </c>
      <c r="FW15" s="23">
        <v>504.93229200000002</v>
      </c>
      <c r="FX15" s="23">
        <v>330</v>
      </c>
      <c r="FY15" s="23">
        <v>0</v>
      </c>
      <c r="FZ15" s="23">
        <f t="shared" si="11"/>
        <v>0.36904379803257098</v>
      </c>
      <c r="GA15" s="183">
        <v>261.55916551000001</v>
      </c>
      <c r="GC15" s="37">
        <v>17274.066409999999</v>
      </c>
      <c r="GD15" s="37">
        <f t="shared" si="12"/>
        <v>0.52987933773006135</v>
      </c>
      <c r="GE15" s="37">
        <v>2476.1655500000002</v>
      </c>
      <c r="GF15" s="37">
        <f t="shared" si="13"/>
        <v>0.1837190644012465</v>
      </c>
      <c r="GH15" s="5">
        <v>24980.84604</v>
      </c>
      <c r="GI15" s="270">
        <v>6829.7910769999999</v>
      </c>
      <c r="GK15" s="35">
        <v>0.25700000000000001</v>
      </c>
      <c r="GL15" s="33">
        <v>0.84</v>
      </c>
      <c r="GM15" s="5">
        <f t="shared" si="14"/>
        <v>1517.77579117</v>
      </c>
      <c r="GN15" s="5">
        <v>-1517.77579117</v>
      </c>
      <c r="GO15" s="5">
        <f t="shared" si="15"/>
        <v>0</v>
      </c>
      <c r="GP15" s="5">
        <f t="shared" si="16"/>
        <v>0</v>
      </c>
      <c r="GR15" s="270">
        <v>21855.530790000001</v>
      </c>
      <c r="GS15" s="270">
        <v>5291.8935030000002</v>
      </c>
      <c r="GV15" s="270">
        <v>3776.590956</v>
      </c>
      <c r="GW15" s="270">
        <v>1100.3735899999999</v>
      </c>
      <c r="GX15" s="5">
        <f t="shared" si="17"/>
        <v>1537.03108</v>
      </c>
      <c r="GY15" s="5">
        <f t="shared" si="18"/>
        <v>0.71590848377639826</v>
      </c>
    </row>
    <row r="16" spans="1:207" x14ac:dyDescent="0.35">
      <c r="D16" s="84" t="s">
        <v>278</v>
      </c>
      <c r="E16" s="84">
        <v>3500</v>
      </c>
      <c r="F16" s="13"/>
      <c r="I16" s="84" t="s">
        <v>210</v>
      </c>
      <c r="J16" s="84">
        <v>968</v>
      </c>
      <c r="L16" s="84" t="s">
        <v>191</v>
      </c>
      <c r="M16" s="84">
        <v>46320.800000000003</v>
      </c>
      <c r="P16" s="40">
        <v>14</v>
      </c>
      <c r="Q16" s="85">
        <v>32287</v>
      </c>
      <c r="R16" s="86">
        <v>0.38900000000000001</v>
      </c>
      <c r="S16" s="87">
        <v>1917.1949999999999</v>
      </c>
      <c r="T16" s="86">
        <v>0.39899999999999997</v>
      </c>
      <c r="U16" s="87">
        <v>15330</v>
      </c>
      <c r="V16" s="86">
        <v>0.51100000000000001</v>
      </c>
      <c r="W16" s="87">
        <v>8353.7342000000008</v>
      </c>
      <c r="X16" s="86">
        <v>0.58100000000000007</v>
      </c>
      <c r="Y16" s="87">
        <v>3361.6451999999999</v>
      </c>
      <c r="Z16" s="86">
        <v>0.34800000000000003</v>
      </c>
      <c r="AA16" s="87">
        <v>10078.32</v>
      </c>
      <c r="AB16" s="86">
        <v>0.19600000000000001</v>
      </c>
      <c r="AC16" s="87">
        <v>7596.6112000000003</v>
      </c>
      <c r="AD16" s="86">
        <v>0.16400000000000001</v>
      </c>
      <c r="AF16" s="40">
        <v>14</v>
      </c>
      <c r="AG16" s="85">
        <v>18422.958600000002</v>
      </c>
      <c r="AH16" s="87">
        <v>954.5</v>
      </c>
      <c r="AI16" s="85">
        <v>207.5</v>
      </c>
      <c r="AJ16" s="37">
        <v>0.20700000000000002</v>
      </c>
      <c r="AK16" s="37">
        <v>0.41499999999999998</v>
      </c>
      <c r="AL16" s="37">
        <v>0.41499999999999998</v>
      </c>
      <c r="AM16" s="86">
        <v>51.68</v>
      </c>
      <c r="AN16" s="87">
        <v>500.6748</v>
      </c>
      <c r="AO16" s="37">
        <v>0.08</v>
      </c>
      <c r="AP16" s="34">
        <v>4.2999999999999997E-2</v>
      </c>
      <c r="AQ16" s="85">
        <v>16100.6</v>
      </c>
      <c r="AR16" s="87">
        <v>18709.575000000001</v>
      </c>
      <c r="AS16" s="37">
        <v>0.36099999999999999</v>
      </c>
      <c r="AT16" s="34">
        <v>0.79700000000000004</v>
      </c>
      <c r="AU16" s="26"/>
      <c r="AV16" s="85">
        <v>999.84</v>
      </c>
      <c r="AW16" s="86">
        <v>0.40600001624259952</v>
      </c>
      <c r="AX16" s="85">
        <v>911.99199999999996</v>
      </c>
      <c r="AY16" s="86">
        <v>0.5675121344119477</v>
      </c>
      <c r="AZ16" s="85">
        <v>1121.4780000000001</v>
      </c>
      <c r="BA16" s="86">
        <v>0.5784392407674851</v>
      </c>
      <c r="BB16" s="26"/>
      <c r="BC16" s="88">
        <v>51358.995000000003</v>
      </c>
      <c r="BD16" s="86">
        <v>0.73770491803278682</v>
      </c>
      <c r="BE16" s="26"/>
      <c r="BF16" s="133">
        <v>24980.846000000001</v>
      </c>
      <c r="BG16" s="26">
        <v>0</v>
      </c>
      <c r="BH16" s="89">
        <v>0</v>
      </c>
      <c r="BI16" s="90">
        <v>0.76628361963190184</v>
      </c>
      <c r="BJ16" s="91">
        <v>0</v>
      </c>
      <c r="BK16" s="89">
        <v>0</v>
      </c>
      <c r="BL16" s="89">
        <v>0</v>
      </c>
      <c r="BM16" s="89">
        <v>0</v>
      </c>
      <c r="BN16" s="89">
        <v>6829.7910000000002</v>
      </c>
      <c r="BO16" s="90">
        <v>0.50673623683039026</v>
      </c>
      <c r="BP16" s="91">
        <v>0</v>
      </c>
      <c r="BQ16" s="26">
        <v>7668</v>
      </c>
      <c r="BR16" s="26">
        <v>0</v>
      </c>
      <c r="BS16" s="26"/>
      <c r="BT16" s="92">
        <v>-700</v>
      </c>
      <c r="BU16" s="26">
        <v>0</v>
      </c>
      <c r="BV16" s="26">
        <v>4485</v>
      </c>
      <c r="BW16" s="26">
        <v>4485</v>
      </c>
      <c r="BX16" s="26">
        <v>0</v>
      </c>
      <c r="BY16" s="26">
        <v>0</v>
      </c>
      <c r="BZ16" s="26">
        <v>5000</v>
      </c>
      <c r="CA16" s="26">
        <v>5000</v>
      </c>
      <c r="CB16" s="26">
        <v>-5300</v>
      </c>
      <c r="CC16" s="26">
        <v>0</v>
      </c>
      <c r="CD16" s="26">
        <v>-4000</v>
      </c>
      <c r="CE16" s="26">
        <v>0</v>
      </c>
      <c r="CF16" s="26">
        <v>4800</v>
      </c>
      <c r="CG16" s="26">
        <v>4800</v>
      </c>
      <c r="CH16" s="26">
        <v>9058.23317021</v>
      </c>
      <c r="CI16" s="26">
        <v>9058.23317021</v>
      </c>
      <c r="CJ16" s="90">
        <v>23343.233170209998</v>
      </c>
      <c r="CK16" s="26"/>
      <c r="CL16" s="92">
        <v>-700</v>
      </c>
      <c r="CM16" s="26">
        <v>700</v>
      </c>
      <c r="CN16" s="26">
        <v>4485</v>
      </c>
      <c r="CO16" s="26">
        <v>0</v>
      </c>
      <c r="CP16" s="26">
        <v>0</v>
      </c>
      <c r="CQ16" s="26">
        <v>0</v>
      </c>
      <c r="CR16" s="26">
        <v>5000</v>
      </c>
      <c r="CS16" s="26">
        <v>0</v>
      </c>
      <c r="CT16" s="26">
        <v>-5300</v>
      </c>
      <c r="CU16" s="26">
        <v>5300</v>
      </c>
      <c r="CV16" s="26">
        <v>-4000</v>
      </c>
      <c r="CW16" s="26">
        <v>4000</v>
      </c>
      <c r="CX16" s="26">
        <v>4800</v>
      </c>
      <c r="CY16" s="26">
        <v>0</v>
      </c>
      <c r="CZ16" s="26">
        <v>9058.23317021</v>
      </c>
      <c r="DA16" s="26">
        <v>0</v>
      </c>
      <c r="DB16" s="90">
        <v>10000</v>
      </c>
      <c r="DC16" s="26"/>
      <c r="DD16" s="93">
        <v>36210.646999999997</v>
      </c>
      <c r="DE16" s="34">
        <v>1573.49</v>
      </c>
      <c r="DF16" s="37">
        <v>2314.1030445305</v>
      </c>
      <c r="DG16" s="37">
        <v>40098.240044530496</v>
      </c>
      <c r="DH16" s="93">
        <v>12777.052</v>
      </c>
      <c r="DI16" s="93">
        <v>52294.411</v>
      </c>
      <c r="DJ16" s="34">
        <v>6546</v>
      </c>
      <c r="DK16" s="90">
        <v>58840.411</v>
      </c>
      <c r="DL16" s="26"/>
      <c r="DM16" s="93">
        <v>966.90200000000004</v>
      </c>
      <c r="DN16" s="34">
        <v>10540.1958456256</v>
      </c>
      <c r="DO16" s="34">
        <v>11507.0978456256</v>
      </c>
      <c r="DP16" s="37">
        <v>1607.177850542211</v>
      </c>
      <c r="DQ16" s="37">
        <v>2924.3137231413061</v>
      </c>
      <c r="DR16" s="37">
        <v>436.82189885999998</v>
      </c>
      <c r="DS16" s="34">
        <v>3361.1356220013063</v>
      </c>
      <c r="DT16" s="34">
        <v>162.46187350785041</v>
      </c>
      <c r="DU16" s="34">
        <v>162.46187350785041</v>
      </c>
      <c r="DW16" s="97">
        <v>0</v>
      </c>
      <c r="DX16" s="98">
        <v>6779.6610170000004</v>
      </c>
      <c r="DY16" s="104">
        <v>1447.7400829999999</v>
      </c>
      <c r="DZ16" s="104">
        <v>0</v>
      </c>
      <c r="EA16" s="97">
        <v>0</v>
      </c>
      <c r="EB16" s="98">
        <v>757.72198806999995</v>
      </c>
      <c r="EC16" s="97">
        <v>0</v>
      </c>
      <c r="ED16" s="98">
        <v>1271.1864410000001</v>
      </c>
      <c r="EE16" s="97">
        <v>0</v>
      </c>
      <c r="EF16" s="98">
        <v>847.5</v>
      </c>
      <c r="EG16" s="97">
        <v>0</v>
      </c>
      <c r="EH16" s="98">
        <v>7397.5988710000001</v>
      </c>
      <c r="EI16" s="97">
        <v>0</v>
      </c>
      <c r="EJ16" s="98">
        <v>6779.6610170000004</v>
      </c>
      <c r="EK16" s="105">
        <v>757.72198806999995</v>
      </c>
      <c r="EL16" s="106">
        <v>847.5</v>
      </c>
      <c r="EM16" s="107">
        <v>735.83500000000004</v>
      </c>
      <c r="EN16" s="105">
        <v>436.82189885999998</v>
      </c>
      <c r="EO16" s="105">
        <v>10964.025395000001</v>
      </c>
      <c r="EP16" s="105">
        <v>0</v>
      </c>
      <c r="ER16" s="133">
        <v>0</v>
      </c>
      <c r="ES16" s="23">
        <v>0</v>
      </c>
      <c r="ET16" s="34">
        <f t="shared" si="1"/>
        <v>0</v>
      </c>
      <c r="EU16" s="133">
        <v>0</v>
      </c>
      <c r="EV16" s="23">
        <v>0</v>
      </c>
      <c r="EW16" s="34">
        <f t="shared" si="0"/>
        <v>0</v>
      </c>
      <c r="EY16" s="141">
        <v>0</v>
      </c>
      <c r="EZ16" s="23">
        <v>0</v>
      </c>
      <c r="FA16" s="139">
        <f t="shared" si="2"/>
        <v>0</v>
      </c>
      <c r="FB16" s="5">
        <v>4538.1274936199998</v>
      </c>
      <c r="FC16" s="139">
        <f t="shared" si="3"/>
        <v>0.98376923772382396</v>
      </c>
      <c r="FE16" s="5"/>
      <c r="FF16" s="141">
        <v>0</v>
      </c>
      <c r="FG16" s="23">
        <v>10423.35</v>
      </c>
      <c r="FH16" s="139">
        <f t="shared" si="4"/>
        <v>0.78248972467766453</v>
      </c>
      <c r="FI16" s="5">
        <v>0</v>
      </c>
      <c r="FJ16" s="139">
        <f t="shared" si="5"/>
        <v>0</v>
      </c>
      <c r="FL16" s="144">
        <v>7873</v>
      </c>
      <c r="FM16" s="145">
        <f t="shared" si="6"/>
        <v>0.68245451314546257</v>
      </c>
      <c r="FN16" s="144">
        <v>2591</v>
      </c>
      <c r="FO16" s="145">
        <f t="shared" si="7"/>
        <v>0.82634348588741824</v>
      </c>
      <c r="FQ16" s="141">
        <v>0</v>
      </c>
      <c r="FR16" s="23">
        <v>367.01</v>
      </c>
      <c r="FS16" s="185">
        <f t="shared" si="8"/>
        <v>0.46568963329526708</v>
      </c>
      <c r="FT16" s="186">
        <f t="shared" si="9"/>
        <v>367.01</v>
      </c>
      <c r="FV16" s="107">
        <f t="shared" si="10"/>
        <v>573.37312649</v>
      </c>
      <c r="FW16" s="23">
        <v>757.72198806999995</v>
      </c>
      <c r="FX16" s="23">
        <v>77.210303929999995</v>
      </c>
      <c r="FY16" s="23">
        <v>0</v>
      </c>
      <c r="FZ16" s="23">
        <f t="shared" si="11"/>
        <v>0.36904379803257098</v>
      </c>
      <c r="GA16" s="183">
        <v>261.55916551000001</v>
      </c>
      <c r="GC16" s="37">
        <v>17736.400659999999</v>
      </c>
      <c r="GD16" s="37">
        <f t="shared" si="12"/>
        <v>0.54406136993865029</v>
      </c>
      <c r="GE16" s="37">
        <v>2936.7035701200002</v>
      </c>
      <c r="GF16" s="37">
        <f t="shared" si="13"/>
        <v>0.21788867562843153</v>
      </c>
      <c r="GH16" s="5">
        <v>23893.520280000001</v>
      </c>
      <c r="GI16" s="270">
        <v>6512.1452509999999</v>
      </c>
      <c r="GK16" s="35">
        <v>0.25700000000000001</v>
      </c>
      <c r="GL16" s="33">
        <v>0.84</v>
      </c>
      <c r="GM16" s="5">
        <f t="shared" si="14"/>
        <v>1517.77579117</v>
      </c>
      <c r="GN16" s="5">
        <v>-1517.77579117</v>
      </c>
      <c r="GO16" s="5">
        <f t="shared" si="15"/>
        <v>0</v>
      </c>
      <c r="GP16" s="5">
        <f t="shared" si="16"/>
        <v>0</v>
      </c>
      <c r="GR16" s="270">
        <v>24329.671249999999</v>
      </c>
      <c r="GS16" s="270">
        <v>6406.0814950000004</v>
      </c>
      <c r="GV16" s="270">
        <v>3776.590956</v>
      </c>
      <c r="GW16" s="270">
        <v>1100.3735899999999</v>
      </c>
      <c r="GX16" s="5">
        <f t="shared" si="17"/>
        <v>1537.03108</v>
      </c>
      <c r="GY16" s="5">
        <f t="shared" si="18"/>
        <v>0.71590848377639826</v>
      </c>
    </row>
    <row r="17" spans="4:207" x14ac:dyDescent="0.35">
      <c r="D17" s="84" t="s">
        <v>188</v>
      </c>
      <c r="E17" s="84">
        <v>30000</v>
      </c>
      <c r="F17" s="13"/>
      <c r="I17" s="84" t="s">
        <v>211</v>
      </c>
      <c r="J17" s="84">
        <v>13478</v>
      </c>
      <c r="L17" s="84" t="s">
        <v>279</v>
      </c>
      <c r="M17" s="84">
        <v>158</v>
      </c>
      <c r="P17" s="40">
        <v>15</v>
      </c>
      <c r="Q17" s="85">
        <v>31374</v>
      </c>
      <c r="R17" s="86">
        <v>0.378</v>
      </c>
      <c r="S17" s="87">
        <v>1672.14</v>
      </c>
      <c r="T17" s="86">
        <v>0.34800000000000003</v>
      </c>
      <c r="U17" s="87">
        <v>13530</v>
      </c>
      <c r="V17" s="86">
        <v>0.45100000000000001</v>
      </c>
      <c r="W17" s="87">
        <v>7792.9844000000003</v>
      </c>
      <c r="X17" s="86">
        <v>0.54200000000000004</v>
      </c>
      <c r="Y17" s="87">
        <v>3120.1477</v>
      </c>
      <c r="Z17" s="86">
        <v>0.32300000000000001</v>
      </c>
      <c r="AA17" s="87">
        <v>7764.42</v>
      </c>
      <c r="AB17" s="86">
        <v>0.151</v>
      </c>
      <c r="AC17" s="87">
        <v>5790.1</v>
      </c>
      <c r="AD17" s="86">
        <v>0.125</v>
      </c>
      <c r="AF17" s="40">
        <v>15</v>
      </c>
      <c r="AG17" s="85">
        <v>19045.957200000001</v>
      </c>
      <c r="AH17" s="87">
        <v>945.3</v>
      </c>
      <c r="AI17" s="85">
        <v>205.5</v>
      </c>
      <c r="AJ17" s="37">
        <v>0.214</v>
      </c>
      <c r="AK17" s="37">
        <v>0.41099999999999998</v>
      </c>
      <c r="AL17" s="37">
        <v>0.41099999999999998</v>
      </c>
      <c r="AM17" s="86">
        <v>56.847999999999999</v>
      </c>
      <c r="AN17" s="87">
        <v>582.17999999999995</v>
      </c>
      <c r="AO17" s="37">
        <v>8.7999999999999995E-2</v>
      </c>
      <c r="AP17" s="34">
        <v>4.9999999999999996E-2</v>
      </c>
      <c r="AQ17" s="85">
        <v>17171</v>
      </c>
      <c r="AR17" s="87">
        <v>18780</v>
      </c>
      <c r="AS17" s="37">
        <v>0.38500000000000001</v>
      </c>
      <c r="AT17" s="34">
        <v>0.8</v>
      </c>
      <c r="AU17" s="26"/>
      <c r="AV17" s="85">
        <v>1004.765</v>
      </c>
      <c r="AW17" s="86">
        <v>0.40799988630180378</v>
      </c>
      <c r="AX17" s="85">
        <v>906.76800000000003</v>
      </c>
      <c r="AY17" s="86">
        <v>0.56426135656502807</v>
      </c>
      <c r="AZ17" s="85">
        <v>1121.4780000000001</v>
      </c>
      <c r="BA17" s="86">
        <v>0.5784392407674851</v>
      </c>
      <c r="BB17" s="26"/>
      <c r="BC17" s="88">
        <v>51358.995000000003</v>
      </c>
      <c r="BD17" s="86">
        <v>0.73770491803278682</v>
      </c>
      <c r="BE17" s="26"/>
      <c r="BF17" s="133">
        <v>23893.52</v>
      </c>
      <c r="BG17" s="26">
        <v>0</v>
      </c>
      <c r="BH17" s="89">
        <v>0</v>
      </c>
      <c r="BI17" s="90">
        <v>0.7329300613496933</v>
      </c>
      <c r="BJ17" s="91">
        <v>0</v>
      </c>
      <c r="BK17" s="89">
        <v>0</v>
      </c>
      <c r="BL17" s="89">
        <v>0</v>
      </c>
      <c r="BM17" s="89">
        <v>0</v>
      </c>
      <c r="BN17" s="89">
        <v>6512.1450000000004</v>
      </c>
      <c r="BO17" s="90">
        <v>0.48316849680961571</v>
      </c>
      <c r="BP17" s="91">
        <v>0</v>
      </c>
      <c r="BQ17" s="26">
        <v>7668</v>
      </c>
      <c r="BR17" s="26">
        <v>0</v>
      </c>
      <c r="BS17" s="26"/>
      <c r="BT17" s="92">
        <v>-700</v>
      </c>
      <c r="BU17" s="26">
        <v>0</v>
      </c>
      <c r="BV17" s="26">
        <v>4485</v>
      </c>
      <c r="BW17" s="26">
        <v>4485</v>
      </c>
      <c r="BX17" s="26">
        <v>0</v>
      </c>
      <c r="BY17" s="26">
        <v>0</v>
      </c>
      <c r="BZ17" s="26">
        <v>5000</v>
      </c>
      <c r="CA17" s="26">
        <v>5000</v>
      </c>
      <c r="CB17" s="26">
        <v>-5300</v>
      </c>
      <c r="CC17" s="26">
        <v>0</v>
      </c>
      <c r="CD17" s="26">
        <v>-4000</v>
      </c>
      <c r="CE17" s="26">
        <v>0</v>
      </c>
      <c r="CF17" s="26">
        <v>4800</v>
      </c>
      <c r="CG17" s="26">
        <v>4800</v>
      </c>
      <c r="CH17" s="26">
        <v>11163.3032766</v>
      </c>
      <c r="CI17" s="26">
        <v>11163.3032766</v>
      </c>
      <c r="CJ17" s="90">
        <v>25448.3032766</v>
      </c>
      <c r="CK17" s="26"/>
      <c r="CL17" s="92">
        <v>-700</v>
      </c>
      <c r="CM17" s="26">
        <v>700</v>
      </c>
      <c r="CN17" s="26">
        <v>4485</v>
      </c>
      <c r="CO17" s="26">
        <v>0</v>
      </c>
      <c r="CP17" s="26">
        <v>0</v>
      </c>
      <c r="CQ17" s="26">
        <v>0</v>
      </c>
      <c r="CR17" s="26">
        <v>5000</v>
      </c>
      <c r="CS17" s="26">
        <v>0</v>
      </c>
      <c r="CT17" s="26">
        <v>-5300</v>
      </c>
      <c r="CU17" s="26">
        <v>5300</v>
      </c>
      <c r="CV17" s="26">
        <v>-4000</v>
      </c>
      <c r="CW17" s="26">
        <v>4000</v>
      </c>
      <c r="CX17" s="26">
        <v>4800</v>
      </c>
      <c r="CY17" s="26">
        <v>0</v>
      </c>
      <c r="CZ17" s="26">
        <v>11163.3032766</v>
      </c>
      <c r="DA17" s="26">
        <v>0</v>
      </c>
      <c r="DB17" s="90">
        <v>10000</v>
      </c>
      <c r="DC17" s="26"/>
      <c r="DD17" s="93">
        <v>35437.512000000002</v>
      </c>
      <c r="DE17" s="34">
        <v>1574.3240000000001</v>
      </c>
      <c r="DF17" s="37">
        <v>1735.9122407733</v>
      </c>
      <c r="DG17" s="37">
        <v>38747.748240773304</v>
      </c>
      <c r="DH17" s="93">
        <v>12124.716</v>
      </c>
      <c r="DI17" s="93">
        <v>51166.411</v>
      </c>
      <c r="DJ17" s="34">
        <v>6399</v>
      </c>
      <c r="DK17" s="90">
        <v>57565.411</v>
      </c>
      <c r="DL17" s="26"/>
      <c r="DM17" s="93">
        <v>965.66200000000003</v>
      </c>
      <c r="DN17" s="34">
        <v>10555.905846475949</v>
      </c>
      <c r="DO17" s="34">
        <v>11521.567846475949</v>
      </c>
      <c r="DP17" s="37">
        <v>1581.399830416711</v>
      </c>
      <c r="DQ17" s="37">
        <v>2932.5915975665489</v>
      </c>
      <c r="DR17" s="37">
        <v>428.54402442999998</v>
      </c>
      <c r="DS17" s="34">
        <v>3361.1356219965487</v>
      </c>
      <c r="DT17" s="34">
        <v>162.92175542036381</v>
      </c>
      <c r="DU17" s="34">
        <v>162.92175542036381</v>
      </c>
      <c r="DW17" s="97">
        <v>0</v>
      </c>
      <c r="DX17" s="98">
        <v>6779.6610170000004</v>
      </c>
      <c r="DY17" s="104">
        <v>1447.7400829999999</v>
      </c>
      <c r="DZ17" s="104">
        <v>0</v>
      </c>
      <c r="EA17" s="97">
        <v>0</v>
      </c>
      <c r="EB17" s="98">
        <v>1521.4124100900001</v>
      </c>
      <c r="EC17" s="97">
        <v>0</v>
      </c>
      <c r="ED17" s="98">
        <v>1271.1864410000001</v>
      </c>
      <c r="EE17" s="97">
        <v>0</v>
      </c>
      <c r="EF17" s="98">
        <v>847.5</v>
      </c>
      <c r="EG17" s="97">
        <v>0</v>
      </c>
      <c r="EH17" s="98">
        <v>7397.5988710000001</v>
      </c>
      <c r="EI17" s="97">
        <v>0</v>
      </c>
      <c r="EJ17" s="98">
        <v>6779.6610170000004</v>
      </c>
      <c r="EK17" s="105">
        <v>1521.4124100900001</v>
      </c>
      <c r="EL17" s="106">
        <v>847.5</v>
      </c>
      <c r="EM17" s="107">
        <v>735.83500000000004</v>
      </c>
      <c r="EN17" s="105">
        <v>428.54402442999998</v>
      </c>
      <c r="EO17" s="105">
        <v>10964.025395000001</v>
      </c>
      <c r="EP17" s="105">
        <v>0</v>
      </c>
      <c r="ER17" s="133">
        <v>0</v>
      </c>
      <c r="ES17" s="23">
        <v>0</v>
      </c>
      <c r="ET17" s="34">
        <f t="shared" si="1"/>
        <v>0</v>
      </c>
      <c r="EU17" s="133">
        <v>0</v>
      </c>
      <c r="EV17" s="23">
        <v>0</v>
      </c>
      <c r="EW17" s="34">
        <f t="shared" si="0"/>
        <v>0</v>
      </c>
      <c r="EY17" s="141">
        <v>0</v>
      </c>
      <c r="EZ17" s="23">
        <v>0</v>
      </c>
      <c r="FA17" s="139">
        <f t="shared" si="2"/>
        <v>0</v>
      </c>
      <c r="FB17" s="5">
        <v>4479.8725723400003</v>
      </c>
      <c r="FC17" s="139">
        <f t="shared" si="3"/>
        <v>0.97114081342727077</v>
      </c>
      <c r="FE17" s="5"/>
      <c r="FF17" s="141">
        <v>0</v>
      </c>
      <c r="FG17" s="23">
        <v>10423.35</v>
      </c>
      <c r="FH17" s="139">
        <f t="shared" si="4"/>
        <v>0.78248972467766453</v>
      </c>
      <c r="FI17" s="5">
        <v>0</v>
      </c>
      <c r="FJ17" s="139">
        <f t="shared" si="5"/>
        <v>0</v>
      </c>
      <c r="FL17" s="144">
        <v>7873</v>
      </c>
      <c r="FM17" s="145">
        <f t="shared" si="6"/>
        <v>0.68245451314546257</v>
      </c>
      <c r="FN17" s="144">
        <v>2591</v>
      </c>
      <c r="FO17" s="145">
        <f t="shared" si="7"/>
        <v>0.82634348588741824</v>
      </c>
      <c r="FQ17" s="141">
        <v>0</v>
      </c>
      <c r="FR17" s="23">
        <v>367.01</v>
      </c>
      <c r="FS17" s="185">
        <f t="shared" si="8"/>
        <v>0.46568963329526708</v>
      </c>
      <c r="FT17" s="186">
        <f t="shared" si="9"/>
        <v>367.01</v>
      </c>
      <c r="FV17" s="107">
        <f t="shared" si="10"/>
        <v>572.91324458000008</v>
      </c>
      <c r="FW17" s="23">
        <v>1521.4124100900001</v>
      </c>
      <c r="FX17" s="23">
        <v>0</v>
      </c>
      <c r="FY17" s="23">
        <v>0</v>
      </c>
      <c r="FZ17" s="23">
        <f t="shared" si="11"/>
        <v>0.36874780130919504</v>
      </c>
      <c r="GA17" s="183">
        <v>948.49916551000001</v>
      </c>
      <c r="GC17" s="37">
        <v>16964.3992</v>
      </c>
      <c r="GD17" s="37">
        <f t="shared" si="12"/>
        <v>0.52038034355828222</v>
      </c>
      <c r="GE17" s="37">
        <v>2730.4051899999999</v>
      </c>
      <c r="GF17" s="37">
        <f t="shared" si="13"/>
        <v>0.2025823705297522</v>
      </c>
      <c r="GH17" s="5">
        <v>21529.503919999999</v>
      </c>
      <c r="GI17" s="270">
        <v>5504.812801</v>
      </c>
      <c r="GK17" s="35">
        <v>0.25700000000000001</v>
      </c>
      <c r="GL17" s="33">
        <v>0.84</v>
      </c>
      <c r="GM17" s="5">
        <f t="shared" si="14"/>
        <v>1517.77579117</v>
      </c>
      <c r="GN17" s="5">
        <v>-1517.77579117</v>
      </c>
      <c r="GO17" s="5">
        <f t="shared" si="15"/>
        <v>0</v>
      </c>
      <c r="GP17" s="5">
        <f t="shared" si="16"/>
        <v>0</v>
      </c>
      <c r="GR17" s="270">
        <v>24980.84604</v>
      </c>
      <c r="GS17" s="270">
        <v>6829.7910769999999</v>
      </c>
      <c r="GV17" s="270">
        <v>3776.590956</v>
      </c>
      <c r="GW17" s="270">
        <v>1100.3735899999999</v>
      </c>
      <c r="GX17" s="5">
        <f t="shared" si="17"/>
        <v>1537.03108</v>
      </c>
      <c r="GY17" s="5">
        <f t="shared" si="18"/>
        <v>0.71590848377639826</v>
      </c>
    </row>
    <row r="18" spans="4:207" x14ac:dyDescent="0.35">
      <c r="D18" s="84" t="s">
        <v>204</v>
      </c>
      <c r="E18" s="84">
        <v>37999.68</v>
      </c>
      <c r="F18" s="13"/>
      <c r="L18" s="84" t="s">
        <v>280</v>
      </c>
      <c r="M18" s="84">
        <v>847.5</v>
      </c>
      <c r="P18" s="40">
        <v>16</v>
      </c>
      <c r="Q18" s="85">
        <v>29465</v>
      </c>
      <c r="R18" s="86">
        <v>0.35499999999999998</v>
      </c>
      <c r="S18" s="87">
        <v>1215.665</v>
      </c>
      <c r="T18" s="86">
        <v>0.253</v>
      </c>
      <c r="U18" s="87">
        <v>10470</v>
      </c>
      <c r="V18" s="86">
        <v>0.34899999999999998</v>
      </c>
      <c r="W18" s="87">
        <v>6340.7861999999996</v>
      </c>
      <c r="X18" s="86">
        <v>0.44099999999999995</v>
      </c>
      <c r="Y18" s="87">
        <v>2424.6349</v>
      </c>
      <c r="Z18" s="86">
        <v>0.251</v>
      </c>
      <c r="AA18" s="87">
        <v>4936.32</v>
      </c>
      <c r="AB18" s="86">
        <v>9.5999999999999988E-2</v>
      </c>
      <c r="AC18" s="87">
        <v>3566.7015999999999</v>
      </c>
      <c r="AD18" s="86">
        <v>7.6999999999999999E-2</v>
      </c>
      <c r="AF18" s="40">
        <v>16</v>
      </c>
      <c r="AG18" s="85">
        <v>19134.956999999999</v>
      </c>
      <c r="AH18" s="87">
        <v>947.6</v>
      </c>
      <c r="AI18" s="85">
        <v>206</v>
      </c>
      <c r="AJ18" s="37">
        <v>0.21499999999999997</v>
      </c>
      <c r="AK18" s="37">
        <v>0.41200000000000003</v>
      </c>
      <c r="AL18" s="37">
        <v>0.41199999999999998</v>
      </c>
      <c r="AM18" s="86">
        <v>65.245999999999995</v>
      </c>
      <c r="AN18" s="87">
        <v>663.68520000000001</v>
      </c>
      <c r="AO18" s="37">
        <v>0.10099999999999999</v>
      </c>
      <c r="AP18" s="34">
        <v>5.7000000000000002E-2</v>
      </c>
      <c r="AQ18" s="85">
        <v>19802.400000000001</v>
      </c>
      <c r="AR18" s="87">
        <v>19061.7</v>
      </c>
      <c r="AS18" s="37">
        <v>0.44400000000000001</v>
      </c>
      <c r="AT18" s="34">
        <v>0.81200000000000006</v>
      </c>
      <c r="AU18" s="26"/>
      <c r="AV18" s="85">
        <v>1002.303</v>
      </c>
      <c r="AW18" s="86">
        <v>0.40700015430469494</v>
      </c>
      <c r="AX18" s="85">
        <v>900.34500000000003</v>
      </c>
      <c r="AY18" s="86">
        <v>0.5602644679527069</v>
      </c>
      <c r="AZ18" s="85">
        <v>1121.4780000000001</v>
      </c>
      <c r="BA18" s="86">
        <v>0.5784392407674851</v>
      </c>
      <c r="BB18" s="26"/>
      <c r="BC18" s="88">
        <v>51358.995000000003</v>
      </c>
      <c r="BD18" s="86">
        <v>0.73770491803278682</v>
      </c>
      <c r="BE18" s="26"/>
      <c r="BF18" s="133">
        <v>21529.504000000001</v>
      </c>
      <c r="BG18" s="26">
        <v>0</v>
      </c>
      <c r="BH18" s="89">
        <v>0</v>
      </c>
      <c r="BI18" s="90">
        <v>0.6604142331288344</v>
      </c>
      <c r="BJ18" s="91">
        <v>0</v>
      </c>
      <c r="BK18" s="89">
        <v>0</v>
      </c>
      <c r="BL18" s="89">
        <v>0</v>
      </c>
      <c r="BM18" s="89">
        <v>0</v>
      </c>
      <c r="BN18" s="89">
        <v>5504.8130000000001</v>
      </c>
      <c r="BO18" s="90">
        <v>0.40842951476480188</v>
      </c>
      <c r="BP18" s="91">
        <v>0</v>
      </c>
      <c r="BQ18" s="26">
        <v>7668</v>
      </c>
      <c r="BR18" s="26">
        <v>0</v>
      </c>
      <c r="BS18" s="26"/>
      <c r="BT18" s="92">
        <v>-700</v>
      </c>
      <c r="BU18" s="26">
        <v>0</v>
      </c>
      <c r="BV18" s="26">
        <v>4485</v>
      </c>
      <c r="BW18" s="26">
        <v>4485</v>
      </c>
      <c r="BX18" s="26">
        <v>0</v>
      </c>
      <c r="BY18" s="26">
        <v>0</v>
      </c>
      <c r="BZ18" s="26">
        <v>5000</v>
      </c>
      <c r="CA18" s="26">
        <v>5000</v>
      </c>
      <c r="CB18" s="26">
        <v>-5300</v>
      </c>
      <c r="CC18" s="26">
        <v>0</v>
      </c>
      <c r="CD18" s="26">
        <v>-4000</v>
      </c>
      <c r="CE18" s="26">
        <v>0</v>
      </c>
      <c r="CF18" s="26">
        <v>4800</v>
      </c>
      <c r="CG18" s="26">
        <v>4800</v>
      </c>
      <c r="CH18" s="26">
        <v>12619.90597383</v>
      </c>
      <c r="CI18" s="26">
        <v>12619.90597383</v>
      </c>
      <c r="CJ18" s="90">
        <v>26904.905973829998</v>
      </c>
      <c r="CK18" s="26"/>
      <c r="CL18" s="92">
        <v>-700</v>
      </c>
      <c r="CM18" s="26">
        <v>700</v>
      </c>
      <c r="CN18" s="26">
        <v>4485</v>
      </c>
      <c r="CO18" s="26">
        <v>0</v>
      </c>
      <c r="CP18" s="26">
        <v>0</v>
      </c>
      <c r="CQ18" s="26">
        <v>0</v>
      </c>
      <c r="CR18" s="26">
        <v>5000</v>
      </c>
      <c r="CS18" s="26">
        <v>0</v>
      </c>
      <c r="CT18" s="26">
        <v>-5300</v>
      </c>
      <c r="CU18" s="26">
        <v>5300</v>
      </c>
      <c r="CV18" s="26">
        <v>-4000</v>
      </c>
      <c r="CW18" s="26">
        <v>4000</v>
      </c>
      <c r="CX18" s="26">
        <v>4800</v>
      </c>
      <c r="CY18" s="26">
        <v>0</v>
      </c>
      <c r="CZ18" s="26">
        <v>12619.90597383</v>
      </c>
      <c r="DA18" s="26">
        <v>0</v>
      </c>
      <c r="DB18" s="90">
        <v>10000</v>
      </c>
      <c r="DC18" s="26"/>
      <c r="DD18" s="93">
        <v>35147.108999999997</v>
      </c>
      <c r="DE18" s="34">
        <v>1572.316</v>
      </c>
      <c r="DF18" s="37">
        <v>1480.2774786436</v>
      </c>
      <c r="DG18" s="37">
        <v>38199.702478643594</v>
      </c>
      <c r="DH18" s="93">
        <v>11305.368</v>
      </c>
      <c r="DI18" s="93">
        <v>50740.411</v>
      </c>
      <c r="DJ18" s="34">
        <v>6816</v>
      </c>
      <c r="DK18" s="90">
        <v>57556.411</v>
      </c>
      <c r="DL18" s="26"/>
      <c r="DM18" s="93">
        <v>972.73599999999999</v>
      </c>
      <c r="DN18" s="34">
        <v>10571.615847326309</v>
      </c>
      <c r="DO18" s="34">
        <v>11544.35184732631</v>
      </c>
      <c r="DP18" s="37">
        <v>1581.399830416711</v>
      </c>
      <c r="DQ18" s="37">
        <v>2940.8694719917921</v>
      </c>
      <c r="DR18" s="37">
        <v>420.26615000999999</v>
      </c>
      <c r="DS18" s="34">
        <v>3361.1356220017919</v>
      </c>
      <c r="DT18" s="34">
        <v>163.38163733287729</v>
      </c>
      <c r="DU18" s="34">
        <v>163.38163733287729</v>
      </c>
      <c r="DW18" s="97">
        <v>0</v>
      </c>
      <c r="DX18" s="98">
        <v>6779.6610170000004</v>
      </c>
      <c r="DY18" s="104">
        <v>1447.7400829999999</v>
      </c>
      <c r="DZ18" s="104">
        <v>0</v>
      </c>
      <c r="EA18" s="97">
        <v>0</v>
      </c>
      <c r="EB18" s="98">
        <v>1553.672292</v>
      </c>
      <c r="EC18" s="97">
        <v>0</v>
      </c>
      <c r="ED18" s="98">
        <v>1271.1864410000001</v>
      </c>
      <c r="EE18" s="97">
        <v>0</v>
      </c>
      <c r="EF18" s="98">
        <v>847.5</v>
      </c>
      <c r="EG18" s="97">
        <v>0</v>
      </c>
      <c r="EH18" s="98">
        <v>7397.5988710000001</v>
      </c>
      <c r="EI18" s="97">
        <v>0</v>
      </c>
      <c r="EJ18" s="98">
        <v>6779.6610170000004</v>
      </c>
      <c r="EK18" s="105">
        <v>1553.672292</v>
      </c>
      <c r="EL18" s="106">
        <v>847.5</v>
      </c>
      <c r="EM18" s="107">
        <v>735.83500000000004</v>
      </c>
      <c r="EN18" s="105">
        <v>420.26615000999999</v>
      </c>
      <c r="EO18" s="105">
        <v>10964.025395000001</v>
      </c>
      <c r="EP18" s="105">
        <v>0</v>
      </c>
      <c r="ER18" s="133">
        <v>0</v>
      </c>
      <c r="ES18" s="23">
        <v>0</v>
      </c>
      <c r="ET18" s="34">
        <f t="shared" si="1"/>
        <v>0</v>
      </c>
      <c r="EU18" s="133">
        <v>0</v>
      </c>
      <c r="EV18" s="23">
        <v>0</v>
      </c>
      <c r="EW18" s="34">
        <f t="shared" si="0"/>
        <v>0</v>
      </c>
      <c r="EY18" s="141">
        <v>0</v>
      </c>
      <c r="EZ18" s="23">
        <v>0</v>
      </c>
      <c r="FA18" s="139">
        <f t="shared" si="2"/>
        <v>0</v>
      </c>
      <c r="FB18" s="5">
        <v>4613</v>
      </c>
      <c r="FC18" s="139">
        <f t="shared" si="3"/>
        <v>1</v>
      </c>
      <c r="FE18" s="5"/>
      <c r="FF18" s="141">
        <v>0</v>
      </c>
      <c r="FG18" s="23">
        <v>10423.35</v>
      </c>
      <c r="FH18" s="139">
        <f t="shared" si="4"/>
        <v>0.78248972467766453</v>
      </c>
      <c r="FI18" s="5">
        <v>0</v>
      </c>
      <c r="FJ18" s="139">
        <f t="shared" si="5"/>
        <v>0</v>
      </c>
      <c r="FL18" s="144">
        <v>7873</v>
      </c>
      <c r="FM18" s="145">
        <f t="shared" si="6"/>
        <v>0.68245451314546257</v>
      </c>
      <c r="FN18" s="144">
        <v>2591</v>
      </c>
      <c r="FO18" s="145">
        <f t="shared" si="7"/>
        <v>0.82634348588741824</v>
      </c>
      <c r="FQ18" s="141">
        <v>0</v>
      </c>
      <c r="FR18" s="23">
        <v>367.01</v>
      </c>
      <c r="FS18" s="185">
        <f t="shared" si="8"/>
        <v>0.46568963329526708</v>
      </c>
      <c r="FT18" s="186">
        <f t="shared" si="9"/>
        <v>367.01</v>
      </c>
      <c r="FV18" s="107">
        <f t="shared" si="10"/>
        <v>572.45336266999993</v>
      </c>
      <c r="FW18" s="23">
        <v>1553.672292</v>
      </c>
      <c r="FX18" s="23">
        <v>0</v>
      </c>
      <c r="FY18" s="23">
        <v>0</v>
      </c>
      <c r="FZ18" s="23">
        <f t="shared" si="11"/>
        <v>0.368451804585819</v>
      </c>
      <c r="GA18" s="183">
        <v>981.21892933000004</v>
      </c>
      <c r="GC18" s="37">
        <v>15285.947840000001</v>
      </c>
      <c r="GD18" s="37">
        <f t="shared" si="12"/>
        <v>0.46889410552147243</v>
      </c>
      <c r="GE18" s="37">
        <v>2295.6451900000002</v>
      </c>
      <c r="GF18" s="37">
        <f t="shared" si="13"/>
        <v>0.17032535910372459</v>
      </c>
      <c r="GH18" s="5">
        <v>16552.667229999999</v>
      </c>
      <c r="GI18" s="270">
        <v>3977.0912279999998</v>
      </c>
      <c r="GK18" s="35">
        <v>0.25700000000000001</v>
      </c>
      <c r="GL18" s="33">
        <v>0.84</v>
      </c>
      <c r="GM18" s="5">
        <f t="shared" si="14"/>
        <v>1517.77579117</v>
      </c>
      <c r="GN18" s="5">
        <v>-1517.77579117</v>
      </c>
      <c r="GO18" s="5">
        <f t="shared" si="15"/>
        <v>0</v>
      </c>
      <c r="GP18" s="5">
        <f t="shared" si="16"/>
        <v>0</v>
      </c>
      <c r="GR18" s="270">
        <v>23893.520280000001</v>
      </c>
      <c r="GS18" s="270">
        <v>6512.1452509999999</v>
      </c>
      <c r="GV18" s="270">
        <v>3776.590956</v>
      </c>
      <c r="GW18" s="270">
        <v>1100.3735899999999</v>
      </c>
      <c r="GX18" s="5">
        <f t="shared" si="17"/>
        <v>1537.03108</v>
      </c>
      <c r="GY18" s="5">
        <f t="shared" si="18"/>
        <v>0.71590848377639826</v>
      </c>
    </row>
    <row r="19" spans="4:207" x14ac:dyDescent="0.35">
      <c r="D19" s="84" t="s">
        <v>205</v>
      </c>
      <c r="E19" s="84">
        <v>37999.68</v>
      </c>
      <c r="F19" s="13"/>
      <c r="L19" s="84" t="s">
        <v>281</v>
      </c>
      <c r="M19" s="84">
        <v>847.5</v>
      </c>
      <c r="P19" s="40">
        <v>17</v>
      </c>
      <c r="Q19" s="85">
        <v>20916</v>
      </c>
      <c r="R19" s="86">
        <v>0.252</v>
      </c>
      <c r="S19" s="87">
        <v>615.04</v>
      </c>
      <c r="T19" s="86">
        <v>0.128</v>
      </c>
      <c r="U19" s="87">
        <v>6210</v>
      </c>
      <c r="V19" s="86">
        <v>0.20699999999999999</v>
      </c>
      <c r="W19" s="87">
        <v>4227.1908000000003</v>
      </c>
      <c r="X19" s="86">
        <v>0.29399999999999998</v>
      </c>
      <c r="Y19" s="87">
        <v>1468.3047999999999</v>
      </c>
      <c r="Z19" s="86">
        <v>0.152</v>
      </c>
      <c r="AA19" s="87">
        <v>1799.7</v>
      </c>
      <c r="AB19" s="86">
        <v>3.5000000000000003E-2</v>
      </c>
      <c r="AC19" s="87">
        <v>1204.3407999999999</v>
      </c>
      <c r="AD19" s="86">
        <v>2.5999999999999999E-2</v>
      </c>
      <c r="AF19" s="40">
        <v>17</v>
      </c>
      <c r="AG19" s="85">
        <v>18333.9588</v>
      </c>
      <c r="AH19" s="87">
        <v>926.9</v>
      </c>
      <c r="AI19" s="85">
        <v>201.5</v>
      </c>
      <c r="AJ19" s="37">
        <v>0.20599999999999999</v>
      </c>
      <c r="AK19" s="37">
        <v>0.40299999999999997</v>
      </c>
      <c r="AL19" s="37">
        <v>0.40300000000000002</v>
      </c>
      <c r="AM19" s="86">
        <v>71.706000000000003</v>
      </c>
      <c r="AN19" s="87">
        <v>675.3288</v>
      </c>
      <c r="AO19" s="37">
        <v>0.111</v>
      </c>
      <c r="AP19" s="34">
        <v>5.7999999999999996E-2</v>
      </c>
      <c r="AQ19" s="85">
        <v>23905.599999999999</v>
      </c>
      <c r="AR19" s="87">
        <v>19366.875</v>
      </c>
      <c r="AS19" s="37">
        <v>0.53599999999999992</v>
      </c>
      <c r="AT19" s="34">
        <v>0.82499999999999996</v>
      </c>
      <c r="AU19" s="26"/>
      <c r="AV19" s="85">
        <v>1009.691</v>
      </c>
      <c r="AW19" s="86">
        <v>0.41000016242599469</v>
      </c>
      <c r="AX19" s="85">
        <v>889.62300000000005</v>
      </c>
      <c r="AY19" s="86">
        <v>0.55359240821406352</v>
      </c>
      <c r="AZ19" s="85">
        <v>1121.4780000000001</v>
      </c>
      <c r="BA19" s="86">
        <v>0.5784392407674851</v>
      </c>
      <c r="BB19" s="26"/>
      <c r="BC19" s="88">
        <v>51358.995000000003</v>
      </c>
      <c r="BD19" s="86">
        <v>0.73770491803278682</v>
      </c>
      <c r="BE19" s="26"/>
      <c r="BF19" s="133">
        <v>16552.667000000001</v>
      </c>
      <c r="BG19" s="26">
        <v>0</v>
      </c>
      <c r="BH19" s="89">
        <v>0</v>
      </c>
      <c r="BI19" s="90">
        <v>0.50775052147239264</v>
      </c>
      <c r="BJ19" s="91">
        <v>0</v>
      </c>
      <c r="BK19" s="89">
        <v>0</v>
      </c>
      <c r="BL19" s="89">
        <v>0</v>
      </c>
      <c r="BM19" s="89">
        <v>0</v>
      </c>
      <c r="BN19" s="89">
        <v>3977.0909999999999</v>
      </c>
      <c r="BO19" s="90">
        <v>0.295080204778157</v>
      </c>
      <c r="BP19" s="91">
        <v>0</v>
      </c>
      <c r="BQ19" s="26">
        <v>7668</v>
      </c>
      <c r="BR19" s="26">
        <v>356.94</v>
      </c>
      <c r="BS19" s="26"/>
      <c r="BT19" s="92">
        <v>-700</v>
      </c>
      <c r="BU19" s="26">
        <v>0</v>
      </c>
      <c r="BV19" s="26">
        <v>4485</v>
      </c>
      <c r="BW19" s="26">
        <v>4485</v>
      </c>
      <c r="BX19" s="26">
        <v>0</v>
      </c>
      <c r="BY19" s="26">
        <v>0</v>
      </c>
      <c r="BZ19" s="26">
        <v>5000</v>
      </c>
      <c r="CA19" s="26">
        <v>5000</v>
      </c>
      <c r="CB19" s="26">
        <v>-5300</v>
      </c>
      <c r="CC19" s="26">
        <v>0</v>
      </c>
      <c r="CD19" s="26">
        <v>-4000</v>
      </c>
      <c r="CE19" s="26">
        <v>0</v>
      </c>
      <c r="CF19" s="26">
        <v>4800</v>
      </c>
      <c r="CG19" s="26">
        <v>4800</v>
      </c>
      <c r="CH19" s="26">
        <v>8186.3133576500004</v>
      </c>
      <c r="CI19" s="26">
        <v>8186.3133576500004</v>
      </c>
      <c r="CJ19" s="90">
        <v>22471.31335765</v>
      </c>
      <c r="CK19" s="26"/>
      <c r="CL19" s="92">
        <v>-700</v>
      </c>
      <c r="CM19" s="26">
        <v>700</v>
      </c>
      <c r="CN19" s="26">
        <v>4485</v>
      </c>
      <c r="CO19" s="26">
        <v>0</v>
      </c>
      <c r="CP19" s="26">
        <v>0</v>
      </c>
      <c r="CQ19" s="26">
        <v>0</v>
      </c>
      <c r="CR19" s="26">
        <v>5000</v>
      </c>
      <c r="CS19" s="26">
        <v>0</v>
      </c>
      <c r="CT19" s="26">
        <v>-5300</v>
      </c>
      <c r="CU19" s="26">
        <v>5300</v>
      </c>
      <c r="CV19" s="26">
        <v>-4000</v>
      </c>
      <c r="CW19" s="26">
        <v>4000</v>
      </c>
      <c r="CX19" s="26">
        <v>4800</v>
      </c>
      <c r="CY19" s="26">
        <v>0</v>
      </c>
      <c r="CZ19" s="26">
        <v>8186.3133576500004</v>
      </c>
      <c r="DA19" s="26">
        <v>0</v>
      </c>
      <c r="DB19" s="90">
        <v>10000</v>
      </c>
      <c r="DC19" s="26"/>
      <c r="DD19" s="93">
        <v>35595.012999999999</v>
      </c>
      <c r="DE19" s="34">
        <v>1914.402</v>
      </c>
      <c r="DF19" s="37">
        <v>1494.4245101833001</v>
      </c>
      <c r="DG19" s="37">
        <v>39003.839510183301</v>
      </c>
      <c r="DH19" s="93">
        <v>10324.808000000001</v>
      </c>
      <c r="DI19" s="93">
        <v>51969.411</v>
      </c>
      <c r="DJ19" s="34">
        <v>6649</v>
      </c>
      <c r="DK19" s="90">
        <v>58618.411</v>
      </c>
      <c r="DL19" s="26"/>
      <c r="DM19" s="93">
        <v>968.74</v>
      </c>
      <c r="DN19" s="34">
        <v>10571.615847326309</v>
      </c>
      <c r="DO19" s="34">
        <v>11540.355847326309</v>
      </c>
      <c r="DP19" s="37">
        <v>1581.399830416711</v>
      </c>
      <c r="DQ19" s="37">
        <v>2940.8694719917921</v>
      </c>
      <c r="DR19" s="37">
        <v>420.26615000999999</v>
      </c>
      <c r="DS19" s="34">
        <v>3361.1356220017919</v>
      </c>
      <c r="DT19" s="34">
        <v>163.38163733287729</v>
      </c>
      <c r="DU19" s="34">
        <v>163.38163733287729</v>
      </c>
      <c r="DW19" s="97">
        <v>0</v>
      </c>
      <c r="DX19" s="98">
        <v>6779.6610170000004</v>
      </c>
      <c r="DY19" s="104">
        <v>1447.7400829999999</v>
      </c>
      <c r="DZ19" s="104">
        <v>0</v>
      </c>
      <c r="EA19" s="97">
        <v>0</v>
      </c>
      <c r="EB19" s="98">
        <v>1553.672292</v>
      </c>
      <c r="EC19" s="97">
        <v>0</v>
      </c>
      <c r="ED19" s="98">
        <v>1271.1864410000001</v>
      </c>
      <c r="EE19" s="97">
        <v>0</v>
      </c>
      <c r="EF19" s="98">
        <v>847.5</v>
      </c>
      <c r="EG19" s="97">
        <v>0</v>
      </c>
      <c r="EH19" s="98">
        <v>7397.5988710000001</v>
      </c>
      <c r="EI19" s="97">
        <v>0</v>
      </c>
      <c r="EJ19" s="98">
        <v>6779.6610170000004</v>
      </c>
      <c r="EK19" s="105">
        <v>1553.672292</v>
      </c>
      <c r="EL19" s="106">
        <v>847.5</v>
      </c>
      <c r="EM19" s="107">
        <v>735.83500000000004</v>
      </c>
      <c r="EN19" s="105">
        <v>420.26615000999999</v>
      </c>
      <c r="EO19" s="105">
        <v>10964.025395000001</v>
      </c>
      <c r="EP19" s="105">
        <v>0</v>
      </c>
      <c r="ER19" s="133">
        <v>0</v>
      </c>
      <c r="ES19" s="23">
        <v>0</v>
      </c>
      <c r="ET19" s="34">
        <f t="shared" si="1"/>
        <v>0</v>
      </c>
      <c r="EU19" s="133">
        <v>0</v>
      </c>
      <c r="EV19" s="23">
        <v>0</v>
      </c>
      <c r="EW19" s="34">
        <f t="shared" si="0"/>
        <v>0</v>
      </c>
      <c r="EY19" s="141">
        <v>0</v>
      </c>
      <c r="EZ19" s="23">
        <v>2377.0242569299999</v>
      </c>
      <c r="FA19" s="139">
        <f t="shared" si="2"/>
        <v>0.17473006112402401</v>
      </c>
      <c r="FB19" s="5">
        <v>4613</v>
      </c>
      <c r="FC19" s="139">
        <f t="shared" si="3"/>
        <v>1</v>
      </c>
      <c r="FE19" s="5"/>
      <c r="FF19" s="141">
        <v>0</v>
      </c>
      <c r="FG19" s="23">
        <v>10423.35</v>
      </c>
      <c r="FH19" s="139">
        <f t="shared" si="4"/>
        <v>0.78248972467766453</v>
      </c>
      <c r="FI19" s="5">
        <v>0</v>
      </c>
      <c r="FJ19" s="139">
        <f t="shared" si="5"/>
        <v>0</v>
      </c>
      <c r="FL19" s="144">
        <v>7873</v>
      </c>
      <c r="FM19" s="145">
        <f t="shared" si="6"/>
        <v>0.68245451314546257</v>
      </c>
      <c r="FN19" s="144">
        <v>2591</v>
      </c>
      <c r="FO19" s="145">
        <f t="shared" si="7"/>
        <v>0.82634348588741824</v>
      </c>
      <c r="FQ19" s="141">
        <v>0</v>
      </c>
      <c r="FR19" s="23">
        <v>367.01</v>
      </c>
      <c r="FS19" s="185">
        <f t="shared" si="8"/>
        <v>0.46568963329526708</v>
      </c>
      <c r="FT19" s="186">
        <f t="shared" si="9"/>
        <v>367.01</v>
      </c>
      <c r="FV19" s="107">
        <f t="shared" si="10"/>
        <v>1259.39336267</v>
      </c>
      <c r="FW19" s="23">
        <v>1553.672292</v>
      </c>
      <c r="FX19" s="23">
        <v>0</v>
      </c>
      <c r="FY19" s="23">
        <v>0</v>
      </c>
      <c r="FZ19" s="23">
        <f t="shared" si="11"/>
        <v>0.81059137288474536</v>
      </c>
      <c r="GA19" s="183">
        <v>294.27892932999998</v>
      </c>
      <c r="GC19" s="37">
        <v>11752.39357</v>
      </c>
      <c r="GD19" s="37">
        <f t="shared" si="12"/>
        <v>0.36050287024539879</v>
      </c>
      <c r="GE19" s="37">
        <v>1860.88519</v>
      </c>
      <c r="GF19" s="37">
        <f t="shared" si="13"/>
        <v>0.13806834767769699</v>
      </c>
      <c r="GH19" s="5">
        <v>8563.5051089999997</v>
      </c>
      <c r="GI19" s="270">
        <v>2359.0792040000001</v>
      </c>
      <c r="GK19" s="35">
        <v>0.25700000000000001</v>
      </c>
      <c r="GL19" s="33">
        <v>0.84</v>
      </c>
      <c r="GM19" s="5">
        <f t="shared" si="14"/>
        <v>1517.77579117</v>
      </c>
      <c r="GN19" s="5">
        <v>-1517.77579117</v>
      </c>
      <c r="GO19" s="5">
        <f t="shared" si="15"/>
        <v>0</v>
      </c>
      <c r="GP19" s="5">
        <f t="shared" si="16"/>
        <v>0</v>
      </c>
      <c r="GR19" s="270">
        <v>21529.503919999999</v>
      </c>
      <c r="GS19" s="270">
        <v>5504.812801</v>
      </c>
      <c r="GV19" s="270">
        <v>3776.590956</v>
      </c>
      <c r="GW19" s="270">
        <v>1100.3735899999999</v>
      </c>
      <c r="GX19" s="5">
        <f t="shared" si="17"/>
        <v>1537.03108</v>
      </c>
      <c r="GY19" s="5">
        <f t="shared" si="18"/>
        <v>0.71590848377639826</v>
      </c>
    </row>
    <row r="20" spans="4:207" x14ac:dyDescent="0.35">
      <c r="D20" s="84" t="s">
        <v>203</v>
      </c>
      <c r="E20" s="84">
        <v>32600</v>
      </c>
      <c r="F20" s="13"/>
      <c r="L20" s="84" t="s">
        <v>282</v>
      </c>
      <c r="M20" s="84">
        <v>735.83500000000004</v>
      </c>
      <c r="P20" s="40">
        <v>18</v>
      </c>
      <c r="Q20" s="85">
        <v>4565</v>
      </c>
      <c r="R20" s="86">
        <v>5.5E-2</v>
      </c>
      <c r="S20" s="87">
        <v>62.465000000000003</v>
      </c>
      <c r="T20" s="86">
        <v>1.3000000000000001E-2</v>
      </c>
      <c r="U20" s="87">
        <v>1560</v>
      </c>
      <c r="V20" s="86">
        <v>5.1999999999999998E-2</v>
      </c>
      <c r="W20" s="87">
        <v>1739.7621999999999</v>
      </c>
      <c r="X20" s="86">
        <v>0.12099999999999998</v>
      </c>
      <c r="Y20" s="87">
        <v>511.97469999999998</v>
      </c>
      <c r="Z20" s="86">
        <v>5.2999999999999999E-2</v>
      </c>
      <c r="AA20" s="87">
        <v>0</v>
      </c>
      <c r="AB20" s="86">
        <v>0</v>
      </c>
      <c r="AC20" s="87">
        <v>0</v>
      </c>
      <c r="AD20" s="86">
        <v>0</v>
      </c>
      <c r="AF20" s="40">
        <v>18</v>
      </c>
      <c r="AG20" s="85">
        <v>15307.9656</v>
      </c>
      <c r="AH20" s="87">
        <v>901.6</v>
      </c>
      <c r="AI20" s="85">
        <v>196</v>
      </c>
      <c r="AJ20" s="37">
        <v>0.17199999999999999</v>
      </c>
      <c r="AK20" s="37">
        <v>0.39200000000000002</v>
      </c>
      <c r="AL20" s="37">
        <v>0.39200000000000002</v>
      </c>
      <c r="AM20" s="86">
        <v>80.75</v>
      </c>
      <c r="AN20" s="87">
        <v>803.40840000000003</v>
      </c>
      <c r="AO20" s="37">
        <v>0.125</v>
      </c>
      <c r="AP20" s="34">
        <v>6.9000000000000006E-2</v>
      </c>
      <c r="AQ20" s="85">
        <v>27473.599999999999</v>
      </c>
      <c r="AR20" s="87">
        <v>19578.150000000001</v>
      </c>
      <c r="AS20" s="37">
        <v>0.61599999999999999</v>
      </c>
      <c r="AT20" s="34">
        <v>0.83400000000000007</v>
      </c>
      <c r="AU20" s="26"/>
      <c r="AV20" s="85">
        <v>1049.0930000000001</v>
      </c>
      <c r="AW20" s="86">
        <v>0.42599993502960221</v>
      </c>
      <c r="AX20" s="85">
        <v>875.74099999999999</v>
      </c>
      <c r="AY20" s="86">
        <v>0.54495395146235215</v>
      </c>
      <c r="AZ20" s="85">
        <v>1121.4780000000001</v>
      </c>
      <c r="BA20" s="86">
        <v>0.5784392407674851</v>
      </c>
      <c r="BB20" s="26"/>
      <c r="BC20" s="88">
        <v>51358.995000000003</v>
      </c>
      <c r="BD20" s="86">
        <v>0.73770491803278682</v>
      </c>
      <c r="BE20" s="26"/>
      <c r="BF20" s="133">
        <v>8563.5049999999992</v>
      </c>
      <c r="BG20" s="26">
        <v>0</v>
      </c>
      <c r="BH20" s="89">
        <v>0</v>
      </c>
      <c r="BI20" s="90">
        <v>0.26268420245398771</v>
      </c>
      <c r="BJ20" s="91">
        <v>0</v>
      </c>
      <c r="BK20" s="89">
        <v>0</v>
      </c>
      <c r="BL20" s="89">
        <v>0</v>
      </c>
      <c r="BM20" s="89">
        <v>0</v>
      </c>
      <c r="BN20" s="89">
        <v>2359.0790000000002</v>
      </c>
      <c r="BO20" s="90">
        <v>0.17503182964831579</v>
      </c>
      <c r="BP20" s="91">
        <v>0</v>
      </c>
      <c r="BQ20" s="26">
        <v>7668</v>
      </c>
      <c r="BR20" s="26">
        <v>651.21892933000004</v>
      </c>
      <c r="BS20" s="26"/>
      <c r="BT20" s="92">
        <v>-700</v>
      </c>
      <c r="BU20" s="26">
        <v>0</v>
      </c>
      <c r="BV20" s="26">
        <v>4485</v>
      </c>
      <c r="BW20" s="26">
        <v>4485</v>
      </c>
      <c r="BX20" s="26">
        <v>0</v>
      </c>
      <c r="BY20" s="26">
        <v>0</v>
      </c>
      <c r="BZ20" s="26">
        <v>5000</v>
      </c>
      <c r="CA20" s="26">
        <v>5000</v>
      </c>
      <c r="CB20" s="26">
        <v>-5300</v>
      </c>
      <c r="CC20" s="26">
        <v>0</v>
      </c>
      <c r="CD20" s="26">
        <v>-4000</v>
      </c>
      <c r="CE20" s="26">
        <v>0</v>
      </c>
      <c r="CF20" s="26">
        <v>4800</v>
      </c>
      <c r="CG20" s="26">
        <v>4800</v>
      </c>
      <c r="CH20" s="26">
        <v>9515.0866049600008</v>
      </c>
      <c r="CI20" s="26">
        <v>9515.0866049600008</v>
      </c>
      <c r="CJ20" s="90">
        <v>23800.086604960001</v>
      </c>
      <c r="CK20" s="26"/>
      <c r="CL20" s="92">
        <v>-700</v>
      </c>
      <c r="CM20" s="26">
        <v>700</v>
      </c>
      <c r="CN20" s="26">
        <v>4485</v>
      </c>
      <c r="CO20" s="26">
        <v>0</v>
      </c>
      <c r="CP20" s="26">
        <v>0</v>
      </c>
      <c r="CQ20" s="26">
        <v>0</v>
      </c>
      <c r="CR20" s="26">
        <v>5000</v>
      </c>
      <c r="CS20" s="26">
        <v>0</v>
      </c>
      <c r="CT20" s="26">
        <v>-5300</v>
      </c>
      <c r="CU20" s="26">
        <v>5300</v>
      </c>
      <c r="CV20" s="26">
        <v>-4000</v>
      </c>
      <c r="CW20" s="26">
        <v>4000</v>
      </c>
      <c r="CX20" s="26">
        <v>4800</v>
      </c>
      <c r="CY20" s="26">
        <v>0</v>
      </c>
      <c r="CZ20" s="26">
        <v>9515.0866049600008</v>
      </c>
      <c r="DA20" s="26">
        <v>0</v>
      </c>
      <c r="DB20" s="90">
        <v>10000</v>
      </c>
      <c r="DC20" s="26"/>
      <c r="DD20" s="93">
        <v>37848.421000000002</v>
      </c>
      <c r="DE20" s="34">
        <v>2170.46</v>
      </c>
      <c r="DF20" s="37">
        <v>1594.9169902076001</v>
      </c>
      <c r="DG20" s="37">
        <v>41613.797990207604</v>
      </c>
      <c r="DH20" s="93">
        <v>9622.509</v>
      </c>
      <c r="DI20" s="93">
        <v>54666.411</v>
      </c>
      <c r="DJ20" s="34">
        <v>6747</v>
      </c>
      <c r="DK20" s="90">
        <v>61413.411</v>
      </c>
      <c r="DL20" s="26"/>
      <c r="DM20" s="93">
        <v>947.26800000000003</v>
      </c>
      <c r="DN20" s="34">
        <v>10571.615847326309</v>
      </c>
      <c r="DO20" s="34">
        <v>11518.883847326309</v>
      </c>
      <c r="DP20" s="37">
        <v>1581.399830416711</v>
      </c>
      <c r="DQ20" s="37">
        <v>2940.8694719917921</v>
      </c>
      <c r="DR20" s="37">
        <v>0</v>
      </c>
      <c r="DS20" s="34">
        <v>2940.8694719917921</v>
      </c>
      <c r="DT20" s="34">
        <v>163.38163733287729</v>
      </c>
      <c r="DU20" s="34">
        <v>163.38163733287729</v>
      </c>
      <c r="DW20" s="97">
        <v>0</v>
      </c>
      <c r="DX20" s="98">
        <v>5734.7610169999998</v>
      </c>
      <c r="DY20" s="104">
        <v>1196.160083</v>
      </c>
      <c r="DZ20" s="104">
        <v>0</v>
      </c>
      <c r="EA20" s="97">
        <v>0</v>
      </c>
      <c r="EB20" s="98">
        <v>1553.672292</v>
      </c>
      <c r="EC20" s="97">
        <v>0</v>
      </c>
      <c r="ED20" s="98">
        <v>898.13259101000006</v>
      </c>
      <c r="EE20" s="97">
        <v>0</v>
      </c>
      <c r="EF20" s="98">
        <v>847.5</v>
      </c>
      <c r="EG20" s="97">
        <v>0</v>
      </c>
      <c r="EH20" s="98">
        <v>7397.5988710000001</v>
      </c>
      <c r="EI20" s="97">
        <v>0</v>
      </c>
      <c r="EJ20" s="98">
        <v>5734.7610169999998</v>
      </c>
      <c r="EK20" s="105">
        <v>1553.672292</v>
      </c>
      <c r="EL20" s="106">
        <v>847.5</v>
      </c>
      <c r="EM20" s="107">
        <v>735.83500000000004</v>
      </c>
      <c r="EN20" s="105">
        <v>0</v>
      </c>
      <c r="EO20" s="105">
        <v>10339.391545009999</v>
      </c>
      <c r="EP20" s="105">
        <v>0</v>
      </c>
      <c r="ER20" s="133">
        <v>774.15700000000004</v>
      </c>
      <c r="ES20" s="23">
        <v>1591.4646720000001</v>
      </c>
      <c r="ET20" s="34">
        <f t="shared" si="1"/>
        <v>8.2234788180964108E-2</v>
      </c>
      <c r="EU20" s="133">
        <v>0</v>
      </c>
      <c r="EV20" s="23">
        <v>148.69800000000001</v>
      </c>
      <c r="EW20" s="34">
        <f t="shared" si="0"/>
        <v>8.1433913327301918E-2</v>
      </c>
      <c r="EY20" s="141">
        <v>1017.39286192</v>
      </c>
      <c r="EZ20" s="23">
        <v>3156.57</v>
      </c>
      <c r="FA20" s="139">
        <f t="shared" si="2"/>
        <v>0.30681924421529583</v>
      </c>
      <c r="FB20" s="5">
        <v>4613</v>
      </c>
      <c r="FC20" s="139">
        <f t="shared" si="3"/>
        <v>1</v>
      </c>
      <c r="FE20" s="5"/>
      <c r="FF20" s="141">
        <v>0</v>
      </c>
      <c r="FG20" s="23">
        <v>0</v>
      </c>
      <c r="FH20" s="139">
        <f t="shared" si="4"/>
        <v>0</v>
      </c>
      <c r="FI20" s="5">
        <v>0</v>
      </c>
      <c r="FJ20" s="139">
        <f t="shared" si="5"/>
        <v>0</v>
      </c>
      <c r="FL20" s="144">
        <v>7873</v>
      </c>
      <c r="FM20" s="145">
        <f t="shared" si="6"/>
        <v>0.68245451314546257</v>
      </c>
      <c r="FN20" s="144">
        <v>2591</v>
      </c>
      <c r="FO20" s="145">
        <f t="shared" si="7"/>
        <v>0.82634348588741824</v>
      </c>
      <c r="FQ20" s="141">
        <v>278</v>
      </c>
      <c r="FR20" s="23">
        <v>367.01</v>
      </c>
      <c r="FS20" s="185">
        <f t="shared" si="8"/>
        <v>0.8184367466057606</v>
      </c>
      <c r="FT20" s="186">
        <f t="shared" si="9"/>
        <v>645.01</v>
      </c>
      <c r="FV20" s="107">
        <f t="shared" si="10"/>
        <v>1223.672292</v>
      </c>
      <c r="FW20" s="23">
        <v>1553.672292</v>
      </c>
      <c r="FX20" s="23">
        <v>0</v>
      </c>
      <c r="FY20" s="23">
        <v>330</v>
      </c>
      <c r="FZ20" s="23">
        <f t="shared" si="11"/>
        <v>0.78759999261105451</v>
      </c>
      <c r="GA20" s="183">
        <v>0</v>
      </c>
      <c r="GC20" s="37">
        <v>6080.0885499999986</v>
      </c>
      <c r="GD20" s="37">
        <f t="shared" si="12"/>
        <v>0.18650578374233123</v>
      </c>
      <c r="GE20" s="37">
        <v>1426.12519</v>
      </c>
      <c r="GF20" s="37">
        <f t="shared" si="13"/>
        <v>0.10581133625166939</v>
      </c>
      <c r="GH20" s="5">
        <v>6041.0901620000004</v>
      </c>
      <c r="GI20" s="270">
        <v>1396.288912</v>
      </c>
      <c r="GK20" s="35">
        <v>0.25700000000000001</v>
      </c>
      <c r="GL20" s="33">
        <v>0.84</v>
      </c>
      <c r="GM20" s="5">
        <f t="shared" si="14"/>
        <v>2618.1493815899998</v>
      </c>
      <c r="GN20" s="5">
        <v>-2618.1493815899998</v>
      </c>
      <c r="GO20" s="5">
        <f t="shared" si="15"/>
        <v>1100.3735904199998</v>
      </c>
      <c r="GP20" s="5">
        <f t="shared" si="16"/>
        <v>0.73736650938171278</v>
      </c>
      <c r="GR20" s="270">
        <v>16552.667229999999</v>
      </c>
      <c r="GS20" s="270">
        <v>3977.0912279999998</v>
      </c>
      <c r="GV20" s="270">
        <v>3776.590956</v>
      </c>
      <c r="GW20" s="270">
        <v>1100.3735899999999</v>
      </c>
      <c r="GX20" s="5">
        <f t="shared" si="17"/>
        <v>1537.03108</v>
      </c>
      <c r="GY20" s="5">
        <f t="shared" si="18"/>
        <v>0.71590848377639826</v>
      </c>
    </row>
    <row r="21" spans="4:207" x14ac:dyDescent="0.35">
      <c r="D21" s="84" t="s">
        <v>283</v>
      </c>
      <c r="E21" s="84">
        <v>1100.37359042</v>
      </c>
      <c r="F21" s="13"/>
      <c r="L21" s="84" t="s">
        <v>284</v>
      </c>
      <c r="M21" s="84">
        <v>735.83500000000004</v>
      </c>
      <c r="P21" s="40">
        <v>19</v>
      </c>
      <c r="Q21" s="85">
        <v>0</v>
      </c>
      <c r="R21" s="86">
        <v>0</v>
      </c>
      <c r="S21" s="87">
        <v>0</v>
      </c>
      <c r="T21" s="86">
        <v>0</v>
      </c>
      <c r="U21" s="87">
        <v>0</v>
      </c>
      <c r="V21" s="86">
        <v>0</v>
      </c>
      <c r="W21" s="87">
        <v>0</v>
      </c>
      <c r="X21" s="86">
        <v>0</v>
      </c>
      <c r="Y21" s="87">
        <v>0</v>
      </c>
      <c r="Z21" s="86">
        <v>0</v>
      </c>
      <c r="AA21" s="87">
        <v>0</v>
      </c>
      <c r="AB21" s="86">
        <v>0</v>
      </c>
      <c r="AC21" s="87">
        <v>0</v>
      </c>
      <c r="AD21" s="86">
        <v>0</v>
      </c>
      <c r="AF21" s="40">
        <v>19</v>
      </c>
      <c r="AG21" s="85">
        <v>14150.968199999999</v>
      </c>
      <c r="AH21" s="87">
        <v>867.1</v>
      </c>
      <c r="AI21" s="85">
        <v>188.5</v>
      </c>
      <c r="AJ21" s="37">
        <v>0.15899999999999997</v>
      </c>
      <c r="AK21" s="37">
        <v>0.377</v>
      </c>
      <c r="AL21" s="37">
        <v>0.377</v>
      </c>
      <c r="AM21" s="86">
        <v>90.44</v>
      </c>
      <c r="AN21" s="87">
        <v>1117.7855999999999</v>
      </c>
      <c r="AO21" s="37">
        <v>0.13999999999999999</v>
      </c>
      <c r="AP21" s="34">
        <v>9.5999999999999988E-2</v>
      </c>
      <c r="AQ21" s="85">
        <v>29703.599999999999</v>
      </c>
      <c r="AR21" s="87">
        <v>19742.474999999999</v>
      </c>
      <c r="AS21" s="37">
        <v>0.66599999999999993</v>
      </c>
      <c r="AT21" s="34">
        <v>0.84099999999999997</v>
      </c>
      <c r="AU21" s="26"/>
      <c r="AV21" s="85">
        <v>1044.1679999999999</v>
      </c>
      <c r="AW21" s="86">
        <v>0.42400006497039783</v>
      </c>
      <c r="AX21" s="85">
        <v>870.74099999999999</v>
      </c>
      <c r="AY21" s="86">
        <v>0.54184256378344742</v>
      </c>
      <c r="AZ21" s="85">
        <v>1121.4780000000001</v>
      </c>
      <c r="BA21" s="86">
        <v>0.5784392407674851</v>
      </c>
      <c r="BB21" s="26"/>
      <c r="BC21" s="88">
        <v>51358.995000000003</v>
      </c>
      <c r="BD21" s="86">
        <v>0.73770491803278682</v>
      </c>
      <c r="BE21" s="26"/>
      <c r="BF21" s="133">
        <v>6041.09</v>
      </c>
      <c r="BG21" s="26">
        <v>0</v>
      </c>
      <c r="BH21" s="89">
        <v>0</v>
      </c>
      <c r="BI21" s="90">
        <v>0.18530950920245398</v>
      </c>
      <c r="BJ21" s="91">
        <v>0</v>
      </c>
      <c r="BK21" s="89">
        <v>0</v>
      </c>
      <c r="BL21" s="89">
        <v>0</v>
      </c>
      <c r="BM21" s="89">
        <v>0</v>
      </c>
      <c r="BN21" s="89">
        <v>1396.289</v>
      </c>
      <c r="BO21" s="90">
        <v>0.10359764059949547</v>
      </c>
      <c r="BP21" s="91">
        <v>0</v>
      </c>
      <c r="BQ21" s="26">
        <v>7668</v>
      </c>
      <c r="BR21" s="26">
        <v>650.75904741999989</v>
      </c>
      <c r="BS21" s="26"/>
      <c r="BT21" s="92">
        <v>-700</v>
      </c>
      <c r="BU21" s="26">
        <v>0</v>
      </c>
      <c r="BV21" s="26">
        <v>4485</v>
      </c>
      <c r="BW21" s="26">
        <v>4485</v>
      </c>
      <c r="BX21" s="26">
        <v>0</v>
      </c>
      <c r="BY21" s="26">
        <v>0</v>
      </c>
      <c r="BZ21" s="26">
        <v>5000</v>
      </c>
      <c r="CA21" s="26">
        <v>5000</v>
      </c>
      <c r="CB21" s="26">
        <v>-5300</v>
      </c>
      <c r="CC21" s="26">
        <v>0</v>
      </c>
      <c r="CD21" s="26">
        <v>-4000</v>
      </c>
      <c r="CE21" s="26">
        <v>0</v>
      </c>
      <c r="CF21" s="26">
        <v>4800</v>
      </c>
      <c r="CG21" s="26">
        <v>4800</v>
      </c>
      <c r="CH21" s="26">
        <v>9516.3936855899992</v>
      </c>
      <c r="CI21" s="26">
        <v>9516.3936855899992</v>
      </c>
      <c r="CJ21" s="90">
        <v>23801.393685589999</v>
      </c>
      <c r="CK21" s="26"/>
      <c r="CL21" s="92">
        <v>-700</v>
      </c>
      <c r="CM21" s="26">
        <v>700</v>
      </c>
      <c r="CN21" s="26">
        <v>4485</v>
      </c>
      <c r="CO21" s="26">
        <v>0</v>
      </c>
      <c r="CP21" s="26">
        <v>0</v>
      </c>
      <c r="CQ21" s="26">
        <v>0</v>
      </c>
      <c r="CR21" s="26">
        <v>5000</v>
      </c>
      <c r="CS21" s="26">
        <v>0</v>
      </c>
      <c r="CT21" s="26">
        <v>-5300</v>
      </c>
      <c r="CU21" s="26">
        <v>5300</v>
      </c>
      <c r="CV21" s="26">
        <v>-4000</v>
      </c>
      <c r="CW21" s="26">
        <v>4000</v>
      </c>
      <c r="CX21" s="26">
        <v>4800</v>
      </c>
      <c r="CY21" s="26">
        <v>0</v>
      </c>
      <c r="CZ21" s="26">
        <v>9516.3936855899992</v>
      </c>
      <c r="DA21" s="26">
        <v>0</v>
      </c>
      <c r="DB21" s="90">
        <v>10000</v>
      </c>
      <c r="DC21" s="26"/>
      <c r="DD21" s="93">
        <v>39546.004000000001</v>
      </c>
      <c r="DE21" s="34">
        <v>2273.2370000000001</v>
      </c>
      <c r="DF21" s="37">
        <v>1721.6878511989</v>
      </c>
      <c r="DG21" s="37">
        <v>43540.9288511989</v>
      </c>
      <c r="DH21" s="93">
        <v>9376.7790000000005</v>
      </c>
      <c r="DI21" s="93">
        <v>56199.411</v>
      </c>
      <c r="DJ21" s="34">
        <v>6343</v>
      </c>
      <c r="DK21" s="90">
        <v>62542.411</v>
      </c>
      <c r="DL21" s="26"/>
      <c r="DM21" s="93">
        <v>936.72299999999996</v>
      </c>
      <c r="DN21" s="34">
        <v>10555.905846475949</v>
      </c>
      <c r="DO21" s="34">
        <v>11492.628846475949</v>
      </c>
      <c r="DP21" s="37">
        <v>1581.399830416711</v>
      </c>
      <c r="DQ21" s="37">
        <v>2932.5915975665489</v>
      </c>
      <c r="DR21" s="37">
        <v>0</v>
      </c>
      <c r="DS21" s="34">
        <v>2932.5915975665489</v>
      </c>
      <c r="DT21" s="34">
        <v>162.92175542036381</v>
      </c>
      <c r="DU21" s="34">
        <v>162.92175542036381</v>
      </c>
      <c r="DW21" s="97">
        <v>0</v>
      </c>
      <c r="DX21" s="98">
        <v>4690.3208989100003</v>
      </c>
      <c r="DY21" s="104">
        <v>944.58008299999995</v>
      </c>
      <c r="DZ21" s="104">
        <v>0</v>
      </c>
      <c r="EA21" s="97">
        <v>0</v>
      </c>
      <c r="EB21" s="98">
        <v>1553.672292</v>
      </c>
      <c r="EC21" s="97">
        <v>0</v>
      </c>
      <c r="ED21" s="98">
        <v>226.67657588</v>
      </c>
      <c r="EE21" s="97">
        <v>0</v>
      </c>
      <c r="EF21" s="98">
        <v>847.5</v>
      </c>
      <c r="EG21" s="97">
        <v>0</v>
      </c>
      <c r="EH21" s="98">
        <v>7284.4726424700002</v>
      </c>
      <c r="EI21" s="97">
        <v>0</v>
      </c>
      <c r="EJ21" s="98">
        <v>4690.3208989100003</v>
      </c>
      <c r="EK21" s="105">
        <v>1553.672292</v>
      </c>
      <c r="EL21" s="106">
        <v>847.5</v>
      </c>
      <c r="EM21" s="107">
        <v>735.83500000000004</v>
      </c>
      <c r="EN21" s="105">
        <v>0</v>
      </c>
      <c r="EO21" s="105">
        <v>9303.2293013500002</v>
      </c>
      <c r="EP21" s="105">
        <v>0</v>
      </c>
      <c r="ER21" s="133">
        <v>799.48800000000006</v>
      </c>
      <c r="ES21" s="23">
        <v>1591.4646720000001</v>
      </c>
      <c r="ET21" s="34">
        <f t="shared" si="1"/>
        <v>8.3115355620833262E-2</v>
      </c>
      <c r="EU21" s="133">
        <v>0</v>
      </c>
      <c r="EV21" s="23">
        <v>148.69800000000001</v>
      </c>
      <c r="EW21" s="34">
        <f t="shared" si="0"/>
        <v>8.1433913327301918E-2</v>
      </c>
      <c r="EY21" s="141">
        <v>10447.41</v>
      </c>
      <c r="EZ21" s="23">
        <v>3156.57</v>
      </c>
      <c r="FA21" s="139">
        <f t="shared" si="2"/>
        <v>1</v>
      </c>
      <c r="FB21" s="5">
        <v>4613</v>
      </c>
      <c r="FC21" s="139">
        <f t="shared" si="3"/>
        <v>1</v>
      </c>
      <c r="FE21" s="5"/>
      <c r="FF21" s="141">
        <v>0</v>
      </c>
      <c r="FG21" s="23">
        <v>0</v>
      </c>
      <c r="FH21" s="139">
        <f t="shared" si="4"/>
        <v>0</v>
      </c>
      <c r="FI21" s="5">
        <v>0</v>
      </c>
      <c r="FJ21" s="139">
        <f t="shared" si="5"/>
        <v>0</v>
      </c>
      <c r="FL21" s="144">
        <v>7873</v>
      </c>
      <c r="FM21" s="145">
        <f t="shared" si="6"/>
        <v>0.68245451314546257</v>
      </c>
      <c r="FN21" s="144">
        <v>2591</v>
      </c>
      <c r="FO21" s="145">
        <f t="shared" si="7"/>
        <v>0.82634348588741824</v>
      </c>
      <c r="FQ21" s="141">
        <v>278</v>
      </c>
      <c r="FR21" s="23">
        <v>367.01</v>
      </c>
      <c r="FS21" s="185">
        <f t="shared" si="8"/>
        <v>0.8184367466057606</v>
      </c>
      <c r="FT21" s="186">
        <f t="shared" si="9"/>
        <v>645.01</v>
      </c>
      <c r="FV21" s="107">
        <f t="shared" si="10"/>
        <v>1223.672292</v>
      </c>
      <c r="FW21" s="23">
        <v>1553.672292</v>
      </c>
      <c r="FX21" s="23">
        <v>0</v>
      </c>
      <c r="FY21" s="23">
        <v>330</v>
      </c>
      <c r="FZ21" s="23">
        <f t="shared" si="11"/>
        <v>0.78759999261105451</v>
      </c>
      <c r="GA21" s="183">
        <v>0</v>
      </c>
      <c r="GC21" s="37">
        <v>4289.1738999999998</v>
      </c>
      <c r="GD21" s="37">
        <f t="shared" si="12"/>
        <v>0.13156975153374231</v>
      </c>
      <c r="GE21" s="37">
        <v>991.36518999999998</v>
      </c>
      <c r="GF21" s="37">
        <f t="shared" si="13"/>
        <v>7.3554324825641781E-2</v>
      </c>
      <c r="GH21" s="5">
        <v>5887.6226399999996</v>
      </c>
      <c r="GI21" s="270">
        <v>1465.3290649999999</v>
      </c>
      <c r="GK21" s="35">
        <v>0.25700000000000001</v>
      </c>
      <c r="GL21" s="33">
        <v>0.84</v>
      </c>
      <c r="GM21" s="5">
        <f t="shared" si="14"/>
        <v>2618.1493815899998</v>
      </c>
      <c r="GN21" s="5">
        <v>-2618.1493815899998</v>
      </c>
      <c r="GO21" s="5">
        <f t="shared" si="15"/>
        <v>1100.3735904199998</v>
      </c>
      <c r="GP21" s="5">
        <f t="shared" si="16"/>
        <v>0.73736650938171278</v>
      </c>
      <c r="GR21" s="270">
        <v>8563.5051089999997</v>
      </c>
      <c r="GS21" s="270">
        <v>2359.0792040000001</v>
      </c>
      <c r="GV21" s="270">
        <v>3776.590956</v>
      </c>
      <c r="GW21" s="270">
        <v>1100.3735899999999</v>
      </c>
      <c r="GX21" s="5">
        <f t="shared" si="17"/>
        <v>1537.03108</v>
      </c>
      <c r="GY21" s="5">
        <f t="shared" si="18"/>
        <v>0.71590848377639826</v>
      </c>
    </row>
    <row r="22" spans="4:207" x14ac:dyDescent="0.35">
      <c r="D22" s="84" t="s">
        <v>285</v>
      </c>
      <c r="E22" s="84">
        <v>1517.77579117</v>
      </c>
      <c r="F22" s="13"/>
      <c r="P22" s="40">
        <v>20</v>
      </c>
      <c r="Q22" s="85">
        <v>0</v>
      </c>
      <c r="R22" s="86">
        <v>0</v>
      </c>
      <c r="S22" s="87">
        <v>0</v>
      </c>
      <c r="T22" s="86">
        <v>0</v>
      </c>
      <c r="U22" s="87">
        <v>0</v>
      </c>
      <c r="V22" s="86">
        <v>0</v>
      </c>
      <c r="W22" s="87">
        <v>0</v>
      </c>
      <c r="X22" s="86">
        <v>0</v>
      </c>
      <c r="Y22" s="87">
        <v>0</v>
      </c>
      <c r="Z22" s="86">
        <v>0</v>
      </c>
      <c r="AA22" s="87">
        <v>0</v>
      </c>
      <c r="AB22" s="86">
        <v>0</v>
      </c>
      <c r="AC22" s="87">
        <v>0</v>
      </c>
      <c r="AD22" s="86">
        <v>0</v>
      </c>
      <c r="AF22" s="40">
        <v>20</v>
      </c>
      <c r="AG22" s="85">
        <v>13794.968999999999</v>
      </c>
      <c r="AH22" s="87">
        <v>825.7</v>
      </c>
      <c r="AI22" s="85">
        <v>179.5</v>
      </c>
      <c r="AJ22" s="37">
        <v>0.155</v>
      </c>
      <c r="AK22" s="37">
        <v>0.35900000000000004</v>
      </c>
      <c r="AL22" s="37">
        <v>0.35899999999999999</v>
      </c>
      <c r="AM22" s="86">
        <v>96.254000000000005</v>
      </c>
      <c r="AN22" s="87">
        <v>1315.7267999999999</v>
      </c>
      <c r="AO22" s="37">
        <v>0.14900000000000002</v>
      </c>
      <c r="AP22" s="34">
        <v>0.11299999999999999</v>
      </c>
      <c r="AQ22" s="85">
        <v>30684.799999999999</v>
      </c>
      <c r="AR22" s="87">
        <v>19601.625</v>
      </c>
      <c r="AS22" s="37">
        <v>0.68799999999999994</v>
      </c>
      <c r="AT22" s="34">
        <v>0.83499999999999996</v>
      </c>
      <c r="AU22" s="26"/>
      <c r="AV22" s="85">
        <v>1044.1679999999999</v>
      </c>
      <c r="AW22" s="86">
        <v>0.42400006497039783</v>
      </c>
      <c r="AX22" s="85">
        <v>871.05899999999997</v>
      </c>
      <c r="AY22" s="86">
        <v>0.54204044803982576</v>
      </c>
      <c r="AZ22" s="85">
        <v>1121.4780000000001</v>
      </c>
      <c r="BA22" s="86">
        <v>0.5784392407674851</v>
      </c>
      <c r="BB22" s="26"/>
      <c r="BC22" s="88">
        <v>51358.995000000003</v>
      </c>
      <c r="BD22" s="86">
        <v>0.73770491803278682</v>
      </c>
      <c r="BE22" s="26"/>
      <c r="BF22" s="133">
        <v>5887.6229999999996</v>
      </c>
      <c r="BG22" s="26">
        <v>0</v>
      </c>
      <c r="BH22" s="89">
        <v>0</v>
      </c>
      <c r="BI22" s="90">
        <v>0.1806019325153374</v>
      </c>
      <c r="BJ22" s="91">
        <v>0</v>
      </c>
      <c r="BK22" s="89">
        <v>0</v>
      </c>
      <c r="BL22" s="89">
        <v>0</v>
      </c>
      <c r="BM22" s="89">
        <v>0</v>
      </c>
      <c r="BN22" s="89">
        <v>1465.329</v>
      </c>
      <c r="BO22" s="90">
        <v>0.10872006232378691</v>
      </c>
      <c r="BP22" s="91">
        <v>0</v>
      </c>
      <c r="BQ22" s="26">
        <v>7668</v>
      </c>
      <c r="BR22" s="26">
        <v>650.29916550999997</v>
      </c>
      <c r="BS22" s="26"/>
      <c r="BT22" s="92">
        <v>-700</v>
      </c>
      <c r="BU22" s="26">
        <v>0</v>
      </c>
      <c r="BV22" s="26">
        <v>4485</v>
      </c>
      <c r="BW22" s="26">
        <v>4485</v>
      </c>
      <c r="BX22" s="26">
        <v>0</v>
      </c>
      <c r="BY22" s="26">
        <v>0</v>
      </c>
      <c r="BZ22" s="26">
        <v>5000</v>
      </c>
      <c r="CA22" s="26">
        <v>5000</v>
      </c>
      <c r="CB22" s="26">
        <v>-5300</v>
      </c>
      <c r="CC22" s="26">
        <v>0</v>
      </c>
      <c r="CD22" s="26">
        <v>-4000</v>
      </c>
      <c r="CE22" s="26">
        <v>0</v>
      </c>
      <c r="CF22" s="26">
        <v>4504.8368282000001</v>
      </c>
      <c r="CG22" s="26">
        <v>4504.8368282000001</v>
      </c>
      <c r="CH22" s="26">
        <v>18059.16525527</v>
      </c>
      <c r="CI22" s="26">
        <v>18059.16525527</v>
      </c>
      <c r="CJ22" s="90">
        <v>32049.002083470001</v>
      </c>
      <c r="CK22" s="26"/>
      <c r="CL22" s="92">
        <v>-700</v>
      </c>
      <c r="CM22" s="26">
        <v>700</v>
      </c>
      <c r="CN22" s="26">
        <v>4485</v>
      </c>
      <c r="CO22" s="26">
        <v>0</v>
      </c>
      <c r="CP22" s="26">
        <v>0</v>
      </c>
      <c r="CQ22" s="26">
        <v>0</v>
      </c>
      <c r="CR22" s="26">
        <v>5000</v>
      </c>
      <c r="CS22" s="26">
        <v>0</v>
      </c>
      <c r="CT22" s="26">
        <v>-5300</v>
      </c>
      <c r="CU22" s="26">
        <v>5300</v>
      </c>
      <c r="CV22" s="26">
        <v>-4000</v>
      </c>
      <c r="CW22" s="26">
        <v>4000</v>
      </c>
      <c r="CX22" s="26">
        <v>4504.8368282000001</v>
      </c>
      <c r="CY22" s="26">
        <v>0</v>
      </c>
      <c r="CZ22" s="26">
        <v>18059.16525527</v>
      </c>
      <c r="DA22" s="26">
        <v>0</v>
      </c>
      <c r="DB22" s="90">
        <v>10000</v>
      </c>
      <c r="DC22" s="26"/>
      <c r="DD22" s="93">
        <v>39969.786999999997</v>
      </c>
      <c r="DE22" s="34">
        <v>2306.6689999999999</v>
      </c>
      <c r="DF22" s="37">
        <v>1856.2611563997</v>
      </c>
      <c r="DG22" s="37">
        <v>44132.717156399696</v>
      </c>
      <c r="DH22" s="93">
        <v>9472</v>
      </c>
      <c r="DI22" s="93">
        <v>56362.411</v>
      </c>
      <c r="DJ22" s="34">
        <v>5867</v>
      </c>
      <c r="DK22" s="90">
        <v>62229.411</v>
      </c>
      <c r="DL22" s="26"/>
      <c r="DM22" s="93">
        <v>925.00199999999995</v>
      </c>
      <c r="DN22" s="34">
        <v>10540.1958456256</v>
      </c>
      <c r="DO22" s="34">
        <v>11465.1978456256</v>
      </c>
      <c r="DP22" s="37">
        <v>1426.7317096637109</v>
      </c>
      <c r="DQ22" s="37">
        <v>2924.3137231413061</v>
      </c>
      <c r="DR22" s="37">
        <v>0</v>
      </c>
      <c r="DS22" s="34">
        <v>2924.3137231413061</v>
      </c>
      <c r="DT22" s="34">
        <v>162.46187350785041</v>
      </c>
      <c r="DU22" s="34">
        <v>162.46187350785041</v>
      </c>
      <c r="DW22" s="97">
        <v>0</v>
      </c>
      <c r="DX22" s="98">
        <v>3645.8807808299998</v>
      </c>
      <c r="DY22" s="104">
        <v>693.00008300000002</v>
      </c>
      <c r="DZ22" s="104">
        <v>0</v>
      </c>
      <c r="EA22" s="97">
        <v>0</v>
      </c>
      <c r="EB22" s="98">
        <v>1553.672292</v>
      </c>
      <c r="EC22" s="97">
        <v>0</v>
      </c>
      <c r="ED22" s="98">
        <v>0</v>
      </c>
      <c r="EE22" s="97">
        <v>0</v>
      </c>
      <c r="EF22" s="98">
        <v>847.5</v>
      </c>
      <c r="EG22" s="97">
        <v>0</v>
      </c>
      <c r="EH22" s="98">
        <v>6726.5669746800004</v>
      </c>
      <c r="EI22" s="97">
        <v>0</v>
      </c>
      <c r="EJ22" s="98">
        <v>3645.8807808299998</v>
      </c>
      <c r="EK22" s="105">
        <v>1553.672292</v>
      </c>
      <c r="EL22" s="106">
        <v>847.5</v>
      </c>
      <c r="EM22" s="107">
        <v>735.83500000000004</v>
      </c>
      <c r="EN22" s="105">
        <v>0</v>
      </c>
      <c r="EO22" s="105">
        <v>8267.0670576800003</v>
      </c>
      <c r="EP22" s="105">
        <v>0</v>
      </c>
      <c r="ER22" s="133">
        <v>807.81600000000003</v>
      </c>
      <c r="ES22" s="23">
        <v>1591.4646720000001</v>
      </c>
      <c r="ET22" s="34">
        <f t="shared" si="1"/>
        <v>8.3404857244899808E-2</v>
      </c>
      <c r="EU22" s="133">
        <v>0</v>
      </c>
      <c r="EV22" s="23">
        <v>149.62200000000001</v>
      </c>
      <c r="EW22" s="34">
        <f t="shared" si="0"/>
        <v>8.1939938532176418E-2</v>
      </c>
      <c r="EY22" s="141">
        <v>0</v>
      </c>
      <c r="EZ22" s="23">
        <v>3156.57</v>
      </c>
      <c r="FA22" s="139">
        <f t="shared" si="2"/>
        <v>0.23203283156840868</v>
      </c>
      <c r="FB22" s="5">
        <v>4613</v>
      </c>
      <c r="FC22" s="139">
        <f t="shared" si="3"/>
        <v>1</v>
      </c>
      <c r="FE22" s="5"/>
      <c r="FF22" s="141">
        <v>0</v>
      </c>
      <c r="FG22" s="23">
        <v>0</v>
      </c>
      <c r="FH22" s="139">
        <f t="shared" si="4"/>
        <v>0</v>
      </c>
      <c r="FI22" s="5">
        <v>0</v>
      </c>
      <c r="FJ22" s="139">
        <f t="shared" si="5"/>
        <v>0</v>
      </c>
      <c r="FL22" s="144">
        <v>7873</v>
      </c>
      <c r="FM22" s="145">
        <f t="shared" si="6"/>
        <v>0.68245451314546257</v>
      </c>
      <c r="FN22" s="144">
        <v>2591</v>
      </c>
      <c r="FO22" s="145">
        <f t="shared" si="7"/>
        <v>0.82634348588741824</v>
      </c>
      <c r="FQ22" s="141">
        <v>278</v>
      </c>
      <c r="FR22" s="23">
        <v>367.01</v>
      </c>
      <c r="FS22" s="185">
        <f t="shared" si="8"/>
        <v>0.8184367466057606</v>
      </c>
      <c r="FT22" s="186">
        <f t="shared" si="9"/>
        <v>645.01</v>
      </c>
      <c r="FV22" s="107">
        <f t="shared" si="10"/>
        <v>1223.672292</v>
      </c>
      <c r="FW22" s="23">
        <v>1553.672292</v>
      </c>
      <c r="FX22" s="23">
        <v>0</v>
      </c>
      <c r="FY22" s="23">
        <v>330</v>
      </c>
      <c r="FZ22" s="23">
        <f t="shared" si="11"/>
        <v>0.78759999261105451</v>
      </c>
      <c r="GA22" s="183">
        <v>0</v>
      </c>
      <c r="GC22" s="37">
        <v>4180.2123299999994</v>
      </c>
      <c r="GD22" s="37">
        <f t="shared" si="12"/>
        <v>0.12822737208588955</v>
      </c>
      <c r="GE22" s="37">
        <v>1040.3835899999999</v>
      </c>
      <c r="GF22" s="37">
        <f t="shared" si="13"/>
        <v>7.7191244249888699E-2</v>
      </c>
      <c r="GH22" s="5">
        <v>5945.5718580000002</v>
      </c>
      <c r="GI22" s="270">
        <v>1508.253706</v>
      </c>
      <c r="GK22" s="35">
        <v>0.25700000000000001</v>
      </c>
      <c r="GL22" s="33">
        <v>0.84</v>
      </c>
      <c r="GM22" s="5">
        <f t="shared" si="14"/>
        <v>2618.1493815899998</v>
      </c>
      <c r="GN22" s="5">
        <v>-2618.1493815899998</v>
      </c>
      <c r="GO22" s="5">
        <f t="shared" si="15"/>
        <v>1100.3735904199998</v>
      </c>
      <c r="GP22" s="5">
        <f t="shared" si="16"/>
        <v>0.73736650938171278</v>
      </c>
      <c r="GR22" s="270">
        <v>6041.0901620000004</v>
      </c>
      <c r="GS22" s="270">
        <v>1396.288912</v>
      </c>
      <c r="GV22" s="270">
        <v>3776.590956</v>
      </c>
      <c r="GW22" s="270">
        <v>1100.3735899999999</v>
      </c>
      <c r="GX22" s="5">
        <f t="shared" si="17"/>
        <v>1537.03108</v>
      </c>
      <c r="GY22" s="5">
        <f t="shared" si="18"/>
        <v>0.71590848377639826</v>
      </c>
    </row>
    <row r="23" spans="4:207" x14ac:dyDescent="0.35">
      <c r="P23" s="40">
        <v>21</v>
      </c>
      <c r="Q23" s="85">
        <v>0</v>
      </c>
      <c r="R23" s="86">
        <v>0</v>
      </c>
      <c r="S23" s="87">
        <v>0</v>
      </c>
      <c r="T23" s="86">
        <v>0</v>
      </c>
      <c r="U23" s="87">
        <v>0</v>
      </c>
      <c r="V23" s="86">
        <v>0</v>
      </c>
      <c r="W23" s="87">
        <v>0</v>
      </c>
      <c r="X23" s="86">
        <v>0</v>
      </c>
      <c r="Y23" s="87">
        <v>0</v>
      </c>
      <c r="Z23" s="86">
        <v>0</v>
      </c>
      <c r="AA23" s="87">
        <v>0</v>
      </c>
      <c r="AB23" s="86">
        <v>0</v>
      </c>
      <c r="AC23" s="87">
        <v>0</v>
      </c>
      <c r="AD23" s="86">
        <v>0</v>
      </c>
      <c r="AF23" s="40">
        <v>21</v>
      </c>
      <c r="AG23" s="85">
        <v>13883.968800000001</v>
      </c>
      <c r="AH23" s="87">
        <v>786.6</v>
      </c>
      <c r="AI23" s="85">
        <v>171</v>
      </c>
      <c r="AJ23" s="37">
        <v>0.156</v>
      </c>
      <c r="AK23" s="37">
        <v>0.34200000000000003</v>
      </c>
      <c r="AL23" s="37">
        <v>0.34200000000000003</v>
      </c>
      <c r="AM23" s="86">
        <v>98.837999999999994</v>
      </c>
      <c r="AN23" s="87">
        <v>1327.3704</v>
      </c>
      <c r="AO23" s="37">
        <v>0.153</v>
      </c>
      <c r="AP23" s="34">
        <v>0.114</v>
      </c>
      <c r="AQ23" s="85">
        <v>30551</v>
      </c>
      <c r="AR23" s="87">
        <v>19507.724999999999</v>
      </c>
      <c r="AS23" s="37">
        <v>0.68500000000000005</v>
      </c>
      <c r="AT23" s="34">
        <v>0.83099999999999996</v>
      </c>
      <c r="AU23" s="26"/>
      <c r="AV23" s="85">
        <v>1049.0930000000001</v>
      </c>
      <c r="AW23" s="86">
        <v>0.42599993502960221</v>
      </c>
      <c r="AX23" s="85">
        <v>872.11800000000005</v>
      </c>
      <c r="AY23" s="86">
        <v>0.54269943995021785</v>
      </c>
      <c r="AZ23" s="85">
        <v>1121.4780000000001</v>
      </c>
      <c r="BA23" s="86">
        <v>0.5784392407674851</v>
      </c>
      <c r="BB23" s="26"/>
      <c r="BC23" s="88">
        <v>51358.995000000003</v>
      </c>
      <c r="BD23" s="86">
        <v>0.73770491803278682</v>
      </c>
      <c r="BE23" s="26"/>
      <c r="BF23" s="133">
        <v>5945.5720000000001</v>
      </c>
      <c r="BG23" s="26">
        <v>0</v>
      </c>
      <c r="BH23" s="89">
        <v>0</v>
      </c>
      <c r="BI23" s="90">
        <v>0.18237950920245399</v>
      </c>
      <c r="BJ23" s="91">
        <v>0</v>
      </c>
      <c r="BK23" s="89">
        <v>0</v>
      </c>
      <c r="BL23" s="89">
        <v>0</v>
      </c>
      <c r="BM23" s="89">
        <v>0</v>
      </c>
      <c r="BN23" s="89">
        <v>1508.2539999999999</v>
      </c>
      <c r="BO23" s="90">
        <v>0.11190488202997477</v>
      </c>
      <c r="BP23" s="91">
        <v>0</v>
      </c>
      <c r="BQ23" s="26">
        <v>7668</v>
      </c>
      <c r="BR23" s="26">
        <v>649.83928358999992</v>
      </c>
      <c r="BS23" s="26"/>
      <c r="BT23" s="92">
        <v>-700</v>
      </c>
      <c r="BU23" s="26">
        <v>0</v>
      </c>
      <c r="BV23" s="26">
        <v>4485</v>
      </c>
      <c r="BW23" s="26">
        <v>4485</v>
      </c>
      <c r="BX23" s="26">
        <v>0</v>
      </c>
      <c r="BY23" s="26">
        <v>0</v>
      </c>
      <c r="BZ23" s="26">
        <v>5000</v>
      </c>
      <c r="CA23" s="26">
        <v>5000</v>
      </c>
      <c r="CB23" s="26">
        <v>-5300</v>
      </c>
      <c r="CC23" s="26">
        <v>0</v>
      </c>
      <c r="CD23" s="26">
        <v>-4000</v>
      </c>
      <c r="CE23" s="26">
        <v>0</v>
      </c>
      <c r="CF23" s="26">
        <v>2042.3663779999999</v>
      </c>
      <c r="CG23" s="26">
        <v>2042.3663779999999</v>
      </c>
      <c r="CH23" s="26">
        <v>9657.8253464900008</v>
      </c>
      <c r="CI23" s="26">
        <v>9657.8253464900008</v>
      </c>
      <c r="CJ23" s="90">
        <v>21185.191724490003</v>
      </c>
      <c r="CK23" s="26"/>
      <c r="CL23" s="92">
        <v>-700</v>
      </c>
      <c r="CM23" s="26">
        <v>700</v>
      </c>
      <c r="CN23" s="26">
        <v>4485</v>
      </c>
      <c r="CO23" s="26">
        <v>0</v>
      </c>
      <c r="CP23" s="26">
        <v>0</v>
      </c>
      <c r="CQ23" s="26">
        <v>0</v>
      </c>
      <c r="CR23" s="26">
        <v>5000</v>
      </c>
      <c r="CS23" s="26">
        <v>0</v>
      </c>
      <c r="CT23" s="26">
        <v>-5300</v>
      </c>
      <c r="CU23" s="26">
        <v>5300</v>
      </c>
      <c r="CV23" s="26">
        <v>-4000</v>
      </c>
      <c r="CW23" s="26">
        <v>4000</v>
      </c>
      <c r="CX23" s="26">
        <v>2042.3663779999999</v>
      </c>
      <c r="CY23" s="26">
        <v>0</v>
      </c>
      <c r="CZ23" s="26">
        <v>9657.8253464900008</v>
      </c>
      <c r="DA23" s="26">
        <v>0</v>
      </c>
      <c r="DB23" s="90">
        <v>10000</v>
      </c>
      <c r="DC23" s="26"/>
      <c r="DD23" s="93">
        <v>39444.449999999997</v>
      </c>
      <c r="DE23" s="34">
        <v>2243.4639999999999</v>
      </c>
      <c r="DF23" s="37">
        <v>1829.2845996880999</v>
      </c>
      <c r="DG23" s="37">
        <v>43517.198599688098</v>
      </c>
      <c r="DH23" s="93">
        <v>9191.0499999999993</v>
      </c>
      <c r="DI23" s="93">
        <v>54642.411</v>
      </c>
      <c r="DJ23" s="34">
        <v>5831</v>
      </c>
      <c r="DK23" s="90">
        <v>60473.411</v>
      </c>
      <c r="DL23" s="26"/>
      <c r="DM23" s="93">
        <v>870.59100000000001</v>
      </c>
      <c r="DN23" s="34">
        <v>10524.485844775239</v>
      </c>
      <c r="DO23" s="34">
        <v>11395.07684477524</v>
      </c>
      <c r="DP23" s="37">
        <v>1323.6196291617121</v>
      </c>
      <c r="DQ23" s="37">
        <v>2916.0358487160638</v>
      </c>
      <c r="DR23" s="37">
        <v>0</v>
      </c>
      <c r="DS23" s="34">
        <v>2916.0358487160638</v>
      </c>
      <c r="DT23" s="34">
        <v>162.0019915953369</v>
      </c>
      <c r="DU23" s="34">
        <v>162.0019915953369</v>
      </c>
      <c r="DW23" s="97">
        <v>0</v>
      </c>
      <c r="DX23" s="98">
        <v>2601.4406627399999</v>
      </c>
      <c r="DY23" s="104">
        <v>441.42008299999998</v>
      </c>
      <c r="DZ23" s="104">
        <v>0</v>
      </c>
      <c r="EA23" s="97">
        <v>0</v>
      </c>
      <c r="EB23" s="98">
        <v>1553.672292</v>
      </c>
      <c r="EC23" s="97">
        <v>0</v>
      </c>
      <c r="ED23" s="98">
        <v>0</v>
      </c>
      <c r="EE23" s="97">
        <v>0</v>
      </c>
      <c r="EF23" s="98">
        <v>847.5</v>
      </c>
      <c r="EG23" s="97">
        <v>0</v>
      </c>
      <c r="EH23" s="98">
        <v>5941.9847310200003</v>
      </c>
      <c r="EI23" s="97">
        <v>0</v>
      </c>
      <c r="EJ23" s="98">
        <v>2601.4406627399999</v>
      </c>
      <c r="EK23" s="105">
        <v>1553.672292</v>
      </c>
      <c r="EL23" s="106">
        <v>847.5</v>
      </c>
      <c r="EM23" s="107">
        <v>735.83500000000004</v>
      </c>
      <c r="EN23" s="105">
        <v>0</v>
      </c>
      <c r="EO23" s="105">
        <v>7230.9048140200002</v>
      </c>
      <c r="EP23" s="105">
        <v>0</v>
      </c>
      <c r="ER23" s="133">
        <v>841.47500000000002</v>
      </c>
      <c r="ES23" s="23">
        <v>1591.4646720000001</v>
      </c>
      <c r="ET23" s="34">
        <f t="shared" si="1"/>
        <v>8.4574926308835521E-2</v>
      </c>
      <c r="EU23" s="133">
        <v>0</v>
      </c>
      <c r="EV23" s="23">
        <v>150.084</v>
      </c>
      <c r="EW23" s="34">
        <f t="shared" si="0"/>
        <v>8.2192951134613654E-2</v>
      </c>
      <c r="EY23" s="141">
        <v>10447.41</v>
      </c>
      <c r="EZ23" s="23">
        <v>3156.57</v>
      </c>
      <c r="FA23" s="139">
        <f t="shared" si="2"/>
        <v>1</v>
      </c>
      <c r="FB23" s="5">
        <v>4613</v>
      </c>
      <c r="FC23" s="139">
        <f t="shared" si="3"/>
        <v>1</v>
      </c>
      <c r="FE23" s="5"/>
      <c r="FF23" s="141">
        <v>0</v>
      </c>
      <c r="FG23" s="23">
        <v>0</v>
      </c>
      <c r="FH23" s="139">
        <f t="shared" si="4"/>
        <v>0</v>
      </c>
      <c r="FI23" s="5">
        <v>0</v>
      </c>
      <c r="FJ23" s="139">
        <f t="shared" si="5"/>
        <v>0</v>
      </c>
      <c r="FL23" s="144">
        <v>7873</v>
      </c>
      <c r="FM23" s="145">
        <f t="shared" si="6"/>
        <v>0.68245451314546257</v>
      </c>
      <c r="FN23" s="144">
        <v>2591</v>
      </c>
      <c r="FO23" s="145">
        <f t="shared" si="7"/>
        <v>0.82634348588741824</v>
      </c>
      <c r="FQ23" s="141">
        <v>278</v>
      </c>
      <c r="FR23" s="23">
        <v>367.01</v>
      </c>
      <c r="FS23" s="185">
        <f t="shared" si="8"/>
        <v>0.8184367466057606</v>
      </c>
      <c r="FT23" s="186">
        <f t="shared" si="9"/>
        <v>645.01</v>
      </c>
      <c r="FV23" s="107">
        <f t="shared" si="10"/>
        <v>1223.672292</v>
      </c>
      <c r="FW23" s="23">
        <v>1553.672292</v>
      </c>
      <c r="FX23" s="23">
        <v>0</v>
      </c>
      <c r="FY23" s="23">
        <v>330</v>
      </c>
      <c r="FZ23" s="23">
        <f t="shared" si="11"/>
        <v>0.78759999261105451</v>
      </c>
      <c r="GA23" s="183">
        <v>0</v>
      </c>
      <c r="GC23" s="37">
        <v>4221.3561200000004</v>
      </c>
      <c r="GD23" s="37">
        <f t="shared" si="12"/>
        <v>0.12948945153374233</v>
      </c>
      <c r="GE23" s="37">
        <v>1070.86034</v>
      </c>
      <c r="GF23" s="37">
        <f t="shared" si="13"/>
        <v>7.9452466241282091E-2</v>
      </c>
      <c r="GH23" s="5">
        <v>6146.2824570000002</v>
      </c>
      <c r="GI23" s="270">
        <v>1535.355881</v>
      </c>
      <c r="GK23" s="35">
        <v>0.25700000000000001</v>
      </c>
      <c r="GL23" s="33">
        <v>0.84</v>
      </c>
      <c r="GM23" s="5">
        <f t="shared" si="14"/>
        <v>2618.1493815899998</v>
      </c>
      <c r="GN23" s="5">
        <v>-2618.1493815899998</v>
      </c>
      <c r="GO23" s="5">
        <f t="shared" si="15"/>
        <v>1100.3735904199998</v>
      </c>
      <c r="GP23" s="5">
        <f t="shared" si="16"/>
        <v>0.73736650938171278</v>
      </c>
      <c r="GR23" s="270">
        <v>5887.6226399999996</v>
      </c>
      <c r="GS23" s="270">
        <v>1465.3290649999999</v>
      </c>
      <c r="GV23" s="270">
        <v>3776.590956</v>
      </c>
      <c r="GW23" s="270">
        <v>1100.3735899999999</v>
      </c>
      <c r="GX23" s="5">
        <f t="shared" si="17"/>
        <v>1537.03108</v>
      </c>
      <c r="GY23" s="5">
        <f t="shared" si="18"/>
        <v>0.71590848377639826</v>
      </c>
    </row>
    <row r="24" spans="4:207" x14ac:dyDescent="0.35">
      <c r="P24" s="40">
        <v>22</v>
      </c>
      <c r="Q24" s="85">
        <v>0</v>
      </c>
      <c r="R24" s="86">
        <v>0</v>
      </c>
      <c r="S24" s="87">
        <v>0</v>
      </c>
      <c r="T24" s="86">
        <v>0</v>
      </c>
      <c r="U24" s="87">
        <v>0</v>
      </c>
      <c r="V24" s="86">
        <v>0</v>
      </c>
      <c r="W24" s="87">
        <v>0</v>
      </c>
      <c r="X24" s="86">
        <v>0</v>
      </c>
      <c r="Y24" s="87">
        <v>0</v>
      </c>
      <c r="Z24" s="86">
        <v>0</v>
      </c>
      <c r="AA24" s="87">
        <v>0</v>
      </c>
      <c r="AB24" s="86">
        <v>0</v>
      </c>
      <c r="AC24" s="87">
        <v>0</v>
      </c>
      <c r="AD24" s="86">
        <v>0</v>
      </c>
      <c r="AF24" s="40">
        <v>22</v>
      </c>
      <c r="AG24" s="85">
        <v>14417.9676</v>
      </c>
      <c r="AH24" s="87">
        <v>765.9</v>
      </c>
      <c r="AI24" s="85">
        <v>166.5</v>
      </c>
      <c r="AJ24" s="37">
        <v>0.16200000000000001</v>
      </c>
      <c r="AK24" s="37">
        <v>0.33299999999999996</v>
      </c>
      <c r="AL24" s="37">
        <v>0.33300000000000002</v>
      </c>
      <c r="AM24" s="86">
        <v>99.483999999999995</v>
      </c>
      <c r="AN24" s="87">
        <v>1327.3704</v>
      </c>
      <c r="AO24" s="37">
        <v>0.154</v>
      </c>
      <c r="AP24" s="34">
        <v>0.114</v>
      </c>
      <c r="AQ24" s="85">
        <v>30149.599999999999</v>
      </c>
      <c r="AR24" s="87">
        <v>19202.55</v>
      </c>
      <c r="AS24" s="37">
        <v>0.67599999999999993</v>
      </c>
      <c r="AT24" s="34">
        <v>0.81799999999999995</v>
      </c>
      <c r="AU24" s="26"/>
      <c r="AV24" s="85">
        <v>1004.765</v>
      </c>
      <c r="AW24" s="86">
        <v>0.40799988630180378</v>
      </c>
      <c r="AX24" s="85">
        <v>872.95899999999995</v>
      </c>
      <c r="AY24" s="86">
        <v>0.5432227753578095</v>
      </c>
      <c r="AZ24" s="85">
        <v>1121.4780000000001</v>
      </c>
      <c r="BA24" s="86">
        <v>0.5784392407674851</v>
      </c>
      <c r="BB24" s="26"/>
      <c r="BC24" s="88">
        <v>51358.995000000003</v>
      </c>
      <c r="BD24" s="86">
        <v>0.73770491803278682</v>
      </c>
      <c r="BE24" s="26"/>
      <c r="BF24" s="133">
        <v>6146.2820000000002</v>
      </c>
      <c r="BG24" s="26">
        <v>0</v>
      </c>
      <c r="BH24" s="89">
        <v>0</v>
      </c>
      <c r="BI24" s="90">
        <v>0.18853625766871165</v>
      </c>
      <c r="BJ24" s="91">
        <v>0</v>
      </c>
      <c r="BK24" s="89">
        <v>0</v>
      </c>
      <c r="BL24" s="89">
        <v>0</v>
      </c>
      <c r="BM24" s="89">
        <v>0</v>
      </c>
      <c r="BN24" s="89">
        <v>1535.356</v>
      </c>
      <c r="BO24" s="90">
        <v>0.11391571449769995</v>
      </c>
      <c r="BP24" s="91">
        <v>0</v>
      </c>
      <c r="BQ24" s="26">
        <v>7668</v>
      </c>
      <c r="BR24" s="26">
        <v>649.37940168</v>
      </c>
      <c r="BS24" s="26"/>
      <c r="BT24" s="92">
        <v>-700</v>
      </c>
      <c r="BU24" s="26">
        <v>0</v>
      </c>
      <c r="BV24" s="26">
        <v>4485</v>
      </c>
      <c r="BW24" s="26">
        <v>4485</v>
      </c>
      <c r="BX24" s="26">
        <v>0</v>
      </c>
      <c r="BY24" s="26">
        <v>0</v>
      </c>
      <c r="BZ24" s="26">
        <v>5000</v>
      </c>
      <c r="CA24" s="26">
        <v>5000</v>
      </c>
      <c r="CB24" s="26">
        <v>-5300</v>
      </c>
      <c r="CC24" s="26">
        <v>0</v>
      </c>
      <c r="CD24" s="26">
        <v>-4000</v>
      </c>
      <c r="CE24" s="26">
        <v>0</v>
      </c>
      <c r="CF24" s="26">
        <v>0</v>
      </c>
      <c r="CG24" s="26">
        <v>0</v>
      </c>
      <c r="CH24" s="26">
        <v>9732.1485416300002</v>
      </c>
      <c r="CI24" s="26">
        <v>9732.1485416300002</v>
      </c>
      <c r="CJ24" s="90">
        <v>19217.148541629998</v>
      </c>
      <c r="CK24" s="26"/>
      <c r="CL24" s="92">
        <v>-700</v>
      </c>
      <c r="CM24" s="26">
        <v>700</v>
      </c>
      <c r="CN24" s="26">
        <v>4485</v>
      </c>
      <c r="CO24" s="26">
        <v>0</v>
      </c>
      <c r="CP24" s="26">
        <v>0</v>
      </c>
      <c r="CQ24" s="26">
        <v>0</v>
      </c>
      <c r="CR24" s="26">
        <v>5000</v>
      </c>
      <c r="CS24" s="26">
        <v>0</v>
      </c>
      <c r="CT24" s="26">
        <v>-5300</v>
      </c>
      <c r="CU24" s="26">
        <v>5300</v>
      </c>
      <c r="CV24" s="26">
        <v>-4000</v>
      </c>
      <c r="CW24" s="26">
        <v>4000</v>
      </c>
      <c r="CX24" s="26">
        <v>0</v>
      </c>
      <c r="CY24" s="26">
        <v>0</v>
      </c>
      <c r="CZ24" s="26">
        <v>9732.1485416300002</v>
      </c>
      <c r="DA24" s="26">
        <v>0</v>
      </c>
      <c r="DB24" s="90">
        <v>10000</v>
      </c>
      <c r="DC24" s="26"/>
      <c r="DD24" s="93">
        <v>37823.044999999998</v>
      </c>
      <c r="DE24" s="34">
        <v>2313.4409999999998</v>
      </c>
      <c r="DF24" s="37">
        <v>1756.4523769007999</v>
      </c>
      <c r="DG24" s="37">
        <v>41892.938376900798</v>
      </c>
      <c r="DH24" s="93">
        <v>8729.9030000000002</v>
      </c>
      <c r="DI24" s="93">
        <v>53281.411</v>
      </c>
      <c r="DJ24" s="34">
        <v>5512</v>
      </c>
      <c r="DK24" s="90">
        <v>58793.411</v>
      </c>
      <c r="DL24" s="26"/>
      <c r="DM24" s="93">
        <v>752.79300000000001</v>
      </c>
      <c r="DN24" s="34">
        <v>10508.77584392489</v>
      </c>
      <c r="DO24" s="34">
        <v>11261.56884392489</v>
      </c>
      <c r="DP24" s="37">
        <v>1246.285568785212</v>
      </c>
      <c r="DQ24" s="37">
        <v>2907.757974290821</v>
      </c>
      <c r="DR24" s="37">
        <v>0</v>
      </c>
      <c r="DS24" s="34">
        <v>2907.757974290821</v>
      </c>
      <c r="DT24" s="34">
        <v>161.54210968282339</v>
      </c>
      <c r="DU24" s="34">
        <v>161.54210968282339</v>
      </c>
      <c r="DW24" s="97">
        <v>0</v>
      </c>
      <c r="DX24" s="98">
        <v>1557.0005446499999</v>
      </c>
      <c r="DY24" s="104">
        <v>292.95783934000002</v>
      </c>
      <c r="DZ24" s="104">
        <v>0</v>
      </c>
      <c r="EA24" s="97">
        <v>0</v>
      </c>
      <c r="EB24" s="98">
        <v>1553.672292</v>
      </c>
      <c r="EC24" s="97">
        <v>0</v>
      </c>
      <c r="ED24" s="98">
        <v>0</v>
      </c>
      <c r="EE24" s="97">
        <v>0</v>
      </c>
      <c r="EF24" s="98">
        <v>847.5</v>
      </c>
      <c r="EG24" s="97">
        <v>0</v>
      </c>
      <c r="EH24" s="98">
        <v>5054.2847310200004</v>
      </c>
      <c r="EI24" s="97">
        <v>0</v>
      </c>
      <c r="EJ24" s="98">
        <v>1557.0005446499999</v>
      </c>
      <c r="EK24" s="105">
        <v>1553.672292</v>
      </c>
      <c r="EL24" s="106">
        <v>847.5</v>
      </c>
      <c r="EM24" s="107">
        <v>735.83500000000004</v>
      </c>
      <c r="EN24" s="105">
        <v>0</v>
      </c>
      <c r="EO24" s="105">
        <v>6194.7425703600002</v>
      </c>
      <c r="EP24" s="105">
        <v>0</v>
      </c>
      <c r="ER24" s="133">
        <v>845.63900000000001</v>
      </c>
      <c r="ES24" s="23">
        <v>1591.4646720000001</v>
      </c>
      <c r="ET24" s="34">
        <f t="shared" si="1"/>
        <v>8.4719677120868808E-2</v>
      </c>
      <c r="EU24" s="133">
        <v>0</v>
      </c>
      <c r="EV24" s="23">
        <v>150.084</v>
      </c>
      <c r="EW24" s="34">
        <f t="shared" si="0"/>
        <v>8.2192951134613654E-2</v>
      </c>
      <c r="EY24" s="141">
        <v>4370.1044896200001</v>
      </c>
      <c r="EZ24" s="23">
        <v>3156.57</v>
      </c>
      <c r="FA24" s="139">
        <f t="shared" si="2"/>
        <v>0.55327003491772264</v>
      </c>
      <c r="FB24" s="5">
        <v>4613</v>
      </c>
      <c r="FC24" s="139">
        <f t="shared" si="3"/>
        <v>1</v>
      </c>
      <c r="FE24" s="5"/>
      <c r="FF24" s="141">
        <v>0</v>
      </c>
      <c r="FG24" s="23">
        <v>0</v>
      </c>
      <c r="FH24" s="139">
        <f t="shared" si="4"/>
        <v>0</v>
      </c>
      <c r="FI24" s="5">
        <v>0</v>
      </c>
      <c r="FJ24" s="139">
        <f t="shared" si="5"/>
        <v>0</v>
      </c>
      <c r="FL24" s="144">
        <v>7873</v>
      </c>
      <c r="FM24" s="145">
        <f t="shared" si="6"/>
        <v>0.68245451314546257</v>
      </c>
      <c r="FN24" s="144">
        <v>2591</v>
      </c>
      <c r="FO24" s="145">
        <f t="shared" si="7"/>
        <v>0.82634348588741824</v>
      </c>
      <c r="FQ24" s="141">
        <v>278</v>
      </c>
      <c r="FR24" s="23">
        <v>367.01</v>
      </c>
      <c r="FS24" s="185">
        <f t="shared" si="8"/>
        <v>0.8184367466057606</v>
      </c>
      <c r="FT24" s="186">
        <f t="shared" si="9"/>
        <v>645.01</v>
      </c>
      <c r="FV24" s="107">
        <f t="shared" si="10"/>
        <v>1223.672292</v>
      </c>
      <c r="FW24" s="23">
        <v>1553.672292</v>
      </c>
      <c r="FX24" s="23">
        <v>0</v>
      </c>
      <c r="FY24" s="23">
        <v>330</v>
      </c>
      <c r="FZ24" s="23">
        <f t="shared" si="11"/>
        <v>0.78759999261105451</v>
      </c>
      <c r="GA24" s="183">
        <v>0</v>
      </c>
      <c r="GC24" s="37">
        <v>4363.8602199999996</v>
      </c>
      <c r="GD24" s="37">
        <f t="shared" si="12"/>
        <v>0.13386074294478525</v>
      </c>
      <c r="GE24" s="37">
        <v>1090.10276</v>
      </c>
      <c r="GF24" s="37">
        <f t="shared" si="13"/>
        <v>8.0880157293366964E-2</v>
      </c>
      <c r="GH24" s="5">
        <v>6571.3689420000001</v>
      </c>
      <c r="GI24" s="270">
        <v>1480.5354749999999</v>
      </c>
      <c r="GK24" s="35">
        <v>0.25700000000000001</v>
      </c>
      <c r="GL24" s="33">
        <v>0.84</v>
      </c>
      <c r="GM24" s="5">
        <f t="shared" si="14"/>
        <v>2618.1493815899998</v>
      </c>
      <c r="GN24" s="5">
        <v>-2618.1493815899998</v>
      </c>
      <c r="GO24" s="5">
        <f t="shared" si="15"/>
        <v>1100.3735904199998</v>
      </c>
      <c r="GP24" s="5">
        <f t="shared" si="16"/>
        <v>0.73736650938171278</v>
      </c>
      <c r="GR24" s="270">
        <v>5945.5718580000002</v>
      </c>
      <c r="GS24" s="270">
        <v>1508.253706</v>
      </c>
      <c r="GV24" s="270">
        <v>3776.590956</v>
      </c>
      <c r="GW24" s="270">
        <v>1100.3735899999999</v>
      </c>
      <c r="GX24" s="5">
        <f t="shared" si="17"/>
        <v>1537.03108</v>
      </c>
      <c r="GY24" s="5">
        <f t="shared" si="18"/>
        <v>0.71590848377639826</v>
      </c>
    </row>
    <row r="25" spans="4:207" x14ac:dyDescent="0.35">
      <c r="P25" s="40">
        <v>23</v>
      </c>
      <c r="Q25" s="85">
        <v>0</v>
      </c>
      <c r="R25" s="86">
        <v>0</v>
      </c>
      <c r="S25" s="87">
        <v>0</v>
      </c>
      <c r="T25" s="86">
        <v>0</v>
      </c>
      <c r="U25" s="87">
        <v>0</v>
      </c>
      <c r="V25" s="86">
        <v>0</v>
      </c>
      <c r="W25" s="87">
        <v>0</v>
      </c>
      <c r="X25" s="86">
        <v>0</v>
      </c>
      <c r="Y25" s="87">
        <v>0</v>
      </c>
      <c r="Z25" s="86">
        <v>0</v>
      </c>
      <c r="AA25" s="87">
        <v>0</v>
      </c>
      <c r="AB25" s="86">
        <v>0</v>
      </c>
      <c r="AC25" s="87">
        <v>0</v>
      </c>
      <c r="AD25" s="86">
        <v>0</v>
      </c>
      <c r="AF25" s="40">
        <v>23</v>
      </c>
      <c r="AG25" s="85">
        <v>15396.965399999999</v>
      </c>
      <c r="AH25" s="87">
        <v>795.8</v>
      </c>
      <c r="AI25" s="85">
        <v>173</v>
      </c>
      <c r="AJ25" s="37">
        <v>0.17299999999999999</v>
      </c>
      <c r="AK25" s="37">
        <v>0.34599999999999997</v>
      </c>
      <c r="AL25" s="37">
        <v>0.34599999999999997</v>
      </c>
      <c r="AM25" s="86">
        <v>94.962000000000003</v>
      </c>
      <c r="AN25" s="87">
        <v>1490.3807999999999</v>
      </c>
      <c r="AO25" s="37">
        <v>0.14699999999999999</v>
      </c>
      <c r="AP25" s="34">
        <v>0.12799999999999997</v>
      </c>
      <c r="AQ25" s="85">
        <v>29569.8</v>
      </c>
      <c r="AR25" s="87">
        <v>18920.849999999999</v>
      </c>
      <c r="AS25" s="37">
        <v>0.66300000000000003</v>
      </c>
      <c r="AT25" s="34">
        <v>0.80599999999999994</v>
      </c>
      <c r="AU25" s="26"/>
      <c r="AV25" s="85">
        <v>1012.153</v>
      </c>
      <c r="AW25" s="86">
        <v>0.41099989442310353</v>
      </c>
      <c r="AX25" s="85">
        <v>880.58399999999995</v>
      </c>
      <c r="AY25" s="86">
        <v>0.54796764156813937</v>
      </c>
      <c r="AZ25" s="85">
        <v>1121.4780000000001</v>
      </c>
      <c r="BA25" s="86">
        <v>0.5784392407674851</v>
      </c>
      <c r="BB25" s="26"/>
      <c r="BC25" s="88">
        <v>51358.995000000003</v>
      </c>
      <c r="BD25" s="86">
        <v>0.73770491803278682</v>
      </c>
      <c r="BE25" s="26"/>
      <c r="BF25" s="133">
        <v>6571.3689999999997</v>
      </c>
      <c r="BG25" s="26">
        <v>0</v>
      </c>
      <c r="BH25" s="89">
        <v>0</v>
      </c>
      <c r="BI25" s="90">
        <v>0.20157573619631902</v>
      </c>
      <c r="BJ25" s="91">
        <v>0</v>
      </c>
      <c r="BK25" s="89">
        <v>0</v>
      </c>
      <c r="BL25" s="89">
        <v>0</v>
      </c>
      <c r="BM25" s="89">
        <v>0</v>
      </c>
      <c r="BN25" s="89">
        <v>1480.5350000000001</v>
      </c>
      <c r="BO25" s="90">
        <v>0.10984827125686304</v>
      </c>
      <c r="BP25" s="91">
        <v>0</v>
      </c>
      <c r="BQ25" s="26">
        <v>7668</v>
      </c>
      <c r="BR25" s="26">
        <v>648.91951976999997</v>
      </c>
      <c r="BS25" s="26"/>
      <c r="BT25" s="92">
        <v>-700</v>
      </c>
      <c r="BU25" s="26">
        <v>0</v>
      </c>
      <c r="BV25" s="26">
        <v>4485</v>
      </c>
      <c r="BW25" s="26">
        <v>4485</v>
      </c>
      <c r="BX25" s="26">
        <v>0</v>
      </c>
      <c r="BY25" s="26">
        <v>0</v>
      </c>
      <c r="BZ25" s="26">
        <v>0</v>
      </c>
      <c r="CA25" s="26">
        <v>0</v>
      </c>
      <c r="CB25" s="26">
        <v>-5300</v>
      </c>
      <c r="CC25" s="26">
        <v>0</v>
      </c>
      <c r="CD25" s="26">
        <v>-4000</v>
      </c>
      <c r="CE25" s="26">
        <v>0</v>
      </c>
      <c r="CF25" s="26">
        <v>0</v>
      </c>
      <c r="CG25" s="26">
        <v>0</v>
      </c>
      <c r="CH25" s="26">
        <v>10546.37620977</v>
      </c>
      <c r="CI25" s="26">
        <v>10546.37620977</v>
      </c>
      <c r="CJ25" s="90">
        <v>15031.37620977</v>
      </c>
      <c r="CK25" s="26"/>
      <c r="CL25" s="92">
        <v>-700</v>
      </c>
      <c r="CM25" s="26">
        <v>700</v>
      </c>
      <c r="CN25" s="26">
        <v>4485</v>
      </c>
      <c r="CO25" s="26">
        <v>0</v>
      </c>
      <c r="CP25" s="26">
        <v>0</v>
      </c>
      <c r="CQ25" s="26">
        <v>0</v>
      </c>
      <c r="CR25" s="26">
        <v>0</v>
      </c>
      <c r="CS25" s="26">
        <v>0</v>
      </c>
      <c r="CT25" s="26">
        <v>-5300</v>
      </c>
      <c r="CU25" s="26">
        <v>5300</v>
      </c>
      <c r="CV25" s="26">
        <v>-4000</v>
      </c>
      <c r="CW25" s="26">
        <v>4000</v>
      </c>
      <c r="CX25" s="26">
        <v>0</v>
      </c>
      <c r="CY25" s="26">
        <v>0</v>
      </c>
      <c r="CZ25" s="26">
        <v>10546.37620977</v>
      </c>
      <c r="DA25" s="26">
        <v>0</v>
      </c>
      <c r="DB25" s="90">
        <v>10000</v>
      </c>
      <c r="DC25" s="26"/>
      <c r="DD25" s="93">
        <v>35535.332000000002</v>
      </c>
      <c r="DE25" s="34">
        <v>2244.5859999999998</v>
      </c>
      <c r="DF25" s="37">
        <v>1767.0647649206001</v>
      </c>
      <c r="DG25" s="37">
        <v>39546.982764920605</v>
      </c>
      <c r="DH25" s="93">
        <v>8735.6959999999999</v>
      </c>
      <c r="DI25" s="93">
        <v>60671.411</v>
      </c>
      <c r="DJ25" s="34">
        <v>5654</v>
      </c>
      <c r="DK25" s="90">
        <v>66325.410999999993</v>
      </c>
      <c r="DL25" s="26"/>
      <c r="DM25" s="93">
        <v>677.21799999999996</v>
      </c>
      <c r="DN25" s="34">
        <v>10493.065843074541</v>
      </c>
      <c r="DO25" s="34">
        <v>11170.283843074541</v>
      </c>
      <c r="DP25" s="37">
        <v>1194.729528534212</v>
      </c>
      <c r="DQ25" s="37">
        <v>2899.4800998655778</v>
      </c>
      <c r="DR25" s="37">
        <v>0</v>
      </c>
      <c r="DS25" s="34">
        <v>2899.4800998655778</v>
      </c>
      <c r="DT25" s="34">
        <v>161.08222777030991</v>
      </c>
      <c r="DU25" s="34">
        <v>161.08222777030991</v>
      </c>
      <c r="DW25" s="97">
        <v>0</v>
      </c>
      <c r="DX25" s="98">
        <v>2412.11279491</v>
      </c>
      <c r="DY25" s="104">
        <v>544.53783934</v>
      </c>
      <c r="DZ25" s="104">
        <v>0</v>
      </c>
      <c r="EA25" s="97">
        <v>0</v>
      </c>
      <c r="EB25" s="98">
        <v>1553.672292</v>
      </c>
      <c r="EC25" s="97">
        <v>0</v>
      </c>
      <c r="ED25" s="98">
        <v>0</v>
      </c>
      <c r="EE25" s="97">
        <v>0</v>
      </c>
      <c r="EF25" s="98">
        <v>847.5</v>
      </c>
      <c r="EG25" s="97">
        <v>0</v>
      </c>
      <c r="EH25" s="98">
        <v>5666.09485571</v>
      </c>
      <c r="EI25" s="97">
        <v>0</v>
      </c>
      <c r="EJ25" s="98">
        <v>2412.11279491</v>
      </c>
      <c r="EK25" s="105">
        <v>1553.672292</v>
      </c>
      <c r="EL25" s="106">
        <v>847.5</v>
      </c>
      <c r="EM25" s="107">
        <v>735.83500000000004</v>
      </c>
      <c r="EN25" s="105">
        <v>0</v>
      </c>
      <c r="EO25" s="105">
        <v>7058.1326950500006</v>
      </c>
      <c r="EP25" s="105">
        <v>0</v>
      </c>
      <c r="ER25" s="133">
        <v>849.803</v>
      </c>
      <c r="ES25" s="23">
        <v>1591.4646720000001</v>
      </c>
      <c r="ET25" s="34">
        <f t="shared" si="1"/>
        <v>8.4864427932902081E-2</v>
      </c>
      <c r="EU25" s="133">
        <v>0</v>
      </c>
      <c r="EV25" s="23">
        <v>150.084</v>
      </c>
      <c r="EW25" s="34">
        <f t="shared" si="0"/>
        <v>8.2192951134613654E-2</v>
      </c>
      <c r="EY25" s="141">
        <v>1901.5744047000001</v>
      </c>
      <c r="EZ25" s="23">
        <v>3156.57</v>
      </c>
      <c r="FA25" s="139">
        <f t="shared" si="2"/>
        <v>0.37181357255009201</v>
      </c>
      <c r="FB25" s="5">
        <v>4613</v>
      </c>
      <c r="FC25" s="139">
        <f t="shared" si="3"/>
        <v>1</v>
      </c>
      <c r="FE25" s="5"/>
      <c r="FF25" s="141">
        <v>0</v>
      </c>
      <c r="FG25" s="23">
        <v>0</v>
      </c>
      <c r="FH25" s="139">
        <f t="shared" si="4"/>
        <v>0</v>
      </c>
      <c r="FI25" s="5">
        <v>0</v>
      </c>
      <c r="FJ25" s="139">
        <f t="shared" si="5"/>
        <v>0</v>
      </c>
      <c r="FL25" s="144">
        <v>7873</v>
      </c>
      <c r="FM25" s="145">
        <f t="shared" si="6"/>
        <v>0.68245451314546257</v>
      </c>
      <c r="FN25" s="144">
        <v>2591</v>
      </c>
      <c r="FO25" s="145">
        <f t="shared" si="7"/>
        <v>0.82634348588741824</v>
      </c>
      <c r="FQ25" s="141">
        <v>278</v>
      </c>
      <c r="FR25" s="23">
        <v>367.01</v>
      </c>
      <c r="FS25" s="185">
        <f t="shared" si="8"/>
        <v>0.8184367466057606</v>
      </c>
      <c r="FT25" s="186">
        <f t="shared" si="9"/>
        <v>645.01</v>
      </c>
      <c r="FV25" s="107">
        <f t="shared" si="10"/>
        <v>1223.672292</v>
      </c>
      <c r="FW25" s="23">
        <v>1553.672292</v>
      </c>
      <c r="FX25" s="23">
        <v>0</v>
      </c>
      <c r="FY25" s="23">
        <v>330</v>
      </c>
      <c r="FZ25" s="23">
        <f t="shared" si="11"/>
        <v>0.78759999261105451</v>
      </c>
      <c r="GA25" s="183">
        <v>0</v>
      </c>
      <c r="GC25" s="37">
        <v>4665.6719899999998</v>
      </c>
      <c r="GD25" s="37">
        <f t="shared" si="12"/>
        <v>0.1431187726993865</v>
      </c>
      <c r="GE25" s="37">
        <v>1051.17985</v>
      </c>
      <c r="GF25" s="37">
        <f t="shared" si="13"/>
        <v>7.7992272592372749E-2</v>
      </c>
      <c r="GH25" s="5">
        <v>6957.9151789999996</v>
      </c>
      <c r="GI25" s="270">
        <v>1406.8766900000001</v>
      </c>
      <c r="GK25" s="35">
        <v>0.25700000000000001</v>
      </c>
      <c r="GL25" s="33">
        <v>0.84</v>
      </c>
      <c r="GM25" s="5">
        <f t="shared" si="14"/>
        <v>2618.1493815899998</v>
      </c>
      <c r="GN25" s="5">
        <v>-2618.1493815899998</v>
      </c>
      <c r="GO25" s="5">
        <f t="shared" si="15"/>
        <v>1100.3735904199998</v>
      </c>
      <c r="GP25" s="5">
        <f t="shared" si="16"/>
        <v>0.73736650938171278</v>
      </c>
      <c r="GR25" s="270">
        <v>6146.2824570000002</v>
      </c>
      <c r="GS25" s="270">
        <v>1535.355881</v>
      </c>
      <c r="GV25" s="270">
        <v>3776.590956</v>
      </c>
      <c r="GW25" s="270">
        <v>1100.3735899999999</v>
      </c>
      <c r="GX25" s="5">
        <f t="shared" si="17"/>
        <v>1537.03108</v>
      </c>
      <c r="GY25" s="5">
        <f t="shared" si="18"/>
        <v>0.71590848377639826</v>
      </c>
    </row>
    <row r="26" spans="4:207" x14ac:dyDescent="0.35">
      <c r="P26" s="40">
        <v>24</v>
      </c>
      <c r="Q26" s="85">
        <v>0</v>
      </c>
      <c r="R26" s="86">
        <v>0</v>
      </c>
      <c r="S26" s="87">
        <v>0</v>
      </c>
      <c r="T26" s="86">
        <v>0</v>
      </c>
      <c r="U26" s="87">
        <v>0</v>
      </c>
      <c r="V26" s="86">
        <v>0</v>
      </c>
      <c r="W26" s="87">
        <v>0</v>
      </c>
      <c r="X26" s="86">
        <v>0</v>
      </c>
      <c r="Y26" s="87">
        <v>0</v>
      </c>
      <c r="Z26" s="86">
        <v>0</v>
      </c>
      <c r="AA26" s="87">
        <v>0</v>
      </c>
      <c r="AB26" s="86">
        <v>0</v>
      </c>
      <c r="AC26" s="87">
        <v>0</v>
      </c>
      <c r="AD26" s="86">
        <v>0</v>
      </c>
      <c r="AF26" s="40">
        <v>24</v>
      </c>
      <c r="AG26" s="85">
        <v>16286.963400000001</v>
      </c>
      <c r="AH26" s="87">
        <v>811.9</v>
      </c>
      <c r="AI26" s="85">
        <v>176.5</v>
      </c>
      <c r="AJ26" s="37">
        <v>0.183</v>
      </c>
      <c r="AK26" s="37">
        <v>0.35299999999999998</v>
      </c>
      <c r="AL26" s="37">
        <v>0.35299999999999998</v>
      </c>
      <c r="AM26" s="86">
        <v>88.501999999999995</v>
      </c>
      <c r="AN26" s="87">
        <v>1816.4015999999999</v>
      </c>
      <c r="AO26" s="37">
        <v>0.13699999999999998</v>
      </c>
      <c r="AP26" s="34">
        <v>0.156</v>
      </c>
      <c r="AQ26" s="85">
        <v>29391.4</v>
      </c>
      <c r="AR26" s="87">
        <v>18897.375</v>
      </c>
      <c r="AS26" s="37">
        <v>0.65900000000000003</v>
      </c>
      <c r="AT26" s="34">
        <v>0.80500000000000005</v>
      </c>
      <c r="AU26" s="26"/>
      <c r="AV26" s="85">
        <v>1004.765</v>
      </c>
      <c r="AW26" s="86">
        <v>0.40799988630180378</v>
      </c>
      <c r="AX26" s="85">
        <v>890.72900000000004</v>
      </c>
      <c r="AY26" s="86">
        <v>0.55428064716863723</v>
      </c>
      <c r="AZ26" s="85">
        <v>1121.4780000000001</v>
      </c>
      <c r="BA26" s="86">
        <v>0.5784392407674851</v>
      </c>
      <c r="BB26" s="26"/>
      <c r="BC26" s="88">
        <v>51358.995000000003</v>
      </c>
      <c r="BD26" s="86">
        <v>0.73770491803278682</v>
      </c>
      <c r="BE26" s="26"/>
      <c r="BF26" s="133">
        <v>6957.915</v>
      </c>
      <c r="BG26" s="26">
        <v>0</v>
      </c>
      <c r="BH26" s="89">
        <v>0</v>
      </c>
      <c r="BI26" s="90">
        <v>0.21343297546012269</v>
      </c>
      <c r="BJ26" s="91">
        <v>0</v>
      </c>
      <c r="BK26" s="89">
        <v>0</v>
      </c>
      <c r="BL26" s="89">
        <v>0</v>
      </c>
      <c r="BM26" s="89">
        <v>0</v>
      </c>
      <c r="BN26" s="89">
        <v>1406.877</v>
      </c>
      <c r="BO26" s="90">
        <v>0.1043832170945244</v>
      </c>
      <c r="BP26" s="91">
        <v>0</v>
      </c>
      <c r="BQ26" s="26">
        <v>7668</v>
      </c>
      <c r="BR26" s="26">
        <v>648.91951976999997</v>
      </c>
      <c r="BS26" s="26"/>
      <c r="BT26" s="92">
        <v>-700</v>
      </c>
      <c r="BU26" s="26">
        <v>0</v>
      </c>
      <c r="BV26" s="26">
        <v>4485</v>
      </c>
      <c r="BW26" s="26">
        <v>4485</v>
      </c>
      <c r="BX26" s="26">
        <v>0</v>
      </c>
      <c r="BY26" s="26">
        <v>0</v>
      </c>
      <c r="BZ26" s="26">
        <v>-4810.0725000000002</v>
      </c>
      <c r="CA26" s="26">
        <v>0</v>
      </c>
      <c r="CB26" s="26">
        <v>-5300</v>
      </c>
      <c r="CC26" s="26">
        <v>0</v>
      </c>
      <c r="CD26" s="26">
        <v>-4000</v>
      </c>
      <c r="CE26" s="26">
        <v>0</v>
      </c>
      <c r="CF26" s="26">
        <v>-4800</v>
      </c>
      <c r="CG26" s="26">
        <v>0</v>
      </c>
      <c r="CH26" s="26">
        <v>10858.56195757</v>
      </c>
      <c r="CI26" s="26">
        <v>10858.56195757</v>
      </c>
      <c r="CJ26" s="90">
        <v>15343.56195757</v>
      </c>
      <c r="CK26" s="26"/>
      <c r="CL26" s="92">
        <v>-700</v>
      </c>
      <c r="CM26" s="26">
        <v>700</v>
      </c>
      <c r="CN26" s="26">
        <v>4485</v>
      </c>
      <c r="CO26" s="26">
        <v>0</v>
      </c>
      <c r="CP26" s="26">
        <v>0</v>
      </c>
      <c r="CQ26" s="26">
        <v>0</v>
      </c>
      <c r="CR26" s="26">
        <v>-4810.0725000000002</v>
      </c>
      <c r="CS26" s="26">
        <v>4810.0725000000002</v>
      </c>
      <c r="CT26" s="26">
        <v>-5300</v>
      </c>
      <c r="CU26" s="26">
        <v>5300</v>
      </c>
      <c r="CV26" s="26">
        <v>-4000</v>
      </c>
      <c r="CW26" s="26">
        <v>4000</v>
      </c>
      <c r="CX26" s="26">
        <v>-4800</v>
      </c>
      <c r="CY26" s="26">
        <v>4800</v>
      </c>
      <c r="CZ26" s="26">
        <v>10858.56195757</v>
      </c>
      <c r="DA26" s="26">
        <v>0</v>
      </c>
      <c r="DB26" s="90">
        <v>19610.072500000002</v>
      </c>
      <c r="DC26" s="26"/>
      <c r="DD26" s="93">
        <v>33040.881000000001</v>
      </c>
      <c r="DE26" s="34">
        <v>2151.8310000000001</v>
      </c>
      <c r="DF26" s="37">
        <v>1471.6367999372001</v>
      </c>
      <c r="DG26" s="37">
        <v>36664.348799937201</v>
      </c>
      <c r="DH26" s="93">
        <v>8425.4889999999996</v>
      </c>
      <c r="DI26" s="93">
        <v>58109.411</v>
      </c>
      <c r="DJ26" s="34">
        <v>5743</v>
      </c>
      <c r="DK26" s="90">
        <v>63852.411</v>
      </c>
      <c r="DL26" s="26"/>
      <c r="DM26" s="93">
        <v>646.51700000000005</v>
      </c>
      <c r="DN26" s="34">
        <v>10493.065843074541</v>
      </c>
      <c r="DO26" s="34">
        <v>11139.582843074541</v>
      </c>
      <c r="DP26" s="37">
        <v>1194.729528534212</v>
      </c>
      <c r="DQ26" s="37">
        <v>2899.4800998655778</v>
      </c>
      <c r="DR26" s="37">
        <v>0</v>
      </c>
      <c r="DS26" s="34">
        <v>2899.4800998655778</v>
      </c>
      <c r="DT26" s="34">
        <v>161.08222777030991</v>
      </c>
      <c r="DU26" s="34">
        <v>161.08222777030991</v>
      </c>
      <c r="DW26" s="97">
        <v>0</v>
      </c>
      <c r="DX26" s="98">
        <v>3457.0127949100001</v>
      </c>
      <c r="DY26" s="104">
        <v>796.11783934000005</v>
      </c>
      <c r="DZ26" s="104">
        <v>0</v>
      </c>
      <c r="EA26" s="97">
        <v>0</v>
      </c>
      <c r="EB26" s="98">
        <v>1553.672292</v>
      </c>
      <c r="EC26" s="97">
        <v>0</v>
      </c>
      <c r="ED26" s="98">
        <v>0</v>
      </c>
      <c r="EE26" s="97">
        <v>0</v>
      </c>
      <c r="EF26" s="98">
        <v>847.5</v>
      </c>
      <c r="EG26" s="97">
        <v>0</v>
      </c>
      <c r="EH26" s="98">
        <v>6459.4148557099998</v>
      </c>
      <c r="EI26" s="97">
        <v>0</v>
      </c>
      <c r="EJ26" s="98">
        <v>3457.0127949100001</v>
      </c>
      <c r="EK26" s="105">
        <v>1553.672292</v>
      </c>
      <c r="EL26" s="106">
        <v>847.5</v>
      </c>
      <c r="EM26" s="107">
        <v>735.83500000000004</v>
      </c>
      <c r="EN26" s="105">
        <v>0</v>
      </c>
      <c r="EO26" s="105">
        <v>8103.0326950500003</v>
      </c>
      <c r="EP26" s="105">
        <v>0</v>
      </c>
      <c r="ER26" s="133">
        <v>837.31100000000004</v>
      </c>
      <c r="ES26" s="23">
        <v>1591.4646720000001</v>
      </c>
      <c r="ET26" s="34">
        <f t="shared" si="1"/>
        <v>8.4430175496802248E-2</v>
      </c>
      <c r="EU26" s="133">
        <v>0</v>
      </c>
      <c r="EV26" s="23">
        <v>59.540188460000003</v>
      </c>
      <c r="EW26" s="34">
        <f t="shared" si="0"/>
        <v>3.26069654369451E-2</v>
      </c>
      <c r="EY26" s="141">
        <v>0</v>
      </c>
      <c r="EZ26" s="23">
        <v>3156.57</v>
      </c>
      <c r="FA26" s="139">
        <f t="shared" si="2"/>
        <v>0.23203283156840868</v>
      </c>
      <c r="FB26" s="5">
        <v>4613</v>
      </c>
      <c r="FC26" s="139">
        <f t="shared" si="3"/>
        <v>1</v>
      </c>
      <c r="FE26" s="5"/>
      <c r="FF26" s="141">
        <v>0</v>
      </c>
      <c r="FG26" s="23">
        <v>0</v>
      </c>
      <c r="FH26" s="139">
        <f t="shared" si="4"/>
        <v>0</v>
      </c>
      <c r="FI26" s="5">
        <v>0</v>
      </c>
      <c r="FJ26" s="139">
        <f t="shared" si="5"/>
        <v>0</v>
      </c>
      <c r="FL26" s="144">
        <v>7873</v>
      </c>
      <c r="FM26" s="145">
        <f t="shared" si="6"/>
        <v>0.68245451314546257</v>
      </c>
      <c r="FN26" s="144">
        <v>2591</v>
      </c>
      <c r="FO26" s="145">
        <f t="shared" si="7"/>
        <v>0.82634348588741824</v>
      </c>
      <c r="FQ26" s="141">
        <v>278</v>
      </c>
      <c r="FR26" s="23">
        <v>367.01</v>
      </c>
      <c r="FS26" s="185">
        <f t="shared" si="8"/>
        <v>0.8184367466057606</v>
      </c>
      <c r="FT26" s="186">
        <f t="shared" si="9"/>
        <v>645.01</v>
      </c>
      <c r="FV26" s="107">
        <f t="shared" si="10"/>
        <v>1223.672292</v>
      </c>
      <c r="FW26" s="23">
        <v>1553.672292</v>
      </c>
      <c r="FX26" s="23">
        <v>0</v>
      </c>
      <c r="FY26" s="23">
        <v>330</v>
      </c>
      <c r="FZ26" s="23">
        <f t="shared" si="11"/>
        <v>0.78759999261105451</v>
      </c>
      <c r="GA26" s="183">
        <v>0</v>
      </c>
      <c r="GC26" s="37">
        <v>4940.1196499999996</v>
      </c>
      <c r="GD26" s="37">
        <f t="shared" si="12"/>
        <v>0.1515374125766871</v>
      </c>
      <c r="GE26" s="37">
        <v>998.88266999999996</v>
      </c>
      <c r="GF26" s="37">
        <f t="shared" si="13"/>
        <v>7.411208413711233E-2</v>
      </c>
      <c r="GH26" s="5">
        <v>7269.6491679999999</v>
      </c>
      <c r="GI26" s="270">
        <v>1319.4264519999999</v>
      </c>
      <c r="GK26" s="35">
        <v>0.25700000000000001</v>
      </c>
      <c r="GL26" s="33">
        <v>0.84</v>
      </c>
      <c r="GM26" s="5">
        <f t="shared" si="14"/>
        <v>2618.1493815899998</v>
      </c>
      <c r="GN26" s="5">
        <v>-2618.1493815899998</v>
      </c>
      <c r="GO26" s="5">
        <f t="shared" si="15"/>
        <v>1100.3735904199998</v>
      </c>
      <c r="GP26" s="5">
        <f t="shared" si="16"/>
        <v>0.73736650938171278</v>
      </c>
      <c r="GR26" s="270">
        <v>6571.3689420000001</v>
      </c>
      <c r="GS26" s="270">
        <v>1480.5354749999999</v>
      </c>
      <c r="GV26" s="270">
        <v>3776.590956</v>
      </c>
      <c r="GW26" s="270">
        <v>1100.3735899999999</v>
      </c>
      <c r="GX26" s="5">
        <f t="shared" si="17"/>
        <v>1537.03108</v>
      </c>
      <c r="GY26" s="5">
        <f t="shared" si="18"/>
        <v>0.71590848377639826</v>
      </c>
    </row>
    <row r="27" spans="4:207" x14ac:dyDescent="0.35">
      <c r="P27" s="40">
        <v>25</v>
      </c>
      <c r="Q27" s="85">
        <v>0</v>
      </c>
      <c r="R27" s="86">
        <v>0</v>
      </c>
      <c r="S27" s="87">
        <v>0</v>
      </c>
      <c r="T27" s="86">
        <v>0</v>
      </c>
      <c r="U27" s="87">
        <v>0</v>
      </c>
      <c r="V27" s="86">
        <v>0</v>
      </c>
      <c r="W27" s="87">
        <v>0</v>
      </c>
      <c r="X27" s="86">
        <v>0</v>
      </c>
      <c r="Y27" s="87">
        <v>0</v>
      </c>
      <c r="Z27" s="86">
        <v>0</v>
      </c>
      <c r="AA27" s="87">
        <v>0</v>
      </c>
      <c r="AB27" s="86">
        <v>0</v>
      </c>
      <c r="AC27" s="87">
        <v>0</v>
      </c>
      <c r="AD27" s="86">
        <v>0</v>
      </c>
      <c r="AF27" s="40">
        <v>25</v>
      </c>
      <c r="AG27" s="85">
        <v>16998.961800000001</v>
      </c>
      <c r="AH27" s="87">
        <v>814.2</v>
      </c>
      <c r="AI27" s="85">
        <v>177</v>
      </c>
      <c r="AJ27" s="37">
        <v>0.191</v>
      </c>
      <c r="AK27" s="37">
        <v>0.35400000000000004</v>
      </c>
      <c r="AL27" s="37">
        <v>0.35399999999999998</v>
      </c>
      <c r="AM27" s="86">
        <v>80.75</v>
      </c>
      <c r="AN27" s="87">
        <v>2060.9171999999999</v>
      </c>
      <c r="AO27" s="37">
        <v>0.125</v>
      </c>
      <c r="AP27" s="34">
        <v>0.17699999999999999</v>
      </c>
      <c r="AQ27" s="85">
        <v>28410.2</v>
      </c>
      <c r="AR27" s="87">
        <v>18967.8</v>
      </c>
      <c r="AS27" s="37">
        <v>0.63700000000000001</v>
      </c>
      <c r="AT27" s="34">
        <v>0.80799999999999994</v>
      </c>
      <c r="AU27" s="26"/>
      <c r="AV27" s="85">
        <v>962.9</v>
      </c>
      <c r="AW27" s="86">
        <v>0.39099997563610084</v>
      </c>
      <c r="AX27" s="85">
        <v>891.79700000000003</v>
      </c>
      <c r="AY27" s="86">
        <v>0.55494523957685127</v>
      </c>
      <c r="AZ27" s="85">
        <v>1121.4780000000001</v>
      </c>
      <c r="BA27" s="86">
        <v>0.5784392407674851</v>
      </c>
      <c r="BB27" s="26"/>
      <c r="BC27" s="88">
        <v>51358.995000000003</v>
      </c>
      <c r="BD27" s="86">
        <v>0.73770491803278682</v>
      </c>
      <c r="BE27" s="26"/>
      <c r="BF27" s="133">
        <v>7269.6490000000003</v>
      </c>
      <c r="BG27" s="26">
        <v>0</v>
      </c>
      <c r="BH27" s="89">
        <v>0</v>
      </c>
      <c r="BI27" s="90">
        <v>0.22299536809815951</v>
      </c>
      <c r="BJ27" s="91">
        <v>0</v>
      </c>
      <c r="BK27" s="89">
        <v>0</v>
      </c>
      <c r="BL27" s="89">
        <v>0</v>
      </c>
      <c r="BM27" s="89">
        <v>0</v>
      </c>
      <c r="BN27" s="89">
        <v>1319.4259999999999</v>
      </c>
      <c r="BO27" s="90">
        <v>9.7894791512093779E-2</v>
      </c>
      <c r="BP27" s="91">
        <v>0</v>
      </c>
      <c r="BQ27" s="26">
        <v>7668</v>
      </c>
      <c r="BR27" s="26">
        <v>648.91853372000003</v>
      </c>
      <c r="BS27" s="26"/>
      <c r="BT27" s="92">
        <v>-700</v>
      </c>
      <c r="BU27" s="26">
        <v>0</v>
      </c>
      <c r="BV27" s="26">
        <v>4485</v>
      </c>
      <c r="BW27" s="26">
        <v>4485</v>
      </c>
      <c r="BX27" s="26">
        <v>0</v>
      </c>
      <c r="BY27" s="26">
        <v>0</v>
      </c>
      <c r="BZ27" s="26">
        <v>-5000</v>
      </c>
      <c r="CA27" s="26">
        <v>0</v>
      </c>
      <c r="CB27" s="26">
        <v>-5300</v>
      </c>
      <c r="CC27" s="26">
        <v>0</v>
      </c>
      <c r="CD27" s="26">
        <v>-4000</v>
      </c>
      <c r="CE27" s="26">
        <v>0</v>
      </c>
      <c r="CF27" s="26">
        <v>-4800</v>
      </c>
      <c r="CG27" s="26">
        <v>0</v>
      </c>
      <c r="CH27" s="26">
        <v>10465.69935228</v>
      </c>
      <c r="CI27" s="26">
        <v>10465.69935228</v>
      </c>
      <c r="CJ27" s="90">
        <v>14950.69935228</v>
      </c>
      <c r="CK27" s="26"/>
      <c r="CL27" s="92">
        <v>-700</v>
      </c>
      <c r="CM27" s="26">
        <v>700</v>
      </c>
      <c r="CN27" s="26">
        <v>4485</v>
      </c>
      <c r="CO27" s="26">
        <v>0</v>
      </c>
      <c r="CP27" s="26">
        <v>0</v>
      </c>
      <c r="CQ27" s="26">
        <v>0</v>
      </c>
      <c r="CR27" s="26">
        <v>-5000</v>
      </c>
      <c r="CS27" s="26">
        <v>5000</v>
      </c>
      <c r="CT27" s="26">
        <v>-5300</v>
      </c>
      <c r="CU27" s="26">
        <v>5300</v>
      </c>
      <c r="CV27" s="26">
        <v>-4000</v>
      </c>
      <c r="CW27" s="26">
        <v>4000</v>
      </c>
      <c r="CX27" s="26">
        <v>-4800</v>
      </c>
      <c r="CY27" s="26">
        <v>4800</v>
      </c>
      <c r="CZ27" s="26">
        <v>10465.69935228</v>
      </c>
      <c r="DA27" s="26">
        <v>0</v>
      </c>
      <c r="DB27" s="90">
        <v>19800</v>
      </c>
      <c r="DC27" s="26"/>
      <c r="DD27" s="93">
        <v>31786.223000000002</v>
      </c>
      <c r="DE27" s="34">
        <v>2078.2950000000001</v>
      </c>
      <c r="DF27" s="37">
        <v>1181.2321244955001</v>
      </c>
      <c r="DG27" s="37">
        <v>35045.750124495506</v>
      </c>
      <c r="DH27" s="93">
        <v>8278.491</v>
      </c>
      <c r="DI27" s="93">
        <v>51910.411</v>
      </c>
      <c r="DJ27" s="34">
        <v>5751</v>
      </c>
      <c r="DK27" s="90">
        <v>57661.411</v>
      </c>
      <c r="DL27" s="26"/>
      <c r="DM27" s="93">
        <v>683.41</v>
      </c>
      <c r="DN27" s="34">
        <v>10493.065843074541</v>
      </c>
      <c r="DO27" s="34">
        <v>11176.475843074541</v>
      </c>
      <c r="DP27" s="37">
        <v>1184.791349728639</v>
      </c>
      <c r="DQ27" s="37">
        <v>2899.4623509651742</v>
      </c>
      <c r="DR27" s="37">
        <v>0</v>
      </c>
      <c r="DS27" s="34">
        <v>2899.4623509651742</v>
      </c>
      <c r="DT27" s="34">
        <v>161.08124172028741</v>
      </c>
      <c r="DU27" s="34">
        <v>161.08124172028741</v>
      </c>
      <c r="DW27" s="97">
        <v>0</v>
      </c>
      <c r="DX27" s="98">
        <v>4501.9137809599997</v>
      </c>
      <c r="DY27" s="104">
        <v>804.05041492999999</v>
      </c>
      <c r="DZ27" s="104">
        <v>0</v>
      </c>
      <c r="EA27" s="97">
        <v>0</v>
      </c>
      <c r="EB27" s="98">
        <v>1553.672292</v>
      </c>
      <c r="EC27" s="97">
        <v>0</v>
      </c>
      <c r="ED27" s="98">
        <v>149.28615934999999</v>
      </c>
      <c r="EE27" s="97">
        <v>0</v>
      </c>
      <c r="EF27" s="98">
        <v>847.5</v>
      </c>
      <c r="EG27" s="97">
        <v>0</v>
      </c>
      <c r="EH27" s="98">
        <v>7347.1148557099996</v>
      </c>
      <c r="EI27" s="97">
        <v>0</v>
      </c>
      <c r="EJ27" s="98">
        <v>4501.9137809599997</v>
      </c>
      <c r="EK27" s="105">
        <v>1553.672292</v>
      </c>
      <c r="EL27" s="106">
        <v>847.5</v>
      </c>
      <c r="EM27" s="107">
        <v>735.83500000000004</v>
      </c>
      <c r="EN27" s="105">
        <v>0</v>
      </c>
      <c r="EO27" s="105">
        <v>9147.9514299900002</v>
      </c>
      <c r="EP27" s="105">
        <v>0</v>
      </c>
      <c r="ER27" s="133">
        <v>820.30799999999999</v>
      </c>
      <c r="ES27" s="23">
        <v>1591.4646720000001</v>
      </c>
      <c r="ET27" s="34">
        <f t="shared" si="1"/>
        <v>8.3839109680999668E-2</v>
      </c>
      <c r="EU27" s="133">
        <v>0</v>
      </c>
      <c r="EV27" s="23">
        <v>0</v>
      </c>
      <c r="EW27" s="34">
        <f t="shared" si="0"/>
        <v>0</v>
      </c>
      <c r="EY27" s="141">
        <v>0</v>
      </c>
      <c r="EZ27" s="23">
        <v>3156.57</v>
      </c>
      <c r="FA27" s="139">
        <f t="shared" si="2"/>
        <v>0.23203283156840868</v>
      </c>
      <c r="FB27" s="5">
        <v>4613</v>
      </c>
      <c r="FC27" s="139">
        <f t="shared" si="3"/>
        <v>1</v>
      </c>
      <c r="FE27" s="5"/>
      <c r="FF27" s="141">
        <v>0</v>
      </c>
      <c r="FG27" s="23">
        <v>0</v>
      </c>
      <c r="FH27" s="139">
        <f t="shared" si="4"/>
        <v>0</v>
      </c>
      <c r="FI27" s="5">
        <v>0</v>
      </c>
      <c r="FJ27" s="139">
        <f t="shared" si="5"/>
        <v>0</v>
      </c>
      <c r="FL27" s="144">
        <v>7873</v>
      </c>
      <c r="FM27" s="145">
        <f t="shared" si="6"/>
        <v>0.68245451314546257</v>
      </c>
      <c r="FN27" s="144">
        <v>2591</v>
      </c>
      <c r="FO27" s="145">
        <f t="shared" si="7"/>
        <v>0.82634348588741824</v>
      </c>
      <c r="FQ27" s="141">
        <v>278</v>
      </c>
      <c r="FR27" s="23">
        <v>367.01</v>
      </c>
      <c r="FS27" s="185">
        <f t="shared" si="8"/>
        <v>0.8184367466057606</v>
      </c>
      <c r="FT27" s="186">
        <f t="shared" si="9"/>
        <v>645.01</v>
      </c>
      <c r="FV27" s="107">
        <f t="shared" si="10"/>
        <v>1223.672292</v>
      </c>
      <c r="FW27" s="23">
        <v>1553.672292</v>
      </c>
      <c r="FX27" s="23">
        <v>0</v>
      </c>
      <c r="FY27" s="23">
        <v>330</v>
      </c>
      <c r="FZ27" s="23">
        <f t="shared" si="11"/>
        <v>0.78759999261105451</v>
      </c>
      <c r="GA27" s="183">
        <v>0</v>
      </c>
      <c r="GC27" s="37">
        <v>5161.4507900000008</v>
      </c>
      <c r="GD27" s="37">
        <f t="shared" si="12"/>
        <v>0.15832671134969328</v>
      </c>
      <c r="GE27" s="37">
        <v>936.79245999999989</v>
      </c>
      <c r="GF27" s="37">
        <f t="shared" si="13"/>
        <v>6.9505301973586578E-2</v>
      </c>
      <c r="GH27" s="5">
        <v>7015.877168</v>
      </c>
      <c r="GI27" s="270">
        <v>1240.171458</v>
      </c>
      <c r="GK27" s="35">
        <v>0.25700000000000001</v>
      </c>
      <c r="GL27" s="33">
        <v>0.84</v>
      </c>
      <c r="GM27" s="5">
        <f t="shared" si="14"/>
        <v>2710.9560965000001</v>
      </c>
      <c r="GN27" s="5">
        <v>-2710.9560965000001</v>
      </c>
      <c r="GO27" s="5">
        <f t="shared" si="15"/>
        <v>1193.18030533</v>
      </c>
      <c r="GP27" s="5">
        <f t="shared" si="16"/>
        <v>0.79955680912732074</v>
      </c>
      <c r="GR27" s="270">
        <v>6957.9151789999996</v>
      </c>
      <c r="GS27" s="270">
        <v>1406.8766900000001</v>
      </c>
      <c r="GV27" s="270">
        <v>3776.590956</v>
      </c>
      <c r="GW27" s="270">
        <v>1193.1803050000001</v>
      </c>
      <c r="GX27" s="5">
        <f t="shared" si="17"/>
        <v>1537.03108</v>
      </c>
      <c r="GY27" s="5">
        <f t="shared" si="18"/>
        <v>0.77628899020051056</v>
      </c>
    </row>
    <row r="28" spans="4:207" x14ac:dyDescent="0.35">
      <c r="P28" s="40">
        <v>26</v>
      </c>
      <c r="Q28" s="85">
        <v>0</v>
      </c>
      <c r="R28" s="86">
        <v>0</v>
      </c>
      <c r="S28" s="87">
        <v>0</v>
      </c>
      <c r="T28" s="86">
        <v>0</v>
      </c>
      <c r="U28" s="87">
        <v>0</v>
      </c>
      <c r="V28" s="86">
        <v>0</v>
      </c>
      <c r="W28" s="87">
        <v>0</v>
      </c>
      <c r="X28" s="86">
        <v>0</v>
      </c>
      <c r="Y28" s="87">
        <v>0</v>
      </c>
      <c r="Z28" s="86">
        <v>0</v>
      </c>
      <c r="AA28" s="87">
        <v>0</v>
      </c>
      <c r="AB28" s="86">
        <v>0</v>
      </c>
      <c r="AC28" s="87">
        <v>0</v>
      </c>
      <c r="AD28" s="86">
        <v>0</v>
      </c>
      <c r="AF28" s="40">
        <v>26</v>
      </c>
      <c r="AG28" s="85">
        <v>16464.963</v>
      </c>
      <c r="AH28" s="87">
        <v>795.8</v>
      </c>
      <c r="AI28" s="85">
        <v>173</v>
      </c>
      <c r="AJ28" s="37">
        <v>0.185</v>
      </c>
      <c r="AK28" s="37">
        <v>0.34599999999999997</v>
      </c>
      <c r="AL28" s="37">
        <v>0.34599999999999997</v>
      </c>
      <c r="AM28" s="86">
        <v>72.998000000000005</v>
      </c>
      <c r="AN28" s="87">
        <v>2130.7788</v>
      </c>
      <c r="AO28" s="37">
        <v>0.113</v>
      </c>
      <c r="AP28" s="34">
        <v>0.183</v>
      </c>
      <c r="AQ28" s="85">
        <v>28544</v>
      </c>
      <c r="AR28" s="87">
        <v>19460.775000000001</v>
      </c>
      <c r="AS28" s="37">
        <v>0.64</v>
      </c>
      <c r="AT28" s="34">
        <v>0.82900000000000007</v>
      </c>
      <c r="AU28" s="26"/>
      <c r="AV28" s="85">
        <v>953.04899999999998</v>
      </c>
      <c r="AW28" s="86">
        <v>0.38699982945270561</v>
      </c>
      <c r="AX28" s="85">
        <v>890.97</v>
      </c>
      <c r="AY28" s="86">
        <v>0.55443061605476041</v>
      </c>
      <c r="AZ28" s="85">
        <v>1121.4780000000001</v>
      </c>
      <c r="BA28" s="86">
        <v>0.5784392407674851</v>
      </c>
      <c r="BB28" s="26"/>
      <c r="BC28" s="88">
        <v>51358.995000000003</v>
      </c>
      <c r="BD28" s="86">
        <v>0.73770491803278682</v>
      </c>
      <c r="BE28" s="26"/>
      <c r="BF28" s="133">
        <v>7015.8770000000004</v>
      </c>
      <c r="BG28" s="26">
        <v>0</v>
      </c>
      <c r="BH28" s="89">
        <v>0</v>
      </c>
      <c r="BI28" s="90">
        <v>0.21521095092024542</v>
      </c>
      <c r="BJ28" s="91">
        <v>0</v>
      </c>
      <c r="BK28" s="89">
        <v>0</v>
      </c>
      <c r="BL28" s="89">
        <v>0</v>
      </c>
      <c r="BM28" s="89">
        <v>0</v>
      </c>
      <c r="BN28" s="89">
        <v>1240.171</v>
      </c>
      <c r="BO28" s="90">
        <v>9.2014468021961712E-2</v>
      </c>
      <c r="BP28" s="91">
        <v>0</v>
      </c>
      <c r="BQ28" s="26">
        <v>7668</v>
      </c>
      <c r="BR28" s="26">
        <v>648.91853372000003</v>
      </c>
      <c r="BS28" s="26"/>
      <c r="BT28" s="92">
        <v>-700</v>
      </c>
      <c r="BU28" s="26">
        <v>0</v>
      </c>
      <c r="BV28" s="26">
        <v>4485</v>
      </c>
      <c r="BW28" s="26">
        <v>4485</v>
      </c>
      <c r="BX28" s="26">
        <v>0</v>
      </c>
      <c r="BY28" s="26">
        <v>0</v>
      </c>
      <c r="BZ28" s="26">
        <v>-5000</v>
      </c>
      <c r="CA28" s="26">
        <v>0</v>
      </c>
      <c r="CB28" s="26">
        <v>-5300</v>
      </c>
      <c r="CC28" s="26">
        <v>0</v>
      </c>
      <c r="CD28" s="26">
        <v>-4000</v>
      </c>
      <c r="CE28" s="26">
        <v>0</v>
      </c>
      <c r="CF28" s="26">
        <v>-4800</v>
      </c>
      <c r="CG28" s="26">
        <v>0</v>
      </c>
      <c r="CH28" s="26">
        <v>10670.129944279999</v>
      </c>
      <c r="CI28" s="26">
        <v>10670.129944279999</v>
      </c>
      <c r="CJ28" s="90">
        <v>15155.129944279999</v>
      </c>
      <c r="CK28" s="26"/>
      <c r="CL28" s="92">
        <v>-700</v>
      </c>
      <c r="CM28" s="26">
        <v>700</v>
      </c>
      <c r="CN28" s="26">
        <v>4485</v>
      </c>
      <c r="CO28" s="26">
        <v>0</v>
      </c>
      <c r="CP28" s="26">
        <v>0</v>
      </c>
      <c r="CQ28" s="26">
        <v>0</v>
      </c>
      <c r="CR28" s="26">
        <v>-5000</v>
      </c>
      <c r="CS28" s="26">
        <v>5000</v>
      </c>
      <c r="CT28" s="26">
        <v>-5300</v>
      </c>
      <c r="CU28" s="26">
        <v>5300</v>
      </c>
      <c r="CV28" s="26">
        <v>-4000</v>
      </c>
      <c r="CW28" s="26">
        <v>4000</v>
      </c>
      <c r="CX28" s="26">
        <v>-4800</v>
      </c>
      <c r="CY28" s="26">
        <v>4800</v>
      </c>
      <c r="CZ28" s="26">
        <v>10670.129944279999</v>
      </c>
      <c r="DA28" s="26">
        <v>0</v>
      </c>
      <c r="DB28" s="90">
        <v>19800</v>
      </c>
      <c r="DC28" s="26"/>
      <c r="DD28" s="93">
        <v>30001.379000000001</v>
      </c>
      <c r="DE28" s="34">
        <v>2007.146</v>
      </c>
      <c r="DF28" s="37">
        <v>902.25761518069999</v>
      </c>
      <c r="DG28" s="37">
        <v>32910.782615180702</v>
      </c>
      <c r="DH28" s="93">
        <v>7875.8549999999996</v>
      </c>
      <c r="DI28" s="93">
        <v>51609.411</v>
      </c>
      <c r="DJ28" s="34">
        <v>5689</v>
      </c>
      <c r="DK28" s="90">
        <v>57298.411</v>
      </c>
      <c r="DL28" s="26"/>
      <c r="DM28" s="93">
        <v>705.69399999999996</v>
      </c>
      <c r="DN28" s="34">
        <v>10493.065843074541</v>
      </c>
      <c r="DO28" s="34">
        <v>11198.75984307454</v>
      </c>
      <c r="DP28" s="37">
        <v>1184.791349728639</v>
      </c>
      <c r="DQ28" s="37">
        <v>2899.4623509651742</v>
      </c>
      <c r="DR28" s="37">
        <v>0</v>
      </c>
      <c r="DS28" s="34">
        <v>2899.4623509651742</v>
      </c>
      <c r="DT28" s="34">
        <v>161.08124172028741</v>
      </c>
      <c r="DU28" s="34">
        <v>161.08124172028741</v>
      </c>
      <c r="DW28" s="97">
        <v>0</v>
      </c>
      <c r="DX28" s="98">
        <v>5546.8137809600003</v>
      </c>
      <c r="DY28" s="104">
        <v>927.68639963999999</v>
      </c>
      <c r="DZ28" s="104">
        <v>0</v>
      </c>
      <c r="EA28" s="97">
        <v>0</v>
      </c>
      <c r="EB28" s="98">
        <v>1553.672292</v>
      </c>
      <c r="EC28" s="97">
        <v>0</v>
      </c>
      <c r="ED28" s="98">
        <v>1020.06615935</v>
      </c>
      <c r="EE28" s="97">
        <v>0</v>
      </c>
      <c r="EF28" s="98">
        <v>847.5</v>
      </c>
      <c r="EG28" s="97">
        <v>0</v>
      </c>
      <c r="EH28" s="98">
        <v>7397.5988710000001</v>
      </c>
      <c r="EI28" s="97">
        <v>0</v>
      </c>
      <c r="EJ28" s="98">
        <v>5546.8137809600003</v>
      </c>
      <c r="EK28" s="105">
        <v>1553.672292</v>
      </c>
      <c r="EL28" s="106">
        <v>847.5</v>
      </c>
      <c r="EM28" s="107">
        <v>735.83500000000004</v>
      </c>
      <c r="EN28" s="105">
        <v>0</v>
      </c>
      <c r="EO28" s="105">
        <v>10192.85142999</v>
      </c>
      <c r="EP28" s="105">
        <v>0</v>
      </c>
      <c r="ER28" s="133">
        <v>803.65200000000004</v>
      </c>
      <c r="ES28" s="23">
        <v>1591.4646720000001</v>
      </c>
      <c r="ET28" s="34">
        <f t="shared" si="1"/>
        <v>8.3260106432866535E-2</v>
      </c>
      <c r="EU28" s="133">
        <v>0</v>
      </c>
      <c r="EV28" s="23">
        <v>0</v>
      </c>
      <c r="EW28" s="34">
        <f t="shared" si="0"/>
        <v>0</v>
      </c>
      <c r="EY28" s="141">
        <v>0</v>
      </c>
      <c r="EZ28" s="23">
        <v>3156.57</v>
      </c>
      <c r="FA28" s="139">
        <f t="shared" si="2"/>
        <v>0.23203283156840868</v>
      </c>
      <c r="FB28" s="5">
        <v>4613</v>
      </c>
      <c r="FC28" s="139">
        <f t="shared" si="3"/>
        <v>1</v>
      </c>
      <c r="FE28" s="5"/>
      <c r="FF28" s="141">
        <v>0</v>
      </c>
      <c r="FG28" s="23">
        <v>0</v>
      </c>
      <c r="FH28" s="139">
        <f t="shared" si="4"/>
        <v>0</v>
      </c>
      <c r="FI28" s="5">
        <v>0</v>
      </c>
      <c r="FJ28" s="139">
        <f t="shared" si="5"/>
        <v>0</v>
      </c>
      <c r="FL28" s="144">
        <v>7873</v>
      </c>
      <c r="FM28" s="145">
        <f t="shared" si="6"/>
        <v>0.68245451314546257</v>
      </c>
      <c r="FN28" s="144">
        <v>2591</v>
      </c>
      <c r="FO28" s="145">
        <f t="shared" si="7"/>
        <v>0.82634348588741824</v>
      </c>
      <c r="FQ28" s="141">
        <v>278</v>
      </c>
      <c r="FR28" s="23">
        <v>367.01</v>
      </c>
      <c r="FS28" s="185">
        <f t="shared" si="8"/>
        <v>0.8184367466057606</v>
      </c>
      <c r="FT28" s="186">
        <f t="shared" si="9"/>
        <v>645.01</v>
      </c>
      <c r="FV28" s="107">
        <f t="shared" si="10"/>
        <v>1223.672292</v>
      </c>
      <c r="FW28" s="23">
        <v>1553.672292</v>
      </c>
      <c r="FX28" s="23">
        <v>0</v>
      </c>
      <c r="FY28" s="23">
        <v>330</v>
      </c>
      <c r="FZ28" s="23">
        <f t="shared" si="11"/>
        <v>0.78759999261105451</v>
      </c>
      <c r="GA28" s="183">
        <v>0</v>
      </c>
      <c r="GC28" s="37">
        <v>4981.2726700000003</v>
      </c>
      <c r="GD28" s="37">
        <f t="shared" si="12"/>
        <v>0.15279977515337423</v>
      </c>
      <c r="GE28" s="37">
        <v>880.52141000000006</v>
      </c>
      <c r="GF28" s="37">
        <f t="shared" si="13"/>
        <v>6.5330272295592823E-2</v>
      </c>
      <c r="GH28" s="5">
        <v>6657.6699470000003</v>
      </c>
      <c r="GI28" s="270">
        <v>1148.8398420000001</v>
      </c>
      <c r="GK28" s="35">
        <v>0.25700000000000001</v>
      </c>
      <c r="GL28" s="33">
        <v>0.84</v>
      </c>
      <c r="GM28" s="5">
        <f t="shared" si="14"/>
        <v>2710.9560965000001</v>
      </c>
      <c r="GN28" s="5">
        <v>-2710.9560965000001</v>
      </c>
      <c r="GO28" s="5">
        <f t="shared" si="15"/>
        <v>1193.18030533</v>
      </c>
      <c r="GP28" s="5">
        <f t="shared" si="16"/>
        <v>0.79955680912732074</v>
      </c>
      <c r="GR28" s="270">
        <v>7269.6491679999999</v>
      </c>
      <c r="GS28" s="270">
        <v>1319.4264519999999</v>
      </c>
      <c r="GV28" s="270">
        <v>3776.590956</v>
      </c>
      <c r="GW28" s="270">
        <v>1193.1803050000001</v>
      </c>
      <c r="GX28" s="5">
        <f t="shared" si="17"/>
        <v>1537.03108</v>
      </c>
      <c r="GY28" s="5">
        <f t="shared" si="18"/>
        <v>0.77628899020051056</v>
      </c>
    </row>
    <row r="29" spans="4:207" x14ac:dyDescent="0.35">
      <c r="P29" s="40">
        <v>27</v>
      </c>
      <c r="Q29" s="85">
        <v>0</v>
      </c>
      <c r="R29" s="86">
        <v>0</v>
      </c>
      <c r="S29" s="87">
        <v>0</v>
      </c>
      <c r="T29" s="86">
        <v>0</v>
      </c>
      <c r="U29" s="87">
        <v>0</v>
      </c>
      <c r="V29" s="86">
        <v>0</v>
      </c>
      <c r="W29" s="87">
        <v>0</v>
      </c>
      <c r="X29" s="86">
        <v>0</v>
      </c>
      <c r="Y29" s="87">
        <v>0</v>
      </c>
      <c r="Z29" s="86">
        <v>0</v>
      </c>
      <c r="AA29" s="87">
        <v>0</v>
      </c>
      <c r="AB29" s="86">
        <v>0</v>
      </c>
      <c r="AC29" s="87">
        <v>0</v>
      </c>
      <c r="AD29" s="86">
        <v>0</v>
      </c>
      <c r="AF29" s="40">
        <v>27</v>
      </c>
      <c r="AG29" s="85">
        <v>15574.965</v>
      </c>
      <c r="AH29" s="87">
        <v>763.6</v>
      </c>
      <c r="AI29" s="85">
        <v>166</v>
      </c>
      <c r="AJ29" s="37">
        <v>0.17499999999999999</v>
      </c>
      <c r="AK29" s="37">
        <v>0.33200000000000002</v>
      </c>
      <c r="AL29" s="37">
        <v>0.33200000000000002</v>
      </c>
      <c r="AM29" s="86">
        <v>65.245999999999995</v>
      </c>
      <c r="AN29" s="87">
        <v>2130.7788</v>
      </c>
      <c r="AO29" s="37">
        <v>0.10099999999999999</v>
      </c>
      <c r="AP29" s="34">
        <v>0.183</v>
      </c>
      <c r="AQ29" s="85">
        <v>28767</v>
      </c>
      <c r="AR29" s="87">
        <v>20141.55</v>
      </c>
      <c r="AS29" s="37">
        <v>0.64500000000000002</v>
      </c>
      <c r="AT29" s="34">
        <v>0.85799999999999998</v>
      </c>
      <c r="AU29" s="26"/>
      <c r="AV29" s="85">
        <v>953.04899999999998</v>
      </c>
      <c r="AW29" s="86">
        <v>0.38699982945270561</v>
      </c>
      <c r="AX29" s="85">
        <v>889.76499999999999</v>
      </c>
      <c r="AY29" s="86">
        <v>0.55368077162414431</v>
      </c>
      <c r="AZ29" s="85">
        <v>1121.4780000000001</v>
      </c>
      <c r="BA29" s="86">
        <v>0.5784392407674851</v>
      </c>
      <c r="BB29" s="26"/>
      <c r="BC29" s="88">
        <v>51358.995000000003</v>
      </c>
      <c r="BD29" s="86">
        <v>0.73770491803278682</v>
      </c>
      <c r="BE29" s="26"/>
      <c r="BF29" s="133">
        <v>6657.67</v>
      </c>
      <c r="BG29" s="26">
        <v>0</v>
      </c>
      <c r="BH29" s="89">
        <v>0</v>
      </c>
      <c r="BI29" s="90">
        <v>0.20422300613496933</v>
      </c>
      <c r="BJ29" s="91">
        <v>0</v>
      </c>
      <c r="BK29" s="89">
        <v>0</v>
      </c>
      <c r="BL29" s="89">
        <v>0</v>
      </c>
      <c r="BM29" s="89">
        <v>0</v>
      </c>
      <c r="BN29" s="89">
        <v>1148.8399999999999</v>
      </c>
      <c r="BO29" s="90">
        <v>8.523816589998516E-2</v>
      </c>
      <c r="BP29" s="91">
        <v>0</v>
      </c>
      <c r="BQ29" s="26">
        <v>7668</v>
      </c>
      <c r="BR29" s="26">
        <v>648.91853372000003</v>
      </c>
      <c r="BS29" s="26"/>
      <c r="BT29" s="92">
        <v>-700</v>
      </c>
      <c r="BU29" s="26">
        <v>0</v>
      </c>
      <c r="BV29" s="26">
        <v>4485</v>
      </c>
      <c r="BW29" s="26">
        <v>4485</v>
      </c>
      <c r="BX29" s="26">
        <v>0</v>
      </c>
      <c r="BY29" s="26">
        <v>0</v>
      </c>
      <c r="BZ29" s="26">
        <v>-5000</v>
      </c>
      <c r="CA29" s="26">
        <v>0</v>
      </c>
      <c r="CB29" s="26">
        <v>-5300</v>
      </c>
      <c r="CC29" s="26">
        <v>0</v>
      </c>
      <c r="CD29" s="26">
        <v>-4000</v>
      </c>
      <c r="CE29" s="26">
        <v>0</v>
      </c>
      <c r="CF29" s="26">
        <v>-4800</v>
      </c>
      <c r="CG29" s="26">
        <v>0</v>
      </c>
      <c r="CH29" s="26">
        <v>9896.0287262700003</v>
      </c>
      <c r="CI29" s="26">
        <v>9896.0287262700003</v>
      </c>
      <c r="CJ29" s="90">
        <v>14381.02872627</v>
      </c>
      <c r="CK29" s="26"/>
      <c r="CL29" s="92">
        <v>-700</v>
      </c>
      <c r="CM29" s="26">
        <v>700</v>
      </c>
      <c r="CN29" s="26">
        <v>4485</v>
      </c>
      <c r="CO29" s="26">
        <v>0</v>
      </c>
      <c r="CP29" s="26">
        <v>0</v>
      </c>
      <c r="CQ29" s="26">
        <v>0</v>
      </c>
      <c r="CR29" s="26">
        <v>-5000</v>
      </c>
      <c r="CS29" s="26">
        <v>5000</v>
      </c>
      <c r="CT29" s="26">
        <v>-5300</v>
      </c>
      <c r="CU29" s="26">
        <v>5300</v>
      </c>
      <c r="CV29" s="26">
        <v>-4000</v>
      </c>
      <c r="CW29" s="26">
        <v>4000</v>
      </c>
      <c r="CX29" s="26">
        <v>-4800</v>
      </c>
      <c r="CY29" s="26">
        <v>4800</v>
      </c>
      <c r="CZ29" s="26">
        <v>9896.0287262700003</v>
      </c>
      <c r="DA29" s="26">
        <v>0</v>
      </c>
      <c r="DB29" s="90">
        <v>19800</v>
      </c>
      <c r="DC29" s="26"/>
      <c r="DD29" s="93">
        <v>28988.097000000002</v>
      </c>
      <c r="DE29" s="34">
        <v>1969.221</v>
      </c>
      <c r="DF29" s="37">
        <v>1468.1492867814</v>
      </c>
      <c r="DG29" s="37">
        <v>32425.467286781404</v>
      </c>
      <c r="DH29" s="93">
        <v>7514.9930000000004</v>
      </c>
      <c r="DI29" s="93">
        <v>49514.411</v>
      </c>
      <c r="DJ29" s="34">
        <v>5648</v>
      </c>
      <c r="DK29" s="90">
        <v>55162.411</v>
      </c>
      <c r="DL29" s="26"/>
      <c r="DM29" s="93">
        <v>746.85</v>
      </c>
      <c r="DN29" s="34">
        <v>10493.065843074541</v>
      </c>
      <c r="DO29" s="34">
        <v>11239.915843074541</v>
      </c>
      <c r="DP29" s="37">
        <v>1184.791349728639</v>
      </c>
      <c r="DQ29" s="37">
        <v>2899.4623509651742</v>
      </c>
      <c r="DR29" s="37">
        <v>0</v>
      </c>
      <c r="DS29" s="34">
        <v>2899.4623509651742</v>
      </c>
      <c r="DT29" s="34">
        <v>161.08124172028741</v>
      </c>
      <c r="DU29" s="34">
        <v>161.08124172028741</v>
      </c>
      <c r="DW29" s="97">
        <v>0</v>
      </c>
      <c r="DX29" s="98">
        <v>5747.0736735</v>
      </c>
      <c r="DY29" s="104">
        <v>876.82601053999997</v>
      </c>
      <c r="DZ29" s="104">
        <v>0</v>
      </c>
      <c r="EA29" s="97">
        <v>0</v>
      </c>
      <c r="EB29" s="98">
        <v>1553.672292</v>
      </c>
      <c r="EC29" s="97">
        <v>0</v>
      </c>
      <c r="ED29" s="98">
        <v>1271.1864410000001</v>
      </c>
      <c r="EE29" s="97">
        <v>0</v>
      </c>
      <c r="EF29" s="98">
        <v>847.5</v>
      </c>
      <c r="EG29" s="97">
        <v>0</v>
      </c>
      <c r="EH29" s="98">
        <v>7397.5988710000001</v>
      </c>
      <c r="EI29" s="97">
        <v>0</v>
      </c>
      <c r="EJ29" s="98">
        <v>5747.0736735</v>
      </c>
      <c r="EK29" s="105">
        <v>1553.672292</v>
      </c>
      <c r="EL29" s="106">
        <v>847.5</v>
      </c>
      <c r="EM29" s="107">
        <v>735.83500000000004</v>
      </c>
      <c r="EN29" s="105">
        <v>0</v>
      </c>
      <c r="EO29" s="105">
        <v>10393.11132254</v>
      </c>
      <c r="EP29" s="105">
        <v>0</v>
      </c>
      <c r="ER29" s="133">
        <v>807.81600000000003</v>
      </c>
      <c r="ES29" s="23">
        <v>1591.4646720000001</v>
      </c>
      <c r="ET29" s="34">
        <f t="shared" si="1"/>
        <v>8.3404857244899808E-2</v>
      </c>
      <c r="EU29" s="133">
        <v>0</v>
      </c>
      <c r="EV29" s="23">
        <v>0</v>
      </c>
      <c r="EW29" s="34">
        <f t="shared" si="0"/>
        <v>0</v>
      </c>
      <c r="EY29" s="141">
        <v>0</v>
      </c>
      <c r="EZ29" s="23">
        <v>3156.57</v>
      </c>
      <c r="FA29" s="139">
        <f t="shared" si="2"/>
        <v>0.23203283156840868</v>
      </c>
      <c r="FB29" s="5">
        <v>4613</v>
      </c>
      <c r="FC29" s="139">
        <f t="shared" si="3"/>
        <v>1</v>
      </c>
      <c r="FE29" s="5"/>
      <c r="FF29" s="141">
        <v>0</v>
      </c>
      <c r="FG29" s="23">
        <v>0</v>
      </c>
      <c r="FH29" s="139">
        <f t="shared" si="4"/>
        <v>0</v>
      </c>
      <c r="FI29" s="5">
        <v>0</v>
      </c>
      <c r="FJ29" s="139">
        <f t="shared" si="5"/>
        <v>0</v>
      </c>
      <c r="FL29" s="144">
        <v>7873</v>
      </c>
      <c r="FM29" s="145">
        <f t="shared" si="6"/>
        <v>0.68245451314546257</v>
      </c>
      <c r="FN29" s="144">
        <v>2591</v>
      </c>
      <c r="FO29" s="145">
        <f t="shared" si="7"/>
        <v>0.82634348588741824</v>
      </c>
      <c r="FQ29" s="141">
        <v>278</v>
      </c>
      <c r="FR29" s="23">
        <v>367.01</v>
      </c>
      <c r="FS29" s="185">
        <f t="shared" si="8"/>
        <v>0.8184367466057606</v>
      </c>
      <c r="FT29" s="186">
        <f t="shared" si="9"/>
        <v>645.01</v>
      </c>
      <c r="FV29" s="107">
        <f t="shared" si="10"/>
        <v>1223.672292</v>
      </c>
      <c r="FW29" s="23">
        <v>1553.672292</v>
      </c>
      <c r="FX29" s="23">
        <v>0</v>
      </c>
      <c r="FY29" s="23">
        <v>330</v>
      </c>
      <c r="FZ29" s="23">
        <f t="shared" si="11"/>
        <v>0.78759999261105451</v>
      </c>
      <c r="GA29" s="183">
        <v>0</v>
      </c>
      <c r="GC29" s="37">
        <v>4726.9457000000002</v>
      </c>
      <c r="GD29" s="37">
        <f t="shared" si="12"/>
        <v>0.14499833435582823</v>
      </c>
      <c r="GE29" s="37">
        <v>815.67639999999994</v>
      </c>
      <c r="GF29" s="37">
        <f t="shared" si="13"/>
        <v>6.0519097788989458E-2</v>
      </c>
      <c r="GH29" s="5">
        <v>6235.2840969999997</v>
      </c>
      <c r="GI29" s="270">
        <v>1068.16866</v>
      </c>
      <c r="GK29" s="35">
        <v>0.25700000000000001</v>
      </c>
      <c r="GL29" s="33">
        <v>0.84</v>
      </c>
      <c r="GM29" s="5">
        <f t="shared" si="14"/>
        <v>2710.9560965000001</v>
      </c>
      <c r="GN29" s="5">
        <v>-2710.9560965000001</v>
      </c>
      <c r="GO29" s="5">
        <f t="shared" si="15"/>
        <v>1193.18030533</v>
      </c>
      <c r="GP29" s="5">
        <f t="shared" si="16"/>
        <v>0.79955680912732074</v>
      </c>
      <c r="GR29" s="270">
        <v>7015.877168</v>
      </c>
      <c r="GS29" s="270">
        <v>1240.171458</v>
      </c>
      <c r="GV29" s="270">
        <v>3776.590956</v>
      </c>
      <c r="GW29" s="270">
        <v>1193.1803050000001</v>
      </c>
      <c r="GX29" s="5">
        <f t="shared" si="17"/>
        <v>1537.03108</v>
      </c>
      <c r="GY29" s="5">
        <f t="shared" si="18"/>
        <v>0.77628899020051056</v>
      </c>
    </row>
    <row r="30" spans="4:207" x14ac:dyDescent="0.35">
      <c r="P30" s="40">
        <v>28</v>
      </c>
      <c r="Q30" s="85">
        <v>0</v>
      </c>
      <c r="R30" s="86">
        <v>0</v>
      </c>
      <c r="S30" s="87">
        <v>0</v>
      </c>
      <c r="T30" s="86">
        <v>0</v>
      </c>
      <c r="U30" s="87">
        <v>0</v>
      </c>
      <c r="V30" s="86">
        <v>0</v>
      </c>
      <c r="W30" s="87">
        <v>0</v>
      </c>
      <c r="X30" s="86">
        <v>0</v>
      </c>
      <c r="Y30" s="87">
        <v>0</v>
      </c>
      <c r="Z30" s="86">
        <v>0</v>
      </c>
      <c r="AA30" s="87">
        <v>0</v>
      </c>
      <c r="AB30" s="86">
        <v>0</v>
      </c>
      <c r="AC30" s="87">
        <v>0</v>
      </c>
      <c r="AD30" s="86">
        <v>0</v>
      </c>
      <c r="AF30" s="40">
        <v>28</v>
      </c>
      <c r="AG30" s="85">
        <v>14595.967199999999</v>
      </c>
      <c r="AH30" s="87">
        <v>763.6</v>
      </c>
      <c r="AI30" s="85">
        <v>166</v>
      </c>
      <c r="AJ30" s="37">
        <v>0.16399999999999998</v>
      </c>
      <c r="AK30" s="37">
        <v>0.33200000000000002</v>
      </c>
      <c r="AL30" s="37">
        <v>0.33200000000000002</v>
      </c>
      <c r="AM30" s="86">
        <v>59.432000000000002</v>
      </c>
      <c r="AN30" s="87">
        <v>2095.848</v>
      </c>
      <c r="AO30" s="37">
        <v>9.1999999999999998E-2</v>
      </c>
      <c r="AP30" s="34">
        <v>0.18</v>
      </c>
      <c r="AQ30" s="85">
        <v>29525.200000000001</v>
      </c>
      <c r="AR30" s="87">
        <v>20892.75</v>
      </c>
      <c r="AS30" s="37">
        <v>0.66200000000000003</v>
      </c>
      <c r="AT30" s="34">
        <v>0.89</v>
      </c>
      <c r="AU30" s="26"/>
      <c r="AV30" s="85">
        <v>953.04899999999998</v>
      </c>
      <c r="AW30" s="86">
        <v>0.38699982945270561</v>
      </c>
      <c r="AX30" s="85">
        <v>883.24699999999996</v>
      </c>
      <c r="AY30" s="86">
        <v>0.54962476664592408</v>
      </c>
      <c r="AZ30" s="85">
        <v>1121.4780000000001</v>
      </c>
      <c r="BA30" s="86">
        <v>0.5784392407674851</v>
      </c>
      <c r="BB30" s="26"/>
      <c r="BC30" s="88">
        <v>51358.995000000003</v>
      </c>
      <c r="BD30" s="86">
        <v>0.73770491803278682</v>
      </c>
      <c r="BE30" s="26"/>
      <c r="BF30" s="133">
        <v>6235.2839999999997</v>
      </c>
      <c r="BG30" s="26">
        <v>0</v>
      </c>
      <c r="BH30" s="89">
        <v>0</v>
      </c>
      <c r="BI30" s="90">
        <v>0.19126638036809815</v>
      </c>
      <c r="BJ30" s="91">
        <v>0</v>
      </c>
      <c r="BK30" s="89">
        <v>0</v>
      </c>
      <c r="BL30" s="89">
        <v>0</v>
      </c>
      <c r="BM30" s="89">
        <v>0</v>
      </c>
      <c r="BN30" s="89">
        <v>1068.1690000000001</v>
      </c>
      <c r="BO30" s="90">
        <v>7.9252782311915723E-2</v>
      </c>
      <c r="BP30" s="91">
        <v>0</v>
      </c>
      <c r="BQ30" s="26">
        <v>7668</v>
      </c>
      <c r="BR30" s="26">
        <v>648.91853372000003</v>
      </c>
      <c r="BS30" s="26"/>
      <c r="BT30" s="92">
        <v>-700</v>
      </c>
      <c r="BU30" s="26">
        <v>0</v>
      </c>
      <c r="BV30" s="26">
        <v>4485</v>
      </c>
      <c r="BW30" s="26">
        <v>4485</v>
      </c>
      <c r="BX30" s="26">
        <v>0</v>
      </c>
      <c r="BY30" s="26">
        <v>0</v>
      </c>
      <c r="BZ30" s="26">
        <v>-5000</v>
      </c>
      <c r="CA30" s="26">
        <v>0</v>
      </c>
      <c r="CB30" s="26">
        <v>-5300</v>
      </c>
      <c r="CC30" s="26">
        <v>0</v>
      </c>
      <c r="CD30" s="26">
        <v>-4000</v>
      </c>
      <c r="CE30" s="26">
        <v>0</v>
      </c>
      <c r="CF30" s="26">
        <v>-4800</v>
      </c>
      <c r="CG30" s="26">
        <v>0</v>
      </c>
      <c r="CH30" s="26">
        <v>9871.5660639800008</v>
      </c>
      <c r="CI30" s="26">
        <v>9871.5660639800008</v>
      </c>
      <c r="CJ30" s="90">
        <v>14356.566063980001</v>
      </c>
      <c r="CK30" s="26"/>
      <c r="CL30" s="92">
        <v>-700</v>
      </c>
      <c r="CM30" s="26">
        <v>700</v>
      </c>
      <c r="CN30" s="26">
        <v>4485</v>
      </c>
      <c r="CO30" s="26">
        <v>0</v>
      </c>
      <c r="CP30" s="26">
        <v>0</v>
      </c>
      <c r="CQ30" s="26">
        <v>0</v>
      </c>
      <c r="CR30" s="26">
        <v>-5000</v>
      </c>
      <c r="CS30" s="26">
        <v>5000</v>
      </c>
      <c r="CT30" s="26">
        <v>-5300</v>
      </c>
      <c r="CU30" s="26">
        <v>5300</v>
      </c>
      <c r="CV30" s="26">
        <v>-4000</v>
      </c>
      <c r="CW30" s="26">
        <v>4000</v>
      </c>
      <c r="CX30" s="26">
        <v>-4800</v>
      </c>
      <c r="CY30" s="26">
        <v>4800</v>
      </c>
      <c r="CZ30" s="26">
        <v>9871.5660639800008</v>
      </c>
      <c r="DA30" s="26">
        <v>0</v>
      </c>
      <c r="DB30" s="90">
        <v>19800</v>
      </c>
      <c r="DC30" s="26"/>
      <c r="DD30" s="93">
        <v>28649.393</v>
      </c>
      <c r="DE30" s="34">
        <v>1950.8879999999999</v>
      </c>
      <c r="DF30" s="37">
        <v>2313.1030811792002</v>
      </c>
      <c r="DG30" s="37">
        <v>32913.384081179196</v>
      </c>
      <c r="DH30" s="93">
        <v>7359.5990000000002</v>
      </c>
      <c r="DI30" s="93">
        <v>47611.411</v>
      </c>
      <c r="DJ30" s="34">
        <v>5415</v>
      </c>
      <c r="DK30" s="90">
        <v>53026.411</v>
      </c>
      <c r="DL30" s="26"/>
      <c r="DM30" s="93">
        <v>827.44</v>
      </c>
      <c r="DN30" s="34">
        <v>10493.065843074541</v>
      </c>
      <c r="DO30" s="34">
        <v>11320.505843074541</v>
      </c>
      <c r="DP30" s="37">
        <v>1184.791349728639</v>
      </c>
      <c r="DQ30" s="37">
        <v>2899.4623509651742</v>
      </c>
      <c r="DR30" s="37">
        <v>0</v>
      </c>
      <c r="DS30" s="34">
        <v>2899.4623509651742</v>
      </c>
      <c r="DT30" s="34">
        <v>161.08124172028741</v>
      </c>
      <c r="DU30" s="34">
        <v>161.08124172028741</v>
      </c>
      <c r="DW30" s="97">
        <v>0</v>
      </c>
      <c r="DX30" s="98">
        <v>4702.1736735000004</v>
      </c>
      <c r="DY30" s="104">
        <v>804.06776864999995</v>
      </c>
      <c r="DZ30" s="104">
        <v>0</v>
      </c>
      <c r="EA30" s="97">
        <v>0</v>
      </c>
      <c r="EB30" s="98">
        <v>1553.672292</v>
      </c>
      <c r="EC30" s="97">
        <v>0</v>
      </c>
      <c r="ED30" s="98">
        <v>400.40644099999997</v>
      </c>
      <c r="EE30" s="97">
        <v>0</v>
      </c>
      <c r="EF30" s="98">
        <v>847.5</v>
      </c>
      <c r="EG30" s="97">
        <v>0</v>
      </c>
      <c r="EH30" s="98">
        <v>7296.2371128900004</v>
      </c>
      <c r="EI30" s="97">
        <v>0</v>
      </c>
      <c r="EJ30" s="98">
        <v>4702.1736735000004</v>
      </c>
      <c r="EK30" s="105">
        <v>1553.672292</v>
      </c>
      <c r="EL30" s="106">
        <v>847.5</v>
      </c>
      <c r="EM30" s="107">
        <v>735.83500000000004</v>
      </c>
      <c r="EN30" s="105">
        <v>0</v>
      </c>
      <c r="EO30" s="105">
        <v>9348.2113225400008</v>
      </c>
      <c r="EP30" s="105">
        <v>0</v>
      </c>
      <c r="ER30" s="133">
        <v>807.81600000000003</v>
      </c>
      <c r="ES30" s="23">
        <v>1591.4646720000001</v>
      </c>
      <c r="ET30" s="34">
        <f t="shared" si="1"/>
        <v>8.3404857244899808E-2</v>
      </c>
      <c r="EU30" s="133">
        <v>0</v>
      </c>
      <c r="EV30" s="23">
        <v>0</v>
      </c>
      <c r="EW30" s="34">
        <f t="shared" si="0"/>
        <v>0</v>
      </c>
      <c r="EY30" s="141">
        <v>0</v>
      </c>
      <c r="EZ30" s="23">
        <v>3156.57</v>
      </c>
      <c r="FA30" s="139">
        <f t="shared" si="2"/>
        <v>0.23203283156840868</v>
      </c>
      <c r="FB30" s="5">
        <v>4613</v>
      </c>
      <c r="FC30" s="139">
        <f t="shared" si="3"/>
        <v>1</v>
      </c>
      <c r="FE30" s="5"/>
      <c r="FF30" s="141">
        <v>0</v>
      </c>
      <c r="FG30" s="23">
        <v>0</v>
      </c>
      <c r="FH30" s="139">
        <f t="shared" si="4"/>
        <v>0</v>
      </c>
      <c r="FI30" s="5">
        <v>0</v>
      </c>
      <c r="FJ30" s="139">
        <f t="shared" si="5"/>
        <v>0</v>
      </c>
      <c r="FL30" s="144">
        <v>7873</v>
      </c>
      <c r="FM30" s="145">
        <f t="shared" si="6"/>
        <v>0.68245451314546257</v>
      </c>
      <c r="FN30" s="144">
        <v>2591</v>
      </c>
      <c r="FO30" s="145">
        <f t="shared" si="7"/>
        <v>0.82634348588741824</v>
      </c>
      <c r="FQ30" s="141">
        <v>278</v>
      </c>
      <c r="FR30" s="23">
        <v>367.01</v>
      </c>
      <c r="FS30" s="185">
        <f t="shared" si="8"/>
        <v>0.8184367466057606</v>
      </c>
      <c r="FT30" s="186">
        <f t="shared" si="9"/>
        <v>645.01</v>
      </c>
      <c r="FV30" s="107">
        <f t="shared" si="10"/>
        <v>1223.672292</v>
      </c>
      <c r="FW30" s="23">
        <v>1553.672292</v>
      </c>
      <c r="FX30" s="23">
        <v>0</v>
      </c>
      <c r="FY30" s="23">
        <v>330</v>
      </c>
      <c r="FZ30" s="23">
        <f t="shared" si="11"/>
        <v>0.78759999261105451</v>
      </c>
      <c r="GA30" s="183">
        <v>0</v>
      </c>
      <c r="GC30" s="37">
        <v>4427.0516399999997</v>
      </c>
      <c r="GD30" s="37">
        <f t="shared" si="12"/>
        <v>0.13579913006134969</v>
      </c>
      <c r="GE30" s="37">
        <v>758.39999000000012</v>
      </c>
      <c r="GF30" s="37">
        <f t="shared" si="13"/>
        <v>5.6269475441460166E-2</v>
      </c>
      <c r="GH30" s="5">
        <v>5922.4553239999996</v>
      </c>
      <c r="GI30" s="270">
        <v>1000.483101</v>
      </c>
      <c r="GK30" s="35">
        <v>0.25700000000000001</v>
      </c>
      <c r="GL30" s="33">
        <v>0.84</v>
      </c>
      <c r="GM30" s="5">
        <f t="shared" si="14"/>
        <v>2710.9560965000001</v>
      </c>
      <c r="GN30" s="5">
        <v>-2710.9560965000001</v>
      </c>
      <c r="GO30" s="5">
        <f t="shared" si="15"/>
        <v>1193.18030533</v>
      </c>
      <c r="GP30" s="5">
        <f t="shared" si="16"/>
        <v>0.79955680912732074</v>
      </c>
      <c r="GR30" s="270">
        <v>6657.6699470000003</v>
      </c>
      <c r="GS30" s="270">
        <v>1148.8398420000001</v>
      </c>
      <c r="GV30" s="270">
        <v>3776.590956</v>
      </c>
      <c r="GW30" s="270">
        <v>1193.1803050000001</v>
      </c>
      <c r="GX30" s="5">
        <f t="shared" si="17"/>
        <v>1537.03108</v>
      </c>
      <c r="GY30" s="5">
        <f t="shared" si="18"/>
        <v>0.77628899020051056</v>
      </c>
    </row>
    <row r="31" spans="4:207" x14ac:dyDescent="0.35">
      <c r="P31" s="40">
        <v>29</v>
      </c>
      <c r="Q31" s="85">
        <v>0</v>
      </c>
      <c r="R31" s="86">
        <v>0</v>
      </c>
      <c r="S31" s="87">
        <v>0</v>
      </c>
      <c r="T31" s="86">
        <v>0</v>
      </c>
      <c r="U31" s="87">
        <v>0</v>
      </c>
      <c r="V31" s="86">
        <v>0</v>
      </c>
      <c r="W31" s="87">
        <v>0</v>
      </c>
      <c r="X31" s="86">
        <v>0</v>
      </c>
      <c r="Y31" s="87">
        <v>0</v>
      </c>
      <c r="Z31" s="86">
        <v>0</v>
      </c>
      <c r="AA31" s="87">
        <v>0</v>
      </c>
      <c r="AB31" s="86">
        <v>0</v>
      </c>
      <c r="AC31" s="87">
        <v>0</v>
      </c>
      <c r="AD31" s="86">
        <v>0</v>
      </c>
      <c r="AF31" s="40">
        <v>29</v>
      </c>
      <c r="AG31" s="85">
        <v>13883.968800000001</v>
      </c>
      <c r="AH31" s="87">
        <v>777.4</v>
      </c>
      <c r="AI31" s="85">
        <v>169</v>
      </c>
      <c r="AJ31" s="37">
        <v>0.156</v>
      </c>
      <c r="AK31" s="37">
        <v>0.33799999999999997</v>
      </c>
      <c r="AL31" s="37">
        <v>0.33800000000000002</v>
      </c>
      <c r="AM31" s="86">
        <v>54.264000000000003</v>
      </c>
      <c r="AN31" s="87">
        <v>2130.7788</v>
      </c>
      <c r="AO31" s="37">
        <v>8.4000000000000005E-2</v>
      </c>
      <c r="AP31" s="34">
        <v>0.183</v>
      </c>
      <c r="AQ31" s="85">
        <v>30060.400000000001</v>
      </c>
      <c r="AR31" s="87">
        <v>21057.075000000001</v>
      </c>
      <c r="AS31" s="37">
        <v>0.67400000000000004</v>
      </c>
      <c r="AT31" s="34">
        <v>0.89700000000000002</v>
      </c>
      <c r="AU31" s="26"/>
      <c r="AV31" s="85">
        <v>953.04899999999998</v>
      </c>
      <c r="AW31" s="86">
        <v>0.38699982945270561</v>
      </c>
      <c r="AX31" s="85">
        <v>873.60900000000004</v>
      </c>
      <c r="AY31" s="86">
        <v>0.54362725575606718</v>
      </c>
      <c r="AZ31" s="85">
        <v>1121.4780000000001</v>
      </c>
      <c r="BA31" s="86">
        <v>0.5784392407674851</v>
      </c>
      <c r="BB31" s="26"/>
      <c r="BC31" s="88">
        <v>51358.995000000003</v>
      </c>
      <c r="BD31" s="86">
        <v>0.73770491803278682</v>
      </c>
      <c r="BE31" s="26"/>
      <c r="BF31" s="133">
        <v>5922.4549999999999</v>
      </c>
      <c r="BG31" s="26">
        <v>0</v>
      </c>
      <c r="BH31" s="89">
        <v>0</v>
      </c>
      <c r="BI31" s="90">
        <v>0.18167039877300614</v>
      </c>
      <c r="BJ31" s="91">
        <v>0</v>
      </c>
      <c r="BK31" s="89">
        <v>0</v>
      </c>
      <c r="BL31" s="89">
        <v>0</v>
      </c>
      <c r="BM31" s="89">
        <v>0</v>
      </c>
      <c r="BN31" s="89">
        <v>1000.4829999999999</v>
      </c>
      <c r="BO31" s="90">
        <v>7.4230820596527677E-2</v>
      </c>
      <c r="BP31" s="91">
        <v>0</v>
      </c>
      <c r="BQ31" s="26">
        <v>7668</v>
      </c>
      <c r="BR31" s="26">
        <v>649.37841563999996</v>
      </c>
      <c r="BS31" s="26"/>
      <c r="BT31" s="92">
        <v>-700</v>
      </c>
      <c r="BU31" s="26">
        <v>0</v>
      </c>
      <c r="BV31" s="26">
        <v>4485</v>
      </c>
      <c r="BW31" s="26">
        <v>4485</v>
      </c>
      <c r="BX31" s="26">
        <v>0</v>
      </c>
      <c r="BY31" s="26">
        <v>0</v>
      </c>
      <c r="BZ31" s="26">
        <v>-5000</v>
      </c>
      <c r="CA31" s="26">
        <v>0</v>
      </c>
      <c r="CB31" s="26">
        <v>-5300</v>
      </c>
      <c r="CC31" s="26">
        <v>0</v>
      </c>
      <c r="CD31" s="26">
        <v>-4000</v>
      </c>
      <c r="CE31" s="26">
        <v>0</v>
      </c>
      <c r="CF31" s="26">
        <v>-4800</v>
      </c>
      <c r="CG31" s="26">
        <v>0</v>
      </c>
      <c r="CH31" s="26">
        <v>13746.92164085</v>
      </c>
      <c r="CI31" s="26">
        <v>13746.92164085</v>
      </c>
      <c r="CJ31" s="90">
        <v>18231.92164085</v>
      </c>
      <c r="CK31" s="26"/>
      <c r="CL31" s="92">
        <v>-700</v>
      </c>
      <c r="CM31" s="26">
        <v>700</v>
      </c>
      <c r="CN31" s="26">
        <v>4485</v>
      </c>
      <c r="CO31" s="26">
        <v>0</v>
      </c>
      <c r="CP31" s="26">
        <v>0</v>
      </c>
      <c r="CQ31" s="26">
        <v>0</v>
      </c>
      <c r="CR31" s="26">
        <v>-5000</v>
      </c>
      <c r="CS31" s="26">
        <v>5000</v>
      </c>
      <c r="CT31" s="26">
        <v>-5300</v>
      </c>
      <c r="CU31" s="26">
        <v>5300</v>
      </c>
      <c r="CV31" s="26">
        <v>-4000</v>
      </c>
      <c r="CW31" s="26">
        <v>4000</v>
      </c>
      <c r="CX31" s="26">
        <v>-4800</v>
      </c>
      <c r="CY31" s="26">
        <v>4800</v>
      </c>
      <c r="CZ31" s="26">
        <v>13746.92164085</v>
      </c>
      <c r="DA31" s="26">
        <v>0</v>
      </c>
      <c r="DB31" s="90">
        <v>19800</v>
      </c>
      <c r="DC31" s="26"/>
      <c r="DD31" s="93">
        <v>29466.87</v>
      </c>
      <c r="DE31" s="34">
        <v>1944.5630000000001</v>
      </c>
      <c r="DF31" s="37">
        <v>2597.9589715759998</v>
      </c>
      <c r="DG31" s="37">
        <v>34009.391971575998</v>
      </c>
      <c r="DH31" s="93">
        <v>7340.9269999999997</v>
      </c>
      <c r="DI31" s="93">
        <v>47310.411</v>
      </c>
      <c r="DJ31" s="34">
        <v>5372</v>
      </c>
      <c r="DK31" s="90">
        <v>52682.411</v>
      </c>
      <c r="DL31" s="26"/>
      <c r="DM31" s="93">
        <v>974.06600000000003</v>
      </c>
      <c r="DN31" s="34">
        <v>10508.77584392489</v>
      </c>
      <c r="DO31" s="34">
        <v>11482.841843924891</v>
      </c>
      <c r="DP31" s="37">
        <v>1184.791349728639</v>
      </c>
      <c r="DQ31" s="37">
        <v>2907.740225390417</v>
      </c>
      <c r="DR31" s="37">
        <v>0</v>
      </c>
      <c r="DS31" s="34">
        <v>2907.740225390417</v>
      </c>
      <c r="DT31" s="34">
        <v>161.54112363280089</v>
      </c>
      <c r="DU31" s="34">
        <v>161.54112363280089</v>
      </c>
      <c r="DW31" s="97">
        <v>0</v>
      </c>
      <c r="DX31" s="98">
        <v>3656.8137915900002</v>
      </c>
      <c r="DY31" s="104">
        <v>730.54319958999997</v>
      </c>
      <c r="DZ31" s="104">
        <v>0</v>
      </c>
      <c r="EA31" s="97">
        <v>0</v>
      </c>
      <c r="EB31" s="98">
        <v>1553.672292</v>
      </c>
      <c r="EC31" s="97">
        <v>0</v>
      </c>
      <c r="ED31" s="98">
        <v>0</v>
      </c>
      <c r="EE31" s="97">
        <v>0</v>
      </c>
      <c r="EF31" s="98">
        <v>847.5</v>
      </c>
      <c r="EG31" s="97">
        <v>0</v>
      </c>
      <c r="EH31" s="98">
        <v>6716.5303666</v>
      </c>
      <c r="EI31" s="97">
        <v>0</v>
      </c>
      <c r="EJ31" s="98">
        <v>3656.8137915900002</v>
      </c>
      <c r="EK31" s="105">
        <v>1553.672292</v>
      </c>
      <c r="EL31" s="106">
        <v>847.5</v>
      </c>
      <c r="EM31" s="107">
        <v>735.83500000000004</v>
      </c>
      <c r="EN31" s="105">
        <v>0</v>
      </c>
      <c r="EO31" s="105">
        <v>8294.5735661899998</v>
      </c>
      <c r="EP31" s="105">
        <v>0</v>
      </c>
      <c r="ER31" s="133">
        <v>811.98</v>
      </c>
      <c r="ES31" s="23">
        <v>1591.4646720000001</v>
      </c>
      <c r="ET31" s="34">
        <f t="shared" si="1"/>
        <v>8.3549608056933095E-2</v>
      </c>
      <c r="EU31" s="133">
        <v>0</v>
      </c>
      <c r="EV31" s="23">
        <v>0</v>
      </c>
      <c r="EW31" s="34">
        <f t="shared" si="0"/>
        <v>0</v>
      </c>
      <c r="EY31" s="141">
        <v>0</v>
      </c>
      <c r="EZ31" s="23">
        <v>3156.57</v>
      </c>
      <c r="FA31" s="139">
        <f t="shared" si="2"/>
        <v>0.23203283156840868</v>
      </c>
      <c r="FB31" s="5">
        <v>4613</v>
      </c>
      <c r="FC31" s="139">
        <f t="shared" si="3"/>
        <v>1</v>
      </c>
      <c r="FE31" s="5"/>
      <c r="FF31" s="141">
        <v>0</v>
      </c>
      <c r="FG31" s="23">
        <v>0</v>
      </c>
      <c r="FH31" s="139">
        <f t="shared" si="4"/>
        <v>0</v>
      </c>
      <c r="FI31" s="5">
        <v>0</v>
      </c>
      <c r="FJ31" s="139">
        <f t="shared" si="5"/>
        <v>0</v>
      </c>
      <c r="FL31" s="144">
        <v>7873</v>
      </c>
      <c r="FM31" s="145">
        <f t="shared" si="6"/>
        <v>0.68245451314546257</v>
      </c>
      <c r="FN31" s="144">
        <v>2591</v>
      </c>
      <c r="FO31" s="145">
        <f t="shared" si="7"/>
        <v>0.82634348588741824</v>
      </c>
      <c r="FQ31" s="141">
        <v>278</v>
      </c>
      <c r="FR31" s="23">
        <v>367.01</v>
      </c>
      <c r="FS31" s="185">
        <f t="shared" si="8"/>
        <v>0.8184367466057606</v>
      </c>
      <c r="FT31" s="186">
        <f t="shared" si="9"/>
        <v>645.01</v>
      </c>
      <c r="FV31" s="107">
        <f t="shared" si="10"/>
        <v>1223.672292</v>
      </c>
      <c r="FW31" s="23">
        <v>1553.672292</v>
      </c>
      <c r="FX31" s="23">
        <v>0</v>
      </c>
      <c r="FY31" s="23">
        <v>330</v>
      </c>
      <c r="FZ31" s="23">
        <f t="shared" si="11"/>
        <v>0.78759999261105451</v>
      </c>
      <c r="GA31" s="183">
        <v>0</v>
      </c>
      <c r="GC31" s="37">
        <v>4204.9430499999999</v>
      </c>
      <c r="GD31" s="37">
        <f t="shared" si="12"/>
        <v>0.12898598312883436</v>
      </c>
      <c r="GE31" s="37">
        <v>710.34293000000002</v>
      </c>
      <c r="GF31" s="37">
        <f t="shared" si="13"/>
        <v>5.2703882623534648E-2</v>
      </c>
      <c r="GH31" s="5">
        <v>5629.3383800000001</v>
      </c>
      <c r="GI31" s="270">
        <v>923.51061319999997</v>
      </c>
      <c r="GK31" s="35">
        <v>0.25700000000000001</v>
      </c>
      <c r="GL31" s="33">
        <v>0.84</v>
      </c>
      <c r="GM31" s="5">
        <f t="shared" si="14"/>
        <v>2710.9560965000001</v>
      </c>
      <c r="GN31" s="5">
        <v>-2710.9560965000001</v>
      </c>
      <c r="GO31" s="5">
        <f t="shared" si="15"/>
        <v>1193.18030533</v>
      </c>
      <c r="GP31" s="5">
        <f t="shared" si="16"/>
        <v>0.79955680912732074</v>
      </c>
      <c r="GR31" s="270">
        <v>6235.2840969999997</v>
      </c>
      <c r="GS31" s="270">
        <v>1068.16866</v>
      </c>
      <c r="GV31" s="270">
        <v>3776.590956</v>
      </c>
      <c r="GW31" s="270">
        <v>1193.1803050000001</v>
      </c>
      <c r="GX31" s="5">
        <f t="shared" si="17"/>
        <v>1537.03108</v>
      </c>
      <c r="GY31" s="5">
        <f t="shared" si="18"/>
        <v>0.77628899020051056</v>
      </c>
    </row>
    <row r="32" spans="4:207" x14ac:dyDescent="0.35">
      <c r="P32" s="40">
        <v>30</v>
      </c>
      <c r="Q32" s="85">
        <v>0</v>
      </c>
      <c r="R32" s="86">
        <v>0</v>
      </c>
      <c r="S32" s="87">
        <v>0</v>
      </c>
      <c r="T32" s="86">
        <v>0</v>
      </c>
      <c r="U32" s="87">
        <v>0</v>
      </c>
      <c r="V32" s="86">
        <v>0</v>
      </c>
      <c r="W32" s="87">
        <v>0</v>
      </c>
      <c r="X32" s="86">
        <v>0</v>
      </c>
      <c r="Y32" s="87">
        <v>0</v>
      </c>
      <c r="Z32" s="86">
        <v>0</v>
      </c>
      <c r="AA32" s="87">
        <v>0</v>
      </c>
      <c r="AB32" s="86">
        <v>0</v>
      </c>
      <c r="AC32" s="87">
        <v>0</v>
      </c>
      <c r="AD32" s="86">
        <v>0</v>
      </c>
      <c r="AF32" s="40">
        <v>30</v>
      </c>
      <c r="AG32" s="85">
        <v>13171.9704</v>
      </c>
      <c r="AH32" s="87">
        <v>784.3</v>
      </c>
      <c r="AI32" s="85">
        <v>170.5</v>
      </c>
      <c r="AJ32" s="37">
        <v>0.14799999999999999</v>
      </c>
      <c r="AK32" s="37">
        <v>0.34099999999999997</v>
      </c>
      <c r="AL32" s="37">
        <v>0.34100000000000003</v>
      </c>
      <c r="AM32" s="86">
        <v>50.387999999999998</v>
      </c>
      <c r="AN32" s="87">
        <v>2154.0659999999998</v>
      </c>
      <c r="AO32" s="37">
        <v>7.8E-2</v>
      </c>
      <c r="AP32" s="34">
        <v>0.18499999999999997</v>
      </c>
      <c r="AQ32" s="85">
        <v>30818.6</v>
      </c>
      <c r="AR32" s="87">
        <v>21104.025000000001</v>
      </c>
      <c r="AS32" s="37">
        <v>0.69099999999999995</v>
      </c>
      <c r="AT32" s="34">
        <v>0.89900000000000002</v>
      </c>
      <c r="AU32" s="26"/>
      <c r="AV32" s="85">
        <v>953.04899999999998</v>
      </c>
      <c r="AW32" s="86">
        <v>0.38699982945270561</v>
      </c>
      <c r="AX32" s="85">
        <v>868.92899999999997</v>
      </c>
      <c r="AY32" s="86">
        <v>0.54071499688861235</v>
      </c>
      <c r="AZ32" s="85">
        <v>1121.4780000000001</v>
      </c>
      <c r="BA32" s="86">
        <v>0.5784392407674851</v>
      </c>
      <c r="BB32" s="26"/>
      <c r="BC32" s="88">
        <v>51358.995000000003</v>
      </c>
      <c r="BD32" s="86">
        <v>0.73770491803278682</v>
      </c>
      <c r="BE32" s="26"/>
      <c r="BF32" s="133">
        <v>5629.3379999999997</v>
      </c>
      <c r="BG32" s="26">
        <v>0</v>
      </c>
      <c r="BH32" s="89">
        <v>0</v>
      </c>
      <c r="BI32" s="90">
        <v>0.17267907975460123</v>
      </c>
      <c r="BJ32" s="91">
        <v>0</v>
      </c>
      <c r="BK32" s="89">
        <v>0</v>
      </c>
      <c r="BL32" s="89">
        <v>0</v>
      </c>
      <c r="BM32" s="89">
        <v>0</v>
      </c>
      <c r="BN32" s="89">
        <v>923.51099999999997</v>
      </c>
      <c r="BO32" s="90">
        <v>6.8519884255824309E-2</v>
      </c>
      <c r="BP32" s="91">
        <v>0</v>
      </c>
      <c r="BQ32" s="26">
        <v>7668</v>
      </c>
      <c r="BR32" s="26">
        <v>650.29817945000002</v>
      </c>
      <c r="BS32" s="26"/>
      <c r="BT32" s="92">
        <v>-700</v>
      </c>
      <c r="BU32" s="26">
        <v>0</v>
      </c>
      <c r="BV32" s="26">
        <v>4485</v>
      </c>
      <c r="BW32" s="26">
        <v>4485</v>
      </c>
      <c r="BX32" s="26">
        <v>0</v>
      </c>
      <c r="BY32" s="26">
        <v>0</v>
      </c>
      <c r="BZ32" s="26">
        <v>-5000</v>
      </c>
      <c r="CA32" s="26">
        <v>0</v>
      </c>
      <c r="CB32" s="26">
        <v>-5300</v>
      </c>
      <c r="CC32" s="26">
        <v>0</v>
      </c>
      <c r="CD32" s="26">
        <v>-4000</v>
      </c>
      <c r="CE32" s="26">
        <v>0</v>
      </c>
      <c r="CF32" s="26">
        <v>-4800</v>
      </c>
      <c r="CG32" s="26">
        <v>0</v>
      </c>
      <c r="CH32" s="26">
        <v>11246.939181600001</v>
      </c>
      <c r="CI32" s="26">
        <v>11246.939181600001</v>
      </c>
      <c r="CJ32" s="90">
        <v>15731.939181600001</v>
      </c>
      <c r="CK32" s="26"/>
      <c r="CL32" s="92">
        <v>-700</v>
      </c>
      <c r="CM32" s="26">
        <v>700</v>
      </c>
      <c r="CN32" s="26">
        <v>4485</v>
      </c>
      <c r="CO32" s="26">
        <v>0</v>
      </c>
      <c r="CP32" s="26">
        <v>0</v>
      </c>
      <c r="CQ32" s="26">
        <v>0</v>
      </c>
      <c r="CR32" s="26">
        <v>-5000</v>
      </c>
      <c r="CS32" s="26">
        <v>5000</v>
      </c>
      <c r="CT32" s="26">
        <v>-5300</v>
      </c>
      <c r="CU32" s="26">
        <v>5300</v>
      </c>
      <c r="CV32" s="26">
        <v>-4000</v>
      </c>
      <c r="CW32" s="26">
        <v>4000</v>
      </c>
      <c r="CX32" s="26">
        <v>-4800</v>
      </c>
      <c r="CY32" s="26">
        <v>4800</v>
      </c>
      <c r="CZ32" s="26">
        <v>11246.939181600001</v>
      </c>
      <c r="DA32" s="26">
        <v>0</v>
      </c>
      <c r="DB32" s="90">
        <v>19800</v>
      </c>
      <c r="DC32" s="26"/>
      <c r="DD32" s="93">
        <v>31665.787</v>
      </c>
      <c r="DE32" s="34">
        <v>1959.203</v>
      </c>
      <c r="DF32" s="37">
        <v>2814.0393533363999</v>
      </c>
      <c r="DG32" s="37">
        <v>36439.029353336395</v>
      </c>
      <c r="DH32" s="93">
        <v>7482.491</v>
      </c>
      <c r="DI32" s="93">
        <v>49387.411</v>
      </c>
      <c r="DJ32" s="34">
        <v>5331</v>
      </c>
      <c r="DK32" s="90">
        <v>54718.411</v>
      </c>
      <c r="DL32" s="26"/>
      <c r="DM32" s="93">
        <v>1200.165</v>
      </c>
      <c r="DN32" s="34">
        <v>10540.1958456256</v>
      </c>
      <c r="DO32" s="34">
        <v>11740.360845625601</v>
      </c>
      <c r="DP32" s="37">
        <v>1282.747826205539</v>
      </c>
      <c r="DQ32" s="37">
        <v>2924.2959742409021</v>
      </c>
      <c r="DR32" s="37">
        <v>0</v>
      </c>
      <c r="DS32" s="34">
        <v>2924.2959742409021</v>
      </c>
      <c r="DT32" s="34">
        <v>162.46088745782791</v>
      </c>
      <c r="DU32" s="34">
        <v>162.46088745782791</v>
      </c>
      <c r="DW32" s="97">
        <v>0</v>
      </c>
      <c r="DX32" s="98">
        <v>2610.9940277599999</v>
      </c>
      <c r="DY32" s="104">
        <v>478.96319958999999</v>
      </c>
      <c r="DZ32" s="104">
        <v>0</v>
      </c>
      <c r="EA32" s="97">
        <v>0</v>
      </c>
      <c r="EB32" s="98">
        <v>1553.672292</v>
      </c>
      <c r="EC32" s="97">
        <v>0</v>
      </c>
      <c r="ED32" s="98">
        <v>0</v>
      </c>
      <c r="EE32" s="97">
        <v>0</v>
      </c>
      <c r="EF32" s="98">
        <v>847.5</v>
      </c>
      <c r="EG32" s="97">
        <v>0</v>
      </c>
      <c r="EH32" s="98">
        <v>5905.7348539300001</v>
      </c>
      <c r="EI32" s="97">
        <v>0</v>
      </c>
      <c r="EJ32" s="98">
        <v>2610.9940277599999</v>
      </c>
      <c r="EK32" s="105">
        <v>1553.672292</v>
      </c>
      <c r="EL32" s="106">
        <v>847.5</v>
      </c>
      <c r="EM32" s="107">
        <v>735.83500000000004</v>
      </c>
      <c r="EN32" s="105">
        <v>0</v>
      </c>
      <c r="EO32" s="105">
        <v>7232.19805352</v>
      </c>
      <c r="EP32" s="105">
        <v>0</v>
      </c>
      <c r="ER32" s="133">
        <v>824.47199999999998</v>
      </c>
      <c r="ES32" s="23">
        <v>1591.4646720000001</v>
      </c>
      <c r="ET32" s="34">
        <f t="shared" si="1"/>
        <v>8.3983860493032941E-2</v>
      </c>
      <c r="EU32" s="133">
        <v>0</v>
      </c>
      <c r="EV32" s="23">
        <v>150.084</v>
      </c>
      <c r="EW32" s="34">
        <f t="shared" si="0"/>
        <v>8.2192951134613654E-2</v>
      </c>
      <c r="EY32" s="141">
        <v>0</v>
      </c>
      <c r="EZ32" s="23">
        <v>3156.57</v>
      </c>
      <c r="FA32" s="139">
        <f t="shared" si="2"/>
        <v>0.23203283156840868</v>
      </c>
      <c r="FB32" s="5">
        <v>4613</v>
      </c>
      <c r="FC32" s="139">
        <f t="shared" si="3"/>
        <v>1</v>
      </c>
      <c r="FE32" s="5"/>
      <c r="FF32" s="141">
        <v>0</v>
      </c>
      <c r="FG32" s="23">
        <v>0</v>
      </c>
      <c r="FH32" s="139">
        <f t="shared" si="4"/>
        <v>0</v>
      </c>
      <c r="FI32" s="5">
        <v>0</v>
      </c>
      <c r="FJ32" s="139">
        <f t="shared" si="5"/>
        <v>0</v>
      </c>
      <c r="FL32" s="144">
        <v>7873</v>
      </c>
      <c r="FM32" s="145">
        <f t="shared" si="6"/>
        <v>0.68245451314546257</v>
      </c>
      <c r="FN32" s="144">
        <v>2591</v>
      </c>
      <c r="FO32" s="145">
        <f t="shared" si="7"/>
        <v>0.82634348588741824</v>
      </c>
      <c r="FQ32" s="141">
        <v>278</v>
      </c>
      <c r="FR32" s="23">
        <v>367.01</v>
      </c>
      <c r="FS32" s="185">
        <f t="shared" si="8"/>
        <v>0.8184367466057606</v>
      </c>
      <c r="FT32" s="186">
        <f t="shared" si="9"/>
        <v>645.01</v>
      </c>
      <c r="FV32" s="107">
        <f t="shared" si="10"/>
        <v>1223.672292</v>
      </c>
      <c r="FW32" s="23">
        <v>1553.672292</v>
      </c>
      <c r="FX32" s="23">
        <v>0</v>
      </c>
      <c r="FY32" s="23">
        <v>330</v>
      </c>
      <c r="FZ32" s="23">
        <f t="shared" si="11"/>
        <v>0.78759999261105451</v>
      </c>
      <c r="GA32" s="183">
        <v>0</v>
      </c>
      <c r="GC32" s="37">
        <v>3996.82998</v>
      </c>
      <c r="GD32" s="37">
        <f t="shared" si="12"/>
        <v>0.12260214662576686</v>
      </c>
      <c r="GE32" s="37">
        <v>655.69281000000001</v>
      </c>
      <c r="GF32" s="37">
        <f t="shared" si="13"/>
        <v>4.8649117821635258E-2</v>
      </c>
      <c r="GH32" s="5">
        <v>5083.9085139999997</v>
      </c>
      <c r="GI32" s="270">
        <v>891.18580329999998</v>
      </c>
      <c r="GK32" s="35">
        <v>0.25700000000000001</v>
      </c>
      <c r="GL32" s="33">
        <v>0.84</v>
      </c>
      <c r="GM32" s="5">
        <f t="shared" si="14"/>
        <v>2710.9560965000001</v>
      </c>
      <c r="GN32" s="5">
        <v>-2710.9560965000001</v>
      </c>
      <c r="GO32" s="5">
        <f t="shared" si="15"/>
        <v>1193.18030533</v>
      </c>
      <c r="GP32" s="5">
        <f t="shared" si="16"/>
        <v>0.79955680912732074</v>
      </c>
      <c r="GR32" s="270">
        <v>5922.4553239999996</v>
      </c>
      <c r="GS32" s="270">
        <v>1000.483101</v>
      </c>
      <c r="GV32" s="270">
        <v>3776.590956</v>
      </c>
      <c r="GW32" s="270">
        <v>1193.1803050000001</v>
      </c>
      <c r="GX32" s="5">
        <f t="shared" si="17"/>
        <v>1537.03108</v>
      </c>
      <c r="GY32" s="5">
        <f t="shared" si="18"/>
        <v>0.77628899020051056</v>
      </c>
    </row>
    <row r="33" spans="16:207" x14ac:dyDescent="0.35">
      <c r="P33" s="40">
        <v>31</v>
      </c>
      <c r="Q33" s="85">
        <v>0</v>
      </c>
      <c r="R33" s="86">
        <v>0</v>
      </c>
      <c r="S33" s="87">
        <v>0</v>
      </c>
      <c r="T33" s="86">
        <v>0</v>
      </c>
      <c r="U33" s="87">
        <v>0</v>
      </c>
      <c r="V33" s="86">
        <v>0</v>
      </c>
      <c r="W33" s="87">
        <v>0</v>
      </c>
      <c r="X33" s="86">
        <v>0</v>
      </c>
      <c r="Y33" s="87">
        <v>0</v>
      </c>
      <c r="Z33" s="86">
        <v>0</v>
      </c>
      <c r="AA33" s="87">
        <v>0</v>
      </c>
      <c r="AB33" s="86">
        <v>0</v>
      </c>
      <c r="AC33" s="87">
        <v>0</v>
      </c>
      <c r="AD33" s="86">
        <v>0</v>
      </c>
      <c r="AF33" s="40">
        <v>31</v>
      </c>
      <c r="AG33" s="85">
        <v>11925.9732</v>
      </c>
      <c r="AH33" s="87">
        <v>802.7</v>
      </c>
      <c r="AI33" s="85">
        <v>174.5</v>
      </c>
      <c r="AJ33" s="37">
        <v>0.13400000000000001</v>
      </c>
      <c r="AK33" s="37">
        <v>0.34900000000000003</v>
      </c>
      <c r="AL33" s="37">
        <v>0.34899999999999998</v>
      </c>
      <c r="AM33" s="86">
        <v>49.095999999999997</v>
      </c>
      <c r="AN33" s="87">
        <v>2119.1352000000002</v>
      </c>
      <c r="AO33" s="37">
        <v>7.5999999999999998E-2</v>
      </c>
      <c r="AP33" s="34">
        <v>0.182</v>
      </c>
      <c r="AQ33" s="85">
        <v>31799.8</v>
      </c>
      <c r="AR33" s="87">
        <v>21268.35</v>
      </c>
      <c r="AS33" s="37">
        <v>0.71299999999999997</v>
      </c>
      <c r="AT33" s="34">
        <v>0.90599999999999992</v>
      </c>
      <c r="AU33" s="26"/>
      <c r="AV33" s="85">
        <v>962.9</v>
      </c>
      <c r="AW33" s="86">
        <v>0.39099997563610084</v>
      </c>
      <c r="AX33" s="85">
        <v>886.81299999999999</v>
      </c>
      <c r="AY33" s="86">
        <v>0.55184380833851898</v>
      </c>
      <c r="AZ33" s="85">
        <v>1121.4780000000001</v>
      </c>
      <c r="BA33" s="86">
        <v>0.5784392407674851</v>
      </c>
      <c r="BB33" s="26"/>
      <c r="BC33" s="88">
        <v>51358.995000000003</v>
      </c>
      <c r="BD33" s="86">
        <v>0.73770491803278682</v>
      </c>
      <c r="BE33" s="26"/>
      <c r="BF33" s="133">
        <v>5083.9089999999997</v>
      </c>
      <c r="BG33" s="26">
        <v>0</v>
      </c>
      <c r="BH33" s="89">
        <v>0</v>
      </c>
      <c r="BI33" s="90">
        <v>0.15594812883435583</v>
      </c>
      <c r="BJ33" s="91">
        <v>0</v>
      </c>
      <c r="BK33" s="89">
        <v>0</v>
      </c>
      <c r="BL33" s="89">
        <v>0</v>
      </c>
      <c r="BM33" s="89">
        <v>0</v>
      </c>
      <c r="BN33" s="89">
        <v>891.18600000000004</v>
      </c>
      <c r="BO33" s="90">
        <v>6.6121531384478419E-2</v>
      </c>
      <c r="BP33" s="91">
        <v>0</v>
      </c>
      <c r="BQ33" s="26">
        <v>7668</v>
      </c>
      <c r="BR33" s="26">
        <v>650.75806136999995</v>
      </c>
      <c r="BS33" s="26"/>
      <c r="BT33" s="92">
        <v>-700</v>
      </c>
      <c r="BU33" s="26">
        <v>0</v>
      </c>
      <c r="BV33" s="26">
        <v>4485</v>
      </c>
      <c r="BW33" s="26">
        <v>4485</v>
      </c>
      <c r="BX33" s="26">
        <v>0</v>
      </c>
      <c r="BY33" s="26">
        <v>0</v>
      </c>
      <c r="BZ33" s="26">
        <v>-5000</v>
      </c>
      <c r="CA33" s="26">
        <v>0</v>
      </c>
      <c r="CB33" s="26">
        <v>-5300</v>
      </c>
      <c r="CC33" s="26">
        <v>0</v>
      </c>
      <c r="CD33" s="26">
        <v>-4000</v>
      </c>
      <c r="CE33" s="26">
        <v>0</v>
      </c>
      <c r="CF33" s="26">
        <v>-4800</v>
      </c>
      <c r="CG33" s="26">
        <v>0</v>
      </c>
      <c r="CH33" s="26">
        <v>9449.6360310300006</v>
      </c>
      <c r="CI33" s="26">
        <v>9449.6360310300006</v>
      </c>
      <c r="CJ33" s="90">
        <v>13934.636031030001</v>
      </c>
      <c r="CK33" s="26"/>
      <c r="CL33" s="92">
        <v>-700</v>
      </c>
      <c r="CM33" s="26">
        <v>700</v>
      </c>
      <c r="CN33" s="26">
        <v>4485</v>
      </c>
      <c r="CO33" s="26">
        <v>0</v>
      </c>
      <c r="CP33" s="26">
        <v>0</v>
      </c>
      <c r="CQ33" s="26">
        <v>0</v>
      </c>
      <c r="CR33" s="26">
        <v>-5000</v>
      </c>
      <c r="CS33" s="26">
        <v>5000</v>
      </c>
      <c r="CT33" s="26">
        <v>-5300</v>
      </c>
      <c r="CU33" s="26">
        <v>5300</v>
      </c>
      <c r="CV33" s="26">
        <v>-4000</v>
      </c>
      <c r="CW33" s="26">
        <v>4000</v>
      </c>
      <c r="CX33" s="26">
        <v>-4800</v>
      </c>
      <c r="CY33" s="26">
        <v>4800</v>
      </c>
      <c r="CZ33" s="26">
        <v>9449.6360310300006</v>
      </c>
      <c r="DA33" s="26">
        <v>0</v>
      </c>
      <c r="DB33" s="90">
        <v>19800</v>
      </c>
      <c r="DC33" s="26"/>
      <c r="DD33" s="93">
        <v>34767.923999999999</v>
      </c>
      <c r="DE33" s="34">
        <v>2026.588</v>
      </c>
      <c r="DF33" s="37">
        <v>3569.1876170917999</v>
      </c>
      <c r="DG33" s="37">
        <v>40363.699617091799</v>
      </c>
      <c r="DH33" s="93">
        <v>7854.13</v>
      </c>
      <c r="DI33" s="93">
        <v>52837.411</v>
      </c>
      <c r="DJ33" s="34">
        <v>4997</v>
      </c>
      <c r="DK33" s="90">
        <v>57834.411</v>
      </c>
      <c r="DL33" s="26"/>
      <c r="DM33" s="93">
        <v>1269.1969999999999</v>
      </c>
      <c r="DN33" s="34">
        <v>10555.905846475949</v>
      </c>
      <c r="DO33" s="34">
        <v>11825.102846475949</v>
      </c>
      <c r="DP33" s="37">
        <v>1380.7043026824381</v>
      </c>
      <c r="DQ33" s="37">
        <v>2932.5738486661439</v>
      </c>
      <c r="DR33" s="37">
        <v>0</v>
      </c>
      <c r="DS33" s="34">
        <v>2932.5738486661439</v>
      </c>
      <c r="DT33" s="34">
        <v>162.92076937034139</v>
      </c>
      <c r="DU33" s="34">
        <v>162.92076937034139</v>
      </c>
      <c r="DW33" s="97">
        <v>0</v>
      </c>
      <c r="DX33" s="98">
        <v>2600.5208989100001</v>
      </c>
      <c r="DY33" s="104">
        <v>441.42008299999998</v>
      </c>
      <c r="DZ33" s="104">
        <v>0</v>
      </c>
      <c r="EA33" s="97">
        <v>0</v>
      </c>
      <c r="EB33" s="98">
        <v>1553.672292</v>
      </c>
      <c r="EC33" s="97">
        <v>0</v>
      </c>
      <c r="ED33" s="98">
        <v>0</v>
      </c>
      <c r="EE33" s="97">
        <v>0</v>
      </c>
      <c r="EF33" s="98">
        <v>847.5</v>
      </c>
      <c r="EG33" s="97">
        <v>0</v>
      </c>
      <c r="EH33" s="98">
        <v>5924.5269672499999</v>
      </c>
      <c r="EI33" s="97">
        <v>0</v>
      </c>
      <c r="EJ33" s="98">
        <v>2600.5208989100001</v>
      </c>
      <c r="EK33" s="105">
        <v>1553.672292</v>
      </c>
      <c r="EL33" s="106">
        <v>847.5</v>
      </c>
      <c r="EM33" s="107">
        <v>735.83500000000004</v>
      </c>
      <c r="EN33" s="105">
        <v>0</v>
      </c>
      <c r="EO33" s="105">
        <v>7213.4470502499998</v>
      </c>
      <c r="EP33" s="105">
        <v>0</v>
      </c>
      <c r="ER33" s="133">
        <v>875.13400000000001</v>
      </c>
      <c r="ES33" s="23">
        <v>1591.4646720000001</v>
      </c>
      <c r="ET33" s="34">
        <f t="shared" si="1"/>
        <v>8.5744995372771235E-2</v>
      </c>
      <c r="EU33" s="133">
        <v>0</v>
      </c>
      <c r="EV33" s="23">
        <v>151.93199999999999</v>
      </c>
      <c r="EW33" s="34">
        <f t="shared" si="0"/>
        <v>8.3205001544362625E-2</v>
      </c>
      <c r="EY33" s="141">
        <v>0</v>
      </c>
      <c r="EZ33" s="23">
        <v>3156.57</v>
      </c>
      <c r="FA33" s="139">
        <f t="shared" si="2"/>
        <v>0.23203283156840868</v>
      </c>
      <c r="FB33" s="5">
        <v>4613</v>
      </c>
      <c r="FC33" s="139">
        <f t="shared" si="3"/>
        <v>1</v>
      </c>
      <c r="FE33" s="5"/>
      <c r="FF33" s="141">
        <v>0</v>
      </c>
      <c r="FG33" s="23">
        <v>0</v>
      </c>
      <c r="FH33" s="139">
        <f t="shared" si="4"/>
        <v>0</v>
      </c>
      <c r="FI33" s="5">
        <v>0</v>
      </c>
      <c r="FJ33" s="139">
        <f t="shared" si="5"/>
        <v>0</v>
      </c>
      <c r="FL33" s="144">
        <v>7873</v>
      </c>
      <c r="FM33" s="145">
        <f t="shared" si="6"/>
        <v>0.68245451314546257</v>
      </c>
      <c r="FN33" s="144">
        <v>2591</v>
      </c>
      <c r="FO33" s="145">
        <f t="shared" si="7"/>
        <v>0.82634348588741824</v>
      </c>
      <c r="FQ33" s="141">
        <v>278</v>
      </c>
      <c r="FR33" s="23">
        <v>367.01</v>
      </c>
      <c r="FS33" s="185">
        <f t="shared" si="8"/>
        <v>0.8184367466057606</v>
      </c>
      <c r="FT33" s="186">
        <f t="shared" si="9"/>
        <v>645.01</v>
      </c>
      <c r="FV33" s="107">
        <f t="shared" si="10"/>
        <v>1223.672292</v>
      </c>
      <c r="FW33" s="23">
        <v>1553.672292</v>
      </c>
      <c r="FX33" s="23">
        <v>0</v>
      </c>
      <c r="FY33" s="23">
        <v>330</v>
      </c>
      <c r="FZ33" s="23">
        <f t="shared" si="11"/>
        <v>0.78759999261105451</v>
      </c>
      <c r="GA33" s="183">
        <v>0</v>
      </c>
      <c r="GC33" s="37">
        <v>3609.57539</v>
      </c>
      <c r="GD33" s="37">
        <f t="shared" si="12"/>
        <v>0.11072317147239263</v>
      </c>
      <c r="GE33" s="37">
        <v>632.74206000000004</v>
      </c>
      <c r="GF33" s="37">
        <f t="shared" si="13"/>
        <v>4.6946287282979671E-2</v>
      </c>
      <c r="GH33" s="5">
        <v>4379.7500899999995</v>
      </c>
      <c r="GI33" s="270">
        <v>916.97150929999998</v>
      </c>
      <c r="GK33" s="35">
        <v>0.25700000000000001</v>
      </c>
      <c r="GL33" s="33">
        <v>0.84</v>
      </c>
      <c r="GM33" s="5">
        <f t="shared" si="14"/>
        <v>2710.9560965000001</v>
      </c>
      <c r="GN33" s="5">
        <v>-2710.9560965000001</v>
      </c>
      <c r="GO33" s="5">
        <f t="shared" si="15"/>
        <v>1193.18030533</v>
      </c>
      <c r="GP33" s="5">
        <f t="shared" si="16"/>
        <v>0.79955680912732074</v>
      </c>
      <c r="GR33" s="270">
        <v>5629.3383800000001</v>
      </c>
      <c r="GS33" s="270">
        <v>923.51061319999997</v>
      </c>
      <c r="GV33" s="270">
        <v>3776.590956</v>
      </c>
      <c r="GW33" s="270">
        <v>1193.1803050000001</v>
      </c>
      <c r="GX33" s="5">
        <f t="shared" si="17"/>
        <v>1537.03108</v>
      </c>
      <c r="GY33" s="5">
        <f t="shared" si="18"/>
        <v>0.77628899020051056</v>
      </c>
    </row>
    <row r="34" spans="16:207" x14ac:dyDescent="0.35">
      <c r="P34" s="40">
        <v>32</v>
      </c>
      <c r="Q34" s="85">
        <v>0</v>
      </c>
      <c r="R34" s="86">
        <v>0</v>
      </c>
      <c r="S34" s="87">
        <v>0</v>
      </c>
      <c r="T34" s="86">
        <v>0</v>
      </c>
      <c r="U34" s="87">
        <v>0</v>
      </c>
      <c r="V34" s="86">
        <v>0</v>
      </c>
      <c r="W34" s="87">
        <v>0</v>
      </c>
      <c r="X34" s="86">
        <v>0</v>
      </c>
      <c r="Y34" s="87">
        <v>0</v>
      </c>
      <c r="Z34" s="86">
        <v>0</v>
      </c>
      <c r="AA34" s="87">
        <v>0</v>
      </c>
      <c r="AB34" s="86">
        <v>0</v>
      </c>
      <c r="AC34" s="87">
        <v>0</v>
      </c>
      <c r="AD34" s="86">
        <v>0</v>
      </c>
      <c r="AF34" s="40">
        <v>32</v>
      </c>
      <c r="AG34" s="85">
        <v>10234.977000000001</v>
      </c>
      <c r="AH34" s="87">
        <v>816.5</v>
      </c>
      <c r="AI34" s="85">
        <v>177.5</v>
      </c>
      <c r="AJ34" s="37">
        <v>0.115</v>
      </c>
      <c r="AK34" s="37">
        <v>0.35499999999999998</v>
      </c>
      <c r="AL34" s="37">
        <v>0.35499999999999998</v>
      </c>
      <c r="AM34" s="86">
        <v>51.033999999999999</v>
      </c>
      <c r="AN34" s="87">
        <v>1921.194</v>
      </c>
      <c r="AO34" s="37">
        <v>7.9000000000000001E-2</v>
      </c>
      <c r="AP34" s="34">
        <v>0.16499999999999998</v>
      </c>
      <c r="AQ34" s="85">
        <v>32736.400000000001</v>
      </c>
      <c r="AR34" s="87">
        <v>21244.875</v>
      </c>
      <c r="AS34" s="37">
        <v>0.73399999999999999</v>
      </c>
      <c r="AT34" s="34">
        <v>0.90500000000000003</v>
      </c>
      <c r="AU34" s="26"/>
      <c r="AV34" s="85">
        <v>1036.78</v>
      </c>
      <c r="AW34" s="86">
        <v>0.42100005684909814</v>
      </c>
      <c r="AX34" s="85">
        <v>959.12400000000002</v>
      </c>
      <c r="AY34" s="86">
        <v>0.59684131922837591</v>
      </c>
      <c r="AZ34" s="85">
        <v>1121.4780000000001</v>
      </c>
      <c r="BA34" s="86">
        <v>0.5784392407674851</v>
      </c>
      <c r="BB34" s="26"/>
      <c r="BC34" s="88">
        <v>51358.995000000003</v>
      </c>
      <c r="BD34" s="86">
        <v>0.73770491803278682</v>
      </c>
      <c r="BE34" s="26"/>
      <c r="BF34" s="133">
        <v>4379.75</v>
      </c>
      <c r="BG34" s="26">
        <v>0</v>
      </c>
      <c r="BH34" s="89">
        <v>0</v>
      </c>
      <c r="BI34" s="90">
        <v>0.13434815950920245</v>
      </c>
      <c r="BJ34" s="91">
        <v>0</v>
      </c>
      <c r="BK34" s="89">
        <v>0</v>
      </c>
      <c r="BL34" s="89">
        <v>0</v>
      </c>
      <c r="BM34" s="89">
        <v>0</v>
      </c>
      <c r="BN34" s="89">
        <v>916.97199999999998</v>
      </c>
      <c r="BO34" s="90">
        <v>6.803472325270811E-2</v>
      </c>
      <c r="BP34" s="91">
        <v>0</v>
      </c>
      <c r="BQ34" s="26">
        <v>7668</v>
      </c>
      <c r="BR34" s="26">
        <v>651.2179432800001</v>
      </c>
      <c r="BS34" s="26"/>
      <c r="BT34" s="92">
        <v>-700</v>
      </c>
      <c r="BU34" s="26">
        <v>0</v>
      </c>
      <c r="BV34" s="26">
        <v>4485</v>
      </c>
      <c r="BW34" s="26">
        <v>4485</v>
      </c>
      <c r="BX34" s="26">
        <v>0</v>
      </c>
      <c r="BY34" s="26">
        <v>0</v>
      </c>
      <c r="BZ34" s="26">
        <v>-5000</v>
      </c>
      <c r="CA34" s="26">
        <v>0</v>
      </c>
      <c r="CB34" s="26">
        <v>-5300</v>
      </c>
      <c r="CC34" s="26">
        <v>0</v>
      </c>
      <c r="CD34" s="26">
        <v>-4000</v>
      </c>
      <c r="CE34" s="26">
        <v>0</v>
      </c>
      <c r="CF34" s="26">
        <v>-4800</v>
      </c>
      <c r="CG34" s="26">
        <v>0</v>
      </c>
      <c r="CH34" s="26">
        <v>8886.8792674800006</v>
      </c>
      <c r="CI34" s="26">
        <v>8886.8792674800006</v>
      </c>
      <c r="CJ34" s="90">
        <v>13371.879267480001</v>
      </c>
      <c r="CK34" s="26"/>
      <c r="CL34" s="92">
        <v>-700</v>
      </c>
      <c r="CM34" s="26">
        <v>700</v>
      </c>
      <c r="CN34" s="26">
        <v>4485</v>
      </c>
      <c r="CO34" s="26">
        <v>0</v>
      </c>
      <c r="CP34" s="26">
        <v>0</v>
      </c>
      <c r="CQ34" s="26">
        <v>0</v>
      </c>
      <c r="CR34" s="26">
        <v>-5000</v>
      </c>
      <c r="CS34" s="26">
        <v>5000</v>
      </c>
      <c r="CT34" s="26">
        <v>-5300</v>
      </c>
      <c r="CU34" s="26">
        <v>5300</v>
      </c>
      <c r="CV34" s="26">
        <v>-4000</v>
      </c>
      <c r="CW34" s="26">
        <v>4000</v>
      </c>
      <c r="CX34" s="26">
        <v>-4800</v>
      </c>
      <c r="CY34" s="26">
        <v>4800</v>
      </c>
      <c r="CZ34" s="26">
        <v>8886.8792674800006</v>
      </c>
      <c r="DA34" s="26">
        <v>0</v>
      </c>
      <c r="DB34" s="90">
        <v>19800</v>
      </c>
      <c r="DC34" s="26"/>
      <c r="DD34" s="93">
        <v>37480.879999999997</v>
      </c>
      <c r="DE34" s="34">
        <v>2138.4369999999999</v>
      </c>
      <c r="DF34" s="37">
        <v>3984.4754516998</v>
      </c>
      <c r="DG34" s="37">
        <v>43603.792451699795</v>
      </c>
      <c r="DH34" s="93">
        <v>8412.1229999999996</v>
      </c>
      <c r="DI34" s="93">
        <v>54289.411</v>
      </c>
      <c r="DJ34" s="34">
        <v>5018</v>
      </c>
      <c r="DK34" s="90">
        <v>59307.411</v>
      </c>
      <c r="DL34" s="26"/>
      <c r="DM34" s="93">
        <v>1259.5360000000001</v>
      </c>
      <c r="DN34" s="34">
        <v>10571.615847326309</v>
      </c>
      <c r="DO34" s="34">
        <v>11831.15184732631</v>
      </c>
      <c r="DP34" s="37">
        <v>1473.505175134238</v>
      </c>
      <c r="DQ34" s="37">
        <v>2940.8517230913872</v>
      </c>
      <c r="DR34" s="37">
        <v>0</v>
      </c>
      <c r="DS34" s="34">
        <v>2940.8517230913872</v>
      </c>
      <c r="DT34" s="34">
        <v>163.38065128285481</v>
      </c>
      <c r="DU34" s="34">
        <v>163.38065128285481</v>
      </c>
      <c r="DW34" s="97">
        <v>0</v>
      </c>
      <c r="DX34" s="98">
        <v>3644.9610170000001</v>
      </c>
      <c r="DY34" s="104">
        <v>693.00008300000002</v>
      </c>
      <c r="DZ34" s="104">
        <v>0</v>
      </c>
      <c r="EA34" s="97">
        <v>0</v>
      </c>
      <c r="EB34" s="98">
        <v>1553.672292</v>
      </c>
      <c r="EC34" s="97">
        <v>0</v>
      </c>
      <c r="ED34" s="98">
        <v>0</v>
      </c>
      <c r="EE34" s="97">
        <v>0</v>
      </c>
      <c r="EF34" s="98">
        <v>847.5</v>
      </c>
      <c r="EG34" s="97">
        <v>0</v>
      </c>
      <c r="EH34" s="98">
        <v>6709.10921091</v>
      </c>
      <c r="EI34" s="97">
        <v>0</v>
      </c>
      <c r="EJ34" s="98">
        <v>3644.9610170000001</v>
      </c>
      <c r="EK34" s="105">
        <v>1553.672292</v>
      </c>
      <c r="EL34" s="106">
        <v>847.5</v>
      </c>
      <c r="EM34" s="107">
        <v>735.83500000000004</v>
      </c>
      <c r="EN34" s="105">
        <v>0</v>
      </c>
      <c r="EO34" s="105">
        <v>8249.6092939099999</v>
      </c>
      <c r="EP34" s="105">
        <v>0</v>
      </c>
      <c r="ER34" s="133">
        <v>959.10799999999995</v>
      </c>
      <c r="ES34" s="23">
        <v>1591.4646720000001</v>
      </c>
      <c r="ET34" s="34">
        <f t="shared" si="1"/>
        <v>8.8664136748775796E-2</v>
      </c>
      <c r="EU34" s="133">
        <v>0</v>
      </c>
      <c r="EV34" s="23">
        <v>166.518</v>
      </c>
      <c r="EW34" s="34">
        <f t="shared" si="0"/>
        <v>9.1192970849881372E-2</v>
      </c>
      <c r="EY34" s="141">
        <v>10447.41</v>
      </c>
      <c r="EZ34" s="23">
        <v>3156.57</v>
      </c>
      <c r="FA34" s="139">
        <f t="shared" si="2"/>
        <v>1</v>
      </c>
      <c r="FB34" s="5">
        <v>4613</v>
      </c>
      <c r="FC34" s="139">
        <f t="shared" si="3"/>
        <v>1</v>
      </c>
      <c r="FE34" s="5"/>
      <c r="FF34" s="141">
        <v>0</v>
      </c>
      <c r="FG34" s="23">
        <v>0</v>
      </c>
      <c r="FH34" s="139">
        <f t="shared" si="4"/>
        <v>0</v>
      </c>
      <c r="FI34" s="5">
        <v>0</v>
      </c>
      <c r="FJ34" s="139">
        <f t="shared" si="5"/>
        <v>0</v>
      </c>
      <c r="FL34" s="144">
        <v>7873</v>
      </c>
      <c r="FM34" s="145">
        <f t="shared" si="6"/>
        <v>0.68245451314546257</v>
      </c>
      <c r="FN34" s="144">
        <v>2591</v>
      </c>
      <c r="FO34" s="145">
        <f t="shared" si="7"/>
        <v>0.82634348588741824</v>
      </c>
      <c r="FQ34" s="141">
        <v>278</v>
      </c>
      <c r="FR34" s="23">
        <v>367.01</v>
      </c>
      <c r="FS34" s="185">
        <f t="shared" si="8"/>
        <v>0.8184367466057606</v>
      </c>
      <c r="FT34" s="186">
        <f t="shared" si="9"/>
        <v>645.01</v>
      </c>
      <c r="FV34" s="107">
        <f t="shared" si="10"/>
        <v>1223.672292</v>
      </c>
      <c r="FW34" s="23">
        <v>1553.672292</v>
      </c>
      <c r="FX34" s="23">
        <v>0</v>
      </c>
      <c r="FY34" s="23">
        <v>330</v>
      </c>
      <c r="FZ34" s="23">
        <f t="shared" si="11"/>
        <v>0.78759999261105451</v>
      </c>
      <c r="GA34" s="183">
        <v>0</v>
      </c>
      <c r="GC34" s="37">
        <v>3109.6224999999999</v>
      </c>
      <c r="GD34" s="37">
        <f t="shared" si="12"/>
        <v>9.5387193251533747E-2</v>
      </c>
      <c r="GE34" s="37">
        <v>651.05011999999999</v>
      </c>
      <c r="GF34" s="37">
        <f t="shared" si="13"/>
        <v>4.8304653509422764E-2</v>
      </c>
      <c r="GH34" s="5">
        <v>4461.4410610000004</v>
      </c>
      <c r="GI34" s="270">
        <v>955.51367830000004</v>
      </c>
      <c r="GK34" s="35">
        <v>0.25700000000000001</v>
      </c>
      <c r="GL34" s="33">
        <v>0.84</v>
      </c>
      <c r="GM34" s="5">
        <f t="shared" si="14"/>
        <v>2710.9560965000001</v>
      </c>
      <c r="GN34" s="5">
        <v>-2710.9560965000001</v>
      </c>
      <c r="GO34" s="5">
        <f t="shared" si="15"/>
        <v>1193.18030533</v>
      </c>
      <c r="GP34" s="5">
        <f t="shared" si="16"/>
        <v>0.79955680912732074</v>
      </c>
      <c r="GR34" s="270">
        <v>5083.9085139999997</v>
      </c>
      <c r="GS34" s="270">
        <v>891.18580329999998</v>
      </c>
      <c r="GV34" s="270">
        <v>3776.590956</v>
      </c>
      <c r="GW34" s="270">
        <v>1193.1803050000001</v>
      </c>
      <c r="GX34" s="5">
        <f t="shared" si="17"/>
        <v>1537.03108</v>
      </c>
      <c r="GY34" s="5">
        <f t="shared" si="18"/>
        <v>0.77628899020051056</v>
      </c>
    </row>
    <row r="35" spans="16:207" x14ac:dyDescent="0.35">
      <c r="P35" s="40">
        <v>33</v>
      </c>
      <c r="Q35" s="85">
        <v>0</v>
      </c>
      <c r="R35" s="86">
        <v>0</v>
      </c>
      <c r="S35" s="87">
        <v>0</v>
      </c>
      <c r="T35" s="86">
        <v>0</v>
      </c>
      <c r="U35" s="87">
        <v>0</v>
      </c>
      <c r="V35" s="86">
        <v>0</v>
      </c>
      <c r="W35" s="87">
        <v>0</v>
      </c>
      <c r="X35" s="86">
        <v>0</v>
      </c>
      <c r="Y35" s="87">
        <v>0</v>
      </c>
      <c r="Z35" s="86">
        <v>0</v>
      </c>
      <c r="AA35" s="87">
        <v>0</v>
      </c>
      <c r="AB35" s="86">
        <v>0</v>
      </c>
      <c r="AC35" s="87">
        <v>0</v>
      </c>
      <c r="AD35" s="86">
        <v>0</v>
      </c>
      <c r="AF35" s="40">
        <v>33</v>
      </c>
      <c r="AG35" s="85">
        <v>10056.9774</v>
      </c>
      <c r="AH35" s="87">
        <v>823.4</v>
      </c>
      <c r="AI35" s="85">
        <v>179</v>
      </c>
      <c r="AJ35" s="37">
        <v>0.11299999999999999</v>
      </c>
      <c r="AK35" s="37">
        <v>0.35799999999999998</v>
      </c>
      <c r="AL35" s="37">
        <v>0.35799999999999998</v>
      </c>
      <c r="AM35" s="86">
        <v>52.326000000000001</v>
      </c>
      <c r="AN35" s="87">
        <v>1583.5296000000001</v>
      </c>
      <c r="AO35" s="37">
        <v>8.1000000000000003E-2</v>
      </c>
      <c r="AP35" s="34">
        <v>0.13600000000000001</v>
      </c>
      <c r="AQ35" s="85">
        <v>33271.599999999999</v>
      </c>
      <c r="AR35" s="87">
        <v>21550.05</v>
      </c>
      <c r="AS35" s="37">
        <v>0.746</v>
      </c>
      <c r="AT35" s="34">
        <v>0.91799999999999993</v>
      </c>
      <c r="AU35" s="26"/>
      <c r="AV35" s="85">
        <v>1086.0329999999999</v>
      </c>
      <c r="AW35" s="86">
        <v>0.44099997563610077</v>
      </c>
      <c r="AX35" s="85">
        <v>975.02</v>
      </c>
      <c r="AY35" s="86">
        <v>0.60673304293714991</v>
      </c>
      <c r="AZ35" s="85">
        <v>1121.4780000000001</v>
      </c>
      <c r="BA35" s="86">
        <v>0.5784392407674851</v>
      </c>
      <c r="BB35" s="26"/>
      <c r="BC35" s="88">
        <v>51358.995000000003</v>
      </c>
      <c r="BD35" s="86">
        <v>0.73770491803278682</v>
      </c>
      <c r="BE35" s="26"/>
      <c r="BF35" s="133">
        <v>4461.4409999999998</v>
      </c>
      <c r="BG35" s="26">
        <v>0</v>
      </c>
      <c r="BH35" s="89">
        <v>0</v>
      </c>
      <c r="BI35" s="90">
        <v>0.13685401840490796</v>
      </c>
      <c r="BJ35" s="91">
        <v>0</v>
      </c>
      <c r="BK35" s="89">
        <v>0</v>
      </c>
      <c r="BL35" s="89">
        <v>0</v>
      </c>
      <c r="BM35" s="89">
        <v>0</v>
      </c>
      <c r="BN35" s="89">
        <v>955.51400000000001</v>
      </c>
      <c r="BO35" s="90">
        <v>7.0894346342187275E-2</v>
      </c>
      <c r="BP35" s="91">
        <v>0</v>
      </c>
      <c r="BQ35" s="26">
        <v>7668</v>
      </c>
      <c r="BR35" s="26">
        <v>651.2179432800001</v>
      </c>
      <c r="BS35" s="26"/>
      <c r="BT35" s="92">
        <v>-700</v>
      </c>
      <c r="BU35" s="26">
        <v>0</v>
      </c>
      <c r="BV35" s="26">
        <v>4485</v>
      </c>
      <c r="BW35" s="26">
        <v>4485</v>
      </c>
      <c r="BX35" s="26">
        <v>0</v>
      </c>
      <c r="BY35" s="26">
        <v>0</v>
      </c>
      <c r="BZ35" s="26">
        <v>-5000</v>
      </c>
      <c r="CA35" s="26">
        <v>0</v>
      </c>
      <c r="CB35" s="26">
        <v>-5300</v>
      </c>
      <c r="CC35" s="26">
        <v>0</v>
      </c>
      <c r="CD35" s="26">
        <v>-4000</v>
      </c>
      <c r="CE35" s="26">
        <v>0</v>
      </c>
      <c r="CF35" s="26">
        <v>-4800</v>
      </c>
      <c r="CG35" s="26">
        <v>0</v>
      </c>
      <c r="CH35" s="26">
        <v>11156.24939642</v>
      </c>
      <c r="CI35" s="26">
        <v>11156.24939642</v>
      </c>
      <c r="CJ35" s="90">
        <v>15641.24939642</v>
      </c>
      <c r="CK35" s="26"/>
      <c r="CL35" s="92">
        <v>-700</v>
      </c>
      <c r="CM35" s="26">
        <v>700</v>
      </c>
      <c r="CN35" s="26">
        <v>4485</v>
      </c>
      <c r="CO35" s="26">
        <v>0</v>
      </c>
      <c r="CP35" s="26">
        <v>0</v>
      </c>
      <c r="CQ35" s="26">
        <v>0</v>
      </c>
      <c r="CR35" s="26">
        <v>-5000</v>
      </c>
      <c r="CS35" s="26">
        <v>5000</v>
      </c>
      <c r="CT35" s="26">
        <v>-5300</v>
      </c>
      <c r="CU35" s="26">
        <v>5300</v>
      </c>
      <c r="CV35" s="26">
        <v>-4000</v>
      </c>
      <c r="CW35" s="26">
        <v>4000</v>
      </c>
      <c r="CX35" s="26">
        <v>-4800</v>
      </c>
      <c r="CY35" s="26">
        <v>4800</v>
      </c>
      <c r="CZ35" s="26">
        <v>11156.24939642</v>
      </c>
      <c r="DA35" s="26">
        <v>0</v>
      </c>
      <c r="DB35" s="90">
        <v>19800</v>
      </c>
      <c r="DC35" s="26"/>
      <c r="DD35" s="93">
        <v>39275.048000000003</v>
      </c>
      <c r="DE35" s="34">
        <v>2195.355</v>
      </c>
      <c r="DF35" s="37">
        <v>3824.4200530448002</v>
      </c>
      <c r="DG35" s="37">
        <v>45294.823053044805</v>
      </c>
      <c r="DH35" s="93">
        <v>8948.1659999999993</v>
      </c>
      <c r="DI35" s="93">
        <v>54523.411</v>
      </c>
      <c r="DJ35" s="34">
        <v>5609</v>
      </c>
      <c r="DK35" s="90">
        <v>60132.411</v>
      </c>
      <c r="DL35" s="26"/>
      <c r="DM35" s="93">
        <v>1180.6679999999999</v>
      </c>
      <c r="DN35" s="34">
        <v>10571.615847326309</v>
      </c>
      <c r="DO35" s="34">
        <v>11752.283847326309</v>
      </c>
      <c r="DP35" s="37">
        <v>1571.461651611138</v>
      </c>
      <c r="DQ35" s="37">
        <v>2940.8517230913872</v>
      </c>
      <c r="DR35" s="37">
        <v>0</v>
      </c>
      <c r="DS35" s="34">
        <v>2940.8517230913872</v>
      </c>
      <c r="DT35" s="34">
        <v>163.38065128285481</v>
      </c>
      <c r="DU35" s="34">
        <v>163.38065128285481</v>
      </c>
      <c r="DW35" s="97">
        <v>0</v>
      </c>
      <c r="DX35" s="98">
        <v>4689.8610170000002</v>
      </c>
      <c r="DY35" s="104">
        <v>944.58008299999995</v>
      </c>
      <c r="DZ35" s="104">
        <v>0</v>
      </c>
      <c r="EA35" s="97">
        <v>0</v>
      </c>
      <c r="EB35" s="98">
        <v>1553.672292</v>
      </c>
      <c r="EC35" s="97">
        <v>0</v>
      </c>
      <c r="ED35" s="98">
        <v>104.83033991000001</v>
      </c>
      <c r="EE35" s="97">
        <v>0</v>
      </c>
      <c r="EF35" s="98">
        <v>847.5</v>
      </c>
      <c r="EG35" s="97">
        <v>0</v>
      </c>
      <c r="EH35" s="98">
        <v>7397.5988710000001</v>
      </c>
      <c r="EI35" s="97">
        <v>0</v>
      </c>
      <c r="EJ35" s="98">
        <v>4689.8610170000002</v>
      </c>
      <c r="EK35" s="105">
        <v>1553.672292</v>
      </c>
      <c r="EL35" s="106">
        <v>847.5</v>
      </c>
      <c r="EM35" s="107">
        <v>735.83500000000004</v>
      </c>
      <c r="EN35" s="105">
        <v>0</v>
      </c>
      <c r="EO35" s="105">
        <v>9294.5092939099995</v>
      </c>
      <c r="EP35" s="105">
        <v>0</v>
      </c>
      <c r="ER35" s="133">
        <v>992.76700000000005</v>
      </c>
      <c r="ES35" s="23">
        <v>1591.4646720000001</v>
      </c>
      <c r="ET35" s="34">
        <f t="shared" si="1"/>
        <v>8.9834205812711496E-2</v>
      </c>
      <c r="EU35" s="133">
        <v>0</v>
      </c>
      <c r="EV35" s="23">
        <v>168.828</v>
      </c>
      <c r="EW35" s="34">
        <f t="shared" ref="EW35:EW66" si="19">(EU35+EV35)/($J$2+$J$3)</f>
        <v>9.2458033862067607E-2</v>
      </c>
      <c r="EY35" s="141">
        <v>10447.41</v>
      </c>
      <c r="EZ35" s="23">
        <v>3156.57</v>
      </c>
      <c r="FA35" s="139">
        <f t="shared" si="2"/>
        <v>1</v>
      </c>
      <c r="FB35" s="5">
        <v>4613</v>
      </c>
      <c r="FC35" s="139">
        <f t="shared" si="3"/>
        <v>1</v>
      </c>
      <c r="FE35" s="5"/>
      <c r="FF35" s="141">
        <v>0</v>
      </c>
      <c r="FG35" s="23">
        <v>0</v>
      </c>
      <c r="FH35" s="139">
        <f t="shared" si="4"/>
        <v>0</v>
      </c>
      <c r="FI35" s="5">
        <v>0</v>
      </c>
      <c r="FJ35" s="139">
        <f t="shared" si="5"/>
        <v>0</v>
      </c>
      <c r="FL35" s="144">
        <v>7873</v>
      </c>
      <c r="FM35" s="145">
        <f t="shared" si="6"/>
        <v>0.68245451314546257</v>
      </c>
      <c r="FN35" s="144">
        <v>2591</v>
      </c>
      <c r="FO35" s="145">
        <f t="shared" si="7"/>
        <v>0.82634348588741824</v>
      </c>
      <c r="FQ35" s="141">
        <v>278</v>
      </c>
      <c r="FR35" s="23">
        <v>367.01</v>
      </c>
      <c r="FS35" s="185">
        <f t="shared" si="8"/>
        <v>0.8184367466057606</v>
      </c>
      <c r="FT35" s="186">
        <f t="shared" si="9"/>
        <v>645.01</v>
      </c>
      <c r="FV35" s="107">
        <f t="shared" si="10"/>
        <v>1223.672292</v>
      </c>
      <c r="FW35" s="23">
        <v>1553.672292</v>
      </c>
      <c r="FX35" s="23">
        <v>0</v>
      </c>
      <c r="FY35" s="23">
        <v>330</v>
      </c>
      <c r="FZ35" s="23">
        <f t="shared" si="11"/>
        <v>0.78759999261105451</v>
      </c>
      <c r="GA35" s="183">
        <v>0</v>
      </c>
      <c r="GC35" s="37">
        <v>3167.62311</v>
      </c>
      <c r="GD35" s="37">
        <f t="shared" si="12"/>
        <v>9.7166353067484668E-2</v>
      </c>
      <c r="GE35" s="37">
        <v>678.41494</v>
      </c>
      <c r="GF35" s="37">
        <f t="shared" si="13"/>
        <v>5.0334985902952961E-2</v>
      </c>
      <c r="GH35" s="5">
        <v>8092.7395130000004</v>
      </c>
      <c r="GI35" s="270">
        <v>1626.2691830000001</v>
      </c>
      <c r="GK35" s="35">
        <v>0.25700000000000001</v>
      </c>
      <c r="GL35" s="33">
        <v>0.84</v>
      </c>
      <c r="GM35" s="5">
        <f t="shared" si="14"/>
        <v>2710.9560965000001</v>
      </c>
      <c r="GN35" s="5">
        <v>-2710.9560965000001</v>
      </c>
      <c r="GO35" s="5">
        <f t="shared" si="15"/>
        <v>1193.18030533</v>
      </c>
      <c r="GP35" s="5">
        <f t="shared" si="16"/>
        <v>0.79955680912732074</v>
      </c>
      <c r="GR35" s="270">
        <v>4379.7500899999995</v>
      </c>
      <c r="GS35" s="270">
        <v>916.97150929999998</v>
      </c>
      <c r="GV35" s="270">
        <v>3776.590956</v>
      </c>
      <c r="GW35" s="270">
        <v>1193.1803050000001</v>
      </c>
      <c r="GX35" s="5">
        <f t="shared" si="17"/>
        <v>1537.03108</v>
      </c>
      <c r="GY35" s="5">
        <f t="shared" si="18"/>
        <v>0.77628899020051056</v>
      </c>
    </row>
    <row r="36" spans="16:207" x14ac:dyDescent="0.35">
      <c r="P36" s="40">
        <v>34</v>
      </c>
      <c r="Q36" s="85">
        <v>8881</v>
      </c>
      <c r="R36" s="86">
        <v>0.107</v>
      </c>
      <c r="S36" s="87">
        <v>317.13</v>
      </c>
      <c r="T36" s="86">
        <v>6.6000000000000003E-2</v>
      </c>
      <c r="U36" s="87">
        <v>3390</v>
      </c>
      <c r="V36" s="86">
        <v>0.113</v>
      </c>
      <c r="W36" s="87">
        <v>963.33939999999996</v>
      </c>
      <c r="X36" s="86">
        <v>6.699999999999999E-2</v>
      </c>
      <c r="Y36" s="87">
        <v>357.41629999999998</v>
      </c>
      <c r="Z36" s="86">
        <v>3.6999999999999998E-2</v>
      </c>
      <c r="AA36" s="87">
        <v>1645.44</v>
      </c>
      <c r="AB36" s="86">
        <v>3.2000000000000001E-2</v>
      </c>
      <c r="AC36" s="87">
        <v>1250.6615999999999</v>
      </c>
      <c r="AD36" s="86">
        <v>2.6999999999999996E-2</v>
      </c>
      <c r="AF36" s="40">
        <v>34</v>
      </c>
      <c r="AG36" s="85">
        <v>9166.9794000000002</v>
      </c>
      <c r="AH36" s="87">
        <v>832.6</v>
      </c>
      <c r="AI36" s="85">
        <v>181</v>
      </c>
      <c r="AJ36" s="37">
        <v>0.10299999999999999</v>
      </c>
      <c r="AK36" s="37">
        <v>0.36199999999999999</v>
      </c>
      <c r="AL36" s="37">
        <v>0.36199999999999999</v>
      </c>
      <c r="AM36" s="86">
        <v>52.326000000000001</v>
      </c>
      <c r="AN36" s="87">
        <v>1257.5088000000001</v>
      </c>
      <c r="AO36" s="37">
        <v>8.1000000000000003E-2</v>
      </c>
      <c r="AP36" s="34">
        <v>0.108</v>
      </c>
      <c r="AQ36" s="85">
        <v>31532.2</v>
      </c>
      <c r="AR36" s="87">
        <v>21643.95</v>
      </c>
      <c r="AS36" s="37">
        <v>0.70699999999999996</v>
      </c>
      <c r="AT36" s="34">
        <v>0.92200000000000004</v>
      </c>
      <c r="AU36" s="26"/>
      <c r="AV36" s="85">
        <v>1081.1079999999999</v>
      </c>
      <c r="AW36" s="86">
        <v>0.4390001055768965</v>
      </c>
      <c r="AX36" s="85">
        <v>987.63599999999997</v>
      </c>
      <c r="AY36" s="86">
        <v>0.61458369632856247</v>
      </c>
      <c r="AZ36" s="85">
        <v>1121.4780000000001</v>
      </c>
      <c r="BA36" s="86">
        <v>0.5784392407674851</v>
      </c>
      <c r="BB36" s="26"/>
      <c r="BC36" s="88">
        <v>51358.995000000003</v>
      </c>
      <c r="BD36" s="86">
        <v>0.73770491803278682</v>
      </c>
      <c r="BE36" s="26"/>
      <c r="BF36" s="133">
        <v>8092.74</v>
      </c>
      <c r="BG36" s="26">
        <v>0</v>
      </c>
      <c r="BH36" s="89">
        <v>0</v>
      </c>
      <c r="BI36" s="90">
        <v>0.24824355828220859</v>
      </c>
      <c r="BJ36" s="91">
        <v>0</v>
      </c>
      <c r="BK36" s="89">
        <v>0</v>
      </c>
      <c r="BL36" s="89">
        <v>0</v>
      </c>
      <c r="BM36" s="89">
        <v>0</v>
      </c>
      <c r="BN36" s="89">
        <v>1626.269</v>
      </c>
      <c r="BO36" s="90">
        <v>0.12066100311618935</v>
      </c>
      <c r="BP36" s="91">
        <v>0</v>
      </c>
      <c r="BQ36" s="26">
        <v>7668</v>
      </c>
      <c r="BR36" s="26">
        <v>651.2179432800001</v>
      </c>
      <c r="BS36" s="26"/>
      <c r="BT36" s="92">
        <v>-700</v>
      </c>
      <c r="BU36" s="26">
        <v>0</v>
      </c>
      <c r="BV36" s="26">
        <v>4485</v>
      </c>
      <c r="BW36" s="26">
        <v>4485</v>
      </c>
      <c r="BX36" s="26">
        <v>0</v>
      </c>
      <c r="BY36" s="26">
        <v>0</v>
      </c>
      <c r="BZ36" s="26">
        <v>-5000</v>
      </c>
      <c r="CA36" s="26">
        <v>0</v>
      </c>
      <c r="CB36" s="26">
        <v>-5300</v>
      </c>
      <c r="CC36" s="26">
        <v>0</v>
      </c>
      <c r="CD36" s="26">
        <v>-4000</v>
      </c>
      <c r="CE36" s="26">
        <v>0</v>
      </c>
      <c r="CF36" s="26">
        <v>-4800</v>
      </c>
      <c r="CG36" s="26">
        <v>0</v>
      </c>
      <c r="CH36" s="26">
        <v>11343.861214209999</v>
      </c>
      <c r="CI36" s="26">
        <v>11343.861214209999</v>
      </c>
      <c r="CJ36" s="90">
        <v>15828.861214209999</v>
      </c>
      <c r="CK36" s="26"/>
      <c r="CL36" s="92">
        <v>-700</v>
      </c>
      <c r="CM36" s="26">
        <v>700</v>
      </c>
      <c r="CN36" s="26">
        <v>4485</v>
      </c>
      <c r="CO36" s="26">
        <v>0</v>
      </c>
      <c r="CP36" s="26">
        <v>0</v>
      </c>
      <c r="CQ36" s="26">
        <v>0</v>
      </c>
      <c r="CR36" s="26">
        <v>-5000</v>
      </c>
      <c r="CS36" s="26">
        <v>5000</v>
      </c>
      <c r="CT36" s="26">
        <v>-5300</v>
      </c>
      <c r="CU36" s="26">
        <v>5300</v>
      </c>
      <c r="CV36" s="26">
        <v>-4000</v>
      </c>
      <c r="CW36" s="26">
        <v>4000</v>
      </c>
      <c r="CX36" s="26">
        <v>-4800</v>
      </c>
      <c r="CY36" s="26">
        <v>4800</v>
      </c>
      <c r="CZ36" s="26">
        <v>11343.861214209999</v>
      </c>
      <c r="DA36" s="26">
        <v>0</v>
      </c>
      <c r="DB36" s="90">
        <v>19800</v>
      </c>
      <c r="DC36" s="26"/>
      <c r="DD36" s="93">
        <v>40640.063000000002</v>
      </c>
      <c r="DE36" s="34">
        <v>2016.3440000000001</v>
      </c>
      <c r="DF36" s="37">
        <v>2379.3491193064001</v>
      </c>
      <c r="DG36" s="37">
        <v>45035.756119306403</v>
      </c>
      <c r="DH36" s="93">
        <v>9701.9639999999999</v>
      </c>
      <c r="DI36" s="93">
        <v>55098.411</v>
      </c>
      <c r="DJ36" s="34">
        <v>6355</v>
      </c>
      <c r="DK36" s="90">
        <v>61453.411</v>
      </c>
      <c r="DL36" s="26"/>
      <c r="DM36" s="93">
        <v>1110.4159999999999</v>
      </c>
      <c r="DN36" s="34">
        <v>10571.615847326309</v>
      </c>
      <c r="DO36" s="34">
        <v>11682.031847326309</v>
      </c>
      <c r="DP36" s="37">
        <v>1571.461651611138</v>
      </c>
      <c r="DQ36" s="37">
        <v>2940.8517230913872</v>
      </c>
      <c r="DR36" s="37">
        <v>0</v>
      </c>
      <c r="DS36" s="34">
        <v>2940.8517230913872</v>
      </c>
      <c r="DT36" s="34">
        <v>163.38065128285481</v>
      </c>
      <c r="DU36" s="34">
        <v>163.38065128285481</v>
      </c>
      <c r="DW36" s="97">
        <v>0</v>
      </c>
      <c r="DX36" s="98">
        <v>5734.7610169999998</v>
      </c>
      <c r="DY36" s="104">
        <v>1196.160083</v>
      </c>
      <c r="DZ36" s="104">
        <v>0</v>
      </c>
      <c r="EA36" s="97">
        <v>0</v>
      </c>
      <c r="EB36" s="98">
        <v>1553.672292</v>
      </c>
      <c r="EC36" s="97">
        <v>0</v>
      </c>
      <c r="ED36" s="98">
        <v>898.15033990999996</v>
      </c>
      <c r="EE36" s="97">
        <v>0</v>
      </c>
      <c r="EF36" s="98">
        <v>847.5</v>
      </c>
      <c r="EG36" s="97">
        <v>0</v>
      </c>
      <c r="EH36" s="98">
        <v>7397.5988710000001</v>
      </c>
      <c r="EI36" s="97">
        <v>0</v>
      </c>
      <c r="EJ36" s="98">
        <v>5734.7610169999998</v>
      </c>
      <c r="EK36" s="105">
        <v>1553.672292</v>
      </c>
      <c r="EL36" s="106">
        <v>847.5</v>
      </c>
      <c r="EM36" s="107">
        <v>735.83500000000004</v>
      </c>
      <c r="EN36" s="105">
        <v>0</v>
      </c>
      <c r="EO36" s="105">
        <v>10339.409293910001</v>
      </c>
      <c r="EP36" s="105">
        <v>0</v>
      </c>
      <c r="ER36" s="133">
        <v>996.93100000000004</v>
      </c>
      <c r="ES36" s="23">
        <v>1591.4646720000001</v>
      </c>
      <c r="ET36" s="34">
        <f t="shared" si="1"/>
        <v>8.9978956624744783E-2</v>
      </c>
      <c r="EU36" s="133">
        <v>0</v>
      </c>
      <c r="EV36" s="23">
        <v>170.28</v>
      </c>
      <c r="EW36" s="34">
        <f t="shared" si="19"/>
        <v>9.3253216326870378E-2</v>
      </c>
      <c r="EY36" s="141">
        <v>2891.94138724</v>
      </c>
      <c r="EZ36" s="23">
        <v>3156.57</v>
      </c>
      <c r="FA36" s="139">
        <f t="shared" si="2"/>
        <v>0.4446133695609667</v>
      </c>
      <c r="FB36" s="5">
        <v>4613</v>
      </c>
      <c r="FC36" s="139">
        <f t="shared" si="3"/>
        <v>1</v>
      </c>
      <c r="FE36" s="5"/>
      <c r="FF36" s="141">
        <v>0</v>
      </c>
      <c r="FG36" s="23">
        <v>0</v>
      </c>
      <c r="FH36" s="139">
        <f t="shared" si="4"/>
        <v>0</v>
      </c>
      <c r="FI36" s="5">
        <v>0</v>
      </c>
      <c r="FJ36" s="139">
        <f t="shared" si="5"/>
        <v>0</v>
      </c>
      <c r="FL36" s="144">
        <v>7873</v>
      </c>
      <c r="FM36" s="145">
        <f t="shared" si="6"/>
        <v>0.68245451314546257</v>
      </c>
      <c r="FN36" s="144">
        <v>2591</v>
      </c>
      <c r="FO36" s="145">
        <f t="shared" si="7"/>
        <v>0.82634348588741824</v>
      </c>
      <c r="FQ36" s="141">
        <v>278</v>
      </c>
      <c r="FR36" s="23">
        <v>367.01</v>
      </c>
      <c r="FS36" s="185">
        <f t="shared" si="8"/>
        <v>0.8184367466057606</v>
      </c>
      <c r="FT36" s="186">
        <f t="shared" si="9"/>
        <v>645.01</v>
      </c>
      <c r="FV36" s="107">
        <f t="shared" si="10"/>
        <v>1223.672292</v>
      </c>
      <c r="FW36" s="23">
        <v>1553.672292</v>
      </c>
      <c r="FX36" s="23">
        <v>0</v>
      </c>
      <c r="FY36" s="23">
        <v>330</v>
      </c>
      <c r="FZ36" s="23">
        <f t="shared" si="11"/>
        <v>0.78759999261105451</v>
      </c>
      <c r="GA36" s="183">
        <v>0</v>
      </c>
      <c r="GC36" s="37">
        <v>5745.8454000000002</v>
      </c>
      <c r="GD36" s="37">
        <f t="shared" si="12"/>
        <v>0.1762529263803681</v>
      </c>
      <c r="GE36" s="37">
        <v>1113.1749400000001</v>
      </c>
      <c r="GF36" s="37">
        <f t="shared" si="13"/>
        <v>8.2591997328980565E-2</v>
      </c>
      <c r="GH36" s="5">
        <v>13819.94887</v>
      </c>
      <c r="GI36" s="270">
        <v>3362.8594079999998</v>
      </c>
      <c r="GK36" s="35">
        <v>0.25700000000000001</v>
      </c>
      <c r="GL36" s="33">
        <v>0.84</v>
      </c>
      <c r="GM36" s="5">
        <f t="shared" si="14"/>
        <v>2710.9560965000001</v>
      </c>
      <c r="GN36" s="5">
        <v>-2710.9560965000001</v>
      </c>
      <c r="GO36" s="5">
        <f t="shared" si="15"/>
        <v>1193.18030533</v>
      </c>
      <c r="GP36" s="5">
        <f t="shared" si="16"/>
        <v>0.79955680912732074</v>
      </c>
      <c r="GR36" s="270">
        <v>4461.4410610000004</v>
      </c>
      <c r="GS36" s="270">
        <v>955.51367830000004</v>
      </c>
      <c r="GV36" s="270">
        <v>3776.590956</v>
      </c>
      <c r="GW36" s="270">
        <v>1193.1803050000001</v>
      </c>
      <c r="GX36" s="5">
        <f t="shared" si="17"/>
        <v>1537.03108</v>
      </c>
      <c r="GY36" s="5">
        <f t="shared" si="18"/>
        <v>0.77628899020051056</v>
      </c>
    </row>
    <row r="37" spans="16:207" x14ac:dyDescent="0.35">
      <c r="P37" s="40">
        <v>35</v>
      </c>
      <c r="Q37" s="85">
        <v>23323</v>
      </c>
      <c r="R37" s="86">
        <v>0.28100000000000003</v>
      </c>
      <c r="S37" s="87">
        <v>816.85</v>
      </c>
      <c r="T37" s="86">
        <v>0.17</v>
      </c>
      <c r="U37" s="87">
        <v>8220</v>
      </c>
      <c r="V37" s="86">
        <v>0.27400000000000002</v>
      </c>
      <c r="W37" s="87">
        <v>3508.2808</v>
      </c>
      <c r="X37" s="86">
        <v>0.24399999999999999</v>
      </c>
      <c r="Y37" s="87">
        <v>1362.0459000000001</v>
      </c>
      <c r="Z37" s="86">
        <v>0.14100000000000001</v>
      </c>
      <c r="AA37" s="87">
        <v>4113.6000000000004</v>
      </c>
      <c r="AB37" s="86">
        <v>0.08</v>
      </c>
      <c r="AC37" s="87">
        <v>3149.8144000000002</v>
      </c>
      <c r="AD37" s="86">
        <v>6.8000000000000005E-2</v>
      </c>
      <c r="AF37" s="40">
        <v>35</v>
      </c>
      <c r="AG37" s="85">
        <v>7742.9826000000003</v>
      </c>
      <c r="AH37" s="87">
        <v>864.8</v>
      </c>
      <c r="AI37" s="85">
        <v>188</v>
      </c>
      <c r="AJ37" s="37">
        <v>8.6999999999999994E-2</v>
      </c>
      <c r="AK37" s="37">
        <v>0.376</v>
      </c>
      <c r="AL37" s="37">
        <v>0.376</v>
      </c>
      <c r="AM37" s="86">
        <v>50.387999999999998</v>
      </c>
      <c r="AN37" s="87">
        <v>780.12120000000004</v>
      </c>
      <c r="AO37" s="37">
        <v>7.8E-2</v>
      </c>
      <c r="AP37" s="34">
        <v>6.7000000000000004E-2</v>
      </c>
      <c r="AQ37" s="85">
        <v>29614.400000000001</v>
      </c>
      <c r="AR37" s="87">
        <v>21597</v>
      </c>
      <c r="AS37" s="37">
        <v>0.66400000000000003</v>
      </c>
      <c r="AT37" s="34">
        <v>0.92</v>
      </c>
      <c r="AU37" s="26"/>
      <c r="AV37" s="85">
        <v>1051.556</v>
      </c>
      <c r="AW37" s="86">
        <v>0.42700007309169763</v>
      </c>
      <c r="AX37" s="85">
        <v>988.90899999999999</v>
      </c>
      <c r="AY37" s="86">
        <v>0.61537585563161168</v>
      </c>
      <c r="AZ37" s="85">
        <v>1121.4780000000001</v>
      </c>
      <c r="BA37" s="86">
        <v>0.5784392407674851</v>
      </c>
      <c r="BB37" s="26"/>
      <c r="BC37" s="88">
        <v>51358.995000000003</v>
      </c>
      <c r="BD37" s="86">
        <v>0.73770491803278682</v>
      </c>
      <c r="BE37" s="26"/>
      <c r="BF37" s="133">
        <v>13819.949000000001</v>
      </c>
      <c r="BG37" s="26">
        <v>0</v>
      </c>
      <c r="BH37" s="89">
        <v>0</v>
      </c>
      <c r="BI37" s="90">
        <v>0.42392481595092024</v>
      </c>
      <c r="BJ37" s="91">
        <v>0</v>
      </c>
      <c r="BK37" s="89">
        <v>0</v>
      </c>
      <c r="BL37" s="89">
        <v>0</v>
      </c>
      <c r="BM37" s="89">
        <v>0</v>
      </c>
      <c r="BN37" s="89">
        <v>3362.8589999999999</v>
      </c>
      <c r="BO37" s="90">
        <v>0.24950727110847307</v>
      </c>
      <c r="BP37" s="91">
        <v>0</v>
      </c>
      <c r="BQ37" s="26">
        <v>7668</v>
      </c>
      <c r="BR37" s="26">
        <v>651.2179432800001</v>
      </c>
      <c r="BS37" s="26"/>
      <c r="BT37" s="92">
        <v>-700</v>
      </c>
      <c r="BU37" s="26">
        <v>0</v>
      </c>
      <c r="BV37" s="26">
        <v>4485</v>
      </c>
      <c r="BW37" s="26">
        <v>4485</v>
      </c>
      <c r="BX37" s="26">
        <v>0</v>
      </c>
      <c r="BY37" s="26">
        <v>0</v>
      </c>
      <c r="BZ37" s="26">
        <v>-5000</v>
      </c>
      <c r="CA37" s="26">
        <v>0</v>
      </c>
      <c r="CB37" s="26">
        <v>-5300</v>
      </c>
      <c r="CC37" s="26">
        <v>0</v>
      </c>
      <c r="CD37" s="26">
        <v>-4000</v>
      </c>
      <c r="CE37" s="26">
        <v>0</v>
      </c>
      <c r="CF37" s="26">
        <v>-4800</v>
      </c>
      <c r="CG37" s="26">
        <v>0</v>
      </c>
      <c r="CH37" s="26">
        <v>8984.4408632199993</v>
      </c>
      <c r="CI37" s="26">
        <v>8984.4408632199993</v>
      </c>
      <c r="CJ37" s="90">
        <v>13469.440863219999</v>
      </c>
      <c r="CK37" s="26"/>
      <c r="CL37" s="92">
        <v>-700</v>
      </c>
      <c r="CM37" s="26">
        <v>700</v>
      </c>
      <c r="CN37" s="26">
        <v>4485</v>
      </c>
      <c r="CO37" s="26">
        <v>0</v>
      </c>
      <c r="CP37" s="26">
        <v>0</v>
      </c>
      <c r="CQ37" s="26">
        <v>0</v>
      </c>
      <c r="CR37" s="26">
        <v>-5000</v>
      </c>
      <c r="CS37" s="26">
        <v>5000</v>
      </c>
      <c r="CT37" s="26">
        <v>-5300</v>
      </c>
      <c r="CU37" s="26">
        <v>5300</v>
      </c>
      <c r="CV37" s="26">
        <v>-4000</v>
      </c>
      <c r="CW37" s="26">
        <v>4000</v>
      </c>
      <c r="CX37" s="26">
        <v>-4800</v>
      </c>
      <c r="CY37" s="26">
        <v>4800</v>
      </c>
      <c r="CZ37" s="26">
        <v>8984.4408632199993</v>
      </c>
      <c r="DA37" s="26">
        <v>0</v>
      </c>
      <c r="DB37" s="90">
        <v>19800</v>
      </c>
      <c r="DC37" s="26"/>
      <c r="DD37" s="93">
        <v>40832.834000000003</v>
      </c>
      <c r="DE37" s="34">
        <v>1742.7370000000001</v>
      </c>
      <c r="DF37" s="37">
        <v>1880.3081814358</v>
      </c>
      <c r="DG37" s="37">
        <v>44455.879181435805</v>
      </c>
      <c r="DH37" s="93">
        <v>11043.945</v>
      </c>
      <c r="DI37" s="93">
        <v>56010.411</v>
      </c>
      <c r="DJ37" s="34">
        <v>6306</v>
      </c>
      <c r="DK37" s="90">
        <v>62316.411</v>
      </c>
      <c r="DL37" s="26"/>
      <c r="DM37" s="93">
        <v>1039.7529999999999</v>
      </c>
      <c r="DN37" s="34">
        <v>10571.615847326309</v>
      </c>
      <c r="DO37" s="34">
        <v>11611.36884732631</v>
      </c>
      <c r="DP37" s="37">
        <v>1623.017691862138</v>
      </c>
      <c r="DQ37" s="37">
        <v>2940.8517230913872</v>
      </c>
      <c r="DR37" s="37">
        <v>420.28389891</v>
      </c>
      <c r="DS37" s="34">
        <v>3361.1356220013872</v>
      </c>
      <c r="DT37" s="34">
        <v>163.38065128285481</v>
      </c>
      <c r="DU37" s="34">
        <v>163.38065128285481</v>
      </c>
      <c r="DW37" s="97">
        <v>0</v>
      </c>
      <c r="DX37" s="98">
        <v>6779.6610170000004</v>
      </c>
      <c r="DY37" s="104">
        <v>1447.7400829999999</v>
      </c>
      <c r="DZ37" s="104">
        <v>0</v>
      </c>
      <c r="EA37" s="97">
        <v>0</v>
      </c>
      <c r="EB37" s="98">
        <v>1553.672292</v>
      </c>
      <c r="EC37" s="97">
        <v>0</v>
      </c>
      <c r="ED37" s="98">
        <v>1271.1864410000001</v>
      </c>
      <c r="EE37" s="97">
        <v>0</v>
      </c>
      <c r="EF37" s="98">
        <v>847.5</v>
      </c>
      <c r="EG37" s="97">
        <v>0</v>
      </c>
      <c r="EH37" s="98">
        <v>7397.5988710000001</v>
      </c>
      <c r="EI37" s="97">
        <v>0</v>
      </c>
      <c r="EJ37" s="98">
        <v>6779.6610170000004</v>
      </c>
      <c r="EK37" s="105">
        <v>1553.672292</v>
      </c>
      <c r="EL37" s="106">
        <v>847.5</v>
      </c>
      <c r="EM37" s="107">
        <v>735.83500000000004</v>
      </c>
      <c r="EN37" s="105">
        <v>420.28389891</v>
      </c>
      <c r="EO37" s="105">
        <v>10964.025395000001</v>
      </c>
      <c r="EP37" s="105">
        <v>0</v>
      </c>
      <c r="ER37" s="133">
        <v>0</v>
      </c>
      <c r="ES37" s="23">
        <v>0</v>
      </c>
      <c r="ET37" s="34">
        <f t="shared" si="1"/>
        <v>0</v>
      </c>
      <c r="EU37" s="133">
        <v>0</v>
      </c>
      <c r="EV37" s="23">
        <v>0</v>
      </c>
      <c r="EW37" s="34">
        <f t="shared" si="19"/>
        <v>0</v>
      </c>
      <c r="EY37" s="141">
        <v>0</v>
      </c>
      <c r="EZ37" s="23">
        <v>3156.57</v>
      </c>
      <c r="FA37" s="139">
        <f t="shared" si="2"/>
        <v>0.23203283156840868</v>
      </c>
      <c r="FB37" s="5">
        <v>4613</v>
      </c>
      <c r="FC37" s="139">
        <f t="shared" si="3"/>
        <v>1</v>
      </c>
      <c r="FE37" s="5"/>
      <c r="FF37" s="141">
        <v>0</v>
      </c>
      <c r="FG37" s="23">
        <v>10423.35</v>
      </c>
      <c r="FH37" s="139">
        <f t="shared" si="4"/>
        <v>0.78248972467766453</v>
      </c>
      <c r="FI37" s="5">
        <v>0</v>
      </c>
      <c r="FJ37" s="139">
        <f t="shared" si="5"/>
        <v>0</v>
      </c>
      <c r="FL37" s="144">
        <v>7873</v>
      </c>
      <c r="FM37" s="145">
        <f t="shared" si="6"/>
        <v>0.68245451314546257</v>
      </c>
      <c r="FN37" s="144">
        <v>2591</v>
      </c>
      <c r="FO37" s="145">
        <f t="shared" si="7"/>
        <v>0.82634348588741824</v>
      </c>
      <c r="FQ37" s="141">
        <v>0</v>
      </c>
      <c r="FR37" s="23">
        <v>367.01</v>
      </c>
      <c r="FS37" s="185">
        <f t="shared" si="8"/>
        <v>0.46568963329526708</v>
      </c>
      <c r="FT37" s="186">
        <f t="shared" si="9"/>
        <v>367.01</v>
      </c>
      <c r="FV37" s="107">
        <f t="shared" si="10"/>
        <v>1223.672292</v>
      </c>
      <c r="FW37" s="23">
        <v>1553.672292</v>
      </c>
      <c r="FX37" s="23">
        <v>0</v>
      </c>
      <c r="FY37" s="23">
        <v>330</v>
      </c>
      <c r="FZ37" s="23">
        <f t="shared" si="11"/>
        <v>0.78759999261105451</v>
      </c>
      <c r="GA37" s="183">
        <v>0</v>
      </c>
      <c r="GC37" s="37">
        <v>9812.1637900000005</v>
      </c>
      <c r="GD37" s="37">
        <f t="shared" si="12"/>
        <v>0.30098661932515341</v>
      </c>
      <c r="GE37" s="37">
        <v>1599.4909802499999</v>
      </c>
      <c r="GF37" s="37">
        <f t="shared" si="13"/>
        <v>0.11867420835806498</v>
      </c>
      <c r="GH37" s="5">
        <v>17503.44599</v>
      </c>
      <c r="GI37" s="270">
        <v>5007.1944649999996</v>
      </c>
      <c r="GK37" s="35">
        <v>0.25700000000000001</v>
      </c>
      <c r="GL37" s="33">
        <v>0.84</v>
      </c>
      <c r="GM37" s="5">
        <f t="shared" si="14"/>
        <v>2641.1212334900001</v>
      </c>
      <c r="GN37" s="5">
        <v>-2641.1212334900001</v>
      </c>
      <c r="GO37" s="5">
        <f t="shared" si="15"/>
        <v>1123.3454423200001</v>
      </c>
      <c r="GP37" s="5">
        <f t="shared" si="16"/>
        <v>0.75276007607306861</v>
      </c>
      <c r="GR37" s="270">
        <v>8092.7395130000004</v>
      </c>
      <c r="GS37" s="270">
        <v>1626.2691830000001</v>
      </c>
      <c r="GV37" s="270">
        <v>3776.590956</v>
      </c>
      <c r="GW37" s="270">
        <v>1193.1803050000001</v>
      </c>
      <c r="GX37" s="5">
        <f t="shared" si="17"/>
        <v>1537.03108</v>
      </c>
      <c r="GY37" s="5">
        <f t="shared" si="18"/>
        <v>0.77628899020051056</v>
      </c>
    </row>
    <row r="38" spans="16:207" x14ac:dyDescent="0.35">
      <c r="P38" s="40">
        <v>36</v>
      </c>
      <c r="Q38" s="85">
        <v>29216</v>
      </c>
      <c r="R38" s="86">
        <v>0.35199999999999998</v>
      </c>
      <c r="S38" s="87">
        <v>1359.8150000000001</v>
      </c>
      <c r="T38" s="86">
        <v>0.28300000000000003</v>
      </c>
      <c r="U38" s="87">
        <v>12180</v>
      </c>
      <c r="V38" s="86">
        <v>0.40600000000000003</v>
      </c>
      <c r="W38" s="87">
        <v>5938.1966000000002</v>
      </c>
      <c r="X38" s="86">
        <v>0.41299999999999998</v>
      </c>
      <c r="Y38" s="87">
        <v>2414.9749999999999</v>
      </c>
      <c r="Z38" s="86">
        <v>0.25</v>
      </c>
      <c r="AA38" s="87">
        <v>6427.5</v>
      </c>
      <c r="AB38" s="86">
        <v>0.125</v>
      </c>
      <c r="AC38" s="87">
        <v>4863.6840000000002</v>
      </c>
      <c r="AD38" s="86">
        <v>0.105</v>
      </c>
      <c r="AF38" s="40">
        <v>36</v>
      </c>
      <c r="AG38" s="85">
        <v>7297.9835999999996</v>
      </c>
      <c r="AH38" s="87">
        <v>883.2</v>
      </c>
      <c r="AI38" s="85">
        <v>192</v>
      </c>
      <c r="AJ38" s="37">
        <v>8.199999999999999E-2</v>
      </c>
      <c r="AK38" s="37">
        <v>0.38400000000000001</v>
      </c>
      <c r="AL38" s="37">
        <v>0.38400000000000001</v>
      </c>
      <c r="AM38" s="86">
        <v>46.512</v>
      </c>
      <c r="AN38" s="87">
        <v>477.38760000000002</v>
      </c>
      <c r="AO38" s="37">
        <v>7.1999999999999995E-2</v>
      </c>
      <c r="AP38" s="34">
        <v>4.1000000000000002E-2</v>
      </c>
      <c r="AQ38" s="85">
        <v>26715.4</v>
      </c>
      <c r="AR38" s="87">
        <v>21550.05</v>
      </c>
      <c r="AS38" s="37">
        <v>0.59900000000000009</v>
      </c>
      <c r="AT38" s="34">
        <v>0.91799999999999993</v>
      </c>
      <c r="AU38" s="26"/>
      <c r="AV38" s="85">
        <v>1046.6300000000001</v>
      </c>
      <c r="AW38" s="86">
        <v>0.42499979696750673</v>
      </c>
      <c r="AX38" s="85">
        <v>984.81100000000004</v>
      </c>
      <c r="AY38" s="86">
        <v>0.61282576228998131</v>
      </c>
      <c r="AZ38" s="85">
        <v>1121.4780000000001</v>
      </c>
      <c r="BA38" s="86">
        <v>0.5784392407674851</v>
      </c>
      <c r="BB38" s="26"/>
      <c r="BC38" s="88">
        <v>51358.995000000003</v>
      </c>
      <c r="BD38" s="86">
        <v>0.73770491803278682</v>
      </c>
      <c r="BE38" s="26"/>
      <c r="BF38" s="133">
        <v>17503.446</v>
      </c>
      <c r="BG38" s="26">
        <v>0</v>
      </c>
      <c r="BH38" s="89">
        <v>0</v>
      </c>
      <c r="BI38" s="90">
        <v>0.53691552147239263</v>
      </c>
      <c r="BJ38" s="91">
        <v>0</v>
      </c>
      <c r="BK38" s="89">
        <v>0</v>
      </c>
      <c r="BL38" s="89">
        <v>0</v>
      </c>
      <c r="BM38" s="89">
        <v>0</v>
      </c>
      <c r="BN38" s="89">
        <v>5007.1940000000004</v>
      </c>
      <c r="BO38" s="90">
        <v>0.37150868081317706</v>
      </c>
      <c r="BP38" s="91">
        <v>0</v>
      </c>
      <c r="BQ38" s="26">
        <v>7668</v>
      </c>
      <c r="BR38" s="26">
        <v>650.75806136999995</v>
      </c>
      <c r="BS38" s="26"/>
      <c r="BT38" s="92">
        <v>-700</v>
      </c>
      <c r="BU38" s="26">
        <v>0</v>
      </c>
      <c r="BV38" s="26">
        <v>4485</v>
      </c>
      <c r="BW38" s="26">
        <v>4485</v>
      </c>
      <c r="BX38" s="26">
        <v>0</v>
      </c>
      <c r="BY38" s="26">
        <v>0</v>
      </c>
      <c r="BZ38" s="26">
        <v>-5000</v>
      </c>
      <c r="CA38" s="26">
        <v>0</v>
      </c>
      <c r="CB38" s="26">
        <v>-5300</v>
      </c>
      <c r="CC38" s="26">
        <v>0</v>
      </c>
      <c r="CD38" s="26">
        <v>-4000</v>
      </c>
      <c r="CE38" s="26">
        <v>0</v>
      </c>
      <c r="CF38" s="26">
        <v>-4800</v>
      </c>
      <c r="CG38" s="26">
        <v>0</v>
      </c>
      <c r="CH38" s="26">
        <v>9837.3151799700008</v>
      </c>
      <c r="CI38" s="26">
        <v>9837.3151799700008</v>
      </c>
      <c r="CJ38" s="90">
        <v>14322.315179970001</v>
      </c>
      <c r="CK38" s="26"/>
      <c r="CL38" s="92">
        <v>-700</v>
      </c>
      <c r="CM38" s="26">
        <v>700</v>
      </c>
      <c r="CN38" s="26">
        <v>4485</v>
      </c>
      <c r="CO38" s="26">
        <v>0</v>
      </c>
      <c r="CP38" s="26">
        <v>0</v>
      </c>
      <c r="CQ38" s="26">
        <v>0</v>
      </c>
      <c r="CR38" s="26">
        <v>-5000</v>
      </c>
      <c r="CS38" s="26">
        <v>5000</v>
      </c>
      <c r="CT38" s="26">
        <v>-5300</v>
      </c>
      <c r="CU38" s="26">
        <v>5300</v>
      </c>
      <c r="CV38" s="26">
        <v>-4000</v>
      </c>
      <c r="CW38" s="26">
        <v>4000</v>
      </c>
      <c r="CX38" s="26">
        <v>-4800</v>
      </c>
      <c r="CY38" s="26">
        <v>4800</v>
      </c>
      <c r="CZ38" s="26">
        <v>9837.3151799700008</v>
      </c>
      <c r="DA38" s="26">
        <v>0</v>
      </c>
      <c r="DB38" s="90">
        <v>19800</v>
      </c>
      <c r="DC38" s="26"/>
      <c r="DD38" s="93">
        <v>41064.275000000001</v>
      </c>
      <c r="DE38" s="34">
        <v>1773.171</v>
      </c>
      <c r="DF38" s="37">
        <v>2343.1471163831998</v>
      </c>
      <c r="DG38" s="37">
        <v>45180.593116383207</v>
      </c>
      <c r="DH38" s="93">
        <v>12487.821</v>
      </c>
      <c r="DI38" s="93">
        <v>58423.411</v>
      </c>
      <c r="DJ38" s="34">
        <v>6288</v>
      </c>
      <c r="DK38" s="90">
        <v>64711.411</v>
      </c>
      <c r="DL38" s="26"/>
      <c r="DM38" s="93">
        <v>984.71400000000006</v>
      </c>
      <c r="DN38" s="34">
        <v>10555.905846475949</v>
      </c>
      <c r="DO38" s="34">
        <v>11540.619846475949</v>
      </c>
      <c r="DP38" s="37">
        <v>1623.017691862138</v>
      </c>
      <c r="DQ38" s="37">
        <v>2932.5738486661439</v>
      </c>
      <c r="DR38" s="37">
        <v>428.56177332999999</v>
      </c>
      <c r="DS38" s="34">
        <v>3361.135621996144</v>
      </c>
      <c r="DT38" s="34">
        <v>162.92076937034139</v>
      </c>
      <c r="DU38" s="34">
        <v>162.92076937034139</v>
      </c>
      <c r="DW38" s="97">
        <v>0</v>
      </c>
      <c r="DX38" s="98">
        <v>6779.6610170000004</v>
      </c>
      <c r="DY38" s="104">
        <v>1447.7400829999999</v>
      </c>
      <c r="DZ38" s="104">
        <v>0</v>
      </c>
      <c r="EA38" s="97">
        <v>0</v>
      </c>
      <c r="EB38" s="98">
        <v>1553.672292</v>
      </c>
      <c r="EC38" s="97">
        <v>0</v>
      </c>
      <c r="ED38" s="98">
        <v>1271.1864410000001</v>
      </c>
      <c r="EE38" s="97">
        <v>0</v>
      </c>
      <c r="EF38" s="98">
        <v>847.5</v>
      </c>
      <c r="EG38" s="97">
        <v>0</v>
      </c>
      <c r="EH38" s="98">
        <v>7397.5988710000001</v>
      </c>
      <c r="EI38" s="97">
        <v>0</v>
      </c>
      <c r="EJ38" s="98">
        <v>6779.6610170000004</v>
      </c>
      <c r="EK38" s="105">
        <v>1553.672292</v>
      </c>
      <c r="EL38" s="106">
        <v>847.5</v>
      </c>
      <c r="EM38" s="107">
        <v>735.83500000000004</v>
      </c>
      <c r="EN38" s="105">
        <v>428.56177332999999</v>
      </c>
      <c r="EO38" s="105">
        <v>10964.025395000001</v>
      </c>
      <c r="EP38" s="105">
        <v>0</v>
      </c>
      <c r="ER38" s="133">
        <v>0</v>
      </c>
      <c r="ES38" s="23">
        <v>0</v>
      </c>
      <c r="ET38" s="34">
        <f t="shared" si="1"/>
        <v>0</v>
      </c>
      <c r="EU38" s="133">
        <v>0</v>
      </c>
      <c r="EV38" s="23">
        <v>0</v>
      </c>
      <c r="EW38" s="34">
        <f t="shared" si="19"/>
        <v>0</v>
      </c>
      <c r="EY38" s="141">
        <v>0</v>
      </c>
      <c r="EZ38" s="23">
        <v>3156.57</v>
      </c>
      <c r="FA38" s="139">
        <f t="shared" si="2"/>
        <v>0.23203283156840868</v>
      </c>
      <c r="FB38" s="5">
        <v>4613</v>
      </c>
      <c r="FC38" s="139">
        <f t="shared" si="3"/>
        <v>1</v>
      </c>
      <c r="FE38" s="5"/>
      <c r="FF38" s="141">
        <v>0</v>
      </c>
      <c r="FG38" s="23">
        <v>10423.35</v>
      </c>
      <c r="FH38" s="139">
        <f t="shared" si="4"/>
        <v>0.78248972467766453</v>
      </c>
      <c r="FI38" s="5">
        <v>0</v>
      </c>
      <c r="FJ38" s="139">
        <f t="shared" si="5"/>
        <v>0</v>
      </c>
      <c r="FL38" s="144">
        <v>7873</v>
      </c>
      <c r="FM38" s="145">
        <f t="shared" si="6"/>
        <v>0.68245451314546257</v>
      </c>
      <c r="FN38" s="144">
        <v>2591</v>
      </c>
      <c r="FO38" s="145">
        <f t="shared" si="7"/>
        <v>0.82634348588741824</v>
      </c>
      <c r="FQ38" s="141">
        <v>0</v>
      </c>
      <c r="FR38" s="23">
        <v>367.01</v>
      </c>
      <c r="FS38" s="185">
        <f t="shared" si="8"/>
        <v>0.46568963329526708</v>
      </c>
      <c r="FT38" s="186">
        <f t="shared" si="9"/>
        <v>367.01</v>
      </c>
      <c r="FV38" s="107">
        <f t="shared" si="10"/>
        <v>1223.672292</v>
      </c>
      <c r="FW38" s="23">
        <v>1553.672292</v>
      </c>
      <c r="FX38" s="23">
        <v>0</v>
      </c>
      <c r="FY38" s="23">
        <v>330</v>
      </c>
      <c r="FZ38" s="23">
        <f t="shared" si="11"/>
        <v>0.78759999261105451</v>
      </c>
      <c r="GA38" s="183">
        <v>0</v>
      </c>
      <c r="GC38" s="37">
        <v>12427.44666</v>
      </c>
      <c r="GD38" s="37">
        <f t="shared" si="12"/>
        <v>0.38121002024539874</v>
      </c>
      <c r="GE38" s="37">
        <v>2034.25098026</v>
      </c>
      <c r="GF38" s="37">
        <f t="shared" si="13"/>
        <v>0.15093121978483454</v>
      </c>
      <c r="GH38" s="5">
        <v>19904.739280000002</v>
      </c>
      <c r="GI38" s="270">
        <v>6083.3553460000003</v>
      </c>
      <c r="GK38" s="35">
        <v>0.25700000000000001</v>
      </c>
      <c r="GL38" s="33">
        <v>0.84</v>
      </c>
      <c r="GM38" s="5">
        <f t="shared" si="14"/>
        <v>1517.77579117</v>
      </c>
      <c r="GN38" s="5">
        <v>-1517.77579117</v>
      </c>
      <c r="GO38" s="5">
        <f t="shared" si="15"/>
        <v>0</v>
      </c>
      <c r="GP38" s="5">
        <f t="shared" si="16"/>
        <v>0</v>
      </c>
      <c r="GR38" s="270">
        <v>13819.94887</v>
      </c>
      <c r="GS38" s="270">
        <v>3362.8594079999998</v>
      </c>
      <c r="GV38" s="270">
        <v>3776.590956</v>
      </c>
      <c r="GW38" s="270">
        <v>1193.1803050000001</v>
      </c>
      <c r="GX38" s="5">
        <f t="shared" si="17"/>
        <v>1537.03108</v>
      </c>
      <c r="GY38" s="5">
        <f t="shared" si="18"/>
        <v>0.77628899020051056</v>
      </c>
    </row>
    <row r="39" spans="16:207" x14ac:dyDescent="0.35">
      <c r="P39" s="40">
        <v>37</v>
      </c>
      <c r="Q39" s="85">
        <v>31789</v>
      </c>
      <c r="R39" s="86">
        <v>0.38300000000000001</v>
      </c>
      <c r="S39" s="87">
        <v>1773.0450000000001</v>
      </c>
      <c r="T39" s="86">
        <v>0.36899999999999999</v>
      </c>
      <c r="U39" s="87">
        <v>14700</v>
      </c>
      <c r="V39" s="86">
        <v>0.49</v>
      </c>
      <c r="W39" s="87">
        <v>7577.3113999999996</v>
      </c>
      <c r="X39" s="86">
        <v>0.52699999999999991</v>
      </c>
      <c r="Y39" s="87">
        <v>3197.4268999999999</v>
      </c>
      <c r="Z39" s="86">
        <v>0.33100000000000002</v>
      </c>
      <c r="AA39" s="87">
        <v>8124.36</v>
      </c>
      <c r="AB39" s="86">
        <v>0.158</v>
      </c>
      <c r="AC39" s="87">
        <v>6160.6664000000001</v>
      </c>
      <c r="AD39" s="86">
        <v>0.13299999999999998</v>
      </c>
      <c r="AF39" s="40">
        <v>37</v>
      </c>
      <c r="AG39" s="85">
        <v>7742.9826000000003</v>
      </c>
      <c r="AH39" s="87">
        <v>901.6</v>
      </c>
      <c r="AI39" s="85">
        <v>196</v>
      </c>
      <c r="AJ39" s="37">
        <v>8.6999999999999994E-2</v>
      </c>
      <c r="AK39" s="37">
        <v>0.39200000000000002</v>
      </c>
      <c r="AL39" s="37">
        <v>0.39200000000000002</v>
      </c>
      <c r="AM39" s="86">
        <v>40.052</v>
      </c>
      <c r="AN39" s="87">
        <v>384.23880000000003</v>
      </c>
      <c r="AO39" s="37">
        <v>6.2E-2</v>
      </c>
      <c r="AP39" s="34">
        <v>3.3000000000000002E-2</v>
      </c>
      <c r="AQ39" s="85">
        <v>26670.799999999999</v>
      </c>
      <c r="AR39" s="87">
        <v>21550.05</v>
      </c>
      <c r="AS39" s="37">
        <v>0.59799999999999998</v>
      </c>
      <c r="AT39" s="34">
        <v>0.91799999999999993</v>
      </c>
      <c r="AU39" s="26"/>
      <c r="AV39" s="85">
        <v>1022.004</v>
      </c>
      <c r="AW39" s="86">
        <v>0.4150000406064987</v>
      </c>
      <c r="AX39" s="85">
        <v>987.846</v>
      </c>
      <c r="AY39" s="86">
        <v>0.61471437461107659</v>
      </c>
      <c r="AZ39" s="85">
        <v>1121.4780000000001</v>
      </c>
      <c r="BA39" s="86">
        <v>0.5784392407674851</v>
      </c>
      <c r="BB39" s="26"/>
      <c r="BC39" s="88">
        <v>51358.995000000003</v>
      </c>
      <c r="BD39" s="86">
        <v>0.73770491803278682</v>
      </c>
      <c r="BE39" s="26"/>
      <c r="BF39" s="133">
        <v>19904.739000000001</v>
      </c>
      <c r="BG39" s="26">
        <v>0</v>
      </c>
      <c r="BH39" s="89">
        <v>0</v>
      </c>
      <c r="BI39" s="90">
        <v>0.61057481595092034</v>
      </c>
      <c r="BJ39" s="91">
        <v>0</v>
      </c>
      <c r="BK39" s="89">
        <v>0</v>
      </c>
      <c r="BL39" s="89">
        <v>0</v>
      </c>
      <c r="BM39" s="89">
        <v>0</v>
      </c>
      <c r="BN39" s="89">
        <v>6083.3549999999996</v>
      </c>
      <c r="BO39" s="90">
        <v>0.4513544294405698</v>
      </c>
      <c r="BP39" s="91">
        <v>0</v>
      </c>
      <c r="BQ39" s="26">
        <v>7668</v>
      </c>
      <c r="BR39" s="26">
        <v>0</v>
      </c>
      <c r="BS39" s="26"/>
      <c r="BT39" s="92">
        <v>-700</v>
      </c>
      <c r="BU39" s="26">
        <v>0</v>
      </c>
      <c r="BV39" s="26">
        <v>4485</v>
      </c>
      <c r="BW39" s="26">
        <v>4485</v>
      </c>
      <c r="BX39" s="26">
        <v>0</v>
      </c>
      <c r="BY39" s="26">
        <v>0</v>
      </c>
      <c r="BZ39" s="26">
        <v>-5000</v>
      </c>
      <c r="CA39" s="26">
        <v>0</v>
      </c>
      <c r="CB39" s="26">
        <v>-5300</v>
      </c>
      <c r="CC39" s="26">
        <v>0</v>
      </c>
      <c r="CD39" s="26">
        <v>-4000</v>
      </c>
      <c r="CE39" s="26">
        <v>0</v>
      </c>
      <c r="CF39" s="26">
        <v>-4800</v>
      </c>
      <c r="CG39" s="26">
        <v>0</v>
      </c>
      <c r="CH39" s="26">
        <v>10267.1362993</v>
      </c>
      <c r="CI39" s="26">
        <v>10267.1362993</v>
      </c>
      <c r="CJ39" s="90">
        <v>14752.1362993</v>
      </c>
      <c r="CK39" s="26"/>
      <c r="CL39" s="92">
        <v>-700</v>
      </c>
      <c r="CM39" s="26">
        <v>700</v>
      </c>
      <c r="CN39" s="26">
        <v>4485</v>
      </c>
      <c r="CO39" s="26">
        <v>0</v>
      </c>
      <c r="CP39" s="26">
        <v>0</v>
      </c>
      <c r="CQ39" s="26">
        <v>0</v>
      </c>
      <c r="CR39" s="26">
        <v>-5000</v>
      </c>
      <c r="CS39" s="26">
        <v>5000</v>
      </c>
      <c r="CT39" s="26">
        <v>-5300</v>
      </c>
      <c r="CU39" s="26">
        <v>5300</v>
      </c>
      <c r="CV39" s="26">
        <v>-4000</v>
      </c>
      <c r="CW39" s="26">
        <v>4000</v>
      </c>
      <c r="CX39" s="26">
        <v>-4800</v>
      </c>
      <c r="CY39" s="26">
        <v>4800</v>
      </c>
      <c r="CZ39" s="26">
        <v>10267.1362993</v>
      </c>
      <c r="DA39" s="26">
        <v>0</v>
      </c>
      <c r="DB39" s="90">
        <v>19800</v>
      </c>
      <c r="DC39" s="26"/>
      <c r="DD39" s="93">
        <v>41324.968000000001</v>
      </c>
      <c r="DE39" s="34">
        <v>1729.674</v>
      </c>
      <c r="DF39" s="37">
        <v>2542.0386568734998</v>
      </c>
      <c r="DG39" s="37">
        <v>45596.680656873497</v>
      </c>
      <c r="DH39" s="93">
        <v>13561.127</v>
      </c>
      <c r="DI39" s="93">
        <v>59705.411</v>
      </c>
      <c r="DJ39" s="34">
        <v>6020</v>
      </c>
      <c r="DK39" s="90">
        <v>65725.410999999993</v>
      </c>
      <c r="DL39" s="26"/>
      <c r="DM39" s="93">
        <v>950.90099999999995</v>
      </c>
      <c r="DN39" s="34">
        <v>10540.1958456256</v>
      </c>
      <c r="DO39" s="34">
        <v>11491.0968456256</v>
      </c>
      <c r="DP39" s="37">
        <v>1571.461651611138</v>
      </c>
      <c r="DQ39" s="37">
        <v>2924.2959742409021</v>
      </c>
      <c r="DR39" s="37">
        <v>436.83964775999999</v>
      </c>
      <c r="DS39" s="34">
        <v>3361.135622000902</v>
      </c>
      <c r="DT39" s="34">
        <v>162.46088745782791</v>
      </c>
      <c r="DU39" s="34">
        <v>162.46088745782791</v>
      </c>
      <c r="DW39" s="97">
        <v>0</v>
      </c>
      <c r="DX39" s="98">
        <v>6779.6610170000004</v>
      </c>
      <c r="DY39" s="104">
        <v>1447.7400829999999</v>
      </c>
      <c r="DZ39" s="104">
        <v>0</v>
      </c>
      <c r="EA39" s="97">
        <v>0</v>
      </c>
      <c r="EB39" s="98">
        <v>702.95252817000005</v>
      </c>
      <c r="EC39" s="97">
        <v>0</v>
      </c>
      <c r="ED39" s="98">
        <v>1271.1864410000001</v>
      </c>
      <c r="EE39" s="97">
        <v>0</v>
      </c>
      <c r="EF39" s="98">
        <v>847.5</v>
      </c>
      <c r="EG39" s="97">
        <v>0</v>
      </c>
      <c r="EH39" s="98">
        <v>7397.5988710000001</v>
      </c>
      <c r="EI39" s="97">
        <v>0</v>
      </c>
      <c r="EJ39" s="98">
        <v>6779.6610170000004</v>
      </c>
      <c r="EK39" s="105">
        <v>702.95252817000005</v>
      </c>
      <c r="EL39" s="106">
        <v>847.5</v>
      </c>
      <c r="EM39" s="107">
        <v>735.83500000000004</v>
      </c>
      <c r="EN39" s="105">
        <v>436.83964775999999</v>
      </c>
      <c r="EO39" s="105">
        <v>10964.025395000001</v>
      </c>
      <c r="EP39" s="105">
        <v>0</v>
      </c>
      <c r="ER39" s="133">
        <v>0</v>
      </c>
      <c r="ES39" s="23">
        <v>0</v>
      </c>
      <c r="ET39" s="34">
        <f t="shared" si="1"/>
        <v>0</v>
      </c>
      <c r="EU39" s="133">
        <v>0</v>
      </c>
      <c r="EV39" s="23">
        <v>0</v>
      </c>
      <c r="EW39" s="34">
        <f t="shared" si="19"/>
        <v>0</v>
      </c>
      <c r="EY39" s="141">
        <v>0</v>
      </c>
      <c r="EZ39" s="23">
        <v>3156.57</v>
      </c>
      <c r="FA39" s="139">
        <f t="shared" si="2"/>
        <v>0.23203283156840868</v>
      </c>
      <c r="FB39" s="5">
        <v>4613</v>
      </c>
      <c r="FC39" s="139">
        <f t="shared" si="3"/>
        <v>1</v>
      </c>
      <c r="FE39" s="5"/>
      <c r="FF39" s="141">
        <v>0</v>
      </c>
      <c r="FG39" s="23">
        <v>10423.35</v>
      </c>
      <c r="FH39" s="139">
        <f t="shared" si="4"/>
        <v>0.78248972467766453</v>
      </c>
      <c r="FI39" s="5">
        <v>0</v>
      </c>
      <c r="FJ39" s="139">
        <f t="shared" si="5"/>
        <v>0</v>
      </c>
      <c r="FL39" s="144">
        <v>7873</v>
      </c>
      <c r="FM39" s="145">
        <f t="shared" si="6"/>
        <v>0.68245451314546257</v>
      </c>
      <c r="FN39" s="144">
        <v>2591</v>
      </c>
      <c r="FO39" s="145">
        <f t="shared" si="7"/>
        <v>0.82634348588741824</v>
      </c>
      <c r="FQ39" s="141">
        <v>0</v>
      </c>
      <c r="FR39" s="23">
        <v>367.01</v>
      </c>
      <c r="FS39" s="185">
        <f t="shared" si="8"/>
        <v>0.46568963329526708</v>
      </c>
      <c r="FT39" s="186">
        <f t="shared" si="9"/>
        <v>367.01</v>
      </c>
      <c r="FV39" s="107">
        <f t="shared" si="10"/>
        <v>573.37411254000006</v>
      </c>
      <c r="FW39" s="23">
        <v>702.95252817000005</v>
      </c>
      <c r="FX39" s="23">
        <v>0</v>
      </c>
      <c r="FY39" s="23">
        <v>129.57841562999999</v>
      </c>
      <c r="FZ39" s="23">
        <f t="shared" si="11"/>
        <v>0.36904443269021409</v>
      </c>
      <c r="GA39" s="183">
        <v>0</v>
      </c>
      <c r="GC39" s="37">
        <v>14132.36469</v>
      </c>
      <c r="GD39" s="37">
        <f t="shared" si="12"/>
        <v>0.43350811932515337</v>
      </c>
      <c r="GE39" s="37">
        <v>2417.4549400000001</v>
      </c>
      <c r="GF39" s="37">
        <f t="shared" si="13"/>
        <v>0.17936303160706338</v>
      </c>
      <c r="GH39" s="5">
        <v>20607.504980000002</v>
      </c>
      <c r="GI39" s="270">
        <v>6456.4725099999996</v>
      </c>
      <c r="GK39" s="35">
        <v>0.25700000000000001</v>
      </c>
      <c r="GL39" s="33">
        <v>0.84</v>
      </c>
      <c r="GM39" s="5">
        <f t="shared" si="14"/>
        <v>1517.77579117</v>
      </c>
      <c r="GN39" s="5">
        <v>-1517.77579117</v>
      </c>
      <c r="GO39" s="5">
        <f t="shared" si="15"/>
        <v>0</v>
      </c>
      <c r="GP39" s="5">
        <f t="shared" si="16"/>
        <v>0</v>
      </c>
      <c r="GR39" s="270">
        <v>17503.44599</v>
      </c>
      <c r="GS39" s="270">
        <v>5007.1944649999996</v>
      </c>
      <c r="GV39" s="270">
        <v>3776.590956</v>
      </c>
      <c r="GW39" s="270">
        <v>1193.1803050000001</v>
      </c>
      <c r="GX39" s="5">
        <f t="shared" si="17"/>
        <v>1537.03108</v>
      </c>
      <c r="GY39" s="5">
        <f t="shared" si="18"/>
        <v>0.77628899020051056</v>
      </c>
    </row>
    <row r="40" spans="16:207" x14ac:dyDescent="0.35">
      <c r="P40" s="40">
        <v>38</v>
      </c>
      <c r="Q40" s="85">
        <v>32702</v>
      </c>
      <c r="R40" s="86">
        <v>0.39400000000000002</v>
      </c>
      <c r="S40" s="87">
        <v>1922</v>
      </c>
      <c r="T40" s="86">
        <v>0.4</v>
      </c>
      <c r="U40" s="87">
        <v>15330</v>
      </c>
      <c r="V40" s="86">
        <v>0.51100000000000001</v>
      </c>
      <c r="W40" s="87">
        <v>8224.3304000000007</v>
      </c>
      <c r="X40" s="86">
        <v>0.57200000000000006</v>
      </c>
      <c r="Y40" s="87">
        <v>3516.2035999999998</v>
      </c>
      <c r="Z40" s="86">
        <v>0.36399999999999999</v>
      </c>
      <c r="AA40" s="87">
        <v>8741.4</v>
      </c>
      <c r="AB40" s="86">
        <v>0.16999999999999998</v>
      </c>
      <c r="AC40" s="87">
        <v>6577.5536000000002</v>
      </c>
      <c r="AD40" s="86">
        <v>0.14199999999999999</v>
      </c>
      <c r="AF40" s="40">
        <v>38</v>
      </c>
      <c r="AG40" s="85">
        <v>7920.9822000000004</v>
      </c>
      <c r="AH40" s="87">
        <v>917.7</v>
      </c>
      <c r="AI40" s="85">
        <v>199.5</v>
      </c>
      <c r="AJ40" s="37">
        <v>8.8999999999999996E-2</v>
      </c>
      <c r="AK40" s="37">
        <v>0.39900000000000002</v>
      </c>
      <c r="AL40" s="37">
        <v>0.39900000000000002</v>
      </c>
      <c r="AM40" s="86">
        <v>34.884</v>
      </c>
      <c r="AN40" s="87">
        <v>291.08999999999997</v>
      </c>
      <c r="AO40" s="37">
        <v>5.3999999999999999E-2</v>
      </c>
      <c r="AP40" s="34">
        <v>2.4999999999999998E-2</v>
      </c>
      <c r="AQ40" s="85">
        <v>27964.2</v>
      </c>
      <c r="AR40" s="87">
        <v>21573.525000000001</v>
      </c>
      <c r="AS40" s="37">
        <v>0.627</v>
      </c>
      <c r="AT40" s="34">
        <v>0.91900000000000004</v>
      </c>
      <c r="AU40" s="26"/>
      <c r="AV40" s="85">
        <v>1029.3920000000001</v>
      </c>
      <c r="AW40" s="86">
        <v>0.41800004872779845</v>
      </c>
      <c r="AX40" s="85">
        <v>987.125</v>
      </c>
      <c r="AY40" s="86">
        <v>0.61426571250777851</v>
      </c>
      <c r="AZ40" s="85">
        <v>1121.4780000000001</v>
      </c>
      <c r="BA40" s="86">
        <v>0.5784392407674851</v>
      </c>
      <c r="BB40" s="26"/>
      <c r="BC40" s="88">
        <v>51358.995000000003</v>
      </c>
      <c r="BD40" s="86">
        <v>0.73770491803278682</v>
      </c>
      <c r="BE40" s="26"/>
      <c r="BF40" s="133">
        <v>20607.505000000001</v>
      </c>
      <c r="BG40" s="26">
        <v>0</v>
      </c>
      <c r="BH40" s="89">
        <v>0</v>
      </c>
      <c r="BI40" s="90">
        <v>0.63213205521472393</v>
      </c>
      <c r="BJ40" s="91">
        <v>0</v>
      </c>
      <c r="BK40" s="89">
        <v>0</v>
      </c>
      <c r="BL40" s="89">
        <v>0</v>
      </c>
      <c r="BM40" s="89">
        <v>0</v>
      </c>
      <c r="BN40" s="89">
        <v>6456.473</v>
      </c>
      <c r="BO40" s="90">
        <v>0.47903791363703813</v>
      </c>
      <c r="BP40" s="91">
        <v>0</v>
      </c>
      <c r="BQ40" s="26">
        <v>7668</v>
      </c>
      <c r="BR40" s="26">
        <v>0</v>
      </c>
      <c r="BS40" s="26"/>
      <c r="BT40" s="92">
        <v>-700</v>
      </c>
      <c r="BU40" s="26">
        <v>0</v>
      </c>
      <c r="BV40" s="26">
        <v>4485</v>
      </c>
      <c r="BW40" s="26">
        <v>4485</v>
      </c>
      <c r="BX40" s="26">
        <v>0</v>
      </c>
      <c r="BY40" s="26">
        <v>0</v>
      </c>
      <c r="BZ40" s="26">
        <v>-5000</v>
      </c>
      <c r="CA40" s="26">
        <v>0</v>
      </c>
      <c r="CB40" s="26">
        <v>-5300</v>
      </c>
      <c r="CC40" s="26">
        <v>0</v>
      </c>
      <c r="CD40" s="26">
        <v>-4000</v>
      </c>
      <c r="CE40" s="26">
        <v>0</v>
      </c>
      <c r="CF40" s="26">
        <v>-4800</v>
      </c>
      <c r="CG40" s="26">
        <v>0</v>
      </c>
      <c r="CH40" s="26">
        <v>12505.57106643</v>
      </c>
      <c r="CI40" s="26">
        <v>12505.57106643</v>
      </c>
      <c r="CJ40" s="90">
        <v>16990.571066429999</v>
      </c>
      <c r="CK40" s="26"/>
      <c r="CL40" s="92">
        <v>-700</v>
      </c>
      <c r="CM40" s="26">
        <v>700</v>
      </c>
      <c r="CN40" s="26">
        <v>4485</v>
      </c>
      <c r="CO40" s="26">
        <v>0</v>
      </c>
      <c r="CP40" s="26">
        <v>0</v>
      </c>
      <c r="CQ40" s="26">
        <v>0</v>
      </c>
      <c r="CR40" s="26">
        <v>-5000</v>
      </c>
      <c r="CS40" s="26">
        <v>5000</v>
      </c>
      <c r="CT40" s="26">
        <v>-5300</v>
      </c>
      <c r="CU40" s="26">
        <v>5300</v>
      </c>
      <c r="CV40" s="26">
        <v>-4000</v>
      </c>
      <c r="CW40" s="26">
        <v>4000</v>
      </c>
      <c r="CX40" s="26">
        <v>-4800</v>
      </c>
      <c r="CY40" s="26">
        <v>4800</v>
      </c>
      <c r="CZ40" s="26">
        <v>12505.57106643</v>
      </c>
      <c r="DA40" s="26">
        <v>0</v>
      </c>
      <c r="DB40" s="90">
        <v>19800</v>
      </c>
      <c r="DC40" s="26"/>
      <c r="DD40" s="93">
        <v>41191.855000000003</v>
      </c>
      <c r="DE40" s="34">
        <v>1727.9839999999999</v>
      </c>
      <c r="DF40" s="37">
        <v>2244.6574105519999</v>
      </c>
      <c r="DG40" s="37">
        <v>45164.496410551998</v>
      </c>
      <c r="DH40" s="93">
        <v>13657.120999999999</v>
      </c>
      <c r="DI40" s="93">
        <v>58034.411</v>
      </c>
      <c r="DJ40" s="34">
        <v>5894</v>
      </c>
      <c r="DK40" s="90">
        <v>63928.411</v>
      </c>
      <c r="DL40" s="26"/>
      <c r="DM40" s="93">
        <v>935.89200000000005</v>
      </c>
      <c r="DN40" s="34">
        <v>10540.1958456256</v>
      </c>
      <c r="DO40" s="34">
        <v>11476.0878456256</v>
      </c>
      <c r="DP40" s="37">
        <v>1597.239671736638</v>
      </c>
      <c r="DQ40" s="37">
        <v>2924.2959742409021</v>
      </c>
      <c r="DR40" s="37">
        <v>436.83964775999999</v>
      </c>
      <c r="DS40" s="34">
        <v>3361.135622000902</v>
      </c>
      <c r="DT40" s="34">
        <v>162.46088745782791</v>
      </c>
      <c r="DU40" s="34">
        <v>162.46088745782791</v>
      </c>
      <c r="DW40" s="97">
        <v>0</v>
      </c>
      <c r="DX40" s="98">
        <v>6779.6610170000004</v>
      </c>
      <c r="DY40" s="104">
        <v>1447.7400829999999</v>
      </c>
      <c r="DZ40" s="104">
        <v>0</v>
      </c>
      <c r="EA40" s="97">
        <v>0</v>
      </c>
      <c r="EB40" s="98">
        <v>1492.3400330899999</v>
      </c>
      <c r="EC40" s="97">
        <v>0</v>
      </c>
      <c r="ED40" s="98">
        <v>1271.1864410000001</v>
      </c>
      <c r="EE40" s="97">
        <v>0</v>
      </c>
      <c r="EF40" s="98">
        <v>847.5</v>
      </c>
      <c r="EG40" s="97">
        <v>0</v>
      </c>
      <c r="EH40" s="98">
        <v>7397.5988710000001</v>
      </c>
      <c r="EI40" s="97">
        <v>0</v>
      </c>
      <c r="EJ40" s="98">
        <v>6779.6610170000004</v>
      </c>
      <c r="EK40" s="105">
        <v>1492.3400330899999</v>
      </c>
      <c r="EL40" s="106">
        <v>847.5</v>
      </c>
      <c r="EM40" s="107">
        <v>735.83500000000004</v>
      </c>
      <c r="EN40" s="105">
        <v>436.83964775999999</v>
      </c>
      <c r="EO40" s="105">
        <v>10964.025395000001</v>
      </c>
      <c r="EP40" s="105">
        <v>0</v>
      </c>
      <c r="ER40" s="133">
        <v>0</v>
      </c>
      <c r="ES40" s="23">
        <v>0</v>
      </c>
      <c r="ET40" s="34">
        <f t="shared" si="1"/>
        <v>0</v>
      </c>
      <c r="EU40" s="133">
        <v>0</v>
      </c>
      <c r="EV40" s="23">
        <v>0</v>
      </c>
      <c r="EW40" s="34">
        <f t="shared" si="19"/>
        <v>0</v>
      </c>
      <c r="EY40" s="141">
        <v>0</v>
      </c>
      <c r="EZ40" s="23">
        <v>0</v>
      </c>
      <c r="FA40" s="139">
        <f t="shared" si="2"/>
        <v>0</v>
      </c>
      <c r="FB40" s="5">
        <v>4613</v>
      </c>
      <c r="FC40" s="139">
        <f t="shared" si="3"/>
        <v>1</v>
      </c>
      <c r="FE40" s="5"/>
      <c r="FF40" s="141">
        <v>0</v>
      </c>
      <c r="FG40" s="23">
        <v>10423.35</v>
      </c>
      <c r="FH40" s="139">
        <f t="shared" si="4"/>
        <v>0.78248972467766453</v>
      </c>
      <c r="FI40" s="5">
        <v>0</v>
      </c>
      <c r="FJ40" s="139">
        <f t="shared" si="5"/>
        <v>0</v>
      </c>
      <c r="FL40" s="144">
        <v>7873</v>
      </c>
      <c r="FM40" s="145">
        <f t="shared" si="6"/>
        <v>0.68245451314546257</v>
      </c>
      <c r="FN40" s="144">
        <v>2591</v>
      </c>
      <c r="FO40" s="145">
        <f t="shared" si="7"/>
        <v>0.82634348588741824</v>
      </c>
      <c r="FQ40" s="141">
        <v>0</v>
      </c>
      <c r="FR40" s="23">
        <v>367.01</v>
      </c>
      <c r="FS40" s="185">
        <f t="shared" si="8"/>
        <v>0.46568963329526708</v>
      </c>
      <c r="FT40" s="186">
        <f t="shared" si="9"/>
        <v>367.01</v>
      </c>
      <c r="FV40" s="107">
        <f t="shared" si="10"/>
        <v>903.37411253999994</v>
      </c>
      <c r="FW40" s="23">
        <v>1492.3400330899999</v>
      </c>
      <c r="FX40" s="23">
        <v>0</v>
      </c>
      <c r="FY40" s="23">
        <v>0</v>
      </c>
      <c r="FZ40" s="23">
        <f t="shared" si="11"/>
        <v>0.58144443493006859</v>
      </c>
      <c r="GA40" s="183">
        <v>588.96592054999996</v>
      </c>
      <c r="GC40" s="37">
        <v>14631.32855</v>
      </c>
      <c r="GD40" s="37">
        <f t="shared" si="12"/>
        <v>0.44881375920245398</v>
      </c>
      <c r="GE40" s="37">
        <v>2877.9929601200001</v>
      </c>
      <c r="GF40" s="37">
        <f t="shared" si="13"/>
        <v>0.21353264283424842</v>
      </c>
      <c r="GH40" s="5">
        <v>19682.164519999998</v>
      </c>
      <c r="GI40" s="270">
        <v>6120.7475290000002</v>
      </c>
      <c r="GK40" s="35">
        <v>0.25700000000000001</v>
      </c>
      <c r="GL40" s="33">
        <v>0.84</v>
      </c>
      <c r="GM40" s="5">
        <f t="shared" si="14"/>
        <v>1517.77579117</v>
      </c>
      <c r="GN40" s="5">
        <v>-1517.77579117</v>
      </c>
      <c r="GO40" s="5">
        <f t="shared" si="15"/>
        <v>0</v>
      </c>
      <c r="GP40" s="5">
        <f t="shared" si="16"/>
        <v>0</v>
      </c>
      <c r="GR40" s="270">
        <v>19904.739280000002</v>
      </c>
      <c r="GS40" s="270">
        <v>6083.3553460000003</v>
      </c>
      <c r="GV40" s="270">
        <v>3776.590956</v>
      </c>
      <c r="GW40" s="270">
        <v>1193.1803050000001</v>
      </c>
      <c r="GX40" s="5">
        <f t="shared" si="17"/>
        <v>1537.03108</v>
      </c>
      <c r="GY40" s="5">
        <f t="shared" si="18"/>
        <v>0.77628899020051056</v>
      </c>
    </row>
    <row r="41" spans="16:207" x14ac:dyDescent="0.35">
      <c r="P41" s="40">
        <v>39</v>
      </c>
      <c r="Q41" s="85">
        <v>33034</v>
      </c>
      <c r="R41" s="86">
        <v>0.39800000000000002</v>
      </c>
      <c r="S41" s="87">
        <v>1744.2149999999999</v>
      </c>
      <c r="T41" s="86">
        <v>0.36299999999999999</v>
      </c>
      <c r="U41" s="87">
        <v>14100</v>
      </c>
      <c r="V41" s="86">
        <v>0.47</v>
      </c>
      <c r="W41" s="87">
        <v>7821.7407999999996</v>
      </c>
      <c r="X41" s="86">
        <v>0.54399999999999993</v>
      </c>
      <c r="Y41" s="87">
        <v>3313.3456999999999</v>
      </c>
      <c r="Z41" s="86">
        <v>0.34299999999999997</v>
      </c>
      <c r="AA41" s="87">
        <v>7970.1</v>
      </c>
      <c r="AB41" s="86">
        <v>0.155</v>
      </c>
      <c r="AC41" s="87">
        <v>5882.7416000000003</v>
      </c>
      <c r="AD41" s="86">
        <v>0.127</v>
      </c>
      <c r="AF41" s="40">
        <v>39</v>
      </c>
      <c r="AG41" s="85">
        <v>7475.9831999999997</v>
      </c>
      <c r="AH41" s="87">
        <v>913.1</v>
      </c>
      <c r="AI41" s="85">
        <v>198.5</v>
      </c>
      <c r="AJ41" s="37">
        <v>8.3999999999999991E-2</v>
      </c>
      <c r="AK41" s="37">
        <v>0.39700000000000002</v>
      </c>
      <c r="AL41" s="37">
        <v>0.39700000000000002</v>
      </c>
      <c r="AM41" s="86">
        <v>32.299999999999997</v>
      </c>
      <c r="AN41" s="87">
        <v>244.51560000000001</v>
      </c>
      <c r="AO41" s="37">
        <v>4.9999999999999996E-2</v>
      </c>
      <c r="AP41" s="34">
        <v>2.1000000000000001E-2</v>
      </c>
      <c r="AQ41" s="85">
        <v>30417.200000000001</v>
      </c>
      <c r="AR41" s="87">
        <v>21690.9</v>
      </c>
      <c r="AS41" s="37">
        <v>0.68200000000000005</v>
      </c>
      <c r="AT41" s="34">
        <v>0.92400000000000004</v>
      </c>
      <c r="AU41" s="26"/>
      <c r="AV41" s="85">
        <v>1058.944</v>
      </c>
      <c r="AW41" s="86">
        <v>0.43000008121299732</v>
      </c>
      <c r="AX41" s="85">
        <v>974.24900000000002</v>
      </c>
      <c r="AY41" s="86">
        <v>0.60625326695706283</v>
      </c>
      <c r="AZ41" s="85">
        <v>1121.4780000000001</v>
      </c>
      <c r="BA41" s="86">
        <v>0.5784392407674851</v>
      </c>
      <c r="BB41" s="26"/>
      <c r="BC41" s="88">
        <v>51358.995000000003</v>
      </c>
      <c r="BD41" s="86">
        <v>0.73770491803278682</v>
      </c>
      <c r="BE41" s="26"/>
      <c r="BF41" s="133">
        <v>19682.165000000001</v>
      </c>
      <c r="BG41" s="26">
        <v>0</v>
      </c>
      <c r="BH41" s="89">
        <v>0</v>
      </c>
      <c r="BI41" s="90">
        <v>0.60374739263803678</v>
      </c>
      <c r="BJ41" s="91">
        <v>0</v>
      </c>
      <c r="BK41" s="89">
        <v>0</v>
      </c>
      <c r="BL41" s="89">
        <v>0</v>
      </c>
      <c r="BM41" s="89">
        <v>0</v>
      </c>
      <c r="BN41" s="89">
        <v>6120.7479999999996</v>
      </c>
      <c r="BO41" s="90">
        <v>0.45412880249295146</v>
      </c>
      <c r="BP41" s="91">
        <v>0</v>
      </c>
      <c r="BQ41" s="26">
        <v>7668</v>
      </c>
      <c r="BR41" s="26">
        <v>0</v>
      </c>
      <c r="BS41" s="26"/>
      <c r="BT41" s="92">
        <v>-700</v>
      </c>
      <c r="BU41" s="26">
        <v>0</v>
      </c>
      <c r="BV41" s="26">
        <v>4485</v>
      </c>
      <c r="BW41" s="26">
        <v>4485</v>
      </c>
      <c r="BX41" s="26">
        <v>0</v>
      </c>
      <c r="BY41" s="26">
        <v>0</v>
      </c>
      <c r="BZ41" s="26">
        <v>-5000</v>
      </c>
      <c r="CA41" s="26">
        <v>0</v>
      </c>
      <c r="CB41" s="26">
        <v>-5300</v>
      </c>
      <c r="CC41" s="26">
        <v>0</v>
      </c>
      <c r="CD41" s="26">
        <v>-4000</v>
      </c>
      <c r="CE41" s="26">
        <v>0</v>
      </c>
      <c r="CF41" s="26">
        <v>-4800</v>
      </c>
      <c r="CG41" s="26">
        <v>0</v>
      </c>
      <c r="CH41" s="26">
        <v>12019.00884916</v>
      </c>
      <c r="CI41" s="26">
        <v>12019.00884916</v>
      </c>
      <c r="CJ41" s="90">
        <v>16504.00884916</v>
      </c>
      <c r="CK41" s="26"/>
      <c r="CL41" s="92">
        <v>-700</v>
      </c>
      <c r="CM41" s="26">
        <v>700</v>
      </c>
      <c r="CN41" s="26">
        <v>4485</v>
      </c>
      <c r="CO41" s="26">
        <v>0</v>
      </c>
      <c r="CP41" s="26">
        <v>0</v>
      </c>
      <c r="CQ41" s="26">
        <v>0</v>
      </c>
      <c r="CR41" s="26">
        <v>-5000</v>
      </c>
      <c r="CS41" s="26">
        <v>5000</v>
      </c>
      <c r="CT41" s="26">
        <v>-5300</v>
      </c>
      <c r="CU41" s="26">
        <v>5300</v>
      </c>
      <c r="CV41" s="26">
        <v>-4000</v>
      </c>
      <c r="CW41" s="26">
        <v>4000</v>
      </c>
      <c r="CX41" s="26">
        <v>-4800</v>
      </c>
      <c r="CY41" s="26">
        <v>4800</v>
      </c>
      <c r="CZ41" s="26">
        <v>12019.00884916</v>
      </c>
      <c r="DA41" s="26">
        <v>0</v>
      </c>
      <c r="DB41" s="90">
        <v>19800</v>
      </c>
      <c r="DC41" s="26"/>
      <c r="DD41" s="93">
        <v>40512.430999999997</v>
      </c>
      <c r="DE41" s="34">
        <v>1661.674</v>
      </c>
      <c r="DF41" s="37">
        <v>1668.4779494623999</v>
      </c>
      <c r="DG41" s="37">
        <v>43842.582949462398</v>
      </c>
      <c r="DH41" s="93">
        <v>13323.157999999999</v>
      </c>
      <c r="DI41" s="93">
        <v>57979.411</v>
      </c>
      <c r="DJ41" s="34">
        <v>5695</v>
      </c>
      <c r="DK41" s="90">
        <v>63674.411</v>
      </c>
      <c r="DL41" s="26"/>
      <c r="DM41" s="93">
        <v>931.04700000000003</v>
      </c>
      <c r="DN41" s="34">
        <v>10555.905846475949</v>
      </c>
      <c r="DO41" s="34">
        <v>11486.95284647595</v>
      </c>
      <c r="DP41" s="37">
        <v>1571.461651611138</v>
      </c>
      <c r="DQ41" s="37">
        <v>2932.5738486661439</v>
      </c>
      <c r="DR41" s="37">
        <v>428.56177332999999</v>
      </c>
      <c r="DS41" s="34">
        <v>3361.135621996144</v>
      </c>
      <c r="DT41" s="34">
        <v>162.92076937034139</v>
      </c>
      <c r="DU41" s="34">
        <v>162.92076937034139</v>
      </c>
      <c r="DW41" s="97">
        <v>0</v>
      </c>
      <c r="DX41" s="98">
        <v>6779.6610170000004</v>
      </c>
      <c r="DY41" s="104">
        <v>1447.7400829999999</v>
      </c>
      <c r="DZ41" s="104">
        <v>0</v>
      </c>
      <c r="EA41" s="97">
        <v>0</v>
      </c>
      <c r="EB41" s="98">
        <v>1553.672292</v>
      </c>
      <c r="EC41" s="97">
        <v>0</v>
      </c>
      <c r="ED41" s="98">
        <v>1271.1864410000001</v>
      </c>
      <c r="EE41" s="97">
        <v>0</v>
      </c>
      <c r="EF41" s="98">
        <v>847.5</v>
      </c>
      <c r="EG41" s="97">
        <v>0</v>
      </c>
      <c r="EH41" s="98">
        <v>7397.5988710000001</v>
      </c>
      <c r="EI41" s="97">
        <v>0</v>
      </c>
      <c r="EJ41" s="98">
        <v>6779.6610170000004</v>
      </c>
      <c r="EK41" s="105">
        <v>1553.672292</v>
      </c>
      <c r="EL41" s="106">
        <v>847.5</v>
      </c>
      <c r="EM41" s="107">
        <v>735.83500000000004</v>
      </c>
      <c r="EN41" s="105">
        <v>428.56177332999999</v>
      </c>
      <c r="EO41" s="105">
        <v>10964.025395000001</v>
      </c>
      <c r="EP41" s="105">
        <v>0</v>
      </c>
      <c r="ER41" s="133">
        <v>0</v>
      </c>
      <c r="ES41" s="23">
        <v>0</v>
      </c>
      <c r="ET41" s="34">
        <f t="shared" si="1"/>
        <v>0</v>
      </c>
      <c r="EU41" s="133">
        <v>0</v>
      </c>
      <c r="EV41" s="23">
        <v>0</v>
      </c>
      <c r="EW41" s="34">
        <f t="shared" si="19"/>
        <v>0</v>
      </c>
      <c r="EY41" s="141">
        <v>0</v>
      </c>
      <c r="EZ41" s="23">
        <v>3156.57</v>
      </c>
      <c r="FA41" s="139">
        <f t="shared" si="2"/>
        <v>0.23203283156840868</v>
      </c>
      <c r="FB41" s="5">
        <v>4613</v>
      </c>
      <c r="FC41" s="139">
        <f t="shared" si="3"/>
        <v>1</v>
      </c>
      <c r="FE41" s="5"/>
      <c r="FF41" s="141">
        <v>0</v>
      </c>
      <c r="FG41" s="23">
        <v>10423.35</v>
      </c>
      <c r="FH41" s="139">
        <f t="shared" si="4"/>
        <v>0.78248972467766453</v>
      </c>
      <c r="FI41" s="5">
        <v>0</v>
      </c>
      <c r="FJ41" s="139">
        <f t="shared" si="5"/>
        <v>0</v>
      </c>
      <c r="FL41" s="144">
        <v>7873</v>
      </c>
      <c r="FM41" s="145">
        <f t="shared" si="6"/>
        <v>0.68245451314546257</v>
      </c>
      <c r="FN41" s="144">
        <v>2591</v>
      </c>
      <c r="FO41" s="145">
        <f t="shared" si="7"/>
        <v>0.82634348588741824</v>
      </c>
      <c r="FQ41" s="141">
        <v>0</v>
      </c>
      <c r="FR41" s="23">
        <v>367.01</v>
      </c>
      <c r="FS41" s="185">
        <f t="shared" si="8"/>
        <v>0.46568963329526708</v>
      </c>
      <c r="FT41" s="186">
        <f t="shared" si="9"/>
        <v>367.01</v>
      </c>
      <c r="FV41" s="107">
        <f t="shared" si="10"/>
        <v>902.91423063000002</v>
      </c>
      <c r="FW41" s="23">
        <v>1553.672292</v>
      </c>
      <c r="FX41" s="23">
        <v>0</v>
      </c>
      <c r="FY41" s="23">
        <v>0</v>
      </c>
      <c r="FZ41" s="23">
        <f t="shared" si="11"/>
        <v>0.58114843820669271</v>
      </c>
      <c r="GA41" s="183">
        <v>650.75806136999995</v>
      </c>
      <c r="GC41" s="37">
        <v>13974.337149999999</v>
      </c>
      <c r="GD41" s="37">
        <f t="shared" si="12"/>
        <v>0.42866064877300614</v>
      </c>
      <c r="GE41" s="37">
        <v>2701.8063900000002</v>
      </c>
      <c r="GF41" s="37">
        <f t="shared" si="13"/>
        <v>0.20046048300934857</v>
      </c>
      <c r="GH41" s="5">
        <v>16983.48198</v>
      </c>
      <c r="GI41" s="270">
        <v>5074.6875529999998</v>
      </c>
      <c r="GK41" s="35">
        <v>0.25700000000000001</v>
      </c>
      <c r="GL41" s="33">
        <v>0.84</v>
      </c>
      <c r="GM41" s="5">
        <f t="shared" si="14"/>
        <v>1517.77579117</v>
      </c>
      <c r="GN41" s="5">
        <v>-1517.77579117</v>
      </c>
      <c r="GO41" s="5">
        <f t="shared" si="15"/>
        <v>0</v>
      </c>
      <c r="GP41" s="5">
        <f t="shared" si="16"/>
        <v>0</v>
      </c>
      <c r="GR41" s="270">
        <v>20607.504980000002</v>
      </c>
      <c r="GS41" s="270">
        <v>6456.4725099999996</v>
      </c>
      <c r="GV41" s="270">
        <v>3776.590956</v>
      </c>
      <c r="GW41" s="270">
        <v>1193.1803050000001</v>
      </c>
      <c r="GX41" s="5">
        <f t="shared" si="17"/>
        <v>1537.03108</v>
      </c>
      <c r="GY41" s="5">
        <f t="shared" si="18"/>
        <v>0.77628899020051056</v>
      </c>
    </row>
    <row r="42" spans="16:207" x14ac:dyDescent="0.35">
      <c r="P42" s="40">
        <v>40</v>
      </c>
      <c r="Q42" s="85">
        <v>31125</v>
      </c>
      <c r="R42" s="86">
        <v>0.375</v>
      </c>
      <c r="S42" s="87">
        <v>1273.325</v>
      </c>
      <c r="T42" s="86">
        <v>0.26500000000000001</v>
      </c>
      <c r="U42" s="87">
        <v>10860</v>
      </c>
      <c r="V42" s="86">
        <v>0.36199999999999999</v>
      </c>
      <c r="W42" s="87">
        <v>6427.0554000000002</v>
      </c>
      <c r="X42" s="86">
        <v>0.44700000000000001</v>
      </c>
      <c r="Y42" s="87">
        <v>2608.1729999999998</v>
      </c>
      <c r="Z42" s="86">
        <v>0.26999999999999996</v>
      </c>
      <c r="AA42" s="87">
        <v>5296.26</v>
      </c>
      <c r="AB42" s="86">
        <v>0.10300000000000001</v>
      </c>
      <c r="AC42" s="87">
        <v>3798.3056000000001</v>
      </c>
      <c r="AD42" s="86">
        <v>8.2000000000000003E-2</v>
      </c>
      <c r="AF42" s="40">
        <v>40</v>
      </c>
      <c r="AG42" s="85">
        <v>7030.9841999999999</v>
      </c>
      <c r="AH42" s="87">
        <v>899.3</v>
      </c>
      <c r="AI42" s="85">
        <v>195.5</v>
      </c>
      <c r="AJ42" s="37">
        <v>7.9000000000000001E-2</v>
      </c>
      <c r="AK42" s="37">
        <v>0.39099999999999996</v>
      </c>
      <c r="AL42" s="37">
        <v>0.39100000000000001</v>
      </c>
      <c r="AM42" s="86">
        <v>32.945999999999998</v>
      </c>
      <c r="AN42" s="87">
        <v>267.80279999999999</v>
      </c>
      <c r="AO42" s="37">
        <v>5.0999999999999997E-2</v>
      </c>
      <c r="AP42" s="34">
        <v>2.3E-2</v>
      </c>
      <c r="AQ42" s="85">
        <v>33896</v>
      </c>
      <c r="AR42" s="87">
        <v>21690.9</v>
      </c>
      <c r="AS42" s="37">
        <v>0.76</v>
      </c>
      <c r="AT42" s="34">
        <v>0.92400000000000004</v>
      </c>
      <c r="AU42" s="26"/>
      <c r="AV42" s="85">
        <v>1049.0930000000001</v>
      </c>
      <c r="AW42" s="86">
        <v>0.42599993502960221</v>
      </c>
      <c r="AX42" s="85">
        <v>966.42200000000003</v>
      </c>
      <c r="AY42" s="86">
        <v>0.60138270068450528</v>
      </c>
      <c r="AZ42" s="85">
        <v>1121.4780000000001</v>
      </c>
      <c r="BA42" s="86">
        <v>0.5784392407674851</v>
      </c>
      <c r="BB42" s="26"/>
      <c r="BC42" s="88">
        <v>51358.995000000003</v>
      </c>
      <c r="BD42" s="86">
        <v>0.73770491803278682</v>
      </c>
      <c r="BE42" s="26"/>
      <c r="BF42" s="133">
        <v>16983.482</v>
      </c>
      <c r="BG42" s="26">
        <v>0</v>
      </c>
      <c r="BH42" s="89">
        <v>0</v>
      </c>
      <c r="BI42" s="90">
        <v>0.52096570552147237</v>
      </c>
      <c r="BJ42" s="91">
        <v>0</v>
      </c>
      <c r="BK42" s="89">
        <v>0</v>
      </c>
      <c r="BL42" s="89">
        <v>0</v>
      </c>
      <c r="BM42" s="89">
        <v>0</v>
      </c>
      <c r="BN42" s="89">
        <v>5074.6880000000001</v>
      </c>
      <c r="BO42" s="90">
        <v>0.3765163970915566</v>
      </c>
      <c r="BP42" s="91">
        <v>0</v>
      </c>
      <c r="BQ42" s="26">
        <v>7668</v>
      </c>
      <c r="BR42" s="26">
        <v>0</v>
      </c>
      <c r="BS42" s="26"/>
      <c r="BT42" s="92">
        <v>-700</v>
      </c>
      <c r="BU42" s="26">
        <v>0</v>
      </c>
      <c r="BV42" s="26">
        <v>4485</v>
      </c>
      <c r="BW42" s="26">
        <v>4485</v>
      </c>
      <c r="BX42" s="26">
        <v>0</v>
      </c>
      <c r="BY42" s="26">
        <v>0</v>
      </c>
      <c r="BZ42" s="26">
        <v>-5000</v>
      </c>
      <c r="CA42" s="26">
        <v>0</v>
      </c>
      <c r="CB42" s="26">
        <v>-4449.9860174400001</v>
      </c>
      <c r="CC42" s="26">
        <v>0</v>
      </c>
      <c r="CD42" s="26">
        <v>-4000</v>
      </c>
      <c r="CE42" s="26">
        <v>0</v>
      </c>
      <c r="CF42" s="26">
        <v>-4800</v>
      </c>
      <c r="CG42" s="26">
        <v>0</v>
      </c>
      <c r="CH42" s="26">
        <v>12049.859515669999</v>
      </c>
      <c r="CI42" s="26">
        <v>12049.859515669999</v>
      </c>
      <c r="CJ42" s="90">
        <v>16534.859515669999</v>
      </c>
      <c r="CK42" s="26"/>
      <c r="CL42" s="92">
        <v>-700</v>
      </c>
      <c r="CM42" s="26">
        <v>700</v>
      </c>
      <c r="CN42" s="26">
        <v>4485</v>
      </c>
      <c r="CO42" s="26">
        <v>0</v>
      </c>
      <c r="CP42" s="26">
        <v>0</v>
      </c>
      <c r="CQ42" s="26">
        <v>0</v>
      </c>
      <c r="CR42" s="26">
        <v>-5000</v>
      </c>
      <c r="CS42" s="26">
        <v>5000</v>
      </c>
      <c r="CT42" s="26">
        <v>-4449.9860174400001</v>
      </c>
      <c r="CU42" s="26">
        <v>4449.9860174400001</v>
      </c>
      <c r="CV42" s="26">
        <v>-4000</v>
      </c>
      <c r="CW42" s="26">
        <v>4000</v>
      </c>
      <c r="CX42" s="26">
        <v>-4800</v>
      </c>
      <c r="CY42" s="26">
        <v>4800</v>
      </c>
      <c r="CZ42" s="26">
        <v>12049.859515669999</v>
      </c>
      <c r="DA42" s="26">
        <v>0</v>
      </c>
      <c r="DB42" s="90">
        <v>18949.986017440002</v>
      </c>
      <c r="DC42" s="26"/>
      <c r="DD42" s="93">
        <v>40419.427000000003</v>
      </c>
      <c r="DE42" s="34">
        <v>1780.068</v>
      </c>
      <c r="DF42" s="37">
        <v>1405.1539164794001</v>
      </c>
      <c r="DG42" s="37">
        <v>43604.648916479404</v>
      </c>
      <c r="DH42" s="93">
        <v>12518.2</v>
      </c>
      <c r="DI42" s="93">
        <v>59093.411</v>
      </c>
      <c r="DJ42" s="34">
        <v>5894</v>
      </c>
      <c r="DK42" s="90">
        <v>64987.411</v>
      </c>
      <c r="DL42" s="26"/>
      <c r="DM42" s="93">
        <v>935.28200000000004</v>
      </c>
      <c r="DN42" s="34">
        <v>10571.615847326309</v>
      </c>
      <c r="DO42" s="34">
        <v>11506.897847326309</v>
      </c>
      <c r="DP42" s="37">
        <v>1571.461651611138</v>
      </c>
      <c r="DQ42" s="37">
        <v>2940.8517230913872</v>
      </c>
      <c r="DR42" s="37">
        <v>0</v>
      </c>
      <c r="DS42" s="34">
        <v>2940.8517230913872</v>
      </c>
      <c r="DT42" s="34">
        <v>163.38065128285481</v>
      </c>
      <c r="DU42" s="34">
        <v>163.38065128285481</v>
      </c>
      <c r="DW42" s="97">
        <v>0</v>
      </c>
      <c r="DX42" s="98">
        <v>5990.2735120899997</v>
      </c>
      <c r="DY42" s="104">
        <v>1196.160083</v>
      </c>
      <c r="DZ42" s="104">
        <v>0</v>
      </c>
      <c r="EA42" s="97">
        <v>0</v>
      </c>
      <c r="EB42" s="98">
        <v>1553.672292</v>
      </c>
      <c r="EC42" s="97">
        <v>0</v>
      </c>
      <c r="ED42" s="98">
        <v>1153.6628350000001</v>
      </c>
      <c r="EE42" s="97">
        <v>0</v>
      </c>
      <c r="EF42" s="98">
        <v>847.5</v>
      </c>
      <c r="EG42" s="97">
        <v>0</v>
      </c>
      <c r="EH42" s="98">
        <v>7397.5988710000001</v>
      </c>
      <c r="EI42" s="97">
        <v>0</v>
      </c>
      <c r="EJ42" s="98">
        <v>5990.2735120899997</v>
      </c>
      <c r="EK42" s="105">
        <v>1553.672292</v>
      </c>
      <c r="EL42" s="106">
        <v>847.5</v>
      </c>
      <c r="EM42" s="107">
        <v>735.83500000000004</v>
      </c>
      <c r="EN42" s="105">
        <v>0</v>
      </c>
      <c r="EO42" s="105">
        <v>10594.921789</v>
      </c>
      <c r="EP42" s="105">
        <v>0</v>
      </c>
      <c r="ER42" s="133">
        <v>0</v>
      </c>
      <c r="ES42" s="23">
        <v>0</v>
      </c>
      <c r="ET42" s="34">
        <f t="shared" si="1"/>
        <v>0</v>
      </c>
      <c r="EU42" s="133">
        <v>0</v>
      </c>
      <c r="EV42" s="23">
        <v>0</v>
      </c>
      <c r="EW42" s="34">
        <f t="shared" si="19"/>
        <v>0</v>
      </c>
      <c r="EY42" s="141">
        <v>0</v>
      </c>
      <c r="EZ42" s="23">
        <v>0</v>
      </c>
      <c r="FA42" s="139">
        <f t="shared" si="2"/>
        <v>0</v>
      </c>
      <c r="FB42" s="5">
        <v>4613</v>
      </c>
      <c r="FC42" s="139">
        <f t="shared" si="3"/>
        <v>1</v>
      </c>
      <c r="FE42" s="5"/>
      <c r="FF42" s="141">
        <v>0</v>
      </c>
      <c r="FG42" s="23">
        <v>10423.35</v>
      </c>
      <c r="FH42" s="139">
        <f t="shared" si="4"/>
        <v>0.78248972467766453</v>
      </c>
      <c r="FI42" s="5">
        <v>0</v>
      </c>
      <c r="FJ42" s="139">
        <f t="shared" si="5"/>
        <v>0</v>
      </c>
      <c r="FL42" s="144">
        <v>7873</v>
      </c>
      <c r="FM42" s="145">
        <f t="shared" si="6"/>
        <v>0.68245451314546257</v>
      </c>
      <c r="FN42" s="144">
        <v>2591</v>
      </c>
      <c r="FO42" s="145">
        <f t="shared" si="7"/>
        <v>0.82634348588741824</v>
      </c>
      <c r="FQ42" s="141">
        <v>0</v>
      </c>
      <c r="FR42" s="23">
        <v>367.01</v>
      </c>
      <c r="FS42" s="185">
        <f t="shared" si="8"/>
        <v>0.46568963329526708</v>
      </c>
      <c r="FT42" s="186">
        <f t="shared" si="9"/>
        <v>367.01</v>
      </c>
      <c r="FV42" s="107">
        <f t="shared" si="10"/>
        <v>902.45434871999998</v>
      </c>
      <c r="FW42" s="23">
        <v>1553.672292</v>
      </c>
      <c r="FX42" s="23">
        <v>0</v>
      </c>
      <c r="FY42" s="23">
        <v>0</v>
      </c>
      <c r="FZ42" s="23">
        <f t="shared" si="11"/>
        <v>0.58085244148331672</v>
      </c>
      <c r="GA42" s="183">
        <v>651.21794327999999</v>
      </c>
      <c r="GC42" s="37">
        <v>12058.272220000001</v>
      </c>
      <c r="GD42" s="37">
        <f t="shared" si="12"/>
        <v>0.36988565092024545</v>
      </c>
      <c r="GE42" s="37">
        <v>2267.04639</v>
      </c>
      <c r="GF42" s="37">
        <f t="shared" si="13"/>
        <v>0.16820347158332097</v>
      </c>
      <c r="GH42" s="5">
        <v>11819.38869</v>
      </c>
      <c r="GI42" s="270">
        <v>3671.6372339999998</v>
      </c>
      <c r="GK42" s="35">
        <v>0.25700000000000001</v>
      </c>
      <c r="GL42" s="33">
        <v>0.84</v>
      </c>
      <c r="GM42" s="5">
        <f t="shared" si="14"/>
        <v>1517.77579117</v>
      </c>
      <c r="GN42" s="5">
        <v>-1517.77579117</v>
      </c>
      <c r="GO42" s="5">
        <f t="shared" si="15"/>
        <v>0</v>
      </c>
      <c r="GP42" s="5">
        <f t="shared" si="16"/>
        <v>0</v>
      </c>
      <c r="GR42" s="270">
        <v>19682.164519999998</v>
      </c>
      <c r="GS42" s="270">
        <v>6120.7475290000002</v>
      </c>
      <c r="GV42" s="270">
        <v>3776.590956</v>
      </c>
      <c r="GW42" s="270">
        <v>1193.1803050000001</v>
      </c>
      <c r="GX42" s="5">
        <f t="shared" si="17"/>
        <v>1537.03108</v>
      </c>
      <c r="GY42" s="5">
        <f t="shared" si="18"/>
        <v>0.77628899020051056</v>
      </c>
    </row>
    <row r="43" spans="16:207" x14ac:dyDescent="0.35">
      <c r="P43" s="40">
        <v>41</v>
      </c>
      <c r="Q43" s="85">
        <v>21912</v>
      </c>
      <c r="R43" s="86">
        <v>0.26400000000000001</v>
      </c>
      <c r="S43" s="87">
        <v>639.06500000000005</v>
      </c>
      <c r="T43" s="86">
        <v>0.13300000000000001</v>
      </c>
      <c r="U43" s="87">
        <v>6390</v>
      </c>
      <c r="V43" s="86">
        <v>0.21299999999999999</v>
      </c>
      <c r="W43" s="87">
        <v>4327.8382000000001</v>
      </c>
      <c r="X43" s="86">
        <v>0.30099999999999999</v>
      </c>
      <c r="Y43" s="87">
        <v>1603.5434</v>
      </c>
      <c r="Z43" s="86">
        <v>0.16600000000000001</v>
      </c>
      <c r="AA43" s="87">
        <v>2211.06</v>
      </c>
      <c r="AB43" s="86">
        <v>4.2999999999999997E-2</v>
      </c>
      <c r="AC43" s="87">
        <v>1482.2655999999999</v>
      </c>
      <c r="AD43" s="86">
        <v>3.1999999999999994E-2</v>
      </c>
      <c r="AF43" s="40">
        <v>41</v>
      </c>
      <c r="AG43" s="85">
        <v>6496.9853999999996</v>
      </c>
      <c r="AH43" s="87">
        <v>864.8</v>
      </c>
      <c r="AI43" s="85">
        <v>188</v>
      </c>
      <c r="AJ43" s="37">
        <v>7.2999999999999995E-2</v>
      </c>
      <c r="AK43" s="37">
        <v>0.376</v>
      </c>
      <c r="AL43" s="37">
        <v>0.376</v>
      </c>
      <c r="AM43" s="86">
        <v>39.405999999999999</v>
      </c>
      <c r="AN43" s="87">
        <v>384.23880000000003</v>
      </c>
      <c r="AO43" s="37">
        <v>6.0999999999999999E-2</v>
      </c>
      <c r="AP43" s="34">
        <v>3.3000000000000002E-2</v>
      </c>
      <c r="AQ43" s="85">
        <v>37151.800000000003</v>
      </c>
      <c r="AR43" s="87">
        <v>21714.375</v>
      </c>
      <c r="AS43" s="37">
        <v>0.83300000000000007</v>
      </c>
      <c r="AT43" s="34">
        <v>0.92500000000000004</v>
      </c>
      <c r="AU43" s="26"/>
      <c r="AV43" s="85">
        <v>1046.6300000000001</v>
      </c>
      <c r="AW43" s="86">
        <v>0.42499979696750673</v>
      </c>
      <c r="AX43" s="85">
        <v>965.43600000000004</v>
      </c>
      <c r="AY43" s="86">
        <v>0.60076913503422524</v>
      </c>
      <c r="AZ43" s="85">
        <v>1121.4780000000001</v>
      </c>
      <c r="BA43" s="86">
        <v>0.5784392407674851</v>
      </c>
      <c r="BB43" s="26"/>
      <c r="BC43" s="88">
        <v>51358.995000000003</v>
      </c>
      <c r="BD43" s="86">
        <v>0.73770491803278682</v>
      </c>
      <c r="BE43" s="26"/>
      <c r="BF43" s="133">
        <v>11819.388999999999</v>
      </c>
      <c r="BG43" s="26">
        <v>0</v>
      </c>
      <c r="BH43" s="89">
        <v>0</v>
      </c>
      <c r="BI43" s="90">
        <v>0.36255794478527603</v>
      </c>
      <c r="BJ43" s="91">
        <v>0</v>
      </c>
      <c r="BK43" s="89">
        <v>0</v>
      </c>
      <c r="BL43" s="89">
        <v>0</v>
      </c>
      <c r="BM43" s="89">
        <v>0</v>
      </c>
      <c r="BN43" s="89">
        <v>3671.6370000000002</v>
      </c>
      <c r="BO43" s="90">
        <v>0.2724170500074195</v>
      </c>
      <c r="BP43" s="91">
        <v>0</v>
      </c>
      <c r="BQ43" s="26">
        <v>7668</v>
      </c>
      <c r="BR43" s="26">
        <v>651.2179432800001</v>
      </c>
      <c r="BS43" s="26"/>
      <c r="BT43" s="92">
        <v>-700</v>
      </c>
      <c r="BU43" s="26">
        <v>0</v>
      </c>
      <c r="BV43" s="26">
        <v>4485</v>
      </c>
      <c r="BW43" s="26">
        <v>4485</v>
      </c>
      <c r="BX43" s="26">
        <v>0</v>
      </c>
      <c r="BY43" s="26">
        <v>0</v>
      </c>
      <c r="BZ43" s="26">
        <v>-5000</v>
      </c>
      <c r="CA43" s="26">
        <v>0</v>
      </c>
      <c r="CB43" s="26">
        <v>-4887.5468975900003</v>
      </c>
      <c r="CC43" s="26">
        <v>0</v>
      </c>
      <c r="CD43" s="26">
        <v>-4000</v>
      </c>
      <c r="CE43" s="26">
        <v>0</v>
      </c>
      <c r="CF43" s="26">
        <v>-4800</v>
      </c>
      <c r="CG43" s="26">
        <v>0</v>
      </c>
      <c r="CH43" s="26">
        <v>11975.54459292</v>
      </c>
      <c r="CI43" s="26">
        <v>11975.54459292</v>
      </c>
      <c r="CJ43" s="90">
        <v>16460.54459292</v>
      </c>
      <c r="CK43" s="26"/>
      <c r="CL43" s="92">
        <v>-700</v>
      </c>
      <c r="CM43" s="26">
        <v>700</v>
      </c>
      <c r="CN43" s="26">
        <v>4485</v>
      </c>
      <c r="CO43" s="26">
        <v>0</v>
      </c>
      <c r="CP43" s="26">
        <v>0</v>
      </c>
      <c r="CQ43" s="26">
        <v>0</v>
      </c>
      <c r="CR43" s="26">
        <v>-5000</v>
      </c>
      <c r="CS43" s="26">
        <v>5000</v>
      </c>
      <c r="CT43" s="26">
        <v>-4887.5468975900003</v>
      </c>
      <c r="CU43" s="26">
        <v>4887.5468975900003</v>
      </c>
      <c r="CV43" s="26">
        <v>-4000</v>
      </c>
      <c r="CW43" s="26">
        <v>4000</v>
      </c>
      <c r="CX43" s="26">
        <v>-4800</v>
      </c>
      <c r="CY43" s="26">
        <v>4800</v>
      </c>
      <c r="CZ43" s="26">
        <v>11975.54459292</v>
      </c>
      <c r="DA43" s="26">
        <v>0</v>
      </c>
      <c r="DB43" s="90">
        <v>19387.54689759</v>
      </c>
      <c r="DC43" s="26"/>
      <c r="DD43" s="93">
        <v>40787.146000000001</v>
      </c>
      <c r="DE43" s="34">
        <v>2121.239</v>
      </c>
      <c r="DF43" s="37">
        <v>1406.3396975158</v>
      </c>
      <c r="DG43" s="37">
        <v>44314.724697515805</v>
      </c>
      <c r="DH43" s="93">
        <v>11559.325999999999</v>
      </c>
      <c r="DI43" s="93">
        <v>62514.411</v>
      </c>
      <c r="DJ43" s="34">
        <v>5368</v>
      </c>
      <c r="DK43" s="90">
        <v>67882.410999999993</v>
      </c>
      <c r="DL43" s="26"/>
      <c r="DM43" s="93">
        <v>930.81399999999996</v>
      </c>
      <c r="DN43" s="34">
        <v>10571.615847326309</v>
      </c>
      <c r="DO43" s="34">
        <v>11502.42984732631</v>
      </c>
      <c r="DP43" s="37">
        <v>1571.461651611138</v>
      </c>
      <c r="DQ43" s="37">
        <v>2940.8517230913872</v>
      </c>
      <c r="DR43" s="37">
        <v>0</v>
      </c>
      <c r="DS43" s="34">
        <v>2940.8517230913872</v>
      </c>
      <c r="DT43" s="34">
        <v>163.38065128285481</v>
      </c>
      <c r="DU43" s="34">
        <v>163.38065128285481</v>
      </c>
      <c r="DW43" s="97">
        <v>0</v>
      </c>
      <c r="DX43" s="98">
        <v>4945.3735120900001</v>
      </c>
      <c r="DY43" s="104">
        <v>944.58008299999995</v>
      </c>
      <c r="DZ43" s="104">
        <v>0</v>
      </c>
      <c r="EA43" s="97">
        <v>0</v>
      </c>
      <c r="EB43" s="98">
        <v>1553.672292</v>
      </c>
      <c r="EC43" s="97">
        <v>0</v>
      </c>
      <c r="ED43" s="98">
        <v>360.34283499999998</v>
      </c>
      <c r="EE43" s="97">
        <v>0</v>
      </c>
      <c r="EF43" s="98">
        <v>847.5</v>
      </c>
      <c r="EG43" s="97">
        <v>0</v>
      </c>
      <c r="EH43" s="98">
        <v>7397.5988710000001</v>
      </c>
      <c r="EI43" s="97">
        <v>0</v>
      </c>
      <c r="EJ43" s="98">
        <v>4945.3735120900001</v>
      </c>
      <c r="EK43" s="105">
        <v>1553.672292</v>
      </c>
      <c r="EL43" s="106">
        <v>847.5</v>
      </c>
      <c r="EM43" s="107">
        <v>735.83500000000004</v>
      </c>
      <c r="EN43" s="105">
        <v>0</v>
      </c>
      <c r="EO43" s="105">
        <v>9550.0217890000004</v>
      </c>
      <c r="EP43" s="105">
        <v>0</v>
      </c>
      <c r="ER43" s="133">
        <v>1034.7539999999999</v>
      </c>
      <c r="ES43" s="23">
        <v>1591.4646720000001</v>
      </c>
      <c r="ET43" s="34">
        <f t="shared" si="1"/>
        <v>9.1293776500713783E-2</v>
      </c>
      <c r="EU43" s="133">
        <v>0</v>
      </c>
      <c r="EV43" s="23">
        <v>0</v>
      </c>
      <c r="EW43" s="34">
        <f t="shared" si="19"/>
        <v>0</v>
      </c>
      <c r="EY43" s="141">
        <v>0</v>
      </c>
      <c r="EZ43" s="23">
        <v>3156.57</v>
      </c>
      <c r="FA43" s="139">
        <f t="shared" si="2"/>
        <v>0.23203283156840868</v>
      </c>
      <c r="FB43" s="5">
        <v>4613</v>
      </c>
      <c r="FC43" s="139">
        <f t="shared" si="3"/>
        <v>1</v>
      </c>
      <c r="FE43" s="5"/>
      <c r="FF43" s="141">
        <v>0</v>
      </c>
      <c r="FG43" s="23">
        <v>6754.1041912999999</v>
      </c>
      <c r="FH43" s="139">
        <f t="shared" si="4"/>
        <v>0.50703632988382785</v>
      </c>
      <c r="FI43" s="5">
        <v>0</v>
      </c>
      <c r="FJ43" s="139">
        <f t="shared" si="5"/>
        <v>0</v>
      </c>
      <c r="FL43" s="144">
        <v>7873</v>
      </c>
      <c r="FM43" s="145">
        <f t="shared" si="6"/>
        <v>0.68245451314546257</v>
      </c>
      <c r="FN43" s="144">
        <v>2591</v>
      </c>
      <c r="FO43" s="145">
        <f t="shared" si="7"/>
        <v>0.82634348588741824</v>
      </c>
      <c r="FQ43" s="141">
        <v>0</v>
      </c>
      <c r="FR43" s="23">
        <v>367.01</v>
      </c>
      <c r="FS43" s="185">
        <f t="shared" si="8"/>
        <v>0.46568963329526708</v>
      </c>
      <c r="FT43" s="186">
        <f t="shared" si="9"/>
        <v>367.01</v>
      </c>
      <c r="FV43" s="107">
        <f t="shared" si="10"/>
        <v>1223.672292</v>
      </c>
      <c r="FW43" s="23">
        <v>1553.672292</v>
      </c>
      <c r="FX43" s="23">
        <v>0</v>
      </c>
      <c r="FY43" s="23">
        <v>330</v>
      </c>
      <c r="FZ43" s="23">
        <f t="shared" si="11"/>
        <v>0.78759999261105451</v>
      </c>
      <c r="GA43" s="183">
        <v>0</v>
      </c>
      <c r="GC43" s="37">
        <v>8391.7661899999985</v>
      </c>
      <c r="GD43" s="37">
        <f t="shared" si="12"/>
        <v>0.25741614079754599</v>
      </c>
      <c r="GE43" s="37">
        <v>1832.28639</v>
      </c>
      <c r="GF43" s="37">
        <f t="shared" si="13"/>
        <v>0.13594646015729336</v>
      </c>
      <c r="GH43" s="5">
        <v>4914.8734480000003</v>
      </c>
      <c r="GI43" s="270">
        <v>2193.4045839999999</v>
      </c>
      <c r="GK43" s="35">
        <v>0.25700000000000001</v>
      </c>
      <c r="GL43" s="33">
        <v>0.84</v>
      </c>
      <c r="GM43" s="5">
        <f t="shared" si="14"/>
        <v>2710.9560965000001</v>
      </c>
      <c r="GN43" s="5">
        <v>-2710.9560965000001</v>
      </c>
      <c r="GO43" s="5">
        <f t="shared" si="15"/>
        <v>1193.18030533</v>
      </c>
      <c r="GP43" s="5">
        <f t="shared" si="16"/>
        <v>0.79955680912732074</v>
      </c>
      <c r="GR43" s="270">
        <v>16983.48198</v>
      </c>
      <c r="GS43" s="270">
        <v>5074.6875529999998</v>
      </c>
      <c r="GV43" s="270">
        <v>3776.590956</v>
      </c>
      <c r="GW43" s="270">
        <v>1193.1803050000001</v>
      </c>
      <c r="GX43" s="5">
        <f t="shared" si="17"/>
        <v>1537.03108</v>
      </c>
      <c r="GY43" s="5">
        <f t="shared" si="18"/>
        <v>0.77628899020051056</v>
      </c>
    </row>
    <row r="44" spans="16:207" x14ac:dyDescent="0.35">
      <c r="P44" s="40">
        <v>42</v>
      </c>
      <c r="Q44" s="85">
        <v>4814</v>
      </c>
      <c r="R44" s="86">
        <v>5.8000000000000003E-2</v>
      </c>
      <c r="S44" s="87">
        <v>62.465000000000003</v>
      </c>
      <c r="T44" s="86">
        <v>1.3000000000000001E-2</v>
      </c>
      <c r="U44" s="87">
        <v>1620</v>
      </c>
      <c r="V44" s="86">
        <v>5.3999999999999999E-2</v>
      </c>
      <c r="W44" s="87">
        <v>1811.6532</v>
      </c>
      <c r="X44" s="86">
        <v>0.126</v>
      </c>
      <c r="Y44" s="87">
        <v>579.59400000000005</v>
      </c>
      <c r="Z44" s="86">
        <v>6.0000000000000005E-2</v>
      </c>
      <c r="AA44" s="87">
        <v>0</v>
      </c>
      <c r="AB44" s="86">
        <v>0</v>
      </c>
      <c r="AC44" s="87">
        <v>0</v>
      </c>
      <c r="AD44" s="86">
        <v>0</v>
      </c>
      <c r="AF44" s="40">
        <v>42</v>
      </c>
      <c r="AG44" s="85">
        <v>6496.9853999999996</v>
      </c>
      <c r="AH44" s="87">
        <v>832.6</v>
      </c>
      <c r="AI44" s="85">
        <v>181</v>
      </c>
      <c r="AJ44" s="37">
        <v>7.2999999999999995E-2</v>
      </c>
      <c r="AK44" s="37">
        <v>0.36199999999999999</v>
      </c>
      <c r="AL44" s="37">
        <v>0.36199999999999999</v>
      </c>
      <c r="AM44" s="86">
        <v>52.326000000000001</v>
      </c>
      <c r="AN44" s="87">
        <v>686.97239999999999</v>
      </c>
      <c r="AO44" s="37">
        <v>8.1000000000000003E-2</v>
      </c>
      <c r="AP44" s="34">
        <v>5.8999999999999997E-2</v>
      </c>
      <c r="AQ44" s="85">
        <v>37999.199999999997</v>
      </c>
      <c r="AR44" s="87">
        <v>21761.325000000001</v>
      </c>
      <c r="AS44" s="37">
        <v>0.85199999999999998</v>
      </c>
      <c r="AT44" s="34">
        <v>0.92700000000000005</v>
      </c>
      <c r="AU44" s="26"/>
      <c r="AV44" s="85">
        <v>1058.944</v>
      </c>
      <c r="AW44" s="86">
        <v>0.43000008121299732</v>
      </c>
      <c r="AX44" s="85">
        <v>969.31399999999996</v>
      </c>
      <c r="AY44" s="86">
        <v>0.60318232731798382</v>
      </c>
      <c r="AZ44" s="85">
        <v>1121.4780000000001</v>
      </c>
      <c r="BA44" s="86">
        <v>0.5784392407674851</v>
      </c>
      <c r="BB44" s="26"/>
      <c r="BC44" s="88">
        <v>51358.995000000003</v>
      </c>
      <c r="BD44" s="86">
        <v>0.73770491803278682</v>
      </c>
      <c r="BE44" s="26"/>
      <c r="BF44" s="133">
        <v>4914.8729999999996</v>
      </c>
      <c r="BG44" s="26">
        <v>0</v>
      </c>
      <c r="BH44" s="89">
        <v>0</v>
      </c>
      <c r="BI44" s="90">
        <v>0.15076297546012268</v>
      </c>
      <c r="BJ44" s="91">
        <v>0</v>
      </c>
      <c r="BK44" s="89">
        <v>0</v>
      </c>
      <c r="BL44" s="89">
        <v>0</v>
      </c>
      <c r="BM44" s="89">
        <v>0</v>
      </c>
      <c r="BN44" s="89">
        <v>2193.4050000000002</v>
      </c>
      <c r="BO44" s="90">
        <v>0.16273964979967356</v>
      </c>
      <c r="BP44" s="91">
        <v>0</v>
      </c>
      <c r="BQ44" s="26">
        <v>7668</v>
      </c>
      <c r="BR44" s="26">
        <v>651.2179432800001</v>
      </c>
      <c r="BS44" s="26"/>
      <c r="BT44" s="92">
        <v>-700</v>
      </c>
      <c r="BU44" s="26">
        <v>0</v>
      </c>
      <c r="BV44" s="26">
        <v>4485</v>
      </c>
      <c r="BW44" s="26">
        <v>4485</v>
      </c>
      <c r="BX44" s="26">
        <v>0</v>
      </c>
      <c r="BY44" s="26">
        <v>0</v>
      </c>
      <c r="BZ44" s="26">
        <v>-5000</v>
      </c>
      <c r="CA44" s="26">
        <v>0</v>
      </c>
      <c r="CB44" s="26">
        <v>-5300</v>
      </c>
      <c r="CC44" s="26">
        <v>0</v>
      </c>
      <c r="CD44" s="26">
        <v>-4000</v>
      </c>
      <c r="CE44" s="26">
        <v>0</v>
      </c>
      <c r="CF44" s="26">
        <v>0</v>
      </c>
      <c r="CG44" s="26">
        <v>0</v>
      </c>
      <c r="CH44" s="26">
        <v>8835.4331314200008</v>
      </c>
      <c r="CI44" s="26">
        <v>8835.4331314200008</v>
      </c>
      <c r="CJ44" s="90">
        <v>13320.433131420001</v>
      </c>
      <c r="CK44" s="26"/>
      <c r="CL44" s="92">
        <v>-700</v>
      </c>
      <c r="CM44" s="26">
        <v>700</v>
      </c>
      <c r="CN44" s="26">
        <v>4485</v>
      </c>
      <c r="CO44" s="26">
        <v>0</v>
      </c>
      <c r="CP44" s="26">
        <v>0</v>
      </c>
      <c r="CQ44" s="26">
        <v>0</v>
      </c>
      <c r="CR44" s="26">
        <v>-5000</v>
      </c>
      <c r="CS44" s="26">
        <v>5000</v>
      </c>
      <c r="CT44" s="26">
        <v>-5300</v>
      </c>
      <c r="CU44" s="26">
        <v>5300</v>
      </c>
      <c r="CV44" s="26">
        <v>-4000</v>
      </c>
      <c r="CW44" s="26">
        <v>4000</v>
      </c>
      <c r="CX44" s="26">
        <v>0</v>
      </c>
      <c r="CY44" s="26">
        <v>0</v>
      </c>
      <c r="CZ44" s="26">
        <v>8835.4331314200008</v>
      </c>
      <c r="DA44" s="26">
        <v>0</v>
      </c>
      <c r="DB44" s="90">
        <v>15000</v>
      </c>
      <c r="DC44" s="26"/>
      <c r="DD44" s="93">
        <v>42784.913999999997</v>
      </c>
      <c r="DE44" s="34">
        <v>2315.27</v>
      </c>
      <c r="DF44" s="37">
        <v>1485.8459041797</v>
      </c>
      <c r="DG44" s="37">
        <v>46586.029904179697</v>
      </c>
      <c r="DH44" s="93">
        <v>10723.933999999999</v>
      </c>
      <c r="DI44" s="93">
        <v>67092.410999999993</v>
      </c>
      <c r="DJ44" s="34">
        <v>5445</v>
      </c>
      <c r="DK44" s="90">
        <v>72537.410999999993</v>
      </c>
      <c r="DL44" s="26"/>
      <c r="DM44" s="93">
        <v>924.00800000000004</v>
      </c>
      <c r="DN44" s="34">
        <v>10571.615847326309</v>
      </c>
      <c r="DO44" s="34">
        <v>11495.623847326309</v>
      </c>
      <c r="DP44" s="37">
        <v>1571.461651611138</v>
      </c>
      <c r="DQ44" s="37">
        <v>2940.8517230913872</v>
      </c>
      <c r="DR44" s="37">
        <v>0</v>
      </c>
      <c r="DS44" s="34">
        <v>2940.8517230913872</v>
      </c>
      <c r="DT44" s="34">
        <v>163.38065128285481</v>
      </c>
      <c r="DU44" s="34">
        <v>163.38065128285481</v>
      </c>
      <c r="DW44" s="97">
        <v>0</v>
      </c>
      <c r="DX44" s="98">
        <v>3900.47351209</v>
      </c>
      <c r="DY44" s="104">
        <v>806.43605032000005</v>
      </c>
      <c r="DZ44" s="104">
        <v>0</v>
      </c>
      <c r="EA44" s="97">
        <v>0</v>
      </c>
      <c r="EB44" s="98">
        <v>1553.672292</v>
      </c>
      <c r="EC44" s="97">
        <v>0</v>
      </c>
      <c r="ED44" s="98">
        <v>0</v>
      </c>
      <c r="EE44" s="97">
        <v>0</v>
      </c>
      <c r="EF44" s="98">
        <v>847.5</v>
      </c>
      <c r="EG44" s="97">
        <v>0</v>
      </c>
      <c r="EH44" s="98">
        <v>6851.1857386800002</v>
      </c>
      <c r="EI44" s="97">
        <v>0</v>
      </c>
      <c r="EJ44" s="98">
        <v>3900.47351209</v>
      </c>
      <c r="EK44" s="105">
        <v>1553.672292</v>
      </c>
      <c r="EL44" s="106">
        <v>847.5</v>
      </c>
      <c r="EM44" s="107">
        <v>735.83500000000004</v>
      </c>
      <c r="EN44" s="105">
        <v>0</v>
      </c>
      <c r="EO44" s="105">
        <v>8505.1217890000007</v>
      </c>
      <c r="EP44" s="105">
        <v>0</v>
      </c>
      <c r="ER44" s="133">
        <v>1055.921</v>
      </c>
      <c r="ES44" s="23">
        <v>1591.4646720000001</v>
      </c>
      <c r="ET44" s="34">
        <f t="shared" si="1"/>
        <v>9.202959312854965E-2</v>
      </c>
      <c r="EU44" s="133">
        <v>0</v>
      </c>
      <c r="EV44" s="23">
        <v>174.43799999999999</v>
      </c>
      <c r="EW44" s="34">
        <f t="shared" si="19"/>
        <v>9.553032974880557E-2</v>
      </c>
      <c r="EY44" s="141">
        <v>10447.41</v>
      </c>
      <c r="EZ44" s="23">
        <v>3156.57</v>
      </c>
      <c r="FA44" s="139">
        <f t="shared" si="2"/>
        <v>1</v>
      </c>
      <c r="FB44" s="5">
        <v>4613</v>
      </c>
      <c r="FC44" s="139">
        <f t="shared" si="3"/>
        <v>1</v>
      </c>
      <c r="FE44" s="5"/>
      <c r="FF44" s="141">
        <v>0</v>
      </c>
      <c r="FG44" s="23">
        <v>0</v>
      </c>
      <c r="FH44" s="139">
        <f t="shared" si="4"/>
        <v>0</v>
      </c>
      <c r="FI44" s="5">
        <v>0</v>
      </c>
      <c r="FJ44" s="139">
        <f t="shared" si="5"/>
        <v>0</v>
      </c>
      <c r="FL44" s="144">
        <v>7873</v>
      </c>
      <c r="FM44" s="145">
        <f t="shared" si="6"/>
        <v>0.68245451314546257</v>
      </c>
      <c r="FN44" s="144">
        <v>2591</v>
      </c>
      <c r="FO44" s="145">
        <f t="shared" si="7"/>
        <v>0.82634348588741824</v>
      </c>
      <c r="FQ44" s="141">
        <v>278</v>
      </c>
      <c r="FR44" s="23">
        <v>367.01</v>
      </c>
      <c r="FS44" s="185">
        <f t="shared" si="8"/>
        <v>0.8184367466057606</v>
      </c>
      <c r="FT44" s="186">
        <f t="shared" si="9"/>
        <v>645.01</v>
      </c>
      <c r="FV44" s="107">
        <f t="shared" si="10"/>
        <v>1223.672292</v>
      </c>
      <c r="FW44" s="23">
        <v>1553.672292</v>
      </c>
      <c r="FX44" s="23">
        <v>0</v>
      </c>
      <c r="FY44" s="23">
        <v>330</v>
      </c>
      <c r="FZ44" s="23">
        <f t="shared" si="11"/>
        <v>0.78759999261105451</v>
      </c>
      <c r="GA44" s="183">
        <v>0</v>
      </c>
      <c r="GC44" s="37">
        <v>3489.5598300000001</v>
      </c>
      <c r="GD44" s="37">
        <f t="shared" si="12"/>
        <v>0.10704171257668713</v>
      </c>
      <c r="GE44" s="37">
        <v>1397.52639</v>
      </c>
      <c r="GF44" s="37">
        <f t="shared" si="13"/>
        <v>0.10368944873126576</v>
      </c>
      <c r="GH44" s="5">
        <v>4393.4985660000002</v>
      </c>
      <c r="GI44" s="270">
        <v>1356.00935</v>
      </c>
      <c r="GK44" s="35">
        <v>0.25700000000000001</v>
      </c>
      <c r="GL44" s="33">
        <v>0.84</v>
      </c>
      <c r="GM44" s="5">
        <f t="shared" si="14"/>
        <v>2710.9560965000001</v>
      </c>
      <c r="GN44" s="5">
        <v>-2710.9560965000001</v>
      </c>
      <c r="GO44" s="5">
        <f t="shared" si="15"/>
        <v>1193.18030533</v>
      </c>
      <c r="GP44" s="5">
        <f t="shared" si="16"/>
        <v>0.79955680912732074</v>
      </c>
      <c r="GR44" s="270">
        <v>11819.38869</v>
      </c>
      <c r="GS44" s="270">
        <v>3671.6372339999998</v>
      </c>
      <c r="GV44" s="270">
        <v>3776.590956</v>
      </c>
      <c r="GW44" s="270">
        <v>1193.1803050000001</v>
      </c>
      <c r="GX44" s="5">
        <f t="shared" si="17"/>
        <v>1537.03108</v>
      </c>
      <c r="GY44" s="5">
        <f t="shared" si="18"/>
        <v>0.77628899020051056</v>
      </c>
    </row>
    <row r="45" spans="16:207" x14ac:dyDescent="0.35">
      <c r="P45" s="40">
        <v>43</v>
      </c>
      <c r="Q45" s="85">
        <v>0</v>
      </c>
      <c r="R45" s="86">
        <v>0</v>
      </c>
      <c r="S45" s="87">
        <v>0</v>
      </c>
      <c r="T45" s="86">
        <v>0</v>
      </c>
      <c r="U45" s="87">
        <v>0</v>
      </c>
      <c r="V45" s="86">
        <v>0</v>
      </c>
      <c r="W45" s="87">
        <v>0</v>
      </c>
      <c r="X45" s="86">
        <v>0</v>
      </c>
      <c r="Y45" s="87">
        <v>0</v>
      </c>
      <c r="Z45" s="86">
        <v>0</v>
      </c>
      <c r="AA45" s="87">
        <v>0</v>
      </c>
      <c r="AB45" s="86">
        <v>0</v>
      </c>
      <c r="AC45" s="87">
        <v>0</v>
      </c>
      <c r="AD45" s="86">
        <v>0</v>
      </c>
      <c r="AF45" s="40">
        <v>43</v>
      </c>
      <c r="AG45" s="85">
        <v>10323.9768</v>
      </c>
      <c r="AH45" s="87">
        <v>784.3</v>
      </c>
      <c r="AI45" s="85">
        <v>170.5</v>
      </c>
      <c r="AJ45" s="37">
        <v>0.11600000000000001</v>
      </c>
      <c r="AK45" s="37">
        <v>0.34099999999999997</v>
      </c>
      <c r="AL45" s="37">
        <v>0.34100000000000003</v>
      </c>
      <c r="AM45" s="86">
        <v>68.475999999999999</v>
      </c>
      <c r="AN45" s="87">
        <v>1851.3324</v>
      </c>
      <c r="AO45" s="37">
        <v>0.106</v>
      </c>
      <c r="AP45" s="34">
        <v>0.159</v>
      </c>
      <c r="AQ45" s="85">
        <v>38133</v>
      </c>
      <c r="AR45" s="87">
        <v>21784.799999999999</v>
      </c>
      <c r="AS45" s="37">
        <v>0.85499999999999998</v>
      </c>
      <c r="AT45" s="34">
        <v>0.92799999999999994</v>
      </c>
      <c r="AU45" s="26"/>
      <c r="AV45" s="85">
        <v>1073.72</v>
      </c>
      <c r="AW45" s="86">
        <v>0.43600009745559681</v>
      </c>
      <c r="AX45" s="85">
        <v>973.96</v>
      </c>
      <c r="AY45" s="86">
        <v>0.60607342874922221</v>
      </c>
      <c r="AZ45" s="85">
        <v>1121.4780000000001</v>
      </c>
      <c r="BA45" s="86">
        <v>0.5784392407674851</v>
      </c>
      <c r="BB45" s="26"/>
      <c r="BC45" s="88">
        <v>51358.995000000003</v>
      </c>
      <c r="BD45" s="86">
        <v>0.73770491803278682</v>
      </c>
      <c r="BE45" s="26"/>
      <c r="BF45" s="133">
        <v>4393.4989999999998</v>
      </c>
      <c r="BG45" s="26">
        <v>0</v>
      </c>
      <c r="BH45" s="89">
        <v>0</v>
      </c>
      <c r="BI45" s="90">
        <v>0.13476990797546012</v>
      </c>
      <c r="BJ45" s="91">
        <v>0</v>
      </c>
      <c r="BK45" s="89">
        <v>0</v>
      </c>
      <c r="BL45" s="89">
        <v>0</v>
      </c>
      <c r="BM45" s="89">
        <v>0</v>
      </c>
      <c r="BN45" s="89">
        <v>1356.009</v>
      </c>
      <c r="BO45" s="90">
        <v>0.10060906662709601</v>
      </c>
      <c r="BP45" s="91">
        <v>0</v>
      </c>
      <c r="BQ45" s="26">
        <v>7668</v>
      </c>
      <c r="BR45" s="26">
        <v>650.75806136999995</v>
      </c>
      <c r="BS45" s="26"/>
      <c r="BT45" s="92">
        <v>-700</v>
      </c>
      <c r="BU45" s="26">
        <v>0</v>
      </c>
      <c r="BV45" s="26">
        <v>4485</v>
      </c>
      <c r="BW45" s="26">
        <v>4485</v>
      </c>
      <c r="BX45" s="26">
        <v>0</v>
      </c>
      <c r="BY45" s="26">
        <v>0</v>
      </c>
      <c r="BZ45" s="26">
        <v>-5000</v>
      </c>
      <c r="CA45" s="26">
        <v>0</v>
      </c>
      <c r="CB45" s="26">
        <v>-5300</v>
      </c>
      <c r="CC45" s="26">
        <v>0</v>
      </c>
      <c r="CD45" s="26">
        <v>-4000</v>
      </c>
      <c r="CE45" s="26">
        <v>0</v>
      </c>
      <c r="CF45" s="26">
        <v>4012.47714365</v>
      </c>
      <c r="CG45" s="26">
        <v>4012.47714365</v>
      </c>
      <c r="CH45" s="26">
        <v>9159.1316540600001</v>
      </c>
      <c r="CI45" s="26">
        <v>9159.1316540600001</v>
      </c>
      <c r="CJ45" s="90">
        <v>17656.60879771</v>
      </c>
      <c r="CK45" s="26"/>
      <c r="CL45" s="92">
        <v>-700</v>
      </c>
      <c r="CM45" s="26">
        <v>700</v>
      </c>
      <c r="CN45" s="26">
        <v>4485</v>
      </c>
      <c r="CO45" s="26">
        <v>0</v>
      </c>
      <c r="CP45" s="26">
        <v>0</v>
      </c>
      <c r="CQ45" s="26">
        <v>0</v>
      </c>
      <c r="CR45" s="26">
        <v>-5000</v>
      </c>
      <c r="CS45" s="26">
        <v>5000</v>
      </c>
      <c r="CT45" s="26">
        <v>-5300</v>
      </c>
      <c r="CU45" s="26">
        <v>5300</v>
      </c>
      <c r="CV45" s="26">
        <v>-4000</v>
      </c>
      <c r="CW45" s="26">
        <v>4000</v>
      </c>
      <c r="CX45" s="26">
        <v>4012.47714365</v>
      </c>
      <c r="CY45" s="26">
        <v>0</v>
      </c>
      <c r="CZ45" s="26">
        <v>9159.1316540600001</v>
      </c>
      <c r="DA45" s="26">
        <v>0</v>
      </c>
      <c r="DB45" s="90">
        <v>15000</v>
      </c>
      <c r="DC45" s="26"/>
      <c r="DD45" s="93">
        <v>44132.02</v>
      </c>
      <c r="DE45" s="34">
        <v>2318.067</v>
      </c>
      <c r="DF45" s="37">
        <v>1614.7282584872</v>
      </c>
      <c r="DG45" s="37">
        <v>48064.8152584872</v>
      </c>
      <c r="DH45" s="93">
        <v>10372.995999999999</v>
      </c>
      <c r="DI45" s="93">
        <v>69318.410999999993</v>
      </c>
      <c r="DJ45" s="34">
        <v>4974</v>
      </c>
      <c r="DK45" s="90">
        <v>74292.410999999993</v>
      </c>
      <c r="DL45" s="26"/>
      <c r="DM45" s="93">
        <v>916.00900000000001</v>
      </c>
      <c r="DN45" s="34">
        <v>10555.905846475949</v>
      </c>
      <c r="DO45" s="34">
        <v>11471.914846475949</v>
      </c>
      <c r="DP45" s="37">
        <v>1571.461651611138</v>
      </c>
      <c r="DQ45" s="37">
        <v>2932.5738486661439</v>
      </c>
      <c r="DR45" s="37">
        <v>0</v>
      </c>
      <c r="DS45" s="34">
        <v>2932.5738486661439</v>
      </c>
      <c r="DT45" s="34">
        <v>162.92076937034139</v>
      </c>
      <c r="DU45" s="34">
        <v>162.92076937034139</v>
      </c>
      <c r="DW45" s="97">
        <v>0</v>
      </c>
      <c r="DX45" s="98">
        <v>2856.033394</v>
      </c>
      <c r="DY45" s="104">
        <v>657.97380666000004</v>
      </c>
      <c r="DZ45" s="104">
        <v>0</v>
      </c>
      <c r="EA45" s="97">
        <v>0</v>
      </c>
      <c r="EB45" s="98">
        <v>1553.672292</v>
      </c>
      <c r="EC45" s="97">
        <v>0</v>
      </c>
      <c r="ED45" s="98">
        <v>0</v>
      </c>
      <c r="EE45" s="97">
        <v>0</v>
      </c>
      <c r="EF45" s="98">
        <v>847.5</v>
      </c>
      <c r="EG45" s="97">
        <v>0</v>
      </c>
      <c r="EH45" s="98">
        <v>5963.4857386800004</v>
      </c>
      <c r="EI45" s="97">
        <v>0</v>
      </c>
      <c r="EJ45" s="98">
        <v>2856.033394</v>
      </c>
      <c r="EK45" s="105">
        <v>1553.672292</v>
      </c>
      <c r="EL45" s="106">
        <v>847.5</v>
      </c>
      <c r="EM45" s="107">
        <v>735.83500000000004</v>
      </c>
      <c r="EN45" s="105">
        <v>0</v>
      </c>
      <c r="EO45" s="105">
        <v>7468.9595453400007</v>
      </c>
      <c r="EP45" s="105">
        <v>0</v>
      </c>
      <c r="ER45" s="133">
        <v>1072.924</v>
      </c>
      <c r="ES45" s="23">
        <v>1591.4646720000001</v>
      </c>
      <c r="ET45" s="34">
        <f t="shared" si="1"/>
        <v>9.2620658944352216E-2</v>
      </c>
      <c r="EU45" s="133">
        <v>0</v>
      </c>
      <c r="EV45" s="23">
        <v>174.96600000000001</v>
      </c>
      <c r="EW45" s="34">
        <f t="shared" si="19"/>
        <v>9.581948700873387E-2</v>
      </c>
      <c r="EY45" s="141">
        <v>10447.41</v>
      </c>
      <c r="EZ45" s="23">
        <v>3156.57</v>
      </c>
      <c r="FA45" s="139">
        <f t="shared" si="2"/>
        <v>1</v>
      </c>
      <c r="FB45" s="5">
        <v>4613</v>
      </c>
      <c r="FC45" s="139">
        <f t="shared" si="3"/>
        <v>1</v>
      </c>
      <c r="FE45" s="5"/>
      <c r="FF45" s="141">
        <v>0</v>
      </c>
      <c r="FG45" s="23">
        <v>0</v>
      </c>
      <c r="FH45" s="139">
        <f t="shared" si="4"/>
        <v>0</v>
      </c>
      <c r="FI45" s="5">
        <v>0</v>
      </c>
      <c r="FJ45" s="139">
        <f t="shared" si="5"/>
        <v>0</v>
      </c>
      <c r="FL45" s="144">
        <v>7873</v>
      </c>
      <c r="FM45" s="145">
        <f t="shared" si="6"/>
        <v>0.68245451314546257</v>
      </c>
      <c r="FN45" s="144">
        <v>2591</v>
      </c>
      <c r="FO45" s="145">
        <f t="shared" si="7"/>
        <v>0.82634348588741824</v>
      </c>
      <c r="FQ45" s="141">
        <v>278</v>
      </c>
      <c r="FR45" s="23">
        <v>367.01</v>
      </c>
      <c r="FS45" s="185">
        <f t="shared" si="8"/>
        <v>0.8184367466057606</v>
      </c>
      <c r="FT45" s="186">
        <f t="shared" si="9"/>
        <v>645.01</v>
      </c>
      <c r="FV45" s="107">
        <f t="shared" si="10"/>
        <v>1223.672292</v>
      </c>
      <c r="FW45" s="23">
        <v>1553.672292</v>
      </c>
      <c r="FX45" s="23">
        <v>0</v>
      </c>
      <c r="FY45" s="23">
        <v>330</v>
      </c>
      <c r="FZ45" s="23">
        <f t="shared" si="11"/>
        <v>0.78759999261105451</v>
      </c>
      <c r="GA45" s="183">
        <v>0</v>
      </c>
      <c r="GC45" s="37">
        <v>3119.38429</v>
      </c>
      <c r="GD45" s="37">
        <f t="shared" si="12"/>
        <v>9.5686634662576681E-2</v>
      </c>
      <c r="GE45" s="37">
        <v>962.76639</v>
      </c>
      <c r="GF45" s="37">
        <f t="shared" si="13"/>
        <v>7.1432437305238169E-2</v>
      </c>
      <c r="GH45" s="5">
        <v>5254.4671099999996</v>
      </c>
      <c r="GI45" s="270">
        <v>1553.8807839999999</v>
      </c>
      <c r="GK45" s="35">
        <v>0.25700000000000001</v>
      </c>
      <c r="GL45" s="33">
        <v>0.84</v>
      </c>
      <c r="GM45" s="5">
        <f t="shared" si="14"/>
        <v>2710.9560965000001</v>
      </c>
      <c r="GN45" s="5">
        <v>-2710.9560965000001</v>
      </c>
      <c r="GO45" s="5">
        <f t="shared" si="15"/>
        <v>1193.18030533</v>
      </c>
      <c r="GP45" s="5">
        <f t="shared" si="16"/>
        <v>0.79955680912732074</v>
      </c>
      <c r="GR45" s="270">
        <v>4914.8734480000003</v>
      </c>
      <c r="GS45" s="270">
        <v>2193.4045839999999</v>
      </c>
      <c r="GV45" s="270">
        <v>3776.590956</v>
      </c>
      <c r="GW45" s="270">
        <v>1193.1803050000001</v>
      </c>
      <c r="GX45" s="5">
        <f t="shared" si="17"/>
        <v>1537.03108</v>
      </c>
      <c r="GY45" s="5">
        <f t="shared" si="18"/>
        <v>0.77628899020051056</v>
      </c>
    </row>
    <row r="46" spans="16:207" x14ac:dyDescent="0.35">
      <c r="P46" s="40">
        <v>44</v>
      </c>
      <c r="Q46" s="85">
        <v>0</v>
      </c>
      <c r="R46" s="86">
        <v>0</v>
      </c>
      <c r="S46" s="87">
        <v>0</v>
      </c>
      <c r="T46" s="86">
        <v>0</v>
      </c>
      <c r="U46" s="87">
        <v>0</v>
      </c>
      <c r="V46" s="86">
        <v>0</v>
      </c>
      <c r="W46" s="87">
        <v>0</v>
      </c>
      <c r="X46" s="86">
        <v>0</v>
      </c>
      <c r="Y46" s="87">
        <v>0</v>
      </c>
      <c r="Z46" s="86">
        <v>0</v>
      </c>
      <c r="AA46" s="87">
        <v>0</v>
      </c>
      <c r="AB46" s="86">
        <v>0</v>
      </c>
      <c r="AC46" s="87">
        <v>0</v>
      </c>
      <c r="AD46" s="86">
        <v>0</v>
      </c>
      <c r="AF46" s="40">
        <v>44</v>
      </c>
      <c r="AG46" s="85">
        <v>12281.972400000001</v>
      </c>
      <c r="AH46" s="87">
        <v>710.7</v>
      </c>
      <c r="AI46" s="85">
        <v>154.5</v>
      </c>
      <c r="AJ46" s="37">
        <v>0.13800000000000001</v>
      </c>
      <c r="AK46" s="37">
        <v>0.309</v>
      </c>
      <c r="AL46" s="37">
        <v>0.309</v>
      </c>
      <c r="AM46" s="86">
        <v>80.103999999999999</v>
      </c>
      <c r="AN46" s="87">
        <v>2584.8791999999999</v>
      </c>
      <c r="AO46" s="37">
        <v>0.124</v>
      </c>
      <c r="AP46" s="34">
        <v>0.22199999999999998</v>
      </c>
      <c r="AQ46" s="85">
        <v>38311.4</v>
      </c>
      <c r="AR46" s="87">
        <v>21878.7</v>
      </c>
      <c r="AS46" s="37">
        <v>0.85899999999999999</v>
      </c>
      <c r="AT46" s="34">
        <v>0.93200000000000005</v>
      </c>
      <c r="AU46" s="26"/>
      <c r="AV46" s="85">
        <v>1090.9580000000001</v>
      </c>
      <c r="AW46" s="86">
        <v>0.44299984569530515</v>
      </c>
      <c r="AX46" s="85">
        <v>982.16099999999994</v>
      </c>
      <c r="AY46" s="86">
        <v>0.61117672682016178</v>
      </c>
      <c r="AZ46" s="85">
        <v>1121.4780000000001</v>
      </c>
      <c r="BA46" s="86">
        <v>0.5784392407674851</v>
      </c>
      <c r="BB46" s="26"/>
      <c r="BC46" s="88">
        <v>51358.995000000003</v>
      </c>
      <c r="BD46" s="86">
        <v>0.73770491803278682</v>
      </c>
      <c r="BE46" s="26"/>
      <c r="BF46" s="133">
        <v>5254.4669999999996</v>
      </c>
      <c r="BG46" s="26">
        <v>0</v>
      </c>
      <c r="BH46" s="89">
        <v>0</v>
      </c>
      <c r="BI46" s="90">
        <v>0.16117996932515335</v>
      </c>
      <c r="BJ46" s="91">
        <v>0</v>
      </c>
      <c r="BK46" s="89">
        <v>0</v>
      </c>
      <c r="BL46" s="89">
        <v>0</v>
      </c>
      <c r="BM46" s="89">
        <v>0</v>
      </c>
      <c r="BN46" s="89">
        <v>1553.8810000000001</v>
      </c>
      <c r="BO46" s="90">
        <v>0.11529017658406292</v>
      </c>
      <c r="BP46" s="91">
        <v>0</v>
      </c>
      <c r="BQ46" s="26">
        <v>7668</v>
      </c>
      <c r="BR46" s="26">
        <v>650.29817945000002</v>
      </c>
      <c r="BS46" s="26"/>
      <c r="BT46" s="92">
        <v>-700</v>
      </c>
      <c r="BU46" s="26">
        <v>0</v>
      </c>
      <c r="BV46" s="26">
        <v>4485</v>
      </c>
      <c r="BW46" s="26">
        <v>4485</v>
      </c>
      <c r="BX46" s="26">
        <v>0</v>
      </c>
      <c r="BY46" s="26">
        <v>0</v>
      </c>
      <c r="BZ46" s="26">
        <v>-5000</v>
      </c>
      <c r="CA46" s="26">
        <v>0</v>
      </c>
      <c r="CB46" s="26">
        <v>-5300</v>
      </c>
      <c r="CC46" s="26">
        <v>0</v>
      </c>
      <c r="CD46" s="26">
        <v>-4000</v>
      </c>
      <c r="CE46" s="26">
        <v>0</v>
      </c>
      <c r="CF46" s="26">
        <v>4800</v>
      </c>
      <c r="CG46" s="26">
        <v>4800</v>
      </c>
      <c r="CH46" s="26">
        <v>9240.3965691899994</v>
      </c>
      <c r="CI46" s="26">
        <v>9240.3965691899994</v>
      </c>
      <c r="CJ46" s="90">
        <v>18525.396569190001</v>
      </c>
      <c r="CK46" s="26"/>
      <c r="CL46" s="92">
        <v>-700</v>
      </c>
      <c r="CM46" s="26">
        <v>700</v>
      </c>
      <c r="CN46" s="26">
        <v>4485</v>
      </c>
      <c r="CO46" s="26">
        <v>0</v>
      </c>
      <c r="CP46" s="26">
        <v>0</v>
      </c>
      <c r="CQ46" s="26">
        <v>0</v>
      </c>
      <c r="CR46" s="26">
        <v>-5000</v>
      </c>
      <c r="CS46" s="26">
        <v>5000</v>
      </c>
      <c r="CT46" s="26">
        <v>-5300</v>
      </c>
      <c r="CU46" s="26">
        <v>5300</v>
      </c>
      <c r="CV46" s="26">
        <v>-4000</v>
      </c>
      <c r="CW46" s="26">
        <v>4000</v>
      </c>
      <c r="CX46" s="26">
        <v>4800</v>
      </c>
      <c r="CY46" s="26">
        <v>0</v>
      </c>
      <c r="CZ46" s="26">
        <v>9240.3965691899994</v>
      </c>
      <c r="DA46" s="26">
        <v>0</v>
      </c>
      <c r="DB46" s="90">
        <v>15000</v>
      </c>
      <c r="DC46" s="26"/>
      <c r="DD46" s="93">
        <v>43800.239000000001</v>
      </c>
      <c r="DE46" s="34">
        <v>2319.5320000000002</v>
      </c>
      <c r="DF46" s="37">
        <v>1770.278058696</v>
      </c>
      <c r="DG46" s="37">
        <v>47890.049058696</v>
      </c>
      <c r="DH46" s="93">
        <v>10446.505999999999</v>
      </c>
      <c r="DI46" s="93">
        <v>67996.410999999993</v>
      </c>
      <c r="DJ46" s="34">
        <v>4496</v>
      </c>
      <c r="DK46" s="90">
        <v>72492.410999999993</v>
      </c>
      <c r="DL46" s="26"/>
      <c r="DM46" s="93">
        <v>895.70799999999997</v>
      </c>
      <c r="DN46" s="34">
        <v>10540.1958456256</v>
      </c>
      <c r="DO46" s="34">
        <v>11435.9038456256</v>
      </c>
      <c r="DP46" s="37">
        <v>1416.7935308581391</v>
      </c>
      <c r="DQ46" s="37">
        <v>2924.2959742409021</v>
      </c>
      <c r="DR46" s="37">
        <v>0</v>
      </c>
      <c r="DS46" s="34">
        <v>2924.2959742409021</v>
      </c>
      <c r="DT46" s="34">
        <v>162.46088745782791</v>
      </c>
      <c r="DU46" s="34">
        <v>162.46088745782791</v>
      </c>
      <c r="DW46" s="97">
        <v>0</v>
      </c>
      <c r="DX46" s="98">
        <v>1811.5932759100001</v>
      </c>
      <c r="DY46" s="104">
        <v>406.39380666</v>
      </c>
      <c r="DZ46" s="104">
        <v>0</v>
      </c>
      <c r="EA46" s="97">
        <v>0</v>
      </c>
      <c r="EB46" s="98">
        <v>1553.672292</v>
      </c>
      <c r="EC46" s="97">
        <v>0</v>
      </c>
      <c r="ED46" s="98">
        <v>0</v>
      </c>
      <c r="EE46" s="97">
        <v>0</v>
      </c>
      <c r="EF46" s="98">
        <v>847.5</v>
      </c>
      <c r="EG46" s="97">
        <v>0</v>
      </c>
      <c r="EH46" s="98">
        <v>5178.9034950100004</v>
      </c>
      <c r="EI46" s="97">
        <v>0</v>
      </c>
      <c r="EJ46" s="98">
        <v>1811.5932759100001</v>
      </c>
      <c r="EK46" s="105">
        <v>1553.672292</v>
      </c>
      <c r="EL46" s="106">
        <v>847.5</v>
      </c>
      <c r="EM46" s="107">
        <v>735.83500000000004</v>
      </c>
      <c r="EN46" s="105">
        <v>0</v>
      </c>
      <c r="EO46" s="105">
        <v>6432.7973016699998</v>
      </c>
      <c r="EP46" s="105">
        <v>0</v>
      </c>
      <c r="ER46" s="133">
        <v>1089.58</v>
      </c>
      <c r="ES46" s="23">
        <v>1591.4646720000001</v>
      </c>
      <c r="ET46" s="34">
        <f t="shared" si="1"/>
        <v>9.319966219248535E-2</v>
      </c>
      <c r="EU46" s="133">
        <v>0</v>
      </c>
      <c r="EV46" s="23">
        <v>175.428</v>
      </c>
      <c r="EW46" s="34">
        <f t="shared" si="19"/>
        <v>9.6072499611171105E-2</v>
      </c>
      <c r="EY46" s="141">
        <v>10447.41</v>
      </c>
      <c r="EZ46" s="23">
        <v>3156.57</v>
      </c>
      <c r="FA46" s="139">
        <f t="shared" si="2"/>
        <v>1</v>
      </c>
      <c r="FB46" s="5">
        <v>4613</v>
      </c>
      <c r="FC46" s="139">
        <f t="shared" si="3"/>
        <v>1</v>
      </c>
      <c r="FE46" s="5"/>
      <c r="FF46" s="141">
        <v>0</v>
      </c>
      <c r="FG46" s="23">
        <v>0</v>
      </c>
      <c r="FH46" s="139">
        <f t="shared" si="4"/>
        <v>0</v>
      </c>
      <c r="FI46" s="5">
        <v>0</v>
      </c>
      <c r="FJ46" s="139">
        <f t="shared" si="5"/>
        <v>0</v>
      </c>
      <c r="FL46" s="144">
        <v>7873</v>
      </c>
      <c r="FM46" s="145">
        <f t="shared" si="6"/>
        <v>0.68245451314546257</v>
      </c>
      <c r="FN46" s="144">
        <v>2591</v>
      </c>
      <c r="FO46" s="145">
        <f t="shared" si="7"/>
        <v>0.82634348588741824</v>
      </c>
      <c r="FQ46" s="141">
        <v>278</v>
      </c>
      <c r="FR46" s="23">
        <v>367.01</v>
      </c>
      <c r="FS46" s="185">
        <f t="shared" si="8"/>
        <v>0.8184367466057606</v>
      </c>
      <c r="FT46" s="186">
        <f t="shared" si="9"/>
        <v>645.01</v>
      </c>
      <c r="FV46" s="107">
        <f t="shared" si="10"/>
        <v>1223.672292</v>
      </c>
      <c r="FW46" s="23">
        <v>1553.672292</v>
      </c>
      <c r="FX46" s="23">
        <v>0</v>
      </c>
      <c r="FY46" s="23">
        <v>330</v>
      </c>
      <c r="FZ46" s="23">
        <f t="shared" si="11"/>
        <v>0.78759999261105451</v>
      </c>
      <c r="GA46" s="183">
        <v>0</v>
      </c>
      <c r="GC46" s="37">
        <v>3730.67157</v>
      </c>
      <c r="GD46" s="37">
        <f t="shared" si="12"/>
        <v>0.11443777822085889</v>
      </c>
      <c r="GE46" s="37">
        <v>1103.25551</v>
      </c>
      <c r="GF46" s="37">
        <f t="shared" si="13"/>
        <v>8.1856025374684671E-2</v>
      </c>
      <c r="GH46" s="5">
        <v>4963.4315070000002</v>
      </c>
      <c r="GI46" s="270">
        <v>1627.6851529999999</v>
      </c>
      <c r="GK46" s="35">
        <v>0.25700000000000001</v>
      </c>
      <c r="GL46" s="33">
        <v>0.84</v>
      </c>
      <c r="GM46" s="5">
        <f t="shared" si="14"/>
        <v>2710.9560965000001</v>
      </c>
      <c r="GN46" s="5">
        <v>-2710.9560965000001</v>
      </c>
      <c r="GO46" s="5">
        <f t="shared" si="15"/>
        <v>1193.18030533</v>
      </c>
      <c r="GP46" s="5">
        <f t="shared" si="16"/>
        <v>0.79955680912732074</v>
      </c>
      <c r="GR46" s="270">
        <v>4393.4985660000002</v>
      </c>
      <c r="GS46" s="270">
        <v>1356.00935</v>
      </c>
      <c r="GV46" s="270">
        <v>3776.590956</v>
      </c>
      <c r="GW46" s="270">
        <v>1193.1803050000001</v>
      </c>
      <c r="GX46" s="5">
        <f t="shared" si="17"/>
        <v>1537.03108</v>
      </c>
      <c r="GY46" s="5">
        <f t="shared" si="18"/>
        <v>0.77628899020051056</v>
      </c>
    </row>
    <row r="47" spans="16:207" x14ac:dyDescent="0.35">
      <c r="P47" s="40">
        <v>45</v>
      </c>
      <c r="Q47" s="85">
        <v>0</v>
      </c>
      <c r="R47" s="86">
        <v>0</v>
      </c>
      <c r="S47" s="87">
        <v>0</v>
      </c>
      <c r="T47" s="86">
        <v>0</v>
      </c>
      <c r="U47" s="87">
        <v>0</v>
      </c>
      <c r="V47" s="86">
        <v>0</v>
      </c>
      <c r="W47" s="87">
        <v>0</v>
      </c>
      <c r="X47" s="86">
        <v>0</v>
      </c>
      <c r="Y47" s="87">
        <v>0</v>
      </c>
      <c r="Z47" s="86">
        <v>0</v>
      </c>
      <c r="AA47" s="87">
        <v>0</v>
      </c>
      <c r="AB47" s="86">
        <v>0</v>
      </c>
      <c r="AC47" s="87">
        <v>0</v>
      </c>
      <c r="AD47" s="86">
        <v>0</v>
      </c>
      <c r="AF47" s="40">
        <v>45</v>
      </c>
      <c r="AG47" s="85">
        <v>11658.9738</v>
      </c>
      <c r="AH47" s="87">
        <v>637.1</v>
      </c>
      <c r="AI47" s="85">
        <v>138.5</v>
      </c>
      <c r="AJ47" s="37">
        <v>0.13100000000000001</v>
      </c>
      <c r="AK47" s="37">
        <v>0.27700000000000002</v>
      </c>
      <c r="AL47" s="37">
        <v>0.27700000000000002</v>
      </c>
      <c r="AM47" s="86">
        <v>84.626000000000005</v>
      </c>
      <c r="AN47" s="87">
        <v>2596.5228000000002</v>
      </c>
      <c r="AO47" s="37">
        <v>0.13100000000000001</v>
      </c>
      <c r="AP47" s="34">
        <v>0.223</v>
      </c>
      <c r="AQ47" s="85">
        <v>38445.199999999997</v>
      </c>
      <c r="AR47" s="87">
        <v>21949.125</v>
      </c>
      <c r="AS47" s="37">
        <v>0.86199999999999999</v>
      </c>
      <c r="AT47" s="34">
        <v>0.93500000000000005</v>
      </c>
      <c r="AU47" s="26"/>
      <c r="AV47" s="85">
        <v>1113.1220000000001</v>
      </c>
      <c r="AW47" s="86">
        <v>0.45199987005920433</v>
      </c>
      <c r="AX47" s="85">
        <v>986.38400000000001</v>
      </c>
      <c r="AY47" s="86">
        <v>0.61380460485376476</v>
      </c>
      <c r="AZ47" s="85">
        <v>1121.4780000000001</v>
      </c>
      <c r="BA47" s="86">
        <v>0.5784392407674851</v>
      </c>
      <c r="BB47" s="26"/>
      <c r="BC47" s="88">
        <v>51358.995000000003</v>
      </c>
      <c r="BD47" s="86">
        <v>0.73770491803278682</v>
      </c>
      <c r="BE47" s="26"/>
      <c r="BF47" s="133">
        <v>4963.4319999999998</v>
      </c>
      <c r="BG47" s="26">
        <v>0</v>
      </c>
      <c r="BH47" s="89">
        <v>0</v>
      </c>
      <c r="BI47" s="90">
        <v>0.15225251533742332</v>
      </c>
      <c r="BJ47" s="91">
        <v>0</v>
      </c>
      <c r="BK47" s="89">
        <v>0</v>
      </c>
      <c r="BL47" s="89">
        <v>0</v>
      </c>
      <c r="BM47" s="89">
        <v>0</v>
      </c>
      <c r="BN47" s="89">
        <v>1627.6849999999999</v>
      </c>
      <c r="BO47" s="90">
        <v>0.12076606321412672</v>
      </c>
      <c r="BP47" s="91">
        <v>0</v>
      </c>
      <c r="BQ47" s="26">
        <v>7668</v>
      </c>
      <c r="BR47" s="26">
        <v>649.83829754999999</v>
      </c>
      <c r="BS47" s="26"/>
      <c r="BT47" s="92">
        <v>-700</v>
      </c>
      <c r="BU47" s="26">
        <v>0</v>
      </c>
      <c r="BV47" s="26">
        <v>4485</v>
      </c>
      <c r="BW47" s="26">
        <v>4485</v>
      </c>
      <c r="BX47" s="26">
        <v>0</v>
      </c>
      <c r="BY47" s="26">
        <v>0</v>
      </c>
      <c r="BZ47" s="26">
        <v>-5000</v>
      </c>
      <c r="CA47" s="26">
        <v>0</v>
      </c>
      <c r="CB47" s="26">
        <v>-5300</v>
      </c>
      <c r="CC47" s="26">
        <v>0</v>
      </c>
      <c r="CD47" s="26">
        <v>-4000</v>
      </c>
      <c r="CE47" s="26">
        <v>0</v>
      </c>
      <c r="CF47" s="26">
        <v>4800</v>
      </c>
      <c r="CG47" s="26">
        <v>4800</v>
      </c>
      <c r="CH47" s="26">
        <v>12748.31583474</v>
      </c>
      <c r="CI47" s="26">
        <v>12748.31583474</v>
      </c>
      <c r="CJ47" s="90">
        <v>22033.315834740002</v>
      </c>
      <c r="CK47" s="26"/>
      <c r="CL47" s="92">
        <v>-700</v>
      </c>
      <c r="CM47" s="26">
        <v>700</v>
      </c>
      <c r="CN47" s="26">
        <v>4485</v>
      </c>
      <c r="CO47" s="26">
        <v>0</v>
      </c>
      <c r="CP47" s="26">
        <v>0</v>
      </c>
      <c r="CQ47" s="26">
        <v>0</v>
      </c>
      <c r="CR47" s="26">
        <v>-5000</v>
      </c>
      <c r="CS47" s="26">
        <v>5000</v>
      </c>
      <c r="CT47" s="26">
        <v>-5300</v>
      </c>
      <c r="CU47" s="26">
        <v>5300</v>
      </c>
      <c r="CV47" s="26">
        <v>-4000</v>
      </c>
      <c r="CW47" s="26">
        <v>4000</v>
      </c>
      <c r="CX47" s="26">
        <v>4800</v>
      </c>
      <c r="CY47" s="26">
        <v>0</v>
      </c>
      <c r="CZ47" s="26">
        <v>12748.31583474</v>
      </c>
      <c r="DA47" s="26">
        <v>0</v>
      </c>
      <c r="DB47" s="90">
        <v>15000</v>
      </c>
      <c r="DC47" s="26"/>
      <c r="DD47" s="93">
        <v>42189.523999999998</v>
      </c>
      <c r="DE47" s="34">
        <v>2320.047</v>
      </c>
      <c r="DF47" s="37">
        <v>1772.2870553065</v>
      </c>
      <c r="DG47" s="37">
        <v>46281.858055306497</v>
      </c>
      <c r="DH47" s="93">
        <v>10079.548000000001</v>
      </c>
      <c r="DI47" s="93">
        <v>64037.411</v>
      </c>
      <c r="DJ47" s="34">
        <v>4470</v>
      </c>
      <c r="DK47" s="90">
        <v>68507.410999999993</v>
      </c>
      <c r="DL47" s="26"/>
      <c r="DM47" s="93">
        <v>849.76900000000001</v>
      </c>
      <c r="DN47" s="34">
        <v>10524.485844775239</v>
      </c>
      <c r="DO47" s="34">
        <v>11374.25484477524</v>
      </c>
      <c r="DP47" s="37">
        <v>1313.6814503561391</v>
      </c>
      <c r="DQ47" s="37">
        <v>2916.0180998156602</v>
      </c>
      <c r="DR47" s="37">
        <v>0</v>
      </c>
      <c r="DS47" s="34">
        <v>2916.0180998156602</v>
      </c>
      <c r="DT47" s="34">
        <v>162.0010055453144</v>
      </c>
      <c r="DU47" s="34">
        <v>162.0010055453144</v>
      </c>
      <c r="DW47" s="97">
        <v>0</v>
      </c>
      <c r="DX47" s="98">
        <v>767.15315782000005</v>
      </c>
      <c r="DY47" s="104">
        <v>154.81380666000001</v>
      </c>
      <c r="DZ47" s="104">
        <v>0</v>
      </c>
      <c r="EA47" s="97">
        <v>0</v>
      </c>
      <c r="EB47" s="98">
        <v>1553.672292</v>
      </c>
      <c r="EC47" s="97">
        <v>0</v>
      </c>
      <c r="ED47" s="98">
        <v>0</v>
      </c>
      <c r="EE47" s="97">
        <v>0</v>
      </c>
      <c r="EF47" s="98">
        <v>847.5</v>
      </c>
      <c r="EG47" s="97">
        <v>0</v>
      </c>
      <c r="EH47" s="98">
        <v>4394.3212513500002</v>
      </c>
      <c r="EI47" s="97">
        <v>0</v>
      </c>
      <c r="EJ47" s="98">
        <v>767.15315782000005</v>
      </c>
      <c r="EK47" s="105">
        <v>1553.672292</v>
      </c>
      <c r="EL47" s="106">
        <v>847.5</v>
      </c>
      <c r="EM47" s="107">
        <v>735.83500000000004</v>
      </c>
      <c r="EN47" s="105">
        <v>0</v>
      </c>
      <c r="EO47" s="105">
        <v>5396.6350580100006</v>
      </c>
      <c r="EP47" s="105">
        <v>0</v>
      </c>
      <c r="ER47" s="133">
        <v>1072.924</v>
      </c>
      <c r="ES47" s="23">
        <v>1591.4646720000001</v>
      </c>
      <c r="ET47" s="34">
        <f t="shared" si="1"/>
        <v>9.2620658944352216E-2</v>
      </c>
      <c r="EU47" s="133">
        <v>0</v>
      </c>
      <c r="EV47" s="23">
        <v>175.428</v>
      </c>
      <c r="EW47" s="34">
        <f t="shared" si="19"/>
        <v>9.6072499611171105E-2</v>
      </c>
      <c r="EY47" s="141">
        <v>9091.2973211400003</v>
      </c>
      <c r="EZ47" s="23">
        <v>3156.57</v>
      </c>
      <c r="FA47" s="139">
        <f t="shared" si="2"/>
        <v>0.90031500495737282</v>
      </c>
      <c r="FB47" s="5">
        <v>4613</v>
      </c>
      <c r="FC47" s="139">
        <f t="shared" si="3"/>
        <v>1</v>
      </c>
      <c r="FE47" s="5"/>
      <c r="FF47" s="141">
        <v>0</v>
      </c>
      <c r="FG47" s="23">
        <v>0</v>
      </c>
      <c r="FH47" s="139">
        <f t="shared" si="4"/>
        <v>0</v>
      </c>
      <c r="FI47" s="5">
        <v>0</v>
      </c>
      <c r="FJ47" s="139">
        <f t="shared" si="5"/>
        <v>0</v>
      </c>
      <c r="FL47" s="144">
        <v>7873</v>
      </c>
      <c r="FM47" s="145">
        <f t="shared" si="6"/>
        <v>0.68245451314546257</v>
      </c>
      <c r="FN47" s="144">
        <v>2591</v>
      </c>
      <c r="FO47" s="145">
        <f t="shared" si="7"/>
        <v>0.82634348588741824</v>
      </c>
      <c r="FQ47" s="141">
        <v>278</v>
      </c>
      <c r="FR47" s="23">
        <v>367.01</v>
      </c>
      <c r="FS47" s="185">
        <f t="shared" si="8"/>
        <v>0.8184367466057606</v>
      </c>
      <c r="FT47" s="186">
        <f t="shared" si="9"/>
        <v>645.01</v>
      </c>
      <c r="FV47" s="107">
        <f t="shared" si="10"/>
        <v>1223.672292</v>
      </c>
      <c r="FW47" s="23">
        <v>1553.672292</v>
      </c>
      <c r="FX47" s="23">
        <v>0</v>
      </c>
      <c r="FY47" s="23">
        <v>330</v>
      </c>
      <c r="FZ47" s="23">
        <f t="shared" si="11"/>
        <v>0.78759999261105451</v>
      </c>
      <c r="GA47" s="183">
        <v>0</v>
      </c>
      <c r="GC47" s="37">
        <v>3524.0367200000001</v>
      </c>
      <c r="GD47" s="37">
        <f t="shared" si="12"/>
        <v>0.10809928588957056</v>
      </c>
      <c r="GE47" s="37">
        <v>1155.65635</v>
      </c>
      <c r="GF47" s="37">
        <f t="shared" si="13"/>
        <v>8.5743904882029973E-2</v>
      </c>
      <c r="GH47" s="5">
        <v>4333.1275919999998</v>
      </c>
      <c r="GI47" s="270">
        <v>1641.1624589999999</v>
      </c>
      <c r="GK47" s="35">
        <v>0.25700000000000001</v>
      </c>
      <c r="GL47" s="33">
        <v>0.84</v>
      </c>
      <c r="GM47" s="5">
        <f t="shared" si="14"/>
        <v>2710.9560965000001</v>
      </c>
      <c r="GN47" s="5">
        <v>-2710.9560965000001</v>
      </c>
      <c r="GO47" s="5">
        <f t="shared" si="15"/>
        <v>1193.18030533</v>
      </c>
      <c r="GP47" s="5">
        <f t="shared" si="16"/>
        <v>0.79955680912732074</v>
      </c>
      <c r="GR47" s="270">
        <v>5254.4671099999996</v>
      </c>
      <c r="GS47" s="270">
        <v>1553.8807839999999</v>
      </c>
      <c r="GV47" s="270">
        <v>3776.590956</v>
      </c>
      <c r="GW47" s="270">
        <v>1193.1803050000001</v>
      </c>
      <c r="GX47" s="5">
        <f t="shared" si="17"/>
        <v>1537.03108</v>
      </c>
      <c r="GY47" s="5">
        <f t="shared" si="18"/>
        <v>0.77628899020051056</v>
      </c>
    </row>
    <row r="48" spans="16:207" x14ac:dyDescent="0.35">
      <c r="P48" s="40">
        <v>46</v>
      </c>
      <c r="Q48" s="85">
        <v>0</v>
      </c>
      <c r="R48" s="86">
        <v>0</v>
      </c>
      <c r="S48" s="87">
        <v>0</v>
      </c>
      <c r="T48" s="86">
        <v>0</v>
      </c>
      <c r="U48" s="87">
        <v>0</v>
      </c>
      <c r="V48" s="86">
        <v>0</v>
      </c>
      <c r="W48" s="87">
        <v>0</v>
      </c>
      <c r="X48" s="86">
        <v>0</v>
      </c>
      <c r="Y48" s="87">
        <v>0</v>
      </c>
      <c r="Z48" s="86">
        <v>0</v>
      </c>
      <c r="AA48" s="87">
        <v>0</v>
      </c>
      <c r="AB48" s="86">
        <v>0</v>
      </c>
      <c r="AC48" s="87">
        <v>0</v>
      </c>
      <c r="AD48" s="86">
        <v>0</v>
      </c>
      <c r="AF48" s="40">
        <v>46</v>
      </c>
      <c r="AG48" s="85">
        <v>10145.977199999999</v>
      </c>
      <c r="AH48" s="87">
        <v>535.9</v>
      </c>
      <c r="AI48" s="85">
        <v>116.5</v>
      </c>
      <c r="AJ48" s="37">
        <v>0.11399999999999999</v>
      </c>
      <c r="AK48" s="37">
        <v>0.23299999999999998</v>
      </c>
      <c r="AL48" s="37">
        <v>0.23300000000000001</v>
      </c>
      <c r="AM48" s="86">
        <v>83.98</v>
      </c>
      <c r="AN48" s="87">
        <v>2410.2251999999999</v>
      </c>
      <c r="AO48" s="37">
        <v>0.13</v>
      </c>
      <c r="AP48" s="34">
        <v>0.20699999999999999</v>
      </c>
      <c r="AQ48" s="85">
        <v>38579</v>
      </c>
      <c r="AR48" s="87">
        <v>21949.125</v>
      </c>
      <c r="AS48" s="37">
        <v>0.86499999999999999</v>
      </c>
      <c r="AT48" s="34">
        <v>0.93500000000000005</v>
      </c>
      <c r="AU48" s="26"/>
      <c r="AV48" s="85">
        <v>1108.1969999999999</v>
      </c>
      <c r="AW48" s="86">
        <v>0.44999999999999996</v>
      </c>
      <c r="AX48" s="85">
        <v>981.60900000000004</v>
      </c>
      <c r="AY48" s="86">
        <v>0.61083322962041076</v>
      </c>
      <c r="AZ48" s="85">
        <v>1121.4780000000001</v>
      </c>
      <c r="BA48" s="86">
        <v>0.5784392407674851</v>
      </c>
      <c r="BB48" s="26"/>
      <c r="BC48" s="88">
        <v>51358.995000000003</v>
      </c>
      <c r="BD48" s="86">
        <v>0.73770491803278682</v>
      </c>
      <c r="BE48" s="26"/>
      <c r="BF48" s="133">
        <v>4333.1279999999997</v>
      </c>
      <c r="BG48" s="26">
        <v>0</v>
      </c>
      <c r="BH48" s="89">
        <v>0</v>
      </c>
      <c r="BI48" s="90">
        <v>0.13291803680981595</v>
      </c>
      <c r="BJ48" s="91">
        <v>0</v>
      </c>
      <c r="BK48" s="89">
        <v>0</v>
      </c>
      <c r="BL48" s="89">
        <v>0</v>
      </c>
      <c r="BM48" s="89">
        <v>0</v>
      </c>
      <c r="BN48" s="89">
        <v>1641.162</v>
      </c>
      <c r="BO48" s="90">
        <v>0.1217659890191423</v>
      </c>
      <c r="BP48" s="91">
        <v>0</v>
      </c>
      <c r="BQ48" s="26">
        <v>7668</v>
      </c>
      <c r="BR48" s="26">
        <v>649.37841563999996</v>
      </c>
      <c r="BS48" s="26"/>
      <c r="BT48" s="92">
        <v>-700</v>
      </c>
      <c r="BU48" s="26">
        <v>0</v>
      </c>
      <c r="BV48" s="26">
        <v>4485</v>
      </c>
      <c r="BW48" s="26">
        <v>4485</v>
      </c>
      <c r="BX48" s="26">
        <v>0</v>
      </c>
      <c r="BY48" s="26">
        <v>0</v>
      </c>
      <c r="BZ48" s="26">
        <v>-5000</v>
      </c>
      <c r="CA48" s="26">
        <v>0</v>
      </c>
      <c r="CB48" s="26">
        <v>-5300</v>
      </c>
      <c r="CC48" s="26">
        <v>0</v>
      </c>
      <c r="CD48" s="26">
        <v>-4000</v>
      </c>
      <c r="CE48" s="26">
        <v>0</v>
      </c>
      <c r="CF48" s="26">
        <v>4800</v>
      </c>
      <c r="CG48" s="26">
        <v>4800</v>
      </c>
      <c r="CH48" s="26">
        <v>15369.85930043</v>
      </c>
      <c r="CI48" s="26">
        <v>15369.85930043</v>
      </c>
      <c r="CJ48" s="90">
        <v>24654.859300429998</v>
      </c>
      <c r="CK48" s="26"/>
      <c r="CL48" s="92">
        <v>-700</v>
      </c>
      <c r="CM48" s="26">
        <v>700</v>
      </c>
      <c r="CN48" s="26">
        <v>4485</v>
      </c>
      <c r="CO48" s="26">
        <v>0</v>
      </c>
      <c r="CP48" s="26">
        <v>0</v>
      </c>
      <c r="CQ48" s="26">
        <v>0</v>
      </c>
      <c r="CR48" s="26">
        <v>-5000</v>
      </c>
      <c r="CS48" s="26">
        <v>5000</v>
      </c>
      <c r="CT48" s="26">
        <v>-5300</v>
      </c>
      <c r="CU48" s="26">
        <v>5300</v>
      </c>
      <c r="CV48" s="26">
        <v>-4000</v>
      </c>
      <c r="CW48" s="26">
        <v>4000</v>
      </c>
      <c r="CX48" s="26">
        <v>4800</v>
      </c>
      <c r="CY48" s="26">
        <v>0</v>
      </c>
      <c r="CZ48" s="26">
        <v>15369.85930043</v>
      </c>
      <c r="DA48" s="26">
        <v>0</v>
      </c>
      <c r="DB48" s="90">
        <v>15000</v>
      </c>
      <c r="DC48" s="26"/>
      <c r="DD48" s="93">
        <v>39596.436999999998</v>
      </c>
      <c r="DE48" s="34">
        <v>2320.5259999999998</v>
      </c>
      <c r="DF48" s="37">
        <v>1720.8544668348</v>
      </c>
      <c r="DG48" s="37">
        <v>43637.817466834793</v>
      </c>
      <c r="DH48" s="93">
        <v>9557.1360000000004</v>
      </c>
      <c r="DI48" s="93">
        <v>61400.411</v>
      </c>
      <c r="DJ48" s="34">
        <v>4143</v>
      </c>
      <c r="DK48" s="90">
        <v>65543.410999999993</v>
      </c>
      <c r="DL48" s="26"/>
      <c r="DM48" s="93">
        <v>737.27800000000002</v>
      </c>
      <c r="DN48" s="34">
        <v>10508.77584392489</v>
      </c>
      <c r="DO48" s="34">
        <v>11246.05384392489</v>
      </c>
      <c r="DP48" s="37">
        <v>1236.347389979639</v>
      </c>
      <c r="DQ48" s="37">
        <v>2907.740225390417</v>
      </c>
      <c r="DR48" s="37">
        <v>0</v>
      </c>
      <c r="DS48" s="34">
        <v>2907.740225390417</v>
      </c>
      <c r="DT48" s="34">
        <v>161.54112363280089</v>
      </c>
      <c r="DU48" s="34">
        <v>161.54112363280089</v>
      </c>
      <c r="DW48" s="97">
        <v>0</v>
      </c>
      <c r="DX48" s="98">
        <v>422.70993096000001</v>
      </c>
      <c r="DY48" s="104">
        <v>406.39380666</v>
      </c>
      <c r="DZ48" s="104">
        <v>0</v>
      </c>
      <c r="EA48" s="97">
        <v>0</v>
      </c>
      <c r="EB48" s="98">
        <v>1553.672292</v>
      </c>
      <c r="EC48" s="97">
        <v>0</v>
      </c>
      <c r="ED48" s="98">
        <v>0</v>
      </c>
      <c r="EE48" s="97">
        <v>0</v>
      </c>
      <c r="EF48" s="98">
        <v>847.5</v>
      </c>
      <c r="EG48" s="97">
        <v>0</v>
      </c>
      <c r="EH48" s="98">
        <v>3806.5758989199999</v>
      </c>
      <c r="EI48" s="97">
        <v>0</v>
      </c>
      <c r="EJ48" s="98">
        <v>422.70993096000001</v>
      </c>
      <c r="EK48" s="105">
        <v>1553.672292</v>
      </c>
      <c r="EL48" s="106">
        <v>847.5</v>
      </c>
      <c r="EM48" s="107">
        <v>735.83500000000004</v>
      </c>
      <c r="EN48" s="105">
        <v>0</v>
      </c>
      <c r="EO48" s="105">
        <v>5060.4697055799998</v>
      </c>
      <c r="EP48" s="105">
        <v>0</v>
      </c>
      <c r="ER48" s="133">
        <v>1060.085</v>
      </c>
      <c r="ES48" s="23">
        <v>1591.4646720000001</v>
      </c>
      <c r="ET48" s="34">
        <f t="shared" si="1"/>
        <v>9.2174343940582923E-2</v>
      </c>
      <c r="EU48" s="133">
        <v>0</v>
      </c>
      <c r="EV48" s="23">
        <v>174.43799999999999</v>
      </c>
      <c r="EW48" s="34">
        <f t="shared" si="19"/>
        <v>9.553032974880557E-2</v>
      </c>
      <c r="EY48" s="141">
        <v>0</v>
      </c>
      <c r="EZ48" s="23">
        <v>3156.57</v>
      </c>
      <c r="FA48" s="139">
        <f t="shared" si="2"/>
        <v>0.23203283156840868</v>
      </c>
      <c r="FB48" s="5">
        <v>4613</v>
      </c>
      <c r="FC48" s="139">
        <f t="shared" si="3"/>
        <v>1</v>
      </c>
      <c r="FE48" s="5"/>
      <c r="FF48" s="141">
        <v>0</v>
      </c>
      <c r="FG48" s="23">
        <v>0</v>
      </c>
      <c r="FH48" s="139">
        <f t="shared" si="4"/>
        <v>0</v>
      </c>
      <c r="FI48" s="5">
        <v>0</v>
      </c>
      <c r="FJ48" s="139">
        <f t="shared" si="5"/>
        <v>0</v>
      </c>
      <c r="FL48" s="144">
        <v>7873</v>
      </c>
      <c r="FM48" s="145">
        <f t="shared" si="6"/>
        <v>0.68245451314546257</v>
      </c>
      <c r="FN48" s="144">
        <v>2591</v>
      </c>
      <c r="FO48" s="145">
        <f t="shared" si="7"/>
        <v>0.82634348588741824</v>
      </c>
      <c r="FQ48" s="141">
        <v>278</v>
      </c>
      <c r="FR48" s="23">
        <v>367.01</v>
      </c>
      <c r="FS48" s="185">
        <f t="shared" si="8"/>
        <v>0.8184367466057606</v>
      </c>
      <c r="FT48" s="186">
        <f t="shared" si="9"/>
        <v>645.01</v>
      </c>
      <c r="FV48" s="107">
        <f t="shared" si="10"/>
        <v>1223.672292</v>
      </c>
      <c r="FW48" s="23">
        <v>1553.672292</v>
      </c>
      <c r="FX48" s="23">
        <v>0</v>
      </c>
      <c r="FY48" s="23">
        <v>330</v>
      </c>
      <c r="FZ48" s="23">
        <f t="shared" si="11"/>
        <v>0.78759999261105451</v>
      </c>
      <c r="GA48" s="183">
        <v>0</v>
      </c>
      <c r="GC48" s="37">
        <v>3076.52088</v>
      </c>
      <c r="GD48" s="37">
        <f t="shared" si="12"/>
        <v>9.437180613496933E-2</v>
      </c>
      <c r="GE48" s="37">
        <v>1165.2250200000001</v>
      </c>
      <c r="GF48" s="37">
        <f t="shared" si="13"/>
        <v>8.6453852203591045E-2</v>
      </c>
      <c r="GH48" s="5">
        <v>4080.9688959999999</v>
      </c>
      <c r="GI48" s="270">
        <v>1657.601435</v>
      </c>
      <c r="GK48" s="35">
        <v>0.25700000000000001</v>
      </c>
      <c r="GL48" s="33">
        <v>0.84</v>
      </c>
      <c r="GM48" s="5">
        <f t="shared" si="14"/>
        <v>2710.9560965000001</v>
      </c>
      <c r="GN48" s="5">
        <v>-2710.9560965000001</v>
      </c>
      <c r="GO48" s="5">
        <f t="shared" si="15"/>
        <v>1193.18030533</v>
      </c>
      <c r="GP48" s="5">
        <f t="shared" si="16"/>
        <v>0.79955680912732074</v>
      </c>
      <c r="GR48" s="270">
        <v>4963.4315070000002</v>
      </c>
      <c r="GS48" s="270">
        <v>1627.6851529999999</v>
      </c>
      <c r="GV48" s="270">
        <v>3776.590956</v>
      </c>
      <c r="GW48" s="270">
        <v>1193.1803050000001</v>
      </c>
      <c r="GX48" s="5">
        <f t="shared" si="17"/>
        <v>1537.03108</v>
      </c>
      <c r="GY48" s="5">
        <f t="shared" si="18"/>
        <v>0.77628899020051056</v>
      </c>
    </row>
    <row r="49" spans="16:207" x14ac:dyDescent="0.35">
      <c r="P49" s="40">
        <v>47</v>
      </c>
      <c r="Q49" s="85">
        <v>0</v>
      </c>
      <c r="R49" s="86">
        <v>0</v>
      </c>
      <c r="S49" s="87">
        <v>0</v>
      </c>
      <c r="T49" s="86">
        <v>0</v>
      </c>
      <c r="U49" s="87">
        <v>0</v>
      </c>
      <c r="V49" s="86">
        <v>0</v>
      </c>
      <c r="W49" s="87">
        <v>0</v>
      </c>
      <c r="X49" s="86">
        <v>0</v>
      </c>
      <c r="Y49" s="87">
        <v>0</v>
      </c>
      <c r="Z49" s="86">
        <v>0</v>
      </c>
      <c r="AA49" s="87">
        <v>0</v>
      </c>
      <c r="AB49" s="86">
        <v>0</v>
      </c>
      <c r="AC49" s="87">
        <v>0</v>
      </c>
      <c r="AD49" s="86">
        <v>0</v>
      </c>
      <c r="AF49" s="40">
        <v>47</v>
      </c>
      <c r="AG49" s="85">
        <v>9522.9786000000004</v>
      </c>
      <c r="AH49" s="87">
        <v>487.6</v>
      </c>
      <c r="AI49" s="85">
        <v>106</v>
      </c>
      <c r="AJ49" s="37">
        <v>0.107</v>
      </c>
      <c r="AK49" s="37">
        <v>0.21200000000000002</v>
      </c>
      <c r="AL49" s="37">
        <v>0.21199999999999999</v>
      </c>
      <c r="AM49" s="86">
        <v>82.042000000000002</v>
      </c>
      <c r="AN49" s="87">
        <v>2363.6507999999999</v>
      </c>
      <c r="AO49" s="37">
        <v>0.127</v>
      </c>
      <c r="AP49" s="34">
        <v>0.20299999999999999</v>
      </c>
      <c r="AQ49" s="85">
        <v>38534.400000000001</v>
      </c>
      <c r="AR49" s="87">
        <v>21902.174999999999</v>
      </c>
      <c r="AS49" s="37">
        <v>0.86399999999999999</v>
      </c>
      <c r="AT49" s="34">
        <v>0.93299999999999994</v>
      </c>
      <c r="AU49" s="26"/>
      <c r="AV49" s="85">
        <v>1098.346</v>
      </c>
      <c r="AW49" s="86">
        <v>0.44599985381660484</v>
      </c>
      <c r="AX49" s="85">
        <v>982.87699999999995</v>
      </c>
      <c r="AY49" s="86">
        <v>0.61162227753578091</v>
      </c>
      <c r="AZ49" s="85">
        <v>1121.4780000000001</v>
      </c>
      <c r="BA49" s="86">
        <v>0.5784392407674851</v>
      </c>
      <c r="BB49" s="26"/>
      <c r="BC49" s="88">
        <v>51358.995000000003</v>
      </c>
      <c r="BD49" s="86">
        <v>0.73770491803278682</v>
      </c>
      <c r="BE49" s="26"/>
      <c r="BF49" s="133">
        <v>4080.9690000000001</v>
      </c>
      <c r="BG49" s="26">
        <v>0</v>
      </c>
      <c r="BH49" s="89">
        <v>0</v>
      </c>
      <c r="BI49" s="90">
        <v>0.1251830981595092</v>
      </c>
      <c r="BJ49" s="91">
        <v>0</v>
      </c>
      <c r="BK49" s="89">
        <v>0</v>
      </c>
      <c r="BL49" s="89">
        <v>0</v>
      </c>
      <c r="BM49" s="89">
        <v>0</v>
      </c>
      <c r="BN49" s="89">
        <v>1657.6010000000001</v>
      </c>
      <c r="BO49" s="90">
        <v>0.12298568036800712</v>
      </c>
      <c r="BP49" s="91">
        <v>0</v>
      </c>
      <c r="BQ49" s="26">
        <v>7668</v>
      </c>
      <c r="BR49" s="26">
        <v>648.91853372000003</v>
      </c>
      <c r="BS49" s="26"/>
      <c r="BT49" s="92">
        <v>-700</v>
      </c>
      <c r="BU49" s="26">
        <v>0</v>
      </c>
      <c r="BV49" s="26">
        <v>4485</v>
      </c>
      <c r="BW49" s="26">
        <v>4485</v>
      </c>
      <c r="BX49" s="26">
        <v>0</v>
      </c>
      <c r="BY49" s="26">
        <v>0</v>
      </c>
      <c r="BZ49" s="26">
        <v>-5000</v>
      </c>
      <c r="CA49" s="26">
        <v>0</v>
      </c>
      <c r="CB49" s="26">
        <v>-5300</v>
      </c>
      <c r="CC49" s="26">
        <v>0</v>
      </c>
      <c r="CD49" s="26">
        <v>-4000</v>
      </c>
      <c r="CE49" s="26">
        <v>0</v>
      </c>
      <c r="CF49" s="26">
        <v>4800</v>
      </c>
      <c r="CG49" s="26">
        <v>4800</v>
      </c>
      <c r="CH49" s="26">
        <v>15231.701702279999</v>
      </c>
      <c r="CI49" s="26">
        <v>15231.701702279999</v>
      </c>
      <c r="CJ49" s="90">
        <v>24516.701702279999</v>
      </c>
      <c r="CK49" s="26"/>
      <c r="CL49" s="92">
        <v>-700</v>
      </c>
      <c r="CM49" s="26">
        <v>700</v>
      </c>
      <c r="CN49" s="26">
        <v>4485</v>
      </c>
      <c r="CO49" s="26">
        <v>0</v>
      </c>
      <c r="CP49" s="26">
        <v>0</v>
      </c>
      <c r="CQ49" s="26">
        <v>0</v>
      </c>
      <c r="CR49" s="26">
        <v>-5000</v>
      </c>
      <c r="CS49" s="26">
        <v>5000</v>
      </c>
      <c r="CT49" s="26">
        <v>-5300</v>
      </c>
      <c r="CU49" s="26">
        <v>5300</v>
      </c>
      <c r="CV49" s="26">
        <v>-4000</v>
      </c>
      <c r="CW49" s="26">
        <v>4000</v>
      </c>
      <c r="CX49" s="26">
        <v>4800</v>
      </c>
      <c r="CY49" s="26">
        <v>0</v>
      </c>
      <c r="CZ49" s="26">
        <v>15231.701702279999</v>
      </c>
      <c r="DA49" s="26">
        <v>0</v>
      </c>
      <c r="DB49" s="90">
        <v>15000</v>
      </c>
      <c r="DC49" s="26"/>
      <c r="DD49" s="93">
        <v>36990.762999999999</v>
      </c>
      <c r="DE49" s="34">
        <v>2314.7359999999999</v>
      </c>
      <c r="DF49" s="37">
        <v>1745.2587820502999</v>
      </c>
      <c r="DG49" s="37">
        <v>41050.757782050299</v>
      </c>
      <c r="DH49" s="93">
        <v>9466.4089999999997</v>
      </c>
      <c r="DI49" s="93">
        <v>61168.411</v>
      </c>
      <c r="DJ49" s="34">
        <v>4252</v>
      </c>
      <c r="DK49" s="90">
        <v>65420.411</v>
      </c>
      <c r="DL49" s="26"/>
      <c r="DM49" s="93">
        <v>656.23400000000004</v>
      </c>
      <c r="DN49" s="34">
        <v>10493.065843074541</v>
      </c>
      <c r="DO49" s="34">
        <v>11149.299843074541</v>
      </c>
      <c r="DP49" s="37">
        <v>1184.791349728639</v>
      </c>
      <c r="DQ49" s="37">
        <v>2899.4623509651742</v>
      </c>
      <c r="DR49" s="37">
        <v>0</v>
      </c>
      <c r="DS49" s="34">
        <v>2899.4623509651742</v>
      </c>
      <c r="DT49" s="34">
        <v>161.08124172028741</v>
      </c>
      <c r="DU49" s="34">
        <v>161.08124172028741</v>
      </c>
      <c r="DW49" s="97">
        <v>0</v>
      </c>
      <c r="DX49" s="98">
        <v>323.07465397999999</v>
      </c>
      <c r="DY49" s="104">
        <v>657.97380666000004</v>
      </c>
      <c r="DZ49" s="104">
        <v>0</v>
      </c>
      <c r="EA49" s="97">
        <v>0</v>
      </c>
      <c r="EB49" s="98">
        <v>1553.672292</v>
      </c>
      <c r="EC49" s="97">
        <v>0</v>
      </c>
      <c r="ED49" s="98">
        <v>0</v>
      </c>
      <c r="EE49" s="97">
        <v>0</v>
      </c>
      <c r="EF49" s="98">
        <v>847.5</v>
      </c>
      <c r="EG49" s="97">
        <v>0</v>
      </c>
      <c r="EH49" s="98">
        <v>3463.6384963599999</v>
      </c>
      <c r="EI49" s="97">
        <v>0</v>
      </c>
      <c r="EJ49" s="98">
        <v>323.07465397999999</v>
      </c>
      <c r="EK49" s="105">
        <v>1553.672292</v>
      </c>
      <c r="EL49" s="106">
        <v>847.5</v>
      </c>
      <c r="EM49" s="107">
        <v>735.83500000000004</v>
      </c>
      <c r="EN49" s="105">
        <v>0</v>
      </c>
      <c r="EO49" s="105">
        <v>4969.1123030199997</v>
      </c>
      <c r="EP49" s="105">
        <v>0</v>
      </c>
      <c r="ER49" s="133">
        <v>1026.4259999999999</v>
      </c>
      <c r="ES49" s="23">
        <v>1591.4646720000001</v>
      </c>
      <c r="ET49" s="34">
        <f t="shared" si="1"/>
        <v>9.1004274876647209E-2</v>
      </c>
      <c r="EU49" s="133">
        <v>0</v>
      </c>
      <c r="EV49" s="23">
        <v>174.43799999999999</v>
      </c>
      <c r="EW49" s="34">
        <f t="shared" si="19"/>
        <v>9.553032974880557E-2</v>
      </c>
      <c r="EY49" s="141">
        <v>5227.2105365099997</v>
      </c>
      <c r="EZ49" s="23">
        <v>3156.57</v>
      </c>
      <c r="FA49" s="139">
        <f t="shared" si="2"/>
        <v>0.61627410041105612</v>
      </c>
      <c r="FB49" s="5">
        <v>4613</v>
      </c>
      <c r="FC49" s="139">
        <f t="shared" si="3"/>
        <v>1</v>
      </c>
      <c r="FE49" s="5"/>
      <c r="FF49" s="141">
        <v>0</v>
      </c>
      <c r="FG49" s="23">
        <v>0</v>
      </c>
      <c r="FH49" s="139">
        <f t="shared" si="4"/>
        <v>0</v>
      </c>
      <c r="FI49" s="5">
        <v>0</v>
      </c>
      <c r="FJ49" s="139">
        <f t="shared" si="5"/>
        <v>0</v>
      </c>
      <c r="FL49" s="144">
        <v>7873</v>
      </c>
      <c r="FM49" s="145">
        <f t="shared" si="6"/>
        <v>0.68245451314546257</v>
      </c>
      <c r="FN49" s="144">
        <v>2591</v>
      </c>
      <c r="FO49" s="145">
        <f t="shared" si="7"/>
        <v>0.82634348588741824</v>
      </c>
      <c r="FQ49" s="141">
        <v>278</v>
      </c>
      <c r="FR49" s="23">
        <v>367.01</v>
      </c>
      <c r="FS49" s="185">
        <f t="shared" si="8"/>
        <v>0.8184367466057606</v>
      </c>
      <c r="FT49" s="186">
        <f t="shared" si="9"/>
        <v>645.01</v>
      </c>
      <c r="FV49" s="107">
        <f t="shared" si="10"/>
        <v>1223.672292</v>
      </c>
      <c r="FW49" s="23">
        <v>1553.672292</v>
      </c>
      <c r="FX49" s="23">
        <v>0</v>
      </c>
      <c r="FY49" s="23">
        <v>330</v>
      </c>
      <c r="FZ49" s="23">
        <f t="shared" si="11"/>
        <v>0.78759999261105451</v>
      </c>
      <c r="GA49" s="183">
        <v>0</v>
      </c>
      <c r="GC49" s="37">
        <v>2897.4879900000001</v>
      </c>
      <c r="GD49" s="37">
        <f t="shared" si="12"/>
        <v>8.8879999693251541E-2</v>
      </c>
      <c r="GE49" s="37">
        <v>1176.89671</v>
      </c>
      <c r="GF49" s="37">
        <f t="shared" si="13"/>
        <v>8.731983306128506E-2</v>
      </c>
      <c r="GH49" s="5">
        <v>3930.1152830000001</v>
      </c>
      <c r="GI49" s="270">
        <v>1584.8924259999999</v>
      </c>
      <c r="GK49" s="35">
        <v>0.25700000000000001</v>
      </c>
      <c r="GL49" s="33">
        <v>0.84</v>
      </c>
      <c r="GM49" s="5">
        <f t="shared" si="14"/>
        <v>2710.9560965000001</v>
      </c>
      <c r="GN49" s="5">
        <v>-2710.9560965000001</v>
      </c>
      <c r="GO49" s="5">
        <f t="shared" si="15"/>
        <v>1193.18030533</v>
      </c>
      <c r="GP49" s="5">
        <f t="shared" si="16"/>
        <v>0.79955680912732074</v>
      </c>
      <c r="GR49" s="270">
        <v>4333.1275919999998</v>
      </c>
      <c r="GS49" s="270">
        <v>1641.1624589999999</v>
      </c>
      <c r="GV49" s="270">
        <v>3776.590956</v>
      </c>
      <c r="GW49" s="270">
        <v>1193.1803050000001</v>
      </c>
      <c r="GX49" s="5">
        <f t="shared" si="17"/>
        <v>1537.03108</v>
      </c>
      <c r="GY49" s="5">
        <f t="shared" si="18"/>
        <v>0.77628899020051056</v>
      </c>
    </row>
    <row r="50" spans="16:207" x14ac:dyDescent="0.35">
      <c r="P50" s="40">
        <v>48</v>
      </c>
      <c r="Q50" s="85">
        <v>0</v>
      </c>
      <c r="R50" s="86">
        <v>0</v>
      </c>
      <c r="S50" s="87">
        <v>0</v>
      </c>
      <c r="T50" s="86">
        <v>0</v>
      </c>
      <c r="U50" s="87">
        <v>0</v>
      </c>
      <c r="V50" s="86">
        <v>0</v>
      </c>
      <c r="W50" s="87">
        <v>0</v>
      </c>
      <c r="X50" s="86">
        <v>0</v>
      </c>
      <c r="Y50" s="87">
        <v>0</v>
      </c>
      <c r="Z50" s="86">
        <v>0</v>
      </c>
      <c r="AA50" s="87">
        <v>0</v>
      </c>
      <c r="AB50" s="86">
        <v>0</v>
      </c>
      <c r="AC50" s="87">
        <v>0</v>
      </c>
      <c r="AD50" s="86">
        <v>0</v>
      </c>
      <c r="AF50" s="40">
        <v>48</v>
      </c>
      <c r="AG50" s="85">
        <v>9166.9794000000002</v>
      </c>
      <c r="AH50" s="87">
        <v>443.9</v>
      </c>
      <c r="AI50" s="85">
        <v>96.5</v>
      </c>
      <c r="AJ50" s="37">
        <v>0.10299999999999999</v>
      </c>
      <c r="AK50" s="37">
        <v>0.19299999999999998</v>
      </c>
      <c r="AL50" s="37">
        <v>0.193</v>
      </c>
      <c r="AM50" s="86">
        <v>74.936000000000007</v>
      </c>
      <c r="AN50" s="87">
        <v>2503.3739999999998</v>
      </c>
      <c r="AO50" s="37">
        <v>0.11600000000000001</v>
      </c>
      <c r="AP50" s="34">
        <v>0.21499999999999997</v>
      </c>
      <c r="AQ50" s="85">
        <v>38445.199999999997</v>
      </c>
      <c r="AR50" s="87">
        <v>21949.125</v>
      </c>
      <c r="AS50" s="37">
        <v>0.86199999999999999</v>
      </c>
      <c r="AT50" s="34">
        <v>0.93500000000000005</v>
      </c>
      <c r="AU50" s="26"/>
      <c r="AV50" s="85">
        <v>1098.346</v>
      </c>
      <c r="AW50" s="86">
        <v>0.44599985381660484</v>
      </c>
      <c r="AX50" s="85">
        <v>974.91899999999998</v>
      </c>
      <c r="AY50" s="86">
        <v>0.60667019290603608</v>
      </c>
      <c r="AZ50" s="85">
        <v>1121.4780000000001</v>
      </c>
      <c r="BA50" s="86">
        <v>0.5784392407674851</v>
      </c>
      <c r="BB50" s="26"/>
      <c r="BC50" s="88">
        <v>51358.995000000003</v>
      </c>
      <c r="BD50" s="86">
        <v>0.73770491803278682</v>
      </c>
      <c r="BE50" s="26"/>
      <c r="BF50" s="133">
        <v>3930.1149999999998</v>
      </c>
      <c r="BG50" s="26">
        <v>0</v>
      </c>
      <c r="BH50" s="89">
        <v>0</v>
      </c>
      <c r="BI50" s="90">
        <v>0.12055567484662576</v>
      </c>
      <c r="BJ50" s="91">
        <v>0</v>
      </c>
      <c r="BK50" s="89">
        <v>0</v>
      </c>
      <c r="BL50" s="89">
        <v>0</v>
      </c>
      <c r="BM50" s="89">
        <v>0</v>
      </c>
      <c r="BN50" s="89">
        <v>1584.8920000000001</v>
      </c>
      <c r="BO50" s="90">
        <v>0.11759103724588219</v>
      </c>
      <c r="BP50" s="91">
        <v>0</v>
      </c>
      <c r="BQ50" s="26">
        <v>7668</v>
      </c>
      <c r="BR50" s="26">
        <v>648.91853372000003</v>
      </c>
      <c r="BS50" s="26"/>
      <c r="BT50" s="92">
        <v>-700</v>
      </c>
      <c r="BU50" s="26">
        <v>0</v>
      </c>
      <c r="BV50" s="26">
        <v>4485</v>
      </c>
      <c r="BW50" s="26">
        <v>4485</v>
      </c>
      <c r="BX50" s="26">
        <v>0</v>
      </c>
      <c r="BY50" s="26">
        <v>0</v>
      </c>
      <c r="BZ50" s="26">
        <v>-5000</v>
      </c>
      <c r="CA50" s="26">
        <v>0</v>
      </c>
      <c r="CB50" s="26">
        <v>-5300</v>
      </c>
      <c r="CC50" s="26">
        <v>0</v>
      </c>
      <c r="CD50" s="26">
        <v>-4000</v>
      </c>
      <c r="CE50" s="26">
        <v>0</v>
      </c>
      <c r="CF50" s="26">
        <v>4800</v>
      </c>
      <c r="CG50" s="26">
        <v>4800</v>
      </c>
      <c r="CH50" s="26">
        <v>19917.952738119999</v>
      </c>
      <c r="CI50" s="26">
        <v>19917.952738119999</v>
      </c>
      <c r="CJ50" s="90">
        <v>29202.952738119999</v>
      </c>
      <c r="CK50" s="26"/>
      <c r="CL50" s="92">
        <v>-700</v>
      </c>
      <c r="CM50" s="26">
        <v>700</v>
      </c>
      <c r="CN50" s="26">
        <v>4485</v>
      </c>
      <c r="CO50" s="26">
        <v>0</v>
      </c>
      <c r="CP50" s="26">
        <v>0</v>
      </c>
      <c r="CQ50" s="26">
        <v>0</v>
      </c>
      <c r="CR50" s="26">
        <v>-5000</v>
      </c>
      <c r="CS50" s="26">
        <v>5000</v>
      </c>
      <c r="CT50" s="26">
        <v>-5300</v>
      </c>
      <c r="CU50" s="26">
        <v>5300</v>
      </c>
      <c r="CV50" s="26">
        <v>-4000</v>
      </c>
      <c r="CW50" s="26">
        <v>4000</v>
      </c>
      <c r="CX50" s="26">
        <v>4800</v>
      </c>
      <c r="CY50" s="26">
        <v>0</v>
      </c>
      <c r="CZ50" s="26">
        <v>19917.952738119999</v>
      </c>
      <c r="DA50" s="26">
        <v>0</v>
      </c>
      <c r="DB50" s="90">
        <v>15000</v>
      </c>
      <c r="DC50" s="26"/>
      <c r="DD50" s="93">
        <v>34623.188000000002</v>
      </c>
      <c r="DE50" s="34">
        <v>2198.8510000000001</v>
      </c>
      <c r="DF50" s="37">
        <v>1454.6640060994</v>
      </c>
      <c r="DG50" s="37">
        <v>38276.703006099408</v>
      </c>
      <c r="DH50" s="93">
        <v>9021.4459999999999</v>
      </c>
      <c r="DI50" s="93">
        <v>58781.411</v>
      </c>
      <c r="DJ50" s="34">
        <v>4306</v>
      </c>
      <c r="DK50" s="90">
        <v>63087.411</v>
      </c>
      <c r="DL50" s="26"/>
      <c r="DM50" s="93">
        <v>609.27099999999996</v>
      </c>
      <c r="DN50" s="34">
        <v>10493.065843074541</v>
      </c>
      <c r="DO50" s="34">
        <v>11102.336843074541</v>
      </c>
      <c r="DP50" s="37">
        <v>1184.791349728639</v>
      </c>
      <c r="DQ50" s="37">
        <v>2899.4623509651742</v>
      </c>
      <c r="DR50" s="37">
        <v>0</v>
      </c>
      <c r="DS50" s="34">
        <v>2899.4623509651742</v>
      </c>
      <c r="DT50" s="34">
        <v>161.08124172028741</v>
      </c>
      <c r="DU50" s="34">
        <v>161.08124172028741</v>
      </c>
      <c r="DW50" s="97">
        <v>0</v>
      </c>
      <c r="DX50" s="98">
        <v>164.34492398</v>
      </c>
      <c r="DY50" s="104">
        <v>406.39380666</v>
      </c>
      <c r="DZ50" s="104">
        <v>0</v>
      </c>
      <c r="EA50" s="97">
        <v>0</v>
      </c>
      <c r="EB50" s="98">
        <v>1553.672292</v>
      </c>
      <c r="EC50" s="97">
        <v>0</v>
      </c>
      <c r="ED50" s="98">
        <v>0</v>
      </c>
      <c r="EE50" s="97">
        <v>0</v>
      </c>
      <c r="EF50" s="98">
        <v>847.5</v>
      </c>
      <c r="EG50" s="97">
        <v>0</v>
      </c>
      <c r="EH50" s="98">
        <v>3556.4887663600002</v>
      </c>
      <c r="EI50" s="97">
        <v>0</v>
      </c>
      <c r="EJ50" s="98">
        <v>164.34492398</v>
      </c>
      <c r="EK50" s="105">
        <v>1553.672292</v>
      </c>
      <c r="EL50" s="106">
        <v>847.5</v>
      </c>
      <c r="EM50" s="107">
        <v>735.83500000000004</v>
      </c>
      <c r="EN50" s="105">
        <v>0</v>
      </c>
      <c r="EO50" s="105">
        <v>4810.3825730200006</v>
      </c>
      <c r="EP50" s="105">
        <v>0</v>
      </c>
      <c r="ER50" s="133">
        <v>1001.442</v>
      </c>
      <c r="ES50" s="23">
        <v>4850.2973344299999</v>
      </c>
      <c r="ET50" s="34">
        <f t="shared" si="1"/>
        <v>0.20342075419448849</v>
      </c>
      <c r="EU50" s="133">
        <v>0</v>
      </c>
      <c r="EV50" s="23">
        <v>173.05199999999999</v>
      </c>
      <c r="EW50" s="34">
        <f t="shared" si="19"/>
        <v>9.4771291941493835E-2</v>
      </c>
      <c r="EY50" s="141">
        <v>0</v>
      </c>
      <c r="EZ50" s="23">
        <v>3156.57</v>
      </c>
      <c r="FA50" s="139">
        <f t="shared" si="2"/>
        <v>0.23203283156840868</v>
      </c>
      <c r="FB50" s="5">
        <v>4613</v>
      </c>
      <c r="FC50" s="139">
        <f t="shared" si="3"/>
        <v>1</v>
      </c>
      <c r="FE50" s="5"/>
      <c r="FF50" s="141">
        <v>0</v>
      </c>
      <c r="FG50" s="23">
        <v>0</v>
      </c>
      <c r="FH50" s="139">
        <f t="shared" si="4"/>
        <v>0</v>
      </c>
      <c r="FI50" s="5">
        <v>0</v>
      </c>
      <c r="FJ50" s="139">
        <f t="shared" si="5"/>
        <v>0</v>
      </c>
      <c r="FL50" s="144">
        <v>7873</v>
      </c>
      <c r="FM50" s="145">
        <f t="shared" si="6"/>
        <v>0.68245451314546257</v>
      </c>
      <c r="FN50" s="144">
        <v>2591</v>
      </c>
      <c r="FO50" s="145">
        <f t="shared" si="7"/>
        <v>0.82634348588741824</v>
      </c>
      <c r="FQ50" s="141">
        <v>278</v>
      </c>
      <c r="FR50" s="23">
        <v>367.01</v>
      </c>
      <c r="FS50" s="185">
        <f t="shared" si="8"/>
        <v>0.8184367466057606</v>
      </c>
      <c r="FT50" s="186">
        <f t="shared" si="9"/>
        <v>645.01</v>
      </c>
      <c r="FV50" s="107">
        <f t="shared" si="10"/>
        <v>1223.672292</v>
      </c>
      <c r="FW50" s="23">
        <v>1553.672292</v>
      </c>
      <c r="FX50" s="23">
        <v>0</v>
      </c>
      <c r="FY50" s="23">
        <v>330</v>
      </c>
      <c r="FZ50" s="23">
        <f t="shared" si="11"/>
        <v>0.78759999261105451</v>
      </c>
      <c r="GA50" s="183">
        <v>0</v>
      </c>
      <c r="GC50" s="37">
        <v>2790.3816499999998</v>
      </c>
      <c r="GD50" s="37">
        <f t="shared" si="12"/>
        <v>8.5594529141104284E-2</v>
      </c>
      <c r="GE50" s="37">
        <v>1125.27332</v>
      </c>
      <c r="GF50" s="37">
        <f t="shared" si="13"/>
        <v>8.3489636444576354E-2</v>
      </c>
      <c r="GH50" s="5">
        <v>4094.4567310000002</v>
      </c>
      <c r="GI50" s="270">
        <v>1524.270606</v>
      </c>
      <c r="GK50" s="35">
        <v>0.25700000000000001</v>
      </c>
      <c r="GL50" s="33">
        <v>0.84</v>
      </c>
      <c r="GM50" s="5">
        <f t="shared" si="14"/>
        <v>2710.9560965000001</v>
      </c>
      <c r="GN50" s="5">
        <v>-2710.9560965000001</v>
      </c>
      <c r="GO50" s="5">
        <f t="shared" si="15"/>
        <v>1193.18030533</v>
      </c>
      <c r="GP50" s="5">
        <f t="shared" si="16"/>
        <v>0.79955680912732074</v>
      </c>
      <c r="GR50" s="270">
        <v>4080.9688959999999</v>
      </c>
      <c r="GS50" s="270">
        <v>1657.601435</v>
      </c>
      <c r="GV50" s="270">
        <v>3776.590956</v>
      </c>
      <c r="GW50" s="270">
        <v>1193.1803050000001</v>
      </c>
      <c r="GX50" s="5">
        <f t="shared" si="17"/>
        <v>1537.03108</v>
      </c>
      <c r="GY50" s="5">
        <f t="shared" si="18"/>
        <v>0.77628899020051056</v>
      </c>
    </row>
    <row r="51" spans="16:207" x14ac:dyDescent="0.35">
      <c r="P51" s="40">
        <v>49</v>
      </c>
      <c r="Q51" s="85">
        <v>0</v>
      </c>
      <c r="R51" s="86">
        <v>0</v>
      </c>
      <c r="S51" s="87">
        <v>0</v>
      </c>
      <c r="T51" s="86">
        <v>0</v>
      </c>
      <c r="U51" s="87">
        <v>0</v>
      </c>
      <c r="V51" s="86">
        <v>0</v>
      </c>
      <c r="W51" s="87">
        <v>0</v>
      </c>
      <c r="X51" s="86">
        <v>0</v>
      </c>
      <c r="Y51" s="87">
        <v>0</v>
      </c>
      <c r="Z51" s="86">
        <v>0</v>
      </c>
      <c r="AA51" s="87">
        <v>0</v>
      </c>
      <c r="AB51" s="86">
        <v>0</v>
      </c>
      <c r="AC51" s="87">
        <v>0</v>
      </c>
      <c r="AD51" s="86">
        <v>0</v>
      </c>
      <c r="AF51" s="40">
        <v>49</v>
      </c>
      <c r="AG51" s="85">
        <v>9611.9784</v>
      </c>
      <c r="AH51" s="87">
        <v>420.9</v>
      </c>
      <c r="AI51" s="85">
        <v>91.5</v>
      </c>
      <c r="AJ51" s="37">
        <v>0.108</v>
      </c>
      <c r="AK51" s="37">
        <v>0.183</v>
      </c>
      <c r="AL51" s="37">
        <v>0.183</v>
      </c>
      <c r="AM51" s="86">
        <v>71.06</v>
      </c>
      <c r="AN51" s="87">
        <v>2736.2460000000001</v>
      </c>
      <c r="AO51" s="37">
        <v>0.11</v>
      </c>
      <c r="AP51" s="34">
        <v>0.23500000000000001</v>
      </c>
      <c r="AQ51" s="85">
        <v>38222.199999999997</v>
      </c>
      <c r="AR51" s="87">
        <v>21855.224999999999</v>
      </c>
      <c r="AS51" s="37">
        <v>0.85699999999999998</v>
      </c>
      <c r="AT51" s="34">
        <v>0.93099999999999994</v>
      </c>
      <c r="AU51" s="26"/>
      <c r="AV51" s="85">
        <v>1068.7940000000001</v>
      </c>
      <c r="AW51" s="86">
        <v>0.43399982133140597</v>
      </c>
      <c r="AX51" s="85">
        <v>895.11</v>
      </c>
      <c r="AY51" s="86">
        <v>0.55700684505289355</v>
      </c>
      <c r="AZ51" s="85">
        <v>1121.4780000000001</v>
      </c>
      <c r="BA51" s="86">
        <v>0.5784392407674851</v>
      </c>
      <c r="BB51" s="26"/>
      <c r="BC51" s="88">
        <v>51358.995000000003</v>
      </c>
      <c r="BD51" s="86">
        <v>0.73770491803278682</v>
      </c>
      <c r="BE51" s="26"/>
      <c r="BF51" s="133">
        <v>4094.4569999999999</v>
      </c>
      <c r="BG51" s="26">
        <v>0</v>
      </c>
      <c r="BH51" s="89">
        <v>0</v>
      </c>
      <c r="BI51" s="90">
        <v>0.12559684049079753</v>
      </c>
      <c r="BJ51" s="91">
        <v>0</v>
      </c>
      <c r="BK51" s="89">
        <v>0</v>
      </c>
      <c r="BL51" s="89">
        <v>0</v>
      </c>
      <c r="BM51" s="89">
        <v>0</v>
      </c>
      <c r="BN51" s="89">
        <v>1524.271</v>
      </c>
      <c r="BO51" s="90">
        <v>0.11309326309541474</v>
      </c>
      <c r="BP51" s="91">
        <v>0</v>
      </c>
      <c r="BQ51" s="26">
        <v>7668</v>
      </c>
      <c r="BR51" s="26">
        <v>648.91754766999998</v>
      </c>
      <c r="BS51" s="26"/>
      <c r="BT51" s="92">
        <v>-700</v>
      </c>
      <c r="BU51" s="26">
        <v>0</v>
      </c>
      <c r="BV51" s="26">
        <v>4485</v>
      </c>
      <c r="BW51" s="26">
        <v>4485</v>
      </c>
      <c r="BX51" s="26">
        <v>0</v>
      </c>
      <c r="BY51" s="26">
        <v>0</v>
      </c>
      <c r="BZ51" s="26">
        <v>-5000</v>
      </c>
      <c r="CA51" s="26">
        <v>0</v>
      </c>
      <c r="CB51" s="26">
        <v>-1860.1406385299999</v>
      </c>
      <c r="CC51" s="26">
        <v>0</v>
      </c>
      <c r="CD51" s="26">
        <v>-4000</v>
      </c>
      <c r="CE51" s="26">
        <v>0</v>
      </c>
      <c r="CF51" s="26">
        <v>4800</v>
      </c>
      <c r="CG51" s="26">
        <v>4800</v>
      </c>
      <c r="CH51" s="26">
        <v>23388.955005749998</v>
      </c>
      <c r="CI51" s="26">
        <v>23388.955005749998</v>
      </c>
      <c r="CJ51" s="90">
        <v>32673.955005749998</v>
      </c>
      <c r="CK51" s="26"/>
      <c r="CL51" s="92">
        <v>-700</v>
      </c>
      <c r="CM51" s="26">
        <v>700</v>
      </c>
      <c r="CN51" s="26">
        <v>4485</v>
      </c>
      <c r="CO51" s="26">
        <v>0</v>
      </c>
      <c r="CP51" s="26">
        <v>0</v>
      </c>
      <c r="CQ51" s="26">
        <v>0</v>
      </c>
      <c r="CR51" s="26">
        <v>-5000</v>
      </c>
      <c r="CS51" s="26">
        <v>5000</v>
      </c>
      <c r="CT51" s="26">
        <v>-1860.1406385299999</v>
      </c>
      <c r="CU51" s="26">
        <v>1860.1406385299999</v>
      </c>
      <c r="CV51" s="26">
        <v>-4000</v>
      </c>
      <c r="CW51" s="26">
        <v>4000</v>
      </c>
      <c r="CX51" s="26">
        <v>4800</v>
      </c>
      <c r="CY51" s="26">
        <v>0</v>
      </c>
      <c r="CZ51" s="26">
        <v>23388.955005749998</v>
      </c>
      <c r="DA51" s="26">
        <v>0</v>
      </c>
      <c r="DB51" s="90">
        <v>11560.14063853</v>
      </c>
      <c r="DC51" s="26"/>
      <c r="DD51" s="93">
        <v>31989.633999999998</v>
      </c>
      <c r="DE51" s="34">
        <v>2051.8389999999999</v>
      </c>
      <c r="DF51" s="37">
        <v>1176.8626443866999</v>
      </c>
      <c r="DG51" s="37">
        <v>35218.335644386701</v>
      </c>
      <c r="DH51" s="93">
        <v>8308.8960000000006</v>
      </c>
      <c r="DI51" s="93">
        <v>56215.411</v>
      </c>
      <c r="DJ51" s="34">
        <v>4289</v>
      </c>
      <c r="DK51" s="90">
        <v>60504.411</v>
      </c>
      <c r="DL51" s="26"/>
      <c r="DM51" s="93">
        <v>601.35900000000004</v>
      </c>
      <c r="DN51" s="34">
        <v>10493.065843074541</v>
      </c>
      <c r="DO51" s="34">
        <v>11094.424843074541</v>
      </c>
      <c r="DP51" s="37">
        <v>1235.3721215036271</v>
      </c>
      <c r="DQ51" s="37">
        <v>2899.4446020647688</v>
      </c>
      <c r="DR51" s="37">
        <v>0</v>
      </c>
      <c r="DS51" s="34">
        <v>2899.4446020647688</v>
      </c>
      <c r="DT51" s="34">
        <v>161.08025567026499</v>
      </c>
      <c r="DU51" s="34">
        <v>161.08025567026499</v>
      </c>
      <c r="DW51" s="97">
        <v>0</v>
      </c>
      <c r="DX51" s="98">
        <v>174.87043702</v>
      </c>
      <c r="DY51" s="104">
        <v>657.97380666000004</v>
      </c>
      <c r="DZ51" s="104">
        <v>0</v>
      </c>
      <c r="EA51" s="97">
        <v>0</v>
      </c>
      <c r="EB51" s="98">
        <v>1553.672292</v>
      </c>
      <c r="EC51" s="97">
        <v>0</v>
      </c>
      <c r="ED51" s="98">
        <v>0</v>
      </c>
      <c r="EE51" s="97">
        <v>0</v>
      </c>
      <c r="EF51" s="98">
        <v>847.5</v>
      </c>
      <c r="EG51" s="97">
        <v>0</v>
      </c>
      <c r="EH51" s="98">
        <v>3315.4520283000002</v>
      </c>
      <c r="EI51" s="97">
        <v>0</v>
      </c>
      <c r="EJ51" s="98">
        <v>174.87043702</v>
      </c>
      <c r="EK51" s="105">
        <v>1553.672292</v>
      </c>
      <c r="EL51" s="106">
        <v>847.5</v>
      </c>
      <c r="EM51" s="107">
        <v>735.83500000000004</v>
      </c>
      <c r="EN51" s="105">
        <v>0</v>
      </c>
      <c r="EO51" s="105">
        <v>4820.9258349600004</v>
      </c>
      <c r="EP51" s="105">
        <v>0</v>
      </c>
      <c r="ER51" s="133">
        <v>904.62900000000002</v>
      </c>
      <c r="ES51" s="23">
        <v>1835.1986978699999</v>
      </c>
      <c r="ET51" s="34">
        <f t="shared" si="1"/>
        <v>9.5243103769924356E-2</v>
      </c>
      <c r="EU51" s="133">
        <v>0</v>
      </c>
      <c r="EV51" s="23">
        <v>154.77000000000001</v>
      </c>
      <c r="EW51" s="34">
        <f t="shared" si="19"/>
        <v>8.4759221816477145E-2</v>
      </c>
      <c r="EY51" s="141">
        <v>0</v>
      </c>
      <c r="EZ51" s="23">
        <v>3156.57</v>
      </c>
      <c r="FA51" s="139">
        <f t="shared" si="2"/>
        <v>0.23203283156840868</v>
      </c>
      <c r="FB51" s="5">
        <v>4613</v>
      </c>
      <c r="FC51" s="139">
        <f t="shared" si="3"/>
        <v>1</v>
      </c>
      <c r="FE51" s="5"/>
      <c r="FF51" s="141">
        <v>0</v>
      </c>
      <c r="FG51" s="23">
        <v>0</v>
      </c>
      <c r="FH51" s="139">
        <f t="shared" si="4"/>
        <v>0</v>
      </c>
      <c r="FI51" s="5">
        <v>0</v>
      </c>
      <c r="FJ51" s="139">
        <f t="shared" si="5"/>
        <v>0</v>
      </c>
      <c r="FL51" s="144">
        <v>7873</v>
      </c>
      <c r="FM51" s="145">
        <f t="shared" si="6"/>
        <v>0.68245451314546257</v>
      </c>
      <c r="FN51" s="144">
        <v>2591</v>
      </c>
      <c r="FO51" s="145">
        <f t="shared" si="7"/>
        <v>0.82634348588741824</v>
      </c>
      <c r="FQ51" s="141">
        <v>278</v>
      </c>
      <c r="FR51" s="23">
        <v>367.01</v>
      </c>
      <c r="FS51" s="185">
        <f t="shared" si="8"/>
        <v>0.8184367466057606</v>
      </c>
      <c r="FT51" s="186">
        <f t="shared" si="9"/>
        <v>645.01</v>
      </c>
      <c r="FV51" s="107">
        <f t="shared" si="10"/>
        <v>1223.672292</v>
      </c>
      <c r="FW51" s="23">
        <v>1553.672292</v>
      </c>
      <c r="FX51" s="23">
        <v>0</v>
      </c>
      <c r="FY51" s="23">
        <v>330</v>
      </c>
      <c r="FZ51" s="23">
        <f t="shared" si="11"/>
        <v>0.78759999261105451</v>
      </c>
      <c r="GA51" s="183">
        <v>0</v>
      </c>
      <c r="GC51" s="37">
        <v>2907.0644699999998</v>
      </c>
      <c r="GD51" s="37">
        <f t="shared" si="12"/>
        <v>8.9173756748466254E-2</v>
      </c>
      <c r="GE51" s="37">
        <v>1082.2324100000001</v>
      </c>
      <c r="GF51" s="37">
        <f t="shared" si="13"/>
        <v>8.0296216797744471E-2</v>
      </c>
      <c r="GH51" s="5">
        <v>4236.8320100000001</v>
      </c>
      <c r="GI51" s="270">
        <v>1510.5142699999999</v>
      </c>
      <c r="GK51" s="35">
        <v>0.25700000000000001</v>
      </c>
      <c r="GL51" s="33">
        <v>0.84</v>
      </c>
      <c r="GM51" s="5">
        <f t="shared" si="14"/>
        <v>2698.4194852700002</v>
      </c>
      <c r="GN51" s="5">
        <v>-2698.4194852700002</v>
      </c>
      <c r="GO51" s="5">
        <f t="shared" si="15"/>
        <v>1180.6436941000002</v>
      </c>
      <c r="GP51" s="5">
        <f t="shared" si="16"/>
        <v>0.79115595568752473</v>
      </c>
      <c r="GR51" s="270">
        <v>3930.1152830000001</v>
      </c>
      <c r="GS51" s="270">
        <v>1584.8924259999999</v>
      </c>
      <c r="GV51" s="270">
        <v>3776.590956</v>
      </c>
      <c r="GW51" s="270">
        <v>1180.6436940000001</v>
      </c>
      <c r="GX51" s="5">
        <f t="shared" si="17"/>
        <v>1537.03108</v>
      </c>
      <c r="GY51" s="5">
        <f t="shared" si="18"/>
        <v>0.76813260926382831</v>
      </c>
    </row>
    <row r="52" spans="16:207" x14ac:dyDescent="0.35">
      <c r="P52" s="40">
        <v>50</v>
      </c>
      <c r="Q52" s="85">
        <v>0</v>
      </c>
      <c r="R52" s="86">
        <v>0</v>
      </c>
      <c r="S52" s="87">
        <v>0</v>
      </c>
      <c r="T52" s="86">
        <v>0</v>
      </c>
      <c r="U52" s="87">
        <v>0</v>
      </c>
      <c r="V52" s="86">
        <v>0</v>
      </c>
      <c r="W52" s="87">
        <v>0</v>
      </c>
      <c r="X52" s="86">
        <v>0</v>
      </c>
      <c r="Y52" s="87">
        <v>0</v>
      </c>
      <c r="Z52" s="86">
        <v>0</v>
      </c>
      <c r="AA52" s="87">
        <v>0</v>
      </c>
      <c r="AB52" s="86">
        <v>0</v>
      </c>
      <c r="AC52" s="87">
        <v>0</v>
      </c>
      <c r="AD52" s="86">
        <v>0</v>
      </c>
      <c r="AF52" s="40">
        <v>50</v>
      </c>
      <c r="AG52" s="85">
        <v>9878.9778000000006</v>
      </c>
      <c r="AH52" s="87">
        <v>409.4</v>
      </c>
      <c r="AI52" s="85">
        <v>89</v>
      </c>
      <c r="AJ52" s="37">
        <v>0.111</v>
      </c>
      <c r="AK52" s="37">
        <v>0.17799999999999999</v>
      </c>
      <c r="AL52" s="37">
        <v>0.17799999999999999</v>
      </c>
      <c r="AM52" s="86">
        <v>68.475999999999999</v>
      </c>
      <c r="AN52" s="87">
        <v>2875.9692</v>
      </c>
      <c r="AO52" s="37">
        <v>0.106</v>
      </c>
      <c r="AP52" s="34">
        <v>0.247</v>
      </c>
      <c r="AQ52" s="85">
        <v>37954.6</v>
      </c>
      <c r="AR52" s="87">
        <v>21456.15</v>
      </c>
      <c r="AS52" s="37">
        <v>0.85099999999999998</v>
      </c>
      <c r="AT52" s="34">
        <v>0.91400000000000003</v>
      </c>
      <c r="AU52" s="26"/>
      <c r="AV52" s="85">
        <v>1058.944</v>
      </c>
      <c r="AW52" s="86">
        <v>0.43000008121299732</v>
      </c>
      <c r="AX52" s="85">
        <v>888.40899999999999</v>
      </c>
      <c r="AY52" s="86">
        <v>0.55283696328562537</v>
      </c>
      <c r="AZ52" s="85">
        <v>1121.4780000000001</v>
      </c>
      <c r="BA52" s="86">
        <v>0.5784392407674851</v>
      </c>
      <c r="BB52" s="26"/>
      <c r="BC52" s="88">
        <v>52500.305999999997</v>
      </c>
      <c r="BD52" s="86">
        <v>0.75409836065573765</v>
      </c>
      <c r="BE52" s="26"/>
      <c r="BF52" s="133">
        <v>4236.8320000000003</v>
      </c>
      <c r="BG52" s="26">
        <v>0</v>
      </c>
      <c r="BH52" s="89">
        <v>0</v>
      </c>
      <c r="BI52" s="90">
        <v>0.1299641717791411</v>
      </c>
      <c r="BJ52" s="91">
        <v>0</v>
      </c>
      <c r="BK52" s="89">
        <v>0</v>
      </c>
      <c r="BL52" s="89">
        <v>0</v>
      </c>
      <c r="BM52" s="89">
        <v>0</v>
      </c>
      <c r="BN52" s="89">
        <v>1510.5139999999999</v>
      </c>
      <c r="BO52" s="90">
        <v>0.11207256269476183</v>
      </c>
      <c r="BP52" s="91">
        <v>0</v>
      </c>
      <c r="BQ52" s="26">
        <v>7668</v>
      </c>
      <c r="BR52" s="26">
        <v>648.91754766999998</v>
      </c>
      <c r="BS52" s="26"/>
      <c r="BT52" s="92">
        <v>-700</v>
      </c>
      <c r="BU52" s="26">
        <v>0</v>
      </c>
      <c r="BV52" s="26">
        <v>4485</v>
      </c>
      <c r="BW52" s="26">
        <v>4485</v>
      </c>
      <c r="BX52" s="26">
        <v>0</v>
      </c>
      <c r="BY52" s="26">
        <v>0</v>
      </c>
      <c r="BZ52" s="26">
        <v>-5000</v>
      </c>
      <c r="CA52" s="26">
        <v>0</v>
      </c>
      <c r="CB52" s="26">
        <v>-2919.8455569900002</v>
      </c>
      <c r="CC52" s="26">
        <v>0</v>
      </c>
      <c r="CD52" s="26">
        <v>-4000</v>
      </c>
      <c r="CE52" s="26">
        <v>0</v>
      </c>
      <c r="CF52" s="26">
        <v>4800</v>
      </c>
      <c r="CG52" s="26">
        <v>4800</v>
      </c>
      <c r="CH52" s="26">
        <v>23867.5006192</v>
      </c>
      <c r="CI52" s="26">
        <v>23867.5006192</v>
      </c>
      <c r="CJ52" s="90">
        <v>33152.5006192</v>
      </c>
      <c r="CK52" s="26"/>
      <c r="CL52" s="92">
        <v>-700</v>
      </c>
      <c r="CM52" s="26">
        <v>700</v>
      </c>
      <c r="CN52" s="26">
        <v>4485</v>
      </c>
      <c r="CO52" s="26">
        <v>0</v>
      </c>
      <c r="CP52" s="26">
        <v>0</v>
      </c>
      <c r="CQ52" s="26">
        <v>0</v>
      </c>
      <c r="CR52" s="26">
        <v>-5000</v>
      </c>
      <c r="CS52" s="26">
        <v>5000</v>
      </c>
      <c r="CT52" s="26">
        <v>-2919.8455569900002</v>
      </c>
      <c r="CU52" s="26">
        <v>2919.8455569900002</v>
      </c>
      <c r="CV52" s="26">
        <v>-4000</v>
      </c>
      <c r="CW52" s="26">
        <v>4000</v>
      </c>
      <c r="CX52" s="26">
        <v>4800</v>
      </c>
      <c r="CY52" s="26">
        <v>0</v>
      </c>
      <c r="CZ52" s="26">
        <v>23867.5006192</v>
      </c>
      <c r="DA52" s="26">
        <v>0</v>
      </c>
      <c r="DB52" s="90">
        <v>12619.84555699</v>
      </c>
      <c r="DC52" s="26"/>
      <c r="DD52" s="93">
        <v>30206.218000000001</v>
      </c>
      <c r="DE52" s="34">
        <v>1980.4690000000001</v>
      </c>
      <c r="DF52" s="37">
        <v>900.23500903709999</v>
      </c>
      <c r="DG52" s="37">
        <v>33086.922009037102</v>
      </c>
      <c r="DH52" s="93">
        <v>7904.4809999999998</v>
      </c>
      <c r="DI52" s="93">
        <v>53912.411</v>
      </c>
      <c r="DJ52" s="34">
        <v>4325</v>
      </c>
      <c r="DK52" s="90">
        <v>58237.411</v>
      </c>
      <c r="DL52" s="26"/>
      <c r="DM52" s="93">
        <v>625.44000000000005</v>
      </c>
      <c r="DN52" s="34">
        <v>10493.065843074541</v>
      </c>
      <c r="DO52" s="34">
        <v>11118.505843074541</v>
      </c>
      <c r="DP52" s="37">
        <v>1235.3721215036271</v>
      </c>
      <c r="DQ52" s="37">
        <v>2899.4446020647688</v>
      </c>
      <c r="DR52" s="37">
        <v>0</v>
      </c>
      <c r="DS52" s="34">
        <v>2899.4446020647688</v>
      </c>
      <c r="DT52" s="34">
        <v>161.08025567026499</v>
      </c>
      <c r="DU52" s="34">
        <v>161.08025567026499</v>
      </c>
      <c r="DW52" s="97">
        <v>0</v>
      </c>
      <c r="DX52" s="98">
        <v>266.18921702</v>
      </c>
      <c r="DY52" s="104">
        <v>406.39380666</v>
      </c>
      <c r="DZ52" s="104">
        <v>0</v>
      </c>
      <c r="EA52" s="97">
        <v>0</v>
      </c>
      <c r="EB52" s="98">
        <v>1553.672292</v>
      </c>
      <c r="EC52" s="97">
        <v>0</v>
      </c>
      <c r="ED52" s="98">
        <v>0</v>
      </c>
      <c r="EE52" s="97">
        <v>0</v>
      </c>
      <c r="EF52" s="98">
        <v>847.5</v>
      </c>
      <c r="EG52" s="97">
        <v>0</v>
      </c>
      <c r="EH52" s="98">
        <v>3658.3508083000002</v>
      </c>
      <c r="EI52" s="97">
        <v>0</v>
      </c>
      <c r="EJ52" s="98">
        <v>266.18921702</v>
      </c>
      <c r="EK52" s="105">
        <v>1553.672292</v>
      </c>
      <c r="EL52" s="106">
        <v>847.5</v>
      </c>
      <c r="EM52" s="107">
        <v>735.83500000000004</v>
      </c>
      <c r="EN52" s="105">
        <v>0</v>
      </c>
      <c r="EO52" s="105">
        <v>4912.24461496</v>
      </c>
      <c r="EP52" s="105">
        <v>0</v>
      </c>
      <c r="ER52" s="133">
        <v>895.95399999999995</v>
      </c>
      <c r="ES52" s="23">
        <v>1591.4646720000001</v>
      </c>
      <c r="ET52" s="34">
        <f t="shared" si="1"/>
        <v>8.6468749432937642E-2</v>
      </c>
      <c r="EU52" s="133">
        <v>0</v>
      </c>
      <c r="EV52" s="23">
        <v>152.922</v>
      </c>
      <c r="EW52" s="34">
        <f t="shared" si="19"/>
        <v>8.374717140672816E-2</v>
      </c>
      <c r="EY52" s="141">
        <v>0</v>
      </c>
      <c r="EZ52" s="23">
        <v>3156.57</v>
      </c>
      <c r="FA52" s="139">
        <f t="shared" si="2"/>
        <v>0.23203283156840868</v>
      </c>
      <c r="FB52" s="5">
        <v>4613</v>
      </c>
      <c r="FC52" s="139">
        <f t="shared" si="3"/>
        <v>1</v>
      </c>
      <c r="FE52" s="5"/>
      <c r="FF52" s="141">
        <v>0</v>
      </c>
      <c r="FG52" s="23">
        <v>0</v>
      </c>
      <c r="FH52" s="139">
        <f t="shared" si="4"/>
        <v>0</v>
      </c>
      <c r="FI52" s="5">
        <v>0</v>
      </c>
      <c r="FJ52" s="139">
        <f t="shared" si="5"/>
        <v>0</v>
      </c>
      <c r="FL52" s="144">
        <v>7873</v>
      </c>
      <c r="FM52" s="145">
        <f t="shared" si="6"/>
        <v>0.68245451314546257</v>
      </c>
      <c r="FN52" s="144">
        <v>2591</v>
      </c>
      <c r="FO52" s="145">
        <f t="shared" si="7"/>
        <v>0.82634348588741824</v>
      </c>
      <c r="FQ52" s="141">
        <v>278</v>
      </c>
      <c r="FR52" s="23">
        <v>367.01</v>
      </c>
      <c r="FS52" s="185">
        <f t="shared" si="8"/>
        <v>0.8184367466057606</v>
      </c>
      <c r="FT52" s="186">
        <f t="shared" si="9"/>
        <v>645.01</v>
      </c>
      <c r="FV52" s="107">
        <f t="shared" si="10"/>
        <v>1223.672292</v>
      </c>
      <c r="FW52" s="23">
        <v>1553.672292</v>
      </c>
      <c r="FX52" s="23">
        <v>0</v>
      </c>
      <c r="FY52" s="23">
        <v>330</v>
      </c>
      <c r="FZ52" s="23">
        <f t="shared" si="11"/>
        <v>0.78759999261105451</v>
      </c>
      <c r="GA52" s="183">
        <v>0</v>
      </c>
      <c r="GC52" s="37">
        <v>3008.150720000001</v>
      </c>
      <c r="GD52" s="37">
        <f t="shared" si="12"/>
        <v>9.2274561963190213E-2</v>
      </c>
      <c r="GE52" s="37">
        <v>1072.4649400000001</v>
      </c>
      <c r="GF52" s="37">
        <f t="shared" si="13"/>
        <v>7.9571519513280911E-2</v>
      </c>
      <c r="GH52" s="5">
        <v>4313.2849729999998</v>
      </c>
      <c r="GI52" s="270">
        <v>1564.197576</v>
      </c>
      <c r="GK52" s="35">
        <v>0.25700000000000001</v>
      </c>
      <c r="GL52" s="33">
        <v>0.84</v>
      </c>
      <c r="GM52" s="5">
        <f t="shared" si="14"/>
        <v>2698.4194852700002</v>
      </c>
      <c r="GN52" s="5">
        <v>-2698.4194852700002</v>
      </c>
      <c r="GO52" s="5">
        <f t="shared" si="15"/>
        <v>1180.6436941000002</v>
      </c>
      <c r="GP52" s="5">
        <f t="shared" si="16"/>
        <v>0.79115595568752473</v>
      </c>
      <c r="GR52" s="270">
        <v>4094.4567310000002</v>
      </c>
      <c r="GS52" s="270">
        <v>1524.270606</v>
      </c>
      <c r="GV52" s="270">
        <v>3776.590956</v>
      </c>
      <c r="GW52" s="270">
        <v>1180.6436940000001</v>
      </c>
      <c r="GX52" s="5">
        <f t="shared" si="17"/>
        <v>1537.03108</v>
      </c>
      <c r="GY52" s="5">
        <f t="shared" si="18"/>
        <v>0.76813260926382831</v>
      </c>
    </row>
    <row r="53" spans="16:207" x14ac:dyDescent="0.35">
      <c r="P53" s="40">
        <v>51</v>
      </c>
      <c r="Q53" s="85">
        <v>0</v>
      </c>
      <c r="R53" s="86">
        <v>0</v>
      </c>
      <c r="S53" s="87">
        <v>0</v>
      </c>
      <c r="T53" s="86">
        <v>0</v>
      </c>
      <c r="U53" s="87">
        <v>0</v>
      </c>
      <c r="V53" s="86">
        <v>0</v>
      </c>
      <c r="W53" s="87">
        <v>0</v>
      </c>
      <c r="X53" s="86">
        <v>0</v>
      </c>
      <c r="Y53" s="87">
        <v>0</v>
      </c>
      <c r="Z53" s="86">
        <v>0</v>
      </c>
      <c r="AA53" s="87">
        <v>0</v>
      </c>
      <c r="AB53" s="86">
        <v>0</v>
      </c>
      <c r="AC53" s="87">
        <v>0</v>
      </c>
      <c r="AD53" s="86">
        <v>0</v>
      </c>
      <c r="AF53" s="40">
        <v>51</v>
      </c>
      <c r="AG53" s="85">
        <v>10145.977199999999</v>
      </c>
      <c r="AH53" s="87">
        <v>391</v>
      </c>
      <c r="AI53" s="85">
        <v>85</v>
      </c>
      <c r="AJ53" s="37">
        <v>0.11399999999999999</v>
      </c>
      <c r="AK53" s="37">
        <v>0.17</v>
      </c>
      <c r="AL53" s="37">
        <v>0.17</v>
      </c>
      <c r="AM53" s="86">
        <v>71.06</v>
      </c>
      <c r="AN53" s="87">
        <v>2969.1179999999999</v>
      </c>
      <c r="AO53" s="37">
        <v>0.11</v>
      </c>
      <c r="AP53" s="34">
        <v>0.255</v>
      </c>
      <c r="AQ53" s="85">
        <v>37330.199999999997</v>
      </c>
      <c r="AR53" s="87">
        <v>20916.224999999999</v>
      </c>
      <c r="AS53" s="37">
        <v>0.83699999999999997</v>
      </c>
      <c r="AT53" s="34">
        <v>0.8909999999999999</v>
      </c>
      <c r="AU53" s="26"/>
      <c r="AV53" s="85">
        <v>1039.2429999999999</v>
      </c>
      <c r="AW53" s="86">
        <v>0.42200019491119356</v>
      </c>
      <c r="AX53" s="85">
        <v>887.54899999999998</v>
      </c>
      <c r="AY53" s="86">
        <v>0.55230180460485379</v>
      </c>
      <c r="AZ53" s="85">
        <v>1121.4780000000001</v>
      </c>
      <c r="BA53" s="86">
        <v>0.5784392407674851</v>
      </c>
      <c r="BB53" s="26"/>
      <c r="BC53" s="88">
        <v>52500.305999999997</v>
      </c>
      <c r="BD53" s="86">
        <v>0.75409836065573765</v>
      </c>
      <c r="BE53" s="26"/>
      <c r="BF53" s="133">
        <v>4313.2849999999999</v>
      </c>
      <c r="BG53" s="26">
        <v>0</v>
      </c>
      <c r="BH53" s="89">
        <v>0</v>
      </c>
      <c r="BI53" s="90">
        <v>0.13230935582822084</v>
      </c>
      <c r="BJ53" s="91">
        <v>0</v>
      </c>
      <c r="BK53" s="89">
        <v>0</v>
      </c>
      <c r="BL53" s="89">
        <v>0</v>
      </c>
      <c r="BM53" s="89">
        <v>0</v>
      </c>
      <c r="BN53" s="89">
        <v>1564.1980000000001</v>
      </c>
      <c r="BO53" s="90">
        <v>0.1160556462383143</v>
      </c>
      <c r="BP53" s="91">
        <v>0</v>
      </c>
      <c r="BQ53" s="26">
        <v>7668</v>
      </c>
      <c r="BR53" s="26">
        <v>648.91754766999998</v>
      </c>
      <c r="BS53" s="26"/>
      <c r="BT53" s="92">
        <v>-700</v>
      </c>
      <c r="BU53" s="26">
        <v>0</v>
      </c>
      <c r="BV53" s="26">
        <v>4485</v>
      </c>
      <c r="BW53" s="26">
        <v>4485</v>
      </c>
      <c r="BX53" s="26">
        <v>0</v>
      </c>
      <c r="BY53" s="26">
        <v>0</v>
      </c>
      <c r="BZ53" s="26">
        <v>-5000</v>
      </c>
      <c r="CA53" s="26">
        <v>0</v>
      </c>
      <c r="CB53" s="26">
        <v>-5300</v>
      </c>
      <c r="CC53" s="26">
        <v>0</v>
      </c>
      <c r="CD53" s="26">
        <v>-4000</v>
      </c>
      <c r="CE53" s="26">
        <v>0</v>
      </c>
      <c r="CF53" s="26">
        <v>4800</v>
      </c>
      <c r="CG53" s="26">
        <v>4800</v>
      </c>
      <c r="CH53" s="26">
        <v>23671.04245279</v>
      </c>
      <c r="CI53" s="26">
        <v>23671.04245279</v>
      </c>
      <c r="CJ53" s="90">
        <v>32956.042452790003</v>
      </c>
      <c r="CK53" s="26"/>
      <c r="CL53" s="92">
        <v>-700</v>
      </c>
      <c r="CM53" s="26">
        <v>700</v>
      </c>
      <c r="CN53" s="26">
        <v>4485</v>
      </c>
      <c r="CO53" s="26">
        <v>0</v>
      </c>
      <c r="CP53" s="26">
        <v>0</v>
      </c>
      <c r="CQ53" s="26">
        <v>0</v>
      </c>
      <c r="CR53" s="26">
        <v>-5000</v>
      </c>
      <c r="CS53" s="26">
        <v>5000</v>
      </c>
      <c r="CT53" s="26">
        <v>-5300</v>
      </c>
      <c r="CU53" s="26">
        <v>5300</v>
      </c>
      <c r="CV53" s="26">
        <v>-4000</v>
      </c>
      <c r="CW53" s="26">
        <v>4000</v>
      </c>
      <c r="CX53" s="26">
        <v>4800</v>
      </c>
      <c r="CY53" s="26">
        <v>0</v>
      </c>
      <c r="CZ53" s="26">
        <v>23671.04245279</v>
      </c>
      <c r="DA53" s="26">
        <v>0</v>
      </c>
      <c r="DB53" s="90">
        <v>15000</v>
      </c>
      <c r="DC53" s="26"/>
      <c r="DD53" s="93">
        <v>29196.525000000001</v>
      </c>
      <c r="DE53" s="34">
        <v>1943.2239999999999</v>
      </c>
      <c r="DF53" s="37">
        <v>1463.7129221668999</v>
      </c>
      <c r="DG53" s="37">
        <v>32603.461922166898</v>
      </c>
      <c r="DH53" s="93">
        <v>7541.9350000000004</v>
      </c>
      <c r="DI53" s="93">
        <v>50904.411</v>
      </c>
      <c r="DJ53" s="34">
        <v>4339</v>
      </c>
      <c r="DK53" s="90">
        <v>55243.411</v>
      </c>
      <c r="DL53" s="26"/>
      <c r="DM53" s="93">
        <v>678.548</v>
      </c>
      <c r="DN53" s="34">
        <v>10493.065843074541</v>
      </c>
      <c r="DO53" s="34">
        <v>11171.613843074541</v>
      </c>
      <c r="DP53" s="37">
        <v>1235.3721215036271</v>
      </c>
      <c r="DQ53" s="37">
        <v>2899.4446020647688</v>
      </c>
      <c r="DR53" s="37">
        <v>0</v>
      </c>
      <c r="DS53" s="34">
        <v>2899.4446020647688</v>
      </c>
      <c r="DT53" s="34">
        <v>161.08025567026499</v>
      </c>
      <c r="DU53" s="34">
        <v>161.08025567026499</v>
      </c>
      <c r="DW53" s="97">
        <v>0</v>
      </c>
      <c r="DX53" s="98">
        <v>358.58648701999999</v>
      </c>
      <c r="DY53" s="104">
        <v>657.97380666000004</v>
      </c>
      <c r="DZ53" s="104">
        <v>0</v>
      </c>
      <c r="EA53" s="97">
        <v>0</v>
      </c>
      <c r="EB53" s="98">
        <v>1553.672292</v>
      </c>
      <c r="EC53" s="97">
        <v>0</v>
      </c>
      <c r="ED53" s="98">
        <v>0</v>
      </c>
      <c r="EE53" s="97">
        <v>0</v>
      </c>
      <c r="EF53" s="98">
        <v>847.5</v>
      </c>
      <c r="EG53" s="97">
        <v>0</v>
      </c>
      <c r="EH53" s="98">
        <v>3499.1680783000002</v>
      </c>
      <c r="EI53" s="97">
        <v>0</v>
      </c>
      <c r="EJ53" s="98">
        <v>358.58648701999999</v>
      </c>
      <c r="EK53" s="105">
        <v>1553.672292</v>
      </c>
      <c r="EL53" s="106">
        <v>847.5</v>
      </c>
      <c r="EM53" s="107">
        <v>735.83500000000004</v>
      </c>
      <c r="EN53" s="105">
        <v>0</v>
      </c>
      <c r="EO53" s="105">
        <v>5004.6418849600004</v>
      </c>
      <c r="EP53" s="105">
        <v>0</v>
      </c>
      <c r="ER53" s="133">
        <v>895.95399999999995</v>
      </c>
      <c r="ES53" s="23">
        <v>1591.4646720000001</v>
      </c>
      <c r="ET53" s="34">
        <f t="shared" si="1"/>
        <v>8.6468749432937642E-2</v>
      </c>
      <c r="EU53" s="133">
        <v>0</v>
      </c>
      <c r="EV53" s="23">
        <v>148.75919001</v>
      </c>
      <c r="EW53" s="34">
        <f t="shared" si="19"/>
        <v>8.1467423811443174E-2</v>
      </c>
      <c r="EY53" s="141">
        <v>0</v>
      </c>
      <c r="EZ53" s="23">
        <v>3156.57</v>
      </c>
      <c r="FA53" s="139">
        <f t="shared" si="2"/>
        <v>0.23203283156840868</v>
      </c>
      <c r="FB53" s="5">
        <v>4613</v>
      </c>
      <c r="FC53" s="139">
        <f t="shared" si="3"/>
        <v>1</v>
      </c>
      <c r="FE53" s="5"/>
      <c r="FF53" s="141">
        <v>0</v>
      </c>
      <c r="FG53" s="23">
        <v>0</v>
      </c>
      <c r="FH53" s="139">
        <f t="shared" si="4"/>
        <v>0</v>
      </c>
      <c r="FI53" s="5">
        <v>0</v>
      </c>
      <c r="FJ53" s="139">
        <f t="shared" si="5"/>
        <v>0</v>
      </c>
      <c r="FL53" s="144">
        <v>7873</v>
      </c>
      <c r="FM53" s="145">
        <f t="shared" si="6"/>
        <v>0.68245451314546257</v>
      </c>
      <c r="FN53" s="144">
        <v>2591</v>
      </c>
      <c r="FO53" s="145">
        <f t="shared" si="7"/>
        <v>0.82634348588741824</v>
      </c>
      <c r="FQ53" s="141">
        <v>278</v>
      </c>
      <c r="FR53" s="23">
        <v>367.01</v>
      </c>
      <c r="FS53" s="185">
        <f t="shared" si="8"/>
        <v>0.8184367466057606</v>
      </c>
      <c r="FT53" s="186">
        <f t="shared" si="9"/>
        <v>645.01</v>
      </c>
      <c r="FV53" s="107">
        <f t="shared" si="10"/>
        <v>1223.672292</v>
      </c>
      <c r="FW53" s="23">
        <v>1553.672292</v>
      </c>
      <c r="FX53" s="23">
        <v>0</v>
      </c>
      <c r="FY53" s="23">
        <v>330</v>
      </c>
      <c r="FZ53" s="23">
        <f t="shared" si="11"/>
        <v>0.78759999261105451</v>
      </c>
      <c r="GA53" s="183">
        <v>0</v>
      </c>
      <c r="GC53" s="37">
        <v>3062.43235</v>
      </c>
      <c r="GD53" s="37">
        <f t="shared" si="12"/>
        <v>9.3939642638036808E-2</v>
      </c>
      <c r="GE53" s="37">
        <v>1110.5805800000001</v>
      </c>
      <c r="GF53" s="37">
        <f t="shared" si="13"/>
        <v>8.2399508829203147E-2</v>
      </c>
      <c r="GH53" s="5">
        <v>4148.1620929999999</v>
      </c>
      <c r="GI53" s="270">
        <v>1595.6141950000001</v>
      </c>
      <c r="GK53" s="35">
        <v>0.25700000000000001</v>
      </c>
      <c r="GL53" s="33">
        <v>0.84</v>
      </c>
      <c r="GM53" s="5">
        <f t="shared" si="14"/>
        <v>2698.4194852700002</v>
      </c>
      <c r="GN53" s="5">
        <v>-2698.4194852700002</v>
      </c>
      <c r="GO53" s="5">
        <f t="shared" si="15"/>
        <v>1180.6436941000002</v>
      </c>
      <c r="GP53" s="5">
        <f t="shared" si="16"/>
        <v>0.79115595568752473</v>
      </c>
      <c r="GR53" s="270">
        <v>4236.8320100000001</v>
      </c>
      <c r="GS53" s="270">
        <v>1510.5142699999999</v>
      </c>
      <c r="GV53" s="270">
        <v>3776.590956</v>
      </c>
      <c r="GW53" s="270">
        <v>1180.6436940000001</v>
      </c>
      <c r="GX53" s="5">
        <f t="shared" si="17"/>
        <v>1537.03108</v>
      </c>
      <c r="GY53" s="5">
        <f t="shared" si="18"/>
        <v>0.76813260926382831</v>
      </c>
    </row>
    <row r="54" spans="16:207" x14ac:dyDescent="0.35">
      <c r="P54" s="40">
        <v>52</v>
      </c>
      <c r="Q54" s="85">
        <v>0</v>
      </c>
      <c r="R54" s="86">
        <v>0</v>
      </c>
      <c r="S54" s="87">
        <v>0</v>
      </c>
      <c r="T54" s="86">
        <v>0</v>
      </c>
      <c r="U54" s="87">
        <v>0</v>
      </c>
      <c r="V54" s="86">
        <v>0</v>
      </c>
      <c r="W54" s="87">
        <v>0</v>
      </c>
      <c r="X54" s="86">
        <v>0</v>
      </c>
      <c r="Y54" s="87">
        <v>0</v>
      </c>
      <c r="Z54" s="86">
        <v>0</v>
      </c>
      <c r="AA54" s="87">
        <v>0</v>
      </c>
      <c r="AB54" s="86">
        <v>0</v>
      </c>
      <c r="AC54" s="87">
        <v>0</v>
      </c>
      <c r="AD54" s="86">
        <v>0</v>
      </c>
      <c r="AF54" s="40">
        <v>52</v>
      </c>
      <c r="AG54" s="85">
        <v>9700.9781999999996</v>
      </c>
      <c r="AH54" s="87">
        <v>377.2</v>
      </c>
      <c r="AI54" s="85">
        <v>82</v>
      </c>
      <c r="AJ54" s="37">
        <v>0.10899999999999999</v>
      </c>
      <c r="AK54" s="37">
        <v>0.16400000000000001</v>
      </c>
      <c r="AL54" s="37">
        <v>0.16400000000000001</v>
      </c>
      <c r="AM54" s="86">
        <v>71.706000000000003</v>
      </c>
      <c r="AN54" s="87">
        <v>2957.4744000000001</v>
      </c>
      <c r="AO54" s="37">
        <v>0.111</v>
      </c>
      <c r="AP54" s="34">
        <v>0.254</v>
      </c>
      <c r="AQ54" s="85">
        <v>36304.400000000001</v>
      </c>
      <c r="AR54" s="87">
        <v>20094.599999999999</v>
      </c>
      <c r="AS54" s="37">
        <v>0.81400000000000006</v>
      </c>
      <c r="AT54" s="34">
        <v>0.85599999999999998</v>
      </c>
      <c r="AU54" s="26"/>
      <c r="AV54" s="85">
        <v>1026.9290000000001</v>
      </c>
      <c r="AW54" s="86">
        <v>0.41699991066570302</v>
      </c>
      <c r="AX54" s="85">
        <v>878.93799999999999</v>
      </c>
      <c r="AY54" s="86">
        <v>0.54694337274424387</v>
      </c>
      <c r="AZ54" s="85">
        <v>1121.4780000000001</v>
      </c>
      <c r="BA54" s="86">
        <v>0.5784392407674851</v>
      </c>
      <c r="BB54" s="26"/>
      <c r="BC54" s="88">
        <v>51358.995000000003</v>
      </c>
      <c r="BD54" s="86">
        <v>0.73770491803278682</v>
      </c>
      <c r="BE54" s="26"/>
      <c r="BF54" s="133">
        <v>4148.1620000000003</v>
      </c>
      <c r="BG54" s="26">
        <v>0</v>
      </c>
      <c r="BH54" s="89">
        <v>0</v>
      </c>
      <c r="BI54" s="90">
        <v>0.12724423312883437</v>
      </c>
      <c r="BJ54" s="91">
        <v>0</v>
      </c>
      <c r="BK54" s="89">
        <v>0</v>
      </c>
      <c r="BL54" s="89">
        <v>0</v>
      </c>
      <c r="BM54" s="89">
        <v>0</v>
      </c>
      <c r="BN54" s="89">
        <v>1595.614</v>
      </c>
      <c r="BO54" s="90">
        <v>0.11838655586882327</v>
      </c>
      <c r="BP54" s="91">
        <v>0</v>
      </c>
      <c r="BQ54" s="26">
        <v>7668</v>
      </c>
      <c r="BR54" s="26">
        <v>648.91754766999998</v>
      </c>
      <c r="BS54" s="26"/>
      <c r="BT54" s="92">
        <v>-700</v>
      </c>
      <c r="BU54" s="26">
        <v>0</v>
      </c>
      <c r="BV54" s="26">
        <v>4485</v>
      </c>
      <c r="BW54" s="26">
        <v>4485</v>
      </c>
      <c r="BX54" s="26">
        <v>0</v>
      </c>
      <c r="BY54" s="26">
        <v>0</v>
      </c>
      <c r="BZ54" s="26">
        <v>-5000</v>
      </c>
      <c r="CA54" s="26">
        <v>0</v>
      </c>
      <c r="CB54" s="26">
        <v>-2434.5453135500002</v>
      </c>
      <c r="CC54" s="26">
        <v>0</v>
      </c>
      <c r="CD54" s="26">
        <v>-4000</v>
      </c>
      <c r="CE54" s="26">
        <v>0</v>
      </c>
      <c r="CF54" s="26">
        <v>4800</v>
      </c>
      <c r="CG54" s="26">
        <v>4800</v>
      </c>
      <c r="CH54" s="26">
        <v>26375.625330729999</v>
      </c>
      <c r="CI54" s="26">
        <v>26375.625330729999</v>
      </c>
      <c r="CJ54" s="90">
        <v>35660.625330729999</v>
      </c>
      <c r="CK54" s="26"/>
      <c r="CL54" s="92">
        <v>-700</v>
      </c>
      <c r="CM54" s="26">
        <v>700</v>
      </c>
      <c r="CN54" s="26">
        <v>4485</v>
      </c>
      <c r="CO54" s="26">
        <v>0</v>
      </c>
      <c r="CP54" s="26">
        <v>0</v>
      </c>
      <c r="CQ54" s="26">
        <v>0</v>
      </c>
      <c r="CR54" s="26">
        <v>-5000</v>
      </c>
      <c r="CS54" s="26">
        <v>5000</v>
      </c>
      <c r="CT54" s="26">
        <v>-2434.5453135500002</v>
      </c>
      <c r="CU54" s="26">
        <v>2434.5453135500002</v>
      </c>
      <c r="CV54" s="26">
        <v>-4000</v>
      </c>
      <c r="CW54" s="26">
        <v>4000</v>
      </c>
      <c r="CX54" s="26">
        <v>4800</v>
      </c>
      <c r="CY54" s="26">
        <v>0</v>
      </c>
      <c r="CZ54" s="26">
        <v>26375.625330729999</v>
      </c>
      <c r="DA54" s="26">
        <v>0</v>
      </c>
      <c r="DB54" s="90">
        <v>12134.545313549999</v>
      </c>
      <c r="DC54" s="26"/>
      <c r="DD54" s="93">
        <v>28863.248</v>
      </c>
      <c r="DE54" s="34">
        <v>1923.087</v>
      </c>
      <c r="DF54" s="37">
        <v>2305.6956576020002</v>
      </c>
      <c r="DG54" s="37">
        <v>33092.030657602001</v>
      </c>
      <c r="DH54" s="93">
        <v>7383.3540000000003</v>
      </c>
      <c r="DI54" s="93">
        <v>49385.411</v>
      </c>
      <c r="DJ54" s="34">
        <v>4238</v>
      </c>
      <c r="DK54" s="90">
        <v>53623.411</v>
      </c>
      <c r="DL54" s="26"/>
      <c r="DM54" s="93">
        <v>765.45799999999997</v>
      </c>
      <c r="DN54" s="34">
        <v>10493.065843074541</v>
      </c>
      <c r="DO54" s="34">
        <v>11258.523843074541</v>
      </c>
      <c r="DP54" s="37">
        <v>1235.3721215036271</v>
      </c>
      <c r="DQ54" s="37">
        <v>2899.4446020647688</v>
      </c>
      <c r="DR54" s="37">
        <v>0</v>
      </c>
      <c r="DS54" s="34">
        <v>2899.4446020647688</v>
      </c>
      <c r="DT54" s="34">
        <v>161.08025567026499</v>
      </c>
      <c r="DU54" s="34">
        <v>161.08025567026499</v>
      </c>
      <c r="DW54" s="97">
        <v>0</v>
      </c>
      <c r="DX54" s="98">
        <v>263.65451702000001</v>
      </c>
      <c r="DY54" s="104">
        <v>406.39380666</v>
      </c>
      <c r="DZ54" s="104">
        <v>0</v>
      </c>
      <c r="EA54" s="97">
        <v>0</v>
      </c>
      <c r="EB54" s="98">
        <v>1553.672292</v>
      </c>
      <c r="EC54" s="97">
        <v>0</v>
      </c>
      <c r="ED54" s="98">
        <v>0</v>
      </c>
      <c r="EE54" s="97">
        <v>0</v>
      </c>
      <c r="EF54" s="98">
        <v>847.5</v>
      </c>
      <c r="EG54" s="97">
        <v>0</v>
      </c>
      <c r="EH54" s="98">
        <v>3655.8161083</v>
      </c>
      <c r="EI54" s="97">
        <v>0</v>
      </c>
      <c r="EJ54" s="98">
        <v>263.65451702000001</v>
      </c>
      <c r="EK54" s="105">
        <v>1553.672292</v>
      </c>
      <c r="EL54" s="106">
        <v>847.5</v>
      </c>
      <c r="EM54" s="107">
        <v>735.83500000000004</v>
      </c>
      <c r="EN54" s="105">
        <v>0</v>
      </c>
      <c r="EO54" s="105">
        <v>4909.7099149599999</v>
      </c>
      <c r="EP54" s="105">
        <v>0</v>
      </c>
      <c r="ER54" s="133">
        <v>895.95399999999995</v>
      </c>
      <c r="ES54" s="23">
        <v>1591.4646720000001</v>
      </c>
      <c r="ET54" s="34">
        <f t="shared" si="1"/>
        <v>8.6468749432937642E-2</v>
      </c>
      <c r="EU54" s="133">
        <v>0</v>
      </c>
      <c r="EV54" s="23">
        <v>0</v>
      </c>
      <c r="EW54" s="34">
        <f t="shared" si="19"/>
        <v>0</v>
      </c>
      <c r="EY54" s="141">
        <v>0</v>
      </c>
      <c r="EZ54" s="23">
        <v>3156.57</v>
      </c>
      <c r="FA54" s="139">
        <f t="shared" si="2"/>
        <v>0.23203283156840868</v>
      </c>
      <c r="FB54" s="5">
        <v>4613</v>
      </c>
      <c r="FC54" s="139">
        <f t="shared" si="3"/>
        <v>1</v>
      </c>
      <c r="FE54" s="5"/>
      <c r="FF54" s="141">
        <v>0</v>
      </c>
      <c r="FG54" s="23">
        <v>0</v>
      </c>
      <c r="FH54" s="139">
        <f t="shared" si="4"/>
        <v>0</v>
      </c>
      <c r="FI54" s="5">
        <v>0</v>
      </c>
      <c r="FJ54" s="139">
        <f t="shared" si="5"/>
        <v>0</v>
      </c>
      <c r="FL54" s="144">
        <v>7873</v>
      </c>
      <c r="FM54" s="145">
        <f t="shared" si="6"/>
        <v>0.68245451314546257</v>
      </c>
      <c r="FN54" s="144">
        <v>2591</v>
      </c>
      <c r="FO54" s="145">
        <f t="shared" si="7"/>
        <v>0.82634348588741824</v>
      </c>
      <c r="FQ54" s="141">
        <v>278</v>
      </c>
      <c r="FR54" s="23">
        <v>367.01</v>
      </c>
      <c r="FS54" s="185">
        <f t="shared" si="8"/>
        <v>0.8184367466057606</v>
      </c>
      <c r="FT54" s="186">
        <f t="shared" si="9"/>
        <v>645.01</v>
      </c>
      <c r="FV54" s="107">
        <f t="shared" si="10"/>
        <v>1223.672292</v>
      </c>
      <c r="FW54" s="23">
        <v>1553.672292</v>
      </c>
      <c r="FX54" s="23">
        <v>0</v>
      </c>
      <c r="FY54" s="23">
        <v>330</v>
      </c>
      <c r="FZ54" s="23">
        <f t="shared" si="11"/>
        <v>0.78759999261105451</v>
      </c>
      <c r="GA54" s="183">
        <v>0</v>
      </c>
      <c r="GC54" s="37">
        <v>2945.1950200000001</v>
      </c>
      <c r="GD54" s="37">
        <f t="shared" si="12"/>
        <v>9.0343405521472395E-2</v>
      </c>
      <c r="GE54" s="37">
        <v>1132.8859399999999</v>
      </c>
      <c r="GF54" s="37">
        <f t="shared" si="13"/>
        <v>8.4054454666864509E-2</v>
      </c>
      <c r="GH54" s="5">
        <v>3980.1763719999999</v>
      </c>
      <c r="GI54" s="270">
        <v>1609.56567</v>
      </c>
      <c r="GK54" s="35">
        <v>0.25700000000000001</v>
      </c>
      <c r="GL54" s="33">
        <v>0.84</v>
      </c>
      <c r="GM54" s="5">
        <f t="shared" si="14"/>
        <v>2698.4194852700002</v>
      </c>
      <c r="GN54" s="5">
        <v>-2698.4194852700002</v>
      </c>
      <c r="GO54" s="5">
        <f t="shared" si="15"/>
        <v>1180.6436941000002</v>
      </c>
      <c r="GP54" s="5">
        <f t="shared" si="16"/>
        <v>0.79115595568752473</v>
      </c>
      <c r="GR54" s="270">
        <v>4313.2849729999998</v>
      </c>
      <c r="GS54" s="270">
        <v>1564.197576</v>
      </c>
      <c r="GV54" s="270">
        <v>3776.590956</v>
      </c>
      <c r="GW54" s="270">
        <v>1180.6436940000001</v>
      </c>
      <c r="GX54" s="5">
        <f t="shared" si="17"/>
        <v>1537.03108</v>
      </c>
      <c r="GY54" s="5">
        <f t="shared" si="18"/>
        <v>0.76813260926382831</v>
      </c>
    </row>
    <row r="55" spans="16:207" x14ac:dyDescent="0.35">
      <c r="P55" s="40">
        <v>53</v>
      </c>
      <c r="Q55" s="85">
        <v>0</v>
      </c>
      <c r="R55" s="86">
        <v>0</v>
      </c>
      <c r="S55" s="87">
        <v>0</v>
      </c>
      <c r="T55" s="86">
        <v>0</v>
      </c>
      <c r="U55" s="87">
        <v>0</v>
      </c>
      <c r="V55" s="86">
        <v>0</v>
      </c>
      <c r="W55" s="87">
        <v>0</v>
      </c>
      <c r="X55" s="86">
        <v>0</v>
      </c>
      <c r="Y55" s="87">
        <v>0</v>
      </c>
      <c r="Z55" s="86">
        <v>0</v>
      </c>
      <c r="AA55" s="87">
        <v>0</v>
      </c>
      <c r="AB55" s="86">
        <v>0</v>
      </c>
      <c r="AC55" s="87">
        <v>0</v>
      </c>
      <c r="AD55" s="86">
        <v>0</v>
      </c>
      <c r="AF55" s="40">
        <v>53</v>
      </c>
      <c r="AG55" s="85">
        <v>9344.9789999999994</v>
      </c>
      <c r="AH55" s="87">
        <v>370.3</v>
      </c>
      <c r="AI55" s="85">
        <v>80.5</v>
      </c>
      <c r="AJ55" s="37">
        <v>0.105</v>
      </c>
      <c r="AK55" s="37">
        <v>0.161</v>
      </c>
      <c r="AL55" s="37">
        <v>0.161</v>
      </c>
      <c r="AM55" s="86">
        <v>72.352000000000004</v>
      </c>
      <c r="AN55" s="87">
        <v>2910.9</v>
      </c>
      <c r="AO55" s="37">
        <v>0.112</v>
      </c>
      <c r="AP55" s="34">
        <v>0.25</v>
      </c>
      <c r="AQ55" s="85">
        <v>35323.199999999997</v>
      </c>
      <c r="AR55" s="87">
        <v>19390.349999999999</v>
      </c>
      <c r="AS55" s="37">
        <v>0.79199999999999993</v>
      </c>
      <c r="AT55" s="34">
        <v>0.82599999999999996</v>
      </c>
      <c r="AU55" s="26"/>
      <c r="AV55" s="85">
        <v>1022.004</v>
      </c>
      <c r="AW55" s="86">
        <v>0.4150000406064987</v>
      </c>
      <c r="AX55" s="85">
        <v>864.82</v>
      </c>
      <c r="AY55" s="86">
        <v>0.53815805849408838</v>
      </c>
      <c r="AZ55" s="85">
        <v>1121.4780000000001</v>
      </c>
      <c r="BA55" s="86">
        <v>0.5784392407674851</v>
      </c>
      <c r="BB55" s="26"/>
      <c r="BC55" s="88">
        <v>51358.995000000003</v>
      </c>
      <c r="BD55" s="86">
        <v>0.73770491803278682</v>
      </c>
      <c r="BE55" s="26"/>
      <c r="BF55" s="133">
        <v>3980.1759999999999</v>
      </c>
      <c r="BG55" s="26">
        <v>0</v>
      </c>
      <c r="BH55" s="89">
        <v>0</v>
      </c>
      <c r="BI55" s="90">
        <v>0.12209128834355829</v>
      </c>
      <c r="BJ55" s="91">
        <v>0</v>
      </c>
      <c r="BK55" s="89">
        <v>0</v>
      </c>
      <c r="BL55" s="89">
        <v>0</v>
      </c>
      <c r="BM55" s="89">
        <v>0</v>
      </c>
      <c r="BN55" s="89">
        <v>1609.566</v>
      </c>
      <c r="BO55" s="90">
        <v>0.11942172429143789</v>
      </c>
      <c r="BP55" s="91">
        <v>0</v>
      </c>
      <c r="BQ55" s="26">
        <v>7668</v>
      </c>
      <c r="BR55" s="26">
        <v>649.3774295799999</v>
      </c>
      <c r="BS55" s="26"/>
      <c r="BT55" s="92">
        <v>-700</v>
      </c>
      <c r="BU55" s="26">
        <v>0</v>
      </c>
      <c r="BV55" s="26">
        <v>4485</v>
      </c>
      <c r="BW55" s="26">
        <v>4485</v>
      </c>
      <c r="BX55" s="26">
        <v>0</v>
      </c>
      <c r="BY55" s="26">
        <v>0</v>
      </c>
      <c r="BZ55" s="26">
        <v>-5000</v>
      </c>
      <c r="CA55" s="26">
        <v>0</v>
      </c>
      <c r="CB55" s="26">
        <v>-3097.5111114599999</v>
      </c>
      <c r="CC55" s="26">
        <v>0</v>
      </c>
      <c r="CD55" s="26">
        <v>-4000</v>
      </c>
      <c r="CE55" s="26">
        <v>0</v>
      </c>
      <c r="CF55" s="26">
        <v>4800</v>
      </c>
      <c r="CG55" s="26">
        <v>4800</v>
      </c>
      <c r="CH55" s="26">
        <v>23505.721386280002</v>
      </c>
      <c r="CI55" s="26">
        <v>23505.721386280002</v>
      </c>
      <c r="CJ55" s="90">
        <v>32790.721386279998</v>
      </c>
      <c r="CK55" s="26"/>
      <c r="CL55" s="92">
        <v>-700</v>
      </c>
      <c r="CM55" s="26">
        <v>700</v>
      </c>
      <c r="CN55" s="26">
        <v>4485</v>
      </c>
      <c r="CO55" s="26">
        <v>0</v>
      </c>
      <c r="CP55" s="26">
        <v>0</v>
      </c>
      <c r="CQ55" s="26">
        <v>0</v>
      </c>
      <c r="CR55" s="26">
        <v>-5000</v>
      </c>
      <c r="CS55" s="26">
        <v>5000</v>
      </c>
      <c r="CT55" s="26">
        <v>-3097.5111114599999</v>
      </c>
      <c r="CU55" s="26">
        <v>3097.5111114599999</v>
      </c>
      <c r="CV55" s="26">
        <v>-4000</v>
      </c>
      <c r="CW55" s="26">
        <v>4000</v>
      </c>
      <c r="CX55" s="26">
        <v>4800</v>
      </c>
      <c r="CY55" s="26">
        <v>0</v>
      </c>
      <c r="CZ55" s="26">
        <v>23505.721386280002</v>
      </c>
      <c r="DA55" s="26">
        <v>0</v>
      </c>
      <c r="DB55" s="90">
        <v>12797.51111146</v>
      </c>
      <c r="DC55" s="26"/>
      <c r="DD55" s="93">
        <v>29645.385999999999</v>
      </c>
      <c r="DE55" s="34">
        <v>1918.0129999999999</v>
      </c>
      <c r="DF55" s="37">
        <v>2591.0091091795998</v>
      </c>
      <c r="DG55" s="37">
        <v>34154.408109179596</v>
      </c>
      <c r="DH55" s="93">
        <v>7362.8010000000004</v>
      </c>
      <c r="DI55" s="93">
        <v>50167.411</v>
      </c>
      <c r="DJ55" s="34">
        <v>4294</v>
      </c>
      <c r="DK55" s="90">
        <v>54461.411</v>
      </c>
      <c r="DL55" s="26"/>
      <c r="DM55" s="93">
        <v>917.16700000000003</v>
      </c>
      <c r="DN55" s="34">
        <v>10508.77584392489</v>
      </c>
      <c r="DO55" s="34">
        <v>11425.94284392489</v>
      </c>
      <c r="DP55" s="37">
        <v>1235.3721215036271</v>
      </c>
      <c r="DQ55" s="37">
        <v>2907.722476490012</v>
      </c>
      <c r="DR55" s="37">
        <v>0</v>
      </c>
      <c r="DS55" s="34">
        <v>2907.722476490012</v>
      </c>
      <c r="DT55" s="34">
        <v>161.54013758277841</v>
      </c>
      <c r="DU55" s="34">
        <v>161.54013758277841</v>
      </c>
      <c r="DW55" s="97">
        <v>0</v>
      </c>
      <c r="DX55" s="98">
        <v>138.12049425999999</v>
      </c>
      <c r="DY55" s="104">
        <v>638.91783934</v>
      </c>
      <c r="DZ55" s="104">
        <v>0</v>
      </c>
      <c r="EA55" s="97">
        <v>0</v>
      </c>
      <c r="EB55" s="98">
        <v>1553.672292</v>
      </c>
      <c r="EC55" s="97">
        <v>0</v>
      </c>
      <c r="ED55" s="98">
        <v>0</v>
      </c>
      <c r="EE55" s="97">
        <v>0</v>
      </c>
      <c r="EF55" s="98">
        <v>847.5</v>
      </c>
      <c r="EG55" s="97">
        <v>0</v>
      </c>
      <c r="EH55" s="98">
        <v>3289.4801784299998</v>
      </c>
      <c r="EI55" s="97">
        <v>0</v>
      </c>
      <c r="EJ55" s="98">
        <v>138.12049425999999</v>
      </c>
      <c r="EK55" s="105">
        <v>1553.672292</v>
      </c>
      <c r="EL55" s="106">
        <v>847.5</v>
      </c>
      <c r="EM55" s="107">
        <v>735.83500000000004</v>
      </c>
      <c r="EN55" s="105">
        <v>0</v>
      </c>
      <c r="EO55" s="105">
        <v>4775.8980177699996</v>
      </c>
      <c r="EP55" s="105">
        <v>0</v>
      </c>
      <c r="ER55" s="133">
        <v>895.95399999999995</v>
      </c>
      <c r="ES55" s="23">
        <v>1591.4646720000001</v>
      </c>
      <c r="ET55" s="34">
        <f t="shared" si="1"/>
        <v>8.6468749432937642E-2</v>
      </c>
      <c r="EU55" s="133">
        <v>0</v>
      </c>
      <c r="EV55" s="23">
        <v>153.38399999999999</v>
      </c>
      <c r="EW55" s="34">
        <f t="shared" si="19"/>
        <v>8.4000184009165396E-2</v>
      </c>
      <c r="EY55" s="141">
        <v>0</v>
      </c>
      <c r="EZ55" s="23">
        <v>3156.57</v>
      </c>
      <c r="FA55" s="139">
        <f t="shared" si="2"/>
        <v>0.23203283156840868</v>
      </c>
      <c r="FB55" s="5">
        <v>4613</v>
      </c>
      <c r="FC55" s="139">
        <f t="shared" si="3"/>
        <v>1</v>
      </c>
      <c r="FE55" s="5"/>
      <c r="FF55" s="141">
        <v>0</v>
      </c>
      <c r="FG55" s="23">
        <v>0</v>
      </c>
      <c r="FH55" s="139">
        <f t="shared" si="4"/>
        <v>0</v>
      </c>
      <c r="FI55" s="5">
        <v>0</v>
      </c>
      <c r="FJ55" s="139">
        <f t="shared" si="5"/>
        <v>0</v>
      </c>
      <c r="FL55" s="144">
        <v>7873</v>
      </c>
      <c r="FM55" s="145">
        <f t="shared" si="6"/>
        <v>0.68245451314546257</v>
      </c>
      <c r="FN55" s="144">
        <v>2591</v>
      </c>
      <c r="FO55" s="145">
        <f t="shared" si="7"/>
        <v>0.82634348588741824</v>
      </c>
      <c r="FQ55" s="141">
        <v>278</v>
      </c>
      <c r="FR55" s="23">
        <v>367.01</v>
      </c>
      <c r="FS55" s="185">
        <f t="shared" si="8"/>
        <v>0.8184367466057606</v>
      </c>
      <c r="FT55" s="186">
        <f t="shared" si="9"/>
        <v>645.01</v>
      </c>
      <c r="FV55" s="107">
        <f t="shared" si="10"/>
        <v>1223.672292</v>
      </c>
      <c r="FW55" s="23">
        <v>1553.672292</v>
      </c>
      <c r="FX55" s="23">
        <v>0</v>
      </c>
      <c r="FY55" s="23">
        <v>330</v>
      </c>
      <c r="FZ55" s="23">
        <f t="shared" si="11"/>
        <v>0.78759999261105451</v>
      </c>
      <c r="GA55" s="183">
        <v>0</v>
      </c>
      <c r="GC55" s="37">
        <v>2825.9249599999998</v>
      </c>
      <c r="GD55" s="37">
        <f t="shared" si="12"/>
        <v>8.6684814723926376E-2</v>
      </c>
      <c r="GE55" s="37">
        <v>1142.79186</v>
      </c>
      <c r="GF55" s="37">
        <f t="shared" si="13"/>
        <v>8.4789424246920916E-2</v>
      </c>
      <c r="GH55" s="5">
        <v>3850.7155779999998</v>
      </c>
      <c r="GI55" s="270">
        <v>1631.9711569999999</v>
      </c>
      <c r="GK55" s="35">
        <v>0.25700000000000001</v>
      </c>
      <c r="GL55" s="33">
        <v>0.84</v>
      </c>
      <c r="GM55" s="5">
        <f t="shared" si="14"/>
        <v>2698.4194852700002</v>
      </c>
      <c r="GN55" s="5">
        <v>-2698.4194852700002</v>
      </c>
      <c r="GO55" s="5">
        <f t="shared" si="15"/>
        <v>1180.6436941000002</v>
      </c>
      <c r="GP55" s="5">
        <f t="shared" si="16"/>
        <v>0.79115595568752473</v>
      </c>
      <c r="GR55" s="270">
        <v>4148.1620929999999</v>
      </c>
      <c r="GS55" s="270">
        <v>1595.6141950000001</v>
      </c>
      <c r="GV55" s="270">
        <v>3776.590956</v>
      </c>
      <c r="GW55" s="270">
        <v>1180.6436940000001</v>
      </c>
      <c r="GX55" s="5">
        <f t="shared" si="17"/>
        <v>1537.03108</v>
      </c>
      <c r="GY55" s="5">
        <f t="shared" si="18"/>
        <v>0.76813260926382831</v>
      </c>
    </row>
    <row r="56" spans="16:207" x14ac:dyDescent="0.35">
      <c r="P56" s="40">
        <v>54</v>
      </c>
      <c r="Q56" s="85">
        <v>0</v>
      </c>
      <c r="R56" s="86">
        <v>0</v>
      </c>
      <c r="S56" s="87">
        <v>0</v>
      </c>
      <c r="T56" s="86">
        <v>0</v>
      </c>
      <c r="U56" s="87">
        <v>0</v>
      </c>
      <c r="V56" s="86">
        <v>0</v>
      </c>
      <c r="W56" s="87">
        <v>0</v>
      </c>
      <c r="X56" s="86">
        <v>0</v>
      </c>
      <c r="Y56" s="87">
        <v>0</v>
      </c>
      <c r="Z56" s="86">
        <v>0</v>
      </c>
      <c r="AA56" s="87">
        <v>0</v>
      </c>
      <c r="AB56" s="86">
        <v>0</v>
      </c>
      <c r="AC56" s="87">
        <v>0</v>
      </c>
      <c r="AD56" s="86">
        <v>0</v>
      </c>
      <c r="AF56" s="40">
        <v>54</v>
      </c>
      <c r="AG56" s="85">
        <v>8988.9797999999992</v>
      </c>
      <c r="AH56" s="87">
        <v>347.3</v>
      </c>
      <c r="AI56" s="85">
        <v>75.5</v>
      </c>
      <c r="AJ56" s="37">
        <v>0.10099999999999999</v>
      </c>
      <c r="AK56" s="37">
        <v>0.151</v>
      </c>
      <c r="AL56" s="37">
        <v>0.151</v>
      </c>
      <c r="AM56" s="86">
        <v>71.06</v>
      </c>
      <c r="AN56" s="87">
        <v>3038.9796000000001</v>
      </c>
      <c r="AO56" s="37">
        <v>0.11</v>
      </c>
      <c r="AP56" s="34">
        <v>0.26100000000000001</v>
      </c>
      <c r="AQ56" s="85">
        <v>34163.599999999999</v>
      </c>
      <c r="AR56" s="87">
        <v>18287.025000000001</v>
      </c>
      <c r="AS56" s="37">
        <v>0.76600000000000001</v>
      </c>
      <c r="AT56" s="34">
        <v>0.77900000000000003</v>
      </c>
      <c r="AU56" s="26"/>
      <c r="AV56" s="85">
        <v>1024.4670000000001</v>
      </c>
      <c r="AW56" s="86">
        <v>0.41600017866859418</v>
      </c>
      <c r="AX56" s="85">
        <v>859.74699999999996</v>
      </c>
      <c r="AY56" s="86">
        <v>0.53500124455507159</v>
      </c>
      <c r="AZ56" s="85">
        <v>1121.4780000000001</v>
      </c>
      <c r="BA56" s="86">
        <v>0.5784392407674851</v>
      </c>
      <c r="BB56" s="26"/>
      <c r="BC56" s="88">
        <v>51358.995000000003</v>
      </c>
      <c r="BD56" s="86">
        <v>0.73770491803278682</v>
      </c>
      <c r="BE56" s="26"/>
      <c r="BF56" s="133">
        <v>3850.7159999999999</v>
      </c>
      <c r="BG56" s="26">
        <v>0</v>
      </c>
      <c r="BH56" s="89">
        <v>0</v>
      </c>
      <c r="BI56" s="90">
        <v>0.1181201226993865</v>
      </c>
      <c r="BJ56" s="91">
        <v>0</v>
      </c>
      <c r="BK56" s="89">
        <v>0</v>
      </c>
      <c r="BL56" s="89">
        <v>0</v>
      </c>
      <c r="BM56" s="89">
        <v>0</v>
      </c>
      <c r="BN56" s="89">
        <v>1631.971</v>
      </c>
      <c r="BO56" s="90">
        <v>0.12108406291734679</v>
      </c>
      <c r="BP56" s="91">
        <v>0</v>
      </c>
      <c r="BQ56" s="26">
        <v>7668</v>
      </c>
      <c r="BR56" s="26">
        <v>650.29719340999998</v>
      </c>
      <c r="BS56" s="26"/>
      <c r="BT56" s="92">
        <v>-700</v>
      </c>
      <c r="BU56" s="26">
        <v>0</v>
      </c>
      <c r="BV56" s="26">
        <v>4485</v>
      </c>
      <c r="BW56" s="26">
        <v>4485</v>
      </c>
      <c r="BX56" s="26">
        <v>0</v>
      </c>
      <c r="BY56" s="26">
        <v>0</v>
      </c>
      <c r="BZ56" s="26">
        <v>-5000</v>
      </c>
      <c r="CA56" s="26">
        <v>0</v>
      </c>
      <c r="CB56" s="26">
        <v>-1133.3135701599999</v>
      </c>
      <c r="CC56" s="26">
        <v>0</v>
      </c>
      <c r="CD56" s="26">
        <v>-4000</v>
      </c>
      <c r="CE56" s="26">
        <v>0</v>
      </c>
      <c r="CF56" s="26">
        <v>4800</v>
      </c>
      <c r="CG56" s="26">
        <v>4800</v>
      </c>
      <c r="CH56" s="26">
        <v>15639.05192863</v>
      </c>
      <c r="CI56" s="26">
        <v>15639.05192863</v>
      </c>
      <c r="CJ56" s="90">
        <v>24924.05192863</v>
      </c>
      <c r="CK56" s="26"/>
      <c r="CL56" s="92">
        <v>-700</v>
      </c>
      <c r="CM56" s="26">
        <v>700</v>
      </c>
      <c r="CN56" s="26">
        <v>4485</v>
      </c>
      <c r="CO56" s="26">
        <v>0</v>
      </c>
      <c r="CP56" s="26">
        <v>0</v>
      </c>
      <c r="CQ56" s="26">
        <v>0</v>
      </c>
      <c r="CR56" s="26">
        <v>-5000</v>
      </c>
      <c r="CS56" s="26">
        <v>5000</v>
      </c>
      <c r="CT56" s="26">
        <v>-1133.3135701599999</v>
      </c>
      <c r="CU56" s="26">
        <v>1133.3135701599999</v>
      </c>
      <c r="CV56" s="26">
        <v>-4000</v>
      </c>
      <c r="CW56" s="26">
        <v>4000</v>
      </c>
      <c r="CX56" s="26">
        <v>4800</v>
      </c>
      <c r="CY56" s="26">
        <v>0</v>
      </c>
      <c r="CZ56" s="26">
        <v>15639.05192863</v>
      </c>
      <c r="DA56" s="26">
        <v>0</v>
      </c>
      <c r="DB56" s="90">
        <v>10833.31357016</v>
      </c>
      <c r="DC56" s="26"/>
      <c r="DD56" s="93">
        <v>31831.562000000002</v>
      </c>
      <c r="DE56" s="34">
        <v>1929.809</v>
      </c>
      <c r="DF56" s="37">
        <v>2811.0439102031</v>
      </c>
      <c r="DG56" s="37">
        <v>36572.414910203101</v>
      </c>
      <c r="DH56" s="93">
        <v>7505.5879999999997</v>
      </c>
      <c r="DI56" s="93">
        <v>52193.411</v>
      </c>
      <c r="DJ56" s="34">
        <v>4395</v>
      </c>
      <c r="DK56" s="90">
        <v>56588.411</v>
      </c>
      <c r="DL56" s="26"/>
      <c r="DM56" s="93">
        <v>1091.3589999999999</v>
      </c>
      <c r="DN56" s="34">
        <v>10540.1958456256</v>
      </c>
      <c r="DO56" s="34">
        <v>11631.5548456256</v>
      </c>
      <c r="DP56" s="37">
        <v>1333.3285979805271</v>
      </c>
      <c r="DQ56" s="37">
        <v>2924.2782253404971</v>
      </c>
      <c r="DR56" s="37">
        <v>0</v>
      </c>
      <c r="DS56" s="34">
        <v>2924.2782253404971</v>
      </c>
      <c r="DT56" s="34">
        <v>162.4599014078054</v>
      </c>
      <c r="DU56" s="34">
        <v>162.4599014078054</v>
      </c>
      <c r="DW56" s="97">
        <v>68.184797750000001</v>
      </c>
      <c r="DX56" s="98">
        <v>0</v>
      </c>
      <c r="DY56" s="104">
        <v>387.33783934000002</v>
      </c>
      <c r="DZ56" s="104">
        <v>0</v>
      </c>
      <c r="EA56" s="97">
        <v>0</v>
      </c>
      <c r="EB56" s="98">
        <v>1553.672292</v>
      </c>
      <c r="EC56" s="97">
        <v>0</v>
      </c>
      <c r="ED56" s="98">
        <v>0</v>
      </c>
      <c r="EE56" s="97">
        <v>0</v>
      </c>
      <c r="EF56" s="98">
        <v>847.5</v>
      </c>
      <c r="EG56" s="97">
        <v>0</v>
      </c>
      <c r="EH56" s="98">
        <v>3318.1991375699999</v>
      </c>
      <c r="EI56" s="97">
        <v>68.184797750000001</v>
      </c>
      <c r="EJ56" s="98">
        <v>0</v>
      </c>
      <c r="EK56" s="105">
        <v>1553.672292</v>
      </c>
      <c r="EL56" s="106">
        <v>847.5</v>
      </c>
      <c r="EM56" s="107">
        <v>735.83500000000004</v>
      </c>
      <c r="EN56" s="105">
        <v>0</v>
      </c>
      <c r="EO56" s="105">
        <v>4553.0369769099998</v>
      </c>
      <c r="EP56" s="105">
        <v>0</v>
      </c>
      <c r="ER56" s="133">
        <v>895.95399999999995</v>
      </c>
      <c r="ES56" s="23">
        <v>1591.4646720000001</v>
      </c>
      <c r="ET56" s="34">
        <f t="shared" si="1"/>
        <v>8.6468749432937642E-2</v>
      </c>
      <c r="EU56" s="133">
        <v>0</v>
      </c>
      <c r="EV56" s="23">
        <v>0</v>
      </c>
      <c r="EW56" s="34">
        <f t="shared" si="19"/>
        <v>0</v>
      </c>
      <c r="EY56" s="141">
        <v>2847.5444368399999</v>
      </c>
      <c r="EZ56" s="23">
        <v>3156.57</v>
      </c>
      <c r="FA56" s="139">
        <f t="shared" si="2"/>
        <v>0.44134984297536456</v>
      </c>
      <c r="FB56" s="5">
        <v>4613</v>
      </c>
      <c r="FC56" s="139">
        <f t="shared" si="3"/>
        <v>1</v>
      </c>
      <c r="FE56" s="5"/>
      <c r="FF56" s="141">
        <v>0</v>
      </c>
      <c r="FG56" s="23">
        <v>0</v>
      </c>
      <c r="FH56" s="139">
        <f t="shared" si="4"/>
        <v>0</v>
      </c>
      <c r="FI56" s="5">
        <v>0</v>
      </c>
      <c r="FJ56" s="139">
        <f t="shared" si="5"/>
        <v>0</v>
      </c>
      <c r="FL56" s="144">
        <v>7873</v>
      </c>
      <c r="FM56" s="145">
        <f t="shared" si="6"/>
        <v>0.68245451314546257</v>
      </c>
      <c r="FN56" s="144">
        <v>2591</v>
      </c>
      <c r="FO56" s="145">
        <f t="shared" si="7"/>
        <v>0.82634348588741824</v>
      </c>
      <c r="FQ56" s="141">
        <v>278</v>
      </c>
      <c r="FR56" s="23">
        <v>367.01</v>
      </c>
      <c r="FS56" s="185">
        <f t="shared" si="8"/>
        <v>0.8184367466057606</v>
      </c>
      <c r="FT56" s="186">
        <f t="shared" si="9"/>
        <v>645.01</v>
      </c>
      <c r="FV56" s="107">
        <f t="shared" si="10"/>
        <v>1223.672292</v>
      </c>
      <c r="FW56" s="23">
        <v>1553.672292</v>
      </c>
      <c r="FX56" s="23">
        <v>0</v>
      </c>
      <c r="FY56" s="23">
        <v>330</v>
      </c>
      <c r="FZ56" s="23">
        <f t="shared" si="11"/>
        <v>0.78759999261105451</v>
      </c>
      <c r="GA56" s="183">
        <v>0</v>
      </c>
      <c r="GC56" s="37">
        <v>2734.0083599999998</v>
      </c>
      <c r="GD56" s="37">
        <f t="shared" si="12"/>
        <v>8.3865287116564408E-2</v>
      </c>
      <c r="GE56" s="37">
        <v>1158.6994099999999</v>
      </c>
      <c r="GF56" s="37">
        <f t="shared" si="13"/>
        <v>8.5969684671316215E-2</v>
      </c>
      <c r="GH56" s="5">
        <v>3557.7815660000001</v>
      </c>
      <c r="GI56" s="270">
        <v>1606.8190139999999</v>
      </c>
      <c r="GK56" s="35">
        <v>0.25700000000000001</v>
      </c>
      <c r="GL56" s="33">
        <v>0.84</v>
      </c>
      <c r="GM56" s="5">
        <f t="shared" si="14"/>
        <v>2698.4194852700002</v>
      </c>
      <c r="GN56" s="5">
        <v>-2698.4194852700002</v>
      </c>
      <c r="GO56" s="5">
        <f t="shared" si="15"/>
        <v>1180.6436941000002</v>
      </c>
      <c r="GP56" s="5">
        <f t="shared" si="16"/>
        <v>0.79115595568752473</v>
      </c>
      <c r="GR56" s="270">
        <v>3980.1763719999999</v>
      </c>
      <c r="GS56" s="270">
        <v>1609.56567</v>
      </c>
      <c r="GV56" s="270">
        <v>3776.590956</v>
      </c>
      <c r="GW56" s="270">
        <v>1180.6436940000001</v>
      </c>
      <c r="GX56" s="5">
        <f t="shared" si="17"/>
        <v>1537.03108</v>
      </c>
      <c r="GY56" s="5">
        <f t="shared" si="18"/>
        <v>0.76813260926382831</v>
      </c>
    </row>
    <row r="57" spans="16:207" x14ac:dyDescent="0.35">
      <c r="P57" s="40">
        <v>55</v>
      </c>
      <c r="Q57" s="85">
        <v>0</v>
      </c>
      <c r="R57" s="86">
        <v>0</v>
      </c>
      <c r="S57" s="87">
        <v>0</v>
      </c>
      <c r="T57" s="86">
        <v>0</v>
      </c>
      <c r="U57" s="87">
        <v>0</v>
      </c>
      <c r="V57" s="86">
        <v>0</v>
      </c>
      <c r="W57" s="87">
        <v>0</v>
      </c>
      <c r="X57" s="86">
        <v>0</v>
      </c>
      <c r="Y57" s="87">
        <v>0</v>
      </c>
      <c r="Z57" s="86">
        <v>0</v>
      </c>
      <c r="AA57" s="87">
        <v>0</v>
      </c>
      <c r="AB57" s="86">
        <v>0</v>
      </c>
      <c r="AC57" s="87">
        <v>0</v>
      </c>
      <c r="AD57" s="86">
        <v>0</v>
      </c>
      <c r="AF57" s="40">
        <v>55</v>
      </c>
      <c r="AG57" s="85">
        <v>8365.9812000000002</v>
      </c>
      <c r="AH57" s="87">
        <v>324.3</v>
      </c>
      <c r="AI57" s="85">
        <v>70.5</v>
      </c>
      <c r="AJ57" s="37">
        <v>9.4E-2</v>
      </c>
      <c r="AK57" s="37">
        <v>0.14100000000000001</v>
      </c>
      <c r="AL57" s="37">
        <v>0.14099999999999999</v>
      </c>
      <c r="AM57" s="86">
        <v>67.183999999999997</v>
      </c>
      <c r="AN57" s="87">
        <v>3038.9796000000001</v>
      </c>
      <c r="AO57" s="37">
        <v>0.104</v>
      </c>
      <c r="AP57" s="34">
        <v>0.26100000000000001</v>
      </c>
      <c r="AQ57" s="85">
        <v>32513.4</v>
      </c>
      <c r="AR57" s="87">
        <v>17160.224999999999</v>
      </c>
      <c r="AS57" s="37">
        <v>0.72899999999999998</v>
      </c>
      <c r="AT57" s="34">
        <v>0.73099999999999998</v>
      </c>
      <c r="AU57" s="26"/>
      <c r="AV57" s="85">
        <v>1031.855</v>
      </c>
      <c r="AW57" s="86">
        <v>0.41900018678989387</v>
      </c>
      <c r="AX57" s="85">
        <v>855.15300000000002</v>
      </c>
      <c r="AY57" s="86">
        <v>0.53214250155569387</v>
      </c>
      <c r="AZ57" s="85">
        <v>1121.4780000000001</v>
      </c>
      <c r="BA57" s="86">
        <v>0.5784392407674851</v>
      </c>
      <c r="BB57" s="26"/>
      <c r="BC57" s="88">
        <v>51358.995000000003</v>
      </c>
      <c r="BD57" s="86">
        <v>0.73770491803278682</v>
      </c>
      <c r="BE57" s="26"/>
      <c r="BF57" s="133">
        <v>3557.7820000000002</v>
      </c>
      <c r="BG57" s="26">
        <v>0</v>
      </c>
      <c r="BH57" s="89">
        <v>0</v>
      </c>
      <c r="BI57" s="90">
        <v>0.10913441717791411</v>
      </c>
      <c r="BJ57" s="91">
        <v>0</v>
      </c>
      <c r="BK57" s="89">
        <v>0</v>
      </c>
      <c r="BL57" s="89">
        <v>0</v>
      </c>
      <c r="BM57" s="89">
        <v>0</v>
      </c>
      <c r="BN57" s="89">
        <v>1606.819</v>
      </c>
      <c r="BO57" s="90">
        <v>0.11921791066923876</v>
      </c>
      <c r="BP57" s="91">
        <v>0</v>
      </c>
      <c r="BQ57" s="26">
        <v>7668</v>
      </c>
      <c r="BR57" s="26">
        <v>924.97883567000008</v>
      </c>
      <c r="BS57" s="26"/>
      <c r="BT57" s="92">
        <v>-700</v>
      </c>
      <c r="BU57" s="26">
        <v>0</v>
      </c>
      <c r="BV57" s="26">
        <v>4485</v>
      </c>
      <c r="BW57" s="26">
        <v>4485</v>
      </c>
      <c r="BX57" s="26">
        <v>0</v>
      </c>
      <c r="BY57" s="26">
        <v>0</v>
      </c>
      <c r="BZ57" s="26">
        <v>-5000</v>
      </c>
      <c r="CA57" s="26">
        <v>0</v>
      </c>
      <c r="CB57" s="26">
        <v>-96.341859439999993</v>
      </c>
      <c r="CC57" s="26">
        <v>0</v>
      </c>
      <c r="CD57" s="26">
        <v>-4000</v>
      </c>
      <c r="CE57" s="26">
        <v>0</v>
      </c>
      <c r="CF57" s="26">
        <v>4800</v>
      </c>
      <c r="CG57" s="26">
        <v>4800</v>
      </c>
      <c r="CH57" s="26">
        <v>9659.8746438199996</v>
      </c>
      <c r="CI57" s="26">
        <v>9659.8746438199996</v>
      </c>
      <c r="CJ57" s="90">
        <v>18944.87464382</v>
      </c>
      <c r="CK57" s="26"/>
      <c r="CL57" s="92">
        <v>-700</v>
      </c>
      <c r="CM57" s="26">
        <v>700</v>
      </c>
      <c r="CN57" s="26">
        <v>4485</v>
      </c>
      <c r="CO57" s="26">
        <v>0</v>
      </c>
      <c r="CP57" s="26">
        <v>0</v>
      </c>
      <c r="CQ57" s="26">
        <v>0</v>
      </c>
      <c r="CR57" s="26">
        <v>-5000</v>
      </c>
      <c r="CS57" s="26">
        <v>5000</v>
      </c>
      <c r="CT57" s="26">
        <v>-96.341859439999993</v>
      </c>
      <c r="CU57" s="26">
        <v>96.341859439999993</v>
      </c>
      <c r="CV57" s="26">
        <v>-4000</v>
      </c>
      <c r="CW57" s="26">
        <v>4000</v>
      </c>
      <c r="CX57" s="26">
        <v>4800</v>
      </c>
      <c r="CY57" s="26">
        <v>0</v>
      </c>
      <c r="CZ57" s="26">
        <v>9659.8746438199996</v>
      </c>
      <c r="DA57" s="26">
        <v>0</v>
      </c>
      <c r="DB57" s="90">
        <v>9796.3418594399991</v>
      </c>
      <c r="DC57" s="26"/>
      <c r="DD57" s="93">
        <v>34911.061000000002</v>
      </c>
      <c r="DE57" s="34">
        <v>1987.5809999999999</v>
      </c>
      <c r="DF57" s="37">
        <v>3572.5952177373001</v>
      </c>
      <c r="DG57" s="37">
        <v>40471.237217737304</v>
      </c>
      <c r="DH57" s="93">
        <v>7883.3639999999996</v>
      </c>
      <c r="DI57" s="93">
        <v>56204.411</v>
      </c>
      <c r="DJ57" s="34">
        <v>4277</v>
      </c>
      <c r="DK57" s="90">
        <v>60481.411</v>
      </c>
      <c r="DL57" s="26"/>
      <c r="DM57" s="93">
        <v>1108.9549999999999</v>
      </c>
      <c r="DN57" s="34">
        <v>10555.905846475949</v>
      </c>
      <c r="DO57" s="34">
        <v>11664.860846475949</v>
      </c>
      <c r="DP57" s="37">
        <v>1431.2850744574271</v>
      </c>
      <c r="DQ57" s="37">
        <v>2932.5560997657399</v>
      </c>
      <c r="DR57" s="37">
        <v>0</v>
      </c>
      <c r="DS57" s="34">
        <v>2932.5560997657399</v>
      </c>
      <c r="DT57" s="34">
        <v>162.91978332031891</v>
      </c>
      <c r="DU57" s="34">
        <v>162.91978332031891</v>
      </c>
      <c r="DW57" s="97">
        <v>0</v>
      </c>
      <c r="DX57" s="98">
        <v>517.83283323000001</v>
      </c>
      <c r="DY57" s="104">
        <v>135.75783934</v>
      </c>
      <c r="DZ57" s="104">
        <v>0</v>
      </c>
      <c r="EA57" s="97">
        <v>0</v>
      </c>
      <c r="EB57" s="98">
        <v>1553.672292</v>
      </c>
      <c r="EC57" s="97">
        <v>0</v>
      </c>
      <c r="ED57" s="98">
        <v>0</v>
      </c>
      <c r="EE57" s="97">
        <v>0</v>
      </c>
      <c r="EF57" s="98">
        <v>847.5</v>
      </c>
      <c r="EG57" s="97">
        <v>0</v>
      </c>
      <c r="EH57" s="98">
        <v>4147.5188941300003</v>
      </c>
      <c r="EI57" s="97">
        <v>0</v>
      </c>
      <c r="EJ57" s="98">
        <v>517.83283323000001</v>
      </c>
      <c r="EK57" s="105">
        <v>1553.672292</v>
      </c>
      <c r="EL57" s="106">
        <v>847.5</v>
      </c>
      <c r="EM57" s="107">
        <v>735.83500000000004</v>
      </c>
      <c r="EN57" s="105">
        <v>0</v>
      </c>
      <c r="EO57" s="105">
        <v>5130.7767334700002</v>
      </c>
      <c r="EP57" s="105">
        <v>0</v>
      </c>
      <c r="ER57" s="133">
        <v>921.28499999999997</v>
      </c>
      <c r="ES57" s="23">
        <v>1591.4646720000001</v>
      </c>
      <c r="ET57" s="34">
        <f t="shared" si="1"/>
        <v>8.7349316872806795E-2</v>
      </c>
      <c r="EU57" s="133">
        <v>0</v>
      </c>
      <c r="EV57" s="23">
        <v>0</v>
      </c>
      <c r="EW57" s="34">
        <f t="shared" si="19"/>
        <v>0</v>
      </c>
      <c r="EY57" s="141">
        <v>9226.69318294</v>
      </c>
      <c r="EZ57" s="23">
        <v>3156.57</v>
      </c>
      <c r="FA57" s="139">
        <f t="shared" si="2"/>
        <v>0.91026767041262924</v>
      </c>
      <c r="FB57" s="5">
        <v>4613</v>
      </c>
      <c r="FC57" s="139">
        <f t="shared" si="3"/>
        <v>1</v>
      </c>
      <c r="FE57" s="5"/>
      <c r="FF57" s="141">
        <v>0</v>
      </c>
      <c r="FG57" s="23">
        <v>0</v>
      </c>
      <c r="FH57" s="139">
        <f t="shared" si="4"/>
        <v>0</v>
      </c>
      <c r="FI57" s="5">
        <v>0</v>
      </c>
      <c r="FJ57" s="139">
        <f t="shared" si="5"/>
        <v>0</v>
      </c>
      <c r="FL57" s="144">
        <v>7873</v>
      </c>
      <c r="FM57" s="145">
        <f t="shared" si="6"/>
        <v>0.68245451314546257</v>
      </c>
      <c r="FN57" s="144">
        <v>2591</v>
      </c>
      <c r="FO57" s="145">
        <f t="shared" si="7"/>
        <v>0.82634348588741824</v>
      </c>
      <c r="FQ57" s="141">
        <v>278</v>
      </c>
      <c r="FR57" s="23">
        <v>367.01</v>
      </c>
      <c r="FS57" s="185">
        <f t="shared" si="8"/>
        <v>0.8184367466057606</v>
      </c>
      <c r="FT57" s="186">
        <f t="shared" si="9"/>
        <v>645.01</v>
      </c>
      <c r="FV57" s="107">
        <f t="shared" si="10"/>
        <v>1497.89405235</v>
      </c>
      <c r="FW57" s="23">
        <v>1553.672292</v>
      </c>
      <c r="FX57" s="23">
        <v>0</v>
      </c>
      <c r="FY57" s="23">
        <v>55.778239650000003</v>
      </c>
      <c r="FZ57" s="23">
        <f t="shared" si="11"/>
        <v>0.96409909113395409</v>
      </c>
      <c r="GA57" s="183">
        <v>0</v>
      </c>
      <c r="GC57" s="37">
        <v>2526.02522</v>
      </c>
      <c r="GD57" s="37">
        <f t="shared" si="12"/>
        <v>7.7485436196319021E-2</v>
      </c>
      <c r="GE57" s="37">
        <v>1140.84149</v>
      </c>
      <c r="GF57" s="37">
        <f t="shared" si="13"/>
        <v>8.4644716575159526E-2</v>
      </c>
      <c r="GH57" s="5">
        <v>3059.6606470000002</v>
      </c>
      <c r="GI57" s="270">
        <v>1535.3932830000001</v>
      </c>
      <c r="GK57" s="35">
        <v>0.25700000000000001</v>
      </c>
      <c r="GL57" s="33">
        <v>0.84</v>
      </c>
      <c r="GM57" s="5">
        <f t="shared" si="14"/>
        <v>2698.4194852700002</v>
      </c>
      <c r="GN57" s="5">
        <v>-2698.4194852700002</v>
      </c>
      <c r="GO57" s="5">
        <f t="shared" si="15"/>
        <v>1180.6436941000002</v>
      </c>
      <c r="GP57" s="5">
        <f t="shared" si="16"/>
        <v>0.79115595568752473</v>
      </c>
      <c r="GR57" s="270">
        <v>3850.7155779999998</v>
      </c>
      <c r="GS57" s="270">
        <v>1631.9711569999999</v>
      </c>
      <c r="GV57" s="270">
        <v>3776.590956</v>
      </c>
      <c r="GW57" s="270">
        <v>1180.6436940000001</v>
      </c>
      <c r="GX57" s="5">
        <f t="shared" si="17"/>
        <v>1537.03108</v>
      </c>
      <c r="GY57" s="5">
        <f t="shared" si="18"/>
        <v>0.76813260926382831</v>
      </c>
    </row>
    <row r="58" spans="16:207" x14ac:dyDescent="0.35">
      <c r="P58" s="40">
        <v>56</v>
      </c>
      <c r="Q58" s="85">
        <v>0</v>
      </c>
      <c r="R58" s="86">
        <v>0</v>
      </c>
      <c r="S58" s="87">
        <v>0</v>
      </c>
      <c r="T58" s="86">
        <v>0</v>
      </c>
      <c r="U58" s="87">
        <v>0</v>
      </c>
      <c r="V58" s="86">
        <v>0</v>
      </c>
      <c r="W58" s="87">
        <v>0</v>
      </c>
      <c r="X58" s="86">
        <v>0</v>
      </c>
      <c r="Y58" s="87">
        <v>0</v>
      </c>
      <c r="Z58" s="86">
        <v>0</v>
      </c>
      <c r="AA58" s="87">
        <v>0</v>
      </c>
      <c r="AB58" s="86">
        <v>0</v>
      </c>
      <c r="AC58" s="87">
        <v>0</v>
      </c>
      <c r="AD58" s="86">
        <v>0</v>
      </c>
      <c r="AF58" s="40">
        <v>56</v>
      </c>
      <c r="AG58" s="85">
        <v>7208.9838</v>
      </c>
      <c r="AH58" s="87">
        <v>310.5</v>
      </c>
      <c r="AI58" s="85">
        <v>67.5</v>
      </c>
      <c r="AJ58" s="37">
        <v>8.1000000000000003E-2</v>
      </c>
      <c r="AK58" s="37">
        <v>0.13500000000000001</v>
      </c>
      <c r="AL58" s="37">
        <v>0.13500000000000001</v>
      </c>
      <c r="AM58" s="86">
        <v>61.37</v>
      </c>
      <c r="AN58" s="87">
        <v>2829.3948</v>
      </c>
      <c r="AO58" s="37">
        <v>9.5000000000000001E-2</v>
      </c>
      <c r="AP58" s="34">
        <v>0.24299999999999999</v>
      </c>
      <c r="AQ58" s="85">
        <v>29480.6</v>
      </c>
      <c r="AR58" s="87">
        <v>16385.55</v>
      </c>
      <c r="AS58" s="37">
        <v>0.66099999999999992</v>
      </c>
      <c r="AT58" s="34">
        <v>0.69799999999999995</v>
      </c>
      <c r="AU58" s="26"/>
      <c r="AV58" s="85">
        <v>1039.2429999999999</v>
      </c>
      <c r="AW58" s="86">
        <v>0.42200019491119356</v>
      </c>
      <c r="AX58" s="85">
        <v>922.66399999999999</v>
      </c>
      <c r="AY58" s="86">
        <v>0.57415308027380207</v>
      </c>
      <c r="AZ58" s="85">
        <v>1121.4780000000001</v>
      </c>
      <c r="BA58" s="86">
        <v>0.5784392407674851</v>
      </c>
      <c r="BB58" s="26"/>
      <c r="BC58" s="88">
        <v>51358.995000000003</v>
      </c>
      <c r="BD58" s="86">
        <v>0.73770491803278682</v>
      </c>
      <c r="BE58" s="26"/>
      <c r="BF58" s="133">
        <v>3059.6610000000001</v>
      </c>
      <c r="BG58" s="26">
        <v>0</v>
      </c>
      <c r="BH58" s="89">
        <v>0</v>
      </c>
      <c r="BI58" s="90">
        <v>9.3854631901840499E-2</v>
      </c>
      <c r="BJ58" s="91">
        <v>0</v>
      </c>
      <c r="BK58" s="89">
        <v>0</v>
      </c>
      <c r="BL58" s="89">
        <v>0</v>
      </c>
      <c r="BM58" s="89">
        <v>0</v>
      </c>
      <c r="BN58" s="89">
        <v>1535.393</v>
      </c>
      <c r="BO58" s="90">
        <v>0.11391845971212346</v>
      </c>
      <c r="BP58" s="91">
        <v>0</v>
      </c>
      <c r="BQ58" s="26">
        <v>7668</v>
      </c>
      <c r="BR58" s="26">
        <v>651.21695723000005</v>
      </c>
      <c r="BS58" s="26"/>
      <c r="BT58" s="92">
        <v>-700</v>
      </c>
      <c r="BU58" s="26">
        <v>0</v>
      </c>
      <c r="BV58" s="26">
        <v>4485</v>
      </c>
      <c r="BW58" s="26">
        <v>4485</v>
      </c>
      <c r="BX58" s="26">
        <v>0</v>
      </c>
      <c r="BY58" s="26">
        <v>0</v>
      </c>
      <c r="BZ58" s="26">
        <v>-5000</v>
      </c>
      <c r="CA58" s="26">
        <v>0</v>
      </c>
      <c r="CB58" s="26">
        <v>-1657.6910026099999</v>
      </c>
      <c r="CC58" s="26">
        <v>0</v>
      </c>
      <c r="CD58" s="26">
        <v>-4000</v>
      </c>
      <c r="CE58" s="26">
        <v>0</v>
      </c>
      <c r="CF58" s="26">
        <v>4800</v>
      </c>
      <c r="CG58" s="26">
        <v>4800</v>
      </c>
      <c r="CH58" s="26">
        <v>10135.77507096</v>
      </c>
      <c r="CI58" s="26">
        <v>10135.77507096</v>
      </c>
      <c r="CJ58" s="90">
        <v>19420.77507096</v>
      </c>
      <c r="CK58" s="26"/>
      <c r="CL58" s="92">
        <v>-700</v>
      </c>
      <c r="CM58" s="26">
        <v>700</v>
      </c>
      <c r="CN58" s="26">
        <v>4485</v>
      </c>
      <c r="CO58" s="26">
        <v>0</v>
      </c>
      <c r="CP58" s="26">
        <v>0</v>
      </c>
      <c r="CQ58" s="26">
        <v>0</v>
      </c>
      <c r="CR58" s="26">
        <v>-5000</v>
      </c>
      <c r="CS58" s="26">
        <v>5000</v>
      </c>
      <c r="CT58" s="26">
        <v>-1657.6910026099999</v>
      </c>
      <c r="CU58" s="26">
        <v>1657.6910026099999</v>
      </c>
      <c r="CV58" s="26">
        <v>-4000</v>
      </c>
      <c r="CW58" s="26">
        <v>4000</v>
      </c>
      <c r="CX58" s="26">
        <v>4800</v>
      </c>
      <c r="CY58" s="26">
        <v>0</v>
      </c>
      <c r="CZ58" s="26">
        <v>10135.77507096</v>
      </c>
      <c r="DA58" s="26">
        <v>0</v>
      </c>
      <c r="DB58" s="90">
        <v>11357.691002609999</v>
      </c>
      <c r="DC58" s="26"/>
      <c r="DD58" s="93">
        <v>37619.671000000002</v>
      </c>
      <c r="DE58" s="34">
        <v>2090.7489999999998</v>
      </c>
      <c r="DF58" s="37">
        <v>4001.1667168944</v>
      </c>
      <c r="DG58" s="37">
        <v>43711.586716894395</v>
      </c>
      <c r="DH58" s="93">
        <v>8443.4159999999993</v>
      </c>
      <c r="DI58" s="93">
        <v>58648.411</v>
      </c>
      <c r="DJ58" s="34">
        <v>4591</v>
      </c>
      <c r="DK58" s="90">
        <v>63239.411</v>
      </c>
      <c r="DL58" s="26"/>
      <c r="DM58" s="93">
        <v>1089.7239999999999</v>
      </c>
      <c r="DN58" s="34">
        <v>10571.615847326309</v>
      </c>
      <c r="DO58" s="34">
        <v>11661.33984732631</v>
      </c>
      <c r="DP58" s="37">
        <v>1524.0859469092261</v>
      </c>
      <c r="DQ58" s="37">
        <v>2940.8339741909822</v>
      </c>
      <c r="DR58" s="37">
        <v>0</v>
      </c>
      <c r="DS58" s="34">
        <v>2940.8339741909822</v>
      </c>
      <c r="DT58" s="34">
        <v>163.37966523283239</v>
      </c>
      <c r="DU58" s="34">
        <v>163.37966523283239</v>
      </c>
      <c r="DW58" s="97">
        <v>0</v>
      </c>
      <c r="DX58" s="98">
        <v>1562.2729513199999</v>
      </c>
      <c r="DY58" s="104">
        <v>284.22008299999999</v>
      </c>
      <c r="DZ58" s="104">
        <v>0</v>
      </c>
      <c r="EA58" s="97">
        <v>0</v>
      </c>
      <c r="EB58" s="98">
        <v>1553.672292</v>
      </c>
      <c r="EC58" s="97">
        <v>0</v>
      </c>
      <c r="ED58" s="98">
        <v>0</v>
      </c>
      <c r="EE58" s="97">
        <v>0</v>
      </c>
      <c r="EF58" s="98">
        <v>847.5</v>
      </c>
      <c r="EG58" s="97">
        <v>0</v>
      </c>
      <c r="EH58" s="98">
        <v>5035.2188941300001</v>
      </c>
      <c r="EI58" s="97">
        <v>0</v>
      </c>
      <c r="EJ58" s="98">
        <v>1562.2729513199999</v>
      </c>
      <c r="EK58" s="105">
        <v>1553.672292</v>
      </c>
      <c r="EL58" s="106">
        <v>847.5</v>
      </c>
      <c r="EM58" s="107">
        <v>735.83500000000004</v>
      </c>
      <c r="EN58" s="105">
        <v>0</v>
      </c>
      <c r="EO58" s="105">
        <v>6166.9389771300002</v>
      </c>
      <c r="EP58" s="105">
        <v>0</v>
      </c>
      <c r="ER58" s="133">
        <v>988.60299999999995</v>
      </c>
      <c r="ES58" s="23">
        <v>1591.4646720000001</v>
      </c>
      <c r="ET58" s="34">
        <f t="shared" si="1"/>
        <v>8.9689455000678223E-2</v>
      </c>
      <c r="EU58" s="133">
        <v>0</v>
      </c>
      <c r="EV58" s="23">
        <v>171.20400000000001</v>
      </c>
      <c r="EW58" s="34">
        <f t="shared" si="19"/>
        <v>9.3759241531744864E-2</v>
      </c>
      <c r="EY58" s="141">
        <v>1489.2272467400001</v>
      </c>
      <c r="EZ58" s="23">
        <v>3156.57</v>
      </c>
      <c r="FA58" s="139">
        <f t="shared" si="2"/>
        <v>0.34150279894119223</v>
      </c>
      <c r="FB58" s="5">
        <v>4613</v>
      </c>
      <c r="FC58" s="139">
        <f t="shared" si="3"/>
        <v>1</v>
      </c>
      <c r="FE58" s="5"/>
      <c r="FF58" s="141">
        <v>0</v>
      </c>
      <c r="FG58" s="23">
        <v>0</v>
      </c>
      <c r="FH58" s="139">
        <f t="shared" si="4"/>
        <v>0</v>
      </c>
      <c r="FI58" s="5">
        <v>0</v>
      </c>
      <c r="FJ58" s="139">
        <f t="shared" si="5"/>
        <v>0</v>
      </c>
      <c r="FL58" s="144">
        <v>7873</v>
      </c>
      <c r="FM58" s="145">
        <f t="shared" si="6"/>
        <v>0.68245451314546257</v>
      </c>
      <c r="FN58" s="144">
        <v>2591</v>
      </c>
      <c r="FO58" s="145">
        <f t="shared" si="7"/>
        <v>0.82634348588741824</v>
      </c>
      <c r="FQ58" s="141">
        <v>278</v>
      </c>
      <c r="FR58" s="23">
        <v>367.01</v>
      </c>
      <c r="FS58" s="185">
        <f t="shared" si="8"/>
        <v>0.8184367466057606</v>
      </c>
      <c r="FT58" s="186">
        <f t="shared" si="9"/>
        <v>645.01</v>
      </c>
      <c r="FV58" s="107">
        <f t="shared" si="10"/>
        <v>1223.672292</v>
      </c>
      <c r="FW58" s="23">
        <v>1553.672292</v>
      </c>
      <c r="FX58" s="23">
        <v>0</v>
      </c>
      <c r="FY58" s="23">
        <v>330</v>
      </c>
      <c r="FZ58" s="23">
        <f t="shared" si="11"/>
        <v>0.78759999261105451</v>
      </c>
      <c r="GA58" s="183">
        <v>0</v>
      </c>
      <c r="GC58" s="37">
        <v>2172.3593099999998</v>
      </c>
      <c r="GD58" s="37">
        <f t="shared" si="12"/>
        <v>6.6636788650306741E-2</v>
      </c>
      <c r="GE58" s="37">
        <v>1090.1290300000001</v>
      </c>
      <c r="GF58" s="37">
        <f t="shared" si="13"/>
        <v>8.0882106395607667E-2</v>
      </c>
      <c r="GH58" s="5">
        <v>3125.0471739999998</v>
      </c>
      <c r="GI58" s="270">
        <v>1426.3816790000001</v>
      </c>
      <c r="GK58" s="35">
        <v>0.25700000000000001</v>
      </c>
      <c r="GL58" s="33">
        <v>0.84</v>
      </c>
      <c r="GM58" s="5">
        <f t="shared" si="14"/>
        <v>2698.4194852700002</v>
      </c>
      <c r="GN58" s="5">
        <v>-2698.4194852700002</v>
      </c>
      <c r="GO58" s="5">
        <f t="shared" si="15"/>
        <v>1180.6436941000002</v>
      </c>
      <c r="GP58" s="5">
        <f t="shared" si="16"/>
        <v>0.79115595568752473</v>
      </c>
      <c r="GR58" s="270">
        <v>3557.7815660000001</v>
      </c>
      <c r="GS58" s="270">
        <v>1606.8190139999999</v>
      </c>
      <c r="GV58" s="270">
        <v>3776.590956</v>
      </c>
      <c r="GW58" s="270">
        <v>1180.6436940000001</v>
      </c>
      <c r="GX58" s="5">
        <f t="shared" si="17"/>
        <v>1537.03108</v>
      </c>
      <c r="GY58" s="5">
        <f t="shared" si="18"/>
        <v>0.76813260926382831</v>
      </c>
    </row>
    <row r="59" spans="16:207" x14ac:dyDescent="0.35">
      <c r="P59" s="40">
        <v>57</v>
      </c>
      <c r="Q59" s="85">
        <v>0</v>
      </c>
      <c r="R59" s="86">
        <v>0</v>
      </c>
      <c r="S59" s="87">
        <v>0</v>
      </c>
      <c r="T59" s="86">
        <v>0</v>
      </c>
      <c r="U59" s="87">
        <v>0</v>
      </c>
      <c r="V59" s="86">
        <v>0</v>
      </c>
      <c r="W59" s="87">
        <v>0</v>
      </c>
      <c r="X59" s="86">
        <v>0</v>
      </c>
      <c r="Y59" s="87">
        <v>0</v>
      </c>
      <c r="Z59" s="86">
        <v>0</v>
      </c>
      <c r="AA59" s="87">
        <v>0</v>
      </c>
      <c r="AB59" s="86">
        <v>0</v>
      </c>
      <c r="AC59" s="87">
        <v>0</v>
      </c>
      <c r="AD59" s="86">
        <v>0</v>
      </c>
      <c r="AF59" s="40">
        <v>57</v>
      </c>
      <c r="AG59" s="85">
        <v>6852.9845999999998</v>
      </c>
      <c r="AH59" s="87">
        <v>292.10000000000002</v>
      </c>
      <c r="AI59" s="85">
        <v>63.5</v>
      </c>
      <c r="AJ59" s="37">
        <v>7.6999999999999999E-2</v>
      </c>
      <c r="AK59" s="37">
        <v>0.127</v>
      </c>
      <c r="AL59" s="37">
        <v>0.127</v>
      </c>
      <c r="AM59" s="86">
        <v>55.555999999999997</v>
      </c>
      <c r="AN59" s="87">
        <v>2235.5711999999999</v>
      </c>
      <c r="AO59" s="37">
        <v>8.5999999999999993E-2</v>
      </c>
      <c r="AP59" s="34">
        <v>0.19199999999999998</v>
      </c>
      <c r="AQ59" s="85">
        <v>25511.200000000001</v>
      </c>
      <c r="AR59" s="87">
        <v>15704.775</v>
      </c>
      <c r="AS59" s="37">
        <v>0.57200000000000006</v>
      </c>
      <c r="AT59" s="34">
        <v>0.66900000000000004</v>
      </c>
      <c r="AU59" s="26"/>
      <c r="AV59" s="85">
        <v>1063.8689999999999</v>
      </c>
      <c r="AW59" s="86">
        <v>0.43199995127220159</v>
      </c>
      <c r="AX59" s="85">
        <v>934.76599999999996</v>
      </c>
      <c r="AY59" s="86">
        <v>0.58168388301182328</v>
      </c>
      <c r="AZ59" s="85">
        <v>1121.4780000000001</v>
      </c>
      <c r="BA59" s="86">
        <v>0.5784392407674851</v>
      </c>
      <c r="BB59" s="26"/>
      <c r="BC59" s="88">
        <v>51358.995000000003</v>
      </c>
      <c r="BD59" s="86">
        <v>0.73770491803278682</v>
      </c>
      <c r="BE59" s="26"/>
      <c r="BF59" s="133">
        <v>3125.047</v>
      </c>
      <c r="BG59" s="26">
        <v>0</v>
      </c>
      <c r="BH59" s="89">
        <v>0</v>
      </c>
      <c r="BI59" s="90">
        <v>9.5860337423312889E-2</v>
      </c>
      <c r="BJ59" s="91">
        <v>0</v>
      </c>
      <c r="BK59" s="89">
        <v>0</v>
      </c>
      <c r="BL59" s="89">
        <v>0</v>
      </c>
      <c r="BM59" s="89">
        <v>0</v>
      </c>
      <c r="BN59" s="89">
        <v>1426.3820000000001</v>
      </c>
      <c r="BO59" s="90">
        <v>0.10583039026561805</v>
      </c>
      <c r="BP59" s="91">
        <v>0</v>
      </c>
      <c r="BQ59" s="26">
        <v>7668</v>
      </c>
      <c r="BR59" s="26">
        <v>651.21695723000005</v>
      </c>
      <c r="BS59" s="26"/>
      <c r="BT59" s="92">
        <v>-700</v>
      </c>
      <c r="BU59" s="26">
        <v>0</v>
      </c>
      <c r="BV59" s="26">
        <v>4485</v>
      </c>
      <c r="BW59" s="26">
        <v>4485</v>
      </c>
      <c r="BX59" s="26">
        <v>0</v>
      </c>
      <c r="BY59" s="26">
        <v>0</v>
      </c>
      <c r="BZ59" s="26">
        <v>-5000</v>
      </c>
      <c r="CA59" s="26">
        <v>0</v>
      </c>
      <c r="CB59" s="26">
        <v>-1362.3429118900001</v>
      </c>
      <c r="CC59" s="26">
        <v>0</v>
      </c>
      <c r="CD59" s="26">
        <v>-4000</v>
      </c>
      <c r="CE59" s="26">
        <v>0</v>
      </c>
      <c r="CF59" s="26">
        <v>4800</v>
      </c>
      <c r="CG59" s="26">
        <v>4800</v>
      </c>
      <c r="CH59" s="26">
        <v>7691.09409813</v>
      </c>
      <c r="CI59" s="26">
        <v>7691.09409813</v>
      </c>
      <c r="CJ59" s="90">
        <v>16976.094098130001</v>
      </c>
      <c r="CK59" s="26"/>
      <c r="CL59" s="92">
        <v>-700</v>
      </c>
      <c r="CM59" s="26">
        <v>700</v>
      </c>
      <c r="CN59" s="26">
        <v>4485</v>
      </c>
      <c r="CO59" s="26">
        <v>0</v>
      </c>
      <c r="CP59" s="26">
        <v>0</v>
      </c>
      <c r="CQ59" s="26">
        <v>0</v>
      </c>
      <c r="CR59" s="26">
        <v>-5000</v>
      </c>
      <c r="CS59" s="26">
        <v>5000</v>
      </c>
      <c r="CT59" s="26">
        <v>-1362.3429118900001</v>
      </c>
      <c r="CU59" s="26">
        <v>1362.3429118900001</v>
      </c>
      <c r="CV59" s="26">
        <v>-4000</v>
      </c>
      <c r="CW59" s="26">
        <v>4000</v>
      </c>
      <c r="CX59" s="26">
        <v>4800</v>
      </c>
      <c r="CY59" s="26">
        <v>0</v>
      </c>
      <c r="CZ59" s="26">
        <v>7691.09409813</v>
      </c>
      <c r="DA59" s="26">
        <v>0</v>
      </c>
      <c r="DB59" s="90">
        <v>11062.34291189</v>
      </c>
      <c r="DC59" s="26"/>
      <c r="DD59" s="93">
        <v>39489.07</v>
      </c>
      <c r="DE59" s="34">
        <v>2146.3890000000001</v>
      </c>
      <c r="DF59" s="37">
        <v>3854.3998115905001</v>
      </c>
      <c r="DG59" s="37">
        <v>45489.8588115905</v>
      </c>
      <c r="DH59" s="93">
        <v>8981.4220000000005</v>
      </c>
      <c r="DI59" s="93">
        <v>59002.411</v>
      </c>
      <c r="DJ59" s="34">
        <v>5584</v>
      </c>
      <c r="DK59" s="90">
        <v>64586.411</v>
      </c>
      <c r="DL59" s="26"/>
      <c r="DM59" s="93">
        <v>1012.955</v>
      </c>
      <c r="DN59" s="34">
        <v>10571.615847326309</v>
      </c>
      <c r="DO59" s="34">
        <v>11584.570847326309</v>
      </c>
      <c r="DP59" s="37">
        <v>1622.0424233861261</v>
      </c>
      <c r="DQ59" s="37">
        <v>2940.8339741909822</v>
      </c>
      <c r="DR59" s="37">
        <v>0</v>
      </c>
      <c r="DS59" s="34">
        <v>2940.8339741909822</v>
      </c>
      <c r="DT59" s="34">
        <v>163.37966523283239</v>
      </c>
      <c r="DU59" s="34">
        <v>163.37966523283239</v>
      </c>
      <c r="DW59" s="97">
        <v>0</v>
      </c>
      <c r="DX59" s="98">
        <v>2607.1729513199998</v>
      </c>
      <c r="DY59" s="104">
        <v>441.42008299999998</v>
      </c>
      <c r="DZ59" s="104">
        <v>0</v>
      </c>
      <c r="EA59" s="97">
        <v>0</v>
      </c>
      <c r="EB59" s="98">
        <v>1553.672292</v>
      </c>
      <c r="EC59" s="97">
        <v>0</v>
      </c>
      <c r="ED59" s="98">
        <v>0</v>
      </c>
      <c r="EE59" s="97">
        <v>0</v>
      </c>
      <c r="EF59" s="98">
        <v>847.5</v>
      </c>
      <c r="EG59" s="97">
        <v>0</v>
      </c>
      <c r="EH59" s="98">
        <v>5922.9188941299999</v>
      </c>
      <c r="EI59" s="97">
        <v>0</v>
      </c>
      <c r="EJ59" s="98">
        <v>2607.1729513199998</v>
      </c>
      <c r="EK59" s="105">
        <v>1553.672292</v>
      </c>
      <c r="EL59" s="106">
        <v>847.5</v>
      </c>
      <c r="EM59" s="107">
        <v>735.83500000000004</v>
      </c>
      <c r="EN59" s="105">
        <v>0</v>
      </c>
      <c r="EO59" s="105">
        <v>7211.8389771299999</v>
      </c>
      <c r="EP59" s="105">
        <v>0</v>
      </c>
      <c r="ER59" s="133">
        <v>1055.921</v>
      </c>
      <c r="ES59" s="23">
        <v>1591.4646720000001</v>
      </c>
      <c r="ET59" s="34">
        <f t="shared" si="1"/>
        <v>9.202959312854965E-2</v>
      </c>
      <c r="EU59" s="133">
        <v>0</v>
      </c>
      <c r="EV59" s="23">
        <v>173.05199999999999</v>
      </c>
      <c r="EW59" s="34">
        <f t="shared" si="19"/>
        <v>9.4771291941493835E-2</v>
      </c>
      <c r="EY59" s="141">
        <v>10447.41</v>
      </c>
      <c r="EZ59" s="23">
        <v>3156.57</v>
      </c>
      <c r="FA59" s="139">
        <f t="shared" si="2"/>
        <v>1</v>
      </c>
      <c r="FB59" s="5">
        <v>4613</v>
      </c>
      <c r="FC59" s="139">
        <f t="shared" si="3"/>
        <v>1</v>
      </c>
      <c r="FE59" s="5"/>
      <c r="FF59" s="141">
        <v>0</v>
      </c>
      <c r="FG59" s="23">
        <v>0</v>
      </c>
      <c r="FH59" s="139">
        <f t="shared" si="4"/>
        <v>0</v>
      </c>
      <c r="FI59" s="5">
        <v>0</v>
      </c>
      <c r="FJ59" s="139">
        <f t="shared" si="5"/>
        <v>0</v>
      </c>
      <c r="FL59" s="144">
        <v>7873</v>
      </c>
      <c r="FM59" s="145">
        <f t="shared" si="6"/>
        <v>0.68245451314546257</v>
      </c>
      <c r="FN59" s="144">
        <v>2591</v>
      </c>
      <c r="FO59" s="145">
        <f t="shared" si="7"/>
        <v>0.82634348588741824</v>
      </c>
      <c r="FQ59" s="141">
        <v>278</v>
      </c>
      <c r="FR59" s="23">
        <v>367.01</v>
      </c>
      <c r="FS59" s="185">
        <f t="shared" si="8"/>
        <v>0.8184367466057606</v>
      </c>
      <c r="FT59" s="186">
        <f t="shared" si="9"/>
        <v>645.01</v>
      </c>
      <c r="FV59" s="107">
        <f t="shared" si="10"/>
        <v>1223.672292</v>
      </c>
      <c r="FW59" s="23">
        <v>1553.672292</v>
      </c>
      <c r="FX59" s="23">
        <v>0</v>
      </c>
      <c r="FY59" s="23">
        <v>330</v>
      </c>
      <c r="FZ59" s="23">
        <f t="shared" si="11"/>
        <v>0.78759999261105451</v>
      </c>
      <c r="GA59" s="183">
        <v>0</v>
      </c>
      <c r="GC59" s="37">
        <v>2218.7833700000001</v>
      </c>
      <c r="GD59" s="37">
        <f t="shared" si="12"/>
        <v>6.8060839570552145E-2</v>
      </c>
      <c r="GE59" s="37">
        <v>1012.73122</v>
      </c>
      <c r="GF59" s="37">
        <f t="shared" si="13"/>
        <v>7.5139577088588816E-2</v>
      </c>
      <c r="GH59" s="5">
        <v>6991.3993870000004</v>
      </c>
      <c r="GI59" s="270">
        <v>1863.1196540000001</v>
      </c>
      <c r="GK59" s="35">
        <v>0.25700000000000001</v>
      </c>
      <c r="GL59" s="33">
        <v>0.84</v>
      </c>
      <c r="GM59" s="5">
        <f t="shared" si="14"/>
        <v>2698.4194852700002</v>
      </c>
      <c r="GN59" s="5">
        <v>-2698.4194852700002</v>
      </c>
      <c r="GO59" s="5">
        <f t="shared" si="15"/>
        <v>1180.6436941000002</v>
      </c>
      <c r="GP59" s="5">
        <f t="shared" si="16"/>
        <v>0.79115595568752473</v>
      </c>
      <c r="GR59" s="270">
        <v>3059.6606470000002</v>
      </c>
      <c r="GS59" s="270">
        <v>1535.3932830000001</v>
      </c>
      <c r="GV59" s="270">
        <v>3776.590956</v>
      </c>
      <c r="GW59" s="270">
        <v>1180.6436940000001</v>
      </c>
      <c r="GX59" s="5">
        <f t="shared" si="17"/>
        <v>1537.03108</v>
      </c>
      <c r="GY59" s="5">
        <f t="shared" si="18"/>
        <v>0.76813260926382831</v>
      </c>
    </row>
    <row r="60" spans="16:207" x14ac:dyDescent="0.35">
      <c r="P60" s="40">
        <v>58</v>
      </c>
      <c r="Q60" s="85">
        <v>9379</v>
      </c>
      <c r="R60" s="86">
        <v>0.113</v>
      </c>
      <c r="S60" s="87">
        <v>312.32499999999999</v>
      </c>
      <c r="T60" s="86">
        <v>6.5000000000000002E-2</v>
      </c>
      <c r="U60" s="87">
        <v>3840</v>
      </c>
      <c r="V60" s="86">
        <v>0.128</v>
      </c>
      <c r="W60" s="87">
        <v>776.42280000000005</v>
      </c>
      <c r="X60" s="86">
        <v>5.3999999999999999E-2</v>
      </c>
      <c r="Y60" s="87">
        <v>338.09649999999999</v>
      </c>
      <c r="Z60" s="86">
        <v>3.5000000000000003E-2</v>
      </c>
      <c r="AA60" s="87">
        <v>3085.2</v>
      </c>
      <c r="AB60" s="86">
        <v>0.06</v>
      </c>
      <c r="AC60" s="87">
        <v>2223.3984</v>
      </c>
      <c r="AD60" s="86">
        <v>4.8000000000000001E-2</v>
      </c>
      <c r="AF60" s="40">
        <v>58</v>
      </c>
      <c r="AG60" s="85">
        <v>5695.9871999999996</v>
      </c>
      <c r="AH60" s="87">
        <v>278.3</v>
      </c>
      <c r="AI60" s="85">
        <v>60.5</v>
      </c>
      <c r="AJ60" s="37">
        <v>6.3999999999999987E-2</v>
      </c>
      <c r="AK60" s="37">
        <v>0.12100000000000001</v>
      </c>
      <c r="AL60" s="37">
        <v>0.121</v>
      </c>
      <c r="AM60" s="86">
        <v>49.095999999999997</v>
      </c>
      <c r="AN60" s="87">
        <v>1513.6679999999999</v>
      </c>
      <c r="AO60" s="37">
        <v>7.5999999999999998E-2</v>
      </c>
      <c r="AP60" s="34">
        <v>0.12999999999999998</v>
      </c>
      <c r="AQ60" s="85">
        <v>21229.599999999999</v>
      </c>
      <c r="AR60" s="87">
        <v>14906.625</v>
      </c>
      <c r="AS60" s="37">
        <v>0.47599999999999998</v>
      </c>
      <c r="AT60" s="34">
        <v>0.63500000000000001</v>
      </c>
      <c r="AU60" s="26"/>
      <c r="AV60" s="85">
        <v>1090.9580000000001</v>
      </c>
      <c r="AW60" s="86">
        <v>0.44299984569530515</v>
      </c>
      <c r="AX60" s="85">
        <v>945.37199999999996</v>
      </c>
      <c r="AY60" s="86">
        <v>0.58828375855631609</v>
      </c>
      <c r="AZ60" s="85">
        <v>1121.4780000000001</v>
      </c>
      <c r="BA60" s="86">
        <v>0.5784392407674851</v>
      </c>
      <c r="BB60" s="26"/>
      <c r="BC60" s="88">
        <v>51358.995000000003</v>
      </c>
      <c r="BD60" s="86">
        <v>0.73770491803278682</v>
      </c>
      <c r="BE60" s="26"/>
      <c r="BF60" s="133">
        <v>6991.3990000000003</v>
      </c>
      <c r="BG60" s="26">
        <v>0</v>
      </c>
      <c r="BH60" s="89">
        <v>0</v>
      </c>
      <c r="BI60" s="90">
        <v>0.21446009202453989</v>
      </c>
      <c r="BJ60" s="91">
        <v>0</v>
      </c>
      <c r="BK60" s="89">
        <v>0</v>
      </c>
      <c r="BL60" s="89">
        <v>0</v>
      </c>
      <c r="BM60" s="89">
        <v>0</v>
      </c>
      <c r="BN60" s="89">
        <v>1863.12</v>
      </c>
      <c r="BO60" s="90">
        <v>0.13823415937082653</v>
      </c>
      <c r="BP60" s="91">
        <v>0</v>
      </c>
      <c r="BQ60" s="26">
        <v>7668</v>
      </c>
      <c r="BR60" s="26">
        <v>651.21695723000005</v>
      </c>
      <c r="BS60" s="26"/>
      <c r="BT60" s="92">
        <v>-700</v>
      </c>
      <c r="BU60" s="26">
        <v>0</v>
      </c>
      <c r="BV60" s="26">
        <v>4485</v>
      </c>
      <c r="BW60" s="26">
        <v>4485</v>
      </c>
      <c r="BX60" s="26">
        <v>0</v>
      </c>
      <c r="BY60" s="26">
        <v>0</v>
      </c>
      <c r="BZ60" s="26">
        <v>-5000</v>
      </c>
      <c r="CA60" s="26">
        <v>0</v>
      </c>
      <c r="CB60" s="26">
        <v>-1734.6834531699999</v>
      </c>
      <c r="CC60" s="26">
        <v>0</v>
      </c>
      <c r="CD60" s="26">
        <v>-4000</v>
      </c>
      <c r="CE60" s="26">
        <v>0</v>
      </c>
      <c r="CF60" s="26">
        <v>4800</v>
      </c>
      <c r="CG60" s="26">
        <v>4800</v>
      </c>
      <c r="CH60" s="26">
        <v>7103.4015826300001</v>
      </c>
      <c r="CI60" s="26">
        <v>7103.4015826300001</v>
      </c>
      <c r="CJ60" s="90">
        <v>16388.401582630002</v>
      </c>
      <c r="CK60" s="26"/>
      <c r="CL60" s="92">
        <v>-700</v>
      </c>
      <c r="CM60" s="26">
        <v>700</v>
      </c>
      <c r="CN60" s="26">
        <v>4485</v>
      </c>
      <c r="CO60" s="26">
        <v>0</v>
      </c>
      <c r="CP60" s="26">
        <v>0</v>
      </c>
      <c r="CQ60" s="26">
        <v>0</v>
      </c>
      <c r="CR60" s="26">
        <v>-5000</v>
      </c>
      <c r="CS60" s="26">
        <v>5000</v>
      </c>
      <c r="CT60" s="26">
        <v>-1734.6834531699999</v>
      </c>
      <c r="CU60" s="26">
        <v>1734.6834531699999</v>
      </c>
      <c r="CV60" s="26">
        <v>-4000</v>
      </c>
      <c r="CW60" s="26">
        <v>4000</v>
      </c>
      <c r="CX60" s="26">
        <v>4800</v>
      </c>
      <c r="CY60" s="26">
        <v>0</v>
      </c>
      <c r="CZ60" s="26">
        <v>7103.4015826300001</v>
      </c>
      <c r="DA60" s="26">
        <v>0</v>
      </c>
      <c r="DB60" s="90">
        <v>11434.683453170001</v>
      </c>
      <c r="DC60" s="26"/>
      <c r="DD60" s="93">
        <v>40905.470999999998</v>
      </c>
      <c r="DE60" s="34">
        <v>2111.585</v>
      </c>
      <c r="DF60" s="37">
        <v>2406.5811843347001</v>
      </c>
      <c r="DG60" s="37">
        <v>45423.637184334701</v>
      </c>
      <c r="DH60" s="93">
        <v>9643.5229999999992</v>
      </c>
      <c r="DI60" s="93">
        <v>58959.411</v>
      </c>
      <c r="DJ60" s="34">
        <v>6559</v>
      </c>
      <c r="DK60" s="90">
        <v>65518.411</v>
      </c>
      <c r="DL60" s="26"/>
      <c r="DM60" s="93">
        <v>947.30600000000004</v>
      </c>
      <c r="DN60" s="34">
        <v>10571.615847326309</v>
      </c>
      <c r="DO60" s="34">
        <v>11518.92184732631</v>
      </c>
      <c r="DP60" s="37">
        <v>1622.0424233861261</v>
      </c>
      <c r="DQ60" s="37">
        <v>2940.8339741909822</v>
      </c>
      <c r="DR60" s="37">
        <v>0</v>
      </c>
      <c r="DS60" s="34">
        <v>2940.8339741909822</v>
      </c>
      <c r="DT60" s="34">
        <v>163.37966523283239</v>
      </c>
      <c r="DU60" s="34">
        <v>163.37966523283239</v>
      </c>
      <c r="DW60" s="97">
        <v>0</v>
      </c>
      <c r="DX60" s="98">
        <v>3652.0729513199999</v>
      </c>
      <c r="DY60" s="104">
        <v>693.00008300000002</v>
      </c>
      <c r="DZ60" s="104">
        <v>0</v>
      </c>
      <c r="EA60" s="97">
        <v>0</v>
      </c>
      <c r="EB60" s="98">
        <v>1553.672292</v>
      </c>
      <c r="EC60" s="97">
        <v>0</v>
      </c>
      <c r="ED60" s="98">
        <v>0</v>
      </c>
      <c r="EE60" s="97">
        <v>0</v>
      </c>
      <c r="EF60" s="98">
        <v>847.5</v>
      </c>
      <c r="EG60" s="97">
        <v>0</v>
      </c>
      <c r="EH60" s="98">
        <v>6716.2388941299996</v>
      </c>
      <c r="EI60" s="97">
        <v>0</v>
      </c>
      <c r="EJ60" s="98">
        <v>3652.0729513199999</v>
      </c>
      <c r="EK60" s="105">
        <v>1553.672292</v>
      </c>
      <c r="EL60" s="106">
        <v>847.5</v>
      </c>
      <c r="EM60" s="107">
        <v>735.83500000000004</v>
      </c>
      <c r="EN60" s="105">
        <v>0</v>
      </c>
      <c r="EO60" s="105">
        <v>8256.7389771300004</v>
      </c>
      <c r="EP60" s="105">
        <v>0</v>
      </c>
      <c r="ER60" s="133">
        <v>1060.085</v>
      </c>
      <c r="ES60" s="23">
        <v>1591.4646720000001</v>
      </c>
      <c r="ET60" s="34">
        <f t="shared" si="1"/>
        <v>9.2174343940582923E-2</v>
      </c>
      <c r="EU60" s="133">
        <v>0</v>
      </c>
      <c r="EV60" s="23">
        <v>174.43799999999999</v>
      </c>
      <c r="EW60" s="34">
        <f t="shared" si="19"/>
        <v>9.553032974880557E-2</v>
      </c>
      <c r="EY60" s="141">
        <v>5925.4122508199998</v>
      </c>
      <c r="EZ60" s="23">
        <v>3156.57</v>
      </c>
      <c r="FA60" s="139">
        <f t="shared" si="2"/>
        <v>0.66759744213237593</v>
      </c>
      <c r="FB60" s="5">
        <v>4613</v>
      </c>
      <c r="FC60" s="139">
        <f t="shared" si="3"/>
        <v>1</v>
      </c>
      <c r="FE60" s="5"/>
      <c r="FF60" s="141">
        <v>0</v>
      </c>
      <c r="FG60" s="23">
        <v>0</v>
      </c>
      <c r="FH60" s="139">
        <f t="shared" si="4"/>
        <v>0</v>
      </c>
      <c r="FI60" s="5">
        <v>0</v>
      </c>
      <c r="FJ60" s="139">
        <f t="shared" si="5"/>
        <v>0</v>
      </c>
      <c r="FL60" s="144">
        <v>7873</v>
      </c>
      <c r="FM60" s="145">
        <f t="shared" si="6"/>
        <v>0.68245451314546257</v>
      </c>
      <c r="FN60" s="144">
        <v>2591</v>
      </c>
      <c r="FO60" s="145">
        <f t="shared" si="7"/>
        <v>0.82634348588741824</v>
      </c>
      <c r="FQ60" s="141">
        <v>278</v>
      </c>
      <c r="FR60" s="23">
        <v>367.01</v>
      </c>
      <c r="FS60" s="185">
        <f t="shared" si="8"/>
        <v>0.8184367466057606</v>
      </c>
      <c r="FT60" s="186">
        <f t="shared" si="9"/>
        <v>645.01</v>
      </c>
      <c r="FV60" s="107">
        <f t="shared" si="10"/>
        <v>1223.672292</v>
      </c>
      <c r="FW60" s="23">
        <v>1553.672292</v>
      </c>
      <c r="FX60" s="23">
        <v>0</v>
      </c>
      <c r="FY60" s="23">
        <v>330</v>
      </c>
      <c r="FZ60" s="23">
        <f t="shared" si="11"/>
        <v>0.78759999261105451</v>
      </c>
      <c r="GA60" s="183">
        <v>0</v>
      </c>
      <c r="GC60" s="37">
        <v>4963.89329</v>
      </c>
      <c r="GD60" s="37">
        <f t="shared" si="12"/>
        <v>0.15226666533742331</v>
      </c>
      <c r="GE60" s="37">
        <v>1322.8152</v>
      </c>
      <c r="GF60" s="37">
        <f t="shared" si="13"/>
        <v>9.8146253153286844E-2</v>
      </c>
      <c r="GH60" s="5">
        <v>12061.621429999999</v>
      </c>
      <c r="GI60" s="270">
        <v>3369.8331269999999</v>
      </c>
      <c r="GK60" s="35">
        <v>0.25700000000000001</v>
      </c>
      <c r="GL60" s="33">
        <v>0.84</v>
      </c>
      <c r="GM60" s="5">
        <f t="shared" si="14"/>
        <v>2698.4194852700002</v>
      </c>
      <c r="GN60" s="5">
        <v>-2698.4194852700002</v>
      </c>
      <c r="GO60" s="5">
        <f t="shared" si="15"/>
        <v>1180.6436941000002</v>
      </c>
      <c r="GP60" s="5">
        <f t="shared" si="16"/>
        <v>0.79115595568752473</v>
      </c>
      <c r="GR60" s="270">
        <v>3125.0471739999998</v>
      </c>
      <c r="GS60" s="270">
        <v>1426.3816790000001</v>
      </c>
      <c r="GV60" s="270">
        <v>3776.590956</v>
      </c>
      <c r="GW60" s="270">
        <v>1180.6436940000001</v>
      </c>
      <c r="GX60" s="5">
        <f t="shared" si="17"/>
        <v>1537.03108</v>
      </c>
      <c r="GY60" s="5">
        <f t="shared" si="18"/>
        <v>0.76813260926382831</v>
      </c>
    </row>
    <row r="61" spans="16:207" x14ac:dyDescent="0.35">
      <c r="P61" s="40">
        <v>59</v>
      </c>
      <c r="Q61" s="85">
        <v>23240</v>
      </c>
      <c r="R61" s="86">
        <v>0.28000000000000003</v>
      </c>
      <c r="S61" s="87">
        <v>807.24</v>
      </c>
      <c r="T61" s="86">
        <v>0.16800000000000001</v>
      </c>
      <c r="U61" s="87">
        <v>8730</v>
      </c>
      <c r="V61" s="86">
        <v>0.29099999999999998</v>
      </c>
      <c r="W61" s="87">
        <v>3033.8002000000001</v>
      </c>
      <c r="X61" s="86">
        <v>0.21099999999999999</v>
      </c>
      <c r="Y61" s="87">
        <v>1342.7261000000001</v>
      </c>
      <c r="Z61" s="86">
        <v>0.13900000000000001</v>
      </c>
      <c r="AA61" s="87">
        <v>7507.32</v>
      </c>
      <c r="AB61" s="86">
        <v>0.14599999999999999</v>
      </c>
      <c r="AC61" s="87">
        <v>5558.4960000000001</v>
      </c>
      <c r="AD61" s="86">
        <v>0.12</v>
      </c>
      <c r="AF61" s="40">
        <v>59</v>
      </c>
      <c r="AG61" s="85">
        <v>2847.9935999999998</v>
      </c>
      <c r="AH61" s="87">
        <v>273.7</v>
      </c>
      <c r="AI61" s="85">
        <v>59.5</v>
      </c>
      <c r="AJ61" s="37">
        <v>3.1999999999999994E-2</v>
      </c>
      <c r="AK61" s="37">
        <v>0.11899999999999999</v>
      </c>
      <c r="AL61" s="37">
        <v>0.11899999999999999</v>
      </c>
      <c r="AM61" s="86">
        <v>40.698</v>
      </c>
      <c r="AN61" s="87">
        <v>756.83399999999995</v>
      </c>
      <c r="AO61" s="37">
        <v>6.3E-2</v>
      </c>
      <c r="AP61" s="34">
        <v>6.4999999999999988E-2</v>
      </c>
      <c r="AQ61" s="85">
        <v>19579.400000000001</v>
      </c>
      <c r="AR61" s="87">
        <v>14178.9</v>
      </c>
      <c r="AS61" s="37">
        <v>0.43900000000000006</v>
      </c>
      <c r="AT61" s="34">
        <v>0.60399999999999998</v>
      </c>
      <c r="AU61" s="26"/>
      <c r="AV61" s="85">
        <v>1095.884</v>
      </c>
      <c r="AW61" s="86">
        <v>0.445000121819496</v>
      </c>
      <c r="AX61" s="85">
        <v>949.03599999999994</v>
      </c>
      <c r="AY61" s="86">
        <v>0.59056378344741756</v>
      </c>
      <c r="AZ61" s="85">
        <v>1121.4780000000001</v>
      </c>
      <c r="BA61" s="86">
        <v>0.5784392407674851</v>
      </c>
      <c r="BB61" s="26"/>
      <c r="BC61" s="88">
        <v>51358.995000000003</v>
      </c>
      <c r="BD61" s="86">
        <v>0.73770491803278682</v>
      </c>
      <c r="BE61" s="26"/>
      <c r="BF61" s="133">
        <v>12061.620999999999</v>
      </c>
      <c r="BG61" s="26">
        <v>0</v>
      </c>
      <c r="BH61" s="89">
        <v>0</v>
      </c>
      <c r="BI61" s="90">
        <v>0.3699883742331288</v>
      </c>
      <c r="BJ61" s="91">
        <v>0</v>
      </c>
      <c r="BK61" s="89">
        <v>0</v>
      </c>
      <c r="BL61" s="89">
        <v>0</v>
      </c>
      <c r="BM61" s="89">
        <v>0</v>
      </c>
      <c r="BN61" s="89">
        <v>3369.8330000000001</v>
      </c>
      <c r="BO61" s="90">
        <v>0.25002470692981155</v>
      </c>
      <c r="BP61" s="91">
        <v>0</v>
      </c>
      <c r="BQ61" s="26">
        <v>7668</v>
      </c>
      <c r="BR61" s="26">
        <v>651.21695723000005</v>
      </c>
      <c r="BS61" s="26"/>
      <c r="BT61" s="92">
        <v>-700</v>
      </c>
      <c r="BU61" s="26">
        <v>0</v>
      </c>
      <c r="BV61" s="26">
        <v>4485</v>
      </c>
      <c r="BW61" s="26">
        <v>4485</v>
      </c>
      <c r="BX61" s="26">
        <v>0</v>
      </c>
      <c r="BY61" s="26">
        <v>0</v>
      </c>
      <c r="BZ61" s="26">
        <v>-5000</v>
      </c>
      <c r="CA61" s="26">
        <v>0</v>
      </c>
      <c r="CB61" s="26">
        <v>903.51395279999997</v>
      </c>
      <c r="CC61" s="26">
        <v>903.51395279999997</v>
      </c>
      <c r="CD61" s="26">
        <v>-4000</v>
      </c>
      <c r="CE61" s="26">
        <v>0</v>
      </c>
      <c r="CF61" s="26">
        <v>4800</v>
      </c>
      <c r="CG61" s="26">
        <v>4800</v>
      </c>
      <c r="CH61" s="26">
        <v>7627.5549282299999</v>
      </c>
      <c r="CI61" s="26">
        <v>7627.5549282299999</v>
      </c>
      <c r="CJ61" s="90">
        <v>17816.068881029998</v>
      </c>
      <c r="CK61" s="26"/>
      <c r="CL61" s="92">
        <v>-700</v>
      </c>
      <c r="CM61" s="26">
        <v>700</v>
      </c>
      <c r="CN61" s="26">
        <v>4485</v>
      </c>
      <c r="CO61" s="26">
        <v>0</v>
      </c>
      <c r="CP61" s="26">
        <v>0</v>
      </c>
      <c r="CQ61" s="26">
        <v>0</v>
      </c>
      <c r="CR61" s="26">
        <v>-5000</v>
      </c>
      <c r="CS61" s="26">
        <v>5000</v>
      </c>
      <c r="CT61" s="26">
        <v>903.51395279999997</v>
      </c>
      <c r="CU61" s="26">
        <v>0</v>
      </c>
      <c r="CV61" s="26">
        <v>-4000</v>
      </c>
      <c r="CW61" s="26">
        <v>4000</v>
      </c>
      <c r="CX61" s="26">
        <v>4800</v>
      </c>
      <c r="CY61" s="26">
        <v>0</v>
      </c>
      <c r="CZ61" s="26">
        <v>7627.5549282299999</v>
      </c>
      <c r="DA61" s="26">
        <v>0</v>
      </c>
      <c r="DB61" s="90">
        <v>9700</v>
      </c>
      <c r="DC61" s="26"/>
      <c r="DD61" s="93">
        <v>40973.608999999997</v>
      </c>
      <c r="DE61" s="34">
        <v>2006.8</v>
      </c>
      <c r="DF61" s="37">
        <v>1892.0631596722001</v>
      </c>
      <c r="DG61" s="37">
        <v>44872.472159672201</v>
      </c>
      <c r="DH61" s="93">
        <v>10830.951999999999</v>
      </c>
      <c r="DI61" s="93">
        <v>59107.411</v>
      </c>
      <c r="DJ61" s="34">
        <v>6244</v>
      </c>
      <c r="DK61" s="90">
        <v>65351.411</v>
      </c>
      <c r="DL61" s="26"/>
      <c r="DM61" s="93">
        <v>916.75800000000004</v>
      </c>
      <c r="DN61" s="34">
        <v>10571.615847326309</v>
      </c>
      <c r="DO61" s="34">
        <v>11488.373847326309</v>
      </c>
      <c r="DP61" s="37">
        <v>1673.5984636371261</v>
      </c>
      <c r="DQ61" s="37">
        <v>2940.8339741909822</v>
      </c>
      <c r="DR61" s="37">
        <v>0</v>
      </c>
      <c r="DS61" s="34">
        <v>2940.8339741909822</v>
      </c>
      <c r="DT61" s="34">
        <v>163.37966523283239</v>
      </c>
      <c r="DU61" s="34">
        <v>163.37966523283239</v>
      </c>
      <c r="DW61" s="97">
        <v>0</v>
      </c>
      <c r="DX61" s="98">
        <v>4696.97295132</v>
      </c>
      <c r="DY61" s="104">
        <v>944.58008299999995</v>
      </c>
      <c r="DZ61" s="104">
        <v>0</v>
      </c>
      <c r="EA61" s="97">
        <v>0</v>
      </c>
      <c r="EB61" s="98">
        <v>1553.672292</v>
      </c>
      <c r="EC61" s="97">
        <v>0</v>
      </c>
      <c r="ED61" s="98">
        <v>222.58285531000001</v>
      </c>
      <c r="EE61" s="97">
        <v>0</v>
      </c>
      <c r="EF61" s="98">
        <v>847.5</v>
      </c>
      <c r="EG61" s="97">
        <v>0</v>
      </c>
      <c r="EH61" s="98">
        <v>7286.9760388200002</v>
      </c>
      <c r="EI61" s="97">
        <v>0</v>
      </c>
      <c r="EJ61" s="98">
        <v>4696.97295132</v>
      </c>
      <c r="EK61" s="105">
        <v>1553.672292</v>
      </c>
      <c r="EL61" s="106">
        <v>847.5</v>
      </c>
      <c r="EM61" s="107">
        <v>735.83500000000004</v>
      </c>
      <c r="EN61" s="105">
        <v>0</v>
      </c>
      <c r="EO61" s="105">
        <v>9301.6389771300001</v>
      </c>
      <c r="EP61" s="105">
        <v>0</v>
      </c>
      <c r="ER61" s="133">
        <v>1060.085</v>
      </c>
      <c r="ES61" s="23">
        <v>1591.4646720000001</v>
      </c>
      <c r="ET61" s="34">
        <f t="shared" si="1"/>
        <v>9.2174343940582923E-2</v>
      </c>
      <c r="EU61" s="133">
        <v>0</v>
      </c>
      <c r="EV61" s="23">
        <v>0</v>
      </c>
      <c r="EW61" s="34">
        <f t="shared" si="19"/>
        <v>0</v>
      </c>
      <c r="EY61" s="141">
        <v>0</v>
      </c>
      <c r="EZ61" s="23">
        <v>3156.57</v>
      </c>
      <c r="FA61" s="139">
        <f t="shared" si="2"/>
        <v>0.23203283156840868</v>
      </c>
      <c r="FB61" s="5">
        <v>4613</v>
      </c>
      <c r="FC61" s="139">
        <f t="shared" si="3"/>
        <v>1</v>
      </c>
      <c r="FE61" s="5"/>
      <c r="FF61" s="141">
        <v>0</v>
      </c>
      <c r="FG61" s="23">
        <v>9322.6525643200002</v>
      </c>
      <c r="FH61" s="139">
        <f t="shared" si="4"/>
        <v>0.69985943466546552</v>
      </c>
      <c r="FI61" s="5">
        <v>0</v>
      </c>
      <c r="FJ61" s="139">
        <f t="shared" si="5"/>
        <v>0</v>
      </c>
      <c r="FL61" s="144">
        <v>7873</v>
      </c>
      <c r="FM61" s="145">
        <f t="shared" si="6"/>
        <v>0.68245451314546257</v>
      </c>
      <c r="FN61" s="144">
        <v>2591</v>
      </c>
      <c r="FO61" s="145">
        <f t="shared" si="7"/>
        <v>0.82634348588741824</v>
      </c>
      <c r="FQ61" s="141">
        <v>0</v>
      </c>
      <c r="FR61" s="23">
        <v>367.01</v>
      </c>
      <c r="FS61" s="185">
        <f t="shared" si="8"/>
        <v>0.46568963329526708</v>
      </c>
      <c r="FT61" s="186">
        <f t="shared" si="9"/>
        <v>367.01</v>
      </c>
      <c r="FV61" s="107">
        <f t="shared" si="10"/>
        <v>1223.672292</v>
      </c>
      <c r="FW61" s="23">
        <v>1553.672292</v>
      </c>
      <c r="FX61" s="23">
        <v>0</v>
      </c>
      <c r="FY61" s="23">
        <v>330</v>
      </c>
      <c r="FZ61" s="23">
        <f t="shared" si="11"/>
        <v>0.78759999261105451</v>
      </c>
      <c r="GA61" s="183">
        <v>0</v>
      </c>
      <c r="GC61" s="37">
        <v>8563.7509099999988</v>
      </c>
      <c r="GD61" s="37">
        <f t="shared" si="12"/>
        <v>0.26269174570552145</v>
      </c>
      <c r="GE61" s="37">
        <v>1809.13124025</v>
      </c>
      <c r="GF61" s="37">
        <f t="shared" si="13"/>
        <v>0.13422846418237128</v>
      </c>
      <c r="GH61" s="5">
        <v>15103.945110000001</v>
      </c>
      <c r="GI61" s="270">
        <v>4921.45208</v>
      </c>
      <c r="GK61" s="35">
        <v>0.25700000000000001</v>
      </c>
      <c r="GL61" s="33">
        <v>0.84</v>
      </c>
      <c r="GM61" s="5">
        <f t="shared" si="14"/>
        <v>2698.4194852700002</v>
      </c>
      <c r="GN61" s="5">
        <v>-2698.4194852700002</v>
      </c>
      <c r="GO61" s="5">
        <f t="shared" si="15"/>
        <v>1180.6436941000002</v>
      </c>
      <c r="GP61" s="5">
        <f t="shared" si="16"/>
        <v>0.79115595568752473</v>
      </c>
      <c r="GR61" s="270">
        <v>6991.3993870000004</v>
      </c>
      <c r="GS61" s="270">
        <v>1863.1196540000001</v>
      </c>
      <c r="GV61" s="270">
        <v>3776.590956</v>
      </c>
      <c r="GW61" s="270">
        <v>1180.6436940000001</v>
      </c>
      <c r="GX61" s="5">
        <f t="shared" si="17"/>
        <v>1537.03108</v>
      </c>
      <c r="GY61" s="5">
        <f t="shared" si="18"/>
        <v>0.76813260926382831</v>
      </c>
    </row>
    <row r="62" spans="16:207" x14ac:dyDescent="0.35">
      <c r="P62" s="40">
        <v>60</v>
      </c>
      <c r="Q62" s="85">
        <v>28718</v>
      </c>
      <c r="R62" s="86">
        <v>0.34599999999999997</v>
      </c>
      <c r="S62" s="87">
        <v>1316.57</v>
      </c>
      <c r="T62" s="86">
        <v>0.27399999999999997</v>
      </c>
      <c r="U62" s="87">
        <v>12540</v>
      </c>
      <c r="V62" s="86">
        <v>0.41799999999999998</v>
      </c>
      <c r="W62" s="87">
        <v>5276.7993999999999</v>
      </c>
      <c r="X62" s="86">
        <v>0.36699999999999999</v>
      </c>
      <c r="Y62" s="87">
        <v>2414.9749999999999</v>
      </c>
      <c r="Z62" s="86">
        <v>0.25</v>
      </c>
      <c r="AA62" s="87">
        <v>11569.5</v>
      </c>
      <c r="AB62" s="86">
        <v>0.22500000000000001</v>
      </c>
      <c r="AC62" s="87">
        <v>8569.348</v>
      </c>
      <c r="AD62" s="86">
        <v>0.185</v>
      </c>
      <c r="AF62" s="40">
        <v>60</v>
      </c>
      <c r="AG62" s="85">
        <v>1334.9970000000001</v>
      </c>
      <c r="AH62" s="87">
        <v>262.2</v>
      </c>
      <c r="AI62" s="85">
        <v>57</v>
      </c>
      <c r="AJ62" s="37">
        <v>1.4999999999999999E-2</v>
      </c>
      <c r="AK62" s="37">
        <v>0.11399999999999999</v>
      </c>
      <c r="AL62" s="37">
        <v>0.114</v>
      </c>
      <c r="AM62" s="86">
        <v>34.884</v>
      </c>
      <c r="AN62" s="87">
        <v>349.30799999999999</v>
      </c>
      <c r="AO62" s="37">
        <v>5.3999999999999999E-2</v>
      </c>
      <c r="AP62" s="34">
        <v>0.03</v>
      </c>
      <c r="AQ62" s="85">
        <v>19178</v>
      </c>
      <c r="AR62" s="87">
        <v>13404.225</v>
      </c>
      <c r="AS62" s="37">
        <v>0.43</v>
      </c>
      <c r="AT62" s="34">
        <v>0.57100000000000006</v>
      </c>
      <c r="AU62" s="26"/>
      <c r="AV62" s="85">
        <v>1054.018</v>
      </c>
      <c r="AW62" s="86">
        <v>0.42799980508880647</v>
      </c>
      <c r="AX62" s="85">
        <v>946.38800000000003</v>
      </c>
      <c r="AY62" s="86">
        <v>0.58891599253266957</v>
      </c>
      <c r="AZ62" s="85">
        <v>1121.4780000000001</v>
      </c>
      <c r="BA62" s="86">
        <v>0.5784392407674851</v>
      </c>
      <c r="BB62" s="26"/>
      <c r="BC62" s="88">
        <v>51358.995000000003</v>
      </c>
      <c r="BD62" s="86">
        <v>0.73770491803278682</v>
      </c>
      <c r="BE62" s="26"/>
      <c r="BF62" s="133">
        <v>15103.945</v>
      </c>
      <c r="BG62" s="26">
        <v>0</v>
      </c>
      <c r="BH62" s="89">
        <v>0</v>
      </c>
      <c r="BI62" s="90">
        <v>0.4633111963190184</v>
      </c>
      <c r="BJ62" s="91">
        <v>0</v>
      </c>
      <c r="BK62" s="89">
        <v>0</v>
      </c>
      <c r="BL62" s="89">
        <v>0</v>
      </c>
      <c r="BM62" s="89">
        <v>0</v>
      </c>
      <c r="BN62" s="89">
        <v>4921.4520000000002</v>
      </c>
      <c r="BO62" s="90">
        <v>0.3651470544591186</v>
      </c>
      <c r="BP62" s="91">
        <v>0</v>
      </c>
      <c r="BQ62" s="26">
        <v>7668</v>
      </c>
      <c r="BR62" s="26">
        <v>485.25243639000001</v>
      </c>
      <c r="BS62" s="26"/>
      <c r="BT62" s="92">
        <v>-700</v>
      </c>
      <c r="BU62" s="26">
        <v>0</v>
      </c>
      <c r="BV62" s="26">
        <v>4485</v>
      </c>
      <c r="BW62" s="26">
        <v>4485</v>
      </c>
      <c r="BX62" s="26">
        <v>0</v>
      </c>
      <c r="BY62" s="26">
        <v>0</v>
      </c>
      <c r="BZ62" s="26">
        <v>-5000</v>
      </c>
      <c r="CA62" s="26">
        <v>0</v>
      </c>
      <c r="CB62" s="26">
        <v>2304.0527207599998</v>
      </c>
      <c r="CC62" s="26">
        <v>2304.0527207599998</v>
      </c>
      <c r="CD62" s="26">
        <v>-4000</v>
      </c>
      <c r="CE62" s="26">
        <v>0</v>
      </c>
      <c r="CF62" s="26">
        <v>4800</v>
      </c>
      <c r="CG62" s="26">
        <v>4800</v>
      </c>
      <c r="CH62" s="26">
        <v>7784.1574998899996</v>
      </c>
      <c r="CI62" s="26">
        <v>7784.1574998899996</v>
      </c>
      <c r="CJ62" s="90">
        <v>19373.210220649999</v>
      </c>
      <c r="CK62" s="26"/>
      <c r="CL62" s="92">
        <v>-700</v>
      </c>
      <c r="CM62" s="26">
        <v>700</v>
      </c>
      <c r="CN62" s="26">
        <v>4485</v>
      </c>
      <c r="CO62" s="26">
        <v>0</v>
      </c>
      <c r="CP62" s="26">
        <v>0</v>
      </c>
      <c r="CQ62" s="26">
        <v>0</v>
      </c>
      <c r="CR62" s="26">
        <v>-5000</v>
      </c>
      <c r="CS62" s="26">
        <v>5000</v>
      </c>
      <c r="CT62" s="26">
        <v>2304.0527207599998</v>
      </c>
      <c r="CU62" s="26">
        <v>0</v>
      </c>
      <c r="CV62" s="26">
        <v>-4000</v>
      </c>
      <c r="CW62" s="26">
        <v>4000</v>
      </c>
      <c r="CX62" s="26">
        <v>4800</v>
      </c>
      <c r="CY62" s="26">
        <v>0</v>
      </c>
      <c r="CZ62" s="26">
        <v>7784.1574998899996</v>
      </c>
      <c r="DA62" s="26">
        <v>0</v>
      </c>
      <c r="DB62" s="90">
        <v>9700</v>
      </c>
      <c r="DC62" s="26"/>
      <c r="DD62" s="93">
        <v>41134.824999999997</v>
      </c>
      <c r="DE62" s="34">
        <v>1826.9739999999999</v>
      </c>
      <c r="DF62" s="37">
        <v>2331.6311476760002</v>
      </c>
      <c r="DG62" s="37">
        <v>45293.430147676001</v>
      </c>
      <c r="DH62" s="93">
        <v>12183.69</v>
      </c>
      <c r="DI62" s="93">
        <v>60694.411</v>
      </c>
      <c r="DJ62" s="34">
        <v>5957</v>
      </c>
      <c r="DK62" s="90">
        <v>66651.410999999993</v>
      </c>
      <c r="DL62" s="26"/>
      <c r="DM62" s="93">
        <v>853.30600000000004</v>
      </c>
      <c r="DN62" s="34">
        <v>10555.905846475949</v>
      </c>
      <c r="DO62" s="34">
        <v>11409.21184647595</v>
      </c>
      <c r="DP62" s="37">
        <v>1673.5984636371261</v>
      </c>
      <c r="DQ62" s="37">
        <v>2932.5560997657399</v>
      </c>
      <c r="DR62" s="37">
        <v>0</v>
      </c>
      <c r="DS62" s="34">
        <v>2932.5560997657399</v>
      </c>
      <c r="DT62" s="34">
        <v>162.91978332031891</v>
      </c>
      <c r="DU62" s="34">
        <v>162.91978332031891</v>
      </c>
      <c r="DW62" s="97">
        <v>0</v>
      </c>
      <c r="DX62" s="98">
        <v>5742.3328332299998</v>
      </c>
      <c r="DY62" s="104">
        <v>1196.160083</v>
      </c>
      <c r="DZ62" s="104">
        <v>0</v>
      </c>
      <c r="EA62" s="97">
        <v>0</v>
      </c>
      <c r="EB62" s="98">
        <v>1553.672292</v>
      </c>
      <c r="EC62" s="97">
        <v>0</v>
      </c>
      <c r="ED62" s="98">
        <v>914.01777947000005</v>
      </c>
      <c r="EE62" s="97">
        <v>0</v>
      </c>
      <c r="EF62" s="98">
        <v>847.5</v>
      </c>
      <c r="EG62" s="97">
        <v>0</v>
      </c>
      <c r="EH62" s="98">
        <v>7397.5988710000001</v>
      </c>
      <c r="EI62" s="97">
        <v>0</v>
      </c>
      <c r="EJ62" s="98">
        <v>5742.3328332299998</v>
      </c>
      <c r="EK62" s="105">
        <v>1553.672292</v>
      </c>
      <c r="EL62" s="106">
        <v>847.5</v>
      </c>
      <c r="EM62" s="107">
        <v>735.83500000000004</v>
      </c>
      <c r="EN62" s="105">
        <v>0</v>
      </c>
      <c r="EO62" s="105">
        <v>10355.27673347</v>
      </c>
      <c r="EP62" s="105">
        <v>0</v>
      </c>
      <c r="ER62" s="133">
        <v>1064.249</v>
      </c>
      <c r="ES62" s="23">
        <v>1591.4646720000001</v>
      </c>
      <c r="ET62" s="34">
        <f t="shared" si="1"/>
        <v>9.2319094752616196E-2</v>
      </c>
      <c r="EU62" s="133">
        <v>0</v>
      </c>
      <c r="EV62" s="23">
        <v>0</v>
      </c>
      <c r="EW62" s="34">
        <f t="shared" si="19"/>
        <v>0</v>
      </c>
      <c r="EY62" s="141">
        <v>0</v>
      </c>
      <c r="EZ62" s="23">
        <v>3156.57</v>
      </c>
      <c r="FA62" s="139">
        <f t="shared" si="2"/>
        <v>0.23203283156840868</v>
      </c>
      <c r="FB62" s="5">
        <v>4613</v>
      </c>
      <c r="FC62" s="139">
        <f t="shared" si="3"/>
        <v>1</v>
      </c>
      <c r="FE62" s="5"/>
      <c r="FF62" s="141">
        <v>0</v>
      </c>
      <c r="FG62" s="23">
        <v>10423.35</v>
      </c>
      <c r="FH62" s="139">
        <f t="shared" si="4"/>
        <v>0.78248972467766453</v>
      </c>
      <c r="FI62" s="5">
        <v>0</v>
      </c>
      <c r="FJ62" s="139">
        <f t="shared" si="5"/>
        <v>0</v>
      </c>
      <c r="FL62" s="144">
        <v>7873</v>
      </c>
      <c r="FM62" s="145">
        <f t="shared" si="6"/>
        <v>0.68245451314546257</v>
      </c>
      <c r="FN62" s="144">
        <v>2591</v>
      </c>
      <c r="FO62" s="145">
        <f t="shared" si="7"/>
        <v>0.82634348588741824</v>
      </c>
      <c r="FQ62" s="141">
        <v>278</v>
      </c>
      <c r="FR62" s="23">
        <v>367.01</v>
      </c>
      <c r="FS62" s="185">
        <f t="shared" si="8"/>
        <v>0.8184367466057606</v>
      </c>
      <c r="FT62" s="186">
        <f t="shared" si="9"/>
        <v>645.01</v>
      </c>
      <c r="FV62" s="107">
        <f t="shared" si="10"/>
        <v>1388.1676530699999</v>
      </c>
      <c r="FW62" s="23">
        <v>1553.672292</v>
      </c>
      <c r="FX62" s="23">
        <v>0</v>
      </c>
      <c r="FY62" s="23">
        <v>0</v>
      </c>
      <c r="FZ62" s="23">
        <f t="shared" si="11"/>
        <v>0.89347518976170193</v>
      </c>
      <c r="GA62" s="183">
        <v>165.50463893</v>
      </c>
      <c r="GC62" s="37">
        <v>10723.800950000001</v>
      </c>
      <c r="GD62" s="37">
        <f t="shared" si="12"/>
        <v>0.3289509493865031</v>
      </c>
      <c r="GE62" s="37">
        <v>2243.89124025</v>
      </c>
      <c r="GF62" s="37">
        <f t="shared" si="13"/>
        <v>0.16648547560839888</v>
      </c>
      <c r="GH62" s="5">
        <v>16784.89604</v>
      </c>
      <c r="GI62" s="270">
        <v>5987.562629</v>
      </c>
      <c r="GK62" s="35">
        <v>0.25700000000000001</v>
      </c>
      <c r="GL62" s="33">
        <v>0.84</v>
      </c>
      <c r="GM62" s="5">
        <f t="shared" si="14"/>
        <v>1517.77579117</v>
      </c>
      <c r="GN62" s="5">
        <v>-1517.77579117</v>
      </c>
      <c r="GO62" s="5">
        <f t="shared" si="15"/>
        <v>0</v>
      </c>
      <c r="GP62" s="5">
        <f t="shared" si="16"/>
        <v>0</v>
      </c>
      <c r="GR62" s="270">
        <v>12061.621429999999</v>
      </c>
      <c r="GS62" s="270">
        <v>3369.8331269999999</v>
      </c>
      <c r="GV62" s="270">
        <v>3776.590956</v>
      </c>
      <c r="GW62" s="270">
        <v>1180.6436940000001</v>
      </c>
      <c r="GX62" s="5">
        <f t="shared" si="17"/>
        <v>1537.03108</v>
      </c>
      <c r="GY62" s="5">
        <f t="shared" si="18"/>
        <v>0.76813260926382831</v>
      </c>
    </row>
    <row r="63" spans="16:207" x14ac:dyDescent="0.35">
      <c r="P63" s="40">
        <v>61</v>
      </c>
      <c r="Q63" s="85">
        <v>30793</v>
      </c>
      <c r="R63" s="86">
        <v>0.371</v>
      </c>
      <c r="S63" s="87">
        <v>1648.115</v>
      </c>
      <c r="T63" s="86">
        <v>0.34300000000000003</v>
      </c>
      <c r="U63" s="87">
        <v>14670</v>
      </c>
      <c r="V63" s="86">
        <v>0.48899999999999999</v>
      </c>
      <c r="W63" s="87">
        <v>6815.2668000000003</v>
      </c>
      <c r="X63" s="86">
        <v>0.47399999999999998</v>
      </c>
      <c r="Y63" s="87">
        <v>3178.1071000000002</v>
      </c>
      <c r="Z63" s="86">
        <v>0.32900000000000001</v>
      </c>
      <c r="AA63" s="87">
        <v>13523.46</v>
      </c>
      <c r="AB63" s="86">
        <v>0.26299999999999996</v>
      </c>
      <c r="AC63" s="87">
        <v>10051.613600000001</v>
      </c>
      <c r="AD63" s="86">
        <v>0.217</v>
      </c>
      <c r="AF63" s="40">
        <v>61</v>
      </c>
      <c r="AG63" s="85">
        <v>978.99779999999998</v>
      </c>
      <c r="AH63" s="87">
        <v>269.10000000000002</v>
      </c>
      <c r="AI63" s="85">
        <v>58.5</v>
      </c>
      <c r="AJ63" s="37">
        <v>1.0999999999999999E-2</v>
      </c>
      <c r="AK63" s="37">
        <v>0.11700000000000001</v>
      </c>
      <c r="AL63" s="37">
        <v>0.11700000000000001</v>
      </c>
      <c r="AM63" s="86">
        <v>29.716000000000001</v>
      </c>
      <c r="AN63" s="87">
        <v>221.22839999999999</v>
      </c>
      <c r="AO63" s="37">
        <v>4.5999999999999999E-2</v>
      </c>
      <c r="AP63" s="34">
        <v>1.9E-2</v>
      </c>
      <c r="AQ63" s="85">
        <v>19980.8</v>
      </c>
      <c r="AR63" s="87">
        <v>12911.25</v>
      </c>
      <c r="AS63" s="37">
        <v>0.44800000000000001</v>
      </c>
      <c r="AT63" s="34">
        <v>0.55000000000000004</v>
      </c>
      <c r="AU63" s="26"/>
      <c r="AV63" s="85">
        <v>1046.6300000000001</v>
      </c>
      <c r="AW63" s="86">
        <v>0.42499979696750673</v>
      </c>
      <c r="AX63" s="85">
        <v>944.37</v>
      </c>
      <c r="AY63" s="86">
        <v>0.58766023646546361</v>
      </c>
      <c r="AZ63" s="85">
        <v>1121.4780000000001</v>
      </c>
      <c r="BA63" s="86">
        <v>0.5784392407674851</v>
      </c>
      <c r="BB63" s="26"/>
      <c r="BC63" s="88">
        <v>51358.995000000003</v>
      </c>
      <c r="BD63" s="86">
        <v>0.73770491803278682</v>
      </c>
      <c r="BE63" s="26"/>
      <c r="BF63" s="133">
        <v>16784.896000000001</v>
      </c>
      <c r="BG63" s="26">
        <v>0</v>
      </c>
      <c r="BH63" s="89">
        <v>0</v>
      </c>
      <c r="BI63" s="90">
        <v>0.51487411042944786</v>
      </c>
      <c r="BJ63" s="91">
        <v>0</v>
      </c>
      <c r="BK63" s="89">
        <v>0</v>
      </c>
      <c r="BL63" s="89">
        <v>0</v>
      </c>
      <c r="BM63" s="89">
        <v>0</v>
      </c>
      <c r="BN63" s="89">
        <v>5987.5630000000001</v>
      </c>
      <c r="BO63" s="90">
        <v>0.44424714349309985</v>
      </c>
      <c r="BP63" s="91">
        <v>0</v>
      </c>
      <c r="BQ63" s="26">
        <v>7668</v>
      </c>
      <c r="BR63" s="26">
        <v>0</v>
      </c>
      <c r="BS63" s="26"/>
      <c r="BT63" s="92">
        <v>-700</v>
      </c>
      <c r="BU63" s="26">
        <v>0</v>
      </c>
      <c r="BV63" s="26">
        <v>4485</v>
      </c>
      <c r="BW63" s="26">
        <v>4485</v>
      </c>
      <c r="BX63" s="26">
        <v>0</v>
      </c>
      <c r="BY63" s="26">
        <v>0</v>
      </c>
      <c r="BZ63" s="26">
        <v>-5000</v>
      </c>
      <c r="CA63" s="26">
        <v>0</v>
      </c>
      <c r="CB63" s="26">
        <v>2731.3758492299999</v>
      </c>
      <c r="CC63" s="26">
        <v>2731.3758492299999</v>
      </c>
      <c r="CD63" s="26">
        <v>-4000</v>
      </c>
      <c r="CE63" s="26">
        <v>0</v>
      </c>
      <c r="CF63" s="26">
        <v>4800</v>
      </c>
      <c r="CG63" s="26">
        <v>4800</v>
      </c>
      <c r="CH63" s="26">
        <v>7687.1621045499996</v>
      </c>
      <c r="CI63" s="26">
        <v>7687.1621045499996</v>
      </c>
      <c r="CJ63" s="90">
        <v>19703.53795378</v>
      </c>
      <c r="CK63" s="26"/>
      <c r="CL63" s="92">
        <v>-700</v>
      </c>
      <c r="CM63" s="26">
        <v>700</v>
      </c>
      <c r="CN63" s="26">
        <v>4485</v>
      </c>
      <c r="CO63" s="26">
        <v>0</v>
      </c>
      <c r="CP63" s="26">
        <v>0</v>
      </c>
      <c r="CQ63" s="26">
        <v>0</v>
      </c>
      <c r="CR63" s="26">
        <v>-5000</v>
      </c>
      <c r="CS63" s="26">
        <v>5000</v>
      </c>
      <c r="CT63" s="26">
        <v>2731.3758492299999</v>
      </c>
      <c r="CU63" s="26">
        <v>0</v>
      </c>
      <c r="CV63" s="26">
        <v>-4000</v>
      </c>
      <c r="CW63" s="26">
        <v>4000</v>
      </c>
      <c r="CX63" s="26">
        <v>4800</v>
      </c>
      <c r="CY63" s="26">
        <v>0</v>
      </c>
      <c r="CZ63" s="26">
        <v>7687.1621045499996</v>
      </c>
      <c r="DA63" s="26">
        <v>0</v>
      </c>
      <c r="DB63" s="90">
        <v>9700</v>
      </c>
      <c r="DC63" s="26"/>
      <c r="DD63" s="93">
        <v>41330.938999999998</v>
      </c>
      <c r="DE63" s="34">
        <v>1733.329</v>
      </c>
      <c r="DF63" s="37">
        <v>2513.3795602269001</v>
      </c>
      <c r="DG63" s="37">
        <v>45577.647560226898</v>
      </c>
      <c r="DH63" s="93">
        <v>13204.603999999999</v>
      </c>
      <c r="DI63" s="93">
        <v>61511.411</v>
      </c>
      <c r="DJ63" s="34">
        <v>5582</v>
      </c>
      <c r="DK63" s="90">
        <v>67093.410999999993</v>
      </c>
      <c r="DL63" s="26"/>
      <c r="DM63" s="93">
        <v>769.79499999999996</v>
      </c>
      <c r="DN63" s="34">
        <v>10540.1958456256</v>
      </c>
      <c r="DO63" s="34">
        <v>11309.9908456256</v>
      </c>
      <c r="DP63" s="37">
        <v>1622.0424233861261</v>
      </c>
      <c r="DQ63" s="37">
        <v>2924.2782253404971</v>
      </c>
      <c r="DR63" s="37">
        <v>436.85739666000001</v>
      </c>
      <c r="DS63" s="34">
        <v>3361.1356220004973</v>
      </c>
      <c r="DT63" s="34">
        <v>162.4599014078054</v>
      </c>
      <c r="DU63" s="34">
        <v>162.4599014078054</v>
      </c>
      <c r="DW63" s="97">
        <v>0</v>
      </c>
      <c r="DX63" s="98">
        <v>6779.6610170000004</v>
      </c>
      <c r="DY63" s="104">
        <v>1447.7400829999999</v>
      </c>
      <c r="DZ63" s="104">
        <v>0</v>
      </c>
      <c r="EA63" s="97">
        <v>0</v>
      </c>
      <c r="EB63" s="98">
        <v>1553.672292</v>
      </c>
      <c r="EC63" s="97">
        <v>0</v>
      </c>
      <c r="ED63" s="98">
        <v>1271.1864410000001</v>
      </c>
      <c r="EE63" s="97">
        <v>0</v>
      </c>
      <c r="EF63" s="98">
        <v>847.5</v>
      </c>
      <c r="EG63" s="97">
        <v>0</v>
      </c>
      <c r="EH63" s="98">
        <v>7397.5988710000001</v>
      </c>
      <c r="EI63" s="97">
        <v>0</v>
      </c>
      <c r="EJ63" s="98">
        <v>6779.6610170000004</v>
      </c>
      <c r="EK63" s="105">
        <v>1553.672292</v>
      </c>
      <c r="EL63" s="106">
        <v>847.5</v>
      </c>
      <c r="EM63" s="107">
        <v>735.83500000000004</v>
      </c>
      <c r="EN63" s="105">
        <v>436.85739666000001</v>
      </c>
      <c r="EO63" s="105">
        <v>10964.025395000001</v>
      </c>
      <c r="EP63" s="105">
        <v>0</v>
      </c>
      <c r="ER63" s="133">
        <v>1081.252</v>
      </c>
      <c r="ES63" s="23">
        <v>1591.4646720000001</v>
      </c>
      <c r="ET63" s="34">
        <f t="shared" si="1"/>
        <v>9.2910160568418776E-2</v>
      </c>
      <c r="EU63" s="133">
        <v>0</v>
      </c>
      <c r="EV63" s="23">
        <v>0</v>
      </c>
      <c r="EW63" s="34">
        <f t="shared" si="19"/>
        <v>0</v>
      </c>
      <c r="EY63" s="141">
        <v>0</v>
      </c>
      <c r="EZ63" s="23">
        <v>3156.57</v>
      </c>
      <c r="FA63" s="139">
        <f t="shared" si="2"/>
        <v>0.23203283156840868</v>
      </c>
      <c r="FB63" s="5">
        <v>4613</v>
      </c>
      <c r="FC63" s="139">
        <f t="shared" si="3"/>
        <v>1</v>
      </c>
      <c r="FE63" s="5"/>
      <c r="FF63" s="141">
        <v>0</v>
      </c>
      <c r="FG63" s="23">
        <v>10423.35</v>
      </c>
      <c r="FH63" s="139">
        <f t="shared" si="4"/>
        <v>0.78248972467766453</v>
      </c>
      <c r="FI63" s="5">
        <v>0</v>
      </c>
      <c r="FJ63" s="139">
        <f t="shared" si="5"/>
        <v>0</v>
      </c>
      <c r="FL63" s="144">
        <v>7873</v>
      </c>
      <c r="FM63" s="145">
        <f t="shared" si="6"/>
        <v>0.68245451314546257</v>
      </c>
      <c r="FN63" s="144">
        <v>2591</v>
      </c>
      <c r="FO63" s="145">
        <f t="shared" si="7"/>
        <v>0.82634348588741824</v>
      </c>
      <c r="FQ63" s="141">
        <v>278</v>
      </c>
      <c r="FR63" s="23">
        <v>367.01</v>
      </c>
      <c r="FS63" s="185">
        <f t="shared" si="8"/>
        <v>0.8184367466057606</v>
      </c>
      <c r="FT63" s="186">
        <f t="shared" si="9"/>
        <v>645.01</v>
      </c>
      <c r="FV63" s="107">
        <f t="shared" si="10"/>
        <v>903.37509858999999</v>
      </c>
      <c r="FW63" s="23">
        <v>1553.672292</v>
      </c>
      <c r="FX63" s="23">
        <v>0</v>
      </c>
      <c r="FY63" s="23">
        <v>0</v>
      </c>
      <c r="FZ63" s="23">
        <f t="shared" si="11"/>
        <v>0.58144506958771169</v>
      </c>
      <c r="GA63" s="183">
        <v>650.29719340999998</v>
      </c>
      <c r="GC63" s="37">
        <v>11917.276159999999</v>
      </c>
      <c r="GD63" s="37">
        <f t="shared" si="12"/>
        <v>0.36556061840490794</v>
      </c>
      <c r="GE63" s="37">
        <v>2627.0952000000002</v>
      </c>
      <c r="GF63" s="37">
        <f t="shared" si="13"/>
        <v>0.19491728743136966</v>
      </c>
      <c r="GH63" s="5">
        <v>17020.628919999999</v>
      </c>
      <c r="GI63" s="270">
        <v>6418.5352350000003</v>
      </c>
      <c r="GK63" s="35">
        <v>0.25700000000000001</v>
      </c>
      <c r="GL63" s="33">
        <v>0.84</v>
      </c>
      <c r="GM63" s="5">
        <f t="shared" si="14"/>
        <v>1517.77579117</v>
      </c>
      <c r="GN63" s="5">
        <v>-1517.77579117</v>
      </c>
      <c r="GO63" s="5">
        <f t="shared" si="15"/>
        <v>0</v>
      </c>
      <c r="GP63" s="5">
        <f t="shared" si="16"/>
        <v>0</v>
      </c>
      <c r="GR63" s="270">
        <v>15103.945110000001</v>
      </c>
      <c r="GS63" s="270">
        <v>4921.45208</v>
      </c>
      <c r="GV63" s="270">
        <v>3776.590956</v>
      </c>
      <c r="GW63" s="270">
        <v>1180.6436940000001</v>
      </c>
      <c r="GX63" s="5">
        <f t="shared" si="17"/>
        <v>1537.03108</v>
      </c>
      <c r="GY63" s="5">
        <f t="shared" si="18"/>
        <v>0.76813260926382831</v>
      </c>
    </row>
    <row r="64" spans="16:207" x14ac:dyDescent="0.35">
      <c r="P64" s="40">
        <v>62</v>
      </c>
      <c r="Q64" s="85">
        <v>31374</v>
      </c>
      <c r="R64" s="86">
        <v>0.378</v>
      </c>
      <c r="S64" s="87">
        <v>1696.165</v>
      </c>
      <c r="T64" s="86">
        <v>0.35299999999999998</v>
      </c>
      <c r="U64" s="87">
        <v>14940</v>
      </c>
      <c r="V64" s="86">
        <v>0.498</v>
      </c>
      <c r="W64" s="87">
        <v>7447.9075999999995</v>
      </c>
      <c r="X64" s="86">
        <v>0.5179999999999999</v>
      </c>
      <c r="Y64" s="87">
        <v>3487.2239</v>
      </c>
      <c r="Z64" s="86">
        <v>0.36099999999999999</v>
      </c>
      <c r="AA64" s="87">
        <v>13472.04</v>
      </c>
      <c r="AB64" s="86">
        <v>0.26200000000000001</v>
      </c>
      <c r="AC64" s="87">
        <v>9958.9719999999998</v>
      </c>
      <c r="AD64" s="86">
        <v>0.21499999999999997</v>
      </c>
      <c r="AF64" s="40">
        <v>62</v>
      </c>
      <c r="AG64" s="85">
        <v>889.99800000000005</v>
      </c>
      <c r="AH64" s="87">
        <v>278.3</v>
      </c>
      <c r="AI64" s="85">
        <v>60.5</v>
      </c>
      <c r="AJ64" s="37">
        <v>0.01</v>
      </c>
      <c r="AK64" s="37">
        <v>0.12100000000000001</v>
      </c>
      <c r="AL64" s="37">
        <v>0.121</v>
      </c>
      <c r="AM64" s="86">
        <v>29.07</v>
      </c>
      <c r="AN64" s="87">
        <v>151.36680000000001</v>
      </c>
      <c r="AO64" s="37">
        <v>4.4999999999999998E-2</v>
      </c>
      <c r="AP64" s="34">
        <v>1.3000000000000001E-2</v>
      </c>
      <c r="AQ64" s="85">
        <v>19088.8</v>
      </c>
      <c r="AR64" s="87">
        <v>12653.025</v>
      </c>
      <c r="AS64" s="37">
        <v>0.42799999999999999</v>
      </c>
      <c r="AT64" s="34">
        <v>0.53900000000000003</v>
      </c>
      <c r="AU64" s="26"/>
      <c r="AV64" s="85">
        <v>1051.556</v>
      </c>
      <c r="AW64" s="86">
        <v>0.42700007309169763</v>
      </c>
      <c r="AX64" s="85">
        <v>945.005</v>
      </c>
      <c r="AY64" s="86">
        <v>0.58805538270068447</v>
      </c>
      <c r="AZ64" s="85">
        <v>1121.4780000000001</v>
      </c>
      <c r="BA64" s="86">
        <v>0.5784392407674851</v>
      </c>
      <c r="BB64" s="26"/>
      <c r="BC64" s="88">
        <v>51358.995000000003</v>
      </c>
      <c r="BD64" s="86">
        <v>0.73770491803278682</v>
      </c>
      <c r="BE64" s="26"/>
      <c r="BF64" s="133">
        <v>17020.629000000001</v>
      </c>
      <c r="BG64" s="26">
        <v>0</v>
      </c>
      <c r="BH64" s="89">
        <v>0</v>
      </c>
      <c r="BI64" s="90">
        <v>0.5221051840490798</v>
      </c>
      <c r="BJ64" s="91">
        <v>0</v>
      </c>
      <c r="BK64" s="89">
        <v>0</v>
      </c>
      <c r="BL64" s="89">
        <v>0</v>
      </c>
      <c r="BM64" s="89">
        <v>0</v>
      </c>
      <c r="BN64" s="89">
        <v>6418.5349999999999</v>
      </c>
      <c r="BO64" s="90">
        <v>0.47622310431814807</v>
      </c>
      <c r="BP64" s="91">
        <v>0</v>
      </c>
      <c r="BQ64" s="26">
        <v>7668</v>
      </c>
      <c r="BR64" s="26">
        <v>0</v>
      </c>
      <c r="BS64" s="26"/>
      <c r="BT64" s="92">
        <v>-700</v>
      </c>
      <c r="BU64" s="26">
        <v>0</v>
      </c>
      <c r="BV64" s="26">
        <v>4485</v>
      </c>
      <c r="BW64" s="26">
        <v>4485</v>
      </c>
      <c r="BX64" s="26">
        <v>0</v>
      </c>
      <c r="BY64" s="26">
        <v>0</v>
      </c>
      <c r="BZ64" s="26">
        <v>-5000</v>
      </c>
      <c r="CA64" s="26">
        <v>0</v>
      </c>
      <c r="CB64" s="26">
        <v>2682.4424395999999</v>
      </c>
      <c r="CC64" s="26">
        <v>2682.4424395999999</v>
      </c>
      <c r="CD64" s="26">
        <v>-4000</v>
      </c>
      <c r="CE64" s="26">
        <v>0</v>
      </c>
      <c r="CF64" s="26">
        <v>4800</v>
      </c>
      <c r="CG64" s="26">
        <v>4800</v>
      </c>
      <c r="CH64" s="26">
        <v>8357.5496819700002</v>
      </c>
      <c r="CI64" s="26">
        <v>8357.5496819700002</v>
      </c>
      <c r="CJ64" s="90">
        <v>20324.992121570001</v>
      </c>
      <c r="CK64" s="26"/>
      <c r="CL64" s="92">
        <v>-700</v>
      </c>
      <c r="CM64" s="26">
        <v>700</v>
      </c>
      <c r="CN64" s="26">
        <v>4485</v>
      </c>
      <c r="CO64" s="26">
        <v>0</v>
      </c>
      <c r="CP64" s="26">
        <v>0</v>
      </c>
      <c r="CQ64" s="26">
        <v>0</v>
      </c>
      <c r="CR64" s="26">
        <v>-5000</v>
      </c>
      <c r="CS64" s="26">
        <v>5000</v>
      </c>
      <c r="CT64" s="26">
        <v>2682.4424395999999</v>
      </c>
      <c r="CU64" s="26">
        <v>0</v>
      </c>
      <c r="CV64" s="26">
        <v>-4000</v>
      </c>
      <c r="CW64" s="26">
        <v>4000</v>
      </c>
      <c r="CX64" s="26">
        <v>4800</v>
      </c>
      <c r="CY64" s="26">
        <v>0</v>
      </c>
      <c r="CZ64" s="26">
        <v>8357.5496819700002</v>
      </c>
      <c r="DA64" s="26">
        <v>0</v>
      </c>
      <c r="DB64" s="90">
        <v>9700</v>
      </c>
      <c r="DC64" s="26"/>
      <c r="DD64" s="93">
        <v>41198.928999999996</v>
      </c>
      <c r="DE64" s="34">
        <v>1578.932</v>
      </c>
      <c r="DF64" s="37">
        <v>2222.8491306196001</v>
      </c>
      <c r="DG64" s="37">
        <v>45000.710130619598</v>
      </c>
      <c r="DH64" s="93">
        <v>13282.134</v>
      </c>
      <c r="DI64" s="93">
        <v>59626.411</v>
      </c>
      <c r="DJ64" s="34">
        <v>5457</v>
      </c>
      <c r="DK64" s="90">
        <v>65083.411</v>
      </c>
      <c r="DL64" s="26"/>
      <c r="DM64" s="93">
        <v>745.81299999999999</v>
      </c>
      <c r="DN64" s="34">
        <v>10540.1958456256</v>
      </c>
      <c r="DO64" s="34">
        <v>11286.0088456256</v>
      </c>
      <c r="DP64" s="37">
        <v>1647.8204435116261</v>
      </c>
      <c r="DQ64" s="37">
        <v>2924.2782253404971</v>
      </c>
      <c r="DR64" s="37">
        <v>436.85739666000001</v>
      </c>
      <c r="DS64" s="34">
        <v>3361.1356220004973</v>
      </c>
      <c r="DT64" s="34">
        <v>162.4599014078054</v>
      </c>
      <c r="DU64" s="34">
        <v>162.4599014078054</v>
      </c>
      <c r="DW64" s="97">
        <v>0</v>
      </c>
      <c r="DX64" s="98">
        <v>6779.6610170000004</v>
      </c>
      <c r="DY64" s="104">
        <v>1447.7400829999999</v>
      </c>
      <c r="DZ64" s="104">
        <v>0</v>
      </c>
      <c r="EA64" s="97">
        <v>0</v>
      </c>
      <c r="EB64" s="98">
        <v>1553.672292</v>
      </c>
      <c r="EC64" s="97">
        <v>0</v>
      </c>
      <c r="ED64" s="98">
        <v>1271.1864410000001</v>
      </c>
      <c r="EE64" s="97">
        <v>0</v>
      </c>
      <c r="EF64" s="98">
        <v>847.5</v>
      </c>
      <c r="EG64" s="97">
        <v>0</v>
      </c>
      <c r="EH64" s="98">
        <v>7397.5988710000001</v>
      </c>
      <c r="EI64" s="97">
        <v>0</v>
      </c>
      <c r="EJ64" s="98">
        <v>6779.6610170000004</v>
      </c>
      <c r="EK64" s="105">
        <v>1553.672292</v>
      </c>
      <c r="EL64" s="106">
        <v>847.5</v>
      </c>
      <c r="EM64" s="107">
        <v>735.83500000000004</v>
      </c>
      <c r="EN64" s="105">
        <v>436.85739666000001</v>
      </c>
      <c r="EO64" s="105">
        <v>10964.025395000001</v>
      </c>
      <c r="EP64" s="105">
        <v>0</v>
      </c>
      <c r="ER64" s="133">
        <v>1089.58</v>
      </c>
      <c r="ES64" s="23">
        <v>1591.4646720000001</v>
      </c>
      <c r="ET64" s="34">
        <f t="shared" si="1"/>
        <v>9.319966219248535E-2</v>
      </c>
      <c r="EU64" s="133">
        <v>0</v>
      </c>
      <c r="EV64" s="23">
        <v>0</v>
      </c>
      <c r="EW64" s="34">
        <f t="shared" si="19"/>
        <v>0</v>
      </c>
      <c r="EY64" s="141">
        <v>0</v>
      </c>
      <c r="EZ64" s="23">
        <v>3156.57</v>
      </c>
      <c r="FA64" s="139">
        <f t="shared" si="2"/>
        <v>0.23203283156840868</v>
      </c>
      <c r="FB64" s="5">
        <v>4613</v>
      </c>
      <c r="FC64" s="139">
        <f t="shared" si="3"/>
        <v>1</v>
      </c>
      <c r="FE64" s="5"/>
      <c r="FF64" s="141">
        <v>0</v>
      </c>
      <c r="FG64" s="23">
        <v>10423.35</v>
      </c>
      <c r="FH64" s="139">
        <f t="shared" si="4"/>
        <v>0.78248972467766453</v>
      </c>
      <c r="FI64" s="5">
        <v>0</v>
      </c>
      <c r="FJ64" s="139">
        <f t="shared" si="5"/>
        <v>0</v>
      </c>
      <c r="FL64" s="144">
        <v>7873</v>
      </c>
      <c r="FM64" s="145">
        <f t="shared" si="6"/>
        <v>0.68245451314546257</v>
      </c>
      <c r="FN64" s="144">
        <v>2591</v>
      </c>
      <c r="FO64" s="145">
        <f t="shared" si="7"/>
        <v>0.82634348588741824</v>
      </c>
      <c r="FQ64" s="141">
        <v>46.5</v>
      </c>
      <c r="FR64" s="23">
        <v>367.01</v>
      </c>
      <c r="FS64" s="185">
        <f t="shared" si="8"/>
        <v>0.52469229793173455</v>
      </c>
      <c r="FT64" s="186">
        <f t="shared" si="9"/>
        <v>413.51</v>
      </c>
      <c r="FV64" s="107">
        <f t="shared" si="10"/>
        <v>903.37509858999999</v>
      </c>
      <c r="FW64" s="23">
        <v>1553.672292</v>
      </c>
      <c r="FX64" s="23">
        <v>0</v>
      </c>
      <c r="FY64" s="23">
        <v>0</v>
      </c>
      <c r="FZ64" s="23">
        <f t="shared" si="11"/>
        <v>0.58144506958771169</v>
      </c>
      <c r="GA64" s="183">
        <v>650.29719340999998</v>
      </c>
      <c r="GC64" s="37">
        <v>12084.64659</v>
      </c>
      <c r="GD64" s="37">
        <f t="shared" si="12"/>
        <v>0.37069468067484662</v>
      </c>
      <c r="GE64" s="37">
        <v>3087.6332201300002</v>
      </c>
      <c r="GF64" s="37">
        <f t="shared" si="13"/>
        <v>0.22908689865929666</v>
      </c>
      <c r="GH64" s="5">
        <v>15938.633610000001</v>
      </c>
      <c r="GI64" s="270">
        <v>6163.6547049999999</v>
      </c>
      <c r="GK64" s="35">
        <v>0.25700000000000001</v>
      </c>
      <c r="GL64" s="33">
        <v>0.84</v>
      </c>
      <c r="GM64" s="5">
        <f t="shared" si="14"/>
        <v>1517.77579117</v>
      </c>
      <c r="GN64" s="5">
        <v>-1517.77579117</v>
      </c>
      <c r="GO64" s="5">
        <f t="shared" si="15"/>
        <v>0</v>
      </c>
      <c r="GP64" s="5">
        <f t="shared" si="16"/>
        <v>0</v>
      </c>
      <c r="GR64" s="270">
        <v>16784.89604</v>
      </c>
      <c r="GS64" s="270">
        <v>5987.562629</v>
      </c>
      <c r="GV64" s="270">
        <v>3776.590956</v>
      </c>
      <c r="GW64" s="270">
        <v>1180.6436940000001</v>
      </c>
      <c r="GX64" s="5">
        <f t="shared" si="17"/>
        <v>1537.03108</v>
      </c>
      <c r="GY64" s="5">
        <f t="shared" si="18"/>
        <v>0.76813260926382831</v>
      </c>
    </row>
    <row r="65" spans="16:207" x14ac:dyDescent="0.35">
      <c r="P65" s="40">
        <v>63</v>
      </c>
      <c r="Q65" s="85">
        <v>30876</v>
      </c>
      <c r="R65" s="86">
        <v>0.372</v>
      </c>
      <c r="S65" s="87">
        <v>1460.72</v>
      </c>
      <c r="T65" s="86">
        <v>0.30399999999999999</v>
      </c>
      <c r="U65" s="87">
        <v>13410</v>
      </c>
      <c r="V65" s="86">
        <v>0.44700000000000001</v>
      </c>
      <c r="W65" s="87">
        <v>7074.0744000000004</v>
      </c>
      <c r="X65" s="86">
        <v>0.49199999999999999</v>
      </c>
      <c r="Y65" s="87">
        <v>3265.0462000000002</v>
      </c>
      <c r="Z65" s="86">
        <v>0.33800000000000002</v>
      </c>
      <c r="AA65" s="87">
        <v>11363.82</v>
      </c>
      <c r="AB65" s="86">
        <v>0.221</v>
      </c>
      <c r="AC65" s="87">
        <v>8291.4231999999993</v>
      </c>
      <c r="AD65" s="86">
        <v>0.17899999999999996</v>
      </c>
      <c r="AF65" s="40">
        <v>63</v>
      </c>
      <c r="AG65" s="85">
        <v>889.99800000000005</v>
      </c>
      <c r="AH65" s="87">
        <v>280.60000000000002</v>
      </c>
      <c r="AI65" s="85">
        <v>61</v>
      </c>
      <c r="AJ65" s="37">
        <v>0.01</v>
      </c>
      <c r="AK65" s="37">
        <v>0.12200000000000001</v>
      </c>
      <c r="AL65" s="37">
        <v>0.122</v>
      </c>
      <c r="AM65" s="86">
        <v>33.591999999999999</v>
      </c>
      <c r="AN65" s="87">
        <v>139.72319999999999</v>
      </c>
      <c r="AO65" s="37">
        <v>5.1999999999999998E-2</v>
      </c>
      <c r="AP65" s="34">
        <v>1.1999999999999999E-2</v>
      </c>
      <c r="AQ65" s="85">
        <v>17037.2</v>
      </c>
      <c r="AR65" s="87">
        <v>12699.975</v>
      </c>
      <c r="AS65" s="37">
        <v>0.38200000000000001</v>
      </c>
      <c r="AT65" s="34">
        <v>0.54100000000000004</v>
      </c>
      <c r="AU65" s="26"/>
      <c r="AV65" s="85">
        <v>1046.6300000000001</v>
      </c>
      <c r="AW65" s="86">
        <v>0.42499979696750673</v>
      </c>
      <c r="AX65" s="85">
        <v>937.21799999999996</v>
      </c>
      <c r="AY65" s="86">
        <v>0.58320970752955814</v>
      </c>
      <c r="AZ65" s="85">
        <v>1121.4780000000001</v>
      </c>
      <c r="BA65" s="86">
        <v>0.5784392407674851</v>
      </c>
      <c r="BB65" s="26"/>
      <c r="BC65" s="88">
        <v>51358.995000000003</v>
      </c>
      <c r="BD65" s="86">
        <v>0.73770491803278682</v>
      </c>
      <c r="BE65" s="26"/>
      <c r="BF65" s="133">
        <v>15938.634</v>
      </c>
      <c r="BG65" s="26">
        <v>0</v>
      </c>
      <c r="BH65" s="89">
        <v>0</v>
      </c>
      <c r="BI65" s="90">
        <v>0.48891515337423314</v>
      </c>
      <c r="BJ65" s="91">
        <v>0</v>
      </c>
      <c r="BK65" s="89">
        <v>0</v>
      </c>
      <c r="BL65" s="89">
        <v>0</v>
      </c>
      <c r="BM65" s="89">
        <v>0</v>
      </c>
      <c r="BN65" s="89">
        <v>6163.6549999999997</v>
      </c>
      <c r="BO65" s="90">
        <v>0.45731228668941976</v>
      </c>
      <c r="BP65" s="91">
        <v>0</v>
      </c>
      <c r="BQ65" s="26">
        <v>7668</v>
      </c>
      <c r="BR65" s="26">
        <v>0</v>
      </c>
      <c r="BS65" s="26"/>
      <c r="BT65" s="92">
        <v>-700</v>
      </c>
      <c r="BU65" s="26">
        <v>0</v>
      </c>
      <c r="BV65" s="26">
        <v>4485</v>
      </c>
      <c r="BW65" s="26">
        <v>4485</v>
      </c>
      <c r="BX65" s="26">
        <v>0</v>
      </c>
      <c r="BY65" s="26">
        <v>0</v>
      </c>
      <c r="BZ65" s="26">
        <v>-5000</v>
      </c>
      <c r="CA65" s="26">
        <v>0</v>
      </c>
      <c r="CB65" s="26">
        <v>2216.00056288</v>
      </c>
      <c r="CC65" s="26">
        <v>2216.00056288</v>
      </c>
      <c r="CD65" s="26">
        <v>-4000</v>
      </c>
      <c r="CE65" s="26">
        <v>0</v>
      </c>
      <c r="CF65" s="26">
        <v>4800</v>
      </c>
      <c r="CG65" s="26">
        <v>4800</v>
      </c>
      <c r="CH65" s="26">
        <v>7249.7830947900002</v>
      </c>
      <c r="CI65" s="26">
        <v>7249.7830947900002</v>
      </c>
      <c r="CJ65" s="90">
        <v>18750.783657669999</v>
      </c>
      <c r="CK65" s="26"/>
      <c r="CL65" s="92">
        <v>-700</v>
      </c>
      <c r="CM65" s="26">
        <v>700</v>
      </c>
      <c r="CN65" s="26">
        <v>4485</v>
      </c>
      <c r="CO65" s="26">
        <v>0</v>
      </c>
      <c r="CP65" s="26">
        <v>0</v>
      </c>
      <c r="CQ65" s="26">
        <v>0</v>
      </c>
      <c r="CR65" s="26">
        <v>-5000</v>
      </c>
      <c r="CS65" s="26">
        <v>5000</v>
      </c>
      <c r="CT65" s="26">
        <v>2216.00056288</v>
      </c>
      <c r="CU65" s="26">
        <v>0</v>
      </c>
      <c r="CV65" s="26">
        <v>-4000</v>
      </c>
      <c r="CW65" s="26">
        <v>4000</v>
      </c>
      <c r="CX65" s="26">
        <v>4800</v>
      </c>
      <c r="CY65" s="26">
        <v>0</v>
      </c>
      <c r="CZ65" s="26">
        <v>7249.7830947900002</v>
      </c>
      <c r="DA65" s="26">
        <v>0</v>
      </c>
      <c r="DB65" s="90">
        <v>9700</v>
      </c>
      <c r="DC65" s="26"/>
      <c r="DD65" s="93">
        <v>40566.576999999997</v>
      </c>
      <c r="DE65" s="34">
        <v>1579.009</v>
      </c>
      <c r="DF65" s="37">
        <v>1662.0000771989</v>
      </c>
      <c r="DG65" s="37">
        <v>43807.586077198896</v>
      </c>
      <c r="DH65" s="93">
        <v>12964.388000000001</v>
      </c>
      <c r="DI65" s="93">
        <v>59900.411</v>
      </c>
      <c r="DJ65" s="34">
        <v>5444</v>
      </c>
      <c r="DK65" s="90">
        <v>65344.411</v>
      </c>
      <c r="DL65" s="26"/>
      <c r="DM65" s="93">
        <v>754.66</v>
      </c>
      <c r="DN65" s="34">
        <v>10555.905846475949</v>
      </c>
      <c r="DO65" s="34">
        <v>11310.565846475949</v>
      </c>
      <c r="DP65" s="37">
        <v>1622.0424233861261</v>
      </c>
      <c r="DQ65" s="37">
        <v>2932.5560997657399</v>
      </c>
      <c r="DR65" s="37">
        <v>0</v>
      </c>
      <c r="DS65" s="34">
        <v>2932.5560997657399</v>
      </c>
      <c r="DT65" s="34">
        <v>162.91978332031891</v>
      </c>
      <c r="DU65" s="34">
        <v>162.91978332031891</v>
      </c>
      <c r="DW65" s="97">
        <v>0</v>
      </c>
      <c r="DX65" s="98">
        <v>6093.3312093699997</v>
      </c>
      <c r="DY65" s="104">
        <v>1196.160083</v>
      </c>
      <c r="DZ65" s="104">
        <v>0</v>
      </c>
      <c r="EA65" s="97">
        <v>0</v>
      </c>
      <c r="EB65" s="98">
        <v>1553.672292</v>
      </c>
      <c r="EC65" s="97">
        <v>0</v>
      </c>
      <c r="ED65" s="98">
        <v>1265.0161556</v>
      </c>
      <c r="EE65" s="97">
        <v>0</v>
      </c>
      <c r="EF65" s="98">
        <v>847.5</v>
      </c>
      <c r="EG65" s="97">
        <v>0</v>
      </c>
      <c r="EH65" s="98">
        <v>7397.5988710000001</v>
      </c>
      <c r="EI65" s="97">
        <v>0</v>
      </c>
      <c r="EJ65" s="98">
        <v>6093.3312093699997</v>
      </c>
      <c r="EK65" s="105">
        <v>1553.672292</v>
      </c>
      <c r="EL65" s="106">
        <v>847.5</v>
      </c>
      <c r="EM65" s="107">
        <v>735.83500000000004</v>
      </c>
      <c r="EN65" s="105">
        <v>0</v>
      </c>
      <c r="EO65" s="105">
        <v>10706.275109599999</v>
      </c>
      <c r="EP65" s="105">
        <v>0</v>
      </c>
      <c r="ER65" s="133">
        <v>1093.7439999999999</v>
      </c>
      <c r="ES65" s="23">
        <v>1591.4646720000001</v>
      </c>
      <c r="ET65" s="34">
        <f t="shared" si="1"/>
        <v>9.3344413004518623E-2</v>
      </c>
      <c r="EU65" s="133">
        <v>0</v>
      </c>
      <c r="EV65" s="23">
        <v>0</v>
      </c>
      <c r="EW65" s="34">
        <f t="shared" si="19"/>
        <v>0</v>
      </c>
      <c r="EY65" s="141">
        <v>0</v>
      </c>
      <c r="EZ65" s="23">
        <v>3156.57</v>
      </c>
      <c r="FA65" s="139">
        <f t="shared" si="2"/>
        <v>0.23203283156840868</v>
      </c>
      <c r="FB65" s="5">
        <v>4613</v>
      </c>
      <c r="FC65" s="139">
        <f t="shared" si="3"/>
        <v>1</v>
      </c>
      <c r="FE65" s="5"/>
      <c r="FF65" s="141">
        <v>0</v>
      </c>
      <c r="FG65" s="23">
        <v>10423.35</v>
      </c>
      <c r="FH65" s="139">
        <f t="shared" si="4"/>
        <v>0.78248972467766453</v>
      </c>
      <c r="FI65" s="5">
        <v>0</v>
      </c>
      <c r="FJ65" s="139">
        <f t="shared" si="5"/>
        <v>0</v>
      </c>
      <c r="FL65" s="144">
        <v>7873</v>
      </c>
      <c r="FM65" s="145">
        <f t="shared" si="6"/>
        <v>0.68245451314546257</v>
      </c>
      <c r="FN65" s="144">
        <v>2591</v>
      </c>
      <c r="FO65" s="145">
        <f t="shared" si="7"/>
        <v>0.82634348588741824</v>
      </c>
      <c r="FQ65" s="141">
        <v>278</v>
      </c>
      <c r="FR65" s="23">
        <v>367.01</v>
      </c>
      <c r="FS65" s="185">
        <f t="shared" si="8"/>
        <v>0.8184367466057606</v>
      </c>
      <c r="FT65" s="186">
        <f t="shared" si="9"/>
        <v>645.01</v>
      </c>
      <c r="FV65" s="107">
        <f t="shared" si="10"/>
        <v>902.91521667999996</v>
      </c>
      <c r="FW65" s="23">
        <v>1553.672292</v>
      </c>
      <c r="FX65" s="23">
        <v>0</v>
      </c>
      <c r="FY65" s="23">
        <v>0</v>
      </c>
      <c r="FZ65" s="23">
        <f t="shared" si="11"/>
        <v>0.5811490728643357</v>
      </c>
      <c r="GA65" s="183">
        <v>650.75707532000001</v>
      </c>
      <c r="GC65" s="37">
        <v>11316.43014</v>
      </c>
      <c r="GD65" s="37">
        <f t="shared" si="12"/>
        <v>0.34712975889570552</v>
      </c>
      <c r="GE65" s="37">
        <v>2835.6705000000002</v>
      </c>
      <c r="GF65" s="37">
        <f t="shared" si="13"/>
        <v>0.21039252856506901</v>
      </c>
      <c r="GH65" s="5">
        <v>13494.52311</v>
      </c>
      <c r="GI65" s="270">
        <v>5306.1280139999999</v>
      </c>
      <c r="GK65" s="35">
        <v>0.25700000000000001</v>
      </c>
      <c r="GL65" s="33">
        <v>0.84</v>
      </c>
      <c r="GM65" s="5">
        <f t="shared" si="14"/>
        <v>1517.77579117</v>
      </c>
      <c r="GN65" s="5">
        <v>-1517.77579117</v>
      </c>
      <c r="GO65" s="5">
        <f t="shared" si="15"/>
        <v>0</v>
      </c>
      <c r="GP65" s="5">
        <f t="shared" si="16"/>
        <v>0</v>
      </c>
      <c r="GR65" s="270">
        <v>17020.628919999999</v>
      </c>
      <c r="GS65" s="270">
        <v>6418.5352350000003</v>
      </c>
      <c r="GV65" s="270">
        <v>3776.590956</v>
      </c>
      <c r="GW65" s="270">
        <v>1180.6436940000001</v>
      </c>
      <c r="GX65" s="5">
        <f t="shared" si="17"/>
        <v>1537.03108</v>
      </c>
      <c r="GY65" s="5">
        <f t="shared" si="18"/>
        <v>0.76813260926382831</v>
      </c>
    </row>
    <row r="66" spans="16:207" x14ac:dyDescent="0.35">
      <c r="P66" s="40">
        <v>64</v>
      </c>
      <c r="Q66" s="85">
        <v>28635</v>
      </c>
      <c r="R66" s="86">
        <v>0.34499999999999997</v>
      </c>
      <c r="S66" s="87">
        <v>1013.855</v>
      </c>
      <c r="T66" s="86">
        <v>0.21099999999999999</v>
      </c>
      <c r="U66" s="87">
        <v>10290</v>
      </c>
      <c r="V66" s="86">
        <v>0.34300000000000003</v>
      </c>
      <c r="W66" s="87">
        <v>5837.5492000000004</v>
      </c>
      <c r="X66" s="86">
        <v>0.40600000000000003</v>
      </c>
      <c r="Y66" s="87">
        <v>2588.8532</v>
      </c>
      <c r="Z66" s="86">
        <v>0.26800000000000002</v>
      </c>
      <c r="AA66" s="87">
        <v>7815.84</v>
      </c>
      <c r="AB66" s="86">
        <v>0.152</v>
      </c>
      <c r="AC66" s="87">
        <v>5512.1751999999997</v>
      </c>
      <c r="AD66" s="86">
        <v>0.11899999999999998</v>
      </c>
      <c r="AF66" s="40">
        <v>64</v>
      </c>
      <c r="AG66" s="85">
        <v>978.99779999999998</v>
      </c>
      <c r="AH66" s="87">
        <v>276</v>
      </c>
      <c r="AI66" s="85">
        <v>60</v>
      </c>
      <c r="AJ66" s="37">
        <v>1.0999999999999999E-2</v>
      </c>
      <c r="AK66" s="37">
        <v>0.12</v>
      </c>
      <c r="AL66" s="37">
        <v>0.12</v>
      </c>
      <c r="AM66" s="86">
        <v>45.866</v>
      </c>
      <c r="AN66" s="87">
        <v>197.94120000000001</v>
      </c>
      <c r="AO66" s="37">
        <v>7.0999999999999994E-2</v>
      </c>
      <c r="AP66" s="34">
        <v>1.7000000000000001E-2</v>
      </c>
      <c r="AQ66" s="85">
        <v>15074.8</v>
      </c>
      <c r="AR66" s="87">
        <v>12582.6</v>
      </c>
      <c r="AS66" s="37">
        <v>0.33799999999999997</v>
      </c>
      <c r="AT66" s="34">
        <v>0.53600000000000003</v>
      </c>
      <c r="AU66" s="26"/>
      <c r="AV66" s="85">
        <v>1058.944</v>
      </c>
      <c r="AW66" s="86">
        <v>0.43000008121299732</v>
      </c>
      <c r="AX66" s="85">
        <v>940.53800000000001</v>
      </c>
      <c r="AY66" s="86">
        <v>0.58527566894835092</v>
      </c>
      <c r="AZ66" s="85">
        <v>1121.4780000000001</v>
      </c>
      <c r="BA66" s="86">
        <v>0.5784392407674851</v>
      </c>
      <c r="BB66" s="26"/>
      <c r="BC66" s="88">
        <v>51358.995000000003</v>
      </c>
      <c r="BD66" s="86">
        <v>0.73770491803278682</v>
      </c>
      <c r="BE66" s="26"/>
      <c r="BF66" s="133">
        <v>13494.522999999999</v>
      </c>
      <c r="BG66" s="26">
        <v>0</v>
      </c>
      <c r="BH66" s="89">
        <v>0</v>
      </c>
      <c r="BI66" s="90">
        <v>0.41394242331288339</v>
      </c>
      <c r="BJ66" s="91">
        <v>0</v>
      </c>
      <c r="BK66" s="89">
        <v>0</v>
      </c>
      <c r="BL66" s="89">
        <v>0</v>
      </c>
      <c r="BM66" s="89">
        <v>0</v>
      </c>
      <c r="BN66" s="89">
        <v>5306.1279999999997</v>
      </c>
      <c r="BO66" s="90">
        <v>0.39368808428550228</v>
      </c>
      <c r="BP66" s="91">
        <v>0</v>
      </c>
      <c r="BQ66" s="26">
        <v>7668</v>
      </c>
      <c r="BR66" s="26">
        <v>651.21695723000005</v>
      </c>
      <c r="BS66" s="26"/>
      <c r="BT66" s="92">
        <v>-700</v>
      </c>
      <c r="BU66" s="26">
        <v>0</v>
      </c>
      <c r="BV66" s="26">
        <v>4485</v>
      </c>
      <c r="BW66" s="26">
        <v>4485</v>
      </c>
      <c r="BX66" s="26">
        <v>0</v>
      </c>
      <c r="BY66" s="26">
        <v>0</v>
      </c>
      <c r="BZ66" s="26">
        <v>-5000</v>
      </c>
      <c r="CA66" s="26">
        <v>0</v>
      </c>
      <c r="CB66" s="26">
        <v>1085.00171707</v>
      </c>
      <c r="CC66" s="26">
        <v>1085.00171707</v>
      </c>
      <c r="CD66" s="26">
        <v>-4000</v>
      </c>
      <c r="CE66" s="26">
        <v>0</v>
      </c>
      <c r="CF66" s="26">
        <v>4800</v>
      </c>
      <c r="CG66" s="26">
        <v>4800</v>
      </c>
      <c r="CH66" s="26">
        <v>6282.3735026799995</v>
      </c>
      <c r="CI66" s="26">
        <v>6282.3735026799995</v>
      </c>
      <c r="CJ66" s="90">
        <v>16652.37521975</v>
      </c>
      <c r="CK66" s="26"/>
      <c r="CL66" s="92">
        <v>-700</v>
      </c>
      <c r="CM66" s="26">
        <v>700</v>
      </c>
      <c r="CN66" s="26">
        <v>4485</v>
      </c>
      <c r="CO66" s="26">
        <v>0</v>
      </c>
      <c r="CP66" s="26">
        <v>0</v>
      </c>
      <c r="CQ66" s="26">
        <v>0</v>
      </c>
      <c r="CR66" s="26">
        <v>-5000</v>
      </c>
      <c r="CS66" s="26">
        <v>5000</v>
      </c>
      <c r="CT66" s="26">
        <v>1085.00171707</v>
      </c>
      <c r="CU66" s="26">
        <v>0</v>
      </c>
      <c r="CV66" s="26">
        <v>-4000</v>
      </c>
      <c r="CW66" s="26">
        <v>4000</v>
      </c>
      <c r="CX66" s="26">
        <v>4800</v>
      </c>
      <c r="CY66" s="26">
        <v>0</v>
      </c>
      <c r="CZ66" s="26">
        <v>6282.3735026799995</v>
      </c>
      <c r="DA66" s="26">
        <v>0</v>
      </c>
      <c r="DB66" s="90">
        <v>9700</v>
      </c>
      <c r="DC66" s="26"/>
      <c r="DD66" s="93">
        <v>40450.872000000003</v>
      </c>
      <c r="DE66" s="34">
        <v>1701.982</v>
      </c>
      <c r="DF66" s="37">
        <v>1403.5900764764999</v>
      </c>
      <c r="DG66" s="37">
        <v>43556.44407647651</v>
      </c>
      <c r="DH66" s="93">
        <v>12244.002</v>
      </c>
      <c r="DI66" s="93">
        <v>61758.411</v>
      </c>
      <c r="DJ66" s="34">
        <v>5948</v>
      </c>
      <c r="DK66" s="90">
        <v>67706.410999999993</v>
      </c>
      <c r="DL66" s="26"/>
      <c r="DM66" s="93">
        <v>777.29</v>
      </c>
      <c r="DN66" s="34">
        <v>10571.615847326309</v>
      </c>
      <c r="DO66" s="34">
        <v>11348.90584732631</v>
      </c>
      <c r="DP66" s="37">
        <v>1622.0424233861261</v>
      </c>
      <c r="DQ66" s="37">
        <v>2940.8339741909822</v>
      </c>
      <c r="DR66" s="37">
        <v>0</v>
      </c>
      <c r="DS66" s="34">
        <v>2940.8339741909822</v>
      </c>
      <c r="DT66" s="34">
        <v>163.37966523283239</v>
      </c>
      <c r="DU66" s="34">
        <v>163.37966523283239</v>
      </c>
      <c r="DW66" s="97">
        <v>0</v>
      </c>
      <c r="DX66" s="98">
        <v>5047.9713274599999</v>
      </c>
      <c r="DY66" s="104">
        <v>944.58008299999995</v>
      </c>
      <c r="DZ66" s="104">
        <v>0</v>
      </c>
      <c r="EA66" s="97">
        <v>0</v>
      </c>
      <c r="EB66" s="98">
        <v>1553.672292</v>
      </c>
      <c r="EC66" s="97">
        <v>0</v>
      </c>
      <c r="ED66" s="98">
        <v>462.95839926000002</v>
      </c>
      <c r="EE66" s="97">
        <v>0</v>
      </c>
      <c r="EF66" s="98">
        <v>847.5</v>
      </c>
      <c r="EG66" s="97">
        <v>0</v>
      </c>
      <c r="EH66" s="98">
        <v>7397.5988710000001</v>
      </c>
      <c r="EI66" s="97">
        <v>0</v>
      </c>
      <c r="EJ66" s="98">
        <v>5047.9713274599999</v>
      </c>
      <c r="EK66" s="105">
        <v>1553.672292</v>
      </c>
      <c r="EL66" s="106">
        <v>847.5</v>
      </c>
      <c r="EM66" s="107">
        <v>735.83500000000004</v>
      </c>
      <c r="EN66" s="105">
        <v>0</v>
      </c>
      <c r="EO66" s="105">
        <v>9652.637353260001</v>
      </c>
      <c r="EP66" s="105">
        <v>0</v>
      </c>
      <c r="ER66" s="133">
        <v>1097.9079999999999</v>
      </c>
      <c r="ES66" s="23">
        <v>1591.4646720000001</v>
      </c>
      <c r="ET66" s="34">
        <f t="shared" si="1"/>
        <v>9.348916381655191E-2</v>
      </c>
      <c r="EU66" s="133">
        <v>0</v>
      </c>
      <c r="EV66" s="23">
        <v>0</v>
      </c>
      <c r="EW66" s="34">
        <f t="shared" si="19"/>
        <v>0</v>
      </c>
      <c r="EY66" s="141">
        <v>0</v>
      </c>
      <c r="EZ66" s="23">
        <v>3156.57</v>
      </c>
      <c r="FA66" s="139">
        <f t="shared" si="2"/>
        <v>0.23203283156840868</v>
      </c>
      <c r="FB66" s="5">
        <v>4613</v>
      </c>
      <c r="FC66" s="139">
        <f t="shared" si="3"/>
        <v>1</v>
      </c>
      <c r="FE66" s="5"/>
      <c r="FF66" s="141">
        <v>0</v>
      </c>
      <c r="FG66" s="23">
        <v>10351.18835441</v>
      </c>
      <c r="FH66" s="139">
        <f t="shared" si="4"/>
        <v>0.7770724887420003</v>
      </c>
      <c r="FI66" s="5">
        <v>0</v>
      </c>
      <c r="FJ66" s="139">
        <f t="shared" si="5"/>
        <v>0</v>
      </c>
      <c r="FL66" s="144">
        <v>7873</v>
      </c>
      <c r="FM66" s="145">
        <f t="shared" si="6"/>
        <v>0.68245451314546257</v>
      </c>
      <c r="FN66" s="144">
        <v>2591</v>
      </c>
      <c r="FO66" s="145">
        <f t="shared" si="7"/>
        <v>0.82634348588741824</v>
      </c>
      <c r="FQ66" s="141">
        <v>278</v>
      </c>
      <c r="FR66" s="23">
        <v>367.01</v>
      </c>
      <c r="FS66" s="185">
        <f t="shared" si="8"/>
        <v>0.8184367466057606</v>
      </c>
      <c r="FT66" s="186">
        <f t="shared" si="9"/>
        <v>645.01</v>
      </c>
      <c r="FV66" s="107">
        <f t="shared" si="10"/>
        <v>1223.672292</v>
      </c>
      <c r="FW66" s="23">
        <v>1553.672292</v>
      </c>
      <c r="FX66" s="23">
        <v>0</v>
      </c>
      <c r="FY66" s="23">
        <v>330</v>
      </c>
      <c r="FZ66" s="23">
        <f t="shared" si="11"/>
        <v>0.78759999261105451</v>
      </c>
      <c r="GA66" s="183">
        <v>0</v>
      </c>
      <c r="GC66" s="37">
        <v>9581.1113299999997</v>
      </c>
      <c r="GD66" s="37">
        <f t="shared" si="12"/>
        <v>0.29389912055214723</v>
      </c>
      <c r="GE66" s="37">
        <v>2400.9105</v>
      </c>
      <c r="GF66" s="37">
        <f t="shared" si="13"/>
        <v>0.17813551713904141</v>
      </c>
      <c r="GH66" s="5">
        <v>8757.2537410000004</v>
      </c>
      <c r="GI66" s="270">
        <v>3990.8631970000001</v>
      </c>
      <c r="GK66" s="35">
        <v>0.25700000000000001</v>
      </c>
      <c r="GL66" s="33">
        <v>0.84</v>
      </c>
      <c r="GM66" s="5">
        <f t="shared" si="14"/>
        <v>1517.77579117</v>
      </c>
      <c r="GN66" s="5">
        <v>-1517.77579117</v>
      </c>
      <c r="GO66" s="5">
        <f t="shared" si="15"/>
        <v>0</v>
      </c>
      <c r="GP66" s="5">
        <f t="shared" si="16"/>
        <v>0</v>
      </c>
      <c r="GR66" s="270">
        <v>15938.633610000001</v>
      </c>
      <c r="GS66" s="270">
        <v>6163.6547049999999</v>
      </c>
      <c r="GV66" s="270">
        <v>3776.590956</v>
      </c>
      <c r="GW66" s="270">
        <v>1180.6436940000001</v>
      </c>
      <c r="GX66" s="5">
        <f t="shared" si="17"/>
        <v>1537.03108</v>
      </c>
      <c r="GY66" s="5">
        <f t="shared" si="18"/>
        <v>0.76813260926382831</v>
      </c>
    </row>
    <row r="67" spans="16:207" x14ac:dyDescent="0.35">
      <c r="P67" s="40">
        <v>65</v>
      </c>
      <c r="Q67" s="85">
        <v>20003</v>
      </c>
      <c r="R67" s="86">
        <v>0.24099999999999999</v>
      </c>
      <c r="S67" s="87">
        <v>480.5</v>
      </c>
      <c r="T67" s="86">
        <v>0.1</v>
      </c>
      <c r="U67" s="87">
        <v>6000</v>
      </c>
      <c r="V67" s="86">
        <v>0.2</v>
      </c>
      <c r="W67" s="87">
        <v>4011.5178000000001</v>
      </c>
      <c r="X67" s="86">
        <v>0.27899999999999997</v>
      </c>
      <c r="Y67" s="87">
        <v>1593.8834999999999</v>
      </c>
      <c r="Z67" s="86">
        <v>0.16500000000000001</v>
      </c>
      <c r="AA67" s="87">
        <v>3393.72</v>
      </c>
      <c r="AB67" s="86">
        <v>6.5999999999999989E-2</v>
      </c>
      <c r="AC67" s="87">
        <v>2223.3984</v>
      </c>
      <c r="AD67" s="86">
        <v>4.8000000000000001E-2</v>
      </c>
      <c r="AF67" s="40">
        <v>65</v>
      </c>
      <c r="AG67" s="85">
        <v>889.99800000000005</v>
      </c>
      <c r="AH67" s="87">
        <v>278.3</v>
      </c>
      <c r="AI67" s="85">
        <v>60.5</v>
      </c>
      <c r="AJ67" s="37">
        <v>0.01</v>
      </c>
      <c r="AK67" s="37">
        <v>0.12100000000000001</v>
      </c>
      <c r="AL67" s="37">
        <v>0.121</v>
      </c>
      <c r="AM67" s="86">
        <v>58.14</v>
      </c>
      <c r="AN67" s="87">
        <v>279.44639999999998</v>
      </c>
      <c r="AO67" s="37">
        <v>0.09</v>
      </c>
      <c r="AP67" s="34">
        <v>2.3999999999999997E-2</v>
      </c>
      <c r="AQ67" s="85">
        <v>13424.6</v>
      </c>
      <c r="AR67" s="87">
        <v>12277.424999999999</v>
      </c>
      <c r="AS67" s="37">
        <v>0.30099999999999999</v>
      </c>
      <c r="AT67" s="34">
        <v>0.52300000000000002</v>
      </c>
      <c r="AU67" s="26"/>
      <c r="AV67" s="85">
        <v>1071.2570000000001</v>
      </c>
      <c r="AW67" s="86">
        <v>0.43499995939350139</v>
      </c>
      <c r="AX67" s="85">
        <v>955.12699999999995</v>
      </c>
      <c r="AY67" s="86">
        <v>0.59435407591785938</v>
      </c>
      <c r="AZ67" s="85">
        <v>1121.4780000000001</v>
      </c>
      <c r="BA67" s="86">
        <v>0.5784392407674851</v>
      </c>
      <c r="BB67" s="26"/>
      <c r="BC67" s="88">
        <v>51358.995000000003</v>
      </c>
      <c r="BD67" s="86">
        <v>0.73770491803278682</v>
      </c>
      <c r="BE67" s="26"/>
      <c r="BF67" s="133">
        <v>8757.2540000000008</v>
      </c>
      <c r="BG67" s="26">
        <v>0</v>
      </c>
      <c r="BH67" s="89">
        <v>0</v>
      </c>
      <c r="BI67" s="90">
        <v>0.26862742331288347</v>
      </c>
      <c r="BJ67" s="91">
        <v>0</v>
      </c>
      <c r="BK67" s="89">
        <v>0</v>
      </c>
      <c r="BL67" s="89">
        <v>0</v>
      </c>
      <c r="BM67" s="89">
        <v>0</v>
      </c>
      <c r="BN67" s="89">
        <v>3990.8629999999998</v>
      </c>
      <c r="BO67" s="90">
        <v>0.29610201810357617</v>
      </c>
      <c r="BP67" s="91">
        <v>0</v>
      </c>
      <c r="BQ67" s="26">
        <v>7668</v>
      </c>
      <c r="BR67" s="26">
        <v>651.21695723000005</v>
      </c>
      <c r="BS67" s="26"/>
      <c r="BT67" s="92">
        <v>-700</v>
      </c>
      <c r="BU67" s="26">
        <v>0</v>
      </c>
      <c r="BV67" s="26">
        <v>4485</v>
      </c>
      <c r="BW67" s="26">
        <v>4485</v>
      </c>
      <c r="BX67" s="26">
        <v>0</v>
      </c>
      <c r="BY67" s="26">
        <v>0</v>
      </c>
      <c r="BZ67" s="26">
        <v>-5000</v>
      </c>
      <c r="CA67" s="26">
        <v>0</v>
      </c>
      <c r="CB67" s="26">
        <v>296.32136652000003</v>
      </c>
      <c r="CC67" s="26">
        <v>296.32136652000003</v>
      </c>
      <c r="CD67" s="26">
        <v>-4000</v>
      </c>
      <c r="CE67" s="26">
        <v>0</v>
      </c>
      <c r="CF67" s="26">
        <v>4800</v>
      </c>
      <c r="CG67" s="26">
        <v>4800</v>
      </c>
      <c r="CH67" s="26">
        <v>6718.8256398200001</v>
      </c>
      <c r="CI67" s="26">
        <v>6718.8256398200001</v>
      </c>
      <c r="CJ67" s="90">
        <v>16300.147006340001</v>
      </c>
      <c r="CK67" s="26"/>
      <c r="CL67" s="92">
        <v>-700</v>
      </c>
      <c r="CM67" s="26">
        <v>700</v>
      </c>
      <c r="CN67" s="26">
        <v>4485</v>
      </c>
      <c r="CO67" s="26">
        <v>0</v>
      </c>
      <c r="CP67" s="26">
        <v>0</v>
      </c>
      <c r="CQ67" s="26">
        <v>0</v>
      </c>
      <c r="CR67" s="26">
        <v>-5000</v>
      </c>
      <c r="CS67" s="26">
        <v>5000</v>
      </c>
      <c r="CT67" s="26">
        <v>296.32136652000003</v>
      </c>
      <c r="CU67" s="26">
        <v>0</v>
      </c>
      <c r="CV67" s="26">
        <v>-4000</v>
      </c>
      <c r="CW67" s="26">
        <v>4000</v>
      </c>
      <c r="CX67" s="26">
        <v>4800</v>
      </c>
      <c r="CY67" s="26">
        <v>0</v>
      </c>
      <c r="CZ67" s="26">
        <v>6718.8256398200001</v>
      </c>
      <c r="DA67" s="26">
        <v>0</v>
      </c>
      <c r="DB67" s="90">
        <v>9700</v>
      </c>
      <c r="DC67" s="26"/>
      <c r="DD67" s="93">
        <v>40796.947999999997</v>
      </c>
      <c r="DE67" s="34">
        <v>2043.7380000000001</v>
      </c>
      <c r="DF67" s="37">
        <v>1402.2078902389001</v>
      </c>
      <c r="DG67" s="37">
        <v>44242.893890238891</v>
      </c>
      <c r="DH67" s="93">
        <v>11416.52</v>
      </c>
      <c r="DI67" s="93">
        <v>65278.411</v>
      </c>
      <c r="DJ67" s="34">
        <v>6006</v>
      </c>
      <c r="DK67" s="90">
        <v>71284.410999999993</v>
      </c>
      <c r="DL67" s="26"/>
      <c r="DM67" s="93">
        <v>803.51800000000003</v>
      </c>
      <c r="DN67" s="34">
        <v>10571.615847326309</v>
      </c>
      <c r="DO67" s="34">
        <v>11375.133847326309</v>
      </c>
      <c r="DP67" s="37">
        <v>1622.0424233861261</v>
      </c>
      <c r="DQ67" s="37">
        <v>2940.8339741909822</v>
      </c>
      <c r="DR67" s="37">
        <v>0</v>
      </c>
      <c r="DS67" s="34">
        <v>2940.8339741909822</v>
      </c>
      <c r="DT67" s="34">
        <v>163.37966523283239</v>
      </c>
      <c r="DU67" s="34">
        <v>163.37966523283239</v>
      </c>
      <c r="DW67" s="97">
        <v>0</v>
      </c>
      <c r="DX67" s="98">
        <v>4003.0713274599998</v>
      </c>
      <c r="DY67" s="104">
        <v>819.53302766000002</v>
      </c>
      <c r="DZ67" s="104">
        <v>0</v>
      </c>
      <c r="EA67" s="97">
        <v>0</v>
      </c>
      <c r="EB67" s="98">
        <v>1553.672292</v>
      </c>
      <c r="EC67" s="97">
        <v>0</v>
      </c>
      <c r="ED67" s="98">
        <v>112.03494259</v>
      </c>
      <c r="EE67" s="97">
        <v>0</v>
      </c>
      <c r="EF67" s="98">
        <v>847.5</v>
      </c>
      <c r="EG67" s="97">
        <v>0</v>
      </c>
      <c r="EH67" s="98">
        <v>6828.6693830100003</v>
      </c>
      <c r="EI67" s="97">
        <v>0</v>
      </c>
      <c r="EJ67" s="98">
        <v>4003.0713274599998</v>
      </c>
      <c r="EK67" s="105">
        <v>1553.672292</v>
      </c>
      <c r="EL67" s="106">
        <v>847.5</v>
      </c>
      <c r="EM67" s="107">
        <v>735.83500000000004</v>
      </c>
      <c r="EN67" s="105">
        <v>0</v>
      </c>
      <c r="EO67" s="105">
        <v>8607.7373532599995</v>
      </c>
      <c r="EP67" s="105">
        <v>0</v>
      </c>
      <c r="ER67" s="133">
        <v>1106.5830000000001</v>
      </c>
      <c r="ES67" s="23">
        <v>1591.4646720000001</v>
      </c>
      <c r="ET67" s="34">
        <f t="shared" si="1"/>
        <v>9.379072800828793E-2</v>
      </c>
      <c r="EU67" s="133">
        <v>0</v>
      </c>
      <c r="EV67" s="23">
        <v>0</v>
      </c>
      <c r="EW67" s="34">
        <f t="shared" ref="EW67:EW98" si="20">(EU67+EV67)/($J$2+$J$3)</f>
        <v>0</v>
      </c>
      <c r="EY67" s="141">
        <v>0</v>
      </c>
      <c r="EZ67" s="23">
        <v>3156.57</v>
      </c>
      <c r="FA67" s="139">
        <f t="shared" si="2"/>
        <v>0.23203283156840868</v>
      </c>
      <c r="FB67" s="5">
        <v>4613</v>
      </c>
      <c r="FC67" s="139">
        <f t="shared" si="3"/>
        <v>1</v>
      </c>
      <c r="FE67" s="5"/>
      <c r="FF67" s="141">
        <v>0</v>
      </c>
      <c r="FG67" s="23">
        <v>374.42458929999998</v>
      </c>
      <c r="FH67" s="139">
        <f t="shared" si="4"/>
        <v>2.8108371473077716E-2</v>
      </c>
      <c r="FI67" s="5">
        <v>0</v>
      </c>
      <c r="FJ67" s="139">
        <f t="shared" si="5"/>
        <v>0</v>
      </c>
      <c r="FL67" s="144">
        <v>7873</v>
      </c>
      <c r="FM67" s="145">
        <f t="shared" si="6"/>
        <v>0.68245451314546257</v>
      </c>
      <c r="FN67" s="144">
        <v>2591</v>
      </c>
      <c r="FO67" s="145">
        <f t="shared" si="7"/>
        <v>0.82634348588741824</v>
      </c>
      <c r="FQ67" s="141">
        <v>278</v>
      </c>
      <c r="FR67" s="23">
        <v>367.01</v>
      </c>
      <c r="FS67" s="185">
        <f t="shared" si="8"/>
        <v>0.8184367466057606</v>
      </c>
      <c r="FT67" s="186">
        <f t="shared" si="9"/>
        <v>645.01</v>
      </c>
      <c r="FV67" s="107">
        <f t="shared" si="10"/>
        <v>1223.672292</v>
      </c>
      <c r="FW67" s="23">
        <v>1553.672292</v>
      </c>
      <c r="FX67" s="23">
        <v>0</v>
      </c>
      <c r="FY67" s="23">
        <v>330</v>
      </c>
      <c r="FZ67" s="23">
        <f t="shared" si="11"/>
        <v>0.78759999261105451</v>
      </c>
      <c r="GA67" s="183">
        <v>0</v>
      </c>
      <c r="GC67" s="37">
        <v>6217.6503400000001</v>
      </c>
      <c r="GD67" s="37">
        <f t="shared" si="12"/>
        <v>0.19072547055214725</v>
      </c>
      <c r="GE67" s="37">
        <v>1966.1505</v>
      </c>
      <c r="GF67" s="37">
        <f t="shared" si="13"/>
        <v>0.14587850571301381</v>
      </c>
      <c r="GH67" s="5">
        <v>2695.7679830000002</v>
      </c>
      <c r="GI67" s="270">
        <v>2507.9606370000001</v>
      </c>
      <c r="GK67" s="35">
        <v>0.25700000000000001</v>
      </c>
      <c r="GL67" s="33">
        <v>0.84</v>
      </c>
      <c r="GM67" s="5">
        <f t="shared" si="14"/>
        <v>2698.4194852700002</v>
      </c>
      <c r="GN67" s="5">
        <v>-2698.4194852700002</v>
      </c>
      <c r="GO67" s="5">
        <f t="shared" si="15"/>
        <v>1180.6436941000002</v>
      </c>
      <c r="GP67" s="5">
        <f t="shared" si="16"/>
        <v>0.79115595568752473</v>
      </c>
      <c r="GR67" s="270">
        <v>13494.52311</v>
      </c>
      <c r="GS67" s="270">
        <v>5306.1280139999999</v>
      </c>
      <c r="GV67" s="270">
        <v>3776.590956</v>
      </c>
      <c r="GW67" s="270">
        <v>1180.6436940000001</v>
      </c>
      <c r="GX67" s="5">
        <f t="shared" si="17"/>
        <v>1537.03108</v>
      </c>
      <c r="GY67" s="5">
        <f t="shared" si="18"/>
        <v>0.76813260926382831</v>
      </c>
    </row>
    <row r="68" spans="16:207" x14ac:dyDescent="0.35">
      <c r="P68" s="40">
        <v>66</v>
      </c>
      <c r="Q68" s="85">
        <v>4565</v>
      </c>
      <c r="R68" s="86">
        <v>5.5E-2</v>
      </c>
      <c r="S68" s="87">
        <v>0</v>
      </c>
      <c r="T68" s="86">
        <v>0</v>
      </c>
      <c r="U68" s="87">
        <v>1560</v>
      </c>
      <c r="V68" s="86">
        <v>5.1999999999999998E-2</v>
      </c>
      <c r="W68" s="87">
        <v>1768.5186000000001</v>
      </c>
      <c r="X68" s="86">
        <v>0.123</v>
      </c>
      <c r="Y68" s="87">
        <v>579.59400000000005</v>
      </c>
      <c r="Z68" s="86">
        <v>6.0000000000000005E-2</v>
      </c>
      <c r="AA68" s="87">
        <v>0</v>
      </c>
      <c r="AB68" s="86">
        <v>0</v>
      </c>
      <c r="AC68" s="87">
        <v>0</v>
      </c>
      <c r="AD68" s="86">
        <v>0</v>
      </c>
      <c r="AF68" s="40">
        <v>66</v>
      </c>
      <c r="AG68" s="85">
        <v>1601.9964</v>
      </c>
      <c r="AH68" s="87">
        <v>282.89999999999998</v>
      </c>
      <c r="AI68" s="85">
        <v>61.5</v>
      </c>
      <c r="AJ68" s="37">
        <v>1.7999999999999999E-2</v>
      </c>
      <c r="AK68" s="37">
        <v>0.12299999999999998</v>
      </c>
      <c r="AL68" s="37">
        <v>0.123</v>
      </c>
      <c r="AM68" s="86">
        <v>69.122</v>
      </c>
      <c r="AN68" s="87">
        <v>454.10039999999998</v>
      </c>
      <c r="AO68" s="37">
        <v>0.107</v>
      </c>
      <c r="AP68" s="34">
        <v>3.9E-2</v>
      </c>
      <c r="AQ68" s="85">
        <v>11908.2</v>
      </c>
      <c r="AR68" s="87">
        <v>11972.25</v>
      </c>
      <c r="AS68" s="37">
        <v>0.26700000000000002</v>
      </c>
      <c r="AT68" s="34">
        <v>0.51</v>
      </c>
      <c r="AU68" s="26"/>
      <c r="AV68" s="85">
        <v>1083.57</v>
      </c>
      <c r="AW68" s="86">
        <v>0.43999983757400535</v>
      </c>
      <c r="AX68" s="85">
        <v>963.37900000000002</v>
      </c>
      <c r="AY68" s="86">
        <v>0.59948911014312389</v>
      </c>
      <c r="AZ68" s="85">
        <v>1121.4780000000001</v>
      </c>
      <c r="BA68" s="86">
        <v>0.5784392407674851</v>
      </c>
      <c r="BB68" s="26"/>
      <c r="BC68" s="88">
        <v>51358.995000000003</v>
      </c>
      <c r="BD68" s="86">
        <v>0.73770491803278682</v>
      </c>
      <c r="BE68" s="26"/>
      <c r="BF68" s="133">
        <v>2695.768</v>
      </c>
      <c r="BG68" s="26">
        <v>0</v>
      </c>
      <c r="BH68" s="89">
        <v>0</v>
      </c>
      <c r="BI68" s="90">
        <v>8.2692269938650309E-2</v>
      </c>
      <c r="BJ68" s="91">
        <v>0</v>
      </c>
      <c r="BK68" s="89">
        <v>0</v>
      </c>
      <c r="BL68" s="89">
        <v>0</v>
      </c>
      <c r="BM68" s="89">
        <v>0</v>
      </c>
      <c r="BN68" s="89">
        <v>2507.9609999999998</v>
      </c>
      <c r="BO68" s="90">
        <v>0.18607812731859324</v>
      </c>
      <c r="BP68" s="91">
        <v>0</v>
      </c>
      <c r="BQ68" s="26">
        <v>7668</v>
      </c>
      <c r="BR68" s="26">
        <v>651.21695723000005</v>
      </c>
      <c r="BS68" s="26"/>
      <c r="BT68" s="92">
        <v>-700</v>
      </c>
      <c r="BU68" s="26">
        <v>0</v>
      </c>
      <c r="BV68" s="26">
        <v>4485</v>
      </c>
      <c r="BW68" s="26">
        <v>4485</v>
      </c>
      <c r="BX68" s="26">
        <v>0</v>
      </c>
      <c r="BY68" s="26">
        <v>0</v>
      </c>
      <c r="BZ68" s="26">
        <v>-5000</v>
      </c>
      <c r="CA68" s="26">
        <v>0</v>
      </c>
      <c r="CB68" s="26">
        <v>3800</v>
      </c>
      <c r="CC68" s="26">
        <v>3800</v>
      </c>
      <c r="CD68" s="26">
        <v>-4000</v>
      </c>
      <c r="CE68" s="26">
        <v>0</v>
      </c>
      <c r="CF68" s="26">
        <v>4800</v>
      </c>
      <c r="CG68" s="26">
        <v>4800</v>
      </c>
      <c r="CH68" s="26">
        <v>6471.9486094699996</v>
      </c>
      <c r="CI68" s="26">
        <v>6471.9486094699996</v>
      </c>
      <c r="CJ68" s="90">
        <v>19556.948609470001</v>
      </c>
      <c r="CK68" s="26"/>
      <c r="CL68" s="92">
        <v>-700</v>
      </c>
      <c r="CM68" s="26">
        <v>700</v>
      </c>
      <c r="CN68" s="26">
        <v>4485</v>
      </c>
      <c r="CO68" s="26">
        <v>0</v>
      </c>
      <c r="CP68" s="26">
        <v>0</v>
      </c>
      <c r="CQ68" s="26">
        <v>0</v>
      </c>
      <c r="CR68" s="26">
        <v>-5000</v>
      </c>
      <c r="CS68" s="26">
        <v>5000</v>
      </c>
      <c r="CT68" s="26">
        <v>3800</v>
      </c>
      <c r="CU68" s="26">
        <v>0</v>
      </c>
      <c r="CV68" s="26">
        <v>-4000</v>
      </c>
      <c r="CW68" s="26">
        <v>4000</v>
      </c>
      <c r="CX68" s="26">
        <v>4800</v>
      </c>
      <c r="CY68" s="26">
        <v>0</v>
      </c>
      <c r="CZ68" s="26">
        <v>6471.9486094699996</v>
      </c>
      <c r="DA68" s="26">
        <v>0</v>
      </c>
      <c r="DB68" s="90">
        <v>9700</v>
      </c>
      <c r="DC68" s="26"/>
      <c r="DD68" s="93">
        <v>42707.71</v>
      </c>
      <c r="DE68" s="34">
        <v>2261.3470000000002</v>
      </c>
      <c r="DF68" s="37">
        <v>1473.643678124</v>
      </c>
      <c r="DG68" s="37">
        <v>46442.700678123998</v>
      </c>
      <c r="DH68" s="93">
        <v>10732.584999999999</v>
      </c>
      <c r="DI68" s="93">
        <v>70038.410999999993</v>
      </c>
      <c r="DJ68" s="34">
        <v>6350</v>
      </c>
      <c r="DK68" s="90">
        <v>76388.410999999993</v>
      </c>
      <c r="DL68" s="26"/>
      <c r="DM68" s="93">
        <v>819.53200000000004</v>
      </c>
      <c r="DN68" s="34">
        <v>10571.615847326309</v>
      </c>
      <c r="DO68" s="34">
        <v>11391.147847326309</v>
      </c>
      <c r="DP68" s="37">
        <v>1622.0424233861261</v>
      </c>
      <c r="DQ68" s="37">
        <v>2940.8339741909822</v>
      </c>
      <c r="DR68" s="37">
        <v>0</v>
      </c>
      <c r="DS68" s="34">
        <v>2940.8339741909822</v>
      </c>
      <c r="DT68" s="34">
        <v>163.37966523283239</v>
      </c>
      <c r="DU68" s="34">
        <v>163.37966523283239</v>
      </c>
      <c r="DW68" s="97">
        <v>0</v>
      </c>
      <c r="DX68" s="98">
        <v>2958.1713274600002</v>
      </c>
      <c r="DY68" s="104">
        <v>567.95302765999998</v>
      </c>
      <c r="DZ68" s="104">
        <v>0</v>
      </c>
      <c r="EA68" s="97">
        <v>0</v>
      </c>
      <c r="EB68" s="98">
        <v>1553.672292</v>
      </c>
      <c r="EC68" s="97">
        <v>0</v>
      </c>
      <c r="ED68" s="98">
        <v>206.41494259000001</v>
      </c>
      <c r="EE68" s="97">
        <v>0</v>
      </c>
      <c r="EF68" s="98">
        <v>847.5</v>
      </c>
      <c r="EG68" s="97">
        <v>0</v>
      </c>
      <c r="EH68" s="98">
        <v>5940.9693830099995</v>
      </c>
      <c r="EI68" s="97">
        <v>0</v>
      </c>
      <c r="EJ68" s="98">
        <v>2958.1713274600002</v>
      </c>
      <c r="EK68" s="105">
        <v>1553.672292</v>
      </c>
      <c r="EL68" s="106">
        <v>847.5</v>
      </c>
      <c r="EM68" s="107">
        <v>735.83500000000004</v>
      </c>
      <c r="EN68" s="105">
        <v>0</v>
      </c>
      <c r="EO68" s="105">
        <v>7562.8373532599999</v>
      </c>
      <c r="EP68" s="105">
        <v>0</v>
      </c>
      <c r="ER68" s="133">
        <v>1152.7339999999999</v>
      </c>
      <c r="ES68" s="23">
        <v>6195.8310494400002</v>
      </c>
      <c r="ET68" s="34">
        <f t="shared" ref="ET68:ET131" si="21">(ES68+ER68)/($E$2+$E$3)</f>
        <v>0.25545407257104902</v>
      </c>
      <c r="EU68" s="133">
        <v>1357</v>
      </c>
      <c r="EV68" s="23">
        <v>173.976</v>
      </c>
      <c r="EW68" s="34">
        <f t="shared" si="20"/>
        <v>0.83843338101507348</v>
      </c>
      <c r="EY68" s="141">
        <v>10447.41</v>
      </c>
      <c r="EZ68" s="23">
        <v>3156.57</v>
      </c>
      <c r="FA68" s="139">
        <f t="shared" ref="FA68:FA131" si="22">(EY68+EZ68)/($E$12+$E$14)</f>
        <v>1</v>
      </c>
      <c r="FB68" s="5">
        <v>4613</v>
      </c>
      <c r="FC68" s="139">
        <f t="shared" ref="FC68:FC131" si="23">FB68/$J$10</f>
        <v>1</v>
      </c>
      <c r="FE68" s="5"/>
      <c r="FF68" s="141">
        <v>0</v>
      </c>
      <c r="FG68" s="23">
        <v>0</v>
      </c>
      <c r="FH68" s="139">
        <f t="shared" ref="FH68:FH131" si="24">(FF68+FG68)/($E$13+$E$15)</f>
        <v>0</v>
      </c>
      <c r="FI68" s="5">
        <v>0</v>
      </c>
      <c r="FJ68" s="139">
        <f t="shared" ref="FJ68:FJ131" si="25">FI68/$J$11</f>
        <v>0</v>
      </c>
      <c r="FL68" s="144">
        <v>7873</v>
      </c>
      <c r="FM68" s="145">
        <f t="shared" ref="FM68:FM131" si="26">FL68/$E$11</f>
        <v>0.68245451314546257</v>
      </c>
      <c r="FN68" s="144">
        <v>2591</v>
      </c>
      <c r="FO68" s="145">
        <f t="shared" ref="FO68:FO131" si="27">FN68/$J$9</f>
        <v>0.82634348588741824</v>
      </c>
      <c r="FQ68" s="141">
        <v>278</v>
      </c>
      <c r="FR68" s="23">
        <v>367.01</v>
      </c>
      <c r="FS68" s="185">
        <f t="shared" ref="FS68:FS131" si="28">(FQ68+FR68)/($J$8+$J$12)</f>
        <v>0.8184367466057606</v>
      </c>
      <c r="FT68" s="186">
        <f t="shared" ref="FT68:FT131" si="29">FQ68+FR68</f>
        <v>645.01</v>
      </c>
      <c r="FV68" s="107">
        <f t="shared" ref="FV68:FV131" si="30">FW68+FX68-FY68-GA68</f>
        <v>1223.672292</v>
      </c>
      <c r="FW68" s="23">
        <v>1553.672292</v>
      </c>
      <c r="FX68" s="23">
        <v>0</v>
      </c>
      <c r="FY68" s="23">
        <v>330</v>
      </c>
      <c r="FZ68" s="23">
        <f t="shared" ref="FZ68:FZ131" si="31">FV68/1553.6723</f>
        <v>0.78759999261105451</v>
      </c>
      <c r="GA68" s="183">
        <v>0</v>
      </c>
      <c r="GC68" s="37">
        <v>1913.9952800000001</v>
      </c>
      <c r="GD68" s="37">
        <f t="shared" ref="GD68:GD131" si="32">GC68/32600</f>
        <v>5.8711511656441721E-2</v>
      </c>
      <c r="GE68" s="37">
        <v>1531.3905</v>
      </c>
      <c r="GF68" s="37">
        <f t="shared" ref="GF68:GF131" si="33">GE68/13478</f>
        <v>0.1136214942869862</v>
      </c>
      <c r="GH68" s="5">
        <v>1229.971896</v>
      </c>
      <c r="GI68" s="270">
        <v>1544.549808</v>
      </c>
      <c r="GK68" s="35">
        <v>0.25700000000000001</v>
      </c>
      <c r="GL68" s="33">
        <v>0.84</v>
      </c>
      <c r="GM68" s="5">
        <f t="shared" ref="GM68:GM131" si="34">-GN68</f>
        <v>2698.4194852700002</v>
      </c>
      <c r="GN68" s="5">
        <v>-2698.4194852700002</v>
      </c>
      <c r="GO68" s="5">
        <f t="shared" ref="GO68:GO131" si="35">GM68-1517.77579117</f>
        <v>1180.6436941000002</v>
      </c>
      <c r="GP68" s="5">
        <f t="shared" ref="GP68:GP131" si="36">GO68/1492.3021</f>
        <v>0.79115595568752473</v>
      </c>
      <c r="GR68" s="270">
        <v>8757.2537410000004</v>
      </c>
      <c r="GS68" s="270">
        <v>3990.8631970000001</v>
      </c>
      <c r="GV68" s="270">
        <v>3776.590956</v>
      </c>
      <c r="GW68" s="270">
        <v>1180.6436940000001</v>
      </c>
      <c r="GX68" s="5">
        <f t="shared" ref="GX68:GX131" si="37">MAX(GW:GW)</f>
        <v>1537.03108</v>
      </c>
      <c r="GY68" s="5">
        <f t="shared" ref="GY68:GY131" si="38">GW68/GX68</f>
        <v>0.76813260926382831</v>
      </c>
    </row>
    <row r="69" spans="16:207" x14ac:dyDescent="0.35">
      <c r="P69" s="40">
        <v>67</v>
      </c>
      <c r="Q69" s="85">
        <v>0</v>
      </c>
      <c r="R69" s="86">
        <v>0</v>
      </c>
      <c r="S69" s="87">
        <v>0</v>
      </c>
      <c r="T69" s="86">
        <v>0</v>
      </c>
      <c r="U69" s="87">
        <v>0</v>
      </c>
      <c r="V69" s="86">
        <v>0</v>
      </c>
      <c r="W69" s="87">
        <v>0</v>
      </c>
      <c r="X69" s="86">
        <v>0</v>
      </c>
      <c r="Y69" s="87">
        <v>0</v>
      </c>
      <c r="Z69" s="86">
        <v>0</v>
      </c>
      <c r="AA69" s="87">
        <v>0</v>
      </c>
      <c r="AB69" s="86">
        <v>0</v>
      </c>
      <c r="AC69" s="87">
        <v>0</v>
      </c>
      <c r="AD69" s="86">
        <v>0</v>
      </c>
      <c r="AF69" s="40">
        <v>67</v>
      </c>
      <c r="AG69" s="85">
        <v>2847.9935999999998</v>
      </c>
      <c r="AH69" s="87">
        <v>292.10000000000002</v>
      </c>
      <c r="AI69" s="85">
        <v>63.5</v>
      </c>
      <c r="AJ69" s="37">
        <v>3.1999999999999994E-2</v>
      </c>
      <c r="AK69" s="37">
        <v>0.127</v>
      </c>
      <c r="AL69" s="37">
        <v>0.127</v>
      </c>
      <c r="AM69" s="86">
        <v>79.457999999999998</v>
      </c>
      <c r="AN69" s="87">
        <v>803.40840000000003</v>
      </c>
      <c r="AO69" s="37">
        <v>0.123</v>
      </c>
      <c r="AP69" s="34">
        <v>6.9000000000000006E-2</v>
      </c>
      <c r="AQ69" s="85">
        <v>10659.4</v>
      </c>
      <c r="AR69" s="87">
        <v>11784.45</v>
      </c>
      <c r="AS69" s="37">
        <v>0.23899999999999999</v>
      </c>
      <c r="AT69" s="34">
        <v>0.502</v>
      </c>
      <c r="AU69" s="26"/>
      <c r="AV69" s="85">
        <v>1150.0619999999999</v>
      </c>
      <c r="AW69" s="86">
        <v>0.4669999106657029</v>
      </c>
      <c r="AX69" s="85">
        <v>971.005</v>
      </c>
      <c r="AY69" s="86">
        <v>0.60423459863098938</v>
      </c>
      <c r="AZ69" s="85">
        <v>1121.4780000000001</v>
      </c>
      <c r="BA69" s="86">
        <v>0.5784392407674851</v>
      </c>
      <c r="BB69" s="26"/>
      <c r="BC69" s="88">
        <v>51358.995000000003</v>
      </c>
      <c r="BD69" s="86">
        <v>0.73770491803278682</v>
      </c>
      <c r="BE69" s="26"/>
      <c r="BF69" s="133">
        <v>1229.972</v>
      </c>
      <c r="BG69" s="26">
        <v>0</v>
      </c>
      <c r="BH69" s="89">
        <v>0</v>
      </c>
      <c r="BI69" s="90">
        <v>3.7729202453987733E-2</v>
      </c>
      <c r="BJ69" s="91">
        <v>0</v>
      </c>
      <c r="BK69" s="89">
        <v>0</v>
      </c>
      <c r="BL69" s="89">
        <v>0</v>
      </c>
      <c r="BM69" s="89">
        <v>0</v>
      </c>
      <c r="BN69" s="89">
        <v>1544.55</v>
      </c>
      <c r="BO69" s="90">
        <v>0.11459786318444873</v>
      </c>
      <c r="BP69" s="91">
        <v>0</v>
      </c>
      <c r="BQ69" s="26">
        <v>7525.3788426200008</v>
      </c>
      <c r="BR69" s="26">
        <v>0</v>
      </c>
      <c r="BS69" s="26"/>
      <c r="BT69" s="92">
        <v>-700</v>
      </c>
      <c r="BU69" s="26">
        <v>0</v>
      </c>
      <c r="BV69" s="26">
        <v>4485</v>
      </c>
      <c r="BW69" s="26">
        <v>4485</v>
      </c>
      <c r="BX69" s="26">
        <v>0</v>
      </c>
      <c r="BY69" s="26">
        <v>0</v>
      </c>
      <c r="BZ69" s="26">
        <v>-5000</v>
      </c>
      <c r="CA69" s="26">
        <v>0</v>
      </c>
      <c r="CB69" s="26">
        <v>3800</v>
      </c>
      <c r="CC69" s="26">
        <v>3800</v>
      </c>
      <c r="CD69" s="26">
        <v>-4000</v>
      </c>
      <c r="CE69" s="26">
        <v>0</v>
      </c>
      <c r="CF69" s="26">
        <v>4800</v>
      </c>
      <c r="CG69" s="26">
        <v>4800</v>
      </c>
      <c r="CH69" s="26">
        <v>4860.1496099799997</v>
      </c>
      <c r="CI69" s="26">
        <v>4860.1496099799997</v>
      </c>
      <c r="CJ69" s="90">
        <v>17945.149609979999</v>
      </c>
      <c r="CK69" s="26"/>
      <c r="CL69" s="92">
        <v>-700</v>
      </c>
      <c r="CM69" s="26">
        <v>700</v>
      </c>
      <c r="CN69" s="26">
        <v>4485</v>
      </c>
      <c r="CO69" s="26">
        <v>0</v>
      </c>
      <c r="CP69" s="26">
        <v>0</v>
      </c>
      <c r="CQ69" s="26">
        <v>0</v>
      </c>
      <c r="CR69" s="26">
        <v>-5000</v>
      </c>
      <c r="CS69" s="26">
        <v>5000</v>
      </c>
      <c r="CT69" s="26">
        <v>3800</v>
      </c>
      <c r="CU69" s="26">
        <v>0</v>
      </c>
      <c r="CV69" s="26">
        <v>-4000</v>
      </c>
      <c r="CW69" s="26">
        <v>4000</v>
      </c>
      <c r="CX69" s="26">
        <v>4800</v>
      </c>
      <c r="CY69" s="26">
        <v>0</v>
      </c>
      <c r="CZ69" s="26">
        <v>4860.1496099799997</v>
      </c>
      <c r="DA69" s="26">
        <v>0</v>
      </c>
      <c r="DB69" s="90">
        <v>9700</v>
      </c>
      <c r="DC69" s="26"/>
      <c r="DD69" s="93">
        <v>43829.343999999997</v>
      </c>
      <c r="DE69" s="34">
        <v>2318.3209999999999</v>
      </c>
      <c r="DF69" s="37">
        <v>1590.4000349846001</v>
      </c>
      <c r="DG69" s="37">
        <v>47738.065034984596</v>
      </c>
      <c r="DH69" s="93">
        <v>10391.522000000001</v>
      </c>
      <c r="DI69" s="93">
        <v>73190.410999999993</v>
      </c>
      <c r="DJ69" s="34">
        <v>6073</v>
      </c>
      <c r="DK69" s="90">
        <v>79263.410999999993</v>
      </c>
      <c r="DL69" s="26"/>
      <c r="DM69" s="93">
        <v>794.15200000000004</v>
      </c>
      <c r="DN69" s="34">
        <v>10555.905846475949</v>
      </c>
      <c r="DO69" s="34">
        <v>11350.057846475949</v>
      </c>
      <c r="DP69" s="37">
        <v>1622.0424233861261</v>
      </c>
      <c r="DQ69" s="37">
        <v>2932.5560997657399</v>
      </c>
      <c r="DR69" s="37">
        <v>0</v>
      </c>
      <c r="DS69" s="34">
        <v>2932.5560997657399</v>
      </c>
      <c r="DT69" s="34">
        <v>162.91978332031891</v>
      </c>
      <c r="DU69" s="34">
        <v>162.91978332031891</v>
      </c>
      <c r="DW69" s="97">
        <v>0</v>
      </c>
      <c r="DX69" s="98">
        <v>1262.97413405</v>
      </c>
      <c r="DY69" s="104">
        <v>316.37302765999999</v>
      </c>
      <c r="DZ69" s="104">
        <v>0</v>
      </c>
      <c r="EA69" s="97">
        <v>0</v>
      </c>
      <c r="EB69" s="98">
        <v>902.91521667999996</v>
      </c>
      <c r="EC69" s="97">
        <v>483.84553376999997</v>
      </c>
      <c r="ED69" s="98">
        <v>0</v>
      </c>
      <c r="EE69" s="97">
        <v>0</v>
      </c>
      <c r="EF69" s="98">
        <v>847.5</v>
      </c>
      <c r="EG69" s="97">
        <v>0</v>
      </c>
      <c r="EH69" s="98">
        <v>5053.2693830099997</v>
      </c>
      <c r="EI69" s="97">
        <v>0</v>
      </c>
      <c r="EJ69" s="98">
        <v>1262.97413405</v>
      </c>
      <c r="EK69" s="105">
        <v>902.91521667999996</v>
      </c>
      <c r="EL69" s="106">
        <v>847.5</v>
      </c>
      <c r="EM69" s="107">
        <v>735.83500000000004</v>
      </c>
      <c r="EN69" s="105">
        <v>0</v>
      </c>
      <c r="EO69" s="105">
        <v>6217.1424106699997</v>
      </c>
      <c r="EP69" s="105">
        <v>483.84553376999997</v>
      </c>
      <c r="ER69" s="133">
        <v>1178.0650000000001</v>
      </c>
      <c r="ES69" s="23">
        <v>6195.8310494400002</v>
      </c>
      <c r="ET69" s="34">
        <f t="shared" si="21"/>
        <v>0.25633464001091816</v>
      </c>
      <c r="EU69" s="133">
        <v>1357</v>
      </c>
      <c r="EV69" s="23">
        <v>175.428</v>
      </c>
      <c r="EW69" s="34">
        <f t="shared" si="20"/>
        <v>0.83922856347987607</v>
      </c>
      <c r="EY69" s="141">
        <v>10447.41</v>
      </c>
      <c r="EZ69" s="23">
        <v>3156.57</v>
      </c>
      <c r="FA69" s="139">
        <f t="shared" si="22"/>
        <v>1</v>
      </c>
      <c r="FB69" s="5">
        <v>4613</v>
      </c>
      <c r="FC69" s="139">
        <f t="shared" si="23"/>
        <v>1</v>
      </c>
      <c r="FE69" s="5"/>
      <c r="FF69" s="141">
        <v>0</v>
      </c>
      <c r="FG69" s="23">
        <v>0</v>
      </c>
      <c r="FH69" s="139">
        <f t="shared" si="24"/>
        <v>0</v>
      </c>
      <c r="FI69" s="5">
        <v>0</v>
      </c>
      <c r="FJ69" s="139">
        <f t="shared" si="25"/>
        <v>0</v>
      </c>
      <c r="FL69" s="144">
        <v>7873</v>
      </c>
      <c r="FM69" s="145">
        <f t="shared" si="26"/>
        <v>0.68245451314546257</v>
      </c>
      <c r="FN69" s="144">
        <v>2591</v>
      </c>
      <c r="FO69" s="145">
        <f t="shared" si="27"/>
        <v>0.82634348588741824</v>
      </c>
      <c r="FQ69" s="141">
        <v>278</v>
      </c>
      <c r="FR69" s="23">
        <v>367.01</v>
      </c>
      <c r="FS69" s="185">
        <f t="shared" si="28"/>
        <v>0.8184367466057606</v>
      </c>
      <c r="FT69" s="186">
        <f t="shared" si="29"/>
        <v>645.01</v>
      </c>
      <c r="FV69" s="107">
        <f t="shared" si="30"/>
        <v>572.91521667999996</v>
      </c>
      <c r="FW69" s="23">
        <v>902.91521667999996</v>
      </c>
      <c r="FX69" s="23">
        <v>0</v>
      </c>
      <c r="FY69" s="23">
        <v>330</v>
      </c>
      <c r="FZ69" s="23">
        <f t="shared" si="31"/>
        <v>0.36874907062448109</v>
      </c>
      <c r="GA69" s="183">
        <v>0</v>
      </c>
      <c r="GC69" s="37">
        <v>873.2801199999999</v>
      </c>
      <c r="GD69" s="37">
        <f t="shared" si="32"/>
        <v>2.6787733742331284E-2</v>
      </c>
      <c r="GE69" s="37">
        <v>1096.6305</v>
      </c>
      <c r="GF69" s="37">
        <f t="shared" si="33"/>
        <v>8.1364482860958598E-2</v>
      </c>
      <c r="GH69" s="5">
        <v>1255.282056</v>
      </c>
      <c r="GI69" s="270">
        <v>1638.608512</v>
      </c>
      <c r="GK69" s="35">
        <v>0.25700000000000001</v>
      </c>
      <c r="GL69" s="33">
        <v>0.84</v>
      </c>
      <c r="GM69" s="5">
        <f t="shared" si="34"/>
        <v>2698.4194852700002</v>
      </c>
      <c r="GN69" s="5">
        <v>-2698.4194852700002</v>
      </c>
      <c r="GO69" s="5">
        <f t="shared" si="35"/>
        <v>1180.6436941000002</v>
      </c>
      <c r="GP69" s="5">
        <f t="shared" si="36"/>
        <v>0.79115595568752473</v>
      </c>
      <c r="GR69" s="270">
        <v>2695.7679830000002</v>
      </c>
      <c r="GS69" s="270">
        <v>2507.9606370000001</v>
      </c>
      <c r="GV69" s="270">
        <v>3776.590956</v>
      </c>
      <c r="GW69" s="270">
        <v>1180.6436940000001</v>
      </c>
      <c r="GX69" s="5">
        <f t="shared" si="37"/>
        <v>1537.03108</v>
      </c>
      <c r="GY69" s="5">
        <f t="shared" si="38"/>
        <v>0.76813260926382831</v>
      </c>
    </row>
    <row r="70" spans="16:207" x14ac:dyDescent="0.35">
      <c r="P70" s="40">
        <v>68</v>
      </c>
      <c r="Q70" s="85">
        <v>0</v>
      </c>
      <c r="R70" s="86">
        <v>0</v>
      </c>
      <c r="S70" s="87">
        <v>0</v>
      </c>
      <c r="T70" s="86">
        <v>0</v>
      </c>
      <c r="U70" s="87">
        <v>0</v>
      </c>
      <c r="V70" s="86">
        <v>0</v>
      </c>
      <c r="W70" s="87">
        <v>0</v>
      </c>
      <c r="X70" s="86">
        <v>0</v>
      </c>
      <c r="Y70" s="87">
        <v>0</v>
      </c>
      <c r="Z70" s="86">
        <v>0</v>
      </c>
      <c r="AA70" s="87">
        <v>0</v>
      </c>
      <c r="AB70" s="86">
        <v>0</v>
      </c>
      <c r="AC70" s="87">
        <v>0</v>
      </c>
      <c r="AD70" s="86">
        <v>0</v>
      </c>
      <c r="AF70" s="40">
        <v>68</v>
      </c>
      <c r="AG70" s="85">
        <v>2936.9933999999998</v>
      </c>
      <c r="AH70" s="87">
        <v>312.8</v>
      </c>
      <c r="AI70" s="85">
        <v>68</v>
      </c>
      <c r="AJ70" s="37">
        <v>3.2999999999999995E-2</v>
      </c>
      <c r="AK70" s="37">
        <v>0.13600000000000001</v>
      </c>
      <c r="AL70" s="37">
        <v>0.13600000000000001</v>
      </c>
      <c r="AM70" s="86">
        <v>85.272000000000006</v>
      </c>
      <c r="AN70" s="87">
        <v>989.70600000000002</v>
      </c>
      <c r="AO70" s="37">
        <v>0.13200000000000001</v>
      </c>
      <c r="AP70" s="34">
        <v>8.4999999999999992E-2</v>
      </c>
      <c r="AQ70" s="85">
        <v>9990.4</v>
      </c>
      <c r="AR70" s="87">
        <v>11549.7</v>
      </c>
      <c r="AS70" s="37">
        <v>0.224</v>
      </c>
      <c r="AT70" s="34">
        <v>0.49200000000000005</v>
      </c>
      <c r="AU70" s="26"/>
      <c r="AV70" s="85">
        <v>1164.838</v>
      </c>
      <c r="AW70" s="86">
        <v>0.47299992690830239</v>
      </c>
      <c r="AX70" s="85">
        <v>969.59500000000003</v>
      </c>
      <c r="AY70" s="86">
        <v>0.60335718730553833</v>
      </c>
      <c r="AZ70" s="85">
        <v>1121.4780000000001</v>
      </c>
      <c r="BA70" s="86">
        <v>0.5784392407674851</v>
      </c>
      <c r="BB70" s="26"/>
      <c r="BC70" s="88">
        <v>51358.995000000003</v>
      </c>
      <c r="BD70" s="86">
        <v>0.73770491803278682</v>
      </c>
      <c r="BE70" s="26"/>
      <c r="BF70" s="133">
        <v>1255.2819999999999</v>
      </c>
      <c r="BG70" s="26">
        <v>0</v>
      </c>
      <c r="BH70" s="89">
        <v>0</v>
      </c>
      <c r="BI70" s="90">
        <v>3.8505582822085889E-2</v>
      </c>
      <c r="BJ70" s="91">
        <v>0</v>
      </c>
      <c r="BK70" s="89">
        <v>0</v>
      </c>
      <c r="BL70" s="89">
        <v>0</v>
      </c>
      <c r="BM70" s="89">
        <v>0</v>
      </c>
      <c r="BN70" s="89">
        <v>1638.6089999999999</v>
      </c>
      <c r="BO70" s="90">
        <v>0.12157656922392046</v>
      </c>
      <c r="BP70" s="91">
        <v>0</v>
      </c>
      <c r="BQ70" s="26">
        <v>7668</v>
      </c>
      <c r="BR70" s="26">
        <v>66.009875670000014</v>
      </c>
      <c r="BS70" s="26"/>
      <c r="BT70" s="92">
        <v>-700</v>
      </c>
      <c r="BU70" s="26">
        <v>0</v>
      </c>
      <c r="BV70" s="26">
        <v>4485</v>
      </c>
      <c r="BW70" s="26">
        <v>4485</v>
      </c>
      <c r="BX70" s="26">
        <v>0</v>
      </c>
      <c r="BY70" s="26">
        <v>0</v>
      </c>
      <c r="BZ70" s="26">
        <v>-5000</v>
      </c>
      <c r="CA70" s="26">
        <v>0</v>
      </c>
      <c r="CB70" s="26">
        <v>3800</v>
      </c>
      <c r="CC70" s="26">
        <v>3800</v>
      </c>
      <c r="CD70" s="26">
        <v>-4000</v>
      </c>
      <c r="CE70" s="26">
        <v>0</v>
      </c>
      <c r="CF70" s="26">
        <v>4800</v>
      </c>
      <c r="CG70" s="26">
        <v>4800</v>
      </c>
      <c r="CH70" s="26">
        <v>4606.77648881</v>
      </c>
      <c r="CI70" s="26">
        <v>4606.77648881</v>
      </c>
      <c r="CJ70" s="90">
        <v>17691.776488809999</v>
      </c>
      <c r="CK70" s="26"/>
      <c r="CL70" s="92">
        <v>-700</v>
      </c>
      <c r="CM70" s="26">
        <v>700</v>
      </c>
      <c r="CN70" s="26">
        <v>4485</v>
      </c>
      <c r="CO70" s="26">
        <v>0</v>
      </c>
      <c r="CP70" s="26">
        <v>0</v>
      </c>
      <c r="CQ70" s="26">
        <v>0</v>
      </c>
      <c r="CR70" s="26">
        <v>-5000</v>
      </c>
      <c r="CS70" s="26">
        <v>5000</v>
      </c>
      <c r="CT70" s="26">
        <v>3800</v>
      </c>
      <c r="CU70" s="26">
        <v>0</v>
      </c>
      <c r="CV70" s="26">
        <v>-4000</v>
      </c>
      <c r="CW70" s="26">
        <v>4000</v>
      </c>
      <c r="CX70" s="26">
        <v>4800</v>
      </c>
      <c r="CY70" s="26">
        <v>0</v>
      </c>
      <c r="CZ70" s="26">
        <v>4606.77648881</v>
      </c>
      <c r="DA70" s="26">
        <v>0</v>
      </c>
      <c r="DB70" s="90">
        <v>9700</v>
      </c>
      <c r="DC70" s="26"/>
      <c r="DD70" s="93">
        <v>43425.197</v>
      </c>
      <c r="DE70" s="34">
        <v>2319.8420000000001</v>
      </c>
      <c r="DF70" s="37">
        <v>1741.9059094183999</v>
      </c>
      <c r="DG70" s="37">
        <v>47486.944909418395</v>
      </c>
      <c r="DH70" s="93">
        <v>10445.103999999999</v>
      </c>
      <c r="DI70" s="93">
        <v>72036.410999999993</v>
      </c>
      <c r="DJ70" s="34">
        <v>5707</v>
      </c>
      <c r="DK70" s="90">
        <v>77743.410999999993</v>
      </c>
      <c r="DL70" s="26"/>
      <c r="DM70" s="93">
        <v>785.529</v>
      </c>
      <c r="DN70" s="34">
        <v>10540.1958456256</v>
      </c>
      <c r="DO70" s="34">
        <v>11325.7248456256</v>
      </c>
      <c r="DP70" s="37">
        <v>1467.3743026331269</v>
      </c>
      <c r="DQ70" s="37">
        <v>2924.2782253404971</v>
      </c>
      <c r="DR70" s="37">
        <v>0</v>
      </c>
      <c r="DS70" s="34">
        <v>2924.2782253404971</v>
      </c>
      <c r="DT70" s="34">
        <v>162.4599014078054</v>
      </c>
      <c r="DU70" s="34">
        <v>162.4599014078054</v>
      </c>
      <c r="DW70" s="97">
        <v>0</v>
      </c>
      <c r="DX70" s="98">
        <v>285.00377354</v>
      </c>
      <c r="DY70" s="104">
        <v>64.793027660000007</v>
      </c>
      <c r="DZ70" s="104">
        <v>0</v>
      </c>
      <c r="EA70" s="97">
        <v>0</v>
      </c>
      <c r="EB70" s="98">
        <v>969.38497426000004</v>
      </c>
      <c r="EC70" s="97">
        <v>171.63686247000001</v>
      </c>
      <c r="ED70" s="98">
        <v>0</v>
      </c>
      <c r="EE70" s="97">
        <v>0</v>
      </c>
      <c r="EF70" s="98">
        <v>847.5</v>
      </c>
      <c r="EG70" s="97">
        <v>0</v>
      </c>
      <c r="EH70" s="98">
        <v>4165.5693830099999</v>
      </c>
      <c r="EI70" s="97">
        <v>0</v>
      </c>
      <c r="EJ70" s="98">
        <v>285.00377354</v>
      </c>
      <c r="EK70" s="105">
        <v>969.38497426000004</v>
      </c>
      <c r="EL70" s="106">
        <v>847.5</v>
      </c>
      <c r="EM70" s="107">
        <v>735.83500000000004</v>
      </c>
      <c r="EN70" s="105">
        <v>0</v>
      </c>
      <c r="EO70" s="105">
        <v>5077.8624106699999</v>
      </c>
      <c r="EP70" s="105">
        <v>171.63686247000001</v>
      </c>
      <c r="ER70" s="133">
        <v>1161.0619999999999</v>
      </c>
      <c r="ES70" s="23">
        <v>6195.8310494400002</v>
      </c>
      <c r="ET70" s="34">
        <f t="shared" si="21"/>
        <v>0.25574357419511562</v>
      </c>
      <c r="EU70" s="133">
        <v>1357</v>
      </c>
      <c r="EV70" s="23">
        <v>175.428</v>
      </c>
      <c r="EW70" s="34">
        <f t="shared" si="20"/>
        <v>0.83922856347987607</v>
      </c>
      <c r="EY70" s="141">
        <v>10447.41</v>
      </c>
      <c r="EZ70" s="23">
        <v>3156.57</v>
      </c>
      <c r="FA70" s="139">
        <f t="shared" si="22"/>
        <v>1</v>
      </c>
      <c r="FB70" s="5">
        <v>4613</v>
      </c>
      <c r="FC70" s="139">
        <f t="shared" si="23"/>
        <v>1</v>
      </c>
      <c r="FE70" s="5"/>
      <c r="FF70" s="141">
        <v>0</v>
      </c>
      <c r="FG70" s="23">
        <v>0</v>
      </c>
      <c r="FH70" s="139">
        <f t="shared" si="24"/>
        <v>0</v>
      </c>
      <c r="FI70" s="5">
        <v>0</v>
      </c>
      <c r="FJ70" s="139">
        <f t="shared" si="25"/>
        <v>0</v>
      </c>
      <c r="FL70" s="144">
        <v>7873</v>
      </c>
      <c r="FM70" s="145">
        <f t="shared" si="26"/>
        <v>0.68245451314546257</v>
      </c>
      <c r="FN70" s="144">
        <v>2591</v>
      </c>
      <c r="FO70" s="145">
        <f t="shared" si="27"/>
        <v>0.82634348588741824</v>
      </c>
      <c r="FQ70" s="141">
        <v>278</v>
      </c>
      <c r="FR70" s="23">
        <v>367.01</v>
      </c>
      <c r="FS70" s="185">
        <f t="shared" si="28"/>
        <v>0.8184367466057606</v>
      </c>
      <c r="FT70" s="186">
        <f t="shared" si="29"/>
        <v>645.01</v>
      </c>
      <c r="FV70" s="107">
        <f t="shared" si="30"/>
        <v>639.38497426000004</v>
      </c>
      <c r="FW70" s="23">
        <v>969.38497426000004</v>
      </c>
      <c r="FX70" s="23">
        <v>0</v>
      </c>
      <c r="FY70" s="23">
        <v>330</v>
      </c>
      <c r="FZ70" s="23">
        <f t="shared" si="31"/>
        <v>0.41153142413622235</v>
      </c>
      <c r="GA70" s="183">
        <v>0</v>
      </c>
      <c r="GC70" s="37">
        <v>891.2502199999999</v>
      </c>
      <c r="GD70" s="37">
        <f t="shared" si="32"/>
        <v>2.7338963803680977E-2</v>
      </c>
      <c r="GE70" s="37">
        <v>1163.41239</v>
      </c>
      <c r="GF70" s="37">
        <f t="shared" si="33"/>
        <v>8.6319364148983529E-2</v>
      </c>
      <c r="GH70" s="5">
        <v>826.98369149999996</v>
      </c>
      <c r="GI70" s="270">
        <v>1644.8171809999999</v>
      </c>
      <c r="GK70" s="35">
        <v>0.25700000000000001</v>
      </c>
      <c r="GL70" s="33">
        <v>0.84</v>
      </c>
      <c r="GM70" s="5">
        <f t="shared" si="34"/>
        <v>2698.4194852700002</v>
      </c>
      <c r="GN70" s="5">
        <v>-2698.4194852700002</v>
      </c>
      <c r="GO70" s="5">
        <f t="shared" si="35"/>
        <v>1180.6436941000002</v>
      </c>
      <c r="GP70" s="5">
        <f t="shared" si="36"/>
        <v>0.79115595568752473</v>
      </c>
      <c r="GR70" s="270">
        <v>1229.971896</v>
      </c>
      <c r="GS70" s="270">
        <v>1544.549808</v>
      </c>
      <c r="GV70" s="270">
        <v>3776.590956</v>
      </c>
      <c r="GW70" s="270">
        <v>1180.6436940000001</v>
      </c>
      <c r="GX70" s="5">
        <f t="shared" si="37"/>
        <v>1537.03108</v>
      </c>
      <c r="GY70" s="5">
        <f t="shared" si="38"/>
        <v>0.76813260926382831</v>
      </c>
    </row>
    <row r="71" spans="16:207" x14ac:dyDescent="0.35">
      <c r="P71" s="40">
        <v>69</v>
      </c>
      <c r="Q71" s="85">
        <v>0</v>
      </c>
      <c r="R71" s="86">
        <v>0</v>
      </c>
      <c r="S71" s="87">
        <v>0</v>
      </c>
      <c r="T71" s="86">
        <v>0</v>
      </c>
      <c r="U71" s="87">
        <v>0</v>
      </c>
      <c r="V71" s="86">
        <v>0</v>
      </c>
      <c r="W71" s="87">
        <v>0</v>
      </c>
      <c r="X71" s="86">
        <v>0</v>
      </c>
      <c r="Y71" s="87">
        <v>0</v>
      </c>
      <c r="Z71" s="86">
        <v>0</v>
      </c>
      <c r="AA71" s="87">
        <v>0</v>
      </c>
      <c r="AB71" s="86">
        <v>0</v>
      </c>
      <c r="AC71" s="87">
        <v>0</v>
      </c>
      <c r="AD71" s="86">
        <v>0</v>
      </c>
      <c r="AF71" s="40">
        <v>69</v>
      </c>
      <c r="AG71" s="85">
        <v>1957.9956</v>
      </c>
      <c r="AH71" s="87">
        <v>349.6</v>
      </c>
      <c r="AI71" s="85">
        <v>76</v>
      </c>
      <c r="AJ71" s="37">
        <v>2.1999999999999999E-2</v>
      </c>
      <c r="AK71" s="37">
        <v>0.152</v>
      </c>
      <c r="AL71" s="37">
        <v>0.152</v>
      </c>
      <c r="AM71" s="86">
        <v>85.918000000000006</v>
      </c>
      <c r="AN71" s="87">
        <v>861.62639999999999</v>
      </c>
      <c r="AO71" s="37">
        <v>0.13300000000000001</v>
      </c>
      <c r="AP71" s="34">
        <v>7.3999999999999996E-2</v>
      </c>
      <c r="AQ71" s="85">
        <v>9633.6</v>
      </c>
      <c r="AR71" s="87">
        <v>11526.225</v>
      </c>
      <c r="AS71" s="37">
        <v>0.216</v>
      </c>
      <c r="AT71" s="34">
        <v>0.49099999999999999</v>
      </c>
      <c r="AU71" s="26"/>
      <c r="AV71" s="85">
        <v>1137.749</v>
      </c>
      <c r="AW71" s="86">
        <v>0.46200003248519894</v>
      </c>
      <c r="AX71" s="85">
        <v>968.63599999999997</v>
      </c>
      <c r="AY71" s="86">
        <v>0.60276042314872436</v>
      </c>
      <c r="AZ71" s="85">
        <v>1121.4780000000001</v>
      </c>
      <c r="BA71" s="86">
        <v>0.5784392407674851</v>
      </c>
      <c r="BB71" s="26"/>
      <c r="BC71" s="88">
        <v>51358.995000000003</v>
      </c>
      <c r="BD71" s="86">
        <v>0.73770491803278682</v>
      </c>
      <c r="BE71" s="26"/>
      <c r="BF71" s="133">
        <v>826.98400000000004</v>
      </c>
      <c r="BG71" s="26">
        <v>0</v>
      </c>
      <c r="BH71" s="89">
        <v>0</v>
      </c>
      <c r="BI71" s="90">
        <v>2.5367607361963192E-2</v>
      </c>
      <c r="BJ71" s="91">
        <v>0</v>
      </c>
      <c r="BK71" s="89">
        <v>0</v>
      </c>
      <c r="BL71" s="89">
        <v>0</v>
      </c>
      <c r="BM71" s="89">
        <v>0</v>
      </c>
      <c r="BN71" s="89">
        <v>1644.817</v>
      </c>
      <c r="BO71" s="90">
        <v>0.12203717168719394</v>
      </c>
      <c r="BP71" s="91">
        <v>0</v>
      </c>
      <c r="BQ71" s="26">
        <v>7668</v>
      </c>
      <c r="BR71" s="26">
        <v>649.83731149999994</v>
      </c>
      <c r="BS71" s="26"/>
      <c r="BT71" s="92">
        <v>-700</v>
      </c>
      <c r="BU71" s="26">
        <v>0</v>
      </c>
      <c r="BV71" s="26">
        <v>4485</v>
      </c>
      <c r="BW71" s="26">
        <v>4485</v>
      </c>
      <c r="BX71" s="26">
        <v>0</v>
      </c>
      <c r="BY71" s="26">
        <v>0</v>
      </c>
      <c r="BZ71" s="26">
        <v>-5000</v>
      </c>
      <c r="CA71" s="26">
        <v>0</v>
      </c>
      <c r="CB71" s="26">
        <v>3800</v>
      </c>
      <c r="CC71" s="26">
        <v>3800</v>
      </c>
      <c r="CD71" s="26">
        <v>-4000</v>
      </c>
      <c r="CE71" s="26">
        <v>0</v>
      </c>
      <c r="CF71" s="26">
        <v>4800</v>
      </c>
      <c r="CG71" s="26">
        <v>4800</v>
      </c>
      <c r="CH71" s="26">
        <v>4787.3901767400002</v>
      </c>
      <c r="CI71" s="26">
        <v>4787.3901767400002</v>
      </c>
      <c r="CJ71" s="90">
        <v>17872.390176740002</v>
      </c>
      <c r="CK71" s="26"/>
      <c r="CL71" s="92">
        <v>-700</v>
      </c>
      <c r="CM71" s="26">
        <v>700</v>
      </c>
      <c r="CN71" s="26">
        <v>4485</v>
      </c>
      <c r="CO71" s="26">
        <v>0</v>
      </c>
      <c r="CP71" s="26">
        <v>0</v>
      </c>
      <c r="CQ71" s="26">
        <v>0</v>
      </c>
      <c r="CR71" s="26">
        <v>-5000</v>
      </c>
      <c r="CS71" s="26">
        <v>5000</v>
      </c>
      <c r="CT71" s="26">
        <v>3800</v>
      </c>
      <c r="CU71" s="26">
        <v>0</v>
      </c>
      <c r="CV71" s="26">
        <v>-4000</v>
      </c>
      <c r="CW71" s="26">
        <v>4000</v>
      </c>
      <c r="CX71" s="26">
        <v>4800</v>
      </c>
      <c r="CY71" s="26">
        <v>0</v>
      </c>
      <c r="CZ71" s="26">
        <v>4787.3901767400002</v>
      </c>
      <c r="DA71" s="26">
        <v>0</v>
      </c>
      <c r="DB71" s="90">
        <v>9700</v>
      </c>
      <c r="DC71" s="26"/>
      <c r="DD71" s="93">
        <v>41835.870999999999</v>
      </c>
      <c r="DE71" s="34">
        <v>2320.1529999999998</v>
      </c>
      <c r="DF71" s="37">
        <v>1744.6248222501999</v>
      </c>
      <c r="DG71" s="37">
        <v>45900.648822250194</v>
      </c>
      <c r="DH71" s="93">
        <v>10074.316999999999</v>
      </c>
      <c r="DI71" s="93">
        <v>67673.410999999993</v>
      </c>
      <c r="DJ71" s="34">
        <v>5772</v>
      </c>
      <c r="DK71" s="90">
        <v>73445.410999999993</v>
      </c>
      <c r="DL71" s="26"/>
      <c r="DM71" s="93">
        <v>773.23599999999999</v>
      </c>
      <c r="DN71" s="34">
        <v>10524.485844775239</v>
      </c>
      <c r="DO71" s="34">
        <v>11297.72184477524</v>
      </c>
      <c r="DP71" s="37">
        <v>1364.2622221311269</v>
      </c>
      <c r="DQ71" s="37">
        <v>2916.0003509152548</v>
      </c>
      <c r="DR71" s="37">
        <v>0</v>
      </c>
      <c r="DS71" s="34">
        <v>2916.0003509152548</v>
      </c>
      <c r="DT71" s="34">
        <v>162.00001949529189</v>
      </c>
      <c r="DU71" s="34">
        <v>162.00001949529189</v>
      </c>
      <c r="DW71" s="97">
        <v>175.14902681000001</v>
      </c>
      <c r="DX71" s="98">
        <v>0</v>
      </c>
      <c r="DY71" s="104">
        <v>316.37302765999999</v>
      </c>
      <c r="DZ71" s="104">
        <v>0</v>
      </c>
      <c r="EA71" s="97">
        <v>0</v>
      </c>
      <c r="EB71" s="98">
        <v>1553.672292</v>
      </c>
      <c r="EC71" s="97">
        <v>0</v>
      </c>
      <c r="ED71" s="98">
        <v>0</v>
      </c>
      <c r="EE71" s="97">
        <v>0</v>
      </c>
      <c r="EF71" s="98">
        <v>847.5</v>
      </c>
      <c r="EG71" s="97">
        <v>0</v>
      </c>
      <c r="EH71" s="98">
        <v>3290.4775946200002</v>
      </c>
      <c r="EI71" s="97">
        <v>175.14902681000001</v>
      </c>
      <c r="EJ71" s="98">
        <v>0</v>
      </c>
      <c r="EK71" s="105">
        <v>1553.672292</v>
      </c>
      <c r="EL71" s="106">
        <v>847.5</v>
      </c>
      <c r="EM71" s="107">
        <v>735.83500000000004</v>
      </c>
      <c r="EN71" s="105">
        <v>0</v>
      </c>
      <c r="EO71" s="105">
        <v>4454.3506222800006</v>
      </c>
      <c r="EP71" s="105">
        <v>0</v>
      </c>
      <c r="ER71" s="133">
        <v>1207.56</v>
      </c>
      <c r="ES71" s="23">
        <v>6195.8310494400002</v>
      </c>
      <c r="ET71" s="34">
        <f t="shared" si="21"/>
        <v>0.25735995826282065</v>
      </c>
      <c r="EU71" s="133">
        <v>1357</v>
      </c>
      <c r="EV71" s="23">
        <v>175.89</v>
      </c>
      <c r="EW71" s="34">
        <f t="shared" si="20"/>
        <v>0.83948157608231333</v>
      </c>
      <c r="EY71" s="141">
        <v>10447.41</v>
      </c>
      <c r="EZ71" s="23">
        <v>3156.57</v>
      </c>
      <c r="FA71" s="139">
        <f t="shared" si="22"/>
        <v>1</v>
      </c>
      <c r="FB71" s="5">
        <v>4613</v>
      </c>
      <c r="FC71" s="139">
        <f t="shared" si="23"/>
        <v>1</v>
      </c>
      <c r="FE71" s="5"/>
      <c r="FF71" s="141">
        <v>0</v>
      </c>
      <c r="FG71" s="23">
        <v>0</v>
      </c>
      <c r="FH71" s="139">
        <f t="shared" si="24"/>
        <v>0</v>
      </c>
      <c r="FI71" s="5">
        <v>0</v>
      </c>
      <c r="FJ71" s="139">
        <f t="shared" si="25"/>
        <v>0</v>
      </c>
      <c r="FL71" s="144">
        <v>7873</v>
      </c>
      <c r="FM71" s="145">
        <f t="shared" si="26"/>
        <v>0.68245451314546257</v>
      </c>
      <c r="FN71" s="144">
        <v>2591</v>
      </c>
      <c r="FO71" s="145">
        <f t="shared" si="27"/>
        <v>0.82634348588741824</v>
      </c>
      <c r="FQ71" s="141">
        <v>278</v>
      </c>
      <c r="FR71" s="23">
        <v>367.01</v>
      </c>
      <c r="FS71" s="185">
        <f t="shared" si="28"/>
        <v>0.8184367466057606</v>
      </c>
      <c r="FT71" s="186">
        <f t="shared" si="29"/>
        <v>645.01</v>
      </c>
      <c r="FV71" s="107">
        <f t="shared" si="30"/>
        <v>1223.672292</v>
      </c>
      <c r="FW71" s="23">
        <v>1553.672292</v>
      </c>
      <c r="FX71" s="23">
        <v>0</v>
      </c>
      <c r="FY71" s="23">
        <v>330</v>
      </c>
      <c r="FZ71" s="23">
        <f t="shared" si="31"/>
        <v>0.78759999261105451</v>
      </c>
      <c r="GA71" s="183">
        <v>0</v>
      </c>
      <c r="GC71" s="37">
        <v>587.1586400000001</v>
      </c>
      <c r="GD71" s="37">
        <f t="shared" si="32"/>
        <v>1.8011001226993867E-2</v>
      </c>
      <c r="GE71" s="37">
        <v>1167.82007</v>
      </c>
      <c r="GF71" s="37">
        <f t="shared" si="33"/>
        <v>8.6646391897907696E-2</v>
      </c>
      <c r="GH71" s="5">
        <v>664.49932839999997</v>
      </c>
      <c r="GI71" s="270">
        <v>1537.119594</v>
      </c>
      <c r="GK71" s="35">
        <v>0.25700000000000001</v>
      </c>
      <c r="GL71" s="33">
        <v>0.84</v>
      </c>
      <c r="GM71" s="5">
        <f t="shared" si="34"/>
        <v>2698.4194852700002</v>
      </c>
      <c r="GN71" s="5">
        <v>-2698.4194852700002</v>
      </c>
      <c r="GO71" s="5">
        <f t="shared" si="35"/>
        <v>1180.6436941000002</v>
      </c>
      <c r="GP71" s="5">
        <f t="shared" si="36"/>
        <v>0.79115595568752473</v>
      </c>
      <c r="GR71" s="270">
        <v>1255.282056</v>
      </c>
      <c r="GS71" s="270">
        <v>1638.608512</v>
      </c>
      <c r="GV71" s="270">
        <v>3776.590956</v>
      </c>
      <c r="GW71" s="270">
        <v>1180.6436940000001</v>
      </c>
      <c r="GX71" s="5">
        <f t="shared" si="37"/>
        <v>1537.03108</v>
      </c>
      <c r="GY71" s="5">
        <f t="shared" si="38"/>
        <v>0.76813260926382831</v>
      </c>
    </row>
    <row r="72" spans="16:207" x14ac:dyDescent="0.35">
      <c r="P72" s="40">
        <v>70</v>
      </c>
      <c r="Q72" s="85">
        <v>0</v>
      </c>
      <c r="R72" s="86">
        <v>0</v>
      </c>
      <c r="S72" s="87">
        <v>0</v>
      </c>
      <c r="T72" s="86">
        <v>0</v>
      </c>
      <c r="U72" s="87">
        <v>0</v>
      </c>
      <c r="V72" s="86">
        <v>0</v>
      </c>
      <c r="W72" s="87">
        <v>0</v>
      </c>
      <c r="X72" s="86">
        <v>0</v>
      </c>
      <c r="Y72" s="87">
        <v>0</v>
      </c>
      <c r="Z72" s="86">
        <v>0</v>
      </c>
      <c r="AA72" s="87">
        <v>0</v>
      </c>
      <c r="AB72" s="86">
        <v>0</v>
      </c>
      <c r="AC72" s="87">
        <v>0</v>
      </c>
      <c r="AD72" s="86">
        <v>0</v>
      </c>
      <c r="AF72" s="40">
        <v>70</v>
      </c>
      <c r="AG72" s="85">
        <v>1512.9965999999999</v>
      </c>
      <c r="AH72" s="87">
        <v>397.9</v>
      </c>
      <c r="AI72" s="85">
        <v>86.5</v>
      </c>
      <c r="AJ72" s="37">
        <v>1.6999999999999998E-2</v>
      </c>
      <c r="AK72" s="37">
        <v>0.17299999999999999</v>
      </c>
      <c r="AL72" s="37">
        <v>0.17299999999999999</v>
      </c>
      <c r="AM72" s="86">
        <v>80.75</v>
      </c>
      <c r="AN72" s="87">
        <v>733.54679999999996</v>
      </c>
      <c r="AO72" s="37">
        <v>0.125</v>
      </c>
      <c r="AP72" s="34">
        <v>6.3E-2</v>
      </c>
      <c r="AQ72" s="85">
        <v>9321.4</v>
      </c>
      <c r="AR72" s="87">
        <v>11268</v>
      </c>
      <c r="AS72" s="37">
        <v>0.20899999999999999</v>
      </c>
      <c r="AT72" s="34">
        <v>0.48</v>
      </c>
      <c r="AU72" s="26"/>
      <c r="AV72" s="85">
        <v>1142.674</v>
      </c>
      <c r="AW72" s="86">
        <v>0.46399990254440321</v>
      </c>
      <c r="AX72" s="85">
        <v>956.91300000000001</v>
      </c>
      <c r="AY72" s="86">
        <v>0.59546546359676411</v>
      </c>
      <c r="AZ72" s="85">
        <v>1121.4780000000001</v>
      </c>
      <c r="BA72" s="86">
        <v>0.5784392407674851</v>
      </c>
      <c r="BB72" s="26"/>
      <c r="BC72" s="88">
        <v>51358.995000000003</v>
      </c>
      <c r="BD72" s="86">
        <v>0.73770491803278682</v>
      </c>
      <c r="BE72" s="26"/>
      <c r="BF72" s="133">
        <v>664.49900000000002</v>
      </c>
      <c r="BG72" s="26">
        <v>0</v>
      </c>
      <c r="BH72" s="89">
        <v>0</v>
      </c>
      <c r="BI72" s="90">
        <v>2.038340490797546E-2</v>
      </c>
      <c r="BJ72" s="91">
        <v>0</v>
      </c>
      <c r="BK72" s="89">
        <v>0</v>
      </c>
      <c r="BL72" s="89">
        <v>0</v>
      </c>
      <c r="BM72" s="89">
        <v>0</v>
      </c>
      <c r="BN72" s="89">
        <v>1537.12</v>
      </c>
      <c r="BO72" s="90">
        <v>0.11404659445021516</v>
      </c>
      <c r="BP72" s="91">
        <v>0</v>
      </c>
      <c r="BQ72" s="26">
        <v>7668</v>
      </c>
      <c r="BR72" s="26">
        <v>649.3774295799999</v>
      </c>
      <c r="BS72" s="26"/>
      <c r="BT72" s="92">
        <v>-700</v>
      </c>
      <c r="BU72" s="26">
        <v>0</v>
      </c>
      <c r="BV72" s="26">
        <v>4485</v>
      </c>
      <c r="BW72" s="26">
        <v>4485</v>
      </c>
      <c r="BX72" s="26">
        <v>0</v>
      </c>
      <c r="BY72" s="26">
        <v>0</v>
      </c>
      <c r="BZ72" s="26">
        <v>-5000</v>
      </c>
      <c r="CA72" s="26">
        <v>0</v>
      </c>
      <c r="CB72" s="26">
        <v>3800</v>
      </c>
      <c r="CC72" s="26">
        <v>3800</v>
      </c>
      <c r="CD72" s="26">
        <v>-4000</v>
      </c>
      <c r="CE72" s="26">
        <v>0</v>
      </c>
      <c r="CF72" s="26">
        <v>4800</v>
      </c>
      <c r="CG72" s="26">
        <v>4800</v>
      </c>
      <c r="CH72" s="26">
        <v>7088.93204668</v>
      </c>
      <c r="CI72" s="26">
        <v>7088.93204668</v>
      </c>
      <c r="CJ72" s="90">
        <v>20173.932046679998</v>
      </c>
      <c r="CK72" s="26"/>
      <c r="CL72" s="92">
        <v>-700</v>
      </c>
      <c r="CM72" s="26">
        <v>700</v>
      </c>
      <c r="CN72" s="26">
        <v>4485</v>
      </c>
      <c r="CO72" s="26">
        <v>0</v>
      </c>
      <c r="CP72" s="26">
        <v>0</v>
      </c>
      <c r="CQ72" s="26">
        <v>0</v>
      </c>
      <c r="CR72" s="26">
        <v>-5000</v>
      </c>
      <c r="CS72" s="26">
        <v>5000</v>
      </c>
      <c r="CT72" s="26">
        <v>3800</v>
      </c>
      <c r="CU72" s="26">
        <v>0</v>
      </c>
      <c r="CV72" s="26">
        <v>-4000</v>
      </c>
      <c r="CW72" s="26">
        <v>4000</v>
      </c>
      <c r="CX72" s="26">
        <v>4800</v>
      </c>
      <c r="CY72" s="26">
        <v>0</v>
      </c>
      <c r="CZ72" s="26">
        <v>7088.93204668</v>
      </c>
      <c r="DA72" s="26">
        <v>0</v>
      </c>
      <c r="DB72" s="90">
        <v>9700</v>
      </c>
      <c r="DC72" s="26"/>
      <c r="DD72" s="93">
        <v>39266.557000000001</v>
      </c>
      <c r="DE72" s="34">
        <v>2320.4050000000002</v>
      </c>
      <c r="DF72" s="37">
        <v>1694.4395131905001</v>
      </c>
      <c r="DG72" s="37">
        <v>43281.401513190496</v>
      </c>
      <c r="DH72" s="93">
        <v>9552.4509999999991</v>
      </c>
      <c r="DI72" s="93">
        <v>64652.411</v>
      </c>
      <c r="DJ72" s="34">
        <v>5559</v>
      </c>
      <c r="DK72" s="90">
        <v>70211.410999999993</v>
      </c>
      <c r="DL72" s="26"/>
      <c r="DM72" s="93">
        <v>694.82399999999996</v>
      </c>
      <c r="DN72" s="34">
        <v>10508.77584392489</v>
      </c>
      <c r="DO72" s="34">
        <v>11203.599843924891</v>
      </c>
      <c r="DP72" s="37">
        <v>1286.9281617546269</v>
      </c>
      <c r="DQ72" s="37">
        <v>2907.722476490012</v>
      </c>
      <c r="DR72" s="37">
        <v>0</v>
      </c>
      <c r="DS72" s="34">
        <v>2907.722476490012</v>
      </c>
      <c r="DT72" s="34">
        <v>161.54013758277841</v>
      </c>
      <c r="DU72" s="34">
        <v>161.54013758277841</v>
      </c>
      <c r="DW72" s="97">
        <v>1219.5891448899999</v>
      </c>
      <c r="DX72" s="98">
        <v>0</v>
      </c>
      <c r="DY72" s="104">
        <v>167.91078400000001</v>
      </c>
      <c r="DZ72" s="104">
        <v>0</v>
      </c>
      <c r="EA72" s="97">
        <v>0</v>
      </c>
      <c r="EB72" s="98">
        <v>1553.672292</v>
      </c>
      <c r="EC72" s="97">
        <v>0</v>
      </c>
      <c r="ED72" s="98">
        <v>0</v>
      </c>
      <c r="EE72" s="97">
        <v>0</v>
      </c>
      <c r="EF72" s="98">
        <v>847.5</v>
      </c>
      <c r="EG72" s="97">
        <v>0</v>
      </c>
      <c r="EH72" s="98">
        <v>2402.7775946199999</v>
      </c>
      <c r="EI72" s="97">
        <v>1219.5891448899999</v>
      </c>
      <c r="EJ72" s="98">
        <v>0</v>
      </c>
      <c r="EK72" s="105">
        <v>1553.672292</v>
      </c>
      <c r="EL72" s="106">
        <v>847.5</v>
      </c>
      <c r="EM72" s="107">
        <v>735.83500000000004</v>
      </c>
      <c r="EN72" s="105">
        <v>0</v>
      </c>
      <c r="EO72" s="105">
        <v>3418.1883786200001</v>
      </c>
      <c r="EP72" s="105">
        <v>0</v>
      </c>
      <c r="ER72" s="133">
        <v>1207.56</v>
      </c>
      <c r="ES72" s="23">
        <v>6195.8310494400002</v>
      </c>
      <c r="ET72" s="34">
        <f t="shared" si="21"/>
        <v>0.25735995826282065</v>
      </c>
      <c r="EU72" s="133">
        <v>1357</v>
      </c>
      <c r="EV72" s="23">
        <v>173.51400000000001</v>
      </c>
      <c r="EW72" s="34">
        <f t="shared" si="20"/>
        <v>0.83818036841263621</v>
      </c>
      <c r="EY72" s="141">
        <v>10447.41</v>
      </c>
      <c r="EZ72" s="23">
        <v>3156.57</v>
      </c>
      <c r="FA72" s="139">
        <f t="shared" si="22"/>
        <v>1</v>
      </c>
      <c r="FB72" s="5">
        <v>4613</v>
      </c>
      <c r="FC72" s="139">
        <f t="shared" si="23"/>
        <v>1</v>
      </c>
      <c r="FE72" s="5"/>
      <c r="FF72" s="141">
        <v>0</v>
      </c>
      <c r="FG72" s="23">
        <v>0</v>
      </c>
      <c r="FH72" s="139">
        <f t="shared" si="24"/>
        <v>0</v>
      </c>
      <c r="FI72" s="5">
        <v>0</v>
      </c>
      <c r="FJ72" s="139">
        <f t="shared" si="25"/>
        <v>0</v>
      </c>
      <c r="FL72" s="144">
        <v>7873</v>
      </c>
      <c r="FM72" s="145">
        <f t="shared" si="26"/>
        <v>0.68245451314546257</v>
      </c>
      <c r="FN72" s="144">
        <v>2591</v>
      </c>
      <c r="FO72" s="145">
        <f t="shared" si="27"/>
        <v>0.82634348588741824</v>
      </c>
      <c r="FQ72" s="141">
        <v>278</v>
      </c>
      <c r="FR72" s="23">
        <v>367.01</v>
      </c>
      <c r="FS72" s="185">
        <f t="shared" si="28"/>
        <v>0.8184367466057606</v>
      </c>
      <c r="FT72" s="186">
        <f t="shared" si="29"/>
        <v>645.01</v>
      </c>
      <c r="FV72" s="107">
        <f t="shared" si="30"/>
        <v>1223.672292</v>
      </c>
      <c r="FW72" s="23">
        <v>1553.672292</v>
      </c>
      <c r="FX72" s="23">
        <v>0</v>
      </c>
      <c r="FY72" s="23">
        <v>330</v>
      </c>
      <c r="FZ72" s="23">
        <f t="shared" si="31"/>
        <v>0.78759999261105451</v>
      </c>
      <c r="GA72" s="183">
        <v>0</v>
      </c>
      <c r="GC72" s="37">
        <v>471.79428999999999</v>
      </c>
      <c r="GD72" s="37">
        <f t="shared" si="32"/>
        <v>1.4472217484662576E-2</v>
      </c>
      <c r="GE72" s="37">
        <v>1091.3552</v>
      </c>
      <c r="GF72" s="37">
        <f t="shared" si="33"/>
        <v>8.0973082059652771E-2</v>
      </c>
      <c r="GH72" s="5">
        <v>711.42494339999996</v>
      </c>
      <c r="GI72" s="270">
        <v>1472.233283</v>
      </c>
      <c r="GK72" s="35">
        <v>0.25700000000000001</v>
      </c>
      <c r="GL72" s="33">
        <v>0.84</v>
      </c>
      <c r="GM72" s="5">
        <f t="shared" si="34"/>
        <v>2698.4194852700002</v>
      </c>
      <c r="GN72" s="5">
        <v>-2698.4194852700002</v>
      </c>
      <c r="GO72" s="5">
        <f t="shared" si="35"/>
        <v>1180.6436941000002</v>
      </c>
      <c r="GP72" s="5">
        <f t="shared" si="36"/>
        <v>0.79115595568752473</v>
      </c>
      <c r="GR72" s="270">
        <v>826.98369149999996</v>
      </c>
      <c r="GS72" s="270">
        <v>1644.8171809999999</v>
      </c>
      <c r="GV72" s="270">
        <v>3776.590956</v>
      </c>
      <c r="GW72" s="270">
        <v>1180.6436940000001</v>
      </c>
      <c r="GX72" s="5">
        <f t="shared" si="37"/>
        <v>1537.03108</v>
      </c>
      <c r="GY72" s="5">
        <f t="shared" si="38"/>
        <v>0.76813260926382831</v>
      </c>
    </row>
    <row r="73" spans="16:207" x14ac:dyDescent="0.35">
      <c r="P73" s="40">
        <v>71</v>
      </c>
      <c r="Q73" s="85">
        <v>0</v>
      </c>
      <c r="R73" s="86">
        <v>0</v>
      </c>
      <c r="S73" s="87">
        <v>0</v>
      </c>
      <c r="T73" s="86">
        <v>0</v>
      </c>
      <c r="U73" s="87">
        <v>0</v>
      </c>
      <c r="V73" s="86">
        <v>0</v>
      </c>
      <c r="W73" s="87">
        <v>0</v>
      </c>
      <c r="X73" s="86">
        <v>0</v>
      </c>
      <c r="Y73" s="87">
        <v>0</v>
      </c>
      <c r="Z73" s="86">
        <v>0</v>
      </c>
      <c r="AA73" s="87">
        <v>0</v>
      </c>
      <c r="AB73" s="86">
        <v>0</v>
      </c>
      <c r="AC73" s="87">
        <v>0</v>
      </c>
      <c r="AD73" s="86">
        <v>0</v>
      </c>
      <c r="AF73" s="40">
        <v>71</v>
      </c>
      <c r="AG73" s="85">
        <v>1690.9962</v>
      </c>
      <c r="AH73" s="87">
        <v>466.9</v>
      </c>
      <c r="AI73" s="85">
        <v>101.5</v>
      </c>
      <c r="AJ73" s="37">
        <v>1.9E-2</v>
      </c>
      <c r="AK73" s="37">
        <v>0.20299999999999999</v>
      </c>
      <c r="AL73" s="37">
        <v>0.20300000000000001</v>
      </c>
      <c r="AM73" s="86">
        <v>77.52</v>
      </c>
      <c r="AN73" s="87">
        <v>652.04160000000002</v>
      </c>
      <c r="AO73" s="37">
        <v>0.12</v>
      </c>
      <c r="AP73" s="34">
        <v>5.6000000000000001E-2</v>
      </c>
      <c r="AQ73" s="85">
        <v>8563.2000000000007</v>
      </c>
      <c r="AR73" s="87">
        <v>10915.875</v>
      </c>
      <c r="AS73" s="37">
        <v>0.192</v>
      </c>
      <c r="AT73" s="34">
        <v>0.46500000000000002</v>
      </c>
      <c r="AU73" s="26"/>
      <c r="AV73" s="85">
        <v>1083.57</v>
      </c>
      <c r="AW73" s="86">
        <v>0.43999983757400535</v>
      </c>
      <c r="AX73" s="85">
        <v>951.15300000000002</v>
      </c>
      <c r="AY73" s="86">
        <v>0.5918811449906658</v>
      </c>
      <c r="AZ73" s="85">
        <v>1121.4780000000001</v>
      </c>
      <c r="BA73" s="86">
        <v>0.5784392407674851</v>
      </c>
      <c r="BB73" s="26"/>
      <c r="BC73" s="88">
        <v>51358.995000000003</v>
      </c>
      <c r="BD73" s="86">
        <v>0.73770491803278682</v>
      </c>
      <c r="BE73" s="26"/>
      <c r="BF73" s="133">
        <v>711.42499999999995</v>
      </c>
      <c r="BG73" s="26">
        <v>0</v>
      </c>
      <c r="BH73" s="89">
        <v>0</v>
      </c>
      <c r="BI73" s="90">
        <v>2.1822852760736196E-2</v>
      </c>
      <c r="BJ73" s="91">
        <v>0</v>
      </c>
      <c r="BK73" s="89">
        <v>0</v>
      </c>
      <c r="BL73" s="89">
        <v>0</v>
      </c>
      <c r="BM73" s="89">
        <v>0</v>
      </c>
      <c r="BN73" s="89">
        <v>1472.2329999999999</v>
      </c>
      <c r="BO73" s="90">
        <v>0.10923230449621606</v>
      </c>
      <c r="BP73" s="91">
        <v>0</v>
      </c>
      <c r="BQ73" s="26">
        <v>7668</v>
      </c>
      <c r="BR73" s="26">
        <v>648.91754766999998</v>
      </c>
      <c r="BS73" s="26"/>
      <c r="BT73" s="92">
        <v>-700</v>
      </c>
      <c r="BU73" s="26">
        <v>0</v>
      </c>
      <c r="BV73" s="26">
        <v>4485</v>
      </c>
      <c r="BW73" s="26">
        <v>4485</v>
      </c>
      <c r="BX73" s="26">
        <v>0</v>
      </c>
      <c r="BY73" s="26">
        <v>0</v>
      </c>
      <c r="BZ73" s="26">
        <v>-5000</v>
      </c>
      <c r="CA73" s="26">
        <v>0</v>
      </c>
      <c r="CB73" s="26">
        <v>3800</v>
      </c>
      <c r="CC73" s="26">
        <v>3800</v>
      </c>
      <c r="CD73" s="26">
        <v>-4000</v>
      </c>
      <c r="CE73" s="26">
        <v>0</v>
      </c>
      <c r="CF73" s="26">
        <v>4800</v>
      </c>
      <c r="CG73" s="26">
        <v>4800</v>
      </c>
      <c r="CH73" s="26">
        <v>6307.0313634300001</v>
      </c>
      <c r="CI73" s="26">
        <v>6307.0313634300001</v>
      </c>
      <c r="CJ73" s="90">
        <v>19392.03136343</v>
      </c>
      <c r="CK73" s="26"/>
      <c r="CL73" s="92">
        <v>-700</v>
      </c>
      <c r="CM73" s="26">
        <v>700</v>
      </c>
      <c r="CN73" s="26">
        <v>4485</v>
      </c>
      <c r="CO73" s="26">
        <v>0</v>
      </c>
      <c r="CP73" s="26">
        <v>0</v>
      </c>
      <c r="CQ73" s="26">
        <v>0</v>
      </c>
      <c r="CR73" s="26">
        <v>-5000</v>
      </c>
      <c r="CS73" s="26">
        <v>5000</v>
      </c>
      <c r="CT73" s="26">
        <v>3800</v>
      </c>
      <c r="CU73" s="26">
        <v>0</v>
      </c>
      <c r="CV73" s="26">
        <v>-4000</v>
      </c>
      <c r="CW73" s="26">
        <v>4000</v>
      </c>
      <c r="CX73" s="26">
        <v>4800</v>
      </c>
      <c r="CY73" s="26">
        <v>0</v>
      </c>
      <c r="CZ73" s="26">
        <v>6307.0313634300001</v>
      </c>
      <c r="DA73" s="26">
        <v>0</v>
      </c>
      <c r="DB73" s="90">
        <v>9700</v>
      </c>
      <c r="DC73" s="26"/>
      <c r="DD73" s="93">
        <v>36728.167999999998</v>
      </c>
      <c r="DE73" s="34">
        <v>2266.5590000000002</v>
      </c>
      <c r="DF73" s="37">
        <v>1721.6488409190999</v>
      </c>
      <c r="DG73" s="37">
        <v>40716.3758409191</v>
      </c>
      <c r="DH73" s="93">
        <v>9466.8449999999993</v>
      </c>
      <c r="DI73" s="93">
        <v>64030.411</v>
      </c>
      <c r="DJ73" s="34">
        <v>5841</v>
      </c>
      <c r="DK73" s="90">
        <v>69871.410999999993</v>
      </c>
      <c r="DL73" s="26"/>
      <c r="DM73" s="93">
        <v>611.86500000000001</v>
      </c>
      <c r="DN73" s="34">
        <v>10493.065843074541</v>
      </c>
      <c r="DO73" s="34">
        <v>11104.93084307454</v>
      </c>
      <c r="DP73" s="37">
        <v>1235.3721215036271</v>
      </c>
      <c r="DQ73" s="37">
        <v>2899.4446020647688</v>
      </c>
      <c r="DR73" s="37">
        <v>0</v>
      </c>
      <c r="DS73" s="34">
        <v>2899.4446020647688</v>
      </c>
      <c r="DT73" s="34">
        <v>161.08025567026499</v>
      </c>
      <c r="DU73" s="34">
        <v>161.08025567026499</v>
      </c>
      <c r="DW73" s="97">
        <v>2264.0292629800001</v>
      </c>
      <c r="DX73" s="98">
        <v>0</v>
      </c>
      <c r="DY73" s="104">
        <v>19.44854033</v>
      </c>
      <c r="DZ73" s="104">
        <v>0</v>
      </c>
      <c r="EA73" s="97">
        <v>0</v>
      </c>
      <c r="EB73" s="98">
        <v>1553.672292</v>
      </c>
      <c r="EC73" s="97">
        <v>0</v>
      </c>
      <c r="ED73" s="98">
        <v>0</v>
      </c>
      <c r="EE73" s="97">
        <v>0</v>
      </c>
      <c r="EF73" s="98">
        <v>847.5</v>
      </c>
      <c r="EG73" s="97">
        <v>0</v>
      </c>
      <c r="EH73" s="98">
        <v>1515.0775946199999</v>
      </c>
      <c r="EI73" s="97">
        <v>2264.0292629800001</v>
      </c>
      <c r="EJ73" s="98">
        <v>0</v>
      </c>
      <c r="EK73" s="105">
        <v>1553.672292</v>
      </c>
      <c r="EL73" s="106">
        <v>847.5</v>
      </c>
      <c r="EM73" s="107">
        <v>735.83500000000004</v>
      </c>
      <c r="EN73" s="105">
        <v>0</v>
      </c>
      <c r="EO73" s="105">
        <v>2382.0261349499997</v>
      </c>
      <c r="EP73" s="105">
        <v>0</v>
      </c>
      <c r="ER73" s="133">
        <v>1190.557</v>
      </c>
      <c r="ES73" s="23">
        <v>6195.8310494400002</v>
      </c>
      <c r="ET73" s="34">
        <f t="shared" si="21"/>
        <v>0.25676889244701806</v>
      </c>
      <c r="EU73" s="133">
        <v>1357</v>
      </c>
      <c r="EV73" s="23">
        <v>172.59</v>
      </c>
      <c r="EW73" s="34">
        <f t="shared" si="20"/>
        <v>0.83767434320776157</v>
      </c>
      <c r="EY73" s="141">
        <v>10447.41</v>
      </c>
      <c r="EZ73" s="23">
        <v>3156.57</v>
      </c>
      <c r="FA73" s="139">
        <f t="shared" si="22"/>
        <v>1</v>
      </c>
      <c r="FB73" s="5">
        <v>4613</v>
      </c>
      <c r="FC73" s="139">
        <f t="shared" si="23"/>
        <v>1</v>
      </c>
      <c r="FE73" s="5"/>
      <c r="FF73" s="141">
        <v>0</v>
      </c>
      <c r="FG73" s="23">
        <v>0</v>
      </c>
      <c r="FH73" s="139">
        <f t="shared" si="24"/>
        <v>0</v>
      </c>
      <c r="FI73" s="5">
        <v>0</v>
      </c>
      <c r="FJ73" s="139">
        <f t="shared" si="25"/>
        <v>0</v>
      </c>
      <c r="FL73" s="144">
        <v>7873</v>
      </c>
      <c r="FM73" s="145">
        <f t="shared" si="26"/>
        <v>0.68245451314546257</v>
      </c>
      <c r="FN73" s="144">
        <v>2591</v>
      </c>
      <c r="FO73" s="145">
        <f t="shared" si="27"/>
        <v>0.82634348588741824</v>
      </c>
      <c r="FQ73" s="141">
        <v>278</v>
      </c>
      <c r="FR73" s="23">
        <v>367.01</v>
      </c>
      <c r="FS73" s="185">
        <f t="shared" si="28"/>
        <v>0.8184367466057606</v>
      </c>
      <c r="FT73" s="186">
        <f t="shared" si="29"/>
        <v>645.01</v>
      </c>
      <c r="FV73" s="107">
        <f t="shared" si="30"/>
        <v>1223.672292</v>
      </c>
      <c r="FW73" s="23">
        <v>1553.672292</v>
      </c>
      <c r="FX73" s="23">
        <v>0</v>
      </c>
      <c r="FY73" s="23">
        <v>330</v>
      </c>
      <c r="FZ73" s="23">
        <f t="shared" si="31"/>
        <v>0.78759999261105451</v>
      </c>
      <c r="GA73" s="183">
        <v>0</v>
      </c>
      <c r="GC73" s="37">
        <v>505.11174999999992</v>
      </c>
      <c r="GD73" s="37">
        <f t="shared" si="32"/>
        <v>1.5494225460122697E-2</v>
      </c>
      <c r="GE73" s="37">
        <v>1045.2854299999999</v>
      </c>
      <c r="GF73" s="37">
        <f t="shared" si="33"/>
        <v>7.7554936192313392E-2</v>
      </c>
      <c r="GH73" s="5">
        <v>738.65332049999995</v>
      </c>
      <c r="GI73" s="270">
        <v>1402.7481909999999</v>
      </c>
      <c r="GK73" s="35">
        <v>0.25700000000000001</v>
      </c>
      <c r="GL73" s="33">
        <v>0.84</v>
      </c>
      <c r="GM73" s="5">
        <f t="shared" si="34"/>
        <v>2698.4194852700002</v>
      </c>
      <c r="GN73" s="5">
        <v>-2698.4194852700002</v>
      </c>
      <c r="GO73" s="5">
        <f t="shared" si="35"/>
        <v>1180.6436941000002</v>
      </c>
      <c r="GP73" s="5">
        <f t="shared" si="36"/>
        <v>0.79115595568752473</v>
      </c>
      <c r="GR73" s="270">
        <v>664.49932839999997</v>
      </c>
      <c r="GS73" s="270">
        <v>1537.119594</v>
      </c>
      <c r="GV73" s="270">
        <v>3776.590956</v>
      </c>
      <c r="GW73" s="270">
        <v>1180.6436940000001</v>
      </c>
      <c r="GX73" s="5">
        <f t="shared" si="37"/>
        <v>1537.03108</v>
      </c>
      <c r="GY73" s="5">
        <f t="shared" si="38"/>
        <v>0.76813260926382831</v>
      </c>
    </row>
    <row r="74" spans="16:207" x14ac:dyDescent="0.35">
      <c r="P74" s="40">
        <v>72</v>
      </c>
      <c r="Q74" s="85">
        <v>0</v>
      </c>
      <c r="R74" s="86">
        <v>0</v>
      </c>
      <c r="S74" s="87">
        <v>0</v>
      </c>
      <c r="T74" s="86">
        <v>0</v>
      </c>
      <c r="U74" s="87">
        <v>0</v>
      </c>
      <c r="V74" s="86">
        <v>0</v>
      </c>
      <c r="W74" s="87">
        <v>0</v>
      </c>
      <c r="X74" s="86">
        <v>0</v>
      </c>
      <c r="Y74" s="87">
        <v>0</v>
      </c>
      <c r="Z74" s="86">
        <v>0</v>
      </c>
      <c r="AA74" s="87">
        <v>0</v>
      </c>
      <c r="AB74" s="86">
        <v>0</v>
      </c>
      <c r="AC74" s="87">
        <v>0</v>
      </c>
      <c r="AD74" s="86">
        <v>0</v>
      </c>
      <c r="AF74" s="40">
        <v>72</v>
      </c>
      <c r="AG74" s="85">
        <v>1690.9962</v>
      </c>
      <c r="AH74" s="87">
        <v>552</v>
      </c>
      <c r="AI74" s="85">
        <v>120</v>
      </c>
      <c r="AJ74" s="37">
        <v>1.9E-2</v>
      </c>
      <c r="AK74" s="37">
        <v>0.24</v>
      </c>
      <c r="AL74" s="37">
        <v>0.24</v>
      </c>
      <c r="AM74" s="86">
        <v>70.414000000000001</v>
      </c>
      <c r="AN74" s="87">
        <v>593.82360000000006</v>
      </c>
      <c r="AO74" s="37">
        <v>0.109</v>
      </c>
      <c r="AP74" s="34">
        <v>5.1000000000000004E-2</v>
      </c>
      <c r="AQ74" s="85">
        <v>8251</v>
      </c>
      <c r="AR74" s="87">
        <v>10728.075000000001</v>
      </c>
      <c r="AS74" s="37">
        <v>0.185</v>
      </c>
      <c r="AT74" s="34">
        <v>0.45700000000000002</v>
      </c>
      <c r="AU74" s="26"/>
      <c r="AV74" s="85">
        <v>1063.8689999999999</v>
      </c>
      <c r="AW74" s="86">
        <v>0.43199995127220159</v>
      </c>
      <c r="AX74" s="85">
        <v>945.851</v>
      </c>
      <c r="AY74" s="86">
        <v>0.58858182949595517</v>
      </c>
      <c r="AZ74" s="85">
        <v>1121.4780000000001</v>
      </c>
      <c r="BA74" s="86">
        <v>0.5784392407674851</v>
      </c>
      <c r="BB74" s="26"/>
      <c r="BC74" s="88">
        <v>52500.305999999997</v>
      </c>
      <c r="BD74" s="86">
        <v>0.75409836065573765</v>
      </c>
      <c r="BE74" s="26"/>
      <c r="BF74" s="133">
        <v>738.65300000000002</v>
      </c>
      <c r="BG74" s="26">
        <v>0</v>
      </c>
      <c r="BH74" s="89">
        <v>0</v>
      </c>
      <c r="BI74" s="90">
        <v>2.2658067484662578E-2</v>
      </c>
      <c r="BJ74" s="91">
        <v>0</v>
      </c>
      <c r="BK74" s="89">
        <v>0</v>
      </c>
      <c r="BL74" s="89">
        <v>0</v>
      </c>
      <c r="BM74" s="89">
        <v>0</v>
      </c>
      <c r="BN74" s="89">
        <v>1402.748</v>
      </c>
      <c r="BO74" s="90">
        <v>0.10407686600385814</v>
      </c>
      <c r="BP74" s="91">
        <v>0</v>
      </c>
      <c r="BQ74" s="26">
        <v>7668</v>
      </c>
      <c r="BR74" s="26">
        <v>648.91754766999998</v>
      </c>
      <c r="BS74" s="26"/>
      <c r="BT74" s="92">
        <v>-700</v>
      </c>
      <c r="BU74" s="26">
        <v>0</v>
      </c>
      <c r="BV74" s="26">
        <v>4485</v>
      </c>
      <c r="BW74" s="26">
        <v>4485</v>
      </c>
      <c r="BX74" s="26">
        <v>0</v>
      </c>
      <c r="BY74" s="26">
        <v>0</v>
      </c>
      <c r="BZ74" s="26">
        <v>-5000</v>
      </c>
      <c r="CA74" s="26">
        <v>0</v>
      </c>
      <c r="CB74" s="26">
        <v>3800</v>
      </c>
      <c r="CC74" s="26">
        <v>3800</v>
      </c>
      <c r="CD74" s="26">
        <v>-4000</v>
      </c>
      <c r="CE74" s="26">
        <v>0</v>
      </c>
      <c r="CF74" s="26">
        <v>4800</v>
      </c>
      <c r="CG74" s="26">
        <v>4800</v>
      </c>
      <c r="CH74" s="26">
        <v>9009.3530017199992</v>
      </c>
      <c r="CI74" s="26">
        <v>9009.3530017199992</v>
      </c>
      <c r="CJ74" s="90">
        <v>22094.353001719999</v>
      </c>
      <c r="CK74" s="26"/>
      <c r="CL74" s="92">
        <v>-700</v>
      </c>
      <c r="CM74" s="26">
        <v>700</v>
      </c>
      <c r="CN74" s="26">
        <v>4485</v>
      </c>
      <c r="CO74" s="26">
        <v>0</v>
      </c>
      <c r="CP74" s="26">
        <v>0</v>
      </c>
      <c r="CQ74" s="26">
        <v>0</v>
      </c>
      <c r="CR74" s="26">
        <v>-5000</v>
      </c>
      <c r="CS74" s="26">
        <v>5000</v>
      </c>
      <c r="CT74" s="26">
        <v>3800</v>
      </c>
      <c r="CU74" s="26">
        <v>0</v>
      </c>
      <c r="CV74" s="26">
        <v>-4000</v>
      </c>
      <c r="CW74" s="26">
        <v>4000</v>
      </c>
      <c r="CX74" s="26">
        <v>4800</v>
      </c>
      <c r="CY74" s="26">
        <v>0</v>
      </c>
      <c r="CZ74" s="26">
        <v>9009.3530017199992</v>
      </c>
      <c r="DA74" s="26">
        <v>0</v>
      </c>
      <c r="DB74" s="90">
        <v>9700</v>
      </c>
      <c r="DC74" s="26"/>
      <c r="DD74" s="93">
        <v>34412.786999999997</v>
      </c>
      <c r="DE74" s="34">
        <v>2159.2689999999998</v>
      </c>
      <c r="DF74" s="37">
        <v>1434.8104802531</v>
      </c>
      <c r="DG74" s="37">
        <v>38006.866480253098</v>
      </c>
      <c r="DH74" s="93">
        <v>9017.3680000000004</v>
      </c>
      <c r="DI74" s="93">
        <v>61866.411</v>
      </c>
      <c r="DJ74" s="34">
        <v>6051</v>
      </c>
      <c r="DK74" s="90">
        <v>67917.410999999993</v>
      </c>
      <c r="DL74" s="26"/>
      <c r="DM74" s="93">
        <v>590.39700000000005</v>
      </c>
      <c r="DN74" s="34">
        <v>10493.065843074541</v>
      </c>
      <c r="DO74" s="34">
        <v>11083.462843074542</v>
      </c>
      <c r="DP74" s="37">
        <v>1235.3721215036271</v>
      </c>
      <c r="DQ74" s="37">
        <v>2899.4446020647688</v>
      </c>
      <c r="DR74" s="37">
        <v>0</v>
      </c>
      <c r="DS74" s="34">
        <v>2899.4446020647688</v>
      </c>
      <c r="DT74" s="34">
        <v>161.08025567026499</v>
      </c>
      <c r="DU74" s="34">
        <v>161.08025567026499</v>
      </c>
      <c r="DW74" s="97">
        <v>1982.3732839500001</v>
      </c>
      <c r="DX74" s="98">
        <v>0</v>
      </c>
      <c r="DY74" s="104">
        <v>271.02854033</v>
      </c>
      <c r="DZ74" s="104">
        <v>0</v>
      </c>
      <c r="EA74" s="97">
        <v>0</v>
      </c>
      <c r="EB74" s="98">
        <v>1553.672292</v>
      </c>
      <c r="EC74" s="97">
        <v>0</v>
      </c>
      <c r="ED74" s="98">
        <v>0</v>
      </c>
      <c r="EE74" s="97">
        <v>0</v>
      </c>
      <c r="EF74" s="98">
        <v>847.5</v>
      </c>
      <c r="EG74" s="97">
        <v>0</v>
      </c>
      <c r="EH74" s="98">
        <v>1545.15357365</v>
      </c>
      <c r="EI74" s="97">
        <v>1982.3732839500001</v>
      </c>
      <c r="EJ74" s="98">
        <v>0</v>
      </c>
      <c r="EK74" s="105">
        <v>1553.672292</v>
      </c>
      <c r="EL74" s="106">
        <v>847.5</v>
      </c>
      <c r="EM74" s="107">
        <v>735.83500000000004</v>
      </c>
      <c r="EN74" s="105">
        <v>0</v>
      </c>
      <c r="EO74" s="105">
        <v>2663.6821139799999</v>
      </c>
      <c r="EP74" s="105">
        <v>0</v>
      </c>
      <c r="ER74" s="133">
        <v>1173.9010000000001</v>
      </c>
      <c r="ES74" s="23">
        <v>3837.2917805000002</v>
      </c>
      <c r="ET74" s="34">
        <f t="shared" si="21"/>
        <v>0.17420130264954475</v>
      </c>
      <c r="EU74" s="133">
        <v>500.05599999999998</v>
      </c>
      <c r="EV74" s="23">
        <v>172.12799999999999</v>
      </c>
      <c r="EW74" s="34">
        <f t="shared" si="20"/>
        <v>0.36811909774172558</v>
      </c>
      <c r="EY74" s="141">
        <v>10447.41</v>
      </c>
      <c r="EZ74" s="23">
        <v>3156.57</v>
      </c>
      <c r="FA74" s="139">
        <f t="shared" si="22"/>
        <v>1</v>
      </c>
      <c r="FB74" s="5">
        <v>4613</v>
      </c>
      <c r="FC74" s="139">
        <f t="shared" si="23"/>
        <v>1</v>
      </c>
      <c r="FE74" s="5"/>
      <c r="FF74" s="141">
        <v>0</v>
      </c>
      <c r="FG74" s="23">
        <v>0</v>
      </c>
      <c r="FH74" s="139">
        <f t="shared" si="24"/>
        <v>0</v>
      </c>
      <c r="FI74" s="5">
        <v>0</v>
      </c>
      <c r="FJ74" s="139">
        <f t="shared" si="25"/>
        <v>0</v>
      </c>
      <c r="FL74" s="144">
        <v>7873</v>
      </c>
      <c r="FM74" s="145">
        <f t="shared" si="26"/>
        <v>0.68245451314546257</v>
      </c>
      <c r="FN74" s="144">
        <v>2591</v>
      </c>
      <c r="FO74" s="145">
        <f t="shared" si="27"/>
        <v>0.82634348588741824</v>
      </c>
      <c r="FQ74" s="141">
        <v>278</v>
      </c>
      <c r="FR74" s="23">
        <v>367.01</v>
      </c>
      <c r="FS74" s="185">
        <f t="shared" si="28"/>
        <v>0.8184367466057606</v>
      </c>
      <c r="FT74" s="186">
        <f t="shared" si="29"/>
        <v>645.01</v>
      </c>
      <c r="FV74" s="107">
        <f t="shared" si="30"/>
        <v>1223.672292</v>
      </c>
      <c r="FW74" s="23">
        <v>1553.672292</v>
      </c>
      <c r="FX74" s="23">
        <v>0</v>
      </c>
      <c r="FY74" s="23">
        <v>330</v>
      </c>
      <c r="FZ74" s="23">
        <f t="shared" si="31"/>
        <v>0.78759999261105451</v>
      </c>
      <c r="GA74" s="183">
        <v>0</v>
      </c>
      <c r="GC74" s="37">
        <v>524.44362999999998</v>
      </c>
      <c r="GD74" s="37">
        <f t="shared" si="32"/>
        <v>1.6087227914110429E-2</v>
      </c>
      <c r="GE74" s="37">
        <v>995.95108000000005</v>
      </c>
      <c r="GF74" s="37">
        <f t="shared" si="33"/>
        <v>7.3894574862739287E-2</v>
      </c>
      <c r="GH74" s="5">
        <v>866.29932729999996</v>
      </c>
      <c r="GI74" s="270">
        <v>1354.9437539999999</v>
      </c>
      <c r="GK74" s="35">
        <v>0.25700000000000001</v>
      </c>
      <c r="GL74" s="33">
        <v>0.84</v>
      </c>
      <c r="GM74" s="5">
        <f t="shared" si="34"/>
        <v>3010.0779342999999</v>
      </c>
      <c r="GN74" s="5">
        <v>-3010.0779342999999</v>
      </c>
      <c r="GO74" s="5">
        <f t="shared" si="35"/>
        <v>1492.3021431299999</v>
      </c>
      <c r="GP74" s="5">
        <f t="shared" si="36"/>
        <v>1.0000000289016546</v>
      </c>
      <c r="GR74" s="270">
        <v>711.42494339999996</v>
      </c>
      <c r="GS74" s="270">
        <v>1472.233283</v>
      </c>
      <c r="GV74" s="270">
        <v>3776.590956</v>
      </c>
      <c r="GW74" s="270">
        <v>1492.3021429999999</v>
      </c>
      <c r="GX74" s="5">
        <f t="shared" si="37"/>
        <v>1537.03108</v>
      </c>
      <c r="GY74" s="5">
        <f t="shared" si="38"/>
        <v>0.97089913302208564</v>
      </c>
    </row>
    <row r="75" spans="16:207" x14ac:dyDescent="0.35">
      <c r="P75" s="40">
        <v>73</v>
      </c>
      <c r="Q75" s="85">
        <v>0</v>
      </c>
      <c r="R75" s="86">
        <v>0</v>
      </c>
      <c r="S75" s="87">
        <v>0</v>
      </c>
      <c r="T75" s="86">
        <v>0</v>
      </c>
      <c r="U75" s="87">
        <v>0</v>
      </c>
      <c r="V75" s="86">
        <v>0</v>
      </c>
      <c r="W75" s="87">
        <v>0</v>
      </c>
      <c r="X75" s="86">
        <v>0</v>
      </c>
      <c r="Y75" s="87">
        <v>0</v>
      </c>
      <c r="Z75" s="86">
        <v>0</v>
      </c>
      <c r="AA75" s="87">
        <v>0</v>
      </c>
      <c r="AB75" s="86">
        <v>0</v>
      </c>
      <c r="AC75" s="87">
        <v>0</v>
      </c>
      <c r="AD75" s="86">
        <v>0</v>
      </c>
      <c r="AF75" s="40">
        <v>73</v>
      </c>
      <c r="AG75" s="85">
        <v>2046.9954</v>
      </c>
      <c r="AH75" s="87">
        <v>650.9</v>
      </c>
      <c r="AI75" s="85">
        <v>141.5</v>
      </c>
      <c r="AJ75" s="37">
        <v>2.3E-2</v>
      </c>
      <c r="AK75" s="37">
        <v>0.28299999999999997</v>
      </c>
      <c r="AL75" s="37">
        <v>0.28299999999999997</v>
      </c>
      <c r="AM75" s="86">
        <v>65.891999999999996</v>
      </c>
      <c r="AN75" s="87">
        <v>570.53639999999996</v>
      </c>
      <c r="AO75" s="37">
        <v>0.10199999999999999</v>
      </c>
      <c r="AP75" s="34">
        <v>4.8999999999999995E-2</v>
      </c>
      <c r="AQ75" s="85">
        <v>7403.6</v>
      </c>
      <c r="AR75" s="87">
        <v>10375.950000000001</v>
      </c>
      <c r="AS75" s="37">
        <v>0.16600000000000001</v>
      </c>
      <c r="AT75" s="34">
        <v>0.442</v>
      </c>
      <c r="AU75" s="26"/>
      <c r="AV75" s="85">
        <v>1004.765</v>
      </c>
      <c r="AW75" s="86">
        <v>0.40799988630180378</v>
      </c>
      <c r="AX75" s="85">
        <v>856.40499999999997</v>
      </c>
      <c r="AY75" s="86">
        <v>0.53292159303049158</v>
      </c>
      <c r="AZ75" s="85">
        <v>1121.4780000000001</v>
      </c>
      <c r="BA75" s="86">
        <v>0.5784392407674851</v>
      </c>
      <c r="BB75" s="26"/>
      <c r="BC75" s="88">
        <v>52500.305999999997</v>
      </c>
      <c r="BD75" s="86">
        <v>0.75409836065573765</v>
      </c>
      <c r="BE75" s="26"/>
      <c r="BF75" s="133">
        <v>866.29899999999998</v>
      </c>
      <c r="BG75" s="26">
        <v>0</v>
      </c>
      <c r="BH75" s="89">
        <v>0</v>
      </c>
      <c r="BI75" s="90">
        <v>2.6573588957055215E-2</v>
      </c>
      <c r="BJ75" s="91">
        <v>0</v>
      </c>
      <c r="BK75" s="89">
        <v>0</v>
      </c>
      <c r="BL75" s="89">
        <v>0</v>
      </c>
      <c r="BM75" s="89">
        <v>0</v>
      </c>
      <c r="BN75" s="89">
        <v>1354.944</v>
      </c>
      <c r="BO75" s="90">
        <v>0.10053004896868971</v>
      </c>
      <c r="BP75" s="91">
        <v>0</v>
      </c>
      <c r="BQ75" s="26">
        <v>7668</v>
      </c>
      <c r="BR75" s="26">
        <v>648.91656161999992</v>
      </c>
      <c r="BS75" s="26"/>
      <c r="BT75" s="92">
        <v>-700</v>
      </c>
      <c r="BU75" s="26">
        <v>0</v>
      </c>
      <c r="BV75" s="26">
        <v>4485</v>
      </c>
      <c r="BW75" s="26">
        <v>4485</v>
      </c>
      <c r="BX75" s="26">
        <v>0</v>
      </c>
      <c r="BY75" s="26">
        <v>0</v>
      </c>
      <c r="BZ75" s="26">
        <v>-5000</v>
      </c>
      <c r="CA75" s="26">
        <v>0</v>
      </c>
      <c r="CB75" s="26">
        <v>3800</v>
      </c>
      <c r="CC75" s="26">
        <v>3800</v>
      </c>
      <c r="CD75" s="26">
        <v>-4000</v>
      </c>
      <c r="CE75" s="26">
        <v>0</v>
      </c>
      <c r="CF75" s="26">
        <v>4800</v>
      </c>
      <c r="CG75" s="26">
        <v>4800</v>
      </c>
      <c r="CH75" s="26">
        <v>11018.10151181</v>
      </c>
      <c r="CI75" s="26">
        <v>11018.10151181</v>
      </c>
      <c r="CJ75" s="90">
        <v>24103.10151181</v>
      </c>
      <c r="CK75" s="26"/>
      <c r="CL75" s="92">
        <v>-700</v>
      </c>
      <c r="CM75" s="26">
        <v>700</v>
      </c>
      <c r="CN75" s="26">
        <v>4485</v>
      </c>
      <c r="CO75" s="26">
        <v>0</v>
      </c>
      <c r="CP75" s="26">
        <v>0</v>
      </c>
      <c r="CQ75" s="26">
        <v>0</v>
      </c>
      <c r="CR75" s="26">
        <v>-5000</v>
      </c>
      <c r="CS75" s="26">
        <v>5000</v>
      </c>
      <c r="CT75" s="26">
        <v>3800</v>
      </c>
      <c r="CU75" s="26">
        <v>0</v>
      </c>
      <c r="CV75" s="26">
        <v>-4000</v>
      </c>
      <c r="CW75" s="26">
        <v>4000</v>
      </c>
      <c r="CX75" s="26">
        <v>4800</v>
      </c>
      <c r="CY75" s="26">
        <v>0</v>
      </c>
      <c r="CZ75" s="26">
        <v>11018.10151181</v>
      </c>
      <c r="DA75" s="26">
        <v>0</v>
      </c>
      <c r="DB75" s="90">
        <v>9700</v>
      </c>
      <c r="DC75" s="26"/>
      <c r="DD75" s="93">
        <v>31879.097000000002</v>
      </c>
      <c r="DE75" s="34">
        <v>2071.857</v>
      </c>
      <c r="DF75" s="37">
        <v>1179.3368011982</v>
      </c>
      <c r="DG75" s="37">
        <v>35130.2908011982</v>
      </c>
      <c r="DH75" s="93">
        <v>8306.5280000000002</v>
      </c>
      <c r="DI75" s="93">
        <v>57591.411</v>
      </c>
      <c r="DJ75" s="34">
        <v>6075</v>
      </c>
      <c r="DK75" s="90">
        <v>63666.411</v>
      </c>
      <c r="DL75" s="26"/>
      <c r="DM75" s="93">
        <v>659.68</v>
      </c>
      <c r="DN75" s="34">
        <v>10493.065843074541</v>
      </c>
      <c r="DO75" s="34">
        <v>11152.745843074541</v>
      </c>
      <c r="DP75" s="37">
        <v>1169.3240409390189</v>
      </c>
      <c r="DQ75" s="37">
        <v>2899.4268531643638</v>
      </c>
      <c r="DR75" s="37">
        <v>0</v>
      </c>
      <c r="DS75" s="34">
        <v>2899.4268531643638</v>
      </c>
      <c r="DT75" s="34">
        <v>161.07926962024251</v>
      </c>
      <c r="DU75" s="34">
        <v>161.07926962024251</v>
      </c>
      <c r="DW75" s="97">
        <v>1859.63639734</v>
      </c>
      <c r="DX75" s="98">
        <v>0</v>
      </c>
      <c r="DY75" s="104">
        <v>522.60854032999998</v>
      </c>
      <c r="DZ75" s="104">
        <v>0</v>
      </c>
      <c r="EA75" s="97">
        <v>0</v>
      </c>
      <c r="EB75" s="98">
        <v>1553.672292</v>
      </c>
      <c r="EC75" s="97">
        <v>0</v>
      </c>
      <c r="ED75" s="98">
        <v>0</v>
      </c>
      <c r="EE75" s="97">
        <v>0</v>
      </c>
      <c r="EF75" s="98">
        <v>847.5</v>
      </c>
      <c r="EG75" s="97">
        <v>0</v>
      </c>
      <c r="EH75" s="98">
        <v>1416.3282091599999</v>
      </c>
      <c r="EI75" s="97">
        <v>1859.63639734</v>
      </c>
      <c r="EJ75" s="98">
        <v>0</v>
      </c>
      <c r="EK75" s="105">
        <v>1553.672292</v>
      </c>
      <c r="EL75" s="106">
        <v>847.5</v>
      </c>
      <c r="EM75" s="107">
        <v>735.83500000000004</v>
      </c>
      <c r="EN75" s="105">
        <v>0</v>
      </c>
      <c r="EO75" s="105">
        <v>2786.4367494899998</v>
      </c>
      <c r="EP75" s="105">
        <v>0</v>
      </c>
      <c r="ER75" s="133">
        <v>1152.7339999999999</v>
      </c>
      <c r="ES75" s="23">
        <v>3533.9705572799999</v>
      </c>
      <c r="ET75" s="34">
        <f t="shared" si="21"/>
        <v>0.16292129933390292</v>
      </c>
      <c r="EU75" s="133">
        <v>500.05599999999998</v>
      </c>
      <c r="EV75" s="23">
        <v>152.39400000000001</v>
      </c>
      <c r="EW75" s="34">
        <f t="shared" si="20"/>
        <v>0.35731184515190617</v>
      </c>
      <c r="EY75" s="141">
        <v>7021.1507405900002</v>
      </c>
      <c r="EZ75" s="23">
        <v>3156.57</v>
      </c>
      <c r="FA75" s="139">
        <f t="shared" si="22"/>
        <v>0.74814287734839369</v>
      </c>
      <c r="FB75" s="5">
        <v>4613</v>
      </c>
      <c r="FC75" s="139">
        <f t="shared" si="23"/>
        <v>1</v>
      </c>
      <c r="FE75" s="5"/>
      <c r="FF75" s="141">
        <v>0</v>
      </c>
      <c r="FG75" s="23">
        <v>0</v>
      </c>
      <c r="FH75" s="139">
        <f t="shared" si="24"/>
        <v>0</v>
      </c>
      <c r="FI75" s="5">
        <v>0</v>
      </c>
      <c r="FJ75" s="139">
        <f t="shared" si="25"/>
        <v>0</v>
      </c>
      <c r="FL75" s="144">
        <v>7873</v>
      </c>
      <c r="FM75" s="145">
        <f t="shared" si="26"/>
        <v>0.68245451314546257</v>
      </c>
      <c r="FN75" s="144">
        <v>2591</v>
      </c>
      <c r="FO75" s="145">
        <f t="shared" si="27"/>
        <v>0.82634348588741824</v>
      </c>
      <c r="FQ75" s="141">
        <v>278</v>
      </c>
      <c r="FR75" s="23">
        <v>367.01</v>
      </c>
      <c r="FS75" s="185">
        <f t="shared" si="28"/>
        <v>0.8184367466057606</v>
      </c>
      <c r="FT75" s="186">
        <f t="shared" si="29"/>
        <v>645.01</v>
      </c>
      <c r="FV75" s="107">
        <f t="shared" si="30"/>
        <v>1223.672292</v>
      </c>
      <c r="FW75" s="23">
        <v>1553.672292</v>
      </c>
      <c r="FX75" s="23">
        <v>0</v>
      </c>
      <c r="FY75" s="23">
        <v>330</v>
      </c>
      <c r="FZ75" s="23">
        <f t="shared" si="31"/>
        <v>0.78759999261105451</v>
      </c>
      <c r="GA75" s="183">
        <v>0</v>
      </c>
      <c r="GC75" s="37">
        <v>615.07228999999995</v>
      </c>
      <c r="GD75" s="37">
        <f t="shared" si="32"/>
        <v>1.8867248159509201E-2</v>
      </c>
      <c r="GE75" s="37">
        <v>962.01023999999995</v>
      </c>
      <c r="GF75" s="37">
        <f t="shared" si="33"/>
        <v>7.1376334767769695E-2</v>
      </c>
      <c r="GH75" s="5">
        <v>1015.789501</v>
      </c>
      <c r="GI75" s="270">
        <v>1271.5158719999999</v>
      </c>
      <c r="GK75" s="35">
        <v>0.25700000000000001</v>
      </c>
      <c r="GL75" s="33">
        <v>0.84</v>
      </c>
      <c r="GM75" s="5">
        <f t="shared" si="34"/>
        <v>3010.0779342999999</v>
      </c>
      <c r="GN75" s="5">
        <v>-3010.0779342999999</v>
      </c>
      <c r="GO75" s="5">
        <f t="shared" si="35"/>
        <v>1492.3021431299999</v>
      </c>
      <c r="GP75" s="5">
        <f t="shared" si="36"/>
        <v>1.0000000289016546</v>
      </c>
      <c r="GR75" s="270">
        <v>738.65332049999995</v>
      </c>
      <c r="GS75" s="270">
        <v>1402.7481909999999</v>
      </c>
      <c r="GV75" s="270">
        <v>3776.590956</v>
      </c>
      <c r="GW75" s="270">
        <v>1492.3021429999999</v>
      </c>
      <c r="GX75" s="5">
        <f t="shared" si="37"/>
        <v>1537.03108</v>
      </c>
      <c r="GY75" s="5">
        <f t="shared" si="38"/>
        <v>0.97089913302208564</v>
      </c>
    </row>
    <row r="76" spans="16:207" x14ac:dyDescent="0.35">
      <c r="P76" s="40">
        <v>74</v>
      </c>
      <c r="Q76" s="85">
        <v>0</v>
      </c>
      <c r="R76" s="86">
        <v>0</v>
      </c>
      <c r="S76" s="87">
        <v>0</v>
      </c>
      <c r="T76" s="86">
        <v>0</v>
      </c>
      <c r="U76" s="87">
        <v>0</v>
      </c>
      <c r="V76" s="86">
        <v>0</v>
      </c>
      <c r="W76" s="87">
        <v>0</v>
      </c>
      <c r="X76" s="86">
        <v>0</v>
      </c>
      <c r="Y76" s="87">
        <v>0</v>
      </c>
      <c r="Z76" s="86">
        <v>0</v>
      </c>
      <c r="AA76" s="87">
        <v>0</v>
      </c>
      <c r="AB76" s="86">
        <v>0</v>
      </c>
      <c r="AC76" s="87">
        <v>0</v>
      </c>
      <c r="AD76" s="86">
        <v>0</v>
      </c>
      <c r="AF76" s="40">
        <v>74</v>
      </c>
      <c r="AG76" s="85">
        <v>2402.9946</v>
      </c>
      <c r="AH76" s="87">
        <v>759</v>
      </c>
      <c r="AI76" s="85">
        <v>165</v>
      </c>
      <c r="AJ76" s="37">
        <v>2.7E-2</v>
      </c>
      <c r="AK76" s="37">
        <v>0.33</v>
      </c>
      <c r="AL76" s="37">
        <v>0.33</v>
      </c>
      <c r="AM76" s="86">
        <v>61.37</v>
      </c>
      <c r="AN76" s="87">
        <v>558.89279999999997</v>
      </c>
      <c r="AO76" s="37">
        <v>9.5000000000000001E-2</v>
      </c>
      <c r="AP76" s="34">
        <v>4.7999999999999994E-2</v>
      </c>
      <c r="AQ76" s="85">
        <v>7046.8</v>
      </c>
      <c r="AR76" s="87">
        <v>10305.525</v>
      </c>
      <c r="AS76" s="37">
        <v>0.158</v>
      </c>
      <c r="AT76" s="34">
        <v>0.439</v>
      </c>
      <c r="AU76" s="26"/>
      <c r="AV76" s="85">
        <v>982.601</v>
      </c>
      <c r="AW76" s="86">
        <v>0.39899986193790454</v>
      </c>
      <c r="AX76" s="85">
        <v>849.18200000000002</v>
      </c>
      <c r="AY76" s="86">
        <v>0.52842688238954572</v>
      </c>
      <c r="AZ76" s="85">
        <v>1121.4780000000001</v>
      </c>
      <c r="BA76" s="86">
        <v>0.5784392407674851</v>
      </c>
      <c r="BB76" s="26"/>
      <c r="BC76" s="88">
        <v>52500.305999999997</v>
      </c>
      <c r="BD76" s="86">
        <v>0.75409836065573765</v>
      </c>
      <c r="BE76" s="26"/>
      <c r="BF76" s="133">
        <v>1015.79</v>
      </c>
      <c r="BG76" s="26">
        <v>0</v>
      </c>
      <c r="BH76" s="89">
        <v>0</v>
      </c>
      <c r="BI76" s="90">
        <v>3.115920245398773E-2</v>
      </c>
      <c r="BJ76" s="91">
        <v>0</v>
      </c>
      <c r="BK76" s="89">
        <v>0</v>
      </c>
      <c r="BL76" s="89">
        <v>0</v>
      </c>
      <c r="BM76" s="89">
        <v>0</v>
      </c>
      <c r="BN76" s="89">
        <v>1271.5160000000001</v>
      </c>
      <c r="BO76" s="90">
        <v>9.4340109808576947E-2</v>
      </c>
      <c r="BP76" s="91">
        <v>0</v>
      </c>
      <c r="BQ76" s="26">
        <v>7668</v>
      </c>
      <c r="BR76" s="26">
        <v>648.91656161999992</v>
      </c>
      <c r="BS76" s="26"/>
      <c r="BT76" s="92">
        <v>-700</v>
      </c>
      <c r="BU76" s="26">
        <v>0</v>
      </c>
      <c r="BV76" s="26">
        <v>4485</v>
      </c>
      <c r="BW76" s="26">
        <v>4485</v>
      </c>
      <c r="BX76" s="26">
        <v>0</v>
      </c>
      <c r="BY76" s="26">
        <v>0</v>
      </c>
      <c r="BZ76" s="26">
        <v>-5000</v>
      </c>
      <c r="CA76" s="26">
        <v>0</v>
      </c>
      <c r="CB76" s="26">
        <v>3800</v>
      </c>
      <c r="CC76" s="26">
        <v>3800</v>
      </c>
      <c r="CD76" s="26">
        <v>-4000</v>
      </c>
      <c r="CE76" s="26">
        <v>0</v>
      </c>
      <c r="CF76" s="26">
        <v>4800</v>
      </c>
      <c r="CG76" s="26">
        <v>4800</v>
      </c>
      <c r="CH76" s="26">
        <v>11369.140885389999</v>
      </c>
      <c r="CI76" s="26">
        <v>11369.140885389999</v>
      </c>
      <c r="CJ76" s="90">
        <v>24454.140885389999</v>
      </c>
      <c r="CK76" s="26"/>
      <c r="CL76" s="92">
        <v>-700</v>
      </c>
      <c r="CM76" s="26">
        <v>700</v>
      </c>
      <c r="CN76" s="26">
        <v>4485</v>
      </c>
      <c r="CO76" s="26">
        <v>0</v>
      </c>
      <c r="CP76" s="26">
        <v>0</v>
      </c>
      <c r="CQ76" s="26">
        <v>0</v>
      </c>
      <c r="CR76" s="26">
        <v>-5000</v>
      </c>
      <c r="CS76" s="26">
        <v>5000</v>
      </c>
      <c r="CT76" s="26">
        <v>3800</v>
      </c>
      <c r="CU76" s="26">
        <v>0</v>
      </c>
      <c r="CV76" s="26">
        <v>-4000</v>
      </c>
      <c r="CW76" s="26">
        <v>4000</v>
      </c>
      <c r="CX76" s="26">
        <v>4800</v>
      </c>
      <c r="CY76" s="26">
        <v>0</v>
      </c>
      <c r="CZ76" s="26">
        <v>11369.140885389999</v>
      </c>
      <c r="DA76" s="26">
        <v>0</v>
      </c>
      <c r="DB76" s="90">
        <v>9700</v>
      </c>
      <c r="DC76" s="26"/>
      <c r="DD76" s="93">
        <v>30150.97</v>
      </c>
      <c r="DE76" s="34">
        <v>1998.008</v>
      </c>
      <c r="DF76" s="37">
        <v>896.42868943259998</v>
      </c>
      <c r="DG76" s="37">
        <v>33045.406689432602</v>
      </c>
      <c r="DH76" s="93">
        <v>7898.0619999999999</v>
      </c>
      <c r="DI76" s="93">
        <v>55661.411</v>
      </c>
      <c r="DJ76" s="34">
        <v>6145</v>
      </c>
      <c r="DK76" s="90">
        <v>61806.411</v>
      </c>
      <c r="DL76" s="26"/>
      <c r="DM76" s="93">
        <v>624.99900000000002</v>
      </c>
      <c r="DN76" s="34">
        <v>10493.065843074541</v>
      </c>
      <c r="DO76" s="34">
        <v>11118.06484307454</v>
      </c>
      <c r="DP76" s="37">
        <v>1169.3240409390189</v>
      </c>
      <c r="DQ76" s="37">
        <v>2899.4268531643638</v>
      </c>
      <c r="DR76" s="37">
        <v>0</v>
      </c>
      <c r="DS76" s="34">
        <v>2899.4268531643638</v>
      </c>
      <c r="DT76" s="34">
        <v>161.07926962024251</v>
      </c>
      <c r="DU76" s="34">
        <v>161.07926962024251</v>
      </c>
      <c r="DW76" s="97">
        <v>1812.7316673400001</v>
      </c>
      <c r="DX76" s="98">
        <v>0</v>
      </c>
      <c r="DY76" s="104">
        <v>774.18854033000002</v>
      </c>
      <c r="DZ76" s="104">
        <v>0</v>
      </c>
      <c r="EA76" s="97">
        <v>0</v>
      </c>
      <c r="EB76" s="98">
        <v>1553.672292</v>
      </c>
      <c r="EC76" s="97">
        <v>0</v>
      </c>
      <c r="ED76" s="98">
        <v>0</v>
      </c>
      <c r="EE76" s="97">
        <v>0</v>
      </c>
      <c r="EF76" s="98">
        <v>847.5</v>
      </c>
      <c r="EG76" s="97">
        <v>0</v>
      </c>
      <c r="EH76" s="98">
        <v>1211.65293916</v>
      </c>
      <c r="EI76" s="97">
        <v>1812.7316673400001</v>
      </c>
      <c r="EJ76" s="98">
        <v>0</v>
      </c>
      <c r="EK76" s="105">
        <v>1553.672292</v>
      </c>
      <c r="EL76" s="106">
        <v>847.5</v>
      </c>
      <c r="EM76" s="107">
        <v>735.83500000000004</v>
      </c>
      <c r="EN76" s="105">
        <v>0</v>
      </c>
      <c r="EO76" s="105">
        <v>2833.34147949</v>
      </c>
      <c r="EP76" s="105">
        <v>0</v>
      </c>
      <c r="ER76" s="133">
        <v>1148.57</v>
      </c>
      <c r="ES76" s="23">
        <v>2021.79975756</v>
      </c>
      <c r="ET76" s="34">
        <f t="shared" si="21"/>
        <v>0.11020979751502763</v>
      </c>
      <c r="EU76" s="133">
        <v>500.05599999999998</v>
      </c>
      <c r="EV76" s="23">
        <v>150.54599999999999</v>
      </c>
      <c r="EW76" s="34">
        <f t="shared" si="20"/>
        <v>0.35629979474215712</v>
      </c>
      <c r="EY76" s="141">
        <v>5835.16834457</v>
      </c>
      <c r="EZ76" s="23">
        <v>3156.57</v>
      </c>
      <c r="FA76" s="139">
        <f t="shared" si="22"/>
        <v>0.66096380210570727</v>
      </c>
      <c r="FB76" s="5">
        <v>4613</v>
      </c>
      <c r="FC76" s="139">
        <f t="shared" si="23"/>
        <v>1</v>
      </c>
      <c r="FE76" s="5"/>
      <c r="FF76" s="141">
        <v>0</v>
      </c>
      <c r="FG76" s="23">
        <v>0</v>
      </c>
      <c r="FH76" s="139">
        <f t="shared" si="24"/>
        <v>0</v>
      </c>
      <c r="FI76" s="5">
        <v>0</v>
      </c>
      <c r="FJ76" s="139">
        <f t="shared" si="25"/>
        <v>0</v>
      </c>
      <c r="FL76" s="144">
        <v>7873</v>
      </c>
      <c r="FM76" s="145">
        <f t="shared" si="26"/>
        <v>0.68245451314546257</v>
      </c>
      <c r="FN76" s="144">
        <v>2591</v>
      </c>
      <c r="FO76" s="145">
        <f t="shared" si="27"/>
        <v>0.82634348588741824</v>
      </c>
      <c r="FQ76" s="141">
        <v>278</v>
      </c>
      <c r="FR76" s="23">
        <v>367.01</v>
      </c>
      <c r="FS76" s="185">
        <f t="shared" si="28"/>
        <v>0.8184367466057606</v>
      </c>
      <c r="FT76" s="186">
        <f t="shared" si="29"/>
        <v>645.01</v>
      </c>
      <c r="FV76" s="107">
        <f t="shared" si="30"/>
        <v>1223.672292</v>
      </c>
      <c r="FW76" s="23">
        <v>1553.672292</v>
      </c>
      <c r="FX76" s="23">
        <v>0</v>
      </c>
      <c r="FY76" s="23">
        <v>330</v>
      </c>
      <c r="FZ76" s="23">
        <f t="shared" si="31"/>
        <v>0.78759999261105451</v>
      </c>
      <c r="GA76" s="183">
        <v>0</v>
      </c>
      <c r="GC76" s="37">
        <v>721.21090000000004</v>
      </c>
      <c r="GD76" s="37">
        <f t="shared" si="32"/>
        <v>2.212303374233129E-2</v>
      </c>
      <c r="GE76" s="37">
        <v>902.77636000000007</v>
      </c>
      <c r="GF76" s="37">
        <f t="shared" si="33"/>
        <v>6.6981477964089639E-2</v>
      </c>
      <c r="GH76" s="5">
        <v>1240.7310829999999</v>
      </c>
      <c r="GI76" s="270">
        <v>1259.7346709999999</v>
      </c>
      <c r="GK76" s="35">
        <v>0.25700000000000001</v>
      </c>
      <c r="GL76" s="33">
        <v>0.84</v>
      </c>
      <c r="GM76" s="5">
        <f t="shared" si="34"/>
        <v>3010.0779342999999</v>
      </c>
      <c r="GN76" s="5">
        <v>-3010.0779342999999</v>
      </c>
      <c r="GO76" s="5">
        <f t="shared" si="35"/>
        <v>1492.3021431299999</v>
      </c>
      <c r="GP76" s="5">
        <f t="shared" si="36"/>
        <v>1.0000000289016546</v>
      </c>
      <c r="GR76" s="270">
        <v>866.29932729999996</v>
      </c>
      <c r="GS76" s="270">
        <v>1354.9437539999999</v>
      </c>
      <c r="GV76" s="270">
        <v>3776.590956</v>
      </c>
      <c r="GW76" s="270">
        <v>1492.3021429999999</v>
      </c>
      <c r="GX76" s="5">
        <f t="shared" si="37"/>
        <v>1537.03108</v>
      </c>
      <c r="GY76" s="5">
        <f t="shared" si="38"/>
        <v>0.97089913302208564</v>
      </c>
    </row>
    <row r="77" spans="16:207" x14ac:dyDescent="0.35">
      <c r="P77" s="40">
        <v>75</v>
      </c>
      <c r="Q77" s="85">
        <v>0</v>
      </c>
      <c r="R77" s="86">
        <v>0</v>
      </c>
      <c r="S77" s="87">
        <v>0</v>
      </c>
      <c r="T77" s="86">
        <v>0</v>
      </c>
      <c r="U77" s="87">
        <v>0</v>
      </c>
      <c r="V77" s="86">
        <v>0</v>
      </c>
      <c r="W77" s="87">
        <v>0</v>
      </c>
      <c r="X77" s="86">
        <v>0</v>
      </c>
      <c r="Y77" s="87">
        <v>0</v>
      </c>
      <c r="Z77" s="86">
        <v>0</v>
      </c>
      <c r="AA77" s="87">
        <v>0</v>
      </c>
      <c r="AB77" s="86">
        <v>0</v>
      </c>
      <c r="AC77" s="87">
        <v>0</v>
      </c>
      <c r="AD77" s="86">
        <v>0</v>
      </c>
      <c r="AF77" s="40">
        <v>75</v>
      </c>
      <c r="AG77" s="85">
        <v>2936.9933999999998</v>
      </c>
      <c r="AH77" s="87">
        <v>867.1</v>
      </c>
      <c r="AI77" s="85">
        <v>188.5</v>
      </c>
      <c r="AJ77" s="37">
        <v>3.2999999999999995E-2</v>
      </c>
      <c r="AK77" s="37">
        <v>0.377</v>
      </c>
      <c r="AL77" s="37">
        <v>0.377</v>
      </c>
      <c r="AM77" s="86">
        <v>60.078000000000003</v>
      </c>
      <c r="AN77" s="87">
        <v>547.24919999999997</v>
      </c>
      <c r="AO77" s="37">
        <v>9.2999999999999999E-2</v>
      </c>
      <c r="AP77" s="34">
        <v>4.6999999999999993E-2</v>
      </c>
      <c r="AQ77" s="85">
        <v>6645.4</v>
      </c>
      <c r="AR77" s="87">
        <v>10188.15</v>
      </c>
      <c r="AS77" s="37">
        <v>0.14899999999999999</v>
      </c>
      <c r="AT77" s="34">
        <v>0.434</v>
      </c>
      <c r="AU77" s="26"/>
      <c r="AV77" s="85">
        <v>980.13900000000001</v>
      </c>
      <c r="AW77" s="86">
        <v>0.39800012994079575</v>
      </c>
      <c r="AX77" s="85">
        <v>845.53800000000001</v>
      </c>
      <c r="AY77" s="86">
        <v>0.52615930304915992</v>
      </c>
      <c r="AZ77" s="85">
        <v>1121.4780000000001</v>
      </c>
      <c r="BA77" s="86">
        <v>0.5784392407674851</v>
      </c>
      <c r="BB77" s="26"/>
      <c r="BC77" s="88">
        <v>52500.305999999997</v>
      </c>
      <c r="BD77" s="86">
        <v>0.75409836065573765</v>
      </c>
      <c r="BE77" s="26"/>
      <c r="BF77" s="133">
        <v>1240.731</v>
      </c>
      <c r="BG77" s="26">
        <v>0</v>
      </c>
      <c r="BH77" s="89">
        <v>0</v>
      </c>
      <c r="BI77" s="90">
        <v>3.8059233128834358E-2</v>
      </c>
      <c r="BJ77" s="91">
        <v>0</v>
      </c>
      <c r="BK77" s="89">
        <v>0</v>
      </c>
      <c r="BL77" s="89">
        <v>0</v>
      </c>
      <c r="BM77" s="89">
        <v>0</v>
      </c>
      <c r="BN77" s="89">
        <v>1259.7349999999999</v>
      </c>
      <c r="BO77" s="90">
        <v>9.3466018697136069E-2</v>
      </c>
      <c r="BP77" s="91">
        <v>0</v>
      </c>
      <c r="BQ77" s="26">
        <v>7668</v>
      </c>
      <c r="BR77" s="26">
        <v>648.91656161999992</v>
      </c>
      <c r="BS77" s="26"/>
      <c r="BT77" s="92">
        <v>-700</v>
      </c>
      <c r="BU77" s="26">
        <v>0</v>
      </c>
      <c r="BV77" s="26">
        <v>4485</v>
      </c>
      <c r="BW77" s="26">
        <v>4485</v>
      </c>
      <c r="BX77" s="26">
        <v>0</v>
      </c>
      <c r="BY77" s="26">
        <v>0</v>
      </c>
      <c r="BZ77" s="26">
        <v>-5000</v>
      </c>
      <c r="CA77" s="26">
        <v>0</v>
      </c>
      <c r="CB77" s="26">
        <v>3798.7846338999998</v>
      </c>
      <c r="CC77" s="26">
        <v>3798.7846338999998</v>
      </c>
      <c r="CD77" s="26">
        <v>-4000</v>
      </c>
      <c r="CE77" s="26">
        <v>0</v>
      </c>
      <c r="CF77" s="26">
        <v>4800</v>
      </c>
      <c r="CG77" s="26">
        <v>4800</v>
      </c>
      <c r="CH77" s="26">
        <v>10764.868305280001</v>
      </c>
      <c r="CI77" s="26">
        <v>10764.868305280001</v>
      </c>
      <c r="CJ77" s="90">
        <v>23848.65293918</v>
      </c>
      <c r="CK77" s="26"/>
      <c r="CL77" s="92">
        <v>-700</v>
      </c>
      <c r="CM77" s="26">
        <v>700</v>
      </c>
      <c r="CN77" s="26">
        <v>4485</v>
      </c>
      <c r="CO77" s="26">
        <v>0</v>
      </c>
      <c r="CP77" s="26">
        <v>0</v>
      </c>
      <c r="CQ77" s="26">
        <v>0</v>
      </c>
      <c r="CR77" s="26">
        <v>-5000</v>
      </c>
      <c r="CS77" s="26">
        <v>5000</v>
      </c>
      <c r="CT77" s="26">
        <v>3798.7846338999998</v>
      </c>
      <c r="CU77" s="26">
        <v>0</v>
      </c>
      <c r="CV77" s="26">
        <v>-4000</v>
      </c>
      <c r="CW77" s="26">
        <v>4000</v>
      </c>
      <c r="CX77" s="26">
        <v>4800</v>
      </c>
      <c r="CY77" s="26">
        <v>0</v>
      </c>
      <c r="CZ77" s="26">
        <v>10764.868305280001</v>
      </c>
      <c r="DA77" s="26">
        <v>0</v>
      </c>
      <c r="DB77" s="90">
        <v>9700</v>
      </c>
      <c r="DC77" s="26"/>
      <c r="DD77" s="93">
        <v>29181.821</v>
      </c>
      <c r="DE77" s="34">
        <v>1956.6310000000001</v>
      </c>
      <c r="DF77" s="37">
        <v>1480.1251400051999</v>
      </c>
      <c r="DG77" s="37">
        <v>32618.5771400052</v>
      </c>
      <c r="DH77" s="93">
        <v>7535.4129999999996</v>
      </c>
      <c r="DI77" s="93">
        <v>52966.411</v>
      </c>
      <c r="DJ77" s="34">
        <v>6266</v>
      </c>
      <c r="DK77" s="90">
        <v>59232.411</v>
      </c>
      <c r="DL77" s="26"/>
      <c r="DM77" s="93">
        <v>721.03</v>
      </c>
      <c r="DN77" s="34">
        <v>10493.065843074541</v>
      </c>
      <c r="DO77" s="34">
        <v>11214.095843074541</v>
      </c>
      <c r="DP77" s="37">
        <v>1169.3240409390189</v>
      </c>
      <c r="DQ77" s="37">
        <v>2899.4268531643638</v>
      </c>
      <c r="DR77" s="37">
        <v>0</v>
      </c>
      <c r="DS77" s="34">
        <v>2899.4268531643638</v>
      </c>
      <c r="DT77" s="34">
        <v>161.07926962024251</v>
      </c>
      <c r="DU77" s="34">
        <v>161.07926962024251</v>
      </c>
      <c r="DW77" s="97">
        <v>1661.3880673399999</v>
      </c>
      <c r="DX77" s="98">
        <v>0</v>
      </c>
      <c r="DY77" s="104">
        <v>522.60854032999998</v>
      </c>
      <c r="DZ77" s="104">
        <v>0</v>
      </c>
      <c r="EA77" s="97">
        <v>0</v>
      </c>
      <c r="EB77" s="98">
        <v>1553.672292</v>
      </c>
      <c r="EC77" s="97">
        <v>0</v>
      </c>
      <c r="ED77" s="98">
        <v>0</v>
      </c>
      <c r="EE77" s="97">
        <v>0</v>
      </c>
      <c r="EF77" s="98">
        <v>847.5</v>
      </c>
      <c r="EG77" s="97">
        <v>0</v>
      </c>
      <c r="EH77" s="98">
        <v>1614.57653916</v>
      </c>
      <c r="EI77" s="97">
        <v>1661.3880673399999</v>
      </c>
      <c r="EJ77" s="98">
        <v>0</v>
      </c>
      <c r="EK77" s="105">
        <v>1553.672292</v>
      </c>
      <c r="EL77" s="106">
        <v>847.5</v>
      </c>
      <c r="EM77" s="107">
        <v>735.83500000000004</v>
      </c>
      <c r="EN77" s="105">
        <v>0</v>
      </c>
      <c r="EO77" s="105">
        <v>2984.6850794900001</v>
      </c>
      <c r="EP77" s="105">
        <v>0</v>
      </c>
      <c r="ER77" s="133">
        <v>1140.242</v>
      </c>
      <c r="ES77" s="23">
        <v>2021.79975756</v>
      </c>
      <c r="ET77" s="34">
        <f t="shared" si="21"/>
        <v>0.10992029589096106</v>
      </c>
      <c r="EU77" s="133">
        <v>500.05599999999998</v>
      </c>
      <c r="EV77" s="23">
        <v>151.00800000000001</v>
      </c>
      <c r="EW77" s="34">
        <f t="shared" si="20"/>
        <v>0.35655280734459438</v>
      </c>
      <c r="EY77" s="141">
        <v>3784.11065521</v>
      </c>
      <c r="EZ77" s="23">
        <v>3156.57</v>
      </c>
      <c r="FA77" s="139">
        <f t="shared" si="22"/>
        <v>0.51019485879941029</v>
      </c>
      <c r="FB77" s="5">
        <v>4613</v>
      </c>
      <c r="FC77" s="139">
        <f t="shared" si="23"/>
        <v>1</v>
      </c>
      <c r="FE77" s="5"/>
      <c r="FF77" s="141">
        <v>0</v>
      </c>
      <c r="FG77" s="23">
        <v>0</v>
      </c>
      <c r="FH77" s="139">
        <f t="shared" si="24"/>
        <v>0</v>
      </c>
      <c r="FI77" s="5">
        <v>0</v>
      </c>
      <c r="FJ77" s="139">
        <f t="shared" si="25"/>
        <v>0</v>
      </c>
      <c r="FL77" s="144">
        <v>7873</v>
      </c>
      <c r="FM77" s="145">
        <f t="shared" si="26"/>
        <v>0.68245451314546257</v>
      </c>
      <c r="FN77" s="144">
        <v>2591</v>
      </c>
      <c r="FO77" s="145">
        <f t="shared" si="27"/>
        <v>0.82634348588741824</v>
      </c>
      <c r="FQ77" s="141">
        <v>278</v>
      </c>
      <c r="FR77" s="23">
        <v>367.01</v>
      </c>
      <c r="FS77" s="185">
        <f t="shared" si="28"/>
        <v>0.8184367466057606</v>
      </c>
      <c r="FT77" s="186">
        <f t="shared" si="29"/>
        <v>645.01</v>
      </c>
      <c r="FV77" s="107">
        <f t="shared" si="30"/>
        <v>1223.672292</v>
      </c>
      <c r="FW77" s="23">
        <v>1553.672292</v>
      </c>
      <c r="FX77" s="23">
        <v>0</v>
      </c>
      <c r="FY77" s="23">
        <v>330</v>
      </c>
      <c r="FZ77" s="23">
        <f t="shared" si="31"/>
        <v>0.78759999261105451</v>
      </c>
      <c r="GA77" s="183">
        <v>0</v>
      </c>
      <c r="GC77" s="37">
        <v>880.91901000000007</v>
      </c>
      <c r="GD77" s="37">
        <f t="shared" si="32"/>
        <v>2.7022055521472396E-2</v>
      </c>
      <c r="GE77" s="37">
        <v>894.41184999999996</v>
      </c>
      <c r="GF77" s="37">
        <f t="shared" si="33"/>
        <v>6.6360873274966606E-2</v>
      </c>
      <c r="GH77" s="5">
        <v>1542.093059</v>
      </c>
      <c r="GI77" s="270">
        <v>1268.8480950000001</v>
      </c>
      <c r="GK77" s="35">
        <v>0.25700000000000001</v>
      </c>
      <c r="GL77" s="33">
        <v>0.84</v>
      </c>
      <c r="GM77" s="5">
        <f t="shared" si="34"/>
        <v>3010.0779342999999</v>
      </c>
      <c r="GN77" s="5">
        <v>-3010.0779342999999</v>
      </c>
      <c r="GO77" s="5">
        <f t="shared" si="35"/>
        <v>1492.3021431299999</v>
      </c>
      <c r="GP77" s="5">
        <f t="shared" si="36"/>
        <v>1.0000000289016546</v>
      </c>
      <c r="GR77" s="270">
        <v>1015.789501</v>
      </c>
      <c r="GS77" s="270">
        <v>1271.5158719999999</v>
      </c>
      <c r="GV77" s="270">
        <v>3776.590956</v>
      </c>
      <c r="GW77" s="270">
        <v>1492.3021429999999</v>
      </c>
      <c r="GX77" s="5">
        <f t="shared" si="37"/>
        <v>1537.03108</v>
      </c>
      <c r="GY77" s="5">
        <f t="shared" si="38"/>
        <v>0.97089913302208564</v>
      </c>
    </row>
    <row r="78" spans="16:207" x14ac:dyDescent="0.35">
      <c r="P78" s="40">
        <v>76</v>
      </c>
      <c r="Q78" s="85">
        <v>0</v>
      </c>
      <c r="R78" s="86">
        <v>0</v>
      </c>
      <c r="S78" s="87">
        <v>0</v>
      </c>
      <c r="T78" s="86">
        <v>0</v>
      </c>
      <c r="U78" s="87">
        <v>0</v>
      </c>
      <c r="V78" s="86">
        <v>0</v>
      </c>
      <c r="W78" s="87">
        <v>0</v>
      </c>
      <c r="X78" s="86">
        <v>0</v>
      </c>
      <c r="Y78" s="87">
        <v>0</v>
      </c>
      <c r="Z78" s="86">
        <v>0</v>
      </c>
      <c r="AA78" s="87">
        <v>0</v>
      </c>
      <c r="AB78" s="86">
        <v>0</v>
      </c>
      <c r="AC78" s="87">
        <v>0</v>
      </c>
      <c r="AD78" s="86">
        <v>0</v>
      </c>
      <c r="AF78" s="40">
        <v>76</v>
      </c>
      <c r="AG78" s="85">
        <v>3648.9917999999998</v>
      </c>
      <c r="AH78" s="87">
        <v>959.1</v>
      </c>
      <c r="AI78" s="85">
        <v>208.5</v>
      </c>
      <c r="AJ78" s="37">
        <v>4.0999999999999995E-2</v>
      </c>
      <c r="AK78" s="37">
        <v>0.41700000000000004</v>
      </c>
      <c r="AL78" s="37">
        <v>0.41699999999999998</v>
      </c>
      <c r="AM78" s="86">
        <v>60.078000000000003</v>
      </c>
      <c r="AN78" s="87">
        <v>500.6748</v>
      </c>
      <c r="AO78" s="37">
        <v>9.2999999999999999E-2</v>
      </c>
      <c r="AP78" s="34">
        <v>4.2999999999999997E-2</v>
      </c>
      <c r="AQ78" s="85">
        <v>6467</v>
      </c>
      <c r="AR78" s="87">
        <v>10493.325000000001</v>
      </c>
      <c r="AS78" s="37">
        <v>0.14499999999999999</v>
      </c>
      <c r="AT78" s="34">
        <v>0.44700000000000001</v>
      </c>
      <c r="AU78" s="26"/>
      <c r="AV78" s="85">
        <v>975.21299999999997</v>
      </c>
      <c r="AW78" s="86">
        <v>0.3959998538166048</v>
      </c>
      <c r="AX78" s="85">
        <v>846.03599999999994</v>
      </c>
      <c r="AY78" s="86">
        <v>0.52646919726197883</v>
      </c>
      <c r="AZ78" s="85">
        <v>1121.4780000000001</v>
      </c>
      <c r="BA78" s="86">
        <v>0.5784392407674851</v>
      </c>
      <c r="BB78" s="26"/>
      <c r="BC78" s="88">
        <v>52500.305999999997</v>
      </c>
      <c r="BD78" s="86">
        <v>0.75409836065573765</v>
      </c>
      <c r="BE78" s="26"/>
      <c r="BF78" s="133">
        <v>1542.0930000000001</v>
      </c>
      <c r="BG78" s="26">
        <v>0</v>
      </c>
      <c r="BH78" s="89">
        <v>0</v>
      </c>
      <c r="BI78" s="90">
        <v>4.7303466257668715E-2</v>
      </c>
      <c r="BJ78" s="91">
        <v>0</v>
      </c>
      <c r="BK78" s="89">
        <v>0</v>
      </c>
      <c r="BL78" s="89">
        <v>0</v>
      </c>
      <c r="BM78" s="89">
        <v>0</v>
      </c>
      <c r="BN78" s="89">
        <v>1268.848</v>
      </c>
      <c r="BO78" s="90">
        <v>9.4142157590146908E-2</v>
      </c>
      <c r="BP78" s="91">
        <v>0</v>
      </c>
      <c r="BQ78" s="26">
        <v>7668</v>
      </c>
      <c r="BR78" s="26">
        <v>648.91656161999992</v>
      </c>
      <c r="BS78" s="26"/>
      <c r="BT78" s="92">
        <v>-700</v>
      </c>
      <c r="BU78" s="26">
        <v>0</v>
      </c>
      <c r="BV78" s="26">
        <v>4485</v>
      </c>
      <c r="BW78" s="26">
        <v>4485</v>
      </c>
      <c r="BX78" s="26">
        <v>0</v>
      </c>
      <c r="BY78" s="26">
        <v>0</v>
      </c>
      <c r="BZ78" s="26">
        <v>-5000</v>
      </c>
      <c r="CA78" s="26">
        <v>0</v>
      </c>
      <c r="CB78" s="26">
        <v>1594.56085736</v>
      </c>
      <c r="CC78" s="26">
        <v>1594.56085736</v>
      </c>
      <c r="CD78" s="26">
        <v>-4000</v>
      </c>
      <c r="CE78" s="26">
        <v>0</v>
      </c>
      <c r="CF78" s="26">
        <v>4800</v>
      </c>
      <c r="CG78" s="26">
        <v>4800</v>
      </c>
      <c r="CH78" s="26">
        <v>10379.93016704</v>
      </c>
      <c r="CI78" s="26">
        <v>10379.93016704</v>
      </c>
      <c r="CJ78" s="90">
        <v>21259.491024399998</v>
      </c>
      <c r="CK78" s="26"/>
      <c r="CL78" s="92">
        <v>-700</v>
      </c>
      <c r="CM78" s="26">
        <v>700</v>
      </c>
      <c r="CN78" s="26">
        <v>4485</v>
      </c>
      <c r="CO78" s="26">
        <v>0</v>
      </c>
      <c r="CP78" s="26">
        <v>0</v>
      </c>
      <c r="CQ78" s="26">
        <v>0</v>
      </c>
      <c r="CR78" s="26">
        <v>-5000</v>
      </c>
      <c r="CS78" s="26">
        <v>5000</v>
      </c>
      <c r="CT78" s="26">
        <v>1594.56085736</v>
      </c>
      <c r="CU78" s="26">
        <v>0</v>
      </c>
      <c r="CV78" s="26">
        <v>-4000</v>
      </c>
      <c r="CW78" s="26">
        <v>4000</v>
      </c>
      <c r="CX78" s="26">
        <v>4800</v>
      </c>
      <c r="CY78" s="26">
        <v>0</v>
      </c>
      <c r="CZ78" s="26">
        <v>10379.93016704</v>
      </c>
      <c r="DA78" s="26">
        <v>0</v>
      </c>
      <c r="DB78" s="90">
        <v>9700</v>
      </c>
      <c r="DC78" s="26"/>
      <c r="DD78" s="93">
        <v>28856.415000000001</v>
      </c>
      <c r="DE78" s="34">
        <v>1936.335</v>
      </c>
      <c r="DF78" s="37">
        <v>2351.6052025873</v>
      </c>
      <c r="DG78" s="37">
        <v>33144.3552025873</v>
      </c>
      <c r="DH78" s="93">
        <v>7377.8919999999998</v>
      </c>
      <c r="DI78" s="93">
        <v>51412.411</v>
      </c>
      <c r="DJ78" s="34">
        <v>6202</v>
      </c>
      <c r="DK78" s="90">
        <v>57614.411</v>
      </c>
      <c r="DL78" s="26"/>
      <c r="DM78" s="93">
        <v>887.73900000000003</v>
      </c>
      <c r="DN78" s="34">
        <v>10493.065843074541</v>
      </c>
      <c r="DO78" s="34">
        <v>11380.80484307454</v>
      </c>
      <c r="DP78" s="37">
        <v>1169.3240409390189</v>
      </c>
      <c r="DQ78" s="37">
        <v>2899.4268531643638</v>
      </c>
      <c r="DR78" s="37">
        <v>0</v>
      </c>
      <c r="DS78" s="34">
        <v>2899.4268531643638</v>
      </c>
      <c r="DT78" s="34">
        <v>161.07926962024251</v>
      </c>
      <c r="DU78" s="34">
        <v>161.07926962024251</v>
      </c>
      <c r="DW78" s="97">
        <v>1440.95081734</v>
      </c>
      <c r="DX78" s="98">
        <v>0</v>
      </c>
      <c r="DY78" s="104">
        <v>271.02854033</v>
      </c>
      <c r="DZ78" s="104">
        <v>0</v>
      </c>
      <c r="EA78" s="97">
        <v>0</v>
      </c>
      <c r="EB78" s="98">
        <v>1553.672292</v>
      </c>
      <c r="EC78" s="97">
        <v>0</v>
      </c>
      <c r="ED78" s="98">
        <v>0</v>
      </c>
      <c r="EE78" s="97">
        <v>0</v>
      </c>
      <c r="EF78" s="98">
        <v>847.5</v>
      </c>
      <c r="EG78" s="97">
        <v>0</v>
      </c>
      <c r="EH78" s="98">
        <v>2086.5937891600001</v>
      </c>
      <c r="EI78" s="97">
        <v>1440.95081734</v>
      </c>
      <c r="EJ78" s="98">
        <v>0</v>
      </c>
      <c r="EK78" s="105">
        <v>1553.672292</v>
      </c>
      <c r="EL78" s="106">
        <v>847.5</v>
      </c>
      <c r="EM78" s="107">
        <v>735.83500000000004</v>
      </c>
      <c r="EN78" s="105">
        <v>0</v>
      </c>
      <c r="EO78" s="105">
        <v>3205.1223294900001</v>
      </c>
      <c r="EP78" s="105">
        <v>0</v>
      </c>
      <c r="ER78" s="133">
        <v>1123.239</v>
      </c>
      <c r="ES78" s="23">
        <v>2021.79975756</v>
      </c>
      <c r="ET78" s="34">
        <f t="shared" si="21"/>
        <v>0.10932923007515848</v>
      </c>
      <c r="EU78" s="133">
        <v>500.05599999999998</v>
      </c>
      <c r="EV78" s="23">
        <v>151.00800000000001</v>
      </c>
      <c r="EW78" s="34">
        <f t="shared" si="20"/>
        <v>0.35655280734459438</v>
      </c>
      <c r="EY78" s="141">
        <v>3220.45544561</v>
      </c>
      <c r="EZ78" s="23">
        <v>3156.57</v>
      </c>
      <c r="FA78" s="139">
        <f t="shared" si="22"/>
        <v>0.4687617480774009</v>
      </c>
      <c r="FB78" s="5">
        <v>4613</v>
      </c>
      <c r="FC78" s="139">
        <f t="shared" si="23"/>
        <v>1</v>
      </c>
      <c r="FE78" s="5"/>
      <c r="FF78" s="141">
        <v>0</v>
      </c>
      <c r="FG78" s="23">
        <v>0</v>
      </c>
      <c r="FH78" s="139">
        <f t="shared" si="24"/>
        <v>0</v>
      </c>
      <c r="FI78" s="5">
        <v>0</v>
      </c>
      <c r="FJ78" s="139">
        <f t="shared" si="25"/>
        <v>0</v>
      </c>
      <c r="FL78" s="144">
        <v>7873</v>
      </c>
      <c r="FM78" s="145">
        <f t="shared" si="26"/>
        <v>0.68245451314546257</v>
      </c>
      <c r="FN78" s="144">
        <v>2591</v>
      </c>
      <c r="FO78" s="145">
        <f t="shared" si="27"/>
        <v>0.82634348588741824</v>
      </c>
      <c r="FQ78" s="141">
        <v>278</v>
      </c>
      <c r="FR78" s="23">
        <v>367.01</v>
      </c>
      <c r="FS78" s="185">
        <f t="shared" si="28"/>
        <v>0.8184367466057606</v>
      </c>
      <c r="FT78" s="186">
        <f t="shared" si="29"/>
        <v>645.01</v>
      </c>
      <c r="FV78" s="107">
        <f t="shared" si="30"/>
        <v>1223.672292</v>
      </c>
      <c r="FW78" s="23">
        <v>1553.672292</v>
      </c>
      <c r="FX78" s="23">
        <v>0</v>
      </c>
      <c r="FY78" s="23">
        <v>330</v>
      </c>
      <c r="FZ78" s="23">
        <f t="shared" si="31"/>
        <v>0.78759999261105451</v>
      </c>
      <c r="GA78" s="183">
        <v>0</v>
      </c>
      <c r="GC78" s="37">
        <v>1094.8860299999999</v>
      </c>
      <c r="GD78" s="37">
        <f t="shared" si="32"/>
        <v>3.3585461042944784E-2</v>
      </c>
      <c r="GE78" s="37">
        <v>900.88207999999997</v>
      </c>
      <c r="GF78" s="37">
        <f t="shared" si="33"/>
        <v>6.6840931889004307E-2</v>
      </c>
      <c r="GH78" s="5">
        <v>1937.310485</v>
      </c>
      <c r="GI78" s="270">
        <v>1309.092116</v>
      </c>
      <c r="GK78" s="35">
        <v>0.25700000000000001</v>
      </c>
      <c r="GL78" s="33">
        <v>0.84</v>
      </c>
      <c r="GM78" s="5">
        <f t="shared" si="34"/>
        <v>3010.0779342999999</v>
      </c>
      <c r="GN78" s="5">
        <v>-3010.0779342999999</v>
      </c>
      <c r="GO78" s="5">
        <f t="shared" si="35"/>
        <v>1492.3021431299999</v>
      </c>
      <c r="GP78" s="5">
        <f t="shared" si="36"/>
        <v>1.0000000289016546</v>
      </c>
      <c r="GR78" s="270">
        <v>1240.7310829999999</v>
      </c>
      <c r="GS78" s="270">
        <v>1259.7346709999999</v>
      </c>
      <c r="GV78" s="270">
        <v>3776.590956</v>
      </c>
      <c r="GW78" s="270">
        <v>1492.3021429999999</v>
      </c>
      <c r="GX78" s="5">
        <f t="shared" si="37"/>
        <v>1537.03108</v>
      </c>
      <c r="GY78" s="5">
        <f t="shared" si="38"/>
        <v>0.97089913302208564</v>
      </c>
    </row>
    <row r="79" spans="16:207" x14ac:dyDescent="0.35">
      <c r="P79" s="40">
        <v>77</v>
      </c>
      <c r="Q79" s="85">
        <v>0</v>
      </c>
      <c r="R79" s="86">
        <v>0</v>
      </c>
      <c r="S79" s="87">
        <v>0</v>
      </c>
      <c r="T79" s="86">
        <v>0</v>
      </c>
      <c r="U79" s="87">
        <v>0</v>
      </c>
      <c r="V79" s="86">
        <v>0</v>
      </c>
      <c r="W79" s="87">
        <v>0</v>
      </c>
      <c r="X79" s="86">
        <v>0</v>
      </c>
      <c r="Y79" s="87">
        <v>0</v>
      </c>
      <c r="Z79" s="86">
        <v>0</v>
      </c>
      <c r="AA79" s="87">
        <v>0</v>
      </c>
      <c r="AB79" s="86">
        <v>0</v>
      </c>
      <c r="AC79" s="87">
        <v>0</v>
      </c>
      <c r="AD79" s="86">
        <v>0</v>
      </c>
      <c r="AF79" s="40">
        <v>77</v>
      </c>
      <c r="AG79" s="85">
        <v>4538.9898000000003</v>
      </c>
      <c r="AH79" s="87">
        <v>1014.3</v>
      </c>
      <c r="AI79" s="85">
        <v>220.5</v>
      </c>
      <c r="AJ79" s="37">
        <v>5.1000000000000004E-2</v>
      </c>
      <c r="AK79" s="37">
        <v>0.441</v>
      </c>
      <c r="AL79" s="37">
        <v>0.441</v>
      </c>
      <c r="AM79" s="86">
        <v>63.954000000000001</v>
      </c>
      <c r="AN79" s="87">
        <v>454.10039999999998</v>
      </c>
      <c r="AO79" s="37">
        <v>9.9000000000000005E-2</v>
      </c>
      <c r="AP79" s="34">
        <v>3.9E-2</v>
      </c>
      <c r="AQ79" s="85">
        <v>6600.8</v>
      </c>
      <c r="AR79" s="87">
        <v>11103.674999999999</v>
      </c>
      <c r="AS79" s="37">
        <v>0.14799999999999999</v>
      </c>
      <c r="AT79" s="34">
        <v>0.47299999999999998</v>
      </c>
      <c r="AU79" s="26"/>
      <c r="AV79" s="85">
        <v>989.98900000000003</v>
      </c>
      <c r="AW79" s="86">
        <v>0.40199987005920429</v>
      </c>
      <c r="AX79" s="85">
        <v>848.31799999999998</v>
      </c>
      <c r="AY79" s="86">
        <v>0.52788923459863102</v>
      </c>
      <c r="AZ79" s="85">
        <v>1121.4780000000001</v>
      </c>
      <c r="BA79" s="86">
        <v>0.5784392407674851</v>
      </c>
      <c r="BB79" s="26"/>
      <c r="BC79" s="88">
        <v>52500.305999999997</v>
      </c>
      <c r="BD79" s="86">
        <v>0.75409836065573765</v>
      </c>
      <c r="BE79" s="26"/>
      <c r="BF79" s="133">
        <v>1937.31</v>
      </c>
      <c r="BG79" s="26">
        <v>0</v>
      </c>
      <c r="BH79" s="89">
        <v>0</v>
      </c>
      <c r="BI79" s="90">
        <v>5.9426687116564417E-2</v>
      </c>
      <c r="BJ79" s="91">
        <v>0</v>
      </c>
      <c r="BK79" s="89">
        <v>0</v>
      </c>
      <c r="BL79" s="89">
        <v>0</v>
      </c>
      <c r="BM79" s="89">
        <v>0</v>
      </c>
      <c r="BN79" s="89">
        <v>1309.0920000000001</v>
      </c>
      <c r="BO79" s="90">
        <v>9.7128060543107297E-2</v>
      </c>
      <c r="BP79" s="91">
        <v>0</v>
      </c>
      <c r="BQ79" s="26">
        <v>7668</v>
      </c>
      <c r="BR79" s="26">
        <v>649.37644352999996</v>
      </c>
      <c r="BS79" s="26"/>
      <c r="BT79" s="92">
        <v>-700</v>
      </c>
      <c r="BU79" s="26">
        <v>0</v>
      </c>
      <c r="BV79" s="26">
        <v>4485</v>
      </c>
      <c r="BW79" s="26">
        <v>4485</v>
      </c>
      <c r="BX79" s="26">
        <v>0</v>
      </c>
      <c r="BY79" s="26">
        <v>0</v>
      </c>
      <c r="BZ79" s="26">
        <v>-5000</v>
      </c>
      <c r="CA79" s="26">
        <v>0</v>
      </c>
      <c r="CB79" s="26">
        <v>567.11536215000001</v>
      </c>
      <c r="CC79" s="26">
        <v>567.11536215000001</v>
      </c>
      <c r="CD79" s="26">
        <v>-4000</v>
      </c>
      <c r="CE79" s="26">
        <v>0</v>
      </c>
      <c r="CF79" s="26">
        <v>4800</v>
      </c>
      <c r="CG79" s="26">
        <v>4800</v>
      </c>
      <c r="CH79" s="26">
        <v>9985.9656742299994</v>
      </c>
      <c r="CI79" s="26">
        <v>9985.9656742299994</v>
      </c>
      <c r="CJ79" s="90">
        <v>19838.081036379997</v>
      </c>
      <c r="CK79" s="26"/>
      <c r="CL79" s="92">
        <v>-700</v>
      </c>
      <c r="CM79" s="26">
        <v>700</v>
      </c>
      <c r="CN79" s="26">
        <v>4485</v>
      </c>
      <c r="CO79" s="26">
        <v>0</v>
      </c>
      <c r="CP79" s="26">
        <v>0</v>
      </c>
      <c r="CQ79" s="26">
        <v>0</v>
      </c>
      <c r="CR79" s="26">
        <v>-5000</v>
      </c>
      <c r="CS79" s="26">
        <v>5000</v>
      </c>
      <c r="CT79" s="26">
        <v>567.11536215000001</v>
      </c>
      <c r="CU79" s="26">
        <v>0</v>
      </c>
      <c r="CV79" s="26">
        <v>-4000</v>
      </c>
      <c r="CW79" s="26">
        <v>4000</v>
      </c>
      <c r="CX79" s="26">
        <v>4800</v>
      </c>
      <c r="CY79" s="26">
        <v>0</v>
      </c>
      <c r="CZ79" s="26">
        <v>9985.9656742299994</v>
      </c>
      <c r="DA79" s="26">
        <v>0</v>
      </c>
      <c r="DB79" s="90">
        <v>9700</v>
      </c>
      <c r="DC79" s="26"/>
      <c r="DD79" s="93">
        <v>29612.21</v>
      </c>
      <c r="DE79" s="34">
        <v>1929.404</v>
      </c>
      <c r="DF79" s="37">
        <v>2647.9356198762998</v>
      </c>
      <c r="DG79" s="37">
        <v>34189.549619876299</v>
      </c>
      <c r="DH79" s="93">
        <v>7355.5519999999997</v>
      </c>
      <c r="DI79" s="93">
        <v>51749.411</v>
      </c>
      <c r="DJ79" s="34">
        <v>6327</v>
      </c>
      <c r="DK79" s="90">
        <v>58076.411</v>
      </c>
      <c r="DL79" s="26"/>
      <c r="DM79" s="93">
        <v>1077.923</v>
      </c>
      <c r="DN79" s="34">
        <v>10508.77584392489</v>
      </c>
      <c r="DO79" s="34">
        <v>11586.698843924891</v>
      </c>
      <c r="DP79" s="37">
        <v>1169.3240409390189</v>
      </c>
      <c r="DQ79" s="37">
        <v>2907.704727589607</v>
      </c>
      <c r="DR79" s="37">
        <v>0</v>
      </c>
      <c r="DS79" s="34">
        <v>2907.704727589607</v>
      </c>
      <c r="DT79" s="34">
        <v>161.53915153275599</v>
      </c>
      <c r="DU79" s="34">
        <v>161.53915153275599</v>
      </c>
      <c r="DW79" s="97">
        <v>1147.9433901</v>
      </c>
      <c r="DX79" s="98">
        <v>0</v>
      </c>
      <c r="DY79" s="104">
        <v>159.61015599999999</v>
      </c>
      <c r="DZ79" s="104">
        <v>0</v>
      </c>
      <c r="EA79" s="97">
        <v>0</v>
      </c>
      <c r="EB79" s="98">
        <v>1553.672292</v>
      </c>
      <c r="EC79" s="97">
        <v>0</v>
      </c>
      <c r="ED79" s="98">
        <v>0</v>
      </c>
      <c r="EE79" s="97">
        <v>0</v>
      </c>
      <c r="EF79" s="98">
        <v>847.5</v>
      </c>
      <c r="EG79" s="97">
        <v>0</v>
      </c>
      <c r="EH79" s="98">
        <v>2482.7417263100001</v>
      </c>
      <c r="EI79" s="97">
        <v>1147.9433901</v>
      </c>
      <c r="EJ79" s="98">
        <v>0</v>
      </c>
      <c r="EK79" s="105">
        <v>1553.672292</v>
      </c>
      <c r="EL79" s="106">
        <v>847.5</v>
      </c>
      <c r="EM79" s="107">
        <v>735.83500000000004</v>
      </c>
      <c r="EN79" s="105">
        <v>0</v>
      </c>
      <c r="EO79" s="105">
        <v>3489.8518823100003</v>
      </c>
      <c r="EP79" s="105">
        <v>0</v>
      </c>
      <c r="ER79" s="133">
        <v>1119.075</v>
      </c>
      <c r="ES79" s="23">
        <v>2021.79975756</v>
      </c>
      <c r="ET79" s="34">
        <f t="shared" si="21"/>
        <v>0.1091844792631252</v>
      </c>
      <c r="EU79" s="133">
        <v>500.05599999999998</v>
      </c>
      <c r="EV79" s="23">
        <v>151.00800000000001</v>
      </c>
      <c r="EW79" s="34">
        <f t="shared" si="20"/>
        <v>0.35655280734459438</v>
      </c>
      <c r="EY79" s="141">
        <v>3628.26265229</v>
      </c>
      <c r="EZ79" s="23">
        <v>3156.57</v>
      </c>
      <c r="FA79" s="139">
        <f t="shared" si="22"/>
        <v>0.49873879940208682</v>
      </c>
      <c r="FB79" s="5">
        <v>4613</v>
      </c>
      <c r="FC79" s="139">
        <f t="shared" si="23"/>
        <v>1</v>
      </c>
      <c r="FE79" s="5"/>
      <c r="FF79" s="141">
        <v>0</v>
      </c>
      <c r="FG79" s="23">
        <v>0</v>
      </c>
      <c r="FH79" s="139">
        <f t="shared" si="24"/>
        <v>0</v>
      </c>
      <c r="FI79" s="5">
        <v>0</v>
      </c>
      <c r="FJ79" s="139">
        <f t="shared" si="25"/>
        <v>0</v>
      </c>
      <c r="FL79" s="144">
        <v>7873</v>
      </c>
      <c r="FM79" s="145">
        <f t="shared" si="26"/>
        <v>0.68245451314546257</v>
      </c>
      <c r="FN79" s="144">
        <v>2591</v>
      </c>
      <c r="FO79" s="145">
        <f t="shared" si="27"/>
        <v>0.82634348588741824</v>
      </c>
      <c r="FQ79" s="141">
        <v>278</v>
      </c>
      <c r="FR79" s="23">
        <v>367.01</v>
      </c>
      <c r="FS79" s="185">
        <f t="shared" si="28"/>
        <v>0.8184367466057606</v>
      </c>
      <c r="FT79" s="186">
        <f t="shared" si="29"/>
        <v>645.01</v>
      </c>
      <c r="FV79" s="107">
        <f t="shared" si="30"/>
        <v>1223.672292</v>
      </c>
      <c r="FW79" s="23">
        <v>1553.672292</v>
      </c>
      <c r="FX79" s="23">
        <v>0</v>
      </c>
      <c r="FY79" s="23">
        <v>330</v>
      </c>
      <c r="FZ79" s="23">
        <f t="shared" si="31"/>
        <v>0.78759999261105451</v>
      </c>
      <c r="GA79" s="183">
        <v>0</v>
      </c>
      <c r="GC79" s="37">
        <v>1375.4901</v>
      </c>
      <c r="GD79" s="37">
        <f t="shared" si="32"/>
        <v>4.2192947852760739E-2</v>
      </c>
      <c r="GE79" s="37">
        <v>929.45532000000003</v>
      </c>
      <c r="GF79" s="37">
        <f t="shared" si="33"/>
        <v>6.8960922985606174E-2</v>
      </c>
      <c r="GH79" s="5">
        <v>2256.1839810000001</v>
      </c>
      <c r="GI79" s="270">
        <v>1367.036838</v>
      </c>
      <c r="GK79" s="35">
        <v>0.25700000000000001</v>
      </c>
      <c r="GL79" s="33">
        <v>0.84</v>
      </c>
      <c r="GM79" s="5">
        <f t="shared" si="34"/>
        <v>3010.0779342999999</v>
      </c>
      <c r="GN79" s="5">
        <v>-3010.0779342999999</v>
      </c>
      <c r="GO79" s="5">
        <f t="shared" si="35"/>
        <v>1492.3021431299999</v>
      </c>
      <c r="GP79" s="5">
        <f t="shared" si="36"/>
        <v>1.0000000289016546</v>
      </c>
      <c r="GR79" s="270">
        <v>1542.093059</v>
      </c>
      <c r="GS79" s="270">
        <v>1268.8480950000001</v>
      </c>
      <c r="GV79" s="270">
        <v>3776.590956</v>
      </c>
      <c r="GW79" s="270">
        <v>1492.3021429999999</v>
      </c>
      <c r="GX79" s="5">
        <f t="shared" si="37"/>
        <v>1537.03108</v>
      </c>
      <c r="GY79" s="5">
        <f t="shared" si="38"/>
        <v>0.97089913302208564</v>
      </c>
    </row>
    <row r="80" spans="16:207" x14ac:dyDescent="0.35">
      <c r="P80" s="40">
        <v>78</v>
      </c>
      <c r="Q80" s="85">
        <v>0</v>
      </c>
      <c r="R80" s="86">
        <v>0</v>
      </c>
      <c r="S80" s="87">
        <v>0</v>
      </c>
      <c r="T80" s="86">
        <v>0</v>
      </c>
      <c r="U80" s="87">
        <v>0</v>
      </c>
      <c r="V80" s="86">
        <v>0</v>
      </c>
      <c r="W80" s="87">
        <v>0</v>
      </c>
      <c r="X80" s="86">
        <v>0</v>
      </c>
      <c r="Y80" s="87">
        <v>0</v>
      </c>
      <c r="Z80" s="86">
        <v>0</v>
      </c>
      <c r="AA80" s="87">
        <v>0</v>
      </c>
      <c r="AB80" s="86">
        <v>0</v>
      </c>
      <c r="AC80" s="87">
        <v>0</v>
      </c>
      <c r="AD80" s="86">
        <v>0</v>
      </c>
      <c r="AF80" s="40">
        <v>78</v>
      </c>
      <c r="AG80" s="85">
        <v>5250.9881999999998</v>
      </c>
      <c r="AH80" s="87">
        <v>1048.8</v>
      </c>
      <c r="AI80" s="85">
        <v>228</v>
      </c>
      <c r="AJ80" s="37">
        <v>5.8999999999999997E-2</v>
      </c>
      <c r="AK80" s="37">
        <v>0.45599999999999996</v>
      </c>
      <c r="AL80" s="37">
        <v>0.45600000000000002</v>
      </c>
      <c r="AM80" s="86">
        <v>68.475999999999999</v>
      </c>
      <c r="AN80" s="87">
        <v>454.10039999999998</v>
      </c>
      <c r="AO80" s="37">
        <v>0.106</v>
      </c>
      <c r="AP80" s="34">
        <v>3.9E-2</v>
      </c>
      <c r="AQ80" s="85">
        <v>6957.6</v>
      </c>
      <c r="AR80" s="87">
        <v>11972.25</v>
      </c>
      <c r="AS80" s="37">
        <v>0.156</v>
      </c>
      <c r="AT80" s="34">
        <v>0.51</v>
      </c>
      <c r="AU80" s="26"/>
      <c r="AV80" s="85">
        <v>1004.765</v>
      </c>
      <c r="AW80" s="86">
        <v>0.40799988630180378</v>
      </c>
      <c r="AX80" s="85">
        <v>868.93600000000004</v>
      </c>
      <c r="AY80" s="86">
        <v>0.54071935283136285</v>
      </c>
      <c r="AZ80" s="85">
        <v>1121.4780000000001</v>
      </c>
      <c r="BA80" s="86">
        <v>0.5784392407674851</v>
      </c>
      <c r="BB80" s="26"/>
      <c r="BC80" s="88">
        <v>52500.305999999997</v>
      </c>
      <c r="BD80" s="86">
        <v>0.75409836065573765</v>
      </c>
      <c r="BE80" s="26"/>
      <c r="BF80" s="133">
        <v>2256.1840000000002</v>
      </c>
      <c r="BG80" s="26">
        <v>0</v>
      </c>
      <c r="BH80" s="89">
        <v>0</v>
      </c>
      <c r="BI80" s="90">
        <v>6.9208098159509207E-2</v>
      </c>
      <c r="BJ80" s="91">
        <v>0</v>
      </c>
      <c r="BK80" s="89">
        <v>0</v>
      </c>
      <c r="BL80" s="89">
        <v>0</v>
      </c>
      <c r="BM80" s="89">
        <v>0</v>
      </c>
      <c r="BN80" s="89">
        <v>1367.037</v>
      </c>
      <c r="BO80" s="90">
        <v>0.10142728891526934</v>
      </c>
      <c r="BP80" s="91">
        <v>0</v>
      </c>
      <c r="BQ80" s="26">
        <v>7668</v>
      </c>
      <c r="BR80" s="26">
        <v>650.29620735999993</v>
      </c>
      <c r="BS80" s="26"/>
      <c r="BT80" s="92">
        <v>-700</v>
      </c>
      <c r="BU80" s="26">
        <v>0</v>
      </c>
      <c r="BV80" s="26">
        <v>4485</v>
      </c>
      <c r="BW80" s="26">
        <v>4485</v>
      </c>
      <c r="BX80" s="26">
        <v>0</v>
      </c>
      <c r="BY80" s="26">
        <v>0</v>
      </c>
      <c r="BZ80" s="26">
        <v>-5000</v>
      </c>
      <c r="CA80" s="26">
        <v>0</v>
      </c>
      <c r="CB80" s="26">
        <v>-1553.6763155900001</v>
      </c>
      <c r="CC80" s="26">
        <v>0</v>
      </c>
      <c r="CD80" s="26">
        <v>-4000</v>
      </c>
      <c r="CE80" s="26">
        <v>0</v>
      </c>
      <c r="CF80" s="26">
        <v>4800</v>
      </c>
      <c r="CG80" s="26">
        <v>4800</v>
      </c>
      <c r="CH80" s="26">
        <v>7800.20036299</v>
      </c>
      <c r="CI80" s="26">
        <v>7800.20036299</v>
      </c>
      <c r="CJ80" s="90">
        <v>17085.200362989999</v>
      </c>
      <c r="CK80" s="26"/>
      <c r="CL80" s="92">
        <v>-700</v>
      </c>
      <c r="CM80" s="26">
        <v>700</v>
      </c>
      <c r="CN80" s="26">
        <v>4485</v>
      </c>
      <c r="CO80" s="26">
        <v>0</v>
      </c>
      <c r="CP80" s="26">
        <v>0</v>
      </c>
      <c r="CQ80" s="26">
        <v>0</v>
      </c>
      <c r="CR80" s="26">
        <v>-5000</v>
      </c>
      <c r="CS80" s="26">
        <v>5000</v>
      </c>
      <c r="CT80" s="26">
        <v>-1553.6763155900001</v>
      </c>
      <c r="CU80" s="26">
        <v>1553.6763155900001</v>
      </c>
      <c r="CV80" s="26">
        <v>-4000</v>
      </c>
      <c r="CW80" s="26">
        <v>4000</v>
      </c>
      <c r="CX80" s="26">
        <v>4800</v>
      </c>
      <c r="CY80" s="26">
        <v>0</v>
      </c>
      <c r="CZ80" s="26">
        <v>7800.20036299</v>
      </c>
      <c r="DA80" s="26">
        <v>0</v>
      </c>
      <c r="DB80" s="90">
        <v>11253.676315590001</v>
      </c>
      <c r="DC80" s="26"/>
      <c r="DD80" s="93">
        <v>31739.401999999998</v>
      </c>
      <c r="DE80" s="34">
        <v>1941.3789999999999</v>
      </c>
      <c r="DF80" s="37">
        <v>2859.1121627580001</v>
      </c>
      <c r="DG80" s="37">
        <v>36539.893162757995</v>
      </c>
      <c r="DH80" s="93">
        <v>7492.3559999999998</v>
      </c>
      <c r="DI80" s="93">
        <v>54057.411</v>
      </c>
      <c r="DJ80" s="34">
        <v>6467</v>
      </c>
      <c r="DK80" s="90">
        <v>60524.411</v>
      </c>
      <c r="DL80" s="26"/>
      <c r="DM80" s="93">
        <v>916.45799999999997</v>
      </c>
      <c r="DN80" s="34">
        <v>10540.1958456256</v>
      </c>
      <c r="DO80" s="34">
        <v>11456.6538456256</v>
      </c>
      <c r="DP80" s="37">
        <v>1267.2805174159189</v>
      </c>
      <c r="DQ80" s="37">
        <v>2924.2604764400921</v>
      </c>
      <c r="DR80" s="37">
        <v>0</v>
      </c>
      <c r="DS80" s="34">
        <v>2924.2604764400921</v>
      </c>
      <c r="DT80" s="34">
        <v>162.4589153577829</v>
      </c>
      <c r="DU80" s="34">
        <v>162.4589153577829</v>
      </c>
      <c r="DW80" s="97">
        <v>281.75628548999998</v>
      </c>
      <c r="DX80" s="98">
        <v>0</v>
      </c>
      <c r="DY80" s="104">
        <v>121.54151176000001</v>
      </c>
      <c r="DZ80" s="104">
        <v>0</v>
      </c>
      <c r="EA80" s="97">
        <v>0</v>
      </c>
      <c r="EB80" s="98">
        <v>1553.672292</v>
      </c>
      <c r="EC80" s="97">
        <v>0</v>
      </c>
      <c r="ED80" s="98">
        <v>0</v>
      </c>
      <c r="EE80" s="97">
        <v>0</v>
      </c>
      <c r="EF80" s="98">
        <v>847.5</v>
      </c>
      <c r="EG80" s="97">
        <v>0</v>
      </c>
      <c r="EH80" s="98">
        <v>3370.4417263099999</v>
      </c>
      <c r="EI80" s="97">
        <v>281.75628548999998</v>
      </c>
      <c r="EJ80" s="98">
        <v>0</v>
      </c>
      <c r="EK80" s="105">
        <v>1553.672292</v>
      </c>
      <c r="EL80" s="106">
        <v>847.5</v>
      </c>
      <c r="EM80" s="107">
        <v>735.83500000000004</v>
      </c>
      <c r="EN80" s="105">
        <v>0</v>
      </c>
      <c r="EO80" s="105">
        <v>4339.48323807</v>
      </c>
      <c r="EP80" s="105">
        <v>0</v>
      </c>
      <c r="ER80" s="133">
        <v>1123.239</v>
      </c>
      <c r="ES80" s="23">
        <v>2021.79975756</v>
      </c>
      <c r="ET80" s="34">
        <f t="shared" si="21"/>
        <v>0.10932923007515848</v>
      </c>
      <c r="EU80" s="133">
        <v>500.05599999999998</v>
      </c>
      <c r="EV80" s="23">
        <v>152.39400000000001</v>
      </c>
      <c r="EW80" s="34">
        <f t="shared" si="20"/>
        <v>0.35731184515190617</v>
      </c>
      <c r="EY80" s="141">
        <v>7226.9889529800002</v>
      </c>
      <c r="EZ80" s="23">
        <v>3156.57</v>
      </c>
      <c r="FA80" s="139">
        <f t="shared" si="22"/>
        <v>0.76327361205911803</v>
      </c>
      <c r="FB80" s="5">
        <v>4613</v>
      </c>
      <c r="FC80" s="139">
        <f t="shared" si="23"/>
        <v>1</v>
      </c>
      <c r="FE80" s="5"/>
      <c r="FF80" s="141">
        <v>0</v>
      </c>
      <c r="FG80" s="23">
        <v>0</v>
      </c>
      <c r="FH80" s="139">
        <f t="shared" si="24"/>
        <v>0</v>
      </c>
      <c r="FI80" s="5">
        <v>0</v>
      </c>
      <c r="FJ80" s="139">
        <f t="shared" si="25"/>
        <v>0</v>
      </c>
      <c r="FL80" s="144">
        <v>7873</v>
      </c>
      <c r="FM80" s="145">
        <f t="shared" si="26"/>
        <v>0.68245451314546257</v>
      </c>
      <c r="FN80" s="144">
        <v>2591</v>
      </c>
      <c r="FO80" s="145">
        <f t="shared" si="27"/>
        <v>0.82634348588741824</v>
      </c>
      <c r="FQ80" s="141">
        <v>278</v>
      </c>
      <c r="FR80" s="23">
        <v>367.01</v>
      </c>
      <c r="FS80" s="185">
        <f t="shared" si="28"/>
        <v>0.8184367466057606</v>
      </c>
      <c r="FT80" s="186">
        <f t="shared" si="29"/>
        <v>645.01</v>
      </c>
      <c r="FV80" s="107">
        <f t="shared" si="30"/>
        <v>1223.672292</v>
      </c>
      <c r="FW80" s="23">
        <v>1553.672292</v>
      </c>
      <c r="FX80" s="23">
        <v>0</v>
      </c>
      <c r="FY80" s="23">
        <v>330</v>
      </c>
      <c r="FZ80" s="23">
        <f t="shared" si="31"/>
        <v>0.78759999261105451</v>
      </c>
      <c r="GA80" s="183">
        <v>0</v>
      </c>
      <c r="GC80" s="37">
        <v>1601.8906400000001</v>
      </c>
      <c r="GD80" s="37">
        <f t="shared" si="32"/>
        <v>4.9137749693251534E-2</v>
      </c>
      <c r="GE80" s="37">
        <v>970.59627</v>
      </c>
      <c r="GF80" s="37">
        <f t="shared" si="33"/>
        <v>7.2013375129841226E-2</v>
      </c>
      <c r="GH80" s="5">
        <v>2510.295067</v>
      </c>
      <c r="GI80" s="270">
        <v>1435.5354</v>
      </c>
      <c r="GK80" s="35">
        <v>0.25700000000000001</v>
      </c>
      <c r="GL80" s="33">
        <v>0.84</v>
      </c>
      <c r="GM80" s="5">
        <f t="shared" si="34"/>
        <v>3010.0779342999999</v>
      </c>
      <c r="GN80" s="5">
        <v>-3010.0779342999999</v>
      </c>
      <c r="GO80" s="5">
        <f t="shared" si="35"/>
        <v>1492.3021431299999</v>
      </c>
      <c r="GP80" s="5">
        <f t="shared" si="36"/>
        <v>1.0000000289016546</v>
      </c>
      <c r="GR80" s="270">
        <v>1937.310485</v>
      </c>
      <c r="GS80" s="270">
        <v>1309.092116</v>
      </c>
      <c r="GV80" s="270">
        <v>3776.590956</v>
      </c>
      <c r="GW80" s="270">
        <v>1492.3021429999999</v>
      </c>
      <c r="GX80" s="5">
        <f t="shared" si="37"/>
        <v>1537.03108</v>
      </c>
      <c r="GY80" s="5">
        <f t="shared" si="38"/>
        <v>0.97089913302208564</v>
      </c>
    </row>
    <row r="81" spans="16:207" x14ac:dyDescent="0.35">
      <c r="P81" s="40">
        <v>79</v>
      </c>
      <c r="Q81" s="85">
        <v>0</v>
      </c>
      <c r="R81" s="86">
        <v>0</v>
      </c>
      <c r="S81" s="87">
        <v>0</v>
      </c>
      <c r="T81" s="86">
        <v>0</v>
      </c>
      <c r="U81" s="87">
        <v>0</v>
      </c>
      <c r="V81" s="86">
        <v>0</v>
      </c>
      <c r="W81" s="87">
        <v>0</v>
      </c>
      <c r="X81" s="86">
        <v>0</v>
      </c>
      <c r="Y81" s="87">
        <v>0</v>
      </c>
      <c r="Z81" s="86">
        <v>0</v>
      </c>
      <c r="AA81" s="87">
        <v>0</v>
      </c>
      <c r="AB81" s="86">
        <v>0</v>
      </c>
      <c r="AC81" s="87">
        <v>0</v>
      </c>
      <c r="AD81" s="86">
        <v>0</v>
      </c>
      <c r="AF81" s="40">
        <v>79</v>
      </c>
      <c r="AG81" s="85">
        <v>5873.9867999999997</v>
      </c>
      <c r="AH81" s="87">
        <v>1092.5</v>
      </c>
      <c r="AI81" s="85">
        <v>237.5</v>
      </c>
      <c r="AJ81" s="37">
        <v>6.5999999999999989E-2</v>
      </c>
      <c r="AK81" s="37">
        <v>0.47499999999999998</v>
      </c>
      <c r="AL81" s="37">
        <v>0.47499999999999998</v>
      </c>
      <c r="AM81" s="86">
        <v>74.290000000000006</v>
      </c>
      <c r="AN81" s="87">
        <v>535.60559999999998</v>
      </c>
      <c r="AO81" s="37">
        <v>0.115</v>
      </c>
      <c r="AP81" s="34">
        <v>4.5999999999999999E-2</v>
      </c>
      <c r="AQ81" s="85">
        <v>7537.4</v>
      </c>
      <c r="AR81" s="87">
        <v>13005.15</v>
      </c>
      <c r="AS81" s="37">
        <v>0.16899999999999998</v>
      </c>
      <c r="AT81" s="34">
        <v>0.55399999999999994</v>
      </c>
      <c r="AU81" s="26"/>
      <c r="AV81" s="85">
        <v>1014.616</v>
      </c>
      <c r="AW81" s="86">
        <v>0.41200003248519895</v>
      </c>
      <c r="AX81" s="85">
        <v>871.84100000000001</v>
      </c>
      <c r="AY81" s="86">
        <v>0.54252706907280646</v>
      </c>
      <c r="AZ81" s="85">
        <v>1121.4780000000001</v>
      </c>
      <c r="BA81" s="86">
        <v>0.5784392407674851</v>
      </c>
      <c r="BB81" s="26"/>
      <c r="BC81" s="88">
        <v>52500.305999999997</v>
      </c>
      <c r="BD81" s="86">
        <v>0.75409836065573765</v>
      </c>
      <c r="BE81" s="26"/>
      <c r="BF81" s="133">
        <v>2510.2950000000001</v>
      </c>
      <c r="BG81" s="26">
        <v>0</v>
      </c>
      <c r="BH81" s="89">
        <v>0</v>
      </c>
      <c r="BI81" s="90">
        <v>7.7002914110429449E-2</v>
      </c>
      <c r="BJ81" s="91">
        <v>0</v>
      </c>
      <c r="BK81" s="89">
        <v>0</v>
      </c>
      <c r="BL81" s="89">
        <v>0</v>
      </c>
      <c r="BM81" s="89">
        <v>0</v>
      </c>
      <c r="BN81" s="89">
        <v>1435.5350000000001</v>
      </c>
      <c r="BO81" s="90">
        <v>0.10650949695800564</v>
      </c>
      <c r="BP81" s="91">
        <v>0</v>
      </c>
      <c r="BQ81" s="26">
        <v>7668</v>
      </c>
      <c r="BR81" s="26">
        <v>650.75608927000007</v>
      </c>
      <c r="BS81" s="26"/>
      <c r="BT81" s="92">
        <v>-700</v>
      </c>
      <c r="BU81" s="26">
        <v>0</v>
      </c>
      <c r="BV81" s="26">
        <v>4485</v>
      </c>
      <c r="BW81" s="26">
        <v>4485</v>
      </c>
      <c r="BX81" s="26">
        <v>0</v>
      </c>
      <c r="BY81" s="26">
        <v>0</v>
      </c>
      <c r="BZ81" s="26">
        <v>-5000</v>
      </c>
      <c r="CA81" s="26">
        <v>0</v>
      </c>
      <c r="CB81" s="26">
        <v>1008.36745999</v>
      </c>
      <c r="CC81" s="26">
        <v>1008.36745999</v>
      </c>
      <c r="CD81" s="26">
        <v>-4000</v>
      </c>
      <c r="CE81" s="26">
        <v>0</v>
      </c>
      <c r="CF81" s="26">
        <v>4800</v>
      </c>
      <c r="CG81" s="26">
        <v>4800</v>
      </c>
      <c r="CH81" s="26">
        <v>7690.6581196899997</v>
      </c>
      <c r="CI81" s="26">
        <v>7690.6581196899997</v>
      </c>
      <c r="CJ81" s="90">
        <v>17984.025579680001</v>
      </c>
      <c r="CK81" s="26"/>
      <c r="CL81" s="92">
        <v>-700</v>
      </c>
      <c r="CM81" s="26">
        <v>700</v>
      </c>
      <c r="CN81" s="26">
        <v>4485</v>
      </c>
      <c r="CO81" s="26">
        <v>0</v>
      </c>
      <c r="CP81" s="26">
        <v>0</v>
      </c>
      <c r="CQ81" s="26">
        <v>0</v>
      </c>
      <c r="CR81" s="26">
        <v>-5000</v>
      </c>
      <c r="CS81" s="26">
        <v>5000</v>
      </c>
      <c r="CT81" s="26">
        <v>1008.36745999</v>
      </c>
      <c r="CU81" s="26">
        <v>0</v>
      </c>
      <c r="CV81" s="26">
        <v>-4000</v>
      </c>
      <c r="CW81" s="26">
        <v>4000</v>
      </c>
      <c r="CX81" s="26">
        <v>4800</v>
      </c>
      <c r="CY81" s="26">
        <v>0</v>
      </c>
      <c r="CZ81" s="26">
        <v>7690.6581196899997</v>
      </c>
      <c r="DA81" s="26">
        <v>0</v>
      </c>
      <c r="DB81" s="90">
        <v>9700</v>
      </c>
      <c r="DC81" s="26"/>
      <c r="DD81" s="93">
        <v>34758.542000000001</v>
      </c>
      <c r="DE81" s="34">
        <v>1999.7629999999999</v>
      </c>
      <c r="DF81" s="37">
        <v>3630.2791162924</v>
      </c>
      <c r="DG81" s="37">
        <v>40388.584116292397</v>
      </c>
      <c r="DH81" s="93">
        <v>7856.6260000000002</v>
      </c>
      <c r="DI81" s="93">
        <v>58367.411</v>
      </c>
      <c r="DJ81" s="34">
        <v>6280</v>
      </c>
      <c r="DK81" s="90">
        <v>64647.411</v>
      </c>
      <c r="DL81" s="26"/>
      <c r="DM81" s="93">
        <v>916.37900000000002</v>
      </c>
      <c r="DN81" s="34">
        <v>10555.905846475949</v>
      </c>
      <c r="DO81" s="34">
        <v>11472.28484647595</v>
      </c>
      <c r="DP81" s="37">
        <v>1365.2369938928191</v>
      </c>
      <c r="DQ81" s="37">
        <v>2932.5383508653349</v>
      </c>
      <c r="DR81" s="37">
        <v>0</v>
      </c>
      <c r="DS81" s="34">
        <v>2932.5383508653349</v>
      </c>
      <c r="DT81" s="34">
        <v>162.91879727029641</v>
      </c>
      <c r="DU81" s="34">
        <v>162.91879727029641</v>
      </c>
      <c r="DW81" s="97">
        <v>0</v>
      </c>
      <c r="DX81" s="98">
        <v>762.68383259999996</v>
      </c>
      <c r="DY81" s="104">
        <v>270.00375542</v>
      </c>
      <c r="DZ81" s="104">
        <v>0</v>
      </c>
      <c r="EA81" s="97">
        <v>0</v>
      </c>
      <c r="EB81" s="98">
        <v>1553.672292</v>
      </c>
      <c r="EC81" s="97">
        <v>0</v>
      </c>
      <c r="ED81" s="98">
        <v>0</v>
      </c>
      <c r="EE81" s="97">
        <v>0</v>
      </c>
      <c r="EF81" s="98">
        <v>847.5</v>
      </c>
      <c r="EG81" s="97">
        <v>0</v>
      </c>
      <c r="EH81" s="98">
        <v>4258.1417263100002</v>
      </c>
      <c r="EI81" s="97">
        <v>0</v>
      </c>
      <c r="EJ81" s="98">
        <v>762.68383259999996</v>
      </c>
      <c r="EK81" s="105">
        <v>1553.672292</v>
      </c>
      <c r="EL81" s="106">
        <v>847.5</v>
      </c>
      <c r="EM81" s="107">
        <v>735.83500000000004</v>
      </c>
      <c r="EN81" s="105">
        <v>0</v>
      </c>
      <c r="EO81" s="105">
        <v>5375.64548173</v>
      </c>
      <c r="EP81" s="105">
        <v>0</v>
      </c>
      <c r="ER81" s="133">
        <v>1165.2260000000001</v>
      </c>
      <c r="ES81" s="23">
        <v>4143.4424293000002</v>
      </c>
      <c r="ET81" s="34">
        <f t="shared" si="21"/>
        <v>0.18454228289064173</v>
      </c>
      <c r="EU81" s="133">
        <v>500.05599999999998</v>
      </c>
      <c r="EV81" s="23">
        <v>152.922</v>
      </c>
      <c r="EW81" s="34">
        <f t="shared" si="20"/>
        <v>0.35760100241183435</v>
      </c>
      <c r="EY81" s="141">
        <v>10447.41</v>
      </c>
      <c r="EZ81" s="23">
        <v>3156.57</v>
      </c>
      <c r="FA81" s="139">
        <f t="shared" si="22"/>
        <v>1</v>
      </c>
      <c r="FB81" s="5">
        <v>4613</v>
      </c>
      <c r="FC81" s="139">
        <f t="shared" si="23"/>
        <v>1</v>
      </c>
      <c r="FE81" s="5"/>
      <c r="FF81" s="141">
        <v>0</v>
      </c>
      <c r="FG81" s="23">
        <v>0</v>
      </c>
      <c r="FH81" s="139">
        <f t="shared" si="24"/>
        <v>0</v>
      </c>
      <c r="FI81" s="5">
        <v>0</v>
      </c>
      <c r="FJ81" s="139">
        <f t="shared" si="25"/>
        <v>0</v>
      </c>
      <c r="FL81" s="144">
        <v>7873</v>
      </c>
      <c r="FM81" s="145">
        <f t="shared" si="26"/>
        <v>0.68245451314546257</v>
      </c>
      <c r="FN81" s="144">
        <v>2591</v>
      </c>
      <c r="FO81" s="145">
        <f t="shared" si="27"/>
        <v>0.82634348588741824</v>
      </c>
      <c r="FQ81" s="141">
        <v>278</v>
      </c>
      <c r="FR81" s="23">
        <v>367.01</v>
      </c>
      <c r="FS81" s="185">
        <f t="shared" si="28"/>
        <v>0.8184367466057606</v>
      </c>
      <c r="FT81" s="186">
        <f t="shared" si="29"/>
        <v>645.01</v>
      </c>
      <c r="FV81" s="107">
        <f t="shared" si="30"/>
        <v>1223.672292</v>
      </c>
      <c r="FW81" s="23">
        <v>1553.672292</v>
      </c>
      <c r="FX81" s="23">
        <v>0</v>
      </c>
      <c r="FY81" s="23">
        <v>330</v>
      </c>
      <c r="FZ81" s="23">
        <f t="shared" si="31"/>
        <v>0.78759999261105451</v>
      </c>
      <c r="GA81" s="183">
        <v>0</v>
      </c>
      <c r="GC81" s="37">
        <v>1782.30945</v>
      </c>
      <c r="GD81" s="37">
        <f t="shared" si="32"/>
        <v>5.4672069018404906E-2</v>
      </c>
      <c r="GE81" s="37">
        <v>1019.2298500000001</v>
      </c>
      <c r="GF81" s="37">
        <f t="shared" si="33"/>
        <v>7.5621742840184011E-2</v>
      </c>
      <c r="GH81" s="5">
        <v>2658.8310320000001</v>
      </c>
      <c r="GI81" s="270">
        <v>1453.3802909999999</v>
      </c>
      <c r="GK81" s="35">
        <v>0.25700000000000001</v>
      </c>
      <c r="GL81" s="33">
        <v>0.84</v>
      </c>
      <c r="GM81" s="5">
        <f t="shared" si="34"/>
        <v>3010.0779342999999</v>
      </c>
      <c r="GN81" s="5">
        <v>-3010.0779342999999</v>
      </c>
      <c r="GO81" s="5">
        <f t="shared" si="35"/>
        <v>1492.3021431299999</v>
      </c>
      <c r="GP81" s="5">
        <f t="shared" si="36"/>
        <v>1.0000000289016546</v>
      </c>
      <c r="GR81" s="270">
        <v>2256.1839810000001</v>
      </c>
      <c r="GS81" s="270">
        <v>1367.036838</v>
      </c>
      <c r="GV81" s="270">
        <v>3776.590956</v>
      </c>
      <c r="GW81" s="270">
        <v>1492.3021429999999</v>
      </c>
      <c r="GX81" s="5">
        <f t="shared" si="37"/>
        <v>1537.03108</v>
      </c>
      <c r="GY81" s="5">
        <f t="shared" si="38"/>
        <v>0.97089913302208564</v>
      </c>
    </row>
    <row r="82" spans="16:207" x14ac:dyDescent="0.35">
      <c r="P82" s="40">
        <v>80</v>
      </c>
      <c r="Q82" s="85">
        <v>0</v>
      </c>
      <c r="R82" s="86">
        <v>0</v>
      </c>
      <c r="S82" s="87">
        <v>0</v>
      </c>
      <c r="T82" s="86">
        <v>0</v>
      </c>
      <c r="U82" s="87">
        <v>0</v>
      </c>
      <c r="V82" s="86">
        <v>0</v>
      </c>
      <c r="W82" s="87">
        <v>0</v>
      </c>
      <c r="X82" s="86">
        <v>0</v>
      </c>
      <c r="Y82" s="87">
        <v>0</v>
      </c>
      <c r="Z82" s="86">
        <v>0</v>
      </c>
      <c r="AA82" s="87">
        <v>0</v>
      </c>
      <c r="AB82" s="86">
        <v>0</v>
      </c>
      <c r="AC82" s="87">
        <v>0</v>
      </c>
      <c r="AD82" s="86">
        <v>0</v>
      </c>
      <c r="AF82" s="40">
        <v>80</v>
      </c>
      <c r="AG82" s="85">
        <v>6229.9859999999999</v>
      </c>
      <c r="AH82" s="87">
        <v>1145.4000000000001</v>
      </c>
      <c r="AI82" s="85">
        <v>249</v>
      </c>
      <c r="AJ82" s="37">
        <v>6.9999999999999993E-2</v>
      </c>
      <c r="AK82" s="37">
        <v>0.49800000000000005</v>
      </c>
      <c r="AL82" s="37">
        <v>0.498</v>
      </c>
      <c r="AM82" s="86">
        <v>77.52</v>
      </c>
      <c r="AN82" s="87">
        <v>675.3288</v>
      </c>
      <c r="AO82" s="37">
        <v>0.12</v>
      </c>
      <c r="AP82" s="34">
        <v>5.7999999999999996E-2</v>
      </c>
      <c r="AQ82" s="85">
        <v>8072.6</v>
      </c>
      <c r="AR82" s="87">
        <v>14789.25</v>
      </c>
      <c r="AS82" s="37">
        <v>0.18100000000000002</v>
      </c>
      <c r="AT82" s="34">
        <v>0.63</v>
      </c>
      <c r="AU82" s="26"/>
      <c r="AV82" s="85">
        <v>1022.004</v>
      </c>
      <c r="AW82" s="86">
        <v>0.4150000406064987</v>
      </c>
      <c r="AX82" s="85">
        <v>923.83699999999999</v>
      </c>
      <c r="AY82" s="86">
        <v>0.57488301182327317</v>
      </c>
      <c r="AZ82" s="85">
        <v>1121.4780000000001</v>
      </c>
      <c r="BA82" s="86">
        <v>0.5784392407674851</v>
      </c>
      <c r="BB82" s="26"/>
      <c r="BC82" s="88">
        <v>52500.305999999997</v>
      </c>
      <c r="BD82" s="86">
        <v>0.75409836065573765</v>
      </c>
      <c r="BE82" s="26"/>
      <c r="BF82" s="133">
        <v>2658.8310000000001</v>
      </c>
      <c r="BG82" s="26">
        <v>0</v>
      </c>
      <c r="BH82" s="89">
        <v>0</v>
      </c>
      <c r="BI82" s="90">
        <v>8.1559233128834355E-2</v>
      </c>
      <c r="BJ82" s="91">
        <v>0</v>
      </c>
      <c r="BK82" s="89">
        <v>0</v>
      </c>
      <c r="BL82" s="89">
        <v>0</v>
      </c>
      <c r="BM82" s="89">
        <v>0</v>
      </c>
      <c r="BN82" s="89">
        <v>1453.38</v>
      </c>
      <c r="BO82" s="90">
        <v>0.10783350645496365</v>
      </c>
      <c r="BP82" s="91">
        <v>0</v>
      </c>
      <c r="BQ82" s="26">
        <v>7668</v>
      </c>
      <c r="BR82" s="26">
        <v>651.21597118999989</v>
      </c>
      <c r="BS82" s="26"/>
      <c r="BT82" s="92">
        <v>-700</v>
      </c>
      <c r="BU82" s="26">
        <v>0</v>
      </c>
      <c r="BV82" s="26">
        <v>4485</v>
      </c>
      <c r="BW82" s="26">
        <v>4485</v>
      </c>
      <c r="BX82" s="26">
        <v>0</v>
      </c>
      <c r="BY82" s="26">
        <v>0</v>
      </c>
      <c r="BZ82" s="26">
        <v>-5000</v>
      </c>
      <c r="CA82" s="26">
        <v>0</v>
      </c>
      <c r="CB82" s="26">
        <v>1614.51731098</v>
      </c>
      <c r="CC82" s="26">
        <v>1614.51731098</v>
      </c>
      <c r="CD82" s="26">
        <v>-4000</v>
      </c>
      <c r="CE82" s="26">
        <v>0</v>
      </c>
      <c r="CF82" s="26">
        <v>4800</v>
      </c>
      <c r="CG82" s="26">
        <v>4800</v>
      </c>
      <c r="CH82" s="26">
        <v>8240.0985475500001</v>
      </c>
      <c r="CI82" s="26">
        <v>8240.0985475500001</v>
      </c>
      <c r="CJ82" s="90">
        <v>19139.61585853</v>
      </c>
      <c r="CK82" s="26"/>
      <c r="CL82" s="92">
        <v>-700</v>
      </c>
      <c r="CM82" s="26">
        <v>700</v>
      </c>
      <c r="CN82" s="26">
        <v>4485</v>
      </c>
      <c r="CO82" s="26">
        <v>0</v>
      </c>
      <c r="CP82" s="26">
        <v>0</v>
      </c>
      <c r="CQ82" s="26">
        <v>0</v>
      </c>
      <c r="CR82" s="26">
        <v>-5000</v>
      </c>
      <c r="CS82" s="26">
        <v>5000</v>
      </c>
      <c r="CT82" s="26">
        <v>1614.51731098</v>
      </c>
      <c r="CU82" s="26">
        <v>0</v>
      </c>
      <c r="CV82" s="26">
        <v>-4000</v>
      </c>
      <c r="CW82" s="26">
        <v>4000</v>
      </c>
      <c r="CX82" s="26">
        <v>4800</v>
      </c>
      <c r="CY82" s="26">
        <v>0</v>
      </c>
      <c r="CZ82" s="26">
        <v>8240.0985475500001</v>
      </c>
      <c r="DA82" s="26">
        <v>0</v>
      </c>
      <c r="DB82" s="90">
        <v>9700</v>
      </c>
      <c r="DC82" s="26"/>
      <c r="DD82" s="93">
        <v>37452.898999999998</v>
      </c>
      <c r="DE82" s="34">
        <v>2105.3020000000001</v>
      </c>
      <c r="DF82" s="37">
        <v>4067.2652655975999</v>
      </c>
      <c r="DG82" s="37">
        <v>43625.466265597599</v>
      </c>
      <c r="DH82" s="93">
        <v>8405.4380000000001</v>
      </c>
      <c r="DI82" s="93">
        <v>60716.411</v>
      </c>
      <c r="DJ82" s="34">
        <v>6607</v>
      </c>
      <c r="DK82" s="90">
        <v>67323.410999999993</v>
      </c>
      <c r="DL82" s="26"/>
      <c r="DM82" s="93">
        <v>875.30200000000002</v>
      </c>
      <c r="DN82" s="34">
        <v>10571.615847326309</v>
      </c>
      <c r="DO82" s="34">
        <v>11446.917847326309</v>
      </c>
      <c r="DP82" s="37">
        <v>1458.037866344619</v>
      </c>
      <c r="DQ82" s="37">
        <v>2940.8162252905781</v>
      </c>
      <c r="DR82" s="37">
        <v>0</v>
      </c>
      <c r="DS82" s="34">
        <v>2940.8162252905781</v>
      </c>
      <c r="DT82" s="34">
        <v>163.37867918280989</v>
      </c>
      <c r="DU82" s="34">
        <v>163.37867918280989</v>
      </c>
      <c r="DW82" s="97">
        <v>0</v>
      </c>
      <c r="DX82" s="98">
        <v>1807.12395068</v>
      </c>
      <c r="DY82" s="104">
        <v>418.46599908000002</v>
      </c>
      <c r="DZ82" s="104">
        <v>0</v>
      </c>
      <c r="EA82" s="97">
        <v>0</v>
      </c>
      <c r="EB82" s="98">
        <v>1553.672292</v>
      </c>
      <c r="EC82" s="97">
        <v>0</v>
      </c>
      <c r="ED82" s="98">
        <v>0</v>
      </c>
      <c r="EE82" s="97">
        <v>0</v>
      </c>
      <c r="EF82" s="98">
        <v>847.5</v>
      </c>
      <c r="EG82" s="97">
        <v>0</v>
      </c>
      <c r="EH82" s="98">
        <v>5145.84172631</v>
      </c>
      <c r="EI82" s="97">
        <v>0</v>
      </c>
      <c r="EJ82" s="98">
        <v>1807.12395068</v>
      </c>
      <c r="EK82" s="105">
        <v>1553.672292</v>
      </c>
      <c r="EL82" s="106">
        <v>847.5</v>
      </c>
      <c r="EM82" s="107">
        <v>735.83500000000004</v>
      </c>
      <c r="EN82" s="105">
        <v>0</v>
      </c>
      <c r="EO82" s="105">
        <v>6411.8077253900001</v>
      </c>
      <c r="EP82" s="105">
        <v>0</v>
      </c>
      <c r="ER82" s="133">
        <v>1190.557</v>
      </c>
      <c r="ES82" s="23">
        <v>6195.8310494400002</v>
      </c>
      <c r="ET82" s="34">
        <f t="shared" si="21"/>
        <v>0.25676889244701806</v>
      </c>
      <c r="EU82" s="133">
        <v>1357</v>
      </c>
      <c r="EV82" s="23">
        <v>162.756</v>
      </c>
      <c r="EW82" s="34">
        <f t="shared" si="20"/>
        <v>0.83228878924159744</v>
      </c>
      <c r="EY82" s="141">
        <v>10447.41</v>
      </c>
      <c r="EZ82" s="23">
        <v>3156.57</v>
      </c>
      <c r="FA82" s="139">
        <f t="shared" si="22"/>
        <v>1</v>
      </c>
      <c r="FB82" s="5">
        <v>4613</v>
      </c>
      <c r="FC82" s="139">
        <f t="shared" si="23"/>
        <v>1</v>
      </c>
      <c r="FE82" s="5"/>
      <c r="FF82" s="141">
        <v>0</v>
      </c>
      <c r="FG82" s="23">
        <v>0</v>
      </c>
      <c r="FH82" s="139">
        <f t="shared" si="24"/>
        <v>0</v>
      </c>
      <c r="FI82" s="5">
        <v>0</v>
      </c>
      <c r="FJ82" s="139">
        <f t="shared" si="25"/>
        <v>0</v>
      </c>
      <c r="FL82" s="144">
        <v>7873</v>
      </c>
      <c r="FM82" s="145">
        <f t="shared" si="26"/>
        <v>0.68245451314546257</v>
      </c>
      <c r="FN82" s="144">
        <v>2591</v>
      </c>
      <c r="FO82" s="145">
        <f t="shared" si="27"/>
        <v>0.82634348588741824</v>
      </c>
      <c r="FQ82" s="141">
        <v>278</v>
      </c>
      <c r="FR82" s="23">
        <v>367.01</v>
      </c>
      <c r="FS82" s="185">
        <f t="shared" si="28"/>
        <v>0.8184367466057606</v>
      </c>
      <c r="FT82" s="186">
        <f t="shared" si="29"/>
        <v>645.01</v>
      </c>
      <c r="FV82" s="107">
        <f t="shared" si="30"/>
        <v>1223.672292</v>
      </c>
      <c r="FW82" s="23">
        <v>1553.672292</v>
      </c>
      <c r="FX82" s="23">
        <v>0</v>
      </c>
      <c r="FY82" s="23">
        <v>330</v>
      </c>
      <c r="FZ82" s="23">
        <f t="shared" si="31"/>
        <v>0.78759999261105451</v>
      </c>
      <c r="GA82" s="183">
        <v>0</v>
      </c>
      <c r="GC82" s="37">
        <v>1887.77001</v>
      </c>
      <c r="GD82" s="37">
        <f t="shared" si="32"/>
        <v>5.7907055521472392E-2</v>
      </c>
      <c r="GE82" s="37">
        <v>1031.8997999999999</v>
      </c>
      <c r="GF82" s="37">
        <f t="shared" si="33"/>
        <v>7.6561789583024176E-2</v>
      </c>
      <c r="GH82" s="5">
        <v>3122.979859</v>
      </c>
      <c r="GI82" s="270">
        <v>1487.9230480000001</v>
      </c>
      <c r="GK82" s="35">
        <v>0.25700000000000001</v>
      </c>
      <c r="GL82" s="33">
        <v>0.84</v>
      </c>
      <c r="GM82" s="5">
        <f t="shared" si="34"/>
        <v>3010.0779342999999</v>
      </c>
      <c r="GN82" s="5">
        <v>-3010.0779342999999</v>
      </c>
      <c r="GO82" s="5">
        <f t="shared" si="35"/>
        <v>1492.3021431299999</v>
      </c>
      <c r="GP82" s="5">
        <f t="shared" si="36"/>
        <v>1.0000000289016546</v>
      </c>
      <c r="GR82" s="270">
        <v>2510.295067</v>
      </c>
      <c r="GS82" s="270">
        <v>1435.5354</v>
      </c>
      <c r="GV82" s="270">
        <v>3776.590956</v>
      </c>
      <c r="GW82" s="270">
        <v>1492.3021429999999</v>
      </c>
      <c r="GX82" s="5">
        <f t="shared" si="37"/>
        <v>1537.03108</v>
      </c>
      <c r="GY82" s="5">
        <f t="shared" si="38"/>
        <v>0.97089913302208564</v>
      </c>
    </row>
    <row r="83" spans="16:207" x14ac:dyDescent="0.35">
      <c r="P83" s="40">
        <v>81</v>
      </c>
      <c r="Q83" s="85">
        <v>0</v>
      </c>
      <c r="R83" s="86">
        <v>0</v>
      </c>
      <c r="S83" s="87">
        <v>0</v>
      </c>
      <c r="T83" s="86">
        <v>0</v>
      </c>
      <c r="U83" s="87">
        <v>0</v>
      </c>
      <c r="V83" s="86">
        <v>0</v>
      </c>
      <c r="W83" s="87">
        <v>0</v>
      </c>
      <c r="X83" s="86">
        <v>0</v>
      </c>
      <c r="Y83" s="87">
        <v>0</v>
      </c>
      <c r="Z83" s="86">
        <v>0</v>
      </c>
      <c r="AA83" s="87">
        <v>0</v>
      </c>
      <c r="AB83" s="86">
        <v>0</v>
      </c>
      <c r="AC83" s="87">
        <v>0</v>
      </c>
      <c r="AD83" s="86">
        <v>0</v>
      </c>
      <c r="AF83" s="40">
        <v>81</v>
      </c>
      <c r="AG83" s="85">
        <v>7030.9841999999999</v>
      </c>
      <c r="AH83" s="87">
        <v>1202.9000000000001</v>
      </c>
      <c r="AI83" s="85">
        <v>261.5</v>
      </c>
      <c r="AJ83" s="37">
        <v>7.9000000000000001E-2</v>
      </c>
      <c r="AK83" s="37">
        <v>0.52300000000000002</v>
      </c>
      <c r="AL83" s="37">
        <v>0.52300000000000002</v>
      </c>
      <c r="AM83" s="86">
        <v>81.396000000000001</v>
      </c>
      <c r="AN83" s="87">
        <v>873.27</v>
      </c>
      <c r="AO83" s="37">
        <v>0.126</v>
      </c>
      <c r="AP83" s="34">
        <v>7.4999999999999997E-2</v>
      </c>
      <c r="AQ83" s="85">
        <v>9187.6</v>
      </c>
      <c r="AR83" s="87">
        <v>17019.375</v>
      </c>
      <c r="AS83" s="37">
        <v>0.20600000000000002</v>
      </c>
      <c r="AT83" s="34">
        <v>0.72499999999999998</v>
      </c>
      <c r="AU83" s="26"/>
      <c r="AV83" s="85">
        <v>1083.57</v>
      </c>
      <c r="AW83" s="86">
        <v>0.43999983757400535</v>
      </c>
      <c r="AX83" s="85">
        <v>937.77200000000005</v>
      </c>
      <c r="AY83" s="86">
        <v>0.58355444928438083</v>
      </c>
      <c r="AZ83" s="85">
        <v>1121.4780000000001</v>
      </c>
      <c r="BA83" s="86">
        <v>0.5784392407674851</v>
      </c>
      <c r="BB83" s="26"/>
      <c r="BC83" s="88">
        <v>52500.305999999997</v>
      </c>
      <c r="BD83" s="86">
        <v>0.75409836065573765</v>
      </c>
      <c r="BE83" s="26"/>
      <c r="BF83" s="133">
        <v>3122.98</v>
      </c>
      <c r="BG83" s="26">
        <v>0</v>
      </c>
      <c r="BH83" s="89">
        <v>0</v>
      </c>
      <c r="BI83" s="90">
        <v>9.5796932515337427E-2</v>
      </c>
      <c r="BJ83" s="91">
        <v>0</v>
      </c>
      <c r="BK83" s="89">
        <v>0</v>
      </c>
      <c r="BL83" s="89">
        <v>0</v>
      </c>
      <c r="BM83" s="89">
        <v>0</v>
      </c>
      <c r="BN83" s="89">
        <v>1487.923</v>
      </c>
      <c r="BO83" s="90">
        <v>0.11039642380175101</v>
      </c>
      <c r="BP83" s="91">
        <v>0</v>
      </c>
      <c r="BQ83" s="26">
        <v>7668</v>
      </c>
      <c r="BR83" s="26">
        <v>651.21597118999989</v>
      </c>
      <c r="BS83" s="26"/>
      <c r="BT83" s="92">
        <v>-700</v>
      </c>
      <c r="BU83" s="26">
        <v>0</v>
      </c>
      <c r="BV83" s="26">
        <v>4485</v>
      </c>
      <c r="BW83" s="26">
        <v>4485</v>
      </c>
      <c r="BX83" s="26">
        <v>0</v>
      </c>
      <c r="BY83" s="26">
        <v>0</v>
      </c>
      <c r="BZ83" s="26">
        <v>-5000</v>
      </c>
      <c r="CA83" s="26">
        <v>0</v>
      </c>
      <c r="CB83" s="26">
        <v>-3369.1975594999999</v>
      </c>
      <c r="CC83" s="26">
        <v>0</v>
      </c>
      <c r="CD83" s="26">
        <v>-4000</v>
      </c>
      <c r="CE83" s="26">
        <v>0</v>
      </c>
      <c r="CF83" s="26">
        <v>4800</v>
      </c>
      <c r="CG83" s="26">
        <v>4800</v>
      </c>
      <c r="CH83" s="26">
        <v>9738.1909303800003</v>
      </c>
      <c r="CI83" s="26">
        <v>9738.1909303800003</v>
      </c>
      <c r="CJ83" s="90">
        <v>19023.190930379998</v>
      </c>
      <c r="CK83" s="26"/>
      <c r="CL83" s="92">
        <v>-700</v>
      </c>
      <c r="CM83" s="26">
        <v>700</v>
      </c>
      <c r="CN83" s="26">
        <v>4485</v>
      </c>
      <c r="CO83" s="26">
        <v>0</v>
      </c>
      <c r="CP83" s="26">
        <v>0</v>
      </c>
      <c r="CQ83" s="26">
        <v>0</v>
      </c>
      <c r="CR83" s="26">
        <v>-5000</v>
      </c>
      <c r="CS83" s="26">
        <v>5000</v>
      </c>
      <c r="CT83" s="26">
        <v>-3369.1975594999999</v>
      </c>
      <c r="CU83" s="26">
        <v>3369.1975594999999</v>
      </c>
      <c r="CV83" s="26">
        <v>-4000</v>
      </c>
      <c r="CW83" s="26">
        <v>4000</v>
      </c>
      <c r="CX83" s="26">
        <v>4800</v>
      </c>
      <c r="CY83" s="26">
        <v>0</v>
      </c>
      <c r="CZ83" s="26">
        <v>9738.1909303800003</v>
      </c>
      <c r="DA83" s="26">
        <v>0</v>
      </c>
      <c r="DB83" s="90">
        <v>13069.1975595</v>
      </c>
      <c r="DC83" s="26"/>
      <c r="DD83" s="93">
        <v>39424.396999999997</v>
      </c>
      <c r="DE83" s="34">
        <v>2162.46</v>
      </c>
      <c r="DF83" s="37">
        <v>3926.2400369482998</v>
      </c>
      <c r="DG83" s="37">
        <v>45513.097036948297</v>
      </c>
      <c r="DH83" s="93">
        <v>8931.36</v>
      </c>
      <c r="DI83" s="93">
        <v>60698.411</v>
      </c>
      <c r="DJ83" s="34">
        <v>7681</v>
      </c>
      <c r="DK83" s="90">
        <v>68379.410999999993</v>
      </c>
      <c r="DL83" s="26"/>
      <c r="DM83" s="93">
        <v>832.85500000000002</v>
      </c>
      <c r="DN83" s="34">
        <v>10571.615847326309</v>
      </c>
      <c r="DO83" s="34">
        <v>11404.470847326309</v>
      </c>
      <c r="DP83" s="37">
        <v>1555.9943428215181</v>
      </c>
      <c r="DQ83" s="37">
        <v>2940.8162252905781</v>
      </c>
      <c r="DR83" s="37">
        <v>0</v>
      </c>
      <c r="DS83" s="34">
        <v>2940.8162252905781</v>
      </c>
      <c r="DT83" s="34">
        <v>163.37867918280989</v>
      </c>
      <c r="DU83" s="34">
        <v>163.37867918280989</v>
      </c>
      <c r="DW83" s="97">
        <v>0</v>
      </c>
      <c r="DX83" s="98">
        <v>2852.0239506799999</v>
      </c>
      <c r="DY83" s="104">
        <v>575.66599908000001</v>
      </c>
      <c r="DZ83" s="104">
        <v>0</v>
      </c>
      <c r="EA83" s="97">
        <v>0</v>
      </c>
      <c r="EB83" s="98">
        <v>1553.672292</v>
      </c>
      <c r="EC83" s="97">
        <v>0</v>
      </c>
      <c r="ED83" s="98">
        <v>0</v>
      </c>
      <c r="EE83" s="97">
        <v>0</v>
      </c>
      <c r="EF83" s="98">
        <v>847.5</v>
      </c>
      <c r="EG83" s="97">
        <v>0</v>
      </c>
      <c r="EH83" s="98">
        <v>6033.5417263099998</v>
      </c>
      <c r="EI83" s="97">
        <v>0</v>
      </c>
      <c r="EJ83" s="98">
        <v>2852.0239506799999</v>
      </c>
      <c r="EK83" s="105">
        <v>1553.672292</v>
      </c>
      <c r="EL83" s="106">
        <v>847.5</v>
      </c>
      <c r="EM83" s="107">
        <v>735.83500000000004</v>
      </c>
      <c r="EN83" s="105">
        <v>0</v>
      </c>
      <c r="EO83" s="105">
        <v>7456.7077253899997</v>
      </c>
      <c r="EP83" s="105">
        <v>0</v>
      </c>
      <c r="ER83" s="133">
        <v>1207.56</v>
      </c>
      <c r="ES83" s="23">
        <v>6195.8310494400002</v>
      </c>
      <c r="ET83" s="34">
        <f t="shared" si="21"/>
        <v>0.25735995826282065</v>
      </c>
      <c r="EU83" s="133">
        <v>1357</v>
      </c>
      <c r="EV83" s="23">
        <v>164.60400000000001</v>
      </c>
      <c r="EW83" s="34">
        <f t="shared" si="20"/>
        <v>0.83330083965134638</v>
      </c>
      <c r="EY83" s="141">
        <v>10447.41</v>
      </c>
      <c r="EZ83" s="23">
        <v>3156.57</v>
      </c>
      <c r="FA83" s="139">
        <f t="shared" si="22"/>
        <v>1</v>
      </c>
      <c r="FB83" s="5">
        <v>4613</v>
      </c>
      <c r="FC83" s="139">
        <f t="shared" si="23"/>
        <v>1</v>
      </c>
      <c r="FE83" s="5"/>
      <c r="FF83" s="141">
        <v>0</v>
      </c>
      <c r="FG83" s="23">
        <v>0</v>
      </c>
      <c r="FH83" s="139">
        <f t="shared" si="24"/>
        <v>0</v>
      </c>
      <c r="FI83" s="5">
        <v>0</v>
      </c>
      <c r="FJ83" s="139">
        <f t="shared" si="25"/>
        <v>0</v>
      </c>
      <c r="FL83" s="144">
        <v>7873</v>
      </c>
      <c r="FM83" s="145">
        <f t="shared" si="26"/>
        <v>0.68245451314546257</v>
      </c>
      <c r="FN83" s="144">
        <v>2591</v>
      </c>
      <c r="FO83" s="145">
        <f t="shared" si="27"/>
        <v>0.82634348588741824</v>
      </c>
      <c r="FQ83" s="141">
        <v>278</v>
      </c>
      <c r="FR83" s="23">
        <v>367.01</v>
      </c>
      <c r="FS83" s="185">
        <f t="shared" si="28"/>
        <v>0.8184367466057606</v>
      </c>
      <c r="FT83" s="186">
        <f t="shared" si="29"/>
        <v>645.01</v>
      </c>
      <c r="FV83" s="107">
        <f t="shared" si="30"/>
        <v>1223.672292</v>
      </c>
      <c r="FW83" s="23">
        <v>1553.672292</v>
      </c>
      <c r="FX83" s="23">
        <v>0</v>
      </c>
      <c r="FY83" s="23">
        <v>330</v>
      </c>
      <c r="FZ83" s="23">
        <f t="shared" si="31"/>
        <v>0.78759999261105451</v>
      </c>
      <c r="GA83" s="183">
        <v>0</v>
      </c>
      <c r="GC83" s="37">
        <v>2217.3157999999999</v>
      </c>
      <c r="GD83" s="37">
        <f t="shared" si="32"/>
        <v>6.8015822085889563E-2</v>
      </c>
      <c r="GE83" s="37">
        <v>1056.42533</v>
      </c>
      <c r="GF83" s="37">
        <f t="shared" si="33"/>
        <v>7.8381460899243208E-2</v>
      </c>
      <c r="GH83" s="5">
        <v>6284.8374389999999</v>
      </c>
      <c r="GI83" s="270">
        <v>1814.0233310000001</v>
      </c>
      <c r="GK83" s="35">
        <v>0.25700000000000001</v>
      </c>
      <c r="GL83" s="33">
        <v>0.84</v>
      </c>
      <c r="GM83" s="5">
        <f t="shared" si="34"/>
        <v>3010.0779342999999</v>
      </c>
      <c r="GN83" s="5">
        <v>-3010.0779342999999</v>
      </c>
      <c r="GO83" s="5">
        <f t="shared" si="35"/>
        <v>1492.3021431299999</v>
      </c>
      <c r="GP83" s="5">
        <f t="shared" si="36"/>
        <v>1.0000000289016546</v>
      </c>
      <c r="GR83" s="270">
        <v>2658.8310320000001</v>
      </c>
      <c r="GS83" s="270">
        <v>1453.3802909999999</v>
      </c>
      <c r="GV83" s="270">
        <v>3776.590956</v>
      </c>
      <c r="GW83" s="270">
        <v>1492.3021429999999</v>
      </c>
      <c r="GX83" s="5">
        <f t="shared" si="37"/>
        <v>1537.03108</v>
      </c>
      <c r="GY83" s="5">
        <f t="shared" si="38"/>
        <v>0.97089913302208564</v>
      </c>
    </row>
    <row r="84" spans="16:207" x14ac:dyDescent="0.35">
      <c r="P84" s="40">
        <v>82</v>
      </c>
      <c r="Q84" s="85">
        <v>5561</v>
      </c>
      <c r="R84" s="86">
        <v>6.7000000000000004E-2</v>
      </c>
      <c r="S84" s="87">
        <v>110.515</v>
      </c>
      <c r="T84" s="86">
        <v>2.3E-2</v>
      </c>
      <c r="U84" s="87">
        <v>2460</v>
      </c>
      <c r="V84" s="86">
        <v>8.2000000000000003E-2</v>
      </c>
      <c r="W84" s="87">
        <v>431.346</v>
      </c>
      <c r="X84" s="86">
        <v>0.03</v>
      </c>
      <c r="Y84" s="87">
        <v>241.4975</v>
      </c>
      <c r="Z84" s="86">
        <v>2.5000000000000001E-2</v>
      </c>
      <c r="AA84" s="87">
        <v>3342.3</v>
      </c>
      <c r="AB84" s="86">
        <v>6.5000000000000002E-2</v>
      </c>
      <c r="AC84" s="87">
        <v>2408.6815999999999</v>
      </c>
      <c r="AD84" s="86">
        <v>5.1999999999999998E-2</v>
      </c>
      <c r="AF84" s="40">
        <v>82</v>
      </c>
      <c r="AG84" s="85">
        <v>8098.9817999999996</v>
      </c>
      <c r="AH84" s="87">
        <v>1260.4000000000001</v>
      </c>
      <c r="AI84" s="85">
        <v>274</v>
      </c>
      <c r="AJ84" s="37">
        <v>9.0999999999999998E-2</v>
      </c>
      <c r="AK84" s="37">
        <v>0.54800000000000004</v>
      </c>
      <c r="AL84" s="37">
        <v>0.54800000000000004</v>
      </c>
      <c r="AM84" s="86">
        <v>84.626000000000005</v>
      </c>
      <c r="AN84" s="87">
        <v>873.27</v>
      </c>
      <c r="AO84" s="37">
        <v>0.13100000000000001</v>
      </c>
      <c r="AP84" s="34">
        <v>7.4999999999999997E-2</v>
      </c>
      <c r="AQ84" s="85">
        <v>10035</v>
      </c>
      <c r="AR84" s="87">
        <v>17700.150000000001</v>
      </c>
      <c r="AS84" s="37">
        <v>0.22500000000000001</v>
      </c>
      <c r="AT84" s="34">
        <v>0.75400000000000011</v>
      </c>
      <c r="AU84" s="26"/>
      <c r="AV84" s="85">
        <v>1088.4960000000001</v>
      </c>
      <c r="AW84" s="86">
        <v>0.44200011369819631</v>
      </c>
      <c r="AX84" s="85">
        <v>962.72500000000002</v>
      </c>
      <c r="AY84" s="86">
        <v>0.59908214063472309</v>
      </c>
      <c r="AZ84" s="85">
        <v>1121.4780000000001</v>
      </c>
      <c r="BA84" s="86">
        <v>0.5784392407674851</v>
      </c>
      <c r="BB84" s="26"/>
      <c r="BC84" s="88">
        <v>52500.305999999997</v>
      </c>
      <c r="BD84" s="86">
        <v>0.75409836065573765</v>
      </c>
      <c r="BE84" s="26"/>
      <c r="BF84" s="133">
        <v>6284.8370000000004</v>
      </c>
      <c r="BG84" s="26">
        <v>0</v>
      </c>
      <c r="BH84" s="89">
        <v>0</v>
      </c>
      <c r="BI84" s="90">
        <v>0.19278641104294481</v>
      </c>
      <c r="BJ84" s="91">
        <v>0</v>
      </c>
      <c r="BK84" s="89">
        <v>0</v>
      </c>
      <c r="BL84" s="89">
        <v>0</v>
      </c>
      <c r="BM84" s="89">
        <v>0</v>
      </c>
      <c r="BN84" s="89">
        <v>1814.0229999999999</v>
      </c>
      <c r="BO84" s="90">
        <v>0.13459140822080426</v>
      </c>
      <c r="BP84" s="91">
        <v>0</v>
      </c>
      <c r="BQ84" s="26">
        <v>7668</v>
      </c>
      <c r="BR84" s="26">
        <v>651.21597118999989</v>
      </c>
      <c r="BS84" s="26"/>
      <c r="BT84" s="92">
        <v>-700</v>
      </c>
      <c r="BU84" s="26">
        <v>0</v>
      </c>
      <c r="BV84" s="26">
        <v>4485</v>
      </c>
      <c r="BW84" s="26">
        <v>4485</v>
      </c>
      <c r="BX84" s="26">
        <v>0</v>
      </c>
      <c r="BY84" s="26">
        <v>0</v>
      </c>
      <c r="BZ84" s="26">
        <v>-5000</v>
      </c>
      <c r="CA84" s="26">
        <v>0</v>
      </c>
      <c r="CB84" s="26">
        <v>-5300</v>
      </c>
      <c r="CC84" s="26">
        <v>0</v>
      </c>
      <c r="CD84" s="26">
        <v>-4000</v>
      </c>
      <c r="CE84" s="26">
        <v>0</v>
      </c>
      <c r="CF84" s="26">
        <v>4800</v>
      </c>
      <c r="CG84" s="26">
        <v>4800</v>
      </c>
      <c r="CH84" s="26">
        <v>8958.0819039300004</v>
      </c>
      <c r="CI84" s="26">
        <v>8958.0819039300004</v>
      </c>
      <c r="CJ84" s="90">
        <v>18243.08190393</v>
      </c>
      <c r="CK84" s="26"/>
      <c r="CL84" s="92">
        <v>-700</v>
      </c>
      <c r="CM84" s="26">
        <v>700</v>
      </c>
      <c r="CN84" s="26">
        <v>4485</v>
      </c>
      <c r="CO84" s="26">
        <v>0</v>
      </c>
      <c r="CP84" s="26">
        <v>0</v>
      </c>
      <c r="CQ84" s="26">
        <v>0</v>
      </c>
      <c r="CR84" s="26">
        <v>-5000</v>
      </c>
      <c r="CS84" s="26">
        <v>5000</v>
      </c>
      <c r="CT84" s="26">
        <v>-5300</v>
      </c>
      <c r="CU84" s="26">
        <v>5300</v>
      </c>
      <c r="CV84" s="26">
        <v>-4000</v>
      </c>
      <c r="CW84" s="26">
        <v>4000</v>
      </c>
      <c r="CX84" s="26">
        <v>4800</v>
      </c>
      <c r="CY84" s="26">
        <v>0</v>
      </c>
      <c r="CZ84" s="26">
        <v>8958.0819039300004</v>
      </c>
      <c r="DA84" s="26">
        <v>0</v>
      </c>
      <c r="DB84" s="90">
        <v>15000</v>
      </c>
      <c r="DC84" s="26"/>
      <c r="DD84" s="93">
        <v>41143.180999999997</v>
      </c>
      <c r="DE84" s="34">
        <v>1968.4670000000001</v>
      </c>
      <c r="DF84" s="37">
        <v>2452.9868270898</v>
      </c>
      <c r="DG84" s="37">
        <v>45564.634827089794</v>
      </c>
      <c r="DH84" s="93">
        <v>9390.7790000000005</v>
      </c>
      <c r="DI84" s="93">
        <v>60386.411</v>
      </c>
      <c r="DJ84" s="34">
        <v>8611</v>
      </c>
      <c r="DK84" s="90">
        <v>68997.410999999993</v>
      </c>
      <c r="DL84" s="26"/>
      <c r="DM84" s="93">
        <v>783.19399999999996</v>
      </c>
      <c r="DN84" s="34">
        <v>10571.615847326309</v>
      </c>
      <c r="DO84" s="34">
        <v>11354.809847326309</v>
      </c>
      <c r="DP84" s="37">
        <v>1555.9943428215181</v>
      </c>
      <c r="DQ84" s="37">
        <v>2940.8162252905781</v>
      </c>
      <c r="DR84" s="37">
        <v>0</v>
      </c>
      <c r="DS84" s="34">
        <v>2940.8162252905781</v>
      </c>
      <c r="DT84" s="34">
        <v>163.37867918280989</v>
      </c>
      <c r="DU84" s="34">
        <v>163.37867918280989</v>
      </c>
      <c r="DW84" s="97">
        <v>0</v>
      </c>
      <c r="DX84" s="98">
        <v>3896.92395068</v>
      </c>
      <c r="DY84" s="104">
        <v>827.24599908000005</v>
      </c>
      <c r="DZ84" s="104">
        <v>0</v>
      </c>
      <c r="EA84" s="97">
        <v>0</v>
      </c>
      <c r="EB84" s="98">
        <v>1553.672292</v>
      </c>
      <c r="EC84" s="97">
        <v>0</v>
      </c>
      <c r="ED84" s="98">
        <v>0</v>
      </c>
      <c r="EE84" s="97">
        <v>0</v>
      </c>
      <c r="EF84" s="98">
        <v>847.5</v>
      </c>
      <c r="EG84" s="97">
        <v>0</v>
      </c>
      <c r="EH84" s="98">
        <v>6826.8617263100004</v>
      </c>
      <c r="EI84" s="97">
        <v>0</v>
      </c>
      <c r="EJ84" s="98">
        <v>3896.92395068</v>
      </c>
      <c r="EK84" s="105">
        <v>1553.672292</v>
      </c>
      <c r="EL84" s="106">
        <v>847.5</v>
      </c>
      <c r="EM84" s="107">
        <v>735.83500000000004</v>
      </c>
      <c r="EN84" s="105">
        <v>0</v>
      </c>
      <c r="EO84" s="105">
        <v>8501.6077253900003</v>
      </c>
      <c r="EP84" s="105">
        <v>0</v>
      </c>
      <c r="ER84" s="133">
        <v>1198.885</v>
      </c>
      <c r="ES84" s="23">
        <v>6195.8310494400002</v>
      </c>
      <c r="ET84" s="34">
        <f t="shared" si="21"/>
        <v>0.25705839407108461</v>
      </c>
      <c r="EU84" s="133">
        <v>0</v>
      </c>
      <c r="EV84" s="23">
        <v>169.29</v>
      </c>
      <c r="EW84" s="34">
        <f t="shared" si="20"/>
        <v>9.2711046464504843E-2</v>
      </c>
      <c r="EY84" s="141">
        <v>5458.9873647699997</v>
      </c>
      <c r="EZ84" s="23">
        <v>3156.57</v>
      </c>
      <c r="FA84" s="139">
        <f t="shared" si="22"/>
        <v>0.63331152830054149</v>
      </c>
      <c r="FB84" s="5">
        <v>4613</v>
      </c>
      <c r="FC84" s="139">
        <f t="shared" si="23"/>
        <v>1</v>
      </c>
      <c r="FE84" s="5"/>
      <c r="FF84" s="141">
        <v>0</v>
      </c>
      <c r="FG84" s="23">
        <v>0</v>
      </c>
      <c r="FH84" s="139">
        <f t="shared" si="24"/>
        <v>0</v>
      </c>
      <c r="FI84" s="5">
        <v>0</v>
      </c>
      <c r="FJ84" s="139">
        <f t="shared" si="25"/>
        <v>0</v>
      </c>
      <c r="FL84" s="144">
        <v>7873</v>
      </c>
      <c r="FM84" s="145">
        <f t="shared" si="26"/>
        <v>0.68245451314546257</v>
      </c>
      <c r="FN84" s="144">
        <v>2591</v>
      </c>
      <c r="FO84" s="145">
        <f t="shared" si="27"/>
        <v>0.82634348588741824</v>
      </c>
      <c r="FQ84" s="141">
        <v>278</v>
      </c>
      <c r="FR84" s="23">
        <v>367.01</v>
      </c>
      <c r="FS84" s="185">
        <f t="shared" si="28"/>
        <v>0.8184367466057606</v>
      </c>
      <c r="FT84" s="186">
        <f t="shared" si="29"/>
        <v>645.01</v>
      </c>
      <c r="FV84" s="107">
        <f t="shared" si="30"/>
        <v>1223.672292</v>
      </c>
      <c r="FW84" s="23">
        <v>1553.672292</v>
      </c>
      <c r="FX84" s="23">
        <v>0</v>
      </c>
      <c r="FY84" s="23">
        <v>330</v>
      </c>
      <c r="FZ84" s="23">
        <f t="shared" si="31"/>
        <v>0.78759999261105451</v>
      </c>
      <c r="GA84" s="183">
        <v>0</v>
      </c>
      <c r="GC84" s="37">
        <v>4462.2342700000008</v>
      </c>
      <c r="GD84" s="37">
        <f t="shared" si="32"/>
        <v>0.13687835184049083</v>
      </c>
      <c r="GE84" s="37">
        <v>1287.95633</v>
      </c>
      <c r="GF84" s="37">
        <f t="shared" si="33"/>
        <v>9.5559899836771031E-2</v>
      </c>
      <c r="GH84" s="5">
        <v>10728.556909999999</v>
      </c>
      <c r="GI84" s="270">
        <v>2846.1215459999999</v>
      </c>
      <c r="GK84" s="35">
        <v>0.25700000000000001</v>
      </c>
      <c r="GL84" s="33">
        <v>0.84</v>
      </c>
      <c r="GM84" s="5">
        <f t="shared" si="34"/>
        <v>3010.0779342999999</v>
      </c>
      <c r="GN84" s="5">
        <v>-3010.0779342999999</v>
      </c>
      <c r="GO84" s="5">
        <f t="shared" si="35"/>
        <v>1492.3021431299999</v>
      </c>
      <c r="GP84" s="5">
        <f t="shared" si="36"/>
        <v>1.0000000289016546</v>
      </c>
      <c r="GR84" s="270">
        <v>3122.979859</v>
      </c>
      <c r="GS84" s="270">
        <v>1487.9230480000001</v>
      </c>
      <c r="GV84" s="270">
        <v>3776.590956</v>
      </c>
      <c r="GW84" s="270">
        <v>1492.3021429999999</v>
      </c>
      <c r="GX84" s="5">
        <f t="shared" si="37"/>
        <v>1537.03108</v>
      </c>
      <c r="GY84" s="5">
        <f t="shared" si="38"/>
        <v>0.97089913302208564</v>
      </c>
    </row>
    <row r="85" spans="16:207" x14ac:dyDescent="0.35">
      <c r="P85" s="40">
        <v>83</v>
      </c>
      <c r="Q85" s="85">
        <v>14110</v>
      </c>
      <c r="R85" s="86">
        <v>0.17</v>
      </c>
      <c r="S85" s="87">
        <v>259.47000000000003</v>
      </c>
      <c r="T85" s="86">
        <v>5.4000000000000006E-2</v>
      </c>
      <c r="U85" s="87">
        <v>5820</v>
      </c>
      <c r="V85" s="86">
        <v>0.19400000000000001</v>
      </c>
      <c r="W85" s="87">
        <v>1782.8968</v>
      </c>
      <c r="X85" s="86">
        <v>0.124</v>
      </c>
      <c r="Y85" s="87">
        <v>975.6499</v>
      </c>
      <c r="Z85" s="86">
        <v>0.10100000000000001</v>
      </c>
      <c r="AA85" s="87">
        <v>7661.58</v>
      </c>
      <c r="AB85" s="86">
        <v>0.14899999999999999</v>
      </c>
      <c r="AC85" s="87">
        <v>5651.1376</v>
      </c>
      <c r="AD85" s="86">
        <v>0.122</v>
      </c>
      <c r="AF85" s="40">
        <v>83</v>
      </c>
      <c r="AG85" s="85">
        <v>8988.9797999999992</v>
      </c>
      <c r="AH85" s="87">
        <v>1334</v>
      </c>
      <c r="AI85" s="85">
        <v>290</v>
      </c>
      <c r="AJ85" s="37">
        <v>0.10099999999999999</v>
      </c>
      <c r="AK85" s="37">
        <v>0.57999999999999996</v>
      </c>
      <c r="AL85" s="37">
        <v>0.57999999999999996</v>
      </c>
      <c r="AM85" s="86">
        <v>85.272000000000006</v>
      </c>
      <c r="AN85" s="87">
        <v>500.6748</v>
      </c>
      <c r="AO85" s="37">
        <v>0.13200000000000001</v>
      </c>
      <c r="AP85" s="34">
        <v>4.2999999999999997E-2</v>
      </c>
      <c r="AQ85" s="85">
        <v>10481</v>
      </c>
      <c r="AR85" s="87">
        <v>17465.400000000001</v>
      </c>
      <c r="AS85" s="37">
        <v>0.23499999999999999</v>
      </c>
      <c r="AT85" s="34">
        <v>0.74400000000000011</v>
      </c>
      <c r="AU85" s="26"/>
      <c r="AV85" s="85">
        <v>1044.1679999999999</v>
      </c>
      <c r="AW85" s="86">
        <v>0.42400006497039783</v>
      </c>
      <c r="AX85" s="85">
        <v>963.25099999999998</v>
      </c>
      <c r="AY85" s="86">
        <v>0.59940945861854389</v>
      </c>
      <c r="AZ85" s="85">
        <v>1121.4780000000001</v>
      </c>
      <c r="BA85" s="86">
        <v>0.5784392407674851</v>
      </c>
      <c r="BB85" s="26"/>
      <c r="BC85" s="88">
        <v>52500.305999999997</v>
      </c>
      <c r="BD85" s="86">
        <v>0.75409836065573765</v>
      </c>
      <c r="BE85" s="26"/>
      <c r="BF85" s="133">
        <v>10728.557000000001</v>
      </c>
      <c r="BG85" s="26">
        <v>0</v>
      </c>
      <c r="BH85" s="89">
        <v>0</v>
      </c>
      <c r="BI85" s="90">
        <v>0.32909684049079757</v>
      </c>
      <c r="BJ85" s="91">
        <v>0</v>
      </c>
      <c r="BK85" s="89">
        <v>0</v>
      </c>
      <c r="BL85" s="89">
        <v>0</v>
      </c>
      <c r="BM85" s="89">
        <v>0</v>
      </c>
      <c r="BN85" s="89">
        <v>2846.1219999999998</v>
      </c>
      <c r="BO85" s="90">
        <v>0.21116797744472474</v>
      </c>
      <c r="BP85" s="91">
        <v>0</v>
      </c>
      <c r="BQ85" s="26">
        <v>7668</v>
      </c>
      <c r="BR85" s="26">
        <v>651.21597118999989</v>
      </c>
      <c r="BS85" s="26"/>
      <c r="BT85" s="92">
        <v>-700</v>
      </c>
      <c r="BU85" s="26">
        <v>0</v>
      </c>
      <c r="BV85" s="26">
        <v>4485</v>
      </c>
      <c r="BW85" s="26">
        <v>4485</v>
      </c>
      <c r="BX85" s="26">
        <v>0</v>
      </c>
      <c r="BY85" s="26">
        <v>0</v>
      </c>
      <c r="BZ85" s="26">
        <v>-5000</v>
      </c>
      <c r="CA85" s="26">
        <v>0</v>
      </c>
      <c r="CB85" s="26">
        <v>-5300</v>
      </c>
      <c r="CC85" s="26">
        <v>0</v>
      </c>
      <c r="CD85" s="26">
        <v>-4000</v>
      </c>
      <c r="CE85" s="26">
        <v>0</v>
      </c>
      <c r="CF85" s="26">
        <v>4800</v>
      </c>
      <c r="CG85" s="26">
        <v>4800</v>
      </c>
      <c r="CH85" s="26">
        <v>6588.5784726399997</v>
      </c>
      <c r="CI85" s="26">
        <v>6588.5784726399997</v>
      </c>
      <c r="CJ85" s="90">
        <v>15873.57847264</v>
      </c>
      <c r="CK85" s="26"/>
      <c r="CL85" s="92">
        <v>-700</v>
      </c>
      <c r="CM85" s="26">
        <v>700</v>
      </c>
      <c r="CN85" s="26">
        <v>4485</v>
      </c>
      <c r="CO85" s="26">
        <v>0</v>
      </c>
      <c r="CP85" s="26">
        <v>0</v>
      </c>
      <c r="CQ85" s="26">
        <v>0</v>
      </c>
      <c r="CR85" s="26">
        <v>-5000</v>
      </c>
      <c r="CS85" s="26">
        <v>5000</v>
      </c>
      <c r="CT85" s="26">
        <v>-5300</v>
      </c>
      <c r="CU85" s="26">
        <v>5300</v>
      </c>
      <c r="CV85" s="26">
        <v>-4000</v>
      </c>
      <c r="CW85" s="26">
        <v>4000</v>
      </c>
      <c r="CX85" s="26">
        <v>4800</v>
      </c>
      <c r="CY85" s="26">
        <v>0</v>
      </c>
      <c r="CZ85" s="26">
        <v>6588.5784726399997</v>
      </c>
      <c r="DA85" s="26">
        <v>0</v>
      </c>
      <c r="DB85" s="90">
        <v>15000</v>
      </c>
      <c r="DC85" s="26"/>
      <c r="DD85" s="93">
        <v>41322.707000000002</v>
      </c>
      <c r="DE85" s="34">
        <v>1576.356</v>
      </c>
      <c r="DF85" s="37">
        <v>1954.1065422992001</v>
      </c>
      <c r="DG85" s="37">
        <v>44853.169542299205</v>
      </c>
      <c r="DH85" s="93">
        <v>10080.695</v>
      </c>
      <c r="DI85" s="93">
        <v>60214.411</v>
      </c>
      <c r="DJ85" s="34">
        <v>7933</v>
      </c>
      <c r="DK85" s="90">
        <v>68147.410999999993</v>
      </c>
      <c r="DL85" s="26"/>
      <c r="DM85" s="93">
        <v>767.87699999999995</v>
      </c>
      <c r="DN85" s="34">
        <v>10571.615847326309</v>
      </c>
      <c r="DO85" s="34">
        <v>11339.49284732631</v>
      </c>
      <c r="DP85" s="37">
        <v>1607.5503830725179</v>
      </c>
      <c r="DQ85" s="37">
        <v>2940.8162252905781</v>
      </c>
      <c r="DR85" s="37">
        <v>0</v>
      </c>
      <c r="DS85" s="34">
        <v>2940.8162252905781</v>
      </c>
      <c r="DT85" s="34">
        <v>163.37867918280989</v>
      </c>
      <c r="DU85" s="34">
        <v>163.37867918280989</v>
      </c>
      <c r="DW85" s="97">
        <v>0</v>
      </c>
      <c r="DX85" s="98">
        <v>4941.8239506800001</v>
      </c>
      <c r="DY85" s="104">
        <v>944.58008299999995</v>
      </c>
      <c r="DZ85" s="104">
        <v>0</v>
      </c>
      <c r="EA85" s="97">
        <v>0</v>
      </c>
      <c r="EB85" s="98">
        <v>1553.672292</v>
      </c>
      <c r="EC85" s="97">
        <v>0</v>
      </c>
      <c r="ED85" s="98">
        <v>356.82877138999999</v>
      </c>
      <c r="EE85" s="97">
        <v>0</v>
      </c>
      <c r="EF85" s="98">
        <v>847.5</v>
      </c>
      <c r="EG85" s="97">
        <v>0</v>
      </c>
      <c r="EH85" s="98">
        <v>7397.5988710000001</v>
      </c>
      <c r="EI85" s="97">
        <v>0</v>
      </c>
      <c r="EJ85" s="98">
        <v>4941.8239506800001</v>
      </c>
      <c r="EK85" s="105">
        <v>1553.672292</v>
      </c>
      <c r="EL85" s="106">
        <v>847.5</v>
      </c>
      <c r="EM85" s="107">
        <v>735.83500000000004</v>
      </c>
      <c r="EN85" s="105">
        <v>0</v>
      </c>
      <c r="EO85" s="105">
        <v>9546.5077253899999</v>
      </c>
      <c r="EP85" s="105">
        <v>0</v>
      </c>
      <c r="ER85" s="133">
        <v>0</v>
      </c>
      <c r="ES85" s="23">
        <v>439.68117799999999</v>
      </c>
      <c r="ET85" s="34">
        <f t="shared" si="21"/>
        <v>1.5284391823066953E-2</v>
      </c>
      <c r="EU85" s="133">
        <v>0</v>
      </c>
      <c r="EV85" s="23">
        <v>0</v>
      </c>
      <c r="EW85" s="34">
        <f t="shared" si="20"/>
        <v>0</v>
      </c>
      <c r="EY85" s="141">
        <v>0</v>
      </c>
      <c r="EZ85" s="23">
        <v>3156.57</v>
      </c>
      <c r="FA85" s="139">
        <f t="shared" si="22"/>
        <v>0.23203283156840868</v>
      </c>
      <c r="FB85" s="5">
        <v>4613</v>
      </c>
      <c r="FC85" s="139">
        <f t="shared" si="23"/>
        <v>1</v>
      </c>
      <c r="FE85" s="5"/>
      <c r="FF85" s="141">
        <v>0</v>
      </c>
      <c r="FG85" s="23">
        <v>0</v>
      </c>
      <c r="FH85" s="139">
        <f t="shared" si="24"/>
        <v>0</v>
      </c>
      <c r="FI85" s="5">
        <v>0</v>
      </c>
      <c r="FJ85" s="139">
        <f t="shared" si="25"/>
        <v>0</v>
      </c>
      <c r="FL85" s="144">
        <v>7873</v>
      </c>
      <c r="FM85" s="145">
        <f t="shared" si="26"/>
        <v>0.68245451314546257</v>
      </c>
      <c r="FN85" s="144">
        <v>2591</v>
      </c>
      <c r="FO85" s="145">
        <f t="shared" si="27"/>
        <v>0.82634348588741824</v>
      </c>
      <c r="FQ85" s="141">
        <v>183.3</v>
      </c>
      <c r="FR85" s="23">
        <v>367.01</v>
      </c>
      <c r="FS85" s="185">
        <f t="shared" si="28"/>
        <v>0.69827433066869682</v>
      </c>
      <c r="FT85" s="186">
        <f t="shared" si="29"/>
        <v>550.30999999999995</v>
      </c>
      <c r="FV85" s="107">
        <f t="shared" si="30"/>
        <v>1223.672292</v>
      </c>
      <c r="FW85" s="23">
        <v>1553.672292</v>
      </c>
      <c r="FX85" s="23">
        <v>0</v>
      </c>
      <c r="FY85" s="23">
        <v>330</v>
      </c>
      <c r="FZ85" s="23">
        <f t="shared" si="31"/>
        <v>0.78759999261105451</v>
      </c>
      <c r="GA85" s="183">
        <v>0</v>
      </c>
      <c r="GC85" s="37">
        <v>7617.2754699999996</v>
      </c>
      <c r="GD85" s="37">
        <f t="shared" si="32"/>
        <v>0.23365875674846626</v>
      </c>
      <c r="GE85" s="37">
        <v>1774.27237025</v>
      </c>
      <c r="GF85" s="37">
        <f t="shared" si="33"/>
        <v>0.13164211086585548</v>
      </c>
      <c r="GH85" s="5">
        <v>14320.626319999999</v>
      </c>
      <c r="GI85" s="270">
        <v>3933.8974210000001</v>
      </c>
      <c r="GK85" s="35">
        <v>0.25700000000000001</v>
      </c>
      <c r="GL85" s="33">
        <v>0.84</v>
      </c>
      <c r="GM85" s="5">
        <f t="shared" si="34"/>
        <v>3010.0779342999999</v>
      </c>
      <c r="GN85" s="5">
        <v>-3010.0779342999999</v>
      </c>
      <c r="GO85" s="5">
        <f t="shared" si="35"/>
        <v>1492.3021431299999</v>
      </c>
      <c r="GP85" s="5">
        <f t="shared" si="36"/>
        <v>1.0000000289016546</v>
      </c>
      <c r="GR85" s="270">
        <v>6284.8374389999999</v>
      </c>
      <c r="GS85" s="270">
        <v>1814.0233310000001</v>
      </c>
      <c r="GV85" s="270">
        <v>3776.590956</v>
      </c>
      <c r="GW85" s="270">
        <v>1492.3021429999999</v>
      </c>
      <c r="GX85" s="5">
        <f t="shared" si="37"/>
        <v>1537.03108</v>
      </c>
      <c r="GY85" s="5">
        <f t="shared" si="38"/>
        <v>0.97089913302208564</v>
      </c>
    </row>
    <row r="86" spans="16:207" x14ac:dyDescent="0.35">
      <c r="P86" s="40">
        <v>84</v>
      </c>
      <c r="Q86" s="85">
        <v>19671</v>
      </c>
      <c r="R86" s="86">
        <v>0.23699999999999999</v>
      </c>
      <c r="S86" s="87">
        <v>413.23</v>
      </c>
      <c r="T86" s="86">
        <v>8.6000000000000007E-2</v>
      </c>
      <c r="U86" s="87">
        <v>8550</v>
      </c>
      <c r="V86" s="86">
        <v>0.28499999999999998</v>
      </c>
      <c r="W86" s="87">
        <v>3206.3386</v>
      </c>
      <c r="X86" s="86">
        <v>0.223</v>
      </c>
      <c r="Y86" s="87">
        <v>1777.4215999999999</v>
      </c>
      <c r="Z86" s="86">
        <v>0.184</v>
      </c>
      <c r="AA86" s="87">
        <v>11415.24</v>
      </c>
      <c r="AB86" s="86">
        <v>0.222</v>
      </c>
      <c r="AC86" s="87">
        <v>8523.0272000000004</v>
      </c>
      <c r="AD86" s="86">
        <v>0.184</v>
      </c>
      <c r="AF86" s="40">
        <v>84</v>
      </c>
      <c r="AG86" s="85">
        <v>10234.977000000001</v>
      </c>
      <c r="AH86" s="87">
        <v>1412.2</v>
      </c>
      <c r="AI86" s="85">
        <v>307</v>
      </c>
      <c r="AJ86" s="37">
        <v>0.115</v>
      </c>
      <c r="AK86" s="37">
        <v>0.61399999999999999</v>
      </c>
      <c r="AL86" s="37">
        <v>0.61399999999999999</v>
      </c>
      <c r="AM86" s="86">
        <v>83.98</v>
      </c>
      <c r="AN86" s="87">
        <v>326.02080000000001</v>
      </c>
      <c r="AO86" s="37">
        <v>0.13</v>
      </c>
      <c r="AP86" s="34">
        <v>2.8000000000000001E-2</v>
      </c>
      <c r="AQ86" s="85">
        <v>10748.6</v>
      </c>
      <c r="AR86" s="87">
        <v>17207.174999999999</v>
      </c>
      <c r="AS86" s="37">
        <v>0.24100000000000002</v>
      </c>
      <c r="AT86" s="34">
        <v>0.73299999999999998</v>
      </c>
      <c r="AU86" s="26"/>
      <c r="AV86" s="85">
        <v>1068.7940000000001</v>
      </c>
      <c r="AW86" s="86">
        <v>0.43399982133140597</v>
      </c>
      <c r="AX86" s="85">
        <v>965.08900000000006</v>
      </c>
      <c r="AY86" s="86">
        <v>0.60055320472930929</v>
      </c>
      <c r="AZ86" s="85">
        <v>1121.4780000000001</v>
      </c>
      <c r="BA86" s="86">
        <v>0.5784392407674851</v>
      </c>
      <c r="BB86" s="26"/>
      <c r="BC86" s="88">
        <v>52500.305999999997</v>
      </c>
      <c r="BD86" s="86">
        <v>0.75409836065573765</v>
      </c>
      <c r="BE86" s="26"/>
      <c r="BF86" s="133">
        <v>14320.626</v>
      </c>
      <c r="BG86" s="26">
        <v>0</v>
      </c>
      <c r="BH86" s="89">
        <v>0</v>
      </c>
      <c r="BI86" s="90">
        <v>0.43928300613496934</v>
      </c>
      <c r="BJ86" s="91">
        <v>0</v>
      </c>
      <c r="BK86" s="89">
        <v>0</v>
      </c>
      <c r="BL86" s="89">
        <v>0</v>
      </c>
      <c r="BM86" s="89">
        <v>0</v>
      </c>
      <c r="BN86" s="89">
        <v>3933.8969999999999</v>
      </c>
      <c r="BO86" s="90">
        <v>0.29187542662116039</v>
      </c>
      <c r="BP86" s="91">
        <v>0</v>
      </c>
      <c r="BQ86" s="26">
        <v>7668</v>
      </c>
      <c r="BR86" s="26">
        <v>650.75608927000007</v>
      </c>
      <c r="BS86" s="26"/>
      <c r="BT86" s="92">
        <v>-700</v>
      </c>
      <c r="BU86" s="26">
        <v>0</v>
      </c>
      <c r="BV86" s="26">
        <v>4485</v>
      </c>
      <c r="BW86" s="26">
        <v>4485</v>
      </c>
      <c r="BX86" s="26">
        <v>0</v>
      </c>
      <c r="BY86" s="26">
        <v>0</v>
      </c>
      <c r="BZ86" s="26">
        <v>-5000</v>
      </c>
      <c r="CA86" s="26">
        <v>0</v>
      </c>
      <c r="CB86" s="26">
        <v>-5300</v>
      </c>
      <c r="CC86" s="26">
        <v>0</v>
      </c>
      <c r="CD86" s="26">
        <v>-4000</v>
      </c>
      <c r="CE86" s="26">
        <v>0</v>
      </c>
      <c r="CF86" s="26">
        <v>4800</v>
      </c>
      <c r="CG86" s="26">
        <v>4800</v>
      </c>
      <c r="CH86" s="26">
        <v>5474.14883216</v>
      </c>
      <c r="CI86" s="26">
        <v>5474.14883216</v>
      </c>
      <c r="CJ86" s="90">
        <v>14759.148832160001</v>
      </c>
      <c r="CK86" s="26"/>
      <c r="CL86" s="92">
        <v>-700</v>
      </c>
      <c r="CM86" s="26">
        <v>700</v>
      </c>
      <c r="CN86" s="26">
        <v>4485</v>
      </c>
      <c r="CO86" s="26">
        <v>0</v>
      </c>
      <c r="CP86" s="26">
        <v>0</v>
      </c>
      <c r="CQ86" s="26">
        <v>0</v>
      </c>
      <c r="CR86" s="26">
        <v>-5000</v>
      </c>
      <c r="CS86" s="26">
        <v>5000</v>
      </c>
      <c r="CT86" s="26">
        <v>-5300</v>
      </c>
      <c r="CU86" s="26">
        <v>5300</v>
      </c>
      <c r="CV86" s="26">
        <v>-4000</v>
      </c>
      <c r="CW86" s="26">
        <v>4000</v>
      </c>
      <c r="CX86" s="26">
        <v>4800</v>
      </c>
      <c r="CY86" s="26">
        <v>0</v>
      </c>
      <c r="CZ86" s="26">
        <v>5474.14883216</v>
      </c>
      <c r="DA86" s="26">
        <v>0</v>
      </c>
      <c r="DB86" s="90">
        <v>15000</v>
      </c>
      <c r="DC86" s="26"/>
      <c r="DD86" s="93">
        <v>41751.985999999997</v>
      </c>
      <c r="DE86" s="34">
        <v>1577.047</v>
      </c>
      <c r="DF86" s="37">
        <v>2464.8719474283998</v>
      </c>
      <c r="DG86" s="37">
        <v>45793.904947428397</v>
      </c>
      <c r="DH86" s="93">
        <v>11007.325999999999</v>
      </c>
      <c r="DI86" s="93">
        <v>61560.411</v>
      </c>
      <c r="DJ86" s="34">
        <v>7337</v>
      </c>
      <c r="DK86" s="90">
        <v>68897.410999999993</v>
      </c>
      <c r="DL86" s="26"/>
      <c r="DM86" s="93">
        <v>725.95100000000002</v>
      </c>
      <c r="DN86" s="34">
        <v>10555.905846475949</v>
      </c>
      <c r="DO86" s="34">
        <v>11281.856846475948</v>
      </c>
      <c r="DP86" s="37">
        <v>1607.5503830725179</v>
      </c>
      <c r="DQ86" s="37">
        <v>2932.5383508653349</v>
      </c>
      <c r="DR86" s="37">
        <v>0</v>
      </c>
      <c r="DS86" s="34">
        <v>2932.5383508653349</v>
      </c>
      <c r="DT86" s="34">
        <v>162.91879727029641</v>
      </c>
      <c r="DU86" s="34">
        <v>162.91879727029641</v>
      </c>
      <c r="DW86" s="97">
        <v>0</v>
      </c>
      <c r="DX86" s="98">
        <v>5987.1838325999997</v>
      </c>
      <c r="DY86" s="104">
        <v>1196.160083</v>
      </c>
      <c r="DZ86" s="104">
        <v>0</v>
      </c>
      <c r="EA86" s="97">
        <v>0</v>
      </c>
      <c r="EB86" s="98">
        <v>1553.672292</v>
      </c>
      <c r="EC86" s="97">
        <v>0</v>
      </c>
      <c r="ED86" s="98">
        <v>1158.8865277299999</v>
      </c>
      <c r="EE86" s="97">
        <v>0</v>
      </c>
      <c r="EF86" s="98">
        <v>847.5</v>
      </c>
      <c r="EG86" s="97">
        <v>0</v>
      </c>
      <c r="EH86" s="98">
        <v>7397.5988710000001</v>
      </c>
      <c r="EI86" s="97">
        <v>0</v>
      </c>
      <c r="EJ86" s="98">
        <v>5987.1838325999997</v>
      </c>
      <c r="EK86" s="105">
        <v>1553.672292</v>
      </c>
      <c r="EL86" s="106">
        <v>847.5</v>
      </c>
      <c r="EM86" s="107">
        <v>735.83500000000004</v>
      </c>
      <c r="EN86" s="105">
        <v>0</v>
      </c>
      <c r="EO86" s="105">
        <v>10600.14548173</v>
      </c>
      <c r="EP86" s="105">
        <v>0</v>
      </c>
      <c r="ER86" s="133">
        <v>0</v>
      </c>
      <c r="ES86" s="23">
        <v>0</v>
      </c>
      <c r="ET86" s="34">
        <f t="shared" si="21"/>
        <v>0</v>
      </c>
      <c r="EU86" s="133">
        <v>0</v>
      </c>
      <c r="EV86" s="23">
        <v>0</v>
      </c>
      <c r="EW86" s="34">
        <f t="shared" si="20"/>
        <v>0</v>
      </c>
      <c r="EY86" s="141">
        <v>0</v>
      </c>
      <c r="EZ86" s="23">
        <v>0</v>
      </c>
      <c r="FA86" s="139">
        <f t="shared" si="22"/>
        <v>0</v>
      </c>
      <c r="FB86" s="5">
        <v>4613</v>
      </c>
      <c r="FC86" s="139">
        <f t="shared" si="23"/>
        <v>1</v>
      </c>
      <c r="FE86" s="5"/>
      <c r="FF86" s="141">
        <v>0</v>
      </c>
      <c r="FG86" s="23">
        <v>1370.06201962</v>
      </c>
      <c r="FH86" s="139">
        <f t="shared" si="24"/>
        <v>0.10285171778015502</v>
      </c>
      <c r="FI86" s="5">
        <v>0</v>
      </c>
      <c r="FJ86" s="139">
        <f t="shared" si="25"/>
        <v>0</v>
      </c>
      <c r="FL86" s="144">
        <v>7873</v>
      </c>
      <c r="FM86" s="145">
        <f t="shared" si="26"/>
        <v>0.68245451314546257</v>
      </c>
      <c r="FN86" s="144">
        <v>2591</v>
      </c>
      <c r="FO86" s="145">
        <f t="shared" si="27"/>
        <v>0.82634348588741824</v>
      </c>
      <c r="FQ86" s="141">
        <v>183.3</v>
      </c>
      <c r="FR86" s="23">
        <v>367.01</v>
      </c>
      <c r="FS86" s="185">
        <f t="shared" si="28"/>
        <v>0.69827433066869682</v>
      </c>
      <c r="FT86" s="186">
        <f t="shared" si="29"/>
        <v>550.30999999999995</v>
      </c>
      <c r="FV86" s="107">
        <f t="shared" si="30"/>
        <v>1223.672292</v>
      </c>
      <c r="FW86" s="23">
        <v>1553.672292</v>
      </c>
      <c r="FX86" s="23">
        <v>0</v>
      </c>
      <c r="FY86" s="23">
        <v>330</v>
      </c>
      <c r="FZ86" s="23">
        <f t="shared" si="31"/>
        <v>0.78759999261105451</v>
      </c>
      <c r="GA86" s="183">
        <v>0</v>
      </c>
      <c r="GC86" s="37">
        <v>10167.64446</v>
      </c>
      <c r="GD86" s="37">
        <f t="shared" si="32"/>
        <v>0.31189093435582821</v>
      </c>
      <c r="GE86" s="37">
        <v>2209.03237025</v>
      </c>
      <c r="GF86" s="37">
        <f t="shared" si="33"/>
        <v>0.16389912229188308</v>
      </c>
      <c r="GH86" s="5">
        <v>17043.322370000002</v>
      </c>
      <c r="GI86" s="270">
        <v>4834.7402709999997</v>
      </c>
      <c r="GK86" s="35">
        <v>0.25700000000000001</v>
      </c>
      <c r="GL86" s="33">
        <v>0.84</v>
      </c>
      <c r="GM86" s="5">
        <f t="shared" si="34"/>
        <v>1517.77579117</v>
      </c>
      <c r="GN86" s="5">
        <v>-1517.77579117</v>
      </c>
      <c r="GO86" s="5">
        <f t="shared" si="35"/>
        <v>0</v>
      </c>
      <c r="GP86" s="5">
        <f t="shared" si="36"/>
        <v>0</v>
      </c>
      <c r="GR86" s="270">
        <v>10728.556909999999</v>
      </c>
      <c r="GS86" s="270">
        <v>2846.1215459999999</v>
      </c>
      <c r="GV86" s="270">
        <v>3776.590956</v>
      </c>
      <c r="GW86" s="270">
        <v>1492.3021429999999</v>
      </c>
      <c r="GX86" s="5">
        <f t="shared" si="37"/>
        <v>1537.03108</v>
      </c>
      <c r="GY86" s="5">
        <f t="shared" si="38"/>
        <v>0.97089913302208564</v>
      </c>
    </row>
    <row r="87" spans="16:207" x14ac:dyDescent="0.35">
      <c r="P87" s="40">
        <v>85</v>
      </c>
      <c r="Q87" s="85">
        <v>23323</v>
      </c>
      <c r="R87" s="86">
        <v>0.28100000000000003</v>
      </c>
      <c r="S87" s="87">
        <v>538.16</v>
      </c>
      <c r="T87" s="86">
        <v>0.11199999999999999</v>
      </c>
      <c r="U87" s="87">
        <v>10200</v>
      </c>
      <c r="V87" s="86">
        <v>0.34</v>
      </c>
      <c r="W87" s="87">
        <v>4385.3509999999997</v>
      </c>
      <c r="X87" s="86">
        <v>0.30499999999999994</v>
      </c>
      <c r="Y87" s="87">
        <v>2366.6754999999998</v>
      </c>
      <c r="Z87" s="86">
        <v>0.245</v>
      </c>
      <c r="AA87" s="87">
        <v>13214.94</v>
      </c>
      <c r="AB87" s="86">
        <v>0.25700000000000001</v>
      </c>
      <c r="AC87" s="87">
        <v>9866.3304000000007</v>
      </c>
      <c r="AD87" s="86">
        <v>0.21299999999999999</v>
      </c>
      <c r="AF87" s="40">
        <v>85</v>
      </c>
      <c r="AG87" s="85">
        <v>12281.972400000001</v>
      </c>
      <c r="AH87" s="87">
        <v>1476.6</v>
      </c>
      <c r="AI87" s="85">
        <v>321</v>
      </c>
      <c r="AJ87" s="37">
        <v>0.13800000000000001</v>
      </c>
      <c r="AK87" s="37">
        <v>0.64200000000000002</v>
      </c>
      <c r="AL87" s="37">
        <v>0.64200000000000002</v>
      </c>
      <c r="AM87" s="86">
        <v>84.626000000000005</v>
      </c>
      <c r="AN87" s="87">
        <v>500.6748</v>
      </c>
      <c r="AO87" s="37">
        <v>0.13100000000000001</v>
      </c>
      <c r="AP87" s="34">
        <v>4.2999999999999997E-2</v>
      </c>
      <c r="AQ87" s="85">
        <v>12354.2</v>
      </c>
      <c r="AR87" s="87">
        <v>17418.45</v>
      </c>
      <c r="AS87" s="37">
        <v>0.27700000000000002</v>
      </c>
      <c r="AT87" s="34">
        <v>0.74199999999999999</v>
      </c>
      <c r="AU87" s="26"/>
      <c r="AV87" s="85">
        <v>1071.2570000000001</v>
      </c>
      <c r="AW87" s="86">
        <v>0.43499995939350139</v>
      </c>
      <c r="AX87" s="85">
        <v>966.77700000000004</v>
      </c>
      <c r="AY87" s="86">
        <v>0.60160360920970757</v>
      </c>
      <c r="AZ87" s="85">
        <v>1121.4780000000001</v>
      </c>
      <c r="BA87" s="86">
        <v>0.5784392407674851</v>
      </c>
      <c r="BB87" s="26"/>
      <c r="BC87" s="88">
        <v>52500.305999999997</v>
      </c>
      <c r="BD87" s="86">
        <v>0.75409836065573765</v>
      </c>
      <c r="BE87" s="26"/>
      <c r="BF87" s="133">
        <v>17043.322</v>
      </c>
      <c r="BG87" s="26">
        <v>0</v>
      </c>
      <c r="BH87" s="89">
        <v>0</v>
      </c>
      <c r="BI87" s="90">
        <v>0.52280128834355832</v>
      </c>
      <c r="BJ87" s="91">
        <v>0</v>
      </c>
      <c r="BK87" s="89">
        <v>0</v>
      </c>
      <c r="BL87" s="89">
        <v>0</v>
      </c>
      <c r="BM87" s="89">
        <v>0</v>
      </c>
      <c r="BN87" s="89">
        <v>4834.74</v>
      </c>
      <c r="BO87" s="90">
        <v>0.35871345897017359</v>
      </c>
      <c r="BP87" s="91">
        <v>0</v>
      </c>
      <c r="BQ87" s="26">
        <v>7668</v>
      </c>
      <c r="BR87" s="26">
        <v>0</v>
      </c>
      <c r="BS87" s="26"/>
      <c r="BT87" s="92">
        <v>-700</v>
      </c>
      <c r="BU87" s="26">
        <v>0</v>
      </c>
      <c r="BV87" s="26">
        <v>4485</v>
      </c>
      <c r="BW87" s="26">
        <v>4485</v>
      </c>
      <c r="BX87" s="26">
        <v>0</v>
      </c>
      <c r="BY87" s="26">
        <v>0</v>
      </c>
      <c r="BZ87" s="26">
        <v>-5000</v>
      </c>
      <c r="CA87" s="26">
        <v>0</v>
      </c>
      <c r="CB87" s="26">
        <v>-5300</v>
      </c>
      <c r="CC87" s="26">
        <v>0</v>
      </c>
      <c r="CD87" s="26">
        <v>-1604.7777159100001</v>
      </c>
      <c r="CE87" s="26">
        <v>0</v>
      </c>
      <c r="CF87" s="26">
        <v>4800</v>
      </c>
      <c r="CG87" s="26">
        <v>4800</v>
      </c>
      <c r="CH87" s="26">
        <v>7017.5486883499998</v>
      </c>
      <c r="CI87" s="26">
        <v>7017.5486883499998</v>
      </c>
      <c r="CJ87" s="90">
        <v>16302.54868835</v>
      </c>
      <c r="CK87" s="26"/>
      <c r="CL87" s="92">
        <v>-700</v>
      </c>
      <c r="CM87" s="26">
        <v>700</v>
      </c>
      <c r="CN87" s="26">
        <v>4485</v>
      </c>
      <c r="CO87" s="26">
        <v>0</v>
      </c>
      <c r="CP87" s="26">
        <v>0</v>
      </c>
      <c r="CQ87" s="26">
        <v>0</v>
      </c>
      <c r="CR87" s="26">
        <v>-5000</v>
      </c>
      <c r="CS87" s="26">
        <v>5000</v>
      </c>
      <c r="CT87" s="26">
        <v>-5300</v>
      </c>
      <c r="CU87" s="26">
        <v>5300</v>
      </c>
      <c r="CV87" s="26">
        <v>-1604.7777159100001</v>
      </c>
      <c r="CW87" s="26">
        <v>1604.7777159100001</v>
      </c>
      <c r="CX87" s="26">
        <v>4800</v>
      </c>
      <c r="CY87" s="26">
        <v>0</v>
      </c>
      <c r="CZ87" s="26">
        <v>7017.5486883499998</v>
      </c>
      <c r="DA87" s="26">
        <v>0</v>
      </c>
      <c r="DB87" s="90">
        <v>12604.777715910001</v>
      </c>
      <c r="DC87" s="26"/>
      <c r="DD87" s="93">
        <v>42150.303999999996</v>
      </c>
      <c r="DE87" s="34">
        <v>1577.826</v>
      </c>
      <c r="DF87" s="37">
        <v>2692.2592928988001</v>
      </c>
      <c r="DG87" s="37">
        <v>46420.389292898799</v>
      </c>
      <c r="DH87" s="93">
        <v>11847.392</v>
      </c>
      <c r="DI87" s="93">
        <v>62508.411</v>
      </c>
      <c r="DJ87" s="34">
        <v>6638</v>
      </c>
      <c r="DK87" s="90">
        <v>69146.410999999993</v>
      </c>
      <c r="DL87" s="26"/>
      <c r="DM87" s="93">
        <v>695.30499999999995</v>
      </c>
      <c r="DN87" s="34">
        <v>10540.1958456256</v>
      </c>
      <c r="DO87" s="34">
        <v>11235.5008456256</v>
      </c>
      <c r="DP87" s="37">
        <v>1555.9943428215181</v>
      </c>
      <c r="DQ87" s="37">
        <v>2924.2604764400921</v>
      </c>
      <c r="DR87" s="37">
        <v>436.87514556000002</v>
      </c>
      <c r="DS87" s="34">
        <v>3361.1356220000921</v>
      </c>
      <c r="DT87" s="34">
        <v>162.4589153577829</v>
      </c>
      <c r="DU87" s="34">
        <v>162.4589153577829</v>
      </c>
      <c r="DW87" s="97">
        <v>0</v>
      </c>
      <c r="DX87" s="98">
        <v>6779.6610170000004</v>
      </c>
      <c r="DY87" s="104">
        <v>1447.7400829999999</v>
      </c>
      <c r="DZ87" s="104">
        <v>0</v>
      </c>
      <c r="EA87" s="97">
        <v>0</v>
      </c>
      <c r="EB87" s="98">
        <v>1553.672292</v>
      </c>
      <c r="EC87" s="97">
        <v>0</v>
      </c>
      <c r="ED87" s="98">
        <v>1271.1864410000001</v>
      </c>
      <c r="EE87" s="97">
        <v>0</v>
      </c>
      <c r="EF87" s="98">
        <v>847.5</v>
      </c>
      <c r="EG87" s="97">
        <v>0</v>
      </c>
      <c r="EH87" s="98">
        <v>7397.5988710000001</v>
      </c>
      <c r="EI87" s="97">
        <v>0</v>
      </c>
      <c r="EJ87" s="98">
        <v>6779.6610170000004</v>
      </c>
      <c r="EK87" s="105">
        <v>1553.672292</v>
      </c>
      <c r="EL87" s="106">
        <v>847.5</v>
      </c>
      <c r="EM87" s="107">
        <v>735.83500000000004</v>
      </c>
      <c r="EN87" s="105">
        <v>436.87514556000002</v>
      </c>
      <c r="EO87" s="105">
        <v>10964.025395000001</v>
      </c>
      <c r="EP87" s="105">
        <v>0</v>
      </c>
      <c r="ER87" s="133">
        <v>0</v>
      </c>
      <c r="ES87" s="23">
        <v>0</v>
      </c>
      <c r="ET87" s="34">
        <f t="shared" si="21"/>
        <v>0</v>
      </c>
      <c r="EU87" s="133">
        <v>0</v>
      </c>
      <c r="EV87" s="23">
        <v>0</v>
      </c>
      <c r="EW87" s="34">
        <f t="shared" si="20"/>
        <v>0</v>
      </c>
      <c r="EY87" s="141">
        <v>0</v>
      </c>
      <c r="EZ87" s="23">
        <v>2750.8483830800001</v>
      </c>
      <c r="FA87" s="139">
        <f t="shared" si="22"/>
        <v>0.20220908756702083</v>
      </c>
      <c r="FB87" s="5">
        <v>4613</v>
      </c>
      <c r="FC87" s="139">
        <f t="shared" si="23"/>
        <v>1</v>
      </c>
      <c r="FE87" s="5"/>
      <c r="FF87" s="141">
        <v>0</v>
      </c>
      <c r="FG87" s="23">
        <v>0</v>
      </c>
      <c r="FH87" s="139">
        <f t="shared" si="24"/>
        <v>0</v>
      </c>
      <c r="FI87" s="5">
        <v>0</v>
      </c>
      <c r="FJ87" s="139">
        <f t="shared" si="25"/>
        <v>0</v>
      </c>
      <c r="FL87" s="144">
        <v>7873</v>
      </c>
      <c r="FM87" s="145">
        <f t="shared" si="26"/>
        <v>0.68245451314546257</v>
      </c>
      <c r="FN87" s="144">
        <v>2591</v>
      </c>
      <c r="FO87" s="145">
        <f t="shared" si="27"/>
        <v>0.82634348588741824</v>
      </c>
      <c r="FQ87" s="141">
        <v>0</v>
      </c>
      <c r="FR87" s="23">
        <v>367.01</v>
      </c>
      <c r="FS87" s="185">
        <f t="shared" si="28"/>
        <v>0.46568963329526708</v>
      </c>
      <c r="FT87" s="186">
        <f t="shared" si="29"/>
        <v>367.01</v>
      </c>
      <c r="FV87" s="107">
        <f t="shared" si="30"/>
        <v>903.37608463999993</v>
      </c>
      <c r="FW87" s="23">
        <v>1553.672292</v>
      </c>
      <c r="FX87" s="23">
        <v>0</v>
      </c>
      <c r="FY87" s="23">
        <v>0</v>
      </c>
      <c r="FZ87" s="23">
        <f t="shared" si="31"/>
        <v>0.58144570424535469</v>
      </c>
      <c r="GA87" s="183">
        <v>650.29620736000004</v>
      </c>
      <c r="GC87" s="37">
        <v>12100.758620000001</v>
      </c>
      <c r="GD87" s="37">
        <f t="shared" si="32"/>
        <v>0.3711889147239264</v>
      </c>
      <c r="GE87" s="37">
        <v>2592.2363300000002</v>
      </c>
      <c r="GF87" s="37">
        <f t="shared" si="33"/>
        <v>0.19233093411485386</v>
      </c>
      <c r="GH87" s="5">
        <v>18341.35024</v>
      </c>
      <c r="GI87" s="270">
        <v>5441.547493</v>
      </c>
      <c r="GK87" s="35">
        <v>0.25700000000000001</v>
      </c>
      <c r="GL87" s="33">
        <v>0.84</v>
      </c>
      <c r="GM87" s="5">
        <f t="shared" si="34"/>
        <v>1517.77579117</v>
      </c>
      <c r="GN87" s="5">
        <v>-1517.77579117</v>
      </c>
      <c r="GO87" s="5">
        <f t="shared" si="35"/>
        <v>0</v>
      </c>
      <c r="GP87" s="5">
        <f t="shared" si="36"/>
        <v>0</v>
      </c>
      <c r="GR87" s="270">
        <v>14320.626319999999</v>
      </c>
      <c r="GS87" s="270">
        <v>3933.8974210000001</v>
      </c>
      <c r="GV87" s="270">
        <v>3776.590956</v>
      </c>
      <c r="GW87" s="270">
        <v>1492.3021429999999</v>
      </c>
      <c r="GX87" s="5">
        <f t="shared" si="37"/>
        <v>1537.03108</v>
      </c>
      <c r="GY87" s="5">
        <f t="shared" si="38"/>
        <v>0.97089913302208564</v>
      </c>
    </row>
    <row r="88" spans="16:207" x14ac:dyDescent="0.35">
      <c r="P88" s="40">
        <v>86</v>
      </c>
      <c r="Q88" s="85">
        <v>24402</v>
      </c>
      <c r="R88" s="86">
        <v>0.29399999999999998</v>
      </c>
      <c r="S88" s="87">
        <v>586.21</v>
      </c>
      <c r="T88" s="86">
        <v>0.12200000000000001</v>
      </c>
      <c r="U88" s="87">
        <v>10380</v>
      </c>
      <c r="V88" s="86">
        <v>0.34599999999999997</v>
      </c>
      <c r="W88" s="87">
        <v>4960.4790000000003</v>
      </c>
      <c r="X88" s="86">
        <v>0.34500000000000003</v>
      </c>
      <c r="Y88" s="87">
        <v>2608.1729999999998</v>
      </c>
      <c r="Z88" s="86">
        <v>0.26999999999999996</v>
      </c>
      <c r="AA88" s="87">
        <v>13009.26</v>
      </c>
      <c r="AB88" s="86">
        <v>0.253</v>
      </c>
      <c r="AC88" s="87">
        <v>9681.0472000000009</v>
      </c>
      <c r="AD88" s="86">
        <v>0.20900000000000002</v>
      </c>
      <c r="AF88" s="40">
        <v>86</v>
      </c>
      <c r="AG88" s="85">
        <v>14506.9674</v>
      </c>
      <c r="AH88" s="87">
        <v>1536.4</v>
      </c>
      <c r="AI88" s="85">
        <v>334</v>
      </c>
      <c r="AJ88" s="37">
        <v>0.16299999999999998</v>
      </c>
      <c r="AK88" s="37">
        <v>0.66800000000000004</v>
      </c>
      <c r="AL88" s="37">
        <v>0.66800000000000004</v>
      </c>
      <c r="AM88" s="86">
        <v>99.483999999999995</v>
      </c>
      <c r="AN88" s="87">
        <v>1339.0139999999999</v>
      </c>
      <c r="AO88" s="37">
        <v>0.154</v>
      </c>
      <c r="AP88" s="34">
        <v>0.11499999999999999</v>
      </c>
      <c r="AQ88" s="85">
        <v>14539.6</v>
      </c>
      <c r="AR88" s="87">
        <v>18404.400000000001</v>
      </c>
      <c r="AS88" s="37">
        <v>0.32600000000000001</v>
      </c>
      <c r="AT88" s="34">
        <v>0.78400000000000003</v>
      </c>
      <c r="AU88" s="26"/>
      <c r="AV88" s="85">
        <v>1058.944</v>
      </c>
      <c r="AW88" s="86">
        <v>0.43000008121299732</v>
      </c>
      <c r="AX88" s="85">
        <v>942.80899999999997</v>
      </c>
      <c r="AY88" s="86">
        <v>0.5866888612321095</v>
      </c>
      <c r="AZ88" s="85">
        <v>1121.4780000000001</v>
      </c>
      <c r="BA88" s="86">
        <v>0.5784392407674851</v>
      </c>
      <c r="BB88" s="26"/>
      <c r="BC88" s="88">
        <v>52500.305999999997</v>
      </c>
      <c r="BD88" s="86">
        <v>0.75409836065573765</v>
      </c>
      <c r="BE88" s="26"/>
      <c r="BF88" s="133">
        <v>18341.349999999999</v>
      </c>
      <c r="BG88" s="26">
        <v>0</v>
      </c>
      <c r="BH88" s="89">
        <v>0</v>
      </c>
      <c r="BI88" s="90">
        <v>0.56261809815950914</v>
      </c>
      <c r="BJ88" s="91">
        <v>0</v>
      </c>
      <c r="BK88" s="89">
        <v>0</v>
      </c>
      <c r="BL88" s="89">
        <v>0</v>
      </c>
      <c r="BM88" s="89">
        <v>0</v>
      </c>
      <c r="BN88" s="89">
        <v>5441.5469999999996</v>
      </c>
      <c r="BO88" s="90">
        <v>0.40373549488054605</v>
      </c>
      <c r="BP88" s="91">
        <v>0</v>
      </c>
      <c r="BQ88" s="26">
        <v>7668</v>
      </c>
      <c r="BR88" s="26">
        <v>0</v>
      </c>
      <c r="BS88" s="26"/>
      <c r="BT88" s="92">
        <v>-700</v>
      </c>
      <c r="BU88" s="26">
        <v>0</v>
      </c>
      <c r="BV88" s="26">
        <v>4485</v>
      </c>
      <c r="BW88" s="26">
        <v>4485</v>
      </c>
      <c r="BX88" s="26">
        <v>0</v>
      </c>
      <c r="BY88" s="26">
        <v>0</v>
      </c>
      <c r="BZ88" s="26">
        <v>-5000</v>
      </c>
      <c r="CA88" s="26">
        <v>0</v>
      </c>
      <c r="CB88" s="26">
        <v>-5300</v>
      </c>
      <c r="CC88" s="26">
        <v>0</v>
      </c>
      <c r="CD88" s="26">
        <v>-1406.0192195100001</v>
      </c>
      <c r="CE88" s="26">
        <v>0</v>
      </c>
      <c r="CF88" s="26">
        <v>4800</v>
      </c>
      <c r="CG88" s="26">
        <v>4800</v>
      </c>
      <c r="CH88" s="26">
        <v>9593.3341387</v>
      </c>
      <c r="CI88" s="26">
        <v>9593.3341387</v>
      </c>
      <c r="CJ88" s="90">
        <v>18878.3341387</v>
      </c>
      <c r="CK88" s="26"/>
      <c r="CL88" s="92">
        <v>-700</v>
      </c>
      <c r="CM88" s="26">
        <v>700</v>
      </c>
      <c r="CN88" s="26">
        <v>4485</v>
      </c>
      <c r="CO88" s="26">
        <v>0</v>
      </c>
      <c r="CP88" s="26">
        <v>0</v>
      </c>
      <c r="CQ88" s="26">
        <v>0</v>
      </c>
      <c r="CR88" s="26">
        <v>-5000</v>
      </c>
      <c r="CS88" s="26">
        <v>5000</v>
      </c>
      <c r="CT88" s="26">
        <v>-5300</v>
      </c>
      <c r="CU88" s="26">
        <v>5300</v>
      </c>
      <c r="CV88" s="26">
        <v>-1406.0192195100001</v>
      </c>
      <c r="CW88" s="26">
        <v>1406.0192195100001</v>
      </c>
      <c r="CX88" s="26">
        <v>4800</v>
      </c>
      <c r="CY88" s="26">
        <v>0</v>
      </c>
      <c r="CZ88" s="26">
        <v>9593.3341387</v>
      </c>
      <c r="DA88" s="26">
        <v>0</v>
      </c>
      <c r="DB88" s="90">
        <v>12406.019219510001</v>
      </c>
      <c r="DC88" s="26"/>
      <c r="DD88" s="93">
        <v>42071.652999999998</v>
      </c>
      <c r="DE88" s="34">
        <v>1578.7850000000001</v>
      </c>
      <c r="DF88" s="37">
        <v>2386.7889066473999</v>
      </c>
      <c r="DG88" s="37">
        <v>46037.226906647404</v>
      </c>
      <c r="DH88" s="93">
        <v>11933.457</v>
      </c>
      <c r="DI88" s="93">
        <v>60575.411</v>
      </c>
      <c r="DJ88" s="34">
        <v>6263</v>
      </c>
      <c r="DK88" s="90">
        <v>66838.410999999993</v>
      </c>
      <c r="DL88" s="26"/>
      <c r="DM88" s="93">
        <v>717.61400000000003</v>
      </c>
      <c r="DN88" s="34">
        <v>10540.1958456256</v>
      </c>
      <c r="DO88" s="34">
        <v>11257.809845625599</v>
      </c>
      <c r="DP88" s="37">
        <v>1581.7723629470181</v>
      </c>
      <c r="DQ88" s="37">
        <v>2924.2604764400921</v>
      </c>
      <c r="DR88" s="37">
        <v>436.87514556000002</v>
      </c>
      <c r="DS88" s="34">
        <v>3361.1356220000921</v>
      </c>
      <c r="DT88" s="34">
        <v>162.4589153577829</v>
      </c>
      <c r="DU88" s="34">
        <v>162.4589153577829</v>
      </c>
      <c r="DW88" s="97">
        <v>0</v>
      </c>
      <c r="DX88" s="98">
        <v>6779.6610170000004</v>
      </c>
      <c r="DY88" s="104">
        <v>1447.7400829999999</v>
      </c>
      <c r="DZ88" s="104">
        <v>0</v>
      </c>
      <c r="EA88" s="97">
        <v>0</v>
      </c>
      <c r="EB88" s="98">
        <v>1495.88959449</v>
      </c>
      <c r="EC88" s="97">
        <v>0</v>
      </c>
      <c r="ED88" s="98">
        <v>1271.1864410000001</v>
      </c>
      <c r="EE88" s="97">
        <v>0</v>
      </c>
      <c r="EF88" s="98">
        <v>847.5</v>
      </c>
      <c r="EG88" s="97">
        <v>0</v>
      </c>
      <c r="EH88" s="98">
        <v>7397.5988710000001</v>
      </c>
      <c r="EI88" s="97">
        <v>0</v>
      </c>
      <c r="EJ88" s="98">
        <v>6779.6610170000004</v>
      </c>
      <c r="EK88" s="105">
        <v>1495.88959449</v>
      </c>
      <c r="EL88" s="106">
        <v>847.5</v>
      </c>
      <c r="EM88" s="107">
        <v>735.83500000000004</v>
      </c>
      <c r="EN88" s="105">
        <v>436.87514556000002</v>
      </c>
      <c r="EO88" s="105">
        <v>10964.025395000001</v>
      </c>
      <c r="EP88" s="105">
        <v>0</v>
      </c>
      <c r="ER88" s="133">
        <v>0</v>
      </c>
      <c r="ES88" s="23">
        <v>0</v>
      </c>
      <c r="ET88" s="34">
        <f t="shared" si="21"/>
        <v>0</v>
      </c>
      <c r="EU88" s="133">
        <v>0</v>
      </c>
      <c r="EV88" s="23">
        <v>0</v>
      </c>
      <c r="EW88" s="34">
        <f t="shared" si="20"/>
        <v>0</v>
      </c>
      <c r="EY88" s="141">
        <v>0</v>
      </c>
      <c r="EZ88" s="23">
        <v>0</v>
      </c>
      <c r="FA88" s="139">
        <f t="shared" si="22"/>
        <v>0</v>
      </c>
      <c r="FB88" s="5">
        <v>4613</v>
      </c>
      <c r="FC88" s="139">
        <f t="shared" si="23"/>
        <v>1</v>
      </c>
      <c r="FE88" s="5"/>
      <c r="FF88" s="141">
        <v>0</v>
      </c>
      <c r="FG88" s="23">
        <v>0</v>
      </c>
      <c r="FH88" s="139">
        <f t="shared" si="24"/>
        <v>0</v>
      </c>
      <c r="FI88" s="5">
        <v>0</v>
      </c>
      <c r="FJ88" s="139">
        <f t="shared" si="25"/>
        <v>0</v>
      </c>
      <c r="FL88" s="144">
        <v>7873</v>
      </c>
      <c r="FM88" s="145">
        <f t="shared" si="26"/>
        <v>0.68245451314546257</v>
      </c>
      <c r="FN88" s="144">
        <v>2591</v>
      </c>
      <c r="FO88" s="145">
        <f t="shared" si="27"/>
        <v>0.82634348588741824</v>
      </c>
      <c r="FQ88" s="141">
        <v>0</v>
      </c>
      <c r="FR88" s="23">
        <v>367.01</v>
      </c>
      <c r="FS88" s="185">
        <f t="shared" si="28"/>
        <v>0.46568963329526708</v>
      </c>
      <c r="FT88" s="186">
        <f t="shared" si="29"/>
        <v>367.01</v>
      </c>
      <c r="FV88" s="107">
        <f t="shared" si="30"/>
        <v>903.37608464000004</v>
      </c>
      <c r="FW88" s="23">
        <v>1495.88959449</v>
      </c>
      <c r="FX88" s="23">
        <v>0</v>
      </c>
      <c r="FY88" s="23">
        <v>0</v>
      </c>
      <c r="FZ88" s="23">
        <f t="shared" si="31"/>
        <v>0.5814457042453548</v>
      </c>
      <c r="GA88" s="183">
        <v>592.51350984999999</v>
      </c>
      <c r="GC88" s="37">
        <v>13022.3585</v>
      </c>
      <c r="GD88" s="37">
        <f t="shared" si="32"/>
        <v>0.39945884969325152</v>
      </c>
      <c r="GE88" s="37">
        <v>3052.7743501300001</v>
      </c>
      <c r="GF88" s="37">
        <f t="shared" si="33"/>
        <v>0.22650054534278083</v>
      </c>
      <c r="GH88" s="5">
        <v>18336.964329999999</v>
      </c>
      <c r="GI88" s="270">
        <v>5619.7256090000001</v>
      </c>
      <c r="GK88" s="35">
        <v>0.25700000000000001</v>
      </c>
      <c r="GL88" s="33">
        <v>0.84</v>
      </c>
      <c r="GM88" s="5">
        <f t="shared" si="34"/>
        <v>1517.77579117</v>
      </c>
      <c r="GN88" s="5">
        <v>-1517.77579117</v>
      </c>
      <c r="GO88" s="5">
        <f t="shared" si="35"/>
        <v>0</v>
      </c>
      <c r="GP88" s="5">
        <f t="shared" si="36"/>
        <v>0</v>
      </c>
      <c r="GR88" s="270">
        <v>17043.322370000002</v>
      </c>
      <c r="GS88" s="270">
        <v>4834.7402709999997</v>
      </c>
      <c r="GV88" s="270">
        <v>3776.590956</v>
      </c>
      <c r="GW88" s="270">
        <v>1492.3021429999999</v>
      </c>
      <c r="GX88" s="5">
        <f t="shared" si="37"/>
        <v>1537.03108</v>
      </c>
      <c r="GY88" s="5">
        <f t="shared" si="38"/>
        <v>0.97089913302208564</v>
      </c>
    </row>
    <row r="89" spans="16:207" x14ac:dyDescent="0.35">
      <c r="P89" s="40">
        <v>87</v>
      </c>
      <c r="Q89" s="85">
        <v>23406</v>
      </c>
      <c r="R89" s="86">
        <v>0.28199999999999997</v>
      </c>
      <c r="S89" s="87">
        <v>547.77</v>
      </c>
      <c r="T89" s="86">
        <v>0.11399999999999999</v>
      </c>
      <c r="U89" s="87">
        <v>9210</v>
      </c>
      <c r="V89" s="86">
        <v>0.307</v>
      </c>
      <c r="W89" s="87">
        <v>4816.6970000000001</v>
      </c>
      <c r="X89" s="86">
        <v>0.33499999999999996</v>
      </c>
      <c r="Y89" s="87">
        <v>2453.6145999999999</v>
      </c>
      <c r="Z89" s="86">
        <v>0.254</v>
      </c>
      <c r="AA89" s="87">
        <v>10849.62</v>
      </c>
      <c r="AB89" s="86">
        <v>0.21100000000000002</v>
      </c>
      <c r="AC89" s="87">
        <v>7967.1776</v>
      </c>
      <c r="AD89" s="86">
        <v>0.17199999999999999</v>
      </c>
      <c r="AF89" s="40">
        <v>87</v>
      </c>
      <c r="AG89" s="85">
        <v>16731.9624</v>
      </c>
      <c r="AH89" s="87">
        <v>1607.7</v>
      </c>
      <c r="AI89" s="85">
        <v>349.5</v>
      </c>
      <c r="AJ89" s="37">
        <v>0.188</v>
      </c>
      <c r="AK89" s="37">
        <v>0.69900000000000007</v>
      </c>
      <c r="AL89" s="37">
        <v>0.69899999999999995</v>
      </c>
      <c r="AM89" s="86">
        <v>124.678</v>
      </c>
      <c r="AN89" s="87">
        <v>2771.1768000000002</v>
      </c>
      <c r="AO89" s="37">
        <v>0.193</v>
      </c>
      <c r="AP89" s="34">
        <v>0.23800000000000002</v>
      </c>
      <c r="AQ89" s="85">
        <v>17126.400000000001</v>
      </c>
      <c r="AR89" s="87">
        <v>19179.075000000001</v>
      </c>
      <c r="AS89" s="37">
        <v>0.38400000000000001</v>
      </c>
      <c r="AT89" s="34">
        <v>0.81700000000000006</v>
      </c>
      <c r="AU89" s="26"/>
      <c r="AV89" s="85">
        <v>1063.8689999999999</v>
      </c>
      <c r="AW89" s="86">
        <v>0.43199995127220159</v>
      </c>
      <c r="AX89" s="85">
        <v>938.899</v>
      </c>
      <c r="AY89" s="86">
        <v>0.58425575606720592</v>
      </c>
      <c r="AZ89" s="85">
        <v>1121.4780000000001</v>
      </c>
      <c r="BA89" s="86">
        <v>0.5784392407674851</v>
      </c>
      <c r="BB89" s="26"/>
      <c r="BC89" s="88">
        <v>52500.305999999997</v>
      </c>
      <c r="BD89" s="86">
        <v>0.75409836065573765</v>
      </c>
      <c r="BE89" s="26"/>
      <c r="BF89" s="133">
        <v>18336.964</v>
      </c>
      <c r="BG89" s="26">
        <v>0</v>
      </c>
      <c r="BH89" s="89">
        <v>0</v>
      </c>
      <c r="BI89" s="90">
        <v>0.56248355828220864</v>
      </c>
      <c r="BJ89" s="91">
        <v>0</v>
      </c>
      <c r="BK89" s="89">
        <v>0</v>
      </c>
      <c r="BL89" s="89">
        <v>0</v>
      </c>
      <c r="BM89" s="89">
        <v>0</v>
      </c>
      <c r="BN89" s="89">
        <v>5619.7259999999997</v>
      </c>
      <c r="BO89" s="90">
        <v>0.41695548300934854</v>
      </c>
      <c r="BP89" s="91">
        <v>0</v>
      </c>
      <c r="BQ89" s="26">
        <v>7668</v>
      </c>
      <c r="BR89" s="26">
        <v>0</v>
      </c>
      <c r="BS89" s="26"/>
      <c r="BT89" s="92">
        <v>-700</v>
      </c>
      <c r="BU89" s="26">
        <v>0</v>
      </c>
      <c r="BV89" s="26">
        <v>4485</v>
      </c>
      <c r="BW89" s="26">
        <v>4485</v>
      </c>
      <c r="BX89" s="26">
        <v>0</v>
      </c>
      <c r="BY89" s="26">
        <v>0</v>
      </c>
      <c r="BZ89" s="26">
        <v>-5000</v>
      </c>
      <c r="CA89" s="26">
        <v>0</v>
      </c>
      <c r="CB89" s="26">
        <v>-5300</v>
      </c>
      <c r="CC89" s="26">
        <v>0</v>
      </c>
      <c r="CD89" s="26">
        <v>-4000</v>
      </c>
      <c r="CE89" s="26">
        <v>0</v>
      </c>
      <c r="CF89" s="26">
        <v>4800</v>
      </c>
      <c r="CG89" s="26">
        <v>4800</v>
      </c>
      <c r="CH89" s="26">
        <v>9244.1269337800004</v>
      </c>
      <c r="CI89" s="26">
        <v>9244.1269337800004</v>
      </c>
      <c r="CJ89" s="90">
        <v>18529.12693378</v>
      </c>
      <c r="CK89" s="26"/>
      <c r="CL89" s="92">
        <v>-700</v>
      </c>
      <c r="CM89" s="26">
        <v>700</v>
      </c>
      <c r="CN89" s="26">
        <v>4485</v>
      </c>
      <c r="CO89" s="26">
        <v>0</v>
      </c>
      <c r="CP89" s="26">
        <v>0</v>
      </c>
      <c r="CQ89" s="26">
        <v>0</v>
      </c>
      <c r="CR89" s="26">
        <v>-5000</v>
      </c>
      <c r="CS89" s="26">
        <v>5000</v>
      </c>
      <c r="CT89" s="26">
        <v>-5300</v>
      </c>
      <c r="CU89" s="26">
        <v>5300</v>
      </c>
      <c r="CV89" s="26">
        <v>-4000</v>
      </c>
      <c r="CW89" s="26">
        <v>4000</v>
      </c>
      <c r="CX89" s="26">
        <v>4800</v>
      </c>
      <c r="CY89" s="26">
        <v>0</v>
      </c>
      <c r="CZ89" s="26">
        <v>9244.1269337800004</v>
      </c>
      <c r="DA89" s="26">
        <v>0</v>
      </c>
      <c r="DB89" s="90">
        <v>15000</v>
      </c>
      <c r="DC89" s="26"/>
      <c r="DD89" s="93">
        <v>41364.531000000003</v>
      </c>
      <c r="DE89" s="34">
        <v>1578.509</v>
      </c>
      <c r="DF89" s="37">
        <v>1780.5198930878</v>
      </c>
      <c r="DG89" s="37">
        <v>44723.559893087804</v>
      </c>
      <c r="DH89" s="93">
        <v>11761.205</v>
      </c>
      <c r="DI89" s="93">
        <v>60662.411</v>
      </c>
      <c r="DJ89" s="34">
        <v>6061</v>
      </c>
      <c r="DK89" s="90">
        <v>66723.410999999993</v>
      </c>
      <c r="DL89" s="26"/>
      <c r="DM89" s="93">
        <v>705.69100000000003</v>
      </c>
      <c r="DN89" s="34">
        <v>10555.905846475949</v>
      </c>
      <c r="DO89" s="34">
        <v>11261.59684647595</v>
      </c>
      <c r="DP89" s="37">
        <v>1555.9943428215181</v>
      </c>
      <c r="DQ89" s="37">
        <v>2932.5383508653349</v>
      </c>
      <c r="DR89" s="37">
        <v>428.59727113000002</v>
      </c>
      <c r="DS89" s="34">
        <v>3361.135621995335</v>
      </c>
      <c r="DT89" s="34">
        <v>162.91879727029641</v>
      </c>
      <c r="DU89" s="34">
        <v>162.91879727029641</v>
      </c>
      <c r="DW89" s="97">
        <v>0</v>
      </c>
      <c r="DX89" s="98">
        <v>6779.6610170000004</v>
      </c>
      <c r="DY89" s="104">
        <v>1447.7400829999999</v>
      </c>
      <c r="DZ89" s="104">
        <v>0</v>
      </c>
      <c r="EA89" s="97">
        <v>0</v>
      </c>
      <c r="EB89" s="98">
        <v>902.91620273000001</v>
      </c>
      <c r="EC89" s="97">
        <v>0</v>
      </c>
      <c r="ED89" s="98">
        <v>1271.1864410000001</v>
      </c>
      <c r="EE89" s="97">
        <v>0</v>
      </c>
      <c r="EF89" s="98">
        <v>847.5</v>
      </c>
      <c r="EG89" s="97">
        <v>0</v>
      </c>
      <c r="EH89" s="98">
        <v>7397.5988710000001</v>
      </c>
      <c r="EI89" s="97">
        <v>0</v>
      </c>
      <c r="EJ89" s="98">
        <v>6779.6610170000004</v>
      </c>
      <c r="EK89" s="105">
        <v>902.91620273000001</v>
      </c>
      <c r="EL89" s="106">
        <v>847.5</v>
      </c>
      <c r="EM89" s="107">
        <v>735.83500000000004</v>
      </c>
      <c r="EN89" s="105">
        <v>428.59727113000002</v>
      </c>
      <c r="EO89" s="105">
        <v>10964.025395000001</v>
      </c>
      <c r="EP89" s="105">
        <v>0</v>
      </c>
      <c r="ER89" s="133">
        <v>0</v>
      </c>
      <c r="ES89" s="23">
        <v>0</v>
      </c>
      <c r="ET89" s="34">
        <f t="shared" si="21"/>
        <v>0</v>
      </c>
      <c r="EU89" s="133">
        <v>0</v>
      </c>
      <c r="EV89" s="23">
        <v>0</v>
      </c>
      <c r="EW89" s="34">
        <f t="shared" si="20"/>
        <v>0</v>
      </c>
      <c r="EY89" s="141">
        <v>0</v>
      </c>
      <c r="EZ89" s="23">
        <v>0</v>
      </c>
      <c r="FA89" s="139">
        <f t="shared" si="22"/>
        <v>0</v>
      </c>
      <c r="FB89" s="5">
        <v>4613</v>
      </c>
      <c r="FC89" s="139">
        <f t="shared" si="23"/>
        <v>1</v>
      </c>
      <c r="FE89" s="5"/>
      <c r="FF89" s="141">
        <v>0</v>
      </c>
      <c r="FG89" s="23">
        <v>0</v>
      </c>
      <c r="FH89" s="139">
        <f t="shared" si="24"/>
        <v>0</v>
      </c>
      <c r="FI89" s="5">
        <v>0</v>
      </c>
      <c r="FJ89" s="139">
        <f t="shared" si="25"/>
        <v>0</v>
      </c>
      <c r="FL89" s="144">
        <v>7873</v>
      </c>
      <c r="FM89" s="145">
        <f t="shared" si="26"/>
        <v>0.68245451314546257</v>
      </c>
      <c r="FN89" s="144">
        <v>2591</v>
      </c>
      <c r="FO89" s="145">
        <f t="shared" si="27"/>
        <v>0.82634348588741824</v>
      </c>
      <c r="FQ89" s="141">
        <v>0</v>
      </c>
      <c r="FR89" s="23">
        <v>367.01</v>
      </c>
      <c r="FS89" s="185">
        <f t="shared" si="28"/>
        <v>0.46568963329526708</v>
      </c>
      <c r="FT89" s="186">
        <f t="shared" si="29"/>
        <v>367.01</v>
      </c>
      <c r="FV89" s="107">
        <f t="shared" si="30"/>
        <v>572.91620273000001</v>
      </c>
      <c r="FW89" s="23">
        <v>902.91620273000001</v>
      </c>
      <c r="FX89" s="23">
        <v>0</v>
      </c>
      <c r="FY89" s="23">
        <v>330</v>
      </c>
      <c r="FZ89" s="23">
        <f t="shared" si="31"/>
        <v>0.3687497052821242</v>
      </c>
      <c r="GA89" s="183">
        <v>0</v>
      </c>
      <c r="GC89" s="37">
        <v>13019.24444</v>
      </c>
      <c r="GD89" s="37">
        <f t="shared" si="32"/>
        <v>0.39936332638036809</v>
      </c>
      <c r="GE89" s="37">
        <v>3461.7563300000002</v>
      </c>
      <c r="GF89" s="37">
        <f t="shared" si="33"/>
        <v>0.25684495696690907</v>
      </c>
      <c r="GH89" s="5">
        <v>17374.166120000002</v>
      </c>
      <c r="GI89" s="270">
        <v>5106.0627480000003</v>
      </c>
      <c r="GK89" s="35">
        <v>0.25700000000000001</v>
      </c>
      <c r="GL89" s="33">
        <v>0.84</v>
      </c>
      <c r="GM89" s="5">
        <f t="shared" si="34"/>
        <v>1517.77579117</v>
      </c>
      <c r="GN89" s="5">
        <v>-1517.77579117</v>
      </c>
      <c r="GO89" s="5">
        <f t="shared" si="35"/>
        <v>0</v>
      </c>
      <c r="GP89" s="5">
        <f t="shared" si="36"/>
        <v>0</v>
      </c>
      <c r="GR89" s="270">
        <v>18341.35024</v>
      </c>
      <c r="GS89" s="270">
        <v>5441.547493</v>
      </c>
      <c r="GV89" s="270">
        <v>3776.590956</v>
      </c>
      <c r="GW89" s="270">
        <v>1492.3021429999999</v>
      </c>
      <c r="GX89" s="5">
        <f t="shared" si="37"/>
        <v>1537.03108</v>
      </c>
      <c r="GY89" s="5">
        <f t="shared" si="38"/>
        <v>0.97089913302208564</v>
      </c>
    </row>
    <row r="90" spans="16:207" x14ac:dyDescent="0.35">
      <c r="P90" s="40">
        <v>88</v>
      </c>
      <c r="Q90" s="85">
        <v>21165</v>
      </c>
      <c r="R90" s="86">
        <v>0.255</v>
      </c>
      <c r="S90" s="87">
        <v>432.45</v>
      </c>
      <c r="T90" s="86">
        <v>0.09</v>
      </c>
      <c r="U90" s="87">
        <v>7350</v>
      </c>
      <c r="V90" s="86">
        <v>0.245</v>
      </c>
      <c r="W90" s="87">
        <v>3695.1974</v>
      </c>
      <c r="X90" s="86">
        <v>0.25700000000000001</v>
      </c>
      <c r="Y90" s="87">
        <v>1854.7008000000001</v>
      </c>
      <c r="Z90" s="86">
        <v>0.192</v>
      </c>
      <c r="AA90" s="87">
        <v>7095.96</v>
      </c>
      <c r="AB90" s="86">
        <v>0.13800000000000001</v>
      </c>
      <c r="AC90" s="87">
        <v>5048.9672</v>
      </c>
      <c r="AD90" s="86">
        <v>0.109</v>
      </c>
      <c r="AF90" s="40">
        <v>88</v>
      </c>
      <c r="AG90" s="85">
        <v>18511.9584</v>
      </c>
      <c r="AH90" s="87">
        <v>1688.2</v>
      </c>
      <c r="AI90" s="85">
        <v>367</v>
      </c>
      <c r="AJ90" s="37">
        <v>0.20799999999999999</v>
      </c>
      <c r="AK90" s="37">
        <v>0.73399999999999999</v>
      </c>
      <c r="AL90" s="37">
        <v>0.73399999999999999</v>
      </c>
      <c r="AM90" s="86">
        <v>151.16399999999999</v>
      </c>
      <c r="AN90" s="87">
        <v>3854.0315999999998</v>
      </c>
      <c r="AO90" s="37">
        <v>0.23399999999999999</v>
      </c>
      <c r="AP90" s="34">
        <v>0.33099999999999996</v>
      </c>
      <c r="AQ90" s="85">
        <v>21185</v>
      </c>
      <c r="AR90" s="87">
        <v>19437.3</v>
      </c>
      <c r="AS90" s="37">
        <v>0.47499999999999998</v>
      </c>
      <c r="AT90" s="34">
        <v>0.82799999999999996</v>
      </c>
      <c r="AU90" s="26"/>
      <c r="AV90" s="85">
        <v>1044.1679999999999</v>
      </c>
      <c r="AW90" s="86">
        <v>0.42400006497039783</v>
      </c>
      <c r="AX90" s="85">
        <v>948.59900000000005</v>
      </c>
      <c r="AY90" s="86">
        <v>0.59029184816428126</v>
      </c>
      <c r="AZ90" s="85">
        <v>1121.4780000000001</v>
      </c>
      <c r="BA90" s="86">
        <v>0.5784392407674851</v>
      </c>
      <c r="BB90" s="26"/>
      <c r="BC90" s="88">
        <v>52500.305999999997</v>
      </c>
      <c r="BD90" s="86">
        <v>0.75409836065573765</v>
      </c>
      <c r="BE90" s="26"/>
      <c r="BF90" s="133">
        <v>17374.166000000001</v>
      </c>
      <c r="BG90" s="26">
        <v>0</v>
      </c>
      <c r="BH90" s="89">
        <v>0</v>
      </c>
      <c r="BI90" s="90">
        <v>0.53294987730061349</v>
      </c>
      <c r="BJ90" s="91">
        <v>0</v>
      </c>
      <c r="BK90" s="89">
        <v>0</v>
      </c>
      <c r="BL90" s="89">
        <v>0</v>
      </c>
      <c r="BM90" s="89">
        <v>0</v>
      </c>
      <c r="BN90" s="89">
        <v>5106.0630000000001</v>
      </c>
      <c r="BO90" s="90">
        <v>0.37884426472770444</v>
      </c>
      <c r="BP90" s="91">
        <v>0</v>
      </c>
      <c r="BQ90" s="26">
        <v>7668</v>
      </c>
      <c r="BR90" s="26">
        <v>0</v>
      </c>
      <c r="BS90" s="26"/>
      <c r="BT90" s="92">
        <v>-700</v>
      </c>
      <c r="BU90" s="26">
        <v>0</v>
      </c>
      <c r="BV90" s="26">
        <v>4485</v>
      </c>
      <c r="BW90" s="26">
        <v>4485</v>
      </c>
      <c r="BX90" s="26">
        <v>0</v>
      </c>
      <c r="BY90" s="26">
        <v>0</v>
      </c>
      <c r="BZ90" s="26">
        <v>-5000</v>
      </c>
      <c r="CA90" s="26">
        <v>0</v>
      </c>
      <c r="CB90" s="26">
        <v>-5300</v>
      </c>
      <c r="CC90" s="26">
        <v>0</v>
      </c>
      <c r="CD90" s="26">
        <v>-4000</v>
      </c>
      <c r="CE90" s="26">
        <v>0</v>
      </c>
      <c r="CF90" s="26">
        <v>4800</v>
      </c>
      <c r="CG90" s="26">
        <v>4800</v>
      </c>
      <c r="CH90" s="26">
        <v>7324.3135545300001</v>
      </c>
      <c r="CI90" s="26">
        <v>7324.3135545300001</v>
      </c>
      <c r="CJ90" s="90">
        <v>16609.313554529999</v>
      </c>
      <c r="CK90" s="26"/>
      <c r="CL90" s="92">
        <v>-700</v>
      </c>
      <c r="CM90" s="26">
        <v>700</v>
      </c>
      <c r="CN90" s="26">
        <v>4485</v>
      </c>
      <c r="CO90" s="26">
        <v>0</v>
      </c>
      <c r="CP90" s="26">
        <v>0</v>
      </c>
      <c r="CQ90" s="26">
        <v>0</v>
      </c>
      <c r="CR90" s="26">
        <v>-5000</v>
      </c>
      <c r="CS90" s="26">
        <v>5000</v>
      </c>
      <c r="CT90" s="26">
        <v>-5300</v>
      </c>
      <c r="CU90" s="26">
        <v>5300</v>
      </c>
      <c r="CV90" s="26">
        <v>-4000</v>
      </c>
      <c r="CW90" s="26">
        <v>4000</v>
      </c>
      <c r="CX90" s="26">
        <v>4800</v>
      </c>
      <c r="CY90" s="26">
        <v>0</v>
      </c>
      <c r="CZ90" s="26">
        <v>7324.3135545300001</v>
      </c>
      <c r="DA90" s="26">
        <v>0</v>
      </c>
      <c r="DB90" s="90">
        <v>15000</v>
      </c>
      <c r="DC90" s="26"/>
      <c r="DD90" s="93">
        <v>41250.39</v>
      </c>
      <c r="DE90" s="34">
        <v>1575.8710000000001</v>
      </c>
      <c r="DF90" s="37">
        <v>1510.9504346511001</v>
      </c>
      <c r="DG90" s="37">
        <v>44337.211434651101</v>
      </c>
      <c r="DH90" s="93">
        <v>11129.707</v>
      </c>
      <c r="DI90" s="93">
        <v>62290.411</v>
      </c>
      <c r="DJ90" s="34">
        <v>6368</v>
      </c>
      <c r="DK90" s="90">
        <v>68658.410999999993</v>
      </c>
      <c r="DL90" s="26"/>
      <c r="DM90" s="93">
        <v>731.93799999999999</v>
      </c>
      <c r="DN90" s="34">
        <v>10571.615847326309</v>
      </c>
      <c r="DO90" s="34">
        <v>11303.55384732631</v>
      </c>
      <c r="DP90" s="37">
        <v>1555.9943428215181</v>
      </c>
      <c r="DQ90" s="37">
        <v>2940.8162252905781</v>
      </c>
      <c r="DR90" s="37">
        <v>420.31939670999998</v>
      </c>
      <c r="DS90" s="34">
        <v>3361.1356220005782</v>
      </c>
      <c r="DT90" s="34">
        <v>163.37867918280989</v>
      </c>
      <c r="DU90" s="34">
        <v>163.37867918280989</v>
      </c>
      <c r="DW90" s="97">
        <v>0</v>
      </c>
      <c r="DX90" s="98">
        <v>6779.6610170000004</v>
      </c>
      <c r="DY90" s="104">
        <v>1447.7400829999999</v>
      </c>
      <c r="DZ90" s="104">
        <v>0</v>
      </c>
      <c r="EA90" s="97">
        <v>0</v>
      </c>
      <c r="EB90" s="98">
        <v>902.45632081999997</v>
      </c>
      <c r="EC90" s="97">
        <v>0</v>
      </c>
      <c r="ED90" s="98">
        <v>1271.1864410000001</v>
      </c>
      <c r="EE90" s="97">
        <v>0</v>
      </c>
      <c r="EF90" s="98">
        <v>847.5</v>
      </c>
      <c r="EG90" s="97">
        <v>0</v>
      </c>
      <c r="EH90" s="98">
        <v>7397.5988710000001</v>
      </c>
      <c r="EI90" s="97">
        <v>0</v>
      </c>
      <c r="EJ90" s="98">
        <v>6779.6610170000004</v>
      </c>
      <c r="EK90" s="105">
        <v>902.45632081999997</v>
      </c>
      <c r="EL90" s="106">
        <v>847.5</v>
      </c>
      <c r="EM90" s="107">
        <v>735.83500000000004</v>
      </c>
      <c r="EN90" s="105">
        <v>420.31939670999998</v>
      </c>
      <c r="EO90" s="105">
        <v>10964.025395000001</v>
      </c>
      <c r="EP90" s="105">
        <v>0</v>
      </c>
      <c r="ER90" s="133">
        <v>0</v>
      </c>
      <c r="ES90" s="23">
        <v>0</v>
      </c>
      <c r="ET90" s="34">
        <f t="shared" si="21"/>
        <v>0</v>
      </c>
      <c r="EU90" s="133">
        <v>0</v>
      </c>
      <c r="EV90" s="23">
        <v>0</v>
      </c>
      <c r="EW90" s="34">
        <f t="shared" si="20"/>
        <v>0</v>
      </c>
      <c r="EY90" s="141">
        <v>0</v>
      </c>
      <c r="EZ90" s="23">
        <v>0</v>
      </c>
      <c r="FA90" s="139">
        <f t="shared" si="22"/>
        <v>0</v>
      </c>
      <c r="FB90" s="5">
        <v>4613</v>
      </c>
      <c r="FC90" s="139">
        <f t="shared" si="23"/>
        <v>1</v>
      </c>
      <c r="FE90" s="5"/>
      <c r="FF90" s="141">
        <v>0</v>
      </c>
      <c r="FG90" s="23">
        <v>0</v>
      </c>
      <c r="FH90" s="139">
        <f t="shared" si="24"/>
        <v>0</v>
      </c>
      <c r="FI90" s="5">
        <v>0</v>
      </c>
      <c r="FJ90" s="139">
        <f t="shared" si="25"/>
        <v>0</v>
      </c>
      <c r="FL90" s="144">
        <v>7873</v>
      </c>
      <c r="FM90" s="145">
        <f t="shared" si="26"/>
        <v>0.68245451314546257</v>
      </c>
      <c r="FN90" s="144">
        <v>2591</v>
      </c>
      <c r="FO90" s="145">
        <f t="shared" si="27"/>
        <v>0.82634348588741824</v>
      </c>
      <c r="FQ90" s="141">
        <v>70.3</v>
      </c>
      <c r="FR90" s="23">
        <v>367.01</v>
      </c>
      <c r="FS90" s="185">
        <f t="shared" si="28"/>
        <v>0.55489151122953939</v>
      </c>
      <c r="FT90" s="186">
        <f t="shared" si="29"/>
        <v>437.31</v>
      </c>
      <c r="FV90" s="107">
        <f t="shared" si="30"/>
        <v>572.45632081999997</v>
      </c>
      <c r="FW90" s="23">
        <v>902.45632081999997</v>
      </c>
      <c r="FX90" s="23">
        <v>0</v>
      </c>
      <c r="FY90" s="23">
        <v>330</v>
      </c>
      <c r="FZ90" s="23">
        <f t="shared" si="31"/>
        <v>0.36845370855874821</v>
      </c>
      <c r="GA90" s="183">
        <v>0</v>
      </c>
      <c r="GC90" s="37">
        <v>12335.657859999999</v>
      </c>
      <c r="GD90" s="37">
        <f t="shared" si="32"/>
        <v>0.37839441288343556</v>
      </c>
      <c r="GE90" s="37">
        <v>3467.7039199999999</v>
      </c>
      <c r="GF90" s="37">
        <f t="shared" si="33"/>
        <v>0.25728623831428993</v>
      </c>
      <c r="GH90" s="5">
        <v>14653.295179999999</v>
      </c>
      <c r="GI90" s="270">
        <v>4271.7518449999998</v>
      </c>
      <c r="GK90" s="35">
        <v>0.25700000000000001</v>
      </c>
      <c r="GL90" s="33">
        <v>0.84</v>
      </c>
      <c r="GM90" s="5">
        <f t="shared" si="34"/>
        <v>1517.77579117</v>
      </c>
      <c r="GN90" s="5">
        <v>-1517.77579117</v>
      </c>
      <c r="GO90" s="5">
        <f t="shared" si="35"/>
        <v>0</v>
      </c>
      <c r="GP90" s="5">
        <f t="shared" si="36"/>
        <v>0</v>
      </c>
      <c r="GR90" s="270">
        <v>18336.964329999999</v>
      </c>
      <c r="GS90" s="270">
        <v>5619.7256090000001</v>
      </c>
      <c r="GV90" s="270">
        <v>3776.590956</v>
      </c>
      <c r="GW90" s="270">
        <v>1492.3021429999999</v>
      </c>
      <c r="GX90" s="5">
        <f t="shared" si="37"/>
        <v>1537.03108</v>
      </c>
      <c r="GY90" s="5">
        <f t="shared" si="38"/>
        <v>0.97089913302208564</v>
      </c>
    </row>
    <row r="91" spans="16:207" x14ac:dyDescent="0.35">
      <c r="P91" s="40">
        <v>89</v>
      </c>
      <c r="Q91" s="85">
        <v>15687</v>
      </c>
      <c r="R91" s="86">
        <v>0.189</v>
      </c>
      <c r="S91" s="87">
        <v>245.05500000000001</v>
      </c>
      <c r="T91" s="86">
        <v>5.1000000000000004E-2</v>
      </c>
      <c r="U91" s="87">
        <v>4710</v>
      </c>
      <c r="V91" s="86">
        <v>0.157</v>
      </c>
      <c r="W91" s="87">
        <v>2257.3773999999999</v>
      </c>
      <c r="X91" s="86">
        <v>0.15699999999999997</v>
      </c>
      <c r="Y91" s="87">
        <v>1072.2489</v>
      </c>
      <c r="Z91" s="86">
        <v>0.11100000000000002</v>
      </c>
      <c r="AA91" s="87">
        <v>2982.36</v>
      </c>
      <c r="AB91" s="86">
        <v>5.8000000000000003E-2</v>
      </c>
      <c r="AC91" s="87">
        <v>1945.4736</v>
      </c>
      <c r="AD91" s="86">
        <v>4.1999999999999996E-2</v>
      </c>
      <c r="AF91" s="40">
        <v>89</v>
      </c>
      <c r="AG91" s="85">
        <v>18867.957600000002</v>
      </c>
      <c r="AH91" s="87">
        <v>1761.8</v>
      </c>
      <c r="AI91" s="85">
        <v>383</v>
      </c>
      <c r="AJ91" s="37">
        <v>0.21200000000000002</v>
      </c>
      <c r="AK91" s="37">
        <v>0.76600000000000001</v>
      </c>
      <c r="AL91" s="37">
        <v>0.76600000000000001</v>
      </c>
      <c r="AM91" s="86">
        <v>172.482</v>
      </c>
      <c r="AN91" s="87">
        <v>4145.1216000000004</v>
      </c>
      <c r="AO91" s="37">
        <v>0.26700000000000002</v>
      </c>
      <c r="AP91" s="34">
        <v>0.35600000000000004</v>
      </c>
      <c r="AQ91" s="85">
        <v>25957.200000000001</v>
      </c>
      <c r="AR91" s="87">
        <v>19390.349999999999</v>
      </c>
      <c r="AS91" s="37">
        <v>0.58199999999999996</v>
      </c>
      <c r="AT91" s="34">
        <v>0.82599999999999996</v>
      </c>
      <c r="AU91" s="26"/>
      <c r="AV91" s="85">
        <v>1046.6300000000001</v>
      </c>
      <c r="AW91" s="86">
        <v>0.42499979696750673</v>
      </c>
      <c r="AX91" s="85">
        <v>956.87599999999998</v>
      </c>
      <c r="AY91" s="86">
        <v>0.59544243932794028</v>
      </c>
      <c r="AZ91" s="85">
        <v>1121.4780000000001</v>
      </c>
      <c r="BA91" s="86">
        <v>0.5784392407674851</v>
      </c>
      <c r="BB91" s="26"/>
      <c r="BC91" s="88">
        <v>52500.305999999997</v>
      </c>
      <c r="BD91" s="86">
        <v>0.75409836065573765</v>
      </c>
      <c r="BE91" s="26"/>
      <c r="BF91" s="133">
        <v>14653.295</v>
      </c>
      <c r="BG91" s="26">
        <v>0</v>
      </c>
      <c r="BH91" s="89">
        <v>0</v>
      </c>
      <c r="BI91" s="90">
        <v>0.44948757668711659</v>
      </c>
      <c r="BJ91" s="91">
        <v>0</v>
      </c>
      <c r="BK91" s="89">
        <v>0</v>
      </c>
      <c r="BL91" s="89">
        <v>0</v>
      </c>
      <c r="BM91" s="89">
        <v>0</v>
      </c>
      <c r="BN91" s="89">
        <v>4271.7520000000004</v>
      </c>
      <c r="BO91" s="90">
        <v>0.3169425730820597</v>
      </c>
      <c r="BP91" s="91">
        <v>0</v>
      </c>
      <c r="BQ91" s="26">
        <v>7668</v>
      </c>
      <c r="BR91" s="26">
        <v>651.21597118999989</v>
      </c>
      <c r="BS91" s="26"/>
      <c r="BT91" s="92">
        <v>-700</v>
      </c>
      <c r="BU91" s="26">
        <v>0</v>
      </c>
      <c r="BV91" s="26">
        <v>4485</v>
      </c>
      <c r="BW91" s="26">
        <v>4485</v>
      </c>
      <c r="BX91" s="26">
        <v>0</v>
      </c>
      <c r="BY91" s="26">
        <v>0</v>
      </c>
      <c r="BZ91" s="26">
        <v>-5000</v>
      </c>
      <c r="CA91" s="26">
        <v>0</v>
      </c>
      <c r="CB91" s="26">
        <v>-5300</v>
      </c>
      <c r="CC91" s="26">
        <v>0</v>
      </c>
      <c r="CD91" s="26">
        <v>-4000</v>
      </c>
      <c r="CE91" s="26">
        <v>0</v>
      </c>
      <c r="CF91" s="26">
        <v>-4800</v>
      </c>
      <c r="CG91" s="26">
        <v>0</v>
      </c>
      <c r="CH91" s="26">
        <v>7495.7129475299998</v>
      </c>
      <c r="CI91" s="26">
        <v>7495.7129475299998</v>
      </c>
      <c r="CJ91" s="90">
        <v>11980.712947529999</v>
      </c>
      <c r="CK91" s="26"/>
      <c r="CL91" s="92">
        <v>-700</v>
      </c>
      <c r="CM91" s="26">
        <v>700</v>
      </c>
      <c r="CN91" s="26">
        <v>4485</v>
      </c>
      <c r="CO91" s="26">
        <v>0</v>
      </c>
      <c r="CP91" s="26">
        <v>0</v>
      </c>
      <c r="CQ91" s="26">
        <v>0</v>
      </c>
      <c r="CR91" s="26">
        <v>-5000</v>
      </c>
      <c r="CS91" s="26">
        <v>5000</v>
      </c>
      <c r="CT91" s="26">
        <v>-5300</v>
      </c>
      <c r="CU91" s="26">
        <v>5300</v>
      </c>
      <c r="CV91" s="26">
        <v>-4000</v>
      </c>
      <c r="CW91" s="26">
        <v>4000</v>
      </c>
      <c r="CX91" s="26">
        <v>-4800</v>
      </c>
      <c r="CY91" s="26">
        <v>4800</v>
      </c>
      <c r="CZ91" s="26">
        <v>7495.7129475299998</v>
      </c>
      <c r="DA91" s="26">
        <v>0</v>
      </c>
      <c r="DB91" s="90">
        <v>19800</v>
      </c>
      <c r="DC91" s="26"/>
      <c r="DD91" s="93">
        <v>41582.906000000003</v>
      </c>
      <c r="DE91" s="34">
        <v>2017.23</v>
      </c>
      <c r="DF91" s="37">
        <v>1519.2347412628001</v>
      </c>
      <c r="DG91" s="37">
        <v>45119.370741262806</v>
      </c>
      <c r="DH91" s="93">
        <v>10524.421</v>
      </c>
      <c r="DI91" s="93">
        <v>66152.410999999993</v>
      </c>
      <c r="DJ91" s="34">
        <v>6340</v>
      </c>
      <c r="DK91" s="90">
        <v>72492.410999999993</v>
      </c>
      <c r="DL91" s="26"/>
      <c r="DM91" s="93">
        <v>769.64099999999996</v>
      </c>
      <c r="DN91" s="34">
        <v>10571.615847326309</v>
      </c>
      <c r="DO91" s="34">
        <v>11341.256847326309</v>
      </c>
      <c r="DP91" s="37">
        <v>1555.9943428215181</v>
      </c>
      <c r="DQ91" s="37">
        <v>2940.8162252905781</v>
      </c>
      <c r="DR91" s="37">
        <v>420.31939670999998</v>
      </c>
      <c r="DS91" s="34">
        <v>3361.1356220005782</v>
      </c>
      <c r="DT91" s="34">
        <v>163.37867918280989</v>
      </c>
      <c r="DU91" s="34">
        <v>163.37867918280989</v>
      </c>
      <c r="DW91" s="97">
        <v>0</v>
      </c>
      <c r="DX91" s="98">
        <v>6779.6610170000004</v>
      </c>
      <c r="DY91" s="104">
        <v>1447.7400829999999</v>
      </c>
      <c r="DZ91" s="104">
        <v>0</v>
      </c>
      <c r="EA91" s="97">
        <v>0</v>
      </c>
      <c r="EB91" s="98">
        <v>1553.672292</v>
      </c>
      <c r="EC91" s="97">
        <v>0</v>
      </c>
      <c r="ED91" s="98">
        <v>1271.1864410000001</v>
      </c>
      <c r="EE91" s="97">
        <v>0</v>
      </c>
      <c r="EF91" s="98">
        <v>847.5</v>
      </c>
      <c r="EG91" s="97">
        <v>0</v>
      </c>
      <c r="EH91" s="98">
        <v>7397.5988710000001</v>
      </c>
      <c r="EI91" s="97">
        <v>0</v>
      </c>
      <c r="EJ91" s="98">
        <v>6779.6610170000004</v>
      </c>
      <c r="EK91" s="105">
        <v>1553.672292</v>
      </c>
      <c r="EL91" s="106">
        <v>847.5</v>
      </c>
      <c r="EM91" s="107">
        <v>735.83500000000004</v>
      </c>
      <c r="EN91" s="105">
        <v>420.31939670999998</v>
      </c>
      <c r="EO91" s="105">
        <v>10964.025395000001</v>
      </c>
      <c r="EP91" s="105">
        <v>0</v>
      </c>
      <c r="ER91" s="133">
        <v>0</v>
      </c>
      <c r="ES91" s="23">
        <v>0</v>
      </c>
      <c r="ET91" s="34">
        <f t="shared" si="21"/>
        <v>0</v>
      </c>
      <c r="EU91" s="133">
        <v>0</v>
      </c>
      <c r="EV91" s="23">
        <v>0</v>
      </c>
      <c r="EW91" s="34">
        <f t="shared" si="20"/>
        <v>0</v>
      </c>
      <c r="EY91" s="141">
        <v>0</v>
      </c>
      <c r="EZ91" s="23">
        <v>0</v>
      </c>
      <c r="FA91" s="139">
        <f t="shared" si="22"/>
        <v>0</v>
      </c>
      <c r="FB91" s="5">
        <v>4613</v>
      </c>
      <c r="FC91" s="139">
        <f t="shared" si="23"/>
        <v>1</v>
      </c>
      <c r="FE91" s="5"/>
      <c r="FF91" s="141">
        <v>0</v>
      </c>
      <c r="FG91" s="23">
        <v>0</v>
      </c>
      <c r="FH91" s="139">
        <f t="shared" si="24"/>
        <v>0</v>
      </c>
      <c r="FI91" s="5">
        <v>0</v>
      </c>
      <c r="FJ91" s="139">
        <f t="shared" si="25"/>
        <v>0</v>
      </c>
      <c r="FL91" s="144">
        <v>7873</v>
      </c>
      <c r="FM91" s="145">
        <f t="shared" si="26"/>
        <v>0.68245451314546257</v>
      </c>
      <c r="FN91" s="144">
        <v>2591</v>
      </c>
      <c r="FO91" s="145">
        <f t="shared" si="27"/>
        <v>0.82634348588741824</v>
      </c>
      <c r="FQ91" s="141">
        <v>278</v>
      </c>
      <c r="FR91" s="23">
        <v>367.01</v>
      </c>
      <c r="FS91" s="185">
        <f t="shared" si="28"/>
        <v>0.8184367466057606</v>
      </c>
      <c r="FT91" s="186">
        <f t="shared" si="29"/>
        <v>645.01</v>
      </c>
      <c r="FV91" s="107">
        <f t="shared" si="30"/>
        <v>1223.672292</v>
      </c>
      <c r="FW91" s="23">
        <v>1553.672292</v>
      </c>
      <c r="FX91" s="23">
        <v>0</v>
      </c>
      <c r="FY91" s="23">
        <v>330</v>
      </c>
      <c r="FZ91" s="23">
        <f t="shared" si="31"/>
        <v>0.78759999261105451</v>
      </c>
      <c r="GA91" s="183">
        <v>0</v>
      </c>
      <c r="GC91" s="37">
        <v>10403.839449999999</v>
      </c>
      <c r="GD91" s="37">
        <f t="shared" si="32"/>
        <v>0.31913617944785272</v>
      </c>
      <c r="GE91" s="37">
        <v>3032.9439200000011</v>
      </c>
      <c r="GF91" s="37">
        <f t="shared" si="33"/>
        <v>0.22502922688826243</v>
      </c>
      <c r="GH91" s="5">
        <v>9738.6059349999996</v>
      </c>
      <c r="GI91" s="270">
        <v>3747.6971079999998</v>
      </c>
      <c r="GK91" s="35">
        <v>0.25700000000000001</v>
      </c>
      <c r="GL91" s="33">
        <v>0.84</v>
      </c>
      <c r="GM91" s="5">
        <f t="shared" si="34"/>
        <v>1517.77579117</v>
      </c>
      <c r="GN91" s="5">
        <v>-1517.77579117</v>
      </c>
      <c r="GO91" s="5">
        <f t="shared" si="35"/>
        <v>0</v>
      </c>
      <c r="GP91" s="5">
        <f t="shared" si="36"/>
        <v>0</v>
      </c>
      <c r="GR91" s="270">
        <v>17374.166120000002</v>
      </c>
      <c r="GS91" s="270">
        <v>5106.0627480000003</v>
      </c>
      <c r="GV91" s="270">
        <v>3776.590956</v>
      </c>
      <c r="GW91" s="270">
        <v>1492.3021429999999</v>
      </c>
      <c r="GX91" s="5">
        <f t="shared" si="37"/>
        <v>1537.03108</v>
      </c>
      <c r="GY91" s="5">
        <f t="shared" si="38"/>
        <v>0.97089913302208564</v>
      </c>
    </row>
    <row r="92" spans="16:207" x14ac:dyDescent="0.35">
      <c r="P92" s="40">
        <v>90</v>
      </c>
      <c r="Q92" s="85">
        <v>4316</v>
      </c>
      <c r="R92" s="86">
        <v>5.1999999999999998E-2</v>
      </c>
      <c r="S92" s="87">
        <v>0</v>
      </c>
      <c r="T92" s="86">
        <v>0</v>
      </c>
      <c r="U92" s="87">
        <v>1530</v>
      </c>
      <c r="V92" s="86">
        <v>5.0999999999999997E-2</v>
      </c>
      <c r="W92" s="87">
        <v>920.20479999999998</v>
      </c>
      <c r="X92" s="86">
        <v>6.4000000000000001E-2</v>
      </c>
      <c r="Y92" s="87">
        <v>357.41629999999998</v>
      </c>
      <c r="Z92" s="86">
        <v>3.6999999999999998E-2</v>
      </c>
      <c r="AA92" s="87">
        <v>0</v>
      </c>
      <c r="AB92" s="86">
        <v>0</v>
      </c>
      <c r="AC92" s="87">
        <v>0</v>
      </c>
      <c r="AD92" s="86">
        <v>0</v>
      </c>
      <c r="AF92" s="40">
        <v>90</v>
      </c>
      <c r="AG92" s="85">
        <v>18244.958999999999</v>
      </c>
      <c r="AH92" s="87">
        <v>1814.7</v>
      </c>
      <c r="AI92" s="85">
        <v>394.5</v>
      </c>
      <c r="AJ92" s="37">
        <v>0.20499999999999999</v>
      </c>
      <c r="AK92" s="37">
        <v>0.78900000000000003</v>
      </c>
      <c r="AL92" s="37">
        <v>0.78900000000000003</v>
      </c>
      <c r="AM92" s="86">
        <v>204.136</v>
      </c>
      <c r="AN92" s="87">
        <v>2561.5920000000001</v>
      </c>
      <c r="AO92" s="37">
        <v>0.316</v>
      </c>
      <c r="AP92" s="34">
        <v>0.22</v>
      </c>
      <c r="AQ92" s="85">
        <v>29302.2</v>
      </c>
      <c r="AR92" s="87">
        <v>19132.125</v>
      </c>
      <c r="AS92" s="37">
        <v>0.65700000000000003</v>
      </c>
      <c r="AT92" s="34">
        <v>0.81499999999999995</v>
      </c>
      <c r="AU92" s="26"/>
      <c r="AV92" s="85">
        <v>1105.7339999999999</v>
      </c>
      <c r="AW92" s="86">
        <v>0.44899986193790453</v>
      </c>
      <c r="AX92" s="85">
        <v>967.40800000000002</v>
      </c>
      <c r="AY92" s="86">
        <v>0.60199626633478531</v>
      </c>
      <c r="AZ92" s="85">
        <v>1121.4780000000001</v>
      </c>
      <c r="BA92" s="86">
        <v>0.5784392407674851</v>
      </c>
      <c r="BB92" s="26"/>
      <c r="BC92" s="88">
        <v>52500.305999999997</v>
      </c>
      <c r="BD92" s="86">
        <v>0.75409836065573765</v>
      </c>
      <c r="BE92" s="26"/>
      <c r="BF92" s="133">
        <v>9738.6059999999998</v>
      </c>
      <c r="BG92" s="26">
        <v>0</v>
      </c>
      <c r="BH92" s="89">
        <v>0</v>
      </c>
      <c r="BI92" s="90">
        <v>0.29873024539877302</v>
      </c>
      <c r="BJ92" s="91">
        <v>0</v>
      </c>
      <c r="BK92" s="89">
        <v>0</v>
      </c>
      <c r="BL92" s="89">
        <v>0</v>
      </c>
      <c r="BM92" s="89">
        <v>0</v>
      </c>
      <c r="BN92" s="89">
        <v>3747.6970000000001</v>
      </c>
      <c r="BO92" s="90">
        <v>0.2780603205223327</v>
      </c>
      <c r="BP92" s="91">
        <v>0</v>
      </c>
      <c r="BQ92" s="26">
        <v>7668</v>
      </c>
      <c r="BR92" s="26">
        <v>456.11597117999997</v>
      </c>
      <c r="BS92" s="26"/>
      <c r="BT92" s="92">
        <v>-700</v>
      </c>
      <c r="BU92" s="26">
        <v>0</v>
      </c>
      <c r="BV92" s="26">
        <v>4485</v>
      </c>
      <c r="BW92" s="26">
        <v>4485</v>
      </c>
      <c r="BX92" s="26">
        <v>0</v>
      </c>
      <c r="BY92" s="26">
        <v>0</v>
      </c>
      <c r="BZ92" s="26">
        <v>-5000</v>
      </c>
      <c r="CA92" s="26">
        <v>0</v>
      </c>
      <c r="CB92" s="26">
        <v>-5300</v>
      </c>
      <c r="CC92" s="26">
        <v>0</v>
      </c>
      <c r="CD92" s="26">
        <v>-4000</v>
      </c>
      <c r="CE92" s="26">
        <v>0</v>
      </c>
      <c r="CF92" s="26">
        <v>-4800</v>
      </c>
      <c r="CG92" s="26">
        <v>0</v>
      </c>
      <c r="CH92" s="26">
        <v>9416.23659787</v>
      </c>
      <c r="CI92" s="26">
        <v>9416.23659787</v>
      </c>
      <c r="CJ92" s="90">
        <v>13901.23659787</v>
      </c>
      <c r="CK92" s="26"/>
      <c r="CL92" s="92">
        <v>-700</v>
      </c>
      <c r="CM92" s="26">
        <v>700</v>
      </c>
      <c r="CN92" s="26">
        <v>4485</v>
      </c>
      <c r="CO92" s="26">
        <v>0</v>
      </c>
      <c r="CP92" s="26">
        <v>0</v>
      </c>
      <c r="CQ92" s="26">
        <v>0</v>
      </c>
      <c r="CR92" s="26">
        <v>-5000</v>
      </c>
      <c r="CS92" s="26">
        <v>5000</v>
      </c>
      <c r="CT92" s="26">
        <v>-5300</v>
      </c>
      <c r="CU92" s="26">
        <v>5300</v>
      </c>
      <c r="CV92" s="26">
        <v>-4000</v>
      </c>
      <c r="CW92" s="26">
        <v>4000</v>
      </c>
      <c r="CX92" s="26">
        <v>-4800</v>
      </c>
      <c r="CY92" s="26">
        <v>4800</v>
      </c>
      <c r="CZ92" s="26">
        <v>9416.23659787</v>
      </c>
      <c r="DA92" s="26">
        <v>0</v>
      </c>
      <c r="DB92" s="90">
        <v>19800</v>
      </c>
      <c r="DC92" s="26"/>
      <c r="DD92" s="93">
        <v>43504.919000000002</v>
      </c>
      <c r="DE92" s="34">
        <v>2269.1930000000002</v>
      </c>
      <c r="DF92" s="37">
        <v>1612.3495110371</v>
      </c>
      <c r="DG92" s="37">
        <v>47386.461511037101</v>
      </c>
      <c r="DH92" s="93">
        <v>10307.888000000001</v>
      </c>
      <c r="DI92" s="93">
        <v>70268.410999999993</v>
      </c>
      <c r="DJ92" s="34">
        <v>6215</v>
      </c>
      <c r="DK92" s="90">
        <v>76483.410999999993</v>
      </c>
      <c r="DL92" s="26"/>
      <c r="DM92" s="93">
        <v>779.31799999999998</v>
      </c>
      <c r="DN92" s="34">
        <v>10571.615847326309</v>
      </c>
      <c r="DO92" s="34">
        <v>11350.933847326309</v>
      </c>
      <c r="DP92" s="37">
        <v>1555.9943428215181</v>
      </c>
      <c r="DQ92" s="37">
        <v>2940.8162252905781</v>
      </c>
      <c r="DR92" s="37">
        <v>420.31939670999998</v>
      </c>
      <c r="DS92" s="34">
        <v>3361.1356220005782</v>
      </c>
      <c r="DT92" s="34">
        <v>163.37867918280989</v>
      </c>
      <c r="DU92" s="34">
        <v>163.37867918280989</v>
      </c>
      <c r="DW92" s="97">
        <v>0</v>
      </c>
      <c r="DX92" s="98">
        <v>6779.6610170000004</v>
      </c>
      <c r="DY92" s="104">
        <v>1447.7400829999999</v>
      </c>
      <c r="DZ92" s="104">
        <v>0</v>
      </c>
      <c r="EA92" s="97">
        <v>0</v>
      </c>
      <c r="EB92" s="98">
        <v>1358.5722920000001</v>
      </c>
      <c r="EC92" s="97">
        <v>0</v>
      </c>
      <c r="ED92" s="98">
        <v>1271.1864410000001</v>
      </c>
      <c r="EE92" s="97">
        <v>0</v>
      </c>
      <c r="EF92" s="98">
        <v>847.5</v>
      </c>
      <c r="EG92" s="97">
        <v>0</v>
      </c>
      <c r="EH92" s="98">
        <v>7397.5988710000001</v>
      </c>
      <c r="EI92" s="97">
        <v>0</v>
      </c>
      <c r="EJ92" s="98">
        <v>6779.6610170000004</v>
      </c>
      <c r="EK92" s="105">
        <v>1358.5722920000001</v>
      </c>
      <c r="EL92" s="106">
        <v>847.5</v>
      </c>
      <c r="EM92" s="107">
        <v>735.83500000000004</v>
      </c>
      <c r="EN92" s="105">
        <v>420.31939670999998</v>
      </c>
      <c r="EO92" s="105">
        <v>10964.025395000001</v>
      </c>
      <c r="EP92" s="105">
        <v>0</v>
      </c>
      <c r="ER92" s="133">
        <v>0</v>
      </c>
      <c r="ES92" s="23">
        <v>0</v>
      </c>
      <c r="ET92" s="34">
        <f t="shared" si="21"/>
        <v>0</v>
      </c>
      <c r="EU92" s="133">
        <v>0</v>
      </c>
      <c r="EV92" s="23">
        <v>0</v>
      </c>
      <c r="EW92" s="34">
        <f t="shared" si="20"/>
        <v>0</v>
      </c>
      <c r="EY92" s="141">
        <v>0</v>
      </c>
      <c r="EZ92" s="23">
        <v>3156.57</v>
      </c>
      <c r="FA92" s="139">
        <f t="shared" si="22"/>
        <v>0.23203283156840868</v>
      </c>
      <c r="FB92" s="5">
        <v>4613</v>
      </c>
      <c r="FC92" s="139">
        <f t="shared" si="23"/>
        <v>1</v>
      </c>
      <c r="FE92" s="5"/>
      <c r="FF92" s="141">
        <v>0</v>
      </c>
      <c r="FG92" s="23">
        <v>0</v>
      </c>
      <c r="FH92" s="139">
        <f t="shared" si="24"/>
        <v>0</v>
      </c>
      <c r="FI92" s="5">
        <v>0</v>
      </c>
      <c r="FJ92" s="139">
        <f t="shared" si="25"/>
        <v>0</v>
      </c>
      <c r="FL92" s="144">
        <v>7873</v>
      </c>
      <c r="FM92" s="145">
        <f t="shared" si="26"/>
        <v>0.68245451314546257</v>
      </c>
      <c r="FN92" s="144">
        <v>2591</v>
      </c>
      <c r="FO92" s="145">
        <f t="shared" si="27"/>
        <v>0.82634348588741824</v>
      </c>
      <c r="FQ92" s="141">
        <v>278</v>
      </c>
      <c r="FR92" s="23">
        <v>367.01</v>
      </c>
      <c r="FS92" s="185">
        <f t="shared" si="28"/>
        <v>0.8184367466057606</v>
      </c>
      <c r="FT92" s="186">
        <f t="shared" si="29"/>
        <v>645.01</v>
      </c>
      <c r="FV92" s="107">
        <f t="shared" si="30"/>
        <v>1028.5722920000001</v>
      </c>
      <c r="FW92" s="23">
        <v>1358.5722920000001</v>
      </c>
      <c r="FX92" s="23">
        <v>0</v>
      </c>
      <c r="FY92" s="23">
        <v>330</v>
      </c>
      <c r="FZ92" s="23">
        <f t="shared" si="31"/>
        <v>0.6620265367413708</v>
      </c>
      <c r="GA92" s="183">
        <v>0</v>
      </c>
      <c r="GC92" s="37">
        <v>6914.4102599999997</v>
      </c>
      <c r="GD92" s="37">
        <f t="shared" si="32"/>
        <v>0.21209847423312883</v>
      </c>
      <c r="GE92" s="37">
        <v>2660.8648699999999</v>
      </c>
      <c r="GF92" s="37">
        <f t="shared" si="33"/>
        <v>0.19742282757085619</v>
      </c>
      <c r="GH92" s="5">
        <v>8463.0464140000004</v>
      </c>
      <c r="GI92" s="270">
        <v>3656.5600570000001</v>
      </c>
      <c r="GK92" s="35">
        <v>0.25700000000000001</v>
      </c>
      <c r="GL92" s="33">
        <v>0.84</v>
      </c>
      <c r="GM92" s="5">
        <f t="shared" si="34"/>
        <v>1517.77579117</v>
      </c>
      <c r="GN92" s="5">
        <v>-1517.77579117</v>
      </c>
      <c r="GO92" s="5">
        <f t="shared" si="35"/>
        <v>0</v>
      </c>
      <c r="GP92" s="5">
        <f t="shared" si="36"/>
        <v>0</v>
      </c>
      <c r="GR92" s="270">
        <v>14653.295179999999</v>
      </c>
      <c r="GS92" s="270">
        <v>4271.7518449999998</v>
      </c>
      <c r="GV92" s="270">
        <v>3776.590956</v>
      </c>
      <c r="GW92" s="270">
        <v>1492.3021429999999</v>
      </c>
      <c r="GX92" s="5">
        <f t="shared" si="37"/>
        <v>1537.03108</v>
      </c>
      <c r="GY92" s="5">
        <f t="shared" si="38"/>
        <v>0.97089913302208564</v>
      </c>
    </row>
    <row r="93" spans="16:207" x14ac:dyDescent="0.35">
      <c r="P93" s="40">
        <v>91</v>
      </c>
      <c r="Q93" s="85">
        <v>0</v>
      </c>
      <c r="R93" s="86">
        <v>0</v>
      </c>
      <c r="S93" s="87">
        <v>0</v>
      </c>
      <c r="T93" s="86">
        <v>0</v>
      </c>
      <c r="U93" s="87">
        <v>0</v>
      </c>
      <c r="V93" s="86">
        <v>0</v>
      </c>
      <c r="W93" s="87">
        <v>0</v>
      </c>
      <c r="X93" s="86">
        <v>0</v>
      </c>
      <c r="Y93" s="87">
        <v>0</v>
      </c>
      <c r="Z93" s="86">
        <v>0</v>
      </c>
      <c r="AA93" s="87">
        <v>0</v>
      </c>
      <c r="AB93" s="86">
        <v>0</v>
      </c>
      <c r="AC93" s="87">
        <v>0</v>
      </c>
      <c r="AD93" s="86">
        <v>0</v>
      </c>
      <c r="AF93" s="40">
        <v>91</v>
      </c>
      <c r="AG93" s="85">
        <v>19846.955399999999</v>
      </c>
      <c r="AH93" s="87">
        <v>1846.9</v>
      </c>
      <c r="AI93" s="85">
        <v>401.5</v>
      </c>
      <c r="AJ93" s="37">
        <v>0.22299999999999998</v>
      </c>
      <c r="AK93" s="37">
        <v>0.80300000000000005</v>
      </c>
      <c r="AL93" s="37">
        <v>0.80300000000000005</v>
      </c>
      <c r="AM93" s="86">
        <v>235.14400000000001</v>
      </c>
      <c r="AN93" s="87">
        <v>1921.194</v>
      </c>
      <c r="AO93" s="37">
        <v>0.36399999999999999</v>
      </c>
      <c r="AP93" s="34">
        <v>0.16499999999999998</v>
      </c>
      <c r="AQ93" s="85">
        <v>31666</v>
      </c>
      <c r="AR93" s="87">
        <v>18920.849999999999</v>
      </c>
      <c r="AS93" s="37">
        <v>0.71</v>
      </c>
      <c r="AT93" s="34">
        <v>0.80599999999999994</v>
      </c>
      <c r="AU93" s="26"/>
      <c r="AV93" s="85">
        <v>1120.51</v>
      </c>
      <c r="AW93" s="86">
        <v>0.45499987818050402</v>
      </c>
      <c r="AX93" s="85">
        <v>981.17399999999998</v>
      </c>
      <c r="AY93" s="86">
        <v>0.61056253889234602</v>
      </c>
      <c r="AZ93" s="85">
        <v>1121.4780000000001</v>
      </c>
      <c r="BA93" s="86">
        <v>0.5784392407674851</v>
      </c>
      <c r="BB93" s="26"/>
      <c r="BC93" s="88">
        <v>52500.305999999997</v>
      </c>
      <c r="BD93" s="86">
        <v>0.75409836065573765</v>
      </c>
      <c r="BE93" s="26"/>
      <c r="BF93" s="133">
        <v>8463.0460000000003</v>
      </c>
      <c r="BG93" s="26">
        <v>0</v>
      </c>
      <c r="BH93" s="89">
        <v>0</v>
      </c>
      <c r="BI93" s="90">
        <v>0.25960263803680983</v>
      </c>
      <c r="BJ93" s="91">
        <v>0</v>
      </c>
      <c r="BK93" s="89">
        <v>0</v>
      </c>
      <c r="BL93" s="89">
        <v>0</v>
      </c>
      <c r="BM93" s="89">
        <v>0</v>
      </c>
      <c r="BN93" s="89">
        <v>3656.56</v>
      </c>
      <c r="BO93" s="90">
        <v>0.27129841222733342</v>
      </c>
      <c r="BP93" s="91">
        <v>0</v>
      </c>
      <c r="BQ93" s="26">
        <v>7668</v>
      </c>
      <c r="BR93" s="26">
        <v>650.75608927000007</v>
      </c>
      <c r="BS93" s="26"/>
      <c r="BT93" s="92">
        <v>-700</v>
      </c>
      <c r="BU93" s="26">
        <v>0</v>
      </c>
      <c r="BV93" s="26">
        <v>4485</v>
      </c>
      <c r="BW93" s="26">
        <v>4485</v>
      </c>
      <c r="BX93" s="26">
        <v>0</v>
      </c>
      <c r="BY93" s="26">
        <v>0</v>
      </c>
      <c r="BZ93" s="26">
        <v>-5000</v>
      </c>
      <c r="CA93" s="26">
        <v>0</v>
      </c>
      <c r="CB93" s="26">
        <v>-5300</v>
      </c>
      <c r="CC93" s="26">
        <v>0</v>
      </c>
      <c r="CD93" s="26">
        <v>-4000</v>
      </c>
      <c r="CE93" s="26">
        <v>0</v>
      </c>
      <c r="CF93" s="26">
        <v>-4800</v>
      </c>
      <c r="CG93" s="26">
        <v>0</v>
      </c>
      <c r="CH93" s="26">
        <v>9686.1022140200002</v>
      </c>
      <c r="CI93" s="26">
        <v>9686.1022140200002</v>
      </c>
      <c r="CJ93" s="90">
        <v>14171.10221402</v>
      </c>
      <c r="CK93" s="26"/>
      <c r="CL93" s="92">
        <v>-700</v>
      </c>
      <c r="CM93" s="26">
        <v>700</v>
      </c>
      <c r="CN93" s="26">
        <v>4485</v>
      </c>
      <c r="CO93" s="26">
        <v>0</v>
      </c>
      <c r="CP93" s="26">
        <v>0</v>
      </c>
      <c r="CQ93" s="26">
        <v>0</v>
      </c>
      <c r="CR93" s="26">
        <v>-5000</v>
      </c>
      <c r="CS93" s="26">
        <v>5000</v>
      </c>
      <c r="CT93" s="26">
        <v>-5300</v>
      </c>
      <c r="CU93" s="26">
        <v>5300</v>
      </c>
      <c r="CV93" s="26">
        <v>-4000</v>
      </c>
      <c r="CW93" s="26">
        <v>4000</v>
      </c>
      <c r="CX93" s="26">
        <v>-4800</v>
      </c>
      <c r="CY93" s="26">
        <v>4800</v>
      </c>
      <c r="CZ93" s="26">
        <v>9686.1022140200002</v>
      </c>
      <c r="DA93" s="26">
        <v>0</v>
      </c>
      <c r="DB93" s="90">
        <v>19800</v>
      </c>
      <c r="DC93" s="26"/>
      <c r="DD93" s="93">
        <v>44667.610999999997</v>
      </c>
      <c r="DE93" s="34">
        <v>2317.518</v>
      </c>
      <c r="DF93" s="37">
        <v>1737.9622809990999</v>
      </c>
      <c r="DG93" s="37">
        <v>48723.091280999099</v>
      </c>
      <c r="DH93" s="93">
        <v>10366.234</v>
      </c>
      <c r="DI93" s="93">
        <v>73128.410999999993</v>
      </c>
      <c r="DJ93" s="34">
        <v>5735</v>
      </c>
      <c r="DK93" s="90">
        <v>78863.410999999993</v>
      </c>
      <c r="DL93" s="26"/>
      <c r="DM93" s="93">
        <v>778.64400000000001</v>
      </c>
      <c r="DN93" s="34">
        <v>10555.905846475949</v>
      </c>
      <c r="DO93" s="34">
        <v>11334.549846475949</v>
      </c>
      <c r="DP93" s="37">
        <v>1555.9943428215181</v>
      </c>
      <c r="DQ93" s="37">
        <v>2932.5383508653349</v>
      </c>
      <c r="DR93" s="37">
        <v>428.59727113000002</v>
      </c>
      <c r="DS93" s="34">
        <v>3361.135621995335</v>
      </c>
      <c r="DT93" s="34">
        <v>162.91879727029641</v>
      </c>
      <c r="DU93" s="34">
        <v>162.91879727029641</v>
      </c>
      <c r="DW93" s="97">
        <v>0</v>
      </c>
      <c r="DX93" s="98">
        <v>6779.6610170000004</v>
      </c>
      <c r="DY93" s="104">
        <v>1447.7400829999999</v>
      </c>
      <c r="DZ93" s="104">
        <v>0</v>
      </c>
      <c r="EA93" s="97">
        <v>0</v>
      </c>
      <c r="EB93" s="98">
        <v>1553.672292</v>
      </c>
      <c r="EC93" s="97">
        <v>0</v>
      </c>
      <c r="ED93" s="98">
        <v>1271.1864410000001</v>
      </c>
      <c r="EE93" s="97">
        <v>0</v>
      </c>
      <c r="EF93" s="98">
        <v>847.5</v>
      </c>
      <c r="EG93" s="97">
        <v>0</v>
      </c>
      <c r="EH93" s="98">
        <v>7397.5988710000001</v>
      </c>
      <c r="EI93" s="97">
        <v>0</v>
      </c>
      <c r="EJ93" s="98">
        <v>6779.6610170000004</v>
      </c>
      <c r="EK93" s="105">
        <v>1553.672292</v>
      </c>
      <c r="EL93" s="106">
        <v>847.5</v>
      </c>
      <c r="EM93" s="107">
        <v>735.83500000000004</v>
      </c>
      <c r="EN93" s="105">
        <v>428.59727113000002</v>
      </c>
      <c r="EO93" s="105">
        <v>10964.025395000001</v>
      </c>
      <c r="EP93" s="105">
        <v>0</v>
      </c>
      <c r="ER93" s="133">
        <v>0</v>
      </c>
      <c r="ES93" s="23">
        <v>0</v>
      </c>
      <c r="ET93" s="34">
        <f t="shared" si="21"/>
        <v>0</v>
      </c>
      <c r="EU93" s="133">
        <v>0</v>
      </c>
      <c r="EV93" s="23">
        <v>0</v>
      </c>
      <c r="EW93" s="34">
        <f t="shared" si="20"/>
        <v>0</v>
      </c>
      <c r="EY93" s="141">
        <v>0</v>
      </c>
      <c r="EZ93" s="23">
        <v>3156.57</v>
      </c>
      <c r="FA93" s="139">
        <f t="shared" si="22"/>
        <v>0.23203283156840868</v>
      </c>
      <c r="FB93" s="5">
        <v>4613</v>
      </c>
      <c r="FC93" s="139">
        <f t="shared" si="23"/>
        <v>1</v>
      </c>
      <c r="FE93" s="5"/>
      <c r="FF93" s="141">
        <v>0</v>
      </c>
      <c r="FG93" s="23">
        <v>0</v>
      </c>
      <c r="FH93" s="139">
        <f t="shared" si="24"/>
        <v>0</v>
      </c>
      <c r="FI93" s="5">
        <v>0</v>
      </c>
      <c r="FJ93" s="139">
        <f t="shared" si="25"/>
        <v>0</v>
      </c>
      <c r="FL93" s="144">
        <v>7873</v>
      </c>
      <c r="FM93" s="145">
        <f t="shared" si="26"/>
        <v>0.68245451314546257</v>
      </c>
      <c r="FN93" s="144">
        <v>2591</v>
      </c>
      <c r="FO93" s="145">
        <f t="shared" si="27"/>
        <v>0.82634348588741824</v>
      </c>
      <c r="FQ93" s="141">
        <v>278</v>
      </c>
      <c r="FR93" s="23">
        <v>367.01</v>
      </c>
      <c r="FS93" s="185">
        <f t="shared" si="28"/>
        <v>0.8184367466057606</v>
      </c>
      <c r="FT93" s="186">
        <f t="shared" si="29"/>
        <v>645.01</v>
      </c>
      <c r="FV93" s="107">
        <f t="shared" si="30"/>
        <v>1223.672292</v>
      </c>
      <c r="FW93" s="23">
        <v>1553.672292</v>
      </c>
      <c r="FX93" s="23">
        <v>0</v>
      </c>
      <c r="FY93" s="23">
        <v>330</v>
      </c>
      <c r="FZ93" s="23">
        <f t="shared" si="31"/>
        <v>0.78759999261105451</v>
      </c>
      <c r="GA93" s="183">
        <v>0</v>
      </c>
      <c r="GC93" s="37">
        <v>6008.7626600000003</v>
      </c>
      <c r="GD93" s="37">
        <f t="shared" si="32"/>
        <v>0.18431787300613497</v>
      </c>
      <c r="GE93" s="37">
        <v>2596.1576</v>
      </c>
      <c r="GF93" s="37">
        <f t="shared" si="33"/>
        <v>0.19262187268140674</v>
      </c>
      <c r="GH93" s="5">
        <v>9679.9536250000001</v>
      </c>
      <c r="GI93" s="270">
        <v>3895.7385829999998</v>
      </c>
      <c r="GK93" s="35">
        <v>0.25700000000000001</v>
      </c>
      <c r="GL93" s="33">
        <v>0.84</v>
      </c>
      <c r="GM93" s="5">
        <f t="shared" si="34"/>
        <v>1517.77579117</v>
      </c>
      <c r="GN93" s="5">
        <v>-1517.77579117</v>
      </c>
      <c r="GO93" s="5">
        <f t="shared" si="35"/>
        <v>0</v>
      </c>
      <c r="GP93" s="5">
        <f t="shared" si="36"/>
        <v>0</v>
      </c>
      <c r="GR93" s="270">
        <v>9738.6059349999996</v>
      </c>
      <c r="GS93" s="270">
        <v>3747.6971079999998</v>
      </c>
      <c r="GV93" s="270">
        <v>3776.590956</v>
      </c>
      <c r="GW93" s="270">
        <v>1492.3021429999999</v>
      </c>
      <c r="GX93" s="5">
        <f t="shared" si="37"/>
        <v>1537.03108</v>
      </c>
      <c r="GY93" s="5">
        <f t="shared" si="38"/>
        <v>0.97089913302208564</v>
      </c>
    </row>
    <row r="94" spans="16:207" x14ac:dyDescent="0.35">
      <c r="P94" s="40">
        <v>92</v>
      </c>
      <c r="Q94" s="85">
        <v>0</v>
      </c>
      <c r="R94" s="86">
        <v>0</v>
      </c>
      <c r="S94" s="87">
        <v>0</v>
      </c>
      <c r="T94" s="86">
        <v>0</v>
      </c>
      <c r="U94" s="87">
        <v>0</v>
      </c>
      <c r="V94" s="86">
        <v>0</v>
      </c>
      <c r="W94" s="87">
        <v>0</v>
      </c>
      <c r="X94" s="86">
        <v>0</v>
      </c>
      <c r="Y94" s="87">
        <v>0</v>
      </c>
      <c r="Z94" s="86">
        <v>0</v>
      </c>
      <c r="AA94" s="87">
        <v>0</v>
      </c>
      <c r="AB94" s="86">
        <v>0</v>
      </c>
      <c r="AC94" s="87">
        <v>0</v>
      </c>
      <c r="AD94" s="86">
        <v>0</v>
      </c>
      <c r="AF94" s="40">
        <v>92</v>
      </c>
      <c r="AG94" s="85">
        <v>22694.949000000001</v>
      </c>
      <c r="AH94" s="87">
        <v>1872.2</v>
      </c>
      <c r="AI94" s="85">
        <v>407</v>
      </c>
      <c r="AJ94" s="37">
        <v>0.255</v>
      </c>
      <c r="AK94" s="37">
        <v>0.81400000000000006</v>
      </c>
      <c r="AL94" s="37">
        <v>0.81399999999999995</v>
      </c>
      <c r="AM94" s="86">
        <v>250.648</v>
      </c>
      <c r="AN94" s="87">
        <v>1699.9656</v>
      </c>
      <c r="AO94" s="37">
        <v>0.38800000000000001</v>
      </c>
      <c r="AP94" s="34">
        <v>0.14599999999999999</v>
      </c>
      <c r="AQ94" s="85">
        <v>33405.4</v>
      </c>
      <c r="AR94" s="87">
        <v>18897.375</v>
      </c>
      <c r="AS94" s="37">
        <v>0.749</v>
      </c>
      <c r="AT94" s="34">
        <v>0.80500000000000005</v>
      </c>
      <c r="AU94" s="26"/>
      <c r="AV94" s="85">
        <v>1150.0619999999999</v>
      </c>
      <c r="AW94" s="86">
        <v>0.4669999106657029</v>
      </c>
      <c r="AX94" s="85">
        <v>996.35</v>
      </c>
      <c r="AY94" s="86">
        <v>0.62000622277535777</v>
      </c>
      <c r="AZ94" s="85">
        <v>1121.4780000000001</v>
      </c>
      <c r="BA94" s="86">
        <v>0.5784392407674851</v>
      </c>
      <c r="BB94" s="26"/>
      <c r="BC94" s="88">
        <v>52500.305999999997</v>
      </c>
      <c r="BD94" s="86">
        <v>0.75409836065573765</v>
      </c>
      <c r="BE94" s="26"/>
      <c r="BF94" s="133">
        <v>9679.9539999999997</v>
      </c>
      <c r="BG94" s="26">
        <v>0</v>
      </c>
      <c r="BH94" s="89">
        <v>0</v>
      </c>
      <c r="BI94" s="90">
        <v>0.2969311042944785</v>
      </c>
      <c r="BJ94" s="91">
        <v>0</v>
      </c>
      <c r="BK94" s="89">
        <v>0</v>
      </c>
      <c r="BL94" s="89">
        <v>0</v>
      </c>
      <c r="BM94" s="89">
        <v>0</v>
      </c>
      <c r="BN94" s="89">
        <v>3895.739</v>
      </c>
      <c r="BO94" s="90">
        <v>0.28904429440569818</v>
      </c>
      <c r="BP94" s="91">
        <v>0</v>
      </c>
      <c r="BQ94" s="26">
        <v>7668</v>
      </c>
      <c r="BR94" s="26">
        <v>650.29620735999993</v>
      </c>
      <c r="BS94" s="26"/>
      <c r="BT94" s="92">
        <v>-700</v>
      </c>
      <c r="BU94" s="26">
        <v>0</v>
      </c>
      <c r="BV94" s="26">
        <v>4485</v>
      </c>
      <c r="BW94" s="26">
        <v>4485</v>
      </c>
      <c r="BX94" s="26">
        <v>0</v>
      </c>
      <c r="BY94" s="26">
        <v>0</v>
      </c>
      <c r="BZ94" s="26">
        <v>-5000</v>
      </c>
      <c r="CA94" s="26">
        <v>0</v>
      </c>
      <c r="CB94" s="26">
        <v>-5300</v>
      </c>
      <c r="CC94" s="26">
        <v>0</v>
      </c>
      <c r="CD94" s="26">
        <v>-4000</v>
      </c>
      <c r="CE94" s="26">
        <v>0</v>
      </c>
      <c r="CF94" s="26">
        <v>-4800</v>
      </c>
      <c r="CG94" s="26">
        <v>0</v>
      </c>
      <c r="CH94" s="26">
        <v>9849.5550667299995</v>
      </c>
      <c r="CI94" s="26">
        <v>9849.5550667299995</v>
      </c>
      <c r="CJ94" s="90">
        <v>14334.555066729999</v>
      </c>
      <c r="CK94" s="26"/>
      <c r="CL94" s="92">
        <v>-700</v>
      </c>
      <c r="CM94" s="26">
        <v>700</v>
      </c>
      <c r="CN94" s="26">
        <v>4485</v>
      </c>
      <c r="CO94" s="26">
        <v>0</v>
      </c>
      <c r="CP94" s="26">
        <v>0</v>
      </c>
      <c r="CQ94" s="26">
        <v>0</v>
      </c>
      <c r="CR94" s="26">
        <v>-5000</v>
      </c>
      <c r="CS94" s="26">
        <v>5000</v>
      </c>
      <c r="CT94" s="26">
        <v>-5300</v>
      </c>
      <c r="CU94" s="26">
        <v>5300</v>
      </c>
      <c r="CV94" s="26">
        <v>-4000</v>
      </c>
      <c r="CW94" s="26">
        <v>4000</v>
      </c>
      <c r="CX94" s="26">
        <v>-4800</v>
      </c>
      <c r="CY94" s="26">
        <v>4800</v>
      </c>
      <c r="CZ94" s="26">
        <v>9849.5550667299995</v>
      </c>
      <c r="DA94" s="26">
        <v>0</v>
      </c>
      <c r="DB94" s="90">
        <v>19800</v>
      </c>
      <c r="DC94" s="26"/>
      <c r="DD94" s="93">
        <v>44225.197999999997</v>
      </c>
      <c r="DE94" s="34">
        <v>2318.7689999999998</v>
      </c>
      <c r="DF94" s="37">
        <v>1877.1197350939001</v>
      </c>
      <c r="DG94" s="37">
        <v>48421.086735093893</v>
      </c>
      <c r="DH94" s="93">
        <v>10407.528</v>
      </c>
      <c r="DI94" s="93">
        <v>71807.410999999993</v>
      </c>
      <c r="DJ94" s="34">
        <v>5339</v>
      </c>
      <c r="DK94" s="90">
        <v>77146.410999999993</v>
      </c>
      <c r="DL94" s="26"/>
      <c r="DM94" s="93">
        <v>798.73500000000001</v>
      </c>
      <c r="DN94" s="34">
        <v>10540.1958456256</v>
      </c>
      <c r="DO94" s="34">
        <v>11338.9308456256</v>
      </c>
      <c r="DP94" s="37">
        <v>1401.326222068519</v>
      </c>
      <c r="DQ94" s="37">
        <v>2924.2604764400921</v>
      </c>
      <c r="DR94" s="37">
        <v>436.87514556000002</v>
      </c>
      <c r="DS94" s="34">
        <v>3361.1356220000921</v>
      </c>
      <c r="DT94" s="34">
        <v>162.4589153577829</v>
      </c>
      <c r="DU94" s="34">
        <v>162.4589153577829</v>
      </c>
      <c r="DW94" s="97">
        <v>0</v>
      </c>
      <c r="DX94" s="98">
        <v>6779.6610170000004</v>
      </c>
      <c r="DY94" s="104">
        <v>1447.7400829999999</v>
      </c>
      <c r="DZ94" s="104">
        <v>0</v>
      </c>
      <c r="EA94" s="97">
        <v>0</v>
      </c>
      <c r="EB94" s="98">
        <v>1553.672292</v>
      </c>
      <c r="EC94" s="97">
        <v>0</v>
      </c>
      <c r="ED94" s="98">
        <v>1271.1864410000001</v>
      </c>
      <c r="EE94" s="97">
        <v>0</v>
      </c>
      <c r="EF94" s="98">
        <v>847.5</v>
      </c>
      <c r="EG94" s="97">
        <v>0</v>
      </c>
      <c r="EH94" s="98">
        <v>7397.5988710000001</v>
      </c>
      <c r="EI94" s="97">
        <v>0</v>
      </c>
      <c r="EJ94" s="98">
        <v>6779.6610170000004</v>
      </c>
      <c r="EK94" s="105">
        <v>1553.672292</v>
      </c>
      <c r="EL94" s="106">
        <v>847.5</v>
      </c>
      <c r="EM94" s="107">
        <v>735.83500000000004</v>
      </c>
      <c r="EN94" s="105">
        <v>436.87514556000002</v>
      </c>
      <c r="EO94" s="105">
        <v>10964.025395000001</v>
      </c>
      <c r="EP94" s="105">
        <v>0</v>
      </c>
      <c r="ER94" s="133">
        <v>0</v>
      </c>
      <c r="ES94" s="23">
        <v>0</v>
      </c>
      <c r="ET94" s="34">
        <f t="shared" si="21"/>
        <v>0</v>
      </c>
      <c r="EU94" s="133">
        <v>0</v>
      </c>
      <c r="EV94" s="23">
        <v>0</v>
      </c>
      <c r="EW94" s="34">
        <f t="shared" si="20"/>
        <v>0</v>
      </c>
      <c r="EY94" s="141">
        <v>0</v>
      </c>
      <c r="EZ94" s="23">
        <v>3156.57</v>
      </c>
      <c r="FA94" s="139">
        <f t="shared" si="22"/>
        <v>0.23203283156840868</v>
      </c>
      <c r="FB94" s="5">
        <v>4613</v>
      </c>
      <c r="FC94" s="139">
        <f t="shared" si="23"/>
        <v>1</v>
      </c>
      <c r="FE94" s="5"/>
      <c r="FF94" s="141">
        <v>0</v>
      </c>
      <c r="FG94" s="23">
        <v>0</v>
      </c>
      <c r="FH94" s="139">
        <f t="shared" si="24"/>
        <v>0</v>
      </c>
      <c r="FI94" s="5">
        <v>0</v>
      </c>
      <c r="FJ94" s="139">
        <f t="shared" si="25"/>
        <v>0</v>
      </c>
      <c r="FL94" s="144">
        <v>7873</v>
      </c>
      <c r="FM94" s="145">
        <f t="shared" si="26"/>
        <v>0.68245451314546257</v>
      </c>
      <c r="FN94" s="144">
        <v>2591</v>
      </c>
      <c r="FO94" s="145">
        <f t="shared" si="27"/>
        <v>0.82634348588741824</v>
      </c>
      <c r="FQ94" s="141">
        <v>278</v>
      </c>
      <c r="FR94" s="23">
        <v>367.01</v>
      </c>
      <c r="FS94" s="185">
        <f t="shared" si="28"/>
        <v>0.8184367466057606</v>
      </c>
      <c r="FT94" s="186">
        <f t="shared" si="29"/>
        <v>645.01</v>
      </c>
      <c r="FV94" s="107">
        <f t="shared" si="30"/>
        <v>1223.672292</v>
      </c>
      <c r="FW94" s="23">
        <v>1553.672292</v>
      </c>
      <c r="FX94" s="23">
        <v>0</v>
      </c>
      <c r="FY94" s="23">
        <v>330</v>
      </c>
      <c r="FZ94" s="23">
        <f t="shared" si="31"/>
        <v>0.78759999261105451</v>
      </c>
      <c r="GA94" s="183">
        <v>0</v>
      </c>
      <c r="GC94" s="37">
        <v>6872.7673400000003</v>
      </c>
      <c r="GD94" s="37">
        <f t="shared" si="32"/>
        <v>0.21082108404907976</v>
      </c>
      <c r="GE94" s="37">
        <v>2765.97469</v>
      </c>
      <c r="GF94" s="37">
        <f t="shared" si="33"/>
        <v>0.2052214490280457</v>
      </c>
      <c r="GH94" s="5">
        <v>10450.502930000001</v>
      </c>
      <c r="GI94" s="270">
        <v>4304.5321809999996</v>
      </c>
      <c r="GK94" s="35">
        <v>0.25700000000000001</v>
      </c>
      <c r="GL94" s="33">
        <v>0.84</v>
      </c>
      <c r="GM94" s="5">
        <f t="shared" si="34"/>
        <v>1517.77579117</v>
      </c>
      <c r="GN94" s="5">
        <v>-1517.77579117</v>
      </c>
      <c r="GO94" s="5">
        <f t="shared" si="35"/>
        <v>0</v>
      </c>
      <c r="GP94" s="5">
        <f t="shared" si="36"/>
        <v>0</v>
      </c>
      <c r="GR94" s="270">
        <v>8463.0464140000004</v>
      </c>
      <c r="GS94" s="270">
        <v>3656.5600570000001</v>
      </c>
      <c r="GV94" s="270">
        <v>3776.590956</v>
      </c>
      <c r="GW94" s="270">
        <v>1492.3021429999999</v>
      </c>
      <c r="GX94" s="5">
        <f t="shared" si="37"/>
        <v>1537.03108</v>
      </c>
      <c r="GY94" s="5">
        <f t="shared" si="38"/>
        <v>0.97089913302208564</v>
      </c>
    </row>
    <row r="95" spans="16:207" x14ac:dyDescent="0.35">
      <c r="P95" s="40">
        <v>93</v>
      </c>
      <c r="Q95" s="85">
        <v>0</v>
      </c>
      <c r="R95" s="86">
        <v>0</v>
      </c>
      <c r="S95" s="87">
        <v>0</v>
      </c>
      <c r="T95" s="86">
        <v>0</v>
      </c>
      <c r="U95" s="87">
        <v>0</v>
      </c>
      <c r="V95" s="86">
        <v>0</v>
      </c>
      <c r="W95" s="87">
        <v>0</v>
      </c>
      <c r="X95" s="86">
        <v>0</v>
      </c>
      <c r="Y95" s="87">
        <v>0</v>
      </c>
      <c r="Z95" s="86">
        <v>0</v>
      </c>
      <c r="AA95" s="87">
        <v>0</v>
      </c>
      <c r="AB95" s="86">
        <v>0</v>
      </c>
      <c r="AC95" s="87">
        <v>0</v>
      </c>
      <c r="AD95" s="86">
        <v>0</v>
      </c>
      <c r="AF95" s="40">
        <v>93</v>
      </c>
      <c r="AG95" s="85">
        <v>24474.945</v>
      </c>
      <c r="AH95" s="87">
        <v>1890.6</v>
      </c>
      <c r="AI95" s="85">
        <v>411</v>
      </c>
      <c r="AJ95" s="37">
        <v>0.27499999999999997</v>
      </c>
      <c r="AK95" s="37">
        <v>0.82199999999999995</v>
      </c>
      <c r="AL95" s="37">
        <v>0.82199999999999995</v>
      </c>
      <c r="AM95" s="86">
        <v>278.42599999999999</v>
      </c>
      <c r="AN95" s="87">
        <v>1723.2528</v>
      </c>
      <c r="AO95" s="37">
        <v>0.43099999999999999</v>
      </c>
      <c r="AP95" s="34">
        <v>0.14799999999999999</v>
      </c>
      <c r="AQ95" s="85">
        <v>34788</v>
      </c>
      <c r="AR95" s="87">
        <v>19038.224999999999</v>
      </c>
      <c r="AS95" s="37">
        <v>0.78</v>
      </c>
      <c r="AT95" s="34">
        <v>0.81099999999999994</v>
      </c>
      <c r="AU95" s="26"/>
      <c r="AV95" s="85">
        <v>1164.838</v>
      </c>
      <c r="AW95" s="86">
        <v>0.47299992690830239</v>
      </c>
      <c r="AX95" s="85">
        <v>1002.082</v>
      </c>
      <c r="AY95" s="86">
        <v>0.62357311761045431</v>
      </c>
      <c r="AZ95" s="85">
        <v>1121.4780000000001</v>
      </c>
      <c r="BA95" s="86">
        <v>0.5784392407674851</v>
      </c>
      <c r="BB95" s="26"/>
      <c r="BC95" s="88">
        <v>52500.305999999997</v>
      </c>
      <c r="BD95" s="86">
        <v>0.75409836065573765</v>
      </c>
      <c r="BE95" s="26"/>
      <c r="BF95" s="133">
        <v>10450.503000000001</v>
      </c>
      <c r="BG95" s="26">
        <v>0</v>
      </c>
      <c r="BH95" s="89">
        <v>0</v>
      </c>
      <c r="BI95" s="90">
        <v>0.32056757668711661</v>
      </c>
      <c r="BJ95" s="91">
        <v>0</v>
      </c>
      <c r="BK95" s="89">
        <v>0</v>
      </c>
      <c r="BL95" s="89">
        <v>0</v>
      </c>
      <c r="BM95" s="89">
        <v>0</v>
      </c>
      <c r="BN95" s="89">
        <v>4304.5320000000002</v>
      </c>
      <c r="BO95" s="90">
        <v>0.31937468467131624</v>
      </c>
      <c r="BP95" s="91">
        <v>0</v>
      </c>
      <c r="BQ95" s="26">
        <v>7668</v>
      </c>
      <c r="BR95" s="26">
        <v>649.83632544000011</v>
      </c>
      <c r="BS95" s="26"/>
      <c r="BT95" s="92">
        <v>-700</v>
      </c>
      <c r="BU95" s="26">
        <v>0</v>
      </c>
      <c r="BV95" s="26">
        <v>4485</v>
      </c>
      <c r="BW95" s="26">
        <v>4485</v>
      </c>
      <c r="BX95" s="26">
        <v>0</v>
      </c>
      <c r="BY95" s="26">
        <v>0</v>
      </c>
      <c r="BZ95" s="26">
        <v>-5000</v>
      </c>
      <c r="CA95" s="26">
        <v>0</v>
      </c>
      <c r="CB95" s="26">
        <v>-5300</v>
      </c>
      <c r="CC95" s="26">
        <v>0</v>
      </c>
      <c r="CD95" s="26">
        <v>-4000</v>
      </c>
      <c r="CE95" s="26">
        <v>0</v>
      </c>
      <c r="CF95" s="26">
        <v>-4800</v>
      </c>
      <c r="CG95" s="26">
        <v>0</v>
      </c>
      <c r="CH95" s="26">
        <v>12065.3598539</v>
      </c>
      <c r="CI95" s="26">
        <v>12065.3598539</v>
      </c>
      <c r="CJ95" s="90">
        <v>16550.359853900001</v>
      </c>
      <c r="CK95" s="26"/>
      <c r="CL95" s="92">
        <v>-700</v>
      </c>
      <c r="CM95" s="26">
        <v>700</v>
      </c>
      <c r="CN95" s="26">
        <v>4485</v>
      </c>
      <c r="CO95" s="26">
        <v>0</v>
      </c>
      <c r="CP95" s="26">
        <v>0</v>
      </c>
      <c r="CQ95" s="26">
        <v>0</v>
      </c>
      <c r="CR95" s="26">
        <v>-5000</v>
      </c>
      <c r="CS95" s="26">
        <v>5000</v>
      </c>
      <c r="CT95" s="26">
        <v>-5300</v>
      </c>
      <c r="CU95" s="26">
        <v>5300</v>
      </c>
      <c r="CV95" s="26">
        <v>-4000</v>
      </c>
      <c r="CW95" s="26">
        <v>4000</v>
      </c>
      <c r="CX95" s="26">
        <v>-4800</v>
      </c>
      <c r="CY95" s="26">
        <v>4800</v>
      </c>
      <c r="CZ95" s="26">
        <v>12065.3598539</v>
      </c>
      <c r="DA95" s="26">
        <v>0</v>
      </c>
      <c r="DB95" s="90">
        <v>19800</v>
      </c>
      <c r="DC95" s="26"/>
      <c r="DD95" s="93">
        <v>42589.440999999999</v>
      </c>
      <c r="DE95" s="34">
        <v>2318.9059999999999</v>
      </c>
      <c r="DF95" s="37">
        <v>1856.6173314969001</v>
      </c>
      <c r="DG95" s="37">
        <v>46764.9643314969</v>
      </c>
      <c r="DH95" s="93">
        <v>10046.245000000001</v>
      </c>
      <c r="DI95" s="93">
        <v>67566.410999999993</v>
      </c>
      <c r="DJ95" s="34">
        <v>5481</v>
      </c>
      <c r="DK95" s="90">
        <v>73047.410999999993</v>
      </c>
      <c r="DL95" s="26"/>
      <c r="DM95" s="93">
        <v>768.46</v>
      </c>
      <c r="DN95" s="34">
        <v>10524.485844775239</v>
      </c>
      <c r="DO95" s="34">
        <v>11292.94584477524</v>
      </c>
      <c r="DP95" s="37">
        <v>1298.2141415665189</v>
      </c>
      <c r="DQ95" s="37">
        <v>2915.9826020148498</v>
      </c>
      <c r="DR95" s="37">
        <v>445.15301999000002</v>
      </c>
      <c r="DS95" s="34">
        <v>3361.1356220048497</v>
      </c>
      <c r="DT95" s="34">
        <v>161.99903344526939</v>
      </c>
      <c r="DU95" s="34">
        <v>161.99903344526939</v>
      </c>
      <c r="DW95" s="97">
        <v>0</v>
      </c>
      <c r="DX95" s="98">
        <v>6779.6610170000004</v>
      </c>
      <c r="DY95" s="104">
        <v>1447.7400829999999</v>
      </c>
      <c r="DZ95" s="104">
        <v>0</v>
      </c>
      <c r="EA95" s="97">
        <v>0</v>
      </c>
      <c r="EB95" s="98">
        <v>1553.672292</v>
      </c>
      <c r="EC95" s="97">
        <v>0</v>
      </c>
      <c r="ED95" s="98">
        <v>1271.1864410000001</v>
      </c>
      <c r="EE95" s="97">
        <v>0</v>
      </c>
      <c r="EF95" s="98">
        <v>847.5</v>
      </c>
      <c r="EG95" s="97">
        <v>0</v>
      </c>
      <c r="EH95" s="98">
        <v>7397.5988710000001</v>
      </c>
      <c r="EI95" s="97">
        <v>0</v>
      </c>
      <c r="EJ95" s="98">
        <v>6779.6610170000004</v>
      </c>
      <c r="EK95" s="105">
        <v>1553.672292</v>
      </c>
      <c r="EL95" s="106">
        <v>847.5</v>
      </c>
      <c r="EM95" s="107">
        <v>735.83500000000004</v>
      </c>
      <c r="EN95" s="105">
        <v>445.15301999000002</v>
      </c>
      <c r="EO95" s="105">
        <v>10964.025395000001</v>
      </c>
      <c r="EP95" s="105">
        <v>0</v>
      </c>
      <c r="ER95" s="133">
        <v>0</v>
      </c>
      <c r="ES95" s="23">
        <v>0</v>
      </c>
      <c r="ET95" s="34">
        <f t="shared" si="21"/>
        <v>0</v>
      </c>
      <c r="EU95" s="133">
        <v>0</v>
      </c>
      <c r="EV95" s="23">
        <v>0</v>
      </c>
      <c r="EW95" s="34">
        <f t="shared" si="20"/>
        <v>0</v>
      </c>
      <c r="EY95" s="141">
        <v>20.674066929999999</v>
      </c>
      <c r="EZ95" s="23">
        <v>3156.57</v>
      </c>
      <c r="FA95" s="139">
        <f t="shared" si="22"/>
        <v>0.23355253881070101</v>
      </c>
      <c r="FB95" s="5">
        <v>4613</v>
      </c>
      <c r="FC95" s="139">
        <f t="shared" si="23"/>
        <v>1</v>
      </c>
      <c r="FE95" s="5"/>
      <c r="FF95" s="141">
        <v>0</v>
      </c>
      <c r="FG95" s="23">
        <v>0</v>
      </c>
      <c r="FH95" s="139">
        <f t="shared" si="24"/>
        <v>0</v>
      </c>
      <c r="FI95" s="5">
        <v>0</v>
      </c>
      <c r="FJ95" s="139">
        <f t="shared" si="25"/>
        <v>0</v>
      </c>
      <c r="FL95" s="144">
        <v>7873</v>
      </c>
      <c r="FM95" s="145">
        <f t="shared" si="26"/>
        <v>0.68245451314546257</v>
      </c>
      <c r="FN95" s="144">
        <v>2591</v>
      </c>
      <c r="FO95" s="145">
        <f t="shared" si="27"/>
        <v>0.82634348588741824</v>
      </c>
      <c r="FQ95" s="141">
        <v>278</v>
      </c>
      <c r="FR95" s="23">
        <v>367.01</v>
      </c>
      <c r="FS95" s="185">
        <f t="shared" si="28"/>
        <v>0.8184367466057606</v>
      </c>
      <c r="FT95" s="186">
        <f t="shared" si="29"/>
        <v>645.01</v>
      </c>
      <c r="FV95" s="107">
        <f t="shared" si="30"/>
        <v>1223.672292</v>
      </c>
      <c r="FW95" s="23">
        <v>1553.672292</v>
      </c>
      <c r="FX95" s="23">
        <v>0</v>
      </c>
      <c r="FY95" s="23">
        <v>330</v>
      </c>
      <c r="FZ95" s="23">
        <f t="shared" si="31"/>
        <v>0.78759999261105451</v>
      </c>
      <c r="GA95" s="183">
        <v>0</v>
      </c>
      <c r="GC95" s="37">
        <v>7419.8571300000003</v>
      </c>
      <c r="GD95" s="37">
        <f t="shared" si="32"/>
        <v>0.22760297944785277</v>
      </c>
      <c r="GE95" s="37">
        <v>3056.2177200000001</v>
      </c>
      <c r="GF95" s="37">
        <f t="shared" si="33"/>
        <v>0.22675602611663453</v>
      </c>
      <c r="GH95" s="5">
        <v>10951.010340000001</v>
      </c>
      <c r="GI95" s="270">
        <v>4896.4647850000001</v>
      </c>
      <c r="GK95" s="35">
        <v>0.25700000000000001</v>
      </c>
      <c r="GL95" s="33">
        <v>0.84</v>
      </c>
      <c r="GM95" s="5">
        <f t="shared" si="34"/>
        <v>1517.77579117</v>
      </c>
      <c r="GN95" s="5">
        <v>-1517.77579117</v>
      </c>
      <c r="GO95" s="5">
        <f t="shared" si="35"/>
        <v>0</v>
      </c>
      <c r="GP95" s="5">
        <f t="shared" si="36"/>
        <v>0</v>
      </c>
      <c r="GR95" s="270">
        <v>9679.9536250000001</v>
      </c>
      <c r="GS95" s="270">
        <v>3895.7385829999998</v>
      </c>
      <c r="GV95" s="270">
        <v>3776.590956</v>
      </c>
      <c r="GW95" s="270">
        <v>1492.3021429999999</v>
      </c>
      <c r="GX95" s="5">
        <f t="shared" si="37"/>
        <v>1537.03108</v>
      </c>
      <c r="GY95" s="5">
        <f t="shared" si="38"/>
        <v>0.97089913302208564</v>
      </c>
    </row>
    <row r="96" spans="16:207" x14ac:dyDescent="0.35">
      <c r="P96" s="40">
        <v>94</v>
      </c>
      <c r="Q96" s="85">
        <v>0</v>
      </c>
      <c r="R96" s="86">
        <v>0</v>
      </c>
      <c r="S96" s="87">
        <v>0</v>
      </c>
      <c r="T96" s="86">
        <v>0</v>
      </c>
      <c r="U96" s="87">
        <v>0</v>
      </c>
      <c r="V96" s="86">
        <v>0</v>
      </c>
      <c r="W96" s="87">
        <v>0</v>
      </c>
      <c r="X96" s="86">
        <v>0</v>
      </c>
      <c r="Y96" s="87">
        <v>0</v>
      </c>
      <c r="Z96" s="86">
        <v>0</v>
      </c>
      <c r="AA96" s="87">
        <v>0</v>
      </c>
      <c r="AB96" s="86">
        <v>0</v>
      </c>
      <c r="AC96" s="87">
        <v>0</v>
      </c>
      <c r="AD96" s="86">
        <v>0</v>
      </c>
      <c r="AF96" s="40">
        <v>94</v>
      </c>
      <c r="AG96" s="85">
        <v>25631.9424</v>
      </c>
      <c r="AH96" s="87">
        <v>1906.7</v>
      </c>
      <c r="AI96" s="85">
        <v>414.5</v>
      </c>
      <c r="AJ96" s="37">
        <v>0.28799999999999998</v>
      </c>
      <c r="AK96" s="37">
        <v>0.82900000000000007</v>
      </c>
      <c r="AL96" s="37">
        <v>0.82899999999999996</v>
      </c>
      <c r="AM96" s="86">
        <v>321.70800000000003</v>
      </c>
      <c r="AN96" s="87">
        <v>1956.1248000000001</v>
      </c>
      <c r="AO96" s="37">
        <v>0.49800000000000005</v>
      </c>
      <c r="AP96" s="34">
        <v>0.16800000000000001</v>
      </c>
      <c r="AQ96" s="85">
        <v>35903</v>
      </c>
      <c r="AR96" s="87">
        <v>19155.599999999999</v>
      </c>
      <c r="AS96" s="37">
        <v>0.80500000000000005</v>
      </c>
      <c r="AT96" s="34">
        <v>0.81599999999999995</v>
      </c>
      <c r="AU96" s="26"/>
      <c r="AV96" s="85">
        <v>1150.0619999999999</v>
      </c>
      <c r="AW96" s="86">
        <v>0.4669999106657029</v>
      </c>
      <c r="AX96" s="85">
        <v>998.51499999999999</v>
      </c>
      <c r="AY96" s="86">
        <v>0.62135345364032357</v>
      </c>
      <c r="AZ96" s="85">
        <v>1121.4780000000001</v>
      </c>
      <c r="BA96" s="86">
        <v>0.5784392407674851</v>
      </c>
      <c r="BB96" s="26"/>
      <c r="BC96" s="88">
        <v>52500.305999999997</v>
      </c>
      <c r="BD96" s="86">
        <v>0.75409836065573765</v>
      </c>
      <c r="BE96" s="26"/>
      <c r="BF96" s="133">
        <v>10951.01</v>
      </c>
      <c r="BG96" s="26">
        <v>0</v>
      </c>
      <c r="BH96" s="89">
        <v>0</v>
      </c>
      <c r="BI96" s="90">
        <v>0.33592055214723926</v>
      </c>
      <c r="BJ96" s="91">
        <v>0</v>
      </c>
      <c r="BK96" s="89">
        <v>0</v>
      </c>
      <c r="BL96" s="89">
        <v>0</v>
      </c>
      <c r="BM96" s="89">
        <v>0</v>
      </c>
      <c r="BN96" s="89">
        <v>4896.4650000000001</v>
      </c>
      <c r="BO96" s="90">
        <v>0.36329314438343968</v>
      </c>
      <c r="BP96" s="91">
        <v>0</v>
      </c>
      <c r="BQ96" s="26">
        <v>7668</v>
      </c>
      <c r="BR96" s="26">
        <v>649.37644352999996</v>
      </c>
      <c r="BS96" s="26"/>
      <c r="BT96" s="92">
        <v>-700</v>
      </c>
      <c r="BU96" s="26">
        <v>0</v>
      </c>
      <c r="BV96" s="26">
        <v>4485</v>
      </c>
      <c r="BW96" s="26">
        <v>4485</v>
      </c>
      <c r="BX96" s="26">
        <v>0</v>
      </c>
      <c r="BY96" s="26">
        <v>0</v>
      </c>
      <c r="BZ96" s="26">
        <v>-5000</v>
      </c>
      <c r="CA96" s="26">
        <v>0</v>
      </c>
      <c r="CB96" s="26">
        <v>-5300</v>
      </c>
      <c r="CC96" s="26">
        <v>0</v>
      </c>
      <c r="CD96" s="26">
        <v>-4000</v>
      </c>
      <c r="CE96" s="26">
        <v>0</v>
      </c>
      <c r="CF96" s="26">
        <v>-4800</v>
      </c>
      <c r="CG96" s="26">
        <v>0</v>
      </c>
      <c r="CH96" s="26">
        <v>9855.1154344000006</v>
      </c>
      <c r="CI96" s="26">
        <v>9855.1154344000006</v>
      </c>
      <c r="CJ96" s="90">
        <v>14340.115434400001</v>
      </c>
      <c r="CK96" s="26"/>
      <c r="CL96" s="92">
        <v>-700</v>
      </c>
      <c r="CM96" s="26">
        <v>700</v>
      </c>
      <c r="CN96" s="26">
        <v>4485</v>
      </c>
      <c r="CO96" s="26">
        <v>0</v>
      </c>
      <c r="CP96" s="26">
        <v>0</v>
      </c>
      <c r="CQ96" s="26">
        <v>0</v>
      </c>
      <c r="CR96" s="26">
        <v>-5000</v>
      </c>
      <c r="CS96" s="26">
        <v>5000</v>
      </c>
      <c r="CT96" s="26">
        <v>-5300</v>
      </c>
      <c r="CU96" s="26">
        <v>5300</v>
      </c>
      <c r="CV96" s="26">
        <v>-4000</v>
      </c>
      <c r="CW96" s="26">
        <v>4000</v>
      </c>
      <c r="CX96" s="26">
        <v>-4800</v>
      </c>
      <c r="CY96" s="26">
        <v>4800</v>
      </c>
      <c r="CZ96" s="26">
        <v>9855.1154344000006</v>
      </c>
      <c r="DA96" s="26">
        <v>0</v>
      </c>
      <c r="DB96" s="90">
        <v>19800</v>
      </c>
      <c r="DC96" s="26"/>
      <c r="DD96" s="93">
        <v>40010.364999999998</v>
      </c>
      <c r="DE96" s="34">
        <v>2318.9279999999999</v>
      </c>
      <c r="DF96" s="37">
        <v>1785.0935541245001</v>
      </c>
      <c r="DG96" s="37">
        <v>44114.386554124496</v>
      </c>
      <c r="DH96" s="93">
        <v>9538.8009999999995</v>
      </c>
      <c r="DI96" s="93">
        <v>64917.411</v>
      </c>
      <c r="DJ96" s="34">
        <v>5122</v>
      </c>
      <c r="DK96" s="90">
        <v>70039.410999999993</v>
      </c>
      <c r="DL96" s="26"/>
      <c r="DM96" s="93">
        <v>703.02099999999996</v>
      </c>
      <c r="DN96" s="34">
        <v>10508.77584392489</v>
      </c>
      <c r="DO96" s="34">
        <v>11211.796843924891</v>
      </c>
      <c r="DP96" s="37">
        <v>1220.8800811900189</v>
      </c>
      <c r="DQ96" s="37">
        <v>2907.704727589607</v>
      </c>
      <c r="DR96" s="37">
        <v>453.43089441000001</v>
      </c>
      <c r="DS96" s="34">
        <v>3361.1356219996069</v>
      </c>
      <c r="DT96" s="34">
        <v>161.53915153275599</v>
      </c>
      <c r="DU96" s="34">
        <v>161.53915153275599</v>
      </c>
      <c r="DW96" s="97">
        <v>0</v>
      </c>
      <c r="DX96" s="98">
        <v>6779.6610170000004</v>
      </c>
      <c r="DY96" s="104">
        <v>1447.7400829999999</v>
      </c>
      <c r="DZ96" s="104">
        <v>0</v>
      </c>
      <c r="EA96" s="97">
        <v>0</v>
      </c>
      <c r="EB96" s="98">
        <v>1553.672292</v>
      </c>
      <c r="EC96" s="97">
        <v>0</v>
      </c>
      <c r="ED96" s="98">
        <v>1271.1864410000001</v>
      </c>
      <c r="EE96" s="97">
        <v>0</v>
      </c>
      <c r="EF96" s="98">
        <v>847.5</v>
      </c>
      <c r="EG96" s="97">
        <v>0</v>
      </c>
      <c r="EH96" s="98">
        <v>7397.5988710000001</v>
      </c>
      <c r="EI96" s="97">
        <v>0</v>
      </c>
      <c r="EJ96" s="98">
        <v>6779.6610170000004</v>
      </c>
      <c r="EK96" s="105">
        <v>1553.672292</v>
      </c>
      <c r="EL96" s="106">
        <v>847.5</v>
      </c>
      <c r="EM96" s="107">
        <v>735.83500000000004</v>
      </c>
      <c r="EN96" s="105">
        <v>453.43089441000001</v>
      </c>
      <c r="EO96" s="105">
        <v>10964.025395000001</v>
      </c>
      <c r="EP96" s="105">
        <v>0</v>
      </c>
      <c r="ER96" s="133">
        <v>0</v>
      </c>
      <c r="ES96" s="23">
        <v>0</v>
      </c>
      <c r="ET96" s="34">
        <f t="shared" si="21"/>
        <v>0</v>
      </c>
      <c r="EU96" s="133">
        <v>0</v>
      </c>
      <c r="EV96" s="23">
        <v>0</v>
      </c>
      <c r="EW96" s="34">
        <f t="shared" si="20"/>
        <v>0</v>
      </c>
      <c r="EY96" s="141">
        <v>1006.87244778</v>
      </c>
      <c r="EZ96" s="23">
        <v>3156.57</v>
      </c>
      <c r="FA96" s="139">
        <f t="shared" si="22"/>
        <v>0.3060459106658493</v>
      </c>
      <c r="FB96" s="5">
        <v>4613</v>
      </c>
      <c r="FC96" s="139">
        <f t="shared" si="23"/>
        <v>1</v>
      </c>
      <c r="FE96" s="5"/>
      <c r="FF96" s="141">
        <v>0</v>
      </c>
      <c r="FG96" s="23">
        <v>0</v>
      </c>
      <c r="FH96" s="139">
        <f t="shared" si="24"/>
        <v>0</v>
      </c>
      <c r="FI96" s="5">
        <v>0</v>
      </c>
      <c r="FJ96" s="139">
        <f t="shared" si="25"/>
        <v>0</v>
      </c>
      <c r="FL96" s="144">
        <v>7873</v>
      </c>
      <c r="FM96" s="145">
        <f t="shared" si="26"/>
        <v>0.68245451314546257</v>
      </c>
      <c r="FN96" s="144">
        <v>2591</v>
      </c>
      <c r="FO96" s="145">
        <f t="shared" si="27"/>
        <v>0.82634348588741824</v>
      </c>
      <c r="FQ96" s="141">
        <v>278</v>
      </c>
      <c r="FR96" s="23">
        <v>367.01</v>
      </c>
      <c r="FS96" s="185">
        <f t="shared" si="28"/>
        <v>0.8184367466057606</v>
      </c>
      <c r="FT96" s="186">
        <f t="shared" si="29"/>
        <v>645.01</v>
      </c>
      <c r="FV96" s="107">
        <f t="shared" si="30"/>
        <v>1223.672292</v>
      </c>
      <c r="FW96" s="23">
        <v>1553.672292</v>
      </c>
      <c r="FX96" s="23">
        <v>0</v>
      </c>
      <c r="FY96" s="23">
        <v>330</v>
      </c>
      <c r="FZ96" s="23">
        <f t="shared" si="31"/>
        <v>0.78759999261105451</v>
      </c>
      <c r="GA96" s="183">
        <v>0</v>
      </c>
      <c r="GC96" s="37">
        <v>7775.2170999999998</v>
      </c>
      <c r="GD96" s="37">
        <f t="shared" si="32"/>
        <v>0.23850359202453988</v>
      </c>
      <c r="GE96" s="37">
        <v>3413.6436596200001</v>
      </c>
      <c r="GF96" s="37">
        <f t="shared" si="33"/>
        <v>0.25327523813770592</v>
      </c>
      <c r="GH96" s="5">
        <v>12139.872170000001</v>
      </c>
      <c r="GI96" s="270">
        <v>5209.024136</v>
      </c>
      <c r="GK96" s="35">
        <v>0.25700000000000001</v>
      </c>
      <c r="GL96" s="33">
        <v>0.84</v>
      </c>
      <c r="GM96" s="5">
        <f t="shared" si="34"/>
        <v>1517.77579117</v>
      </c>
      <c r="GN96" s="5">
        <v>-1517.77579117</v>
      </c>
      <c r="GO96" s="5">
        <f t="shared" si="35"/>
        <v>0</v>
      </c>
      <c r="GP96" s="5">
        <f t="shared" si="36"/>
        <v>0</v>
      </c>
      <c r="GR96" s="270">
        <v>10450.502930000001</v>
      </c>
      <c r="GS96" s="270">
        <v>4304.5321809999996</v>
      </c>
      <c r="GV96" s="270">
        <v>3776.590956</v>
      </c>
      <c r="GW96" s="270">
        <v>1492.3021429999999</v>
      </c>
      <c r="GX96" s="5">
        <f t="shared" si="37"/>
        <v>1537.03108</v>
      </c>
      <c r="GY96" s="5">
        <f t="shared" si="38"/>
        <v>0.97089913302208564</v>
      </c>
    </row>
    <row r="97" spans="16:207" x14ac:dyDescent="0.35">
      <c r="P97" s="40">
        <v>95</v>
      </c>
      <c r="Q97" s="85">
        <v>0</v>
      </c>
      <c r="R97" s="86">
        <v>0</v>
      </c>
      <c r="S97" s="87">
        <v>0</v>
      </c>
      <c r="T97" s="86">
        <v>0</v>
      </c>
      <c r="U97" s="87">
        <v>0</v>
      </c>
      <c r="V97" s="86">
        <v>0</v>
      </c>
      <c r="W97" s="87">
        <v>0</v>
      </c>
      <c r="X97" s="86">
        <v>0</v>
      </c>
      <c r="Y97" s="87">
        <v>0</v>
      </c>
      <c r="Z97" s="86">
        <v>0</v>
      </c>
      <c r="AA97" s="87">
        <v>0</v>
      </c>
      <c r="AB97" s="86">
        <v>0</v>
      </c>
      <c r="AC97" s="87">
        <v>0</v>
      </c>
      <c r="AD97" s="86">
        <v>0</v>
      </c>
      <c r="AF97" s="40">
        <v>95</v>
      </c>
      <c r="AG97" s="85">
        <v>28390.9362</v>
      </c>
      <c r="AH97" s="87">
        <v>1925.1</v>
      </c>
      <c r="AI97" s="85">
        <v>418.5</v>
      </c>
      <c r="AJ97" s="37">
        <v>0.31900000000000001</v>
      </c>
      <c r="AK97" s="37">
        <v>0.83699999999999997</v>
      </c>
      <c r="AL97" s="37">
        <v>0.83699999999999997</v>
      </c>
      <c r="AM97" s="86">
        <v>345.61</v>
      </c>
      <c r="AN97" s="87">
        <v>2386.9380000000001</v>
      </c>
      <c r="AO97" s="37">
        <v>0.53500000000000003</v>
      </c>
      <c r="AP97" s="34">
        <v>0.20500000000000002</v>
      </c>
      <c r="AQ97" s="85">
        <v>36661.199999999997</v>
      </c>
      <c r="AR97" s="87">
        <v>19249.5</v>
      </c>
      <c r="AS97" s="37">
        <v>0.82199999999999995</v>
      </c>
      <c r="AT97" s="34">
        <v>0.82</v>
      </c>
      <c r="AU97" s="26"/>
      <c r="AV97" s="85">
        <v>1145.1369999999999</v>
      </c>
      <c r="AW97" s="86">
        <v>0.46500004060649869</v>
      </c>
      <c r="AX97" s="85">
        <v>973.24599999999998</v>
      </c>
      <c r="AY97" s="86">
        <v>0.60562912258867452</v>
      </c>
      <c r="AZ97" s="85">
        <v>1121.4780000000001</v>
      </c>
      <c r="BA97" s="86">
        <v>0.5784392407674851</v>
      </c>
      <c r="BB97" s="26"/>
      <c r="BC97" s="88">
        <v>52500.305999999997</v>
      </c>
      <c r="BD97" s="86">
        <v>0.75409836065573765</v>
      </c>
      <c r="BE97" s="26"/>
      <c r="BF97" s="133">
        <v>12139.871999999999</v>
      </c>
      <c r="BG97" s="26">
        <v>0</v>
      </c>
      <c r="BH97" s="89">
        <v>0</v>
      </c>
      <c r="BI97" s="90">
        <v>0.37238871165644172</v>
      </c>
      <c r="BJ97" s="91">
        <v>0</v>
      </c>
      <c r="BK97" s="89">
        <v>0</v>
      </c>
      <c r="BL97" s="89">
        <v>0</v>
      </c>
      <c r="BM97" s="89">
        <v>0</v>
      </c>
      <c r="BN97" s="89">
        <v>5209.0240000000003</v>
      </c>
      <c r="BO97" s="90">
        <v>0.3864834545184746</v>
      </c>
      <c r="BP97" s="91">
        <v>0</v>
      </c>
      <c r="BQ97" s="26">
        <v>7668</v>
      </c>
      <c r="BR97" s="26">
        <v>648.91656161999992</v>
      </c>
      <c r="BS97" s="26"/>
      <c r="BT97" s="92">
        <v>-700</v>
      </c>
      <c r="BU97" s="26">
        <v>0</v>
      </c>
      <c r="BV97" s="26">
        <v>4485</v>
      </c>
      <c r="BW97" s="26">
        <v>4485</v>
      </c>
      <c r="BX97" s="26">
        <v>0</v>
      </c>
      <c r="BY97" s="26">
        <v>0</v>
      </c>
      <c r="BZ97" s="26">
        <v>-5000</v>
      </c>
      <c r="CA97" s="26">
        <v>0</v>
      </c>
      <c r="CB97" s="26">
        <v>-5300</v>
      </c>
      <c r="CC97" s="26">
        <v>0</v>
      </c>
      <c r="CD97" s="26">
        <v>-4000</v>
      </c>
      <c r="CE97" s="26">
        <v>0</v>
      </c>
      <c r="CF97" s="26">
        <v>-4800</v>
      </c>
      <c r="CG97" s="26">
        <v>0</v>
      </c>
      <c r="CH97" s="26">
        <v>10778.5113698</v>
      </c>
      <c r="CI97" s="26">
        <v>10778.5113698</v>
      </c>
      <c r="CJ97" s="90">
        <v>15263.5113698</v>
      </c>
      <c r="CK97" s="26"/>
      <c r="CL97" s="92">
        <v>-700</v>
      </c>
      <c r="CM97" s="26">
        <v>700</v>
      </c>
      <c r="CN97" s="26">
        <v>4485</v>
      </c>
      <c r="CO97" s="26">
        <v>0</v>
      </c>
      <c r="CP97" s="26">
        <v>0</v>
      </c>
      <c r="CQ97" s="26">
        <v>0</v>
      </c>
      <c r="CR97" s="26">
        <v>-5000</v>
      </c>
      <c r="CS97" s="26">
        <v>5000</v>
      </c>
      <c r="CT97" s="26">
        <v>-5300</v>
      </c>
      <c r="CU97" s="26">
        <v>5300</v>
      </c>
      <c r="CV97" s="26">
        <v>-4000</v>
      </c>
      <c r="CW97" s="26">
        <v>4000</v>
      </c>
      <c r="CX97" s="26">
        <v>-4800</v>
      </c>
      <c r="CY97" s="26">
        <v>4800</v>
      </c>
      <c r="CZ97" s="26">
        <v>10778.5113698</v>
      </c>
      <c r="DA97" s="26">
        <v>0</v>
      </c>
      <c r="DB97" s="90">
        <v>19800</v>
      </c>
      <c r="DC97" s="26"/>
      <c r="DD97" s="93">
        <v>37418.555</v>
      </c>
      <c r="DE97" s="34">
        <v>2274.7539999999999</v>
      </c>
      <c r="DF97" s="37">
        <v>1796.9525522245001</v>
      </c>
      <c r="DG97" s="37">
        <v>41490.261552224503</v>
      </c>
      <c r="DH97" s="93">
        <v>9461.5969999999998</v>
      </c>
      <c r="DI97" s="93">
        <v>63569.411</v>
      </c>
      <c r="DJ97" s="34">
        <v>5449</v>
      </c>
      <c r="DK97" s="90">
        <v>69018.410999999993</v>
      </c>
      <c r="DL97" s="26"/>
      <c r="DM97" s="93">
        <v>622.94399999999996</v>
      </c>
      <c r="DN97" s="34">
        <v>10493.065843074541</v>
      </c>
      <c r="DO97" s="34">
        <v>11116.00984307454</v>
      </c>
      <c r="DP97" s="37">
        <v>1169.3240409390189</v>
      </c>
      <c r="DQ97" s="37">
        <v>2899.4268531643638</v>
      </c>
      <c r="DR97" s="37">
        <v>461.70876884</v>
      </c>
      <c r="DS97" s="34">
        <v>3361.135622004364</v>
      </c>
      <c r="DT97" s="34">
        <v>161.07926962024251</v>
      </c>
      <c r="DU97" s="34">
        <v>161.07926962024251</v>
      </c>
      <c r="DW97" s="97">
        <v>0</v>
      </c>
      <c r="DX97" s="98">
        <v>6779.6610170000004</v>
      </c>
      <c r="DY97" s="104">
        <v>1447.7400829999999</v>
      </c>
      <c r="DZ97" s="104">
        <v>0</v>
      </c>
      <c r="EA97" s="97">
        <v>0</v>
      </c>
      <c r="EB97" s="98">
        <v>1553.672292</v>
      </c>
      <c r="EC97" s="97">
        <v>0</v>
      </c>
      <c r="ED97" s="98">
        <v>1271.1864410000001</v>
      </c>
      <c r="EE97" s="97">
        <v>0</v>
      </c>
      <c r="EF97" s="98">
        <v>847.5</v>
      </c>
      <c r="EG97" s="97">
        <v>0</v>
      </c>
      <c r="EH97" s="98">
        <v>7397.5988710000001</v>
      </c>
      <c r="EI97" s="97">
        <v>0</v>
      </c>
      <c r="EJ97" s="98">
        <v>6779.6610170000004</v>
      </c>
      <c r="EK97" s="105">
        <v>1553.672292</v>
      </c>
      <c r="EL97" s="106">
        <v>847.5</v>
      </c>
      <c r="EM97" s="107">
        <v>735.83500000000004</v>
      </c>
      <c r="EN97" s="105">
        <v>461.70876884</v>
      </c>
      <c r="EO97" s="105">
        <v>10964.025395000001</v>
      </c>
      <c r="EP97" s="105">
        <v>0</v>
      </c>
      <c r="ER97" s="133">
        <v>0</v>
      </c>
      <c r="ES97" s="23">
        <v>0</v>
      </c>
      <c r="ET97" s="34">
        <f t="shared" si="21"/>
        <v>0</v>
      </c>
      <c r="EU97" s="133">
        <v>0</v>
      </c>
      <c r="EV97" s="23">
        <v>0</v>
      </c>
      <c r="EW97" s="34">
        <f t="shared" si="20"/>
        <v>0</v>
      </c>
      <c r="EY97" s="141">
        <v>0</v>
      </c>
      <c r="EZ97" s="23">
        <v>3156.57</v>
      </c>
      <c r="FA97" s="139">
        <f t="shared" si="22"/>
        <v>0.23203283156840868</v>
      </c>
      <c r="FB97" s="5">
        <v>4613</v>
      </c>
      <c r="FC97" s="139">
        <f t="shared" si="23"/>
        <v>1</v>
      </c>
      <c r="FE97" s="5"/>
      <c r="FF97" s="141">
        <v>0</v>
      </c>
      <c r="FG97" s="23">
        <v>0</v>
      </c>
      <c r="FH97" s="139">
        <f t="shared" si="24"/>
        <v>0</v>
      </c>
      <c r="FI97" s="5">
        <v>0</v>
      </c>
      <c r="FJ97" s="139">
        <f t="shared" si="25"/>
        <v>0</v>
      </c>
      <c r="FL97" s="144">
        <v>7873</v>
      </c>
      <c r="FM97" s="145">
        <f t="shared" si="26"/>
        <v>0.68245451314546257</v>
      </c>
      <c r="FN97" s="144">
        <v>2591</v>
      </c>
      <c r="FO97" s="145">
        <f t="shared" si="27"/>
        <v>0.82634348588741824</v>
      </c>
      <c r="FQ97" s="141">
        <v>278</v>
      </c>
      <c r="FR97" s="23">
        <v>367.01</v>
      </c>
      <c r="FS97" s="185">
        <f t="shared" si="28"/>
        <v>0.8184367466057606</v>
      </c>
      <c r="FT97" s="186">
        <f t="shared" si="29"/>
        <v>645.01</v>
      </c>
      <c r="FV97" s="107">
        <f t="shared" si="30"/>
        <v>1223.672292</v>
      </c>
      <c r="FW97" s="23">
        <v>1553.672292</v>
      </c>
      <c r="FX97" s="23">
        <v>0</v>
      </c>
      <c r="FY97" s="23">
        <v>330</v>
      </c>
      <c r="FZ97" s="23">
        <f t="shared" si="31"/>
        <v>0.78759999261105451</v>
      </c>
      <c r="GA97" s="183">
        <v>0</v>
      </c>
      <c r="GC97" s="37">
        <v>8619.3091199999999</v>
      </c>
      <c r="GD97" s="37">
        <f t="shared" si="32"/>
        <v>0.26439598527607361</v>
      </c>
      <c r="GE97" s="37">
        <v>3698.4070400000001</v>
      </c>
      <c r="GF97" s="37">
        <f t="shared" si="33"/>
        <v>0.27440325270811694</v>
      </c>
      <c r="GH97" s="5">
        <v>13451.23832</v>
      </c>
      <c r="GI97" s="270">
        <v>5320.7547130000003</v>
      </c>
      <c r="GK97" s="35">
        <v>0.25700000000000001</v>
      </c>
      <c r="GL97" s="33">
        <v>0.84</v>
      </c>
      <c r="GM97" s="5">
        <f t="shared" si="34"/>
        <v>1517.77579117</v>
      </c>
      <c r="GN97" s="5">
        <v>-1517.77579117</v>
      </c>
      <c r="GO97" s="5">
        <f t="shared" si="35"/>
        <v>0</v>
      </c>
      <c r="GP97" s="5">
        <f t="shared" si="36"/>
        <v>0</v>
      </c>
      <c r="GR97" s="270">
        <v>10951.010340000001</v>
      </c>
      <c r="GS97" s="270">
        <v>4896.4647850000001</v>
      </c>
      <c r="GV97" s="270">
        <v>3776.590956</v>
      </c>
      <c r="GW97" s="270">
        <v>1492.3021429999999</v>
      </c>
      <c r="GX97" s="5">
        <f t="shared" si="37"/>
        <v>1537.03108</v>
      </c>
      <c r="GY97" s="5">
        <f t="shared" si="38"/>
        <v>0.97089913302208564</v>
      </c>
    </row>
    <row r="98" spans="16:207" x14ac:dyDescent="0.35">
      <c r="P98" s="40">
        <v>96</v>
      </c>
      <c r="Q98" s="85">
        <v>0</v>
      </c>
      <c r="R98" s="86">
        <v>0</v>
      </c>
      <c r="S98" s="87">
        <v>0</v>
      </c>
      <c r="T98" s="86">
        <v>0</v>
      </c>
      <c r="U98" s="87">
        <v>0</v>
      </c>
      <c r="V98" s="86">
        <v>0</v>
      </c>
      <c r="W98" s="87">
        <v>0</v>
      </c>
      <c r="X98" s="86">
        <v>0</v>
      </c>
      <c r="Y98" s="87">
        <v>0</v>
      </c>
      <c r="Z98" s="86">
        <v>0</v>
      </c>
      <c r="AA98" s="87">
        <v>0</v>
      </c>
      <c r="AB98" s="86">
        <v>0</v>
      </c>
      <c r="AC98" s="87">
        <v>0</v>
      </c>
      <c r="AD98" s="86">
        <v>0</v>
      </c>
      <c r="AF98" s="40">
        <v>96</v>
      </c>
      <c r="AG98" s="85">
        <v>31505.929199999999</v>
      </c>
      <c r="AH98" s="87">
        <v>1936.6</v>
      </c>
      <c r="AI98" s="85">
        <v>421</v>
      </c>
      <c r="AJ98" s="37">
        <v>0.35399999999999998</v>
      </c>
      <c r="AK98" s="37">
        <v>0.84199999999999997</v>
      </c>
      <c r="AL98" s="37">
        <v>0.84199999999999997</v>
      </c>
      <c r="AM98" s="86">
        <v>360.46800000000002</v>
      </c>
      <c r="AN98" s="87">
        <v>2747.8896</v>
      </c>
      <c r="AO98" s="37">
        <v>0.55800000000000005</v>
      </c>
      <c r="AP98" s="34">
        <v>0.23599999999999999</v>
      </c>
      <c r="AQ98" s="85">
        <v>37151.800000000003</v>
      </c>
      <c r="AR98" s="87">
        <v>19202.55</v>
      </c>
      <c r="AS98" s="37">
        <v>0.83300000000000007</v>
      </c>
      <c r="AT98" s="34">
        <v>0.81799999999999995</v>
      </c>
      <c r="AU98" s="26"/>
      <c r="AV98" s="85">
        <v>1145.1369999999999</v>
      </c>
      <c r="AW98" s="86">
        <v>0.46500004060649869</v>
      </c>
      <c r="AX98" s="85">
        <v>973.54899999999998</v>
      </c>
      <c r="AY98" s="86">
        <v>0.60581767268201614</v>
      </c>
      <c r="AZ98" s="85">
        <v>1121.4780000000001</v>
      </c>
      <c r="BA98" s="86">
        <v>0.5784392407674851</v>
      </c>
      <c r="BB98" s="26"/>
      <c r="BC98" s="88">
        <v>52500.305999999997</v>
      </c>
      <c r="BD98" s="86">
        <v>0.75409836065573765</v>
      </c>
      <c r="BE98" s="26"/>
      <c r="BF98" s="133">
        <v>13451.237999999999</v>
      </c>
      <c r="BG98" s="26">
        <v>0</v>
      </c>
      <c r="BH98" s="89">
        <v>0</v>
      </c>
      <c r="BI98" s="90">
        <v>0.41261466257668711</v>
      </c>
      <c r="BJ98" s="91">
        <v>0</v>
      </c>
      <c r="BK98" s="89">
        <v>0</v>
      </c>
      <c r="BL98" s="89">
        <v>0</v>
      </c>
      <c r="BM98" s="89">
        <v>0</v>
      </c>
      <c r="BN98" s="89">
        <v>5320.7550000000001</v>
      </c>
      <c r="BO98" s="90">
        <v>0.39477333432259981</v>
      </c>
      <c r="BP98" s="91">
        <v>0</v>
      </c>
      <c r="BQ98" s="26">
        <v>7668</v>
      </c>
      <c r="BR98" s="26">
        <v>0</v>
      </c>
      <c r="BS98" s="26"/>
      <c r="BT98" s="92">
        <v>-700</v>
      </c>
      <c r="BU98" s="26">
        <v>0</v>
      </c>
      <c r="BV98" s="26">
        <v>4485</v>
      </c>
      <c r="BW98" s="26">
        <v>4485</v>
      </c>
      <c r="BX98" s="26">
        <v>0</v>
      </c>
      <c r="BY98" s="26">
        <v>0</v>
      </c>
      <c r="BZ98" s="26">
        <v>-5000</v>
      </c>
      <c r="CA98" s="26">
        <v>0</v>
      </c>
      <c r="CB98" s="26">
        <v>-5300</v>
      </c>
      <c r="CC98" s="26">
        <v>0</v>
      </c>
      <c r="CD98" s="26">
        <v>-4000</v>
      </c>
      <c r="CE98" s="26">
        <v>0</v>
      </c>
      <c r="CF98" s="26">
        <v>-4800</v>
      </c>
      <c r="CG98" s="26">
        <v>0</v>
      </c>
      <c r="CH98" s="26">
        <v>11210.047986719999</v>
      </c>
      <c r="CI98" s="26">
        <v>11210.047986719999</v>
      </c>
      <c r="CJ98" s="90">
        <v>15695.047986719999</v>
      </c>
      <c r="CK98" s="26"/>
      <c r="CL98" s="92">
        <v>-700</v>
      </c>
      <c r="CM98" s="26">
        <v>700</v>
      </c>
      <c r="CN98" s="26">
        <v>4485</v>
      </c>
      <c r="CO98" s="26">
        <v>0</v>
      </c>
      <c r="CP98" s="26">
        <v>0</v>
      </c>
      <c r="CQ98" s="26">
        <v>0</v>
      </c>
      <c r="CR98" s="26">
        <v>-5000</v>
      </c>
      <c r="CS98" s="26">
        <v>5000</v>
      </c>
      <c r="CT98" s="26">
        <v>-5300</v>
      </c>
      <c r="CU98" s="26">
        <v>5300</v>
      </c>
      <c r="CV98" s="26">
        <v>-4000</v>
      </c>
      <c r="CW98" s="26">
        <v>4000</v>
      </c>
      <c r="CX98" s="26">
        <v>-4800</v>
      </c>
      <c r="CY98" s="26">
        <v>4800</v>
      </c>
      <c r="CZ98" s="26">
        <v>11210.047986719999</v>
      </c>
      <c r="DA98" s="26">
        <v>0</v>
      </c>
      <c r="DB98" s="90">
        <v>19800</v>
      </c>
      <c r="DC98" s="26"/>
      <c r="DD98" s="93">
        <v>35023.535000000003</v>
      </c>
      <c r="DE98" s="34">
        <v>2172.7939999999999</v>
      </c>
      <c r="DF98" s="37">
        <v>1495.4430131542999</v>
      </c>
      <c r="DG98" s="37">
        <v>38691.772013154303</v>
      </c>
      <c r="DH98" s="93">
        <v>9024.4539999999997</v>
      </c>
      <c r="DI98" s="93">
        <v>61534.411</v>
      </c>
      <c r="DJ98" s="34">
        <v>5698</v>
      </c>
      <c r="DK98" s="90">
        <v>67232.410999999993</v>
      </c>
      <c r="DL98" s="26"/>
      <c r="DM98" s="93">
        <v>587.53700000000003</v>
      </c>
      <c r="DN98" s="34">
        <v>10493.065843074541</v>
      </c>
      <c r="DO98" s="34">
        <v>11080.602843074541</v>
      </c>
      <c r="DP98" s="37">
        <v>1169.3240409390189</v>
      </c>
      <c r="DQ98" s="37">
        <v>2899.4268531643638</v>
      </c>
      <c r="DR98" s="37">
        <v>461.70876884</v>
      </c>
      <c r="DS98" s="34">
        <v>3361.135622004364</v>
      </c>
      <c r="DT98" s="34">
        <v>161.07926962024251</v>
      </c>
      <c r="DU98" s="34">
        <v>161.07926962024251</v>
      </c>
      <c r="DW98" s="97">
        <v>0</v>
      </c>
      <c r="DX98" s="98">
        <v>6779.6610170000004</v>
      </c>
      <c r="DY98" s="104">
        <v>1447.7400829999999</v>
      </c>
      <c r="DZ98" s="104">
        <v>0</v>
      </c>
      <c r="EA98" s="97">
        <v>0</v>
      </c>
      <c r="EB98" s="98">
        <v>703.41241008999998</v>
      </c>
      <c r="EC98" s="97">
        <v>0</v>
      </c>
      <c r="ED98" s="98">
        <v>1271.1864410000001</v>
      </c>
      <c r="EE98" s="97">
        <v>0</v>
      </c>
      <c r="EF98" s="98">
        <v>847.5</v>
      </c>
      <c r="EG98" s="97">
        <v>0</v>
      </c>
      <c r="EH98" s="98">
        <v>7397.5988710000001</v>
      </c>
      <c r="EI98" s="97">
        <v>0</v>
      </c>
      <c r="EJ98" s="98">
        <v>6779.6610170000004</v>
      </c>
      <c r="EK98" s="105">
        <v>703.41241008999998</v>
      </c>
      <c r="EL98" s="106">
        <v>847.5</v>
      </c>
      <c r="EM98" s="107">
        <v>735.83500000000004</v>
      </c>
      <c r="EN98" s="105">
        <v>461.70876884</v>
      </c>
      <c r="EO98" s="105">
        <v>10964.025395000001</v>
      </c>
      <c r="EP98" s="105">
        <v>0</v>
      </c>
      <c r="ER98" s="133">
        <v>0</v>
      </c>
      <c r="ES98" s="23">
        <v>0</v>
      </c>
      <c r="ET98" s="34">
        <f t="shared" si="21"/>
        <v>0</v>
      </c>
      <c r="EU98" s="133">
        <v>0</v>
      </c>
      <c r="EV98" s="23">
        <v>0</v>
      </c>
      <c r="EW98" s="34">
        <f t="shared" si="20"/>
        <v>0</v>
      </c>
      <c r="EY98" s="141">
        <v>0</v>
      </c>
      <c r="EZ98" s="23">
        <v>0</v>
      </c>
      <c r="FA98" s="139">
        <f t="shared" si="22"/>
        <v>0</v>
      </c>
      <c r="FB98" s="5">
        <v>4613</v>
      </c>
      <c r="FC98" s="139">
        <f t="shared" si="23"/>
        <v>1</v>
      </c>
      <c r="FE98" s="5"/>
      <c r="FF98" s="141">
        <v>0</v>
      </c>
      <c r="FG98" s="23">
        <v>0</v>
      </c>
      <c r="FH98" s="139">
        <f t="shared" si="24"/>
        <v>0</v>
      </c>
      <c r="FI98" s="5">
        <v>0</v>
      </c>
      <c r="FJ98" s="139">
        <f t="shared" si="25"/>
        <v>0</v>
      </c>
      <c r="FL98" s="144">
        <v>7873</v>
      </c>
      <c r="FM98" s="145">
        <f t="shared" si="26"/>
        <v>0.68245451314546257</v>
      </c>
      <c r="FN98" s="144">
        <v>2591</v>
      </c>
      <c r="FO98" s="145">
        <f t="shared" si="27"/>
        <v>0.82634348588741824</v>
      </c>
      <c r="FQ98" s="141">
        <v>183.3</v>
      </c>
      <c r="FR98" s="23">
        <v>367.01</v>
      </c>
      <c r="FS98" s="185">
        <f t="shared" si="28"/>
        <v>0.69827433066869682</v>
      </c>
      <c r="FT98" s="186">
        <f t="shared" si="29"/>
        <v>550.30999999999995</v>
      </c>
      <c r="FV98" s="107">
        <f t="shared" si="30"/>
        <v>574.75573037999993</v>
      </c>
      <c r="FW98" s="23">
        <v>703.41241008999998</v>
      </c>
      <c r="FX98" s="23">
        <v>0</v>
      </c>
      <c r="FY98" s="23">
        <v>128.65667970999999</v>
      </c>
      <c r="FZ98" s="23">
        <f t="shared" si="31"/>
        <v>0.36993369218206434</v>
      </c>
      <c r="GA98" s="183">
        <v>0</v>
      </c>
      <c r="GC98" s="37">
        <v>9550.3789799999995</v>
      </c>
      <c r="GD98" s="37">
        <f t="shared" si="32"/>
        <v>0.29295641042944781</v>
      </c>
      <c r="GE98" s="37">
        <v>3777.73605</v>
      </c>
      <c r="GF98" s="37">
        <f t="shared" si="33"/>
        <v>0.28028906736904585</v>
      </c>
      <c r="GH98" s="5">
        <v>13946.638370000001</v>
      </c>
      <c r="GI98" s="270">
        <v>5353.8995260000002</v>
      </c>
      <c r="GK98" s="35">
        <v>0.25700000000000001</v>
      </c>
      <c r="GL98" s="33">
        <v>0.84</v>
      </c>
      <c r="GM98" s="5">
        <f t="shared" si="34"/>
        <v>1517.77579117</v>
      </c>
      <c r="GN98" s="5">
        <v>-1517.77579117</v>
      </c>
      <c r="GO98" s="5">
        <f t="shared" si="35"/>
        <v>0</v>
      </c>
      <c r="GP98" s="5">
        <f t="shared" si="36"/>
        <v>0</v>
      </c>
      <c r="GR98" s="270">
        <v>12139.872170000001</v>
      </c>
      <c r="GS98" s="270">
        <v>5209.024136</v>
      </c>
      <c r="GV98" s="270">
        <v>3776.590956</v>
      </c>
      <c r="GW98" s="270">
        <v>1537.03108</v>
      </c>
      <c r="GX98" s="5">
        <f t="shared" si="37"/>
        <v>1537.03108</v>
      </c>
      <c r="GY98" s="5">
        <f t="shared" si="38"/>
        <v>1</v>
      </c>
    </row>
    <row r="99" spans="16:207" x14ac:dyDescent="0.35">
      <c r="P99" s="40">
        <v>97</v>
      </c>
      <c r="Q99" s="85">
        <v>0</v>
      </c>
      <c r="R99" s="86">
        <v>0</v>
      </c>
      <c r="S99" s="87">
        <v>0</v>
      </c>
      <c r="T99" s="86">
        <v>0</v>
      </c>
      <c r="U99" s="87">
        <v>0</v>
      </c>
      <c r="V99" s="86">
        <v>0</v>
      </c>
      <c r="W99" s="87">
        <v>0</v>
      </c>
      <c r="X99" s="86">
        <v>0</v>
      </c>
      <c r="Y99" s="87">
        <v>0</v>
      </c>
      <c r="Z99" s="86">
        <v>0</v>
      </c>
      <c r="AA99" s="87">
        <v>0</v>
      </c>
      <c r="AB99" s="86">
        <v>0</v>
      </c>
      <c r="AC99" s="87">
        <v>0</v>
      </c>
      <c r="AD99" s="86">
        <v>0</v>
      </c>
      <c r="AF99" s="40">
        <v>97</v>
      </c>
      <c r="AG99" s="85">
        <v>32662.926599999999</v>
      </c>
      <c r="AH99" s="87">
        <v>1943.5</v>
      </c>
      <c r="AI99" s="85">
        <v>422.5</v>
      </c>
      <c r="AJ99" s="37">
        <v>0.36699999999999999</v>
      </c>
      <c r="AK99" s="37">
        <v>0.84499999999999997</v>
      </c>
      <c r="AL99" s="37">
        <v>0.84499999999999997</v>
      </c>
      <c r="AM99" s="86">
        <v>372.096</v>
      </c>
      <c r="AN99" s="87">
        <v>2910.9</v>
      </c>
      <c r="AO99" s="37">
        <v>0.57599999999999996</v>
      </c>
      <c r="AP99" s="34">
        <v>0.25</v>
      </c>
      <c r="AQ99" s="85">
        <v>37374.800000000003</v>
      </c>
      <c r="AR99" s="87">
        <v>19343.400000000001</v>
      </c>
      <c r="AS99" s="37">
        <v>0.83800000000000008</v>
      </c>
      <c r="AT99" s="34">
        <v>0.82400000000000007</v>
      </c>
      <c r="AU99" s="26"/>
      <c r="AV99" s="85">
        <v>1095.884</v>
      </c>
      <c r="AW99" s="86">
        <v>0.445000121819496</v>
      </c>
      <c r="AX99" s="85">
        <v>930.68299999999999</v>
      </c>
      <c r="AY99" s="86">
        <v>0.57914312383322963</v>
      </c>
      <c r="AZ99" s="85">
        <v>1121.4780000000001</v>
      </c>
      <c r="BA99" s="86">
        <v>0.5784392407674851</v>
      </c>
      <c r="BB99" s="26"/>
      <c r="BC99" s="88">
        <v>52500.305999999997</v>
      </c>
      <c r="BD99" s="86">
        <v>0.75409836065573765</v>
      </c>
      <c r="BE99" s="26"/>
      <c r="BF99" s="133">
        <v>13946.638000000001</v>
      </c>
      <c r="BG99" s="26">
        <v>0</v>
      </c>
      <c r="BH99" s="89">
        <v>0</v>
      </c>
      <c r="BI99" s="90">
        <v>0.42781098159509207</v>
      </c>
      <c r="BJ99" s="91">
        <v>0</v>
      </c>
      <c r="BK99" s="89">
        <v>0</v>
      </c>
      <c r="BL99" s="89">
        <v>0</v>
      </c>
      <c r="BM99" s="89">
        <v>0</v>
      </c>
      <c r="BN99" s="89">
        <v>5353.9</v>
      </c>
      <c r="BO99" s="90">
        <v>0.3972325270811693</v>
      </c>
      <c r="BP99" s="91">
        <v>0</v>
      </c>
      <c r="BQ99" s="26">
        <v>7668</v>
      </c>
      <c r="BR99" s="26">
        <v>0</v>
      </c>
      <c r="BS99" s="26"/>
      <c r="BT99" s="92">
        <v>-700</v>
      </c>
      <c r="BU99" s="26">
        <v>0</v>
      </c>
      <c r="BV99" s="26">
        <v>4485</v>
      </c>
      <c r="BW99" s="26">
        <v>4485</v>
      </c>
      <c r="BX99" s="26">
        <v>0</v>
      </c>
      <c r="BY99" s="26">
        <v>0</v>
      </c>
      <c r="BZ99" s="26">
        <v>-5000</v>
      </c>
      <c r="CA99" s="26">
        <v>0</v>
      </c>
      <c r="CB99" s="26">
        <v>-5300</v>
      </c>
      <c r="CC99" s="26">
        <v>0</v>
      </c>
      <c r="CD99" s="26">
        <v>-4000</v>
      </c>
      <c r="CE99" s="26">
        <v>0</v>
      </c>
      <c r="CF99" s="26">
        <v>-4800</v>
      </c>
      <c r="CG99" s="26">
        <v>0</v>
      </c>
      <c r="CH99" s="26">
        <v>11042.594008440001</v>
      </c>
      <c r="CI99" s="26">
        <v>11042.594008440001</v>
      </c>
      <c r="CJ99" s="90">
        <v>15527.594008440001</v>
      </c>
      <c r="CK99" s="26"/>
      <c r="CL99" s="92">
        <v>-700</v>
      </c>
      <c r="CM99" s="26">
        <v>700</v>
      </c>
      <c r="CN99" s="26">
        <v>4485</v>
      </c>
      <c r="CO99" s="26">
        <v>0</v>
      </c>
      <c r="CP99" s="26">
        <v>0</v>
      </c>
      <c r="CQ99" s="26">
        <v>0</v>
      </c>
      <c r="CR99" s="26">
        <v>-5000</v>
      </c>
      <c r="CS99" s="26">
        <v>5000</v>
      </c>
      <c r="CT99" s="26">
        <v>-5300</v>
      </c>
      <c r="CU99" s="26">
        <v>5300</v>
      </c>
      <c r="CV99" s="26">
        <v>-4000</v>
      </c>
      <c r="CW99" s="26">
        <v>4000</v>
      </c>
      <c r="CX99" s="26">
        <v>-4800</v>
      </c>
      <c r="CY99" s="26">
        <v>4800</v>
      </c>
      <c r="CZ99" s="26">
        <v>11042.594008440001</v>
      </c>
      <c r="DA99" s="26">
        <v>0</v>
      </c>
      <c r="DB99" s="90">
        <v>19800</v>
      </c>
      <c r="DC99" s="26"/>
      <c r="DD99" s="93">
        <v>32393.161</v>
      </c>
      <c r="DE99" s="34">
        <v>2087.768</v>
      </c>
      <c r="DF99" s="37">
        <v>1216.4069836208</v>
      </c>
      <c r="DG99" s="37">
        <v>35697.335983620804</v>
      </c>
      <c r="DH99" s="93">
        <v>8311.9560000000001</v>
      </c>
      <c r="DI99" s="93">
        <v>58686.411</v>
      </c>
      <c r="DJ99" s="34">
        <v>5839</v>
      </c>
      <c r="DK99" s="90">
        <v>64525.411</v>
      </c>
      <c r="DL99" s="26"/>
      <c r="DM99" s="93">
        <v>627.78499999999997</v>
      </c>
      <c r="DN99" s="34">
        <v>10493.065843074541</v>
      </c>
      <c r="DO99" s="34">
        <v>11120.850843074541</v>
      </c>
      <c r="DP99" s="37">
        <v>1260.738922991665</v>
      </c>
      <c r="DQ99" s="37">
        <v>2899.4091042639602</v>
      </c>
      <c r="DR99" s="37">
        <v>461.72651774000002</v>
      </c>
      <c r="DS99" s="34">
        <v>3361.1356220039602</v>
      </c>
      <c r="DT99" s="34">
        <v>161.07828357022001</v>
      </c>
      <c r="DU99" s="34">
        <v>161.07828357022001</v>
      </c>
      <c r="DW99" s="97">
        <v>0</v>
      </c>
      <c r="DX99" s="98">
        <v>6779.6610170000004</v>
      </c>
      <c r="DY99" s="104">
        <v>1447.7400829999999</v>
      </c>
      <c r="DZ99" s="104">
        <v>0</v>
      </c>
      <c r="EA99" s="97">
        <v>0</v>
      </c>
      <c r="EB99" s="98">
        <v>904.75671642999998</v>
      </c>
      <c r="EC99" s="97">
        <v>0</v>
      </c>
      <c r="ED99" s="98">
        <v>1271.1864410000001</v>
      </c>
      <c r="EE99" s="97">
        <v>0</v>
      </c>
      <c r="EF99" s="98">
        <v>847.5</v>
      </c>
      <c r="EG99" s="97">
        <v>0</v>
      </c>
      <c r="EH99" s="98">
        <v>7397.5988710000001</v>
      </c>
      <c r="EI99" s="97">
        <v>0</v>
      </c>
      <c r="EJ99" s="98">
        <v>6779.6610170000004</v>
      </c>
      <c r="EK99" s="105">
        <v>904.75671642999998</v>
      </c>
      <c r="EL99" s="106">
        <v>847.5</v>
      </c>
      <c r="EM99" s="107">
        <v>735.83500000000004</v>
      </c>
      <c r="EN99" s="105">
        <v>461.72651774000002</v>
      </c>
      <c r="EO99" s="105">
        <v>10964.025395000001</v>
      </c>
      <c r="EP99" s="105">
        <v>0</v>
      </c>
      <c r="ER99" s="133">
        <v>0</v>
      </c>
      <c r="ES99" s="23">
        <v>0</v>
      </c>
      <c r="ET99" s="34">
        <f t="shared" si="21"/>
        <v>0</v>
      </c>
      <c r="EU99" s="133">
        <v>0</v>
      </c>
      <c r="EV99" s="23">
        <v>0</v>
      </c>
      <c r="EW99" s="34">
        <f t="shared" ref="EW99:EW130" si="39">(EU99+EV99)/($J$2+$J$3)</f>
        <v>0</v>
      </c>
      <c r="EY99" s="141">
        <v>0</v>
      </c>
      <c r="EZ99" s="23">
        <v>0</v>
      </c>
      <c r="FA99" s="139">
        <f t="shared" si="22"/>
        <v>0</v>
      </c>
      <c r="FB99" s="5">
        <v>4613</v>
      </c>
      <c r="FC99" s="139">
        <f t="shared" si="23"/>
        <v>1</v>
      </c>
      <c r="FE99" s="5"/>
      <c r="FF99" s="141">
        <v>0</v>
      </c>
      <c r="FG99" s="23">
        <v>0</v>
      </c>
      <c r="FH99" s="139">
        <f t="shared" si="24"/>
        <v>0</v>
      </c>
      <c r="FI99" s="5">
        <v>0</v>
      </c>
      <c r="FJ99" s="139">
        <f t="shared" si="25"/>
        <v>0</v>
      </c>
      <c r="FL99" s="144">
        <v>7873</v>
      </c>
      <c r="FM99" s="145">
        <f t="shared" si="26"/>
        <v>0.68245451314546257</v>
      </c>
      <c r="FN99" s="144">
        <v>2591</v>
      </c>
      <c r="FO99" s="145">
        <f t="shared" si="27"/>
        <v>0.82634348588741824</v>
      </c>
      <c r="FQ99" s="141">
        <v>177.2</v>
      </c>
      <c r="FR99" s="23">
        <v>367.01</v>
      </c>
      <c r="FS99" s="185">
        <f t="shared" si="28"/>
        <v>0.69053419616799905</v>
      </c>
      <c r="FT99" s="186">
        <f t="shared" si="29"/>
        <v>544.21</v>
      </c>
      <c r="FV99" s="107">
        <f t="shared" si="30"/>
        <v>574.75671642999998</v>
      </c>
      <c r="FW99" s="23">
        <v>904.75671642999998</v>
      </c>
      <c r="FX99" s="23">
        <v>0</v>
      </c>
      <c r="FY99" s="23">
        <v>330</v>
      </c>
      <c r="FZ99" s="23">
        <f t="shared" si="31"/>
        <v>0.36993432683970745</v>
      </c>
      <c r="GA99" s="183">
        <v>0</v>
      </c>
      <c r="GC99" s="37">
        <v>9902.1129800000017</v>
      </c>
      <c r="GD99" s="37">
        <f t="shared" si="32"/>
        <v>0.30374579693251541</v>
      </c>
      <c r="GE99" s="37">
        <v>3801.2689999999989</v>
      </c>
      <c r="GF99" s="37">
        <f t="shared" si="33"/>
        <v>0.28203509422763012</v>
      </c>
      <c r="GH99" s="5">
        <v>13015.205120000001</v>
      </c>
      <c r="GI99" s="270">
        <v>5417.3442660000001</v>
      </c>
      <c r="GK99" s="35">
        <v>0.25700000000000001</v>
      </c>
      <c r="GL99" s="33">
        <v>0.84</v>
      </c>
      <c r="GM99" s="5">
        <f t="shared" si="34"/>
        <v>1517.77579117</v>
      </c>
      <c r="GN99" s="5">
        <v>-1517.77579117</v>
      </c>
      <c r="GO99" s="5">
        <f t="shared" si="35"/>
        <v>0</v>
      </c>
      <c r="GP99" s="5">
        <f t="shared" si="36"/>
        <v>0</v>
      </c>
      <c r="GR99" s="270">
        <v>13451.23832</v>
      </c>
      <c r="GS99" s="270">
        <v>5320.7547130000003</v>
      </c>
      <c r="GV99" s="270">
        <v>3776.590956</v>
      </c>
      <c r="GW99" s="270">
        <v>1537.03108</v>
      </c>
      <c r="GX99" s="5">
        <f t="shared" si="37"/>
        <v>1537.03108</v>
      </c>
      <c r="GY99" s="5">
        <f t="shared" si="38"/>
        <v>1</v>
      </c>
    </row>
    <row r="100" spans="16:207" x14ac:dyDescent="0.35">
      <c r="P100" s="40">
        <v>98</v>
      </c>
      <c r="Q100" s="85">
        <v>0</v>
      </c>
      <c r="R100" s="86">
        <v>0</v>
      </c>
      <c r="S100" s="87">
        <v>0</v>
      </c>
      <c r="T100" s="86">
        <v>0</v>
      </c>
      <c r="U100" s="87">
        <v>0</v>
      </c>
      <c r="V100" s="86">
        <v>0</v>
      </c>
      <c r="W100" s="87">
        <v>0</v>
      </c>
      <c r="X100" s="86">
        <v>0</v>
      </c>
      <c r="Y100" s="87">
        <v>0</v>
      </c>
      <c r="Z100" s="86">
        <v>0</v>
      </c>
      <c r="AA100" s="87">
        <v>0</v>
      </c>
      <c r="AB100" s="86">
        <v>0</v>
      </c>
      <c r="AC100" s="87">
        <v>0</v>
      </c>
      <c r="AD100" s="86">
        <v>0</v>
      </c>
      <c r="AF100" s="40">
        <v>98</v>
      </c>
      <c r="AG100" s="85">
        <v>30526.931400000001</v>
      </c>
      <c r="AH100" s="87">
        <v>1957.3</v>
      </c>
      <c r="AI100" s="85">
        <v>425.5</v>
      </c>
      <c r="AJ100" s="37">
        <v>0.34300000000000003</v>
      </c>
      <c r="AK100" s="37">
        <v>0.85099999999999998</v>
      </c>
      <c r="AL100" s="37">
        <v>0.85099999999999998</v>
      </c>
      <c r="AM100" s="86">
        <v>381.786</v>
      </c>
      <c r="AN100" s="87">
        <v>2829.3948</v>
      </c>
      <c r="AO100" s="37">
        <v>0.59099999999999997</v>
      </c>
      <c r="AP100" s="34">
        <v>0.24299999999999999</v>
      </c>
      <c r="AQ100" s="85">
        <v>37419.4</v>
      </c>
      <c r="AR100" s="87">
        <v>19319.924999999999</v>
      </c>
      <c r="AS100" s="37">
        <v>0.83900000000000008</v>
      </c>
      <c r="AT100" s="34">
        <v>0.82299999999999995</v>
      </c>
      <c r="AU100" s="26"/>
      <c r="AV100" s="85">
        <v>1034.317</v>
      </c>
      <c r="AW100" s="86">
        <v>0.41999991878700271</v>
      </c>
      <c r="AX100" s="85">
        <v>928.14200000000005</v>
      </c>
      <c r="AY100" s="86">
        <v>0.57756191661481027</v>
      </c>
      <c r="AZ100" s="85">
        <v>1121.4780000000001</v>
      </c>
      <c r="BA100" s="86">
        <v>0.5784392407674851</v>
      </c>
      <c r="BB100" s="26"/>
      <c r="BC100" s="88">
        <v>52500.305999999997</v>
      </c>
      <c r="BD100" s="86">
        <v>0.75409836065573765</v>
      </c>
      <c r="BE100" s="26"/>
      <c r="BF100" s="133">
        <v>13015.205</v>
      </c>
      <c r="BG100" s="26">
        <v>0</v>
      </c>
      <c r="BH100" s="89">
        <v>0</v>
      </c>
      <c r="BI100" s="90">
        <v>0.39923941717791411</v>
      </c>
      <c r="BJ100" s="91">
        <v>0</v>
      </c>
      <c r="BK100" s="89">
        <v>0</v>
      </c>
      <c r="BL100" s="89">
        <v>0</v>
      </c>
      <c r="BM100" s="89">
        <v>0</v>
      </c>
      <c r="BN100" s="89">
        <v>5417.3440000000001</v>
      </c>
      <c r="BO100" s="90">
        <v>0.40193975367265172</v>
      </c>
      <c r="BP100" s="91">
        <v>0</v>
      </c>
      <c r="BQ100" s="26">
        <v>7668</v>
      </c>
      <c r="BR100" s="26">
        <v>0</v>
      </c>
      <c r="BS100" s="26"/>
      <c r="BT100" s="92">
        <v>-700</v>
      </c>
      <c r="BU100" s="26">
        <v>0</v>
      </c>
      <c r="BV100" s="26">
        <v>4485</v>
      </c>
      <c r="BW100" s="26">
        <v>4485</v>
      </c>
      <c r="BX100" s="26">
        <v>0</v>
      </c>
      <c r="BY100" s="26">
        <v>0</v>
      </c>
      <c r="BZ100" s="26">
        <v>-5000</v>
      </c>
      <c r="CA100" s="26">
        <v>0</v>
      </c>
      <c r="CB100" s="26">
        <v>-5300</v>
      </c>
      <c r="CC100" s="26">
        <v>0</v>
      </c>
      <c r="CD100" s="26">
        <v>-4000</v>
      </c>
      <c r="CE100" s="26">
        <v>0</v>
      </c>
      <c r="CF100" s="26">
        <v>-3448.7805395300002</v>
      </c>
      <c r="CG100" s="26">
        <v>0</v>
      </c>
      <c r="CH100" s="26">
        <v>11465.20904718</v>
      </c>
      <c r="CI100" s="26">
        <v>11465.20904718</v>
      </c>
      <c r="CJ100" s="90">
        <v>15950.20904718</v>
      </c>
      <c r="CK100" s="26"/>
      <c r="CL100" s="92">
        <v>-700</v>
      </c>
      <c r="CM100" s="26">
        <v>700</v>
      </c>
      <c r="CN100" s="26">
        <v>4485</v>
      </c>
      <c r="CO100" s="26">
        <v>0</v>
      </c>
      <c r="CP100" s="26">
        <v>0</v>
      </c>
      <c r="CQ100" s="26">
        <v>0</v>
      </c>
      <c r="CR100" s="26">
        <v>-5000</v>
      </c>
      <c r="CS100" s="26">
        <v>5000</v>
      </c>
      <c r="CT100" s="26">
        <v>-5300</v>
      </c>
      <c r="CU100" s="26">
        <v>5300</v>
      </c>
      <c r="CV100" s="26">
        <v>-4000</v>
      </c>
      <c r="CW100" s="26">
        <v>4000</v>
      </c>
      <c r="CX100" s="26">
        <v>-3448.7805395300002</v>
      </c>
      <c r="CY100" s="26">
        <v>3448.7805395300002</v>
      </c>
      <c r="CZ100" s="26">
        <v>11465.20904718</v>
      </c>
      <c r="DA100" s="26">
        <v>0</v>
      </c>
      <c r="DB100" s="90">
        <v>18448.780539530002</v>
      </c>
      <c r="DC100" s="26"/>
      <c r="DD100" s="93">
        <v>30511.718000000001</v>
      </c>
      <c r="DE100" s="34">
        <v>2014.348</v>
      </c>
      <c r="DF100" s="37">
        <v>917.35342027210004</v>
      </c>
      <c r="DG100" s="37">
        <v>33443.419420272097</v>
      </c>
      <c r="DH100" s="93">
        <v>7901.4470000000001</v>
      </c>
      <c r="DI100" s="93">
        <v>56641.411</v>
      </c>
      <c r="DJ100" s="34">
        <v>5994</v>
      </c>
      <c r="DK100" s="90">
        <v>62635.411</v>
      </c>
      <c r="DL100" s="26"/>
      <c r="DM100" s="93">
        <v>653.59699999999998</v>
      </c>
      <c r="DN100" s="34">
        <v>10493.065843074541</v>
      </c>
      <c r="DO100" s="34">
        <v>11146.66284307454</v>
      </c>
      <c r="DP100" s="37">
        <v>1260.738922991665</v>
      </c>
      <c r="DQ100" s="37">
        <v>2899.4091042639602</v>
      </c>
      <c r="DR100" s="37">
        <v>461.72651774000002</v>
      </c>
      <c r="DS100" s="34">
        <v>3361.1356220039602</v>
      </c>
      <c r="DT100" s="34">
        <v>161.07828357022001</v>
      </c>
      <c r="DU100" s="34">
        <v>161.07828357022001</v>
      </c>
      <c r="DW100" s="97">
        <v>0</v>
      </c>
      <c r="DX100" s="98">
        <v>6779.6610170000004</v>
      </c>
      <c r="DY100" s="104">
        <v>1447.7400829999999</v>
      </c>
      <c r="DZ100" s="104">
        <v>0</v>
      </c>
      <c r="EA100" s="97">
        <v>0</v>
      </c>
      <c r="EB100" s="98">
        <v>904.75671642999998</v>
      </c>
      <c r="EC100" s="97">
        <v>0</v>
      </c>
      <c r="ED100" s="98">
        <v>1271.1864410000001</v>
      </c>
      <c r="EE100" s="97">
        <v>0</v>
      </c>
      <c r="EF100" s="98">
        <v>847.5</v>
      </c>
      <c r="EG100" s="97">
        <v>0</v>
      </c>
      <c r="EH100" s="98">
        <v>7397.5988710000001</v>
      </c>
      <c r="EI100" s="97">
        <v>0</v>
      </c>
      <c r="EJ100" s="98">
        <v>6779.6610170000004</v>
      </c>
      <c r="EK100" s="105">
        <v>904.75671642999998</v>
      </c>
      <c r="EL100" s="106">
        <v>847.5</v>
      </c>
      <c r="EM100" s="107">
        <v>735.83500000000004</v>
      </c>
      <c r="EN100" s="105">
        <v>461.72651774000002</v>
      </c>
      <c r="EO100" s="105">
        <v>10964.025395000001</v>
      </c>
      <c r="EP100" s="105">
        <v>0</v>
      </c>
      <c r="ER100" s="133">
        <v>0</v>
      </c>
      <c r="ES100" s="23">
        <v>0</v>
      </c>
      <c r="ET100" s="34">
        <f t="shared" si="21"/>
        <v>0</v>
      </c>
      <c r="EU100" s="133">
        <v>0</v>
      </c>
      <c r="EV100" s="23">
        <v>0</v>
      </c>
      <c r="EW100" s="34">
        <f t="shared" si="39"/>
        <v>0</v>
      </c>
      <c r="EY100" s="141">
        <v>0</v>
      </c>
      <c r="EZ100" s="23">
        <v>0</v>
      </c>
      <c r="FA100" s="139">
        <f t="shared" si="22"/>
        <v>0</v>
      </c>
      <c r="FB100" s="5">
        <v>4613</v>
      </c>
      <c r="FC100" s="139">
        <f t="shared" si="23"/>
        <v>1</v>
      </c>
      <c r="FE100" s="5"/>
      <c r="FF100" s="141">
        <v>0</v>
      </c>
      <c r="FG100" s="23">
        <v>0</v>
      </c>
      <c r="FH100" s="139">
        <f t="shared" si="24"/>
        <v>0</v>
      </c>
      <c r="FI100" s="5">
        <v>0</v>
      </c>
      <c r="FJ100" s="139">
        <f t="shared" si="25"/>
        <v>0</v>
      </c>
      <c r="FL100" s="144">
        <v>7873</v>
      </c>
      <c r="FM100" s="145">
        <f t="shared" si="26"/>
        <v>0.68245451314546257</v>
      </c>
      <c r="FN100" s="144">
        <v>2591</v>
      </c>
      <c r="FO100" s="145">
        <f t="shared" si="27"/>
        <v>0.82634348588741824</v>
      </c>
      <c r="FQ100" s="141">
        <v>0</v>
      </c>
      <c r="FR100" s="23">
        <v>367.01</v>
      </c>
      <c r="FS100" s="185">
        <f t="shared" si="28"/>
        <v>0.46568963329526708</v>
      </c>
      <c r="FT100" s="186">
        <f t="shared" si="29"/>
        <v>367.01</v>
      </c>
      <c r="FV100" s="107">
        <f t="shared" si="30"/>
        <v>574.75671642999998</v>
      </c>
      <c r="FW100" s="23">
        <v>904.75671642999998</v>
      </c>
      <c r="FX100" s="23">
        <v>0</v>
      </c>
      <c r="FY100" s="23">
        <v>330</v>
      </c>
      <c r="FZ100" s="23">
        <f t="shared" si="31"/>
        <v>0.36993432683970745</v>
      </c>
      <c r="GA100" s="183">
        <v>0</v>
      </c>
      <c r="GC100" s="37">
        <v>9240.7955499999989</v>
      </c>
      <c r="GD100" s="37">
        <f t="shared" si="32"/>
        <v>0.28345998619631896</v>
      </c>
      <c r="GE100" s="37">
        <v>3846.3142400000002</v>
      </c>
      <c r="GF100" s="37">
        <f t="shared" si="33"/>
        <v>0.28537722510758273</v>
      </c>
      <c r="GH100" s="5">
        <v>12718.56568</v>
      </c>
      <c r="GI100" s="270">
        <v>5449.843554</v>
      </c>
      <c r="GK100" s="35">
        <v>0.25700000000000001</v>
      </c>
      <c r="GL100" s="33">
        <v>0.84</v>
      </c>
      <c r="GM100" s="5">
        <f t="shared" si="34"/>
        <v>1517.77579117</v>
      </c>
      <c r="GN100" s="5">
        <v>-1517.77579117</v>
      </c>
      <c r="GO100" s="5">
        <f t="shared" si="35"/>
        <v>0</v>
      </c>
      <c r="GP100" s="5">
        <f t="shared" si="36"/>
        <v>0</v>
      </c>
      <c r="GR100" s="270">
        <v>13946.638370000001</v>
      </c>
      <c r="GS100" s="270">
        <v>5353.8995260000002</v>
      </c>
      <c r="GV100" s="270">
        <v>3776.590956</v>
      </c>
      <c r="GW100" s="270">
        <v>1537.03108</v>
      </c>
      <c r="GX100" s="5">
        <f t="shared" si="37"/>
        <v>1537.03108</v>
      </c>
      <c r="GY100" s="5">
        <f t="shared" si="38"/>
        <v>1</v>
      </c>
    </row>
    <row r="101" spans="16:207" x14ac:dyDescent="0.35">
      <c r="P101" s="40">
        <v>99</v>
      </c>
      <c r="Q101" s="85">
        <v>0</v>
      </c>
      <c r="R101" s="86">
        <v>0</v>
      </c>
      <c r="S101" s="87">
        <v>0</v>
      </c>
      <c r="T101" s="86">
        <v>0</v>
      </c>
      <c r="U101" s="87">
        <v>0</v>
      </c>
      <c r="V101" s="86">
        <v>0</v>
      </c>
      <c r="W101" s="87">
        <v>0</v>
      </c>
      <c r="X101" s="86">
        <v>0</v>
      </c>
      <c r="Y101" s="87">
        <v>0</v>
      </c>
      <c r="Z101" s="86">
        <v>0</v>
      </c>
      <c r="AA101" s="87">
        <v>0</v>
      </c>
      <c r="AB101" s="86">
        <v>0</v>
      </c>
      <c r="AC101" s="87">
        <v>0</v>
      </c>
      <c r="AD101" s="86">
        <v>0</v>
      </c>
      <c r="AF101" s="40">
        <v>99</v>
      </c>
      <c r="AG101" s="85">
        <v>29814.933000000001</v>
      </c>
      <c r="AH101" s="87">
        <v>1966.5</v>
      </c>
      <c r="AI101" s="85">
        <v>427.5</v>
      </c>
      <c r="AJ101" s="37">
        <v>0.33500000000000002</v>
      </c>
      <c r="AK101" s="37">
        <v>0.85499999999999998</v>
      </c>
      <c r="AL101" s="37">
        <v>0.85499999999999998</v>
      </c>
      <c r="AM101" s="86">
        <v>385.66199999999998</v>
      </c>
      <c r="AN101" s="87">
        <v>2817.7512000000002</v>
      </c>
      <c r="AO101" s="37">
        <v>0.59699999999999998</v>
      </c>
      <c r="AP101" s="34">
        <v>0.24199999999999999</v>
      </c>
      <c r="AQ101" s="85">
        <v>37285.599999999999</v>
      </c>
      <c r="AR101" s="87">
        <v>19226.025000000001</v>
      </c>
      <c r="AS101" s="37">
        <v>0.83599999999999997</v>
      </c>
      <c r="AT101" s="34">
        <v>0.81900000000000006</v>
      </c>
      <c r="AU101" s="26"/>
      <c r="AV101" s="85">
        <v>1031.855</v>
      </c>
      <c r="AW101" s="86">
        <v>0.41900018678989387</v>
      </c>
      <c r="AX101" s="85">
        <v>933.52300000000002</v>
      </c>
      <c r="AY101" s="86">
        <v>0.58091039203484751</v>
      </c>
      <c r="AZ101" s="85">
        <v>1121.4780000000001</v>
      </c>
      <c r="BA101" s="86">
        <v>0.5784392407674851</v>
      </c>
      <c r="BB101" s="26"/>
      <c r="BC101" s="88">
        <v>52500.305999999997</v>
      </c>
      <c r="BD101" s="86">
        <v>0.75409836065573765</v>
      </c>
      <c r="BE101" s="26"/>
      <c r="BF101" s="133">
        <v>12718.566000000001</v>
      </c>
      <c r="BG101" s="26">
        <v>0</v>
      </c>
      <c r="BH101" s="89">
        <v>0</v>
      </c>
      <c r="BI101" s="90">
        <v>0.39014006134969326</v>
      </c>
      <c r="BJ101" s="91">
        <v>0</v>
      </c>
      <c r="BK101" s="89">
        <v>0</v>
      </c>
      <c r="BL101" s="89">
        <v>0</v>
      </c>
      <c r="BM101" s="89">
        <v>0</v>
      </c>
      <c r="BN101" s="89">
        <v>5449.8440000000001</v>
      </c>
      <c r="BO101" s="90">
        <v>0.40435109066627095</v>
      </c>
      <c r="BP101" s="91">
        <v>0</v>
      </c>
      <c r="BQ101" s="26">
        <v>7668</v>
      </c>
      <c r="BR101" s="26">
        <v>0</v>
      </c>
      <c r="BS101" s="26"/>
      <c r="BT101" s="92">
        <v>-700</v>
      </c>
      <c r="BU101" s="26">
        <v>0</v>
      </c>
      <c r="BV101" s="26">
        <v>4485</v>
      </c>
      <c r="BW101" s="26">
        <v>4485</v>
      </c>
      <c r="BX101" s="26">
        <v>0</v>
      </c>
      <c r="BY101" s="26">
        <v>0</v>
      </c>
      <c r="BZ101" s="26">
        <v>-5000</v>
      </c>
      <c r="CA101" s="26">
        <v>0</v>
      </c>
      <c r="CB101" s="26">
        <v>-5300</v>
      </c>
      <c r="CC101" s="26">
        <v>0</v>
      </c>
      <c r="CD101" s="26">
        <v>-4000</v>
      </c>
      <c r="CE101" s="26">
        <v>0</v>
      </c>
      <c r="CF101" s="26">
        <v>-4509.3966475300003</v>
      </c>
      <c r="CG101" s="26">
        <v>0</v>
      </c>
      <c r="CH101" s="26">
        <v>10868.071331409999</v>
      </c>
      <c r="CI101" s="26">
        <v>10868.071331409999</v>
      </c>
      <c r="CJ101" s="90">
        <v>15353.071331409999</v>
      </c>
      <c r="CK101" s="26"/>
      <c r="CL101" s="92">
        <v>-700</v>
      </c>
      <c r="CM101" s="26">
        <v>700</v>
      </c>
      <c r="CN101" s="26">
        <v>4485</v>
      </c>
      <c r="CO101" s="26">
        <v>0</v>
      </c>
      <c r="CP101" s="26">
        <v>0</v>
      </c>
      <c r="CQ101" s="26">
        <v>0</v>
      </c>
      <c r="CR101" s="26">
        <v>-5000</v>
      </c>
      <c r="CS101" s="26">
        <v>5000</v>
      </c>
      <c r="CT101" s="26">
        <v>-5300</v>
      </c>
      <c r="CU101" s="26">
        <v>5300</v>
      </c>
      <c r="CV101" s="26">
        <v>-4000</v>
      </c>
      <c r="CW101" s="26">
        <v>4000</v>
      </c>
      <c r="CX101" s="26">
        <v>-4509.3966475300003</v>
      </c>
      <c r="CY101" s="26">
        <v>4509.3966475300003</v>
      </c>
      <c r="CZ101" s="26">
        <v>10868.071331409999</v>
      </c>
      <c r="DA101" s="26">
        <v>0</v>
      </c>
      <c r="DB101" s="90">
        <v>19509.39664753</v>
      </c>
      <c r="DC101" s="26"/>
      <c r="DD101" s="93">
        <v>29434.078000000001</v>
      </c>
      <c r="DE101" s="34">
        <v>1970.048</v>
      </c>
      <c r="DF101" s="37">
        <v>1514.2443747581999</v>
      </c>
      <c r="DG101" s="37">
        <v>32918.370374758197</v>
      </c>
      <c r="DH101" s="93">
        <v>7535.9009999999998</v>
      </c>
      <c r="DI101" s="93">
        <v>53930.411</v>
      </c>
      <c r="DJ101" s="34">
        <v>6142</v>
      </c>
      <c r="DK101" s="90">
        <v>60072.411</v>
      </c>
      <c r="DL101" s="26"/>
      <c r="DM101" s="93">
        <v>717.62599999999998</v>
      </c>
      <c r="DN101" s="34">
        <v>10493.065843074541</v>
      </c>
      <c r="DO101" s="34">
        <v>11210.691843074541</v>
      </c>
      <c r="DP101" s="37">
        <v>1260.738922991665</v>
      </c>
      <c r="DQ101" s="37">
        <v>2899.4091042639602</v>
      </c>
      <c r="DR101" s="37">
        <v>461.72651774000002</v>
      </c>
      <c r="DS101" s="34">
        <v>3361.1356220039602</v>
      </c>
      <c r="DT101" s="34">
        <v>161.07828357022001</v>
      </c>
      <c r="DU101" s="34">
        <v>161.07828357022001</v>
      </c>
      <c r="DW101" s="97">
        <v>0</v>
      </c>
      <c r="DX101" s="98">
        <v>6779.6610170000004</v>
      </c>
      <c r="DY101" s="104">
        <v>1447.7400829999999</v>
      </c>
      <c r="DZ101" s="104">
        <v>0</v>
      </c>
      <c r="EA101" s="97">
        <v>0</v>
      </c>
      <c r="EB101" s="98">
        <v>672.09336856000004</v>
      </c>
      <c r="EC101" s="97">
        <v>0</v>
      </c>
      <c r="ED101" s="98">
        <v>1271.1864410000001</v>
      </c>
      <c r="EE101" s="97">
        <v>0</v>
      </c>
      <c r="EF101" s="98">
        <v>847.5</v>
      </c>
      <c r="EG101" s="97">
        <v>0</v>
      </c>
      <c r="EH101" s="98">
        <v>7397.5988710000001</v>
      </c>
      <c r="EI101" s="97">
        <v>0</v>
      </c>
      <c r="EJ101" s="98">
        <v>6779.6610170000004</v>
      </c>
      <c r="EK101" s="105">
        <v>672.09336856000004</v>
      </c>
      <c r="EL101" s="106">
        <v>847.5</v>
      </c>
      <c r="EM101" s="107">
        <v>735.83500000000004</v>
      </c>
      <c r="EN101" s="105">
        <v>461.72651774000002</v>
      </c>
      <c r="EO101" s="105">
        <v>10964.025395000001</v>
      </c>
      <c r="EP101" s="105">
        <v>0</v>
      </c>
      <c r="ER101" s="133">
        <v>0</v>
      </c>
      <c r="ES101" s="23">
        <v>0</v>
      </c>
      <c r="ET101" s="34">
        <f t="shared" si="21"/>
        <v>0</v>
      </c>
      <c r="EU101" s="133">
        <v>0</v>
      </c>
      <c r="EV101" s="23">
        <v>0</v>
      </c>
      <c r="EW101" s="34">
        <f t="shared" si="39"/>
        <v>0</v>
      </c>
      <c r="EY101" s="141">
        <v>0</v>
      </c>
      <c r="EZ101" s="23">
        <v>0</v>
      </c>
      <c r="FA101" s="139">
        <f t="shared" si="22"/>
        <v>0</v>
      </c>
      <c r="FB101" s="5">
        <v>4613</v>
      </c>
      <c r="FC101" s="139">
        <f t="shared" si="23"/>
        <v>1</v>
      </c>
      <c r="FE101" s="5"/>
      <c r="FF101" s="141">
        <v>0</v>
      </c>
      <c r="FG101" s="23">
        <v>0</v>
      </c>
      <c r="FH101" s="139">
        <f t="shared" si="24"/>
        <v>0</v>
      </c>
      <c r="FI101" s="5">
        <v>0</v>
      </c>
      <c r="FJ101" s="139">
        <f t="shared" si="25"/>
        <v>0</v>
      </c>
      <c r="FL101" s="144">
        <v>7873</v>
      </c>
      <c r="FM101" s="145">
        <f t="shared" si="26"/>
        <v>0.68245451314546257</v>
      </c>
      <c r="FN101" s="144">
        <v>2591</v>
      </c>
      <c r="FO101" s="145">
        <f t="shared" si="27"/>
        <v>0.82634348588741824</v>
      </c>
      <c r="FQ101" s="141">
        <v>278</v>
      </c>
      <c r="FR101" s="23">
        <v>367.01</v>
      </c>
      <c r="FS101" s="185">
        <f t="shared" si="28"/>
        <v>0.8184367466057606</v>
      </c>
      <c r="FT101" s="186">
        <f t="shared" si="29"/>
        <v>645.01</v>
      </c>
      <c r="FV101" s="107">
        <f t="shared" si="30"/>
        <v>574.7567164300001</v>
      </c>
      <c r="FW101" s="23">
        <v>672.09336856000004</v>
      </c>
      <c r="FX101" s="23">
        <v>0</v>
      </c>
      <c r="FY101" s="23">
        <v>97.336652130000004</v>
      </c>
      <c r="FZ101" s="23">
        <f t="shared" si="31"/>
        <v>0.36993432683970751</v>
      </c>
      <c r="GA101" s="183">
        <v>0</v>
      </c>
      <c r="GC101" s="37">
        <v>9030.1818600000006</v>
      </c>
      <c r="GD101" s="37">
        <f t="shared" si="32"/>
        <v>0.27699944355828221</v>
      </c>
      <c r="GE101" s="37">
        <v>3869.38924</v>
      </c>
      <c r="GF101" s="37">
        <f t="shared" si="33"/>
        <v>0.28708927437305237</v>
      </c>
      <c r="GH101" s="5">
        <v>13580.66115</v>
      </c>
      <c r="GI101" s="270">
        <v>5309.4137140000003</v>
      </c>
      <c r="GK101" s="35">
        <v>0.25700000000000001</v>
      </c>
      <c r="GL101" s="33">
        <v>0.84</v>
      </c>
      <c r="GM101" s="5">
        <f t="shared" si="34"/>
        <v>1517.77579117</v>
      </c>
      <c r="GN101" s="5">
        <v>-1517.77579117</v>
      </c>
      <c r="GO101" s="5">
        <f t="shared" si="35"/>
        <v>0</v>
      </c>
      <c r="GP101" s="5">
        <f t="shared" si="36"/>
        <v>0</v>
      </c>
      <c r="GR101" s="270">
        <v>13015.205120000001</v>
      </c>
      <c r="GS101" s="270">
        <v>5417.3442660000001</v>
      </c>
      <c r="GV101" s="270">
        <v>3776.590956</v>
      </c>
      <c r="GW101" s="270">
        <v>1537.03108</v>
      </c>
      <c r="GX101" s="5">
        <f t="shared" si="37"/>
        <v>1537.03108</v>
      </c>
      <c r="GY101" s="5">
        <f t="shared" si="38"/>
        <v>1</v>
      </c>
    </row>
    <row r="102" spans="16:207" x14ac:dyDescent="0.35">
      <c r="P102" s="40">
        <v>100</v>
      </c>
      <c r="Q102" s="85">
        <v>0</v>
      </c>
      <c r="R102" s="86">
        <v>0</v>
      </c>
      <c r="S102" s="87">
        <v>0</v>
      </c>
      <c r="T102" s="86">
        <v>0</v>
      </c>
      <c r="U102" s="87">
        <v>0</v>
      </c>
      <c r="V102" s="86">
        <v>0</v>
      </c>
      <c r="W102" s="87">
        <v>0</v>
      </c>
      <c r="X102" s="86">
        <v>0</v>
      </c>
      <c r="Y102" s="87">
        <v>0</v>
      </c>
      <c r="Z102" s="86">
        <v>0</v>
      </c>
      <c r="AA102" s="87">
        <v>0</v>
      </c>
      <c r="AB102" s="86">
        <v>0</v>
      </c>
      <c r="AC102" s="87">
        <v>0</v>
      </c>
      <c r="AD102" s="86">
        <v>0</v>
      </c>
      <c r="AF102" s="40">
        <v>100</v>
      </c>
      <c r="AG102" s="85">
        <v>31772.928599999999</v>
      </c>
      <c r="AH102" s="87">
        <v>1961.9</v>
      </c>
      <c r="AI102" s="85">
        <v>426.5</v>
      </c>
      <c r="AJ102" s="37">
        <v>0.35699999999999998</v>
      </c>
      <c r="AK102" s="37">
        <v>0.85300000000000009</v>
      </c>
      <c r="AL102" s="37">
        <v>0.85299999999999998</v>
      </c>
      <c r="AM102" s="86">
        <v>376.61799999999999</v>
      </c>
      <c r="AN102" s="87">
        <v>3050.6232</v>
      </c>
      <c r="AO102" s="37">
        <v>0.58299999999999996</v>
      </c>
      <c r="AP102" s="34">
        <v>0.26200000000000001</v>
      </c>
      <c r="AQ102" s="85">
        <v>37196.400000000001</v>
      </c>
      <c r="AR102" s="87">
        <v>19319.924999999999</v>
      </c>
      <c r="AS102" s="37">
        <v>0.83400000000000007</v>
      </c>
      <c r="AT102" s="34">
        <v>0.82299999999999995</v>
      </c>
      <c r="AU102" s="26"/>
      <c r="AV102" s="85">
        <v>1002.303</v>
      </c>
      <c r="AW102" s="86">
        <v>0.40700015430469494</v>
      </c>
      <c r="AX102" s="85">
        <v>941.20399999999995</v>
      </c>
      <c r="AY102" s="86">
        <v>0.58569010578718106</v>
      </c>
      <c r="AZ102" s="85">
        <v>1121.4780000000001</v>
      </c>
      <c r="BA102" s="86">
        <v>0.5784392407674851</v>
      </c>
      <c r="BB102" s="26"/>
      <c r="BC102" s="88">
        <v>52500.305999999997</v>
      </c>
      <c r="BD102" s="86">
        <v>0.75409836065573765</v>
      </c>
      <c r="BE102" s="26"/>
      <c r="BF102" s="133">
        <v>13580.661</v>
      </c>
      <c r="BG102" s="26">
        <v>0</v>
      </c>
      <c r="BH102" s="89">
        <v>0</v>
      </c>
      <c r="BI102" s="90">
        <v>0.41658469325153374</v>
      </c>
      <c r="BJ102" s="91">
        <v>0</v>
      </c>
      <c r="BK102" s="89">
        <v>0</v>
      </c>
      <c r="BL102" s="89">
        <v>0</v>
      </c>
      <c r="BM102" s="89">
        <v>0</v>
      </c>
      <c r="BN102" s="89">
        <v>5309.4139999999998</v>
      </c>
      <c r="BO102" s="90">
        <v>0.39393188900430332</v>
      </c>
      <c r="BP102" s="91">
        <v>0</v>
      </c>
      <c r="BQ102" s="26">
        <v>7668</v>
      </c>
      <c r="BR102" s="26">
        <v>0</v>
      </c>
      <c r="BS102" s="26"/>
      <c r="BT102" s="92">
        <v>-700</v>
      </c>
      <c r="BU102" s="26">
        <v>0</v>
      </c>
      <c r="BV102" s="26">
        <v>4485</v>
      </c>
      <c r="BW102" s="26">
        <v>4485</v>
      </c>
      <c r="BX102" s="26">
        <v>0</v>
      </c>
      <c r="BY102" s="26">
        <v>0</v>
      </c>
      <c r="BZ102" s="26">
        <v>-5000</v>
      </c>
      <c r="CA102" s="26">
        <v>0</v>
      </c>
      <c r="CB102" s="26">
        <v>-2536.22199077</v>
      </c>
      <c r="CC102" s="26">
        <v>0</v>
      </c>
      <c r="CD102" s="26">
        <v>-4000</v>
      </c>
      <c r="CE102" s="26">
        <v>0</v>
      </c>
      <c r="CF102" s="26">
        <v>-3725.0539058200002</v>
      </c>
      <c r="CG102" s="26">
        <v>0</v>
      </c>
      <c r="CH102" s="26">
        <v>10489.281993050001</v>
      </c>
      <c r="CI102" s="26">
        <v>10489.281993050001</v>
      </c>
      <c r="CJ102" s="90">
        <v>14974.281993050001</v>
      </c>
      <c r="CK102" s="26"/>
      <c r="CL102" s="92">
        <v>-700</v>
      </c>
      <c r="CM102" s="26">
        <v>700</v>
      </c>
      <c r="CN102" s="26">
        <v>4485</v>
      </c>
      <c r="CO102" s="26">
        <v>0</v>
      </c>
      <c r="CP102" s="26">
        <v>0</v>
      </c>
      <c r="CQ102" s="26">
        <v>0</v>
      </c>
      <c r="CR102" s="26">
        <v>-5000</v>
      </c>
      <c r="CS102" s="26">
        <v>5000</v>
      </c>
      <c r="CT102" s="26">
        <v>-2536.22199077</v>
      </c>
      <c r="CU102" s="26">
        <v>2536.22199077</v>
      </c>
      <c r="CV102" s="26">
        <v>-4000</v>
      </c>
      <c r="CW102" s="26">
        <v>4000</v>
      </c>
      <c r="CX102" s="26">
        <v>-3725.0539058200002</v>
      </c>
      <c r="CY102" s="26">
        <v>3725.0539058200002</v>
      </c>
      <c r="CZ102" s="26">
        <v>10489.281993050001</v>
      </c>
      <c r="DA102" s="26">
        <v>0</v>
      </c>
      <c r="DB102" s="90">
        <v>15961.275896589999</v>
      </c>
      <c r="DC102" s="26"/>
      <c r="DD102" s="93">
        <v>29061.137999999999</v>
      </c>
      <c r="DE102" s="34">
        <v>1948.9480000000001</v>
      </c>
      <c r="DF102" s="37">
        <v>2406.3645890030002</v>
      </c>
      <c r="DG102" s="37">
        <v>33416.450589002998</v>
      </c>
      <c r="DH102" s="93">
        <v>7375.9170000000004</v>
      </c>
      <c r="DI102" s="93">
        <v>52501.411</v>
      </c>
      <c r="DJ102" s="34">
        <v>6104</v>
      </c>
      <c r="DK102" s="90">
        <v>58605.411</v>
      </c>
      <c r="DL102" s="26"/>
      <c r="DM102" s="93">
        <v>807.97</v>
      </c>
      <c r="DN102" s="34">
        <v>10493.065843074541</v>
      </c>
      <c r="DO102" s="34">
        <v>11301.03584307454</v>
      </c>
      <c r="DP102" s="37">
        <v>1260.738922991665</v>
      </c>
      <c r="DQ102" s="37">
        <v>2899.4091042639602</v>
      </c>
      <c r="DR102" s="37">
        <v>461.72651774000002</v>
      </c>
      <c r="DS102" s="34">
        <v>3361.1356220039602</v>
      </c>
      <c r="DT102" s="34">
        <v>161.07828357022001</v>
      </c>
      <c r="DU102" s="34">
        <v>161.07828357022001</v>
      </c>
      <c r="DW102" s="97">
        <v>0</v>
      </c>
      <c r="DX102" s="98">
        <v>6779.6610170000004</v>
      </c>
      <c r="DY102" s="104">
        <v>1447.7400829999999</v>
      </c>
      <c r="DZ102" s="104">
        <v>0</v>
      </c>
      <c r="EA102" s="97">
        <v>0</v>
      </c>
      <c r="EB102" s="98">
        <v>574.75671642999998</v>
      </c>
      <c r="EC102" s="97">
        <v>0</v>
      </c>
      <c r="ED102" s="98">
        <v>1271.1864410000001</v>
      </c>
      <c r="EE102" s="97">
        <v>0</v>
      </c>
      <c r="EF102" s="98">
        <v>847.5</v>
      </c>
      <c r="EG102" s="97">
        <v>0</v>
      </c>
      <c r="EH102" s="98">
        <v>7397.5988710000001</v>
      </c>
      <c r="EI102" s="97">
        <v>0</v>
      </c>
      <c r="EJ102" s="98">
        <v>6779.6610170000004</v>
      </c>
      <c r="EK102" s="105">
        <v>574.75671642999998</v>
      </c>
      <c r="EL102" s="106">
        <v>847.5</v>
      </c>
      <c r="EM102" s="107">
        <v>735.83500000000004</v>
      </c>
      <c r="EN102" s="105">
        <v>461.72651774000002</v>
      </c>
      <c r="EO102" s="105">
        <v>10964.025395000001</v>
      </c>
      <c r="EP102" s="105">
        <v>0</v>
      </c>
      <c r="ER102" s="133">
        <v>0</v>
      </c>
      <c r="ES102" s="23">
        <v>0</v>
      </c>
      <c r="ET102" s="34">
        <f t="shared" si="21"/>
        <v>0</v>
      </c>
      <c r="EU102" s="133">
        <v>0</v>
      </c>
      <c r="EV102" s="23">
        <v>0</v>
      </c>
      <c r="EW102" s="34">
        <f t="shared" si="39"/>
        <v>0</v>
      </c>
      <c r="EY102" s="141">
        <v>0</v>
      </c>
      <c r="EZ102" s="23">
        <v>0</v>
      </c>
      <c r="FA102" s="139">
        <f t="shared" si="22"/>
        <v>0</v>
      </c>
      <c r="FB102" s="5">
        <v>4613</v>
      </c>
      <c r="FC102" s="139">
        <f t="shared" si="23"/>
        <v>1</v>
      </c>
      <c r="FE102" s="5"/>
      <c r="FF102" s="141">
        <v>0</v>
      </c>
      <c r="FG102" s="23">
        <v>0</v>
      </c>
      <c r="FH102" s="139">
        <f t="shared" si="24"/>
        <v>0</v>
      </c>
      <c r="FI102" s="5">
        <v>0</v>
      </c>
      <c r="FJ102" s="139">
        <f t="shared" si="25"/>
        <v>0</v>
      </c>
      <c r="FL102" s="144">
        <v>7873</v>
      </c>
      <c r="FM102" s="145">
        <f t="shared" si="26"/>
        <v>0.68245451314546257</v>
      </c>
      <c r="FN102" s="144">
        <v>2591</v>
      </c>
      <c r="FO102" s="145">
        <f t="shared" si="27"/>
        <v>0.82634348588741824</v>
      </c>
      <c r="FQ102" s="141">
        <v>278</v>
      </c>
      <c r="FR102" s="23">
        <v>367.01</v>
      </c>
      <c r="FS102" s="185">
        <f t="shared" si="28"/>
        <v>0.8184367466057606</v>
      </c>
      <c r="FT102" s="186">
        <f t="shared" si="29"/>
        <v>645.01</v>
      </c>
      <c r="FV102" s="107">
        <f t="shared" si="30"/>
        <v>574.75671642999998</v>
      </c>
      <c r="FW102" s="23">
        <v>574.75671642999998</v>
      </c>
      <c r="FX102" s="23">
        <v>0</v>
      </c>
      <c r="FY102" s="23">
        <v>0</v>
      </c>
      <c r="FZ102" s="23">
        <f t="shared" si="31"/>
        <v>0.36993432683970745</v>
      </c>
      <c r="GA102" s="183">
        <v>0</v>
      </c>
      <c r="GC102" s="37">
        <v>9642.2693099999997</v>
      </c>
      <c r="GD102" s="37">
        <f t="shared" si="32"/>
        <v>0.29577513220858892</v>
      </c>
      <c r="GE102" s="37">
        <v>3769.6839399999999</v>
      </c>
      <c r="GF102" s="37">
        <f t="shared" si="33"/>
        <v>0.27969164119305534</v>
      </c>
      <c r="GH102" s="5">
        <v>15764.44074</v>
      </c>
      <c r="GI102" s="270">
        <v>5112.8431959999998</v>
      </c>
      <c r="GK102" s="35">
        <v>0.25700000000000001</v>
      </c>
      <c r="GL102" s="33">
        <v>0.84</v>
      </c>
      <c r="GM102" s="5">
        <f t="shared" si="34"/>
        <v>1517.77579117</v>
      </c>
      <c r="GN102" s="5">
        <v>-1517.77579117</v>
      </c>
      <c r="GO102" s="5">
        <f t="shared" si="35"/>
        <v>0</v>
      </c>
      <c r="GP102" s="5">
        <f t="shared" si="36"/>
        <v>0</v>
      </c>
      <c r="GR102" s="270">
        <v>12718.56568</v>
      </c>
      <c r="GS102" s="270">
        <v>5449.843554</v>
      </c>
      <c r="GV102" s="270">
        <v>3776.590956</v>
      </c>
      <c r="GW102" s="270">
        <v>1537.03108</v>
      </c>
      <c r="GX102" s="5">
        <f t="shared" si="37"/>
        <v>1537.03108</v>
      </c>
      <c r="GY102" s="5">
        <f t="shared" si="38"/>
        <v>1</v>
      </c>
    </row>
    <row r="103" spans="16:207" x14ac:dyDescent="0.35">
      <c r="P103" s="40">
        <v>101</v>
      </c>
      <c r="Q103" s="85">
        <v>0</v>
      </c>
      <c r="R103" s="86">
        <v>0</v>
      </c>
      <c r="S103" s="87">
        <v>0</v>
      </c>
      <c r="T103" s="86">
        <v>0</v>
      </c>
      <c r="U103" s="87">
        <v>0</v>
      </c>
      <c r="V103" s="86">
        <v>0</v>
      </c>
      <c r="W103" s="87">
        <v>0</v>
      </c>
      <c r="X103" s="86">
        <v>0</v>
      </c>
      <c r="Y103" s="87">
        <v>0</v>
      </c>
      <c r="Z103" s="86">
        <v>0</v>
      </c>
      <c r="AA103" s="87">
        <v>0</v>
      </c>
      <c r="AB103" s="86">
        <v>0</v>
      </c>
      <c r="AC103" s="87">
        <v>0</v>
      </c>
      <c r="AD103" s="86">
        <v>0</v>
      </c>
      <c r="AF103" s="40">
        <v>101</v>
      </c>
      <c r="AG103" s="85">
        <v>36934.917000000001</v>
      </c>
      <c r="AH103" s="87">
        <v>1980.3</v>
      </c>
      <c r="AI103" s="85">
        <v>430.5</v>
      </c>
      <c r="AJ103" s="37">
        <v>0.41499999999999998</v>
      </c>
      <c r="AK103" s="37">
        <v>0.86099999999999999</v>
      </c>
      <c r="AL103" s="37">
        <v>0.86099999999999999</v>
      </c>
      <c r="AM103" s="86">
        <v>363.69799999999998</v>
      </c>
      <c r="AN103" s="87">
        <v>3295.1388000000002</v>
      </c>
      <c r="AO103" s="37">
        <v>0.56299999999999994</v>
      </c>
      <c r="AP103" s="34">
        <v>0.28300000000000003</v>
      </c>
      <c r="AQ103" s="85">
        <v>37464</v>
      </c>
      <c r="AR103" s="87">
        <v>19719</v>
      </c>
      <c r="AS103" s="37">
        <v>0.84</v>
      </c>
      <c r="AT103" s="34">
        <v>0.84</v>
      </c>
      <c r="AU103" s="26"/>
      <c r="AV103" s="85">
        <v>987.52700000000004</v>
      </c>
      <c r="AW103" s="86">
        <v>0.4010001380620955</v>
      </c>
      <c r="AX103" s="85">
        <v>945.78499999999997</v>
      </c>
      <c r="AY103" s="86">
        <v>0.58854075917859361</v>
      </c>
      <c r="AZ103" s="85">
        <v>1121.4780000000001</v>
      </c>
      <c r="BA103" s="86">
        <v>0.5784392407674851</v>
      </c>
      <c r="BB103" s="26"/>
      <c r="BC103" s="88">
        <v>52500.305999999997</v>
      </c>
      <c r="BD103" s="86">
        <v>0.75409836065573765</v>
      </c>
      <c r="BE103" s="26"/>
      <c r="BF103" s="133">
        <v>15764.441000000001</v>
      </c>
      <c r="BG103" s="26">
        <v>0</v>
      </c>
      <c r="BH103" s="89">
        <v>0</v>
      </c>
      <c r="BI103" s="90">
        <v>0.48357180981595094</v>
      </c>
      <c r="BJ103" s="91">
        <v>0</v>
      </c>
      <c r="BK103" s="89">
        <v>0</v>
      </c>
      <c r="BL103" s="89">
        <v>0</v>
      </c>
      <c r="BM103" s="89">
        <v>0</v>
      </c>
      <c r="BN103" s="89">
        <v>5112.8429999999998</v>
      </c>
      <c r="BO103" s="90">
        <v>0.37934730672206557</v>
      </c>
      <c r="BP103" s="91">
        <v>0</v>
      </c>
      <c r="BQ103" s="26">
        <v>7668</v>
      </c>
      <c r="BR103" s="26">
        <v>0</v>
      </c>
      <c r="BS103" s="26"/>
      <c r="BT103" s="92">
        <v>-700</v>
      </c>
      <c r="BU103" s="26">
        <v>0</v>
      </c>
      <c r="BV103" s="26">
        <v>4485</v>
      </c>
      <c r="BW103" s="26">
        <v>4485</v>
      </c>
      <c r="BX103" s="26">
        <v>0</v>
      </c>
      <c r="BY103" s="26">
        <v>0</v>
      </c>
      <c r="BZ103" s="26">
        <v>-5000</v>
      </c>
      <c r="CA103" s="26">
        <v>0</v>
      </c>
      <c r="CB103" s="26">
        <v>-4643.0898058299999</v>
      </c>
      <c r="CC103" s="26">
        <v>0</v>
      </c>
      <c r="CD103" s="26">
        <v>-4000</v>
      </c>
      <c r="CE103" s="26">
        <v>0</v>
      </c>
      <c r="CF103" s="26">
        <v>0</v>
      </c>
      <c r="CG103" s="26">
        <v>0</v>
      </c>
      <c r="CH103" s="26">
        <v>12643.174998689999</v>
      </c>
      <c r="CI103" s="26">
        <v>12643.174998689999</v>
      </c>
      <c r="CJ103" s="90">
        <v>17128.174998689999</v>
      </c>
      <c r="CK103" s="26"/>
      <c r="CL103" s="92">
        <v>-700</v>
      </c>
      <c r="CM103" s="26">
        <v>700</v>
      </c>
      <c r="CN103" s="26">
        <v>4485</v>
      </c>
      <c r="CO103" s="26">
        <v>0</v>
      </c>
      <c r="CP103" s="26">
        <v>0</v>
      </c>
      <c r="CQ103" s="26">
        <v>0</v>
      </c>
      <c r="CR103" s="26">
        <v>-5000</v>
      </c>
      <c r="CS103" s="26">
        <v>5000</v>
      </c>
      <c r="CT103" s="26">
        <v>-4643.0898058299999</v>
      </c>
      <c r="CU103" s="26">
        <v>4643.0898058299999</v>
      </c>
      <c r="CV103" s="26">
        <v>-4000</v>
      </c>
      <c r="CW103" s="26">
        <v>4000</v>
      </c>
      <c r="CX103" s="26">
        <v>0</v>
      </c>
      <c r="CY103" s="26">
        <v>0</v>
      </c>
      <c r="CZ103" s="26">
        <v>12643.174998689999</v>
      </c>
      <c r="DA103" s="26">
        <v>0</v>
      </c>
      <c r="DB103" s="90">
        <v>14343.089805830001</v>
      </c>
      <c r="DC103" s="26"/>
      <c r="DD103" s="93">
        <v>29841.723999999998</v>
      </c>
      <c r="DE103" s="34">
        <v>1938.106</v>
      </c>
      <c r="DF103" s="37">
        <v>2704.4817649629999</v>
      </c>
      <c r="DG103" s="37">
        <v>34484.311764963</v>
      </c>
      <c r="DH103" s="93">
        <v>7356.6719999999996</v>
      </c>
      <c r="DI103" s="93">
        <v>52869.411</v>
      </c>
      <c r="DJ103" s="34">
        <v>6330</v>
      </c>
      <c r="DK103" s="90">
        <v>59199.411</v>
      </c>
      <c r="DL103" s="26"/>
      <c r="DM103" s="93">
        <v>937.54100000000005</v>
      </c>
      <c r="DN103" s="34">
        <v>10508.77584392489</v>
      </c>
      <c r="DO103" s="34">
        <v>11446.316843924889</v>
      </c>
      <c r="DP103" s="37">
        <v>1260.738922991665</v>
      </c>
      <c r="DQ103" s="37">
        <v>2907.686978689203</v>
      </c>
      <c r="DR103" s="37">
        <v>453.44864331000002</v>
      </c>
      <c r="DS103" s="34">
        <v>3361.1356219992031</v>
      </c>
      <c r="DT103" s="34">
        <v>161.53816548273349</v>
      </c>
      <c r="DU103" s="34">
        <v>161.53816548273349</v>
      </c>
      <c r="DW103" s="97">
        <v>0</v>
      </c>
      <c r="DX103" s="98">
        <v>6779.6610170000004</v>
      </c>
      <c r="DY103" s="104">
        <v>1447.7400829999999</v>
      </c>
      <c r="DZ103" s="104">
        <v>0</v>
      </c>
      <c r="EA103" s="97">
        <v>0</v>
      </c>
      <c r="EB103" s="98">
        <v>904.29683451999995</v>
      </c>
      <c r="EC103" s="97">
        <v>0</v>
      </c>
      <c r="ED103" s="98">
        <v>1271.1864410000001</v>
      </c>
      <c r="EE103" s="97">
        <v>0</v>
      </c>
      <c r="EF103" s="98">
        <v>847.5</v>
      </c>
      <c r="EG103" s="97">
        <v>0</v>
      </c>
      <c r="EH103" s="98">
        <v>7397.5988710000001</v>
      </c>
      <c r="EI103" s="97">
        <v>0</v>
      </c>
      <c r="EJ103" s="98">
        <v>6779.6610170000004</v>
      </c>
      <c r="EK103" s="105">
        <v>904.29683451999995</v>
      </c>
      <c r="EL103" s="106">
        <v>847.5</v>
      </c>
      <c r="EM103" s="107">
        <v>735.83500000000004</v>
      </c>
      <c r="EN103" s="105">
        <v>453.44864331000002</v>
      </c>
      <c r="EO103" s="105">
        <v>10964.025395000001</v>
      </c>
      <c r="EP103" s="105">
        <v>0</v>
      </c>
      <c r="ER103" s="133">
        <v>0</v>
      </c>
      <c r="ES103" s="23">
        <v>0</v>
      </c>
      <c r="ET103" s="34">
        <f t="shared" si="21"/>
        <v>0</v>
      </c>
      <c r="EU103" s="133">
        <v>0</v>
      </c>
      <c r="EV103" s="23">
        <v>0</v>
      </c>
      <c r="EW103" s="34">
        <f t="shared" si="39"/>
        <v>0</v>
      </c>
      <c r="EY103" s="141">
        <v>0</v>
      </c>
      <c r="EZ103" s="23">
        <v>0</v>
      </c>
      <c r="FA103" s="139">
        <f t="shared" si="22"/>
        <v>0</v>
      </c>
      <c r="FB103" s="5">
        <v>4613</v>
      </c>
      <c r="FC103" s="139">
        <f t="shared" si="23"/>
        <v>1</v>
      </c>
      <c r="FE103" s="5"/>
      <c r="FF103" s="141">
        <v>0</v>
      </c>
      <c r="FG103" s="23">
        <v>0</v>
      </c>
      <c r="FH103" s="139">
        <f t="shared" si="24"/>
        <v>0</v>
      </c>
      <c r="FI103" s="5">
        <v>0</v>
      </c>
      <c r="FJ103" s="139">
        <f t="shared" si="25"/>
        <v>0</v>
      </c>
      <c r="FL103" s="144">
        <v>7873</v>
      </c>
      <c r="FM103" s="145">
        <f t="shared" si="26"/>
        <v>0.68245451314546257</v>
      </c>
      <c r="FN103" s="144">
        <v>2591</v>
      </c>
      <c r="FO103" s="145">
        <f t="shared" si="27"/>
        <v>0.82634348588741824</v>
      </c>
      <c r="FQ103" s="141">
        <v>0</v>
      </c>
      <c r="FR103" s="23">
        <v>367.01</v>
      </c>
      <c r="FS103" s="185">
        <f t="shared" si="28"/>
        <v>0.46568963329526708</v>
      </c>
      <c r="FT103" s="186">
        <f t="shared" si="29"/>
        <v>367.01</v>
      </c>
      <c r="FV103" s="107">
        <f t="shared" si="30"/>
        <v>574.29683451999995</v>
      </c>
      <c r="FW103" s="23">
        <v>904.29683451999995</v>
      </c>
      <c r="FX103" s="23">
        <v>0</v>
      </c>
      <c r="FY103" s="23">
        <v>330</v>
      </c>
      <c r="FZ103" s="23">
        <f t="shared" si="31"/>
        <v>0.36963833011633146</v>
      </c>
      <c r="GA103" s="183">
        <v>0</v>
      </c>
      <c r="GC103" s="37">
        <v>11192.75311</v>
      </c>
      <c r="GD103" s="37">
        <f t="shared" si="32"/>
        <v>0.34333598496932516</v>
      </c>
      <c r="GE103" s="37">
        <v>3630.1185300000002</v>
      </c>
      <c r="GF103" s="37">
        <f t="shared" si="33"/>
        <v>0.26933658777266656</v>
      </c>
      <c r="GH103" s="5">
        <v>17888.834790000001</v>
      </c>
      <c r="GI103" s="270">
        <v>5048.2321579999998</v>
      </c>
      <c r="GK103" s="35">
        <v>0.25700000000000001</v>
      </c>
      <c r="GL103" s="33">
        <v>0.84</v>
      </c>
      <c r="GM103" s="5">
        <f t="shared" si="34"/>
        <v>1517.77579117</v>
      </c>
      <c r="GN103" s="5">
        <v>-1517.77579117</v>
      </c>
      <c r="GO103" s="5">
        <f t="shared" si="35"/>
        <v>0</v>
      </c>
      <c r="GP103" s="5">
        <f t="shared" si="36"/>
        <v>0</v>
      </c>
      <c r="GR103" s="270">
        <v>13580.66115</v>
      </c>
      <c r="GS103" s="270">
        <v>5309.4137140000003</v>
      </c>
      <c r="GV103" s="270">
        <v>3776.590956</v>
      </c>
      <c r="GW103" s="270">
        <v>1537.03108</v>
      </c>
      <c r="GX103" s="5">
        <f t="shared" si="37"/>
        <v>1537.03108</v>
      </c>
      <c r="GY103" s="5">
        <f t="shared" si="38"/>
        <v>1</v>
      </c>
    </row>
    <row r="104" spans="16:207" x14ac:dyDescent="0.35">
      <c r="P104" s="40">
        <v>102</v>
      </c>
      <c r="Q104" s="85">
        <v>0</v>
      </c>
      <c r="R104" s="86">
        <v>0</v>
      </c>
      <c r="S104" s="87">
        <v>0</v>
      </c>
      <c r="T104" s="86">
        <v>0</v>
      </c>
      <c r="U104" s="87">
        <v>0</v>
      </c>
      <c r="V104" s="86">
        <v>0</v>
      </c>
      <c r="W104" s="87">
        <v>0</v>
      </c>
      <c r="X104" s="86">
        <v>0</v>
      </c>
      <c r="Y104" s="87">
        <v>0</v>
      </c>
      <c r="Z104" s="86">
        <v>0</v>
      </c>
      <c r="AA104" s="87">
        <v>0</v>
      </c>
      <c r="AB104" s="86">
        <v>0</v>
      </c>
      <c r="AC104" s="87">
        <v>0</v>
      </c>
      <c r="AD104" s="86">
        <v>0</v>
      </c>
      <c r="AF104" s="40">
        <v>102</v>
      </c>
      <c r="AG104" s="85">
        <v>41918.9058</v>
      </c>
      <c r="AH104" s="87">
        <v>2003.3</v>
      </c>
      <c r="AI104" s="85">
        <v>435.5</v>
      </c>
      <c r="AJ104" s="37">
        <v>0.47099999999999997</v>
      </c>
      <c r="AK104" s="37">
        <v>0.871</v>
      </c>
      <c r="AL104" s="37">
        <v>0.871</v>
      </c>
      <c r="AM104" s="86">
        <v>359.822</v>
      </c>
      <c r="AN104" s="87">
        <v>3493.08</v>
      </c>
      <c r="AO104" s="37">
        <v>0.55700000000000005</v>
      </c>
      <c r="AP104" s="34">
        <v>0.3</v>
      </c>
      <c r="AQ104" s="85">
        <v>37820.800000000003</v>
      </c>
      <c r="AR104" s="87">
        <v>20986.65</v>
      </c>
      <c r="AS104" s="37">
        <v>0.84800000000000009</v>
      </c>
      <c r="AT104" s="34">
        <v>0.89400000000000002</v>
      </c>
      <c r="AU104" s="26"/>
      <c r="AV104" s="85">
        <v>980.13900000000001</v>
      </c>
      <c r="AW104" s="86">
        <v>0.39800012994079575</v>
      </c>
      <c r="AX104" s="85">
        <v>932.50099999999998</v>
      </c>
      <c r="AY104" s="86">
        <v>0.58027442439327936</v>
      </c>
      <c r="AZ104" s="85">
        <v>1121.4780000000001</v>
      </c>
      <c r="BA104" s="86">
        <v>0.5784392407674851</v>
      </c>
      <c r="BB104" s="26"/>
      <c r="BC104" s="88">
        <v>52500.305999999997</v>
      </c>
      <c r="BD104" s="86">
        <v>0.75409836065573765</v>
      </c>
      <c r="BE104" s="26"/>
      <c r="BF104" s="133">
        <v>17888.834999999999</v>
      </c>
      <c r="BG104" s="26">
        <v>0</v>
      </c>
      <c r="BH104" s="89">
        <v>0</v>
      </c>
      <c r="BI104" s="90">
        <v>0.54873726993865024</v>
      </c>
      <c r="BJ104" s="91">
        <v>0</v>
      </c>
      <c r="BK104" s="89">
        <v>0</v>
      </c>
      <c r="BL104" s="89">
        <v>0</v>
      </c>
      <c r="BM104" s="89">
        <v>0</v>
      </c>
      <c r="BN104" s="89">
        <v>5048.232</v>
      </c>
      <c r="BO104" s="90">
        <v>0.37455349458376613</v>
      </c>
      <c r="BP104" s="91">
        <v>0</v>
      </c>
      <c r="BQ104" s="26">
        <v>7668</v>
      </c>
      <c r="BR104" s="26">
        <v>0</v>
      </c>
      <c r="BS104" s="26"/>
      <c r="BT104" s="92">
        <v>-700</v>
      </c>
      <c r="BU104" s="26">
        <v>0</v>
      </c>
      <c r="BV104" s="26">
        <v>4485</v>
      </c>
      <c r="BW104" s="26">
        <v>4485</v>
      </c>
      <c r="BX104" s="26">
        <v>0</v>
      </c>
      <c r="BY104" s="26">
        <v>0</v>
      </c>
      <c r="BZ104" s="26">
        <v>-4647.6256000000003</v>
      </c>
      <c r="CA104" s="26">
        <v>0</v>
      </c>
      <c r="CB104" s="26">
        <v>-5300</v>
      </c>
      <c r="CC104" s="26">
        <v>0</v>
      </c>
      <c r="CD104" s="26">
        <v>-4000</v>
      </c>
      <c r="CE104" s="26">
        <v>0</v>
      </c>
      <c r="CF104" s="26">
        <v>-2801.43832492</v>
      </c>
      <c r="CG104" s="26">
        <v>0</v>
      </c>
      <c r="CH104" s="26">
        <v>12923.77698248</v>
      </c>
      <c r="CI104" s="26">
        <v>12923.77698248</v>
      </c>
      <c r="CJ104" s="90">
        <v>17408.776982479998</v>
      </c>
      <c r="CK104" s="26"/>
      <c r="CL104" s="92">
        <v>-700</v>
      </c>
      <c r="CM104" s="26">
        <v>700</v>
      </c>
      <c r="CN104" s="26">
        <v>4485</v>
      </c>
      <c r="CO104" s="26">
        <v>0</v>
      </c>
      <c r="CP104" s="26">
        <v>0</v>
      </c>
      <c r="CQ104" s="26">
        <v>0</v>
      </c>
      <c r="CR104" s="26">
        <v>-4647.6256000000003</v>
      </c>
      <c r="CS104" s="26">
        <v>4647.6256000000003</v>
      </c>
      <c r="CT104" s="26">
        <v>-5300</v>
      </c>
      <c r="CU104" s="26">
        <v>5300</v>
      </c>
      <c r="CV104" s="26">
        <v>-4000</v>
      </c>
      <c r="CW104" s="26">
        <v>4000</v>
      </c>
      <c r="CX104" s="26">
        <v>-2801.43832492</v>
      </c>
      <c r="CY104" s="26">
        <v>2801.43832492</v>
      </c>
      <c r="CZ104" s="26">
        <v>12923.77698248</v>
      </c>
      <c r="DA104" s="26">
        <v>0</v>
      </c>
      <c r="DB104" s="90">
        <v>17449.063924919999</v>
      </c>
      <c r="DC104" s="26"/>
      <c r="DD104" s="93">
        <v>31994.713</v>
      </c>
      <c r="DE104" s="34">
        <v>1947.2539999999999</v>
      </c>
      <c r="DF104" s="37">
        <v>2896.5221770284002</v>
      </c>
      <c r="DG104" s="37">
        <v>36838.489177028394</v>
      </c>
      <c r="DH104" s="93">
        <v>7499.22</v>
      </c>
      <c r="DI104" s="93">
        <v>55407.411</v>
      </c>
      <c r="DJ104" s="34">
        <v>6563</v>
      </c>
      <c r="DK104" s="90">
        <v>61970.411</v>
      </c>
      <c r="DL104" s="26"/>
      <c r="DM104" s="93">
        <v>1095.3810000000001</v>
      </c>
      <c r="DN104" s="34">
        <v>10540.1958456256</v>
      </c>
      <c r="DO104" s="34">
        <v>11635.576845625599</v>
      </c>
      <c r="DP104" s="37">
        <v>1358.695399468565</v>
      </c>
      <c r="DQ104" s="37">
        <v>2924.2427275396881</v>
      </c>
      <c r="DR104" s="37">
        <v>436.89289445999998</v>
      </c>
      <c r="DS104" s="34">
        <v>3361.1356219996878</v>
      </c>
      <c r="DT104" s="34">
        <v>162.45792930776039</v>
      </c>
      <c r="DU104" s="34">
        <v>162.45792930776039</v>
      </c>
      <c r="DW104" s="97">
        <v>0</v>
      </c>
      <c r="DX104" s="98">
        <v>6779.6610170000004</v>
      </c>
      <c r="DY104" s="104">
        <v>1447.7400829999999</v>
      </c>
      <c r="DZ104" s="104">
        <v>0</v>
      </c>
      <c r="EA104" s="97">
        <v>0</v>
      </c>
      <c r="EB104" s="98">
        <v>903.37707068999998</v>
      </c>
      <c r="EC104" s="97">
        <v>0</v>
      </c>
      <c r="ED104" s="98">
        <v>1271.1864410000001</v>
      </c>
      <c r="EE104" s="97">
        <v>0</v>
      </c>
      <c r="EF104" s="98">
        <v>847.5</v>
      </c>
      <c r="EG104" s="97">
        <v>0</v>
      </c>
      <c r="EH104" s="98">
        <v>7397.5988710000001</v>
      </c>
      <c r="EI104" s="97">
        <v>0</v>
      </c>
      <c r="EJ104" s="98">
        <v>6779.6610170000004</v>
      </c>
      <c r="EK104" s="105">
        <v>903.37707068999998</v>
      </c>
      <c r="EL104" s="106">
        <v>847.5</v>
      </c>
      <c r="EM104" s="107">
        <v>735.83500000000004</v>
      </c>
      <c r="EN104" s="105">
        <v>436.89289445999998</v>
      </c>
      <c r="EO104" s="105">
        <v>10964.025395000001</v>
      </c>
      <c r="EP104" s="105">
        <v>0</v>
      </c>
      <c r="ER104" s="133">
        <v>0</v>
      </c>
      <c r="ES104" s="23">
        <v>0</v>
      </c>
      <c r="ET104" s="34">
        <f t="shared" si="21"/>
        <v>0</v>
      </c>
      <c r="EU104" s="133">
        <v>0</v>
      </c>
      <c r="EV104" s="23">
        <v>0</v>
      </c>
      <c r="EW104" s="34">
        <f t="shared" si="39"/>
        <v>0</v>
      </c>
      <c r="EY104" s="141">
        <v>0</v>
      </c>
      <c r="EZ104" s="23">
        <v>0</v>
      </c>
      <c r="FA104" s="139">
        <f t="shared" si="22"/>
        <v>0</v>
      </c>
      <c r="FB104" s="5">
        <v>4613</v>
      </c>
      <c r="FC104" s="139">
        <f t="shared" si="23"/>
        <v>1</v>
      </c>
      <c r="FE104" s="5"/>
      <c r="FF104" s="141">
        <v>0</v>
      </c>
      <c r="FG104" s="23">
        <v>0</v>
      </c>
      <c r="FH104" s="139">
        <f t="shared" si="24"/>
        <v>0</v>
      </c>
      <c r="FI104" s="5">
        <v>0</v>
      </c>
      <c r="FJ104" s="139">
        <f t="shared" si="25"/>
        <v>0</v>
      </c>
      <c r="FL104" s="144">
        <v>7873</v>
      </c>
      <c r="FM104" s="145">
        <f t="shared" si="26"/>
        <v>0.68245451314546257</v>
      </c>
      <c r="FN104" s="144">
        <v>2591</v>
      </c>
      <c r="FO104" s="145">
        <f t="shared" si="27"/>
        <v>0.82634348588741824</v>
      </c>
      <c r="FQ104" s="141">
        <v>278</v>
      </c>
      <c r="FR104" s="23">
        <v>367.01</v>
      </c>
      <c r="FS104" s="185">
        <f t="shared" si="28"/>
        <v>0.8184367466057606</v>
      </c>
      <c r="FT104" s="186">
        <f t="shared" si="29"/>
        <v>645.01</v>
      </c>
      <c r="FV104" s="107">
        <f t="shared" si="30"/>
        <v>573.37707068999998</v>
      </c>
      <c r="FW104" s="23">
        <v>903.37707068999998</v>
      </c>
      <c r="FX104" s="23">
        <v>0</v>
      </c>
      <c r="FY104" s="23">
        <v>330</v>
      </c>
      <c r="FZ104" s="23">
        <f t="shared" si="31"/>
        <v>0.36904633666314318</v>
      </c>
      <c r="GA104" s="183">
        <v>0</v>
      </c>
      <c r="GC104" s="37">
        <v>12701.07285</v>
      </c>
      <c r="GD104" s="37">
        <f t="shared" si="32"/>
        <v>0.38960346165644172</v>
      </c>
      <c r="GE104" s="37">
        <v>3584.2447200000001</v>
      </c>
      <c r="GF104" s="37">
        <f t="shared" si="33"/>
        <v>0.26593298115447395</v>
      </c>
      <c r="GH104" s="5">
        <v>18907.48042</v>
      </c>
      <c r="GI104" s="270">
        <v>5083.7754889999997</v>
      </c>
      <c r="GK104" s="35">
        <v>0.25700000000000001</v>
      </c>
      <c r="GL104" s="33">
        <v>0.84</v>
      </c>
      <c r="GM104" s="5">
        <f t="shared" si="34"/>
        <v>1517.77579117</v>
      </c>
      <c r="GN104" s="5">
        <v>-1517.77579117</v>
      </c>
      <c r="GO104" s="5">
        <f t="shared" si="35"/>
        <v>0</v>
      </c>
      <c r="GP104" s="5">
        <f t="shared" si="36"/>
        <v>0</v>
      </c>
      <c r="GR104" s="270">
        <v>15764.44074</v>
      </c>
      <c r="GS104" s="270">
        <v>5112.8431959999998</v>
      </c>
      <c r="GV104" s="270">
        <v>3776.590956</v>
      </c>
      <c r="GW104" s="270">
        <v>1537.03108</v>
      </c>
      <c r="GX104" s="5">
        <f t="shared" si="37"/>
        <v>1537.03108</v>
      </c>
      <c r="GY104" s="5">
        <f t="shared" si="38"/>
        <v>1</v>
      </c>
    </row>
    <row r="105" spans="16:207" x14ac:dyDescent="0.35">
      <c r="P105" s="40">
        <v>103</v>
      </c>
      <c r="Q105" s="85">
        <v>0</v>
      </c>
      <c r="R105" s="86">
        <v>0</v>
      </c>
      <c r="S105" s="87">
        <v>0</v>
      </c>
      <c r="T105" s="86">
        <v>0</v>
      </c>
      <c r="U105" s="87">
        <v>0</v>
      </c>
      <c r="V105" s="86">
        <v>0</v>
      </c>
      <c r="W105" s="87">
        <v>0</v>
      </c>
      <c r="X105" s="86">
        <v>0</v>
      </c>
      <c r="Y105" s="87">
        <v>0</v>
      </c>
      <c r="Z105" s="86">
        <v>0</v>
      </c>
      <c r="AA105" s="87">
        <v>0</v>
      </c>
      <c r="AB105" s="86">
        <v>0</v>
      </c>
      <c r="AC105" s="87">
        <v>0</v>
      </c>
      <c r="AD105" s="86">
        <v>0</v>
      </c>
      <c r="AF105" s="40">
        <v>103</v>
      </c>
      <c r="AG105" s="85">
        <v>44321.900399999999</v>
      </c>
      <c r="AH105" s="87">
        <v>2024</v>
      </c>
      <c r="AI105" s="85">
        <v>440</v>
      </c>
      <c r="AJ105" s="37">
        <v>0.49799999999999994</v>
      </c>
      <c r="AK105" s="37">
        <v>0.88</v>
      </c>
      <c r="AL105" s="37">
        <v>0.88</v>
      </c>
      <c r="AM105" s="86">
        <v>362.40600000000001</v>
      </c>
      <c r="AN105" s="87">
        <v>3411.5747999999999</v>
      </c>
      <c r="AO105" s="37">
        <v>0.56100000000000005</v>
      </c>
      <c r="AP105" s="34">
        <v>0.29299999999999998</v>
      </c>
      <c r="AQ105" s="85">
        <v>38133</v>
      </c>
      <c r="AR105" s="87">
        <v>22183.875</v>
      </c>
      <c r="AS105" s="37">
        <v>0.85499999999999998</v>
      </c>
      <c r="AT105" s="34">
        <v>0.94499999999999995</v>
      </c>
      <c r="AU105" s="26"/>
      <c r="AV105" s="85">
        <v>989.98900000000003</v>
      </c>
      <c r="AW105" s="86">
        <v>0.40199987005920429</v>
      </c>
      <c r="AX105" s="85">
        <v>923.06899999999996</v>
      </c>
      <c r="AY105" s="86">
        <v>0.57440510267579337</v>
      </c>
      <c r="AZ105" s="85">
        <v>1121.4780000000001</v>
      </c>
      <c r="BA105" s="86">
        <v>0.5784392407674851</v>
      </c>
      <c r="BB105" s="26"/>
      <c r="BC105" s="88">
        <v>52500.305999999997</v>
      </c>
      <c r="BD105" s="86">
        <v>0.75409836065573765</v>
      </c>
      <c r="BE105" s="26"/>
      <c r="BF105" s="133">
        <v>18907.48</v>
      </c>
      <c r="BG105" s="26">
        <v>0</v>
      </c>
      <c r="BH105" s="89">
        <v>0</v>
      </c>
      <c r="BI105" s="90">
        <v>0.57998404907975454</v>
      </c>
      <c r="BJ105" s="91">
        <v>0</v>
      </c>
      <c r="BK105" s="89">
        <v>0</v>
      </c>
      <c r="BL105" s="89">
        <v>0</v>
      </c>
      <c r="BM105" s="89">
        <v>0</v>
      </c>
      <c r="BN105" s="89">
        <v>5083.7749999999996</v>
      </c>
      <c r="BO105" s="90">
        <v>0.37719060691497253</v>
      </c>
      <c r="BP105" s="91">
        <v>0</v>
      </c>
      <c r="BQ105" s="26">
        <v>7668</v>
      </c>
      <c r="BR105" s="26">
        <v>0</v>
      </c>
      <c r="BS105" s="26"/>
      <c r="BT105" s="92">
        <v>-700</v>
      </c>
      <c r="BU105" s="26">
        <v>0</v>
      </c>
      <c r="BV105" s="26">
        <v>4485</v>
      </c>
      <c r="BW105" s="26">
        <v>4485</v>
      </c>
      <c r="BX105" s="26">
        <v>0</v>
      </c>
      <c r="BY105" s="26">
        <v>0</v>
      </c>
      <c r="BZ105" s="26">
        <v>0</v>
      </c>
      <c r="CA105" s="26">
        <v>0</v>
      </c>
      <c r="CB105" s="26">
        <v>-3055.5773382500001</v>
      </c>
      <c r="CC105" s="26">
        <v>0</v>
      </c>
      <c r="CD105" s="26">
        <v>-4000</v>
      </c>
      <c r="CE105" s="26">
        <v>0</v>
      </c>
      <c r="CF105" s="26">
        <v>-2604.7245862899999</v>
      </c>
      <c r="CG105" s="26">
        <v>0</v>
      </c>
      <c r="CH105" s="26">
        <v>8058.7010439200003</v>
      </c>
      <c r="CI105" s="26">
        <v>8058.7010439200003</v>
      </c>
      <c r="CJ105" s="90">
        <v>12543.70104392</v>
      </c>
      <c r="CK105" s="26"/>
      <c r="CL105" s="92">
        <v>-700</v>
      </c>
      <c r="CM105" s="26">
        <v>700</v>
      </c>
      <c r="CN105" s="26">
        <v>4485</v>
      </c>
      <c r="CO105" s="26">
        <v>0</v>
      </c>
      <c r="CP105" s="26">
        <v>0</v>
      </c>
      <c r="CQ105" s="26">
        <v>0</v>
      </c>
      <c r="CR105" s="26">
        <v>0</v>
      </c>
      <c r="CS105" s="26">
        <v>0</v>
      </c>
      <c r="CT105" s="26">
        <v>-3055.5773382500001</v>
      </c>
      <c r="CU105" s="26">
        <v>3055.5773382500001</v>
      </c>
      <c r="CV105" s="26">
        <v>-4000</v>
      </c>
      <c r="CW105" s="26">
        <v>4000</v>
      </c>
      <c r="CX105" s="26">
        <v>-2604.7245862899999</v>
      </c>
      <c r="CY105" s="26">
        <v>2604.7245862899999</v>
      </c>
      <c r="CZ105" s="26">
        <v>8058.7010439200003</v>
      </c>
      <c r="DA105" s="26">
        <v>0</v>
      </c>
      <c r="DB105" s="90">
        <v>10360.301924539999</v>
      </c>
      <c r="DC105" s="26"/>
      <c r="DD105" s="93">
        <v>35044.982000000004</v>
      </c>
      <c r="DE105" s="34">
        <v>1986.681</v>
      </c>
      <c r="DF105" s="37">
        <v>3653.3815220483002</v>
      </c>
      <c r="DG105" s="37">
        <v>40685.044522048302</v>
      </c>
      <c r="DH105" s="93">
        <v>7871.585</v>
      </c>
      <c r="DI105" s="93">
        <v>59412.411</v>
      </c>
      <c r="DJ105" s="34">
        <v>6482</v>
      </c>
      <c r="DK105" s="90">
        <v>65894.410999999993</v>
      </c>
      <c r="DL105" s="26"/>
      <c r="DM105" s="93">
        <v>1148.8389999999999</v>
      </c>
      <c r="DN105" s="34">
        <v>10555.905846475949</v>
      </c>
      <c r="DO105" s="34">
        <v>11704.744846475949</v>
      </c>
      <c r="DP105" s="37">
        <v>1456.651875945465</v>
      </c>
      <c r="DQ105" s="37">
        <v>2932.5206019649299</v>
      </c>
      <c r="DR105" s="37">
        <v>428.61502003999999</v>
      </c>
      <c r="DS105" s="34">
        <v>3361.1356220049302</v>
      </c>
      <c r="DT105" s="34">
        <v>162.9178112202739</v>
      </c>
      <c r="DU105" s="34">
        <v>162.9178112202739</v>
      </c>
      <c r="DW105" s="97">
        <v>0</v>
      </c>
      <c r="DX105" s="98">
        <v>6779.6610170000004</v>
      </c>
      <c r="DY105" s="104">
        <v>1447.7400829999999</v>
      </c>
      <c r="DZ105" s="104">
        <v>0</v>
      </c>
      <c r="EA105" s="97">
        <v>0</v>
      </c>
      <c r="EB105" s="98">
        <v>572.91718877999995</v>
      </c>
      <c r="EC105" s="97">
        <v>0</v>
      </c>
      <c r="ED105" s="98">
        <v>1271.1864410000001</v>
      </c>
      <c r="EE105" s="97">
        <v>0</v>
      </c>
      <c r="EF105" s="98">
        <v>847.5</v>
      </c>
      <c r="EG105" s="97">
        <v>0</v>
      </c>
      <c r="EH105" s="98">
        <v>7397.5988710000001</v>
      </c>
      <c r="EI105" s="97">
        <v>0</v>
      </c>
      <c r="EJ105" s="98">
        <v>6779.6610170000004</v>
      </c>
      <c r="EK105" s="105">
        <v>572.91718877999995</v>
      </c>
      <c r="EL105" s="106">
        <v>847.5</v>
      </c>
      <c r="EM105" s="107">
        <v>735.83500000000004</v>
      </c>
      <c r="EN105" s="105">
        <v>428.61502003999999</v>
      </c>
      <c r="EO105" s="105">
        <v>10964.025395000001</v>
      </c>
      <c r="EP105" s="105">
        <v>0</v>
      </c>
      <c r="ER105" s="133">
        <v>0</v>
      </c>
      <c r="ES105" s="23">
        <v>0</v>
      </c>
      <c r="ET105" s="34">
        <f t="shared" si="21"/>
        <v>0</v>
      </c>
      <c r="EU105" s="133">
        <v>0</v>
      </c>
      <c r="EV105" s="23">
        <v>0</v>
      </c>
      <c r="EW105" s="34">
        <f t="shared" si="39"/>
        <v>0</v>
      </c>
      <c r="EY105" s="141">
        <v>0</v>
      </c>
      <c r="EZ105" s="23">
        <v>0</v>
      </c>
      <c r="FA105" s="139">
        <f t="shared" si="22"/>
        <v>0</v>
      </c>
      <c r="FB105" s="5">
        <v>4613</v>
      </c>
      <c r="FC105" s="139">
        <f t="shared" si="23"/>
        <v>1</v>
      </c>
      <c r="FE105" s="5"/>
      <c r="FF105" s="141">
        <v>0</v>
      </c>
      <c r="FG105" s="23">
        <v>0</v>
      </c>
      <c r="FH105" s="139">
        <f t="shared" si="24"/>
        <v>0</v>
      </c>
      <c r="FI105" s="5">
        <v>0</v>
      </c>
      <c r="FJ105" s="139">
        <f t="shared" si="25"/>
        <v>0</v>
      </c>
      <c r="FL105" s="144">
        <v>7873</v>
      </c>
      <c r="FM105" s="145">
        <f t="shared" si="26"/>
        <v>0.68245451314546257</v>
      </c>
      <c r="FN105" s="144">
        <v>2591</v>
      </c>
      <c r="FO105" s="145">
        <f t="shared" si="27"/>
        <v>0.82634348588741824</v>
      </c>
      <c r="FQ105" s="141">
        <v>177.2</v>
      </c>
      <c r="FR105" s="23">
        <v>367.01</v>
      </c>
      <c r="FS105" s="185">
        <f t="shared" si="28"/>
        <v>0.69053419616799905</v>
      </c>
      <c r="FT105" s="186">
        <f t="shared" si="29"/>
        <v>544.21</v>
      </c>
      <c r="FV105" s="107">
        <f t="shared" si="30"/>
        <v>572.91718877999995</v>
      </c>
      <c r="FW105" s="23">
        <v>572.91718877999995</v>
      </c>
      <c r="FX105" s="23">
        <v>0</v>
      </c>
      <c r="FY105" s="23">
        <v>0</v>
      </c>
      <c r="FZ105" s="23">
        <f t="shared" si="31"/>
        <v>0.36875033993976719</v>
      </c>
      <c r="GA105" s="183">
        <v>0</v>
      </c>
      <c r="GC105" s="37">
        <v>13424.310799999999</v>
      </c>
      <c r="GD105" s="37">
        <f t="shared" si="32"/>
        <v>0.41178867484662574</v>
      </c>
      <c r="GE105" s="37">
        <v>3609.4802500000001</v>
      </c>
      <c r="GF105" s="37">
        <f t="shared" si="33"/>
        <v>0.26780533090963049</v>
      </c>
      <c r="GH105" s="5">
        <v>19516.26064</v>
      </c>
      <c r="GI105" s="270">
        <v>4876.7861860000003</v>
      </c>
      <c r="GK105" s="35">
        <v>0.25700000000000001</v>
      </c>
      <c r="GL105" s="33">
        <v>0.84</v>
      </c>
      <c r="GM105" s="5">
        <f t="shared" si="34"/>
        <v>1517.77579117</v>
      </c>
      <c r="GN105" s="5">
        <v>-1517.77579117</v>
      </c>
      <c r="GO105" s="5">
        <f t="shared" si="35"/>
        <v>0</v>
      </c>
      <c r="GP105" s="5">
        <f t="shared" si="36"/>
        <v>0</v>
      </c>
      <c r="GR105" s="270">
        <v>17888.834790000001</v>
      </c>
      <c r="GS105" s="270">
        <v>5048.2321579999998</v>
      </c>
      <c r="GV105" s="270">
        <v>3776.590956</v>
      </c>
      <c r="GW105" s="270">
        <v>1537.03108</v>
      </c>
      <c r="GX105" s="5">
        <f t="shared" si="37"/>
        <v>1537.03108</v>
      </c>
      <c r="GY105" s="5">
        <f t="shared" si="38"/>
        <v>1</v>
      </c>
    </row>
    <row r="106" spans="16:207" x14ac:dyDescent="0.35">
      <c r="P106" s="40">
        <v>104</v>
      </c>
      <c r="Q106" s="85">
        <v>0</v>
      </c>
      <c r="R106" s="86">
        <v>0</v>
      </c>
      <c r="S106" s="87">
        <v>0</v>
      </c>
      <c r="T106" s="86">
        <v>0</v>
      </c>
      <c r="U106" s="87">
        <v>0</v>
      </c>
      <c r="V106" s="86">
        <v>0</v>
      </c>
      <c r="W106" s="87">
        <v>0</v>
      </c>
      <c r="X106" s="86">
        <v>0</v>
      </c>
      <c r="Y106" s="87">
        <v>0</v>
      </c>
      <c r="Z106" s="86">
        <v>0</v>
      </c>
      <c r="AA106" s="87">
        <v>0</v>
      </c>
      <c r="AB106" s="86">
        <v>0</v>
      </c>
      <c r="AC106" s="87">
        <v>0</v>
      </c>
      <c r="AD106" s="86">
        <v>0</v>
      </c>
      <c r="AF106" s="40">
        <v>104</v>
      </c>
      <c r="AG106" s="85">
        <v>45745.897199999999</v>
      </c>
      <c r="AH106" s="87">
        <v>2051.6</v>
      </c>
      <c r="AI106" s="85">
        <v>446</v>
      </c>
      <c r="AJ106" s="37">
        <v>0.51400000000000001</v>
      </c>
      <c r="AK106" s="37">
        <v>0.89200000000000002</v>
      </c>
      <c r="AL106" s="37">
        <v>0.89200000000000002</v>
      </c>
      <c r="AM106" s="86">
        <v>347.548</v>
      </c>
      <c r="AN106" s="87">
        <v>3155.4155999999998</v>
      </c>
      <c r="AO106" s="37">
        <v>0.53800000000000003</v>
      </c>
      <c r="AP106" s="34">
        <v>0.27099999999999996</v>
      </c>
      <c r="AQ106" s="85">
        <v>38400.6</v>
      </c>
      <c r="AR106" s="87">
        <v>22606.424999999999</v>
      </c>
      <c r="AS106" s="37">
        <v>0.86099999999999999</v>
      </c>
      <c r="AT106" s="34">
        <v>0.96299999999999997</v>
      </c>
      <c r="AU106" s="26"/>
      <c r="AV106" s="85">
        <v>1007.228</v>
      </c>
      <c r="AW106" s="86">
        <v>0.40900002436389921</v>
      </c>
      <c r="AX106" s="85">
        <v>898.92700000000002</v>
      </c>
      <c r="AY106" s="86">
        <v>0.55938207840696952</v>
      </c>
      <c r="AZ106" s="85">
        <v>1121.4780000000001</v>
      </c>
      <c r="BA106" s="86">
        <v>0.5784392407674851</v>
      </c>
      <c r="BB106" s="26"/>
      <c r="BC106" s="88">
        <v>53641.616999999998</v>
      </c>
      <c r="BD106" s="86">
        <v>0.77049180327868849</v>
      </c>
      <c r="BE106" s="26"/>
      <c r="BF106" s="133">
        <v>19516.260999999999</v>
      </c>
      <c r="BG106" s="26">
        <v>0</v>
      </c>
      <c r="BH106" s="89">
        <v>0</v>
      </c>
      <c r="BI106" s="90">
        <v>0.59865831288343552</v>
      </c>
      <c r="BJ106" s="91">
        <v>0</v>
      </c>
      <c r="BK106" s="89">
        <v>0</v>
      </c>
      <c r="BL106" s="89">
        <v>0</v>
      </c>
      <c r="BM106" s="89">
        <v>0</v>
      </c>
      <c r="BN106" s="89">
        <v>4876.7860000000001</v>
      </c>
      <c r="BO106" s="90">
        <v>0.36183306128505716</v>
      </c>
      <c r="BP106" s="91">
        <v>0</v>
      </c>
      <c r="BQ106" s="26">
        <v>7668</v>
      </c>
      <c r="BR106" s="26">
        <v>0</v>
      </c>
      <c r="BS106" s="26"/>
      <c r="BT106" s="92">
        <v>-700</v>
      </c>
      <c r="BU106" s="26">
        <v>0</v>
      </c>
      <c r="BV106" s="26">
        <v>4485</v>
      </c>
      <c r="BW106" s="26">
        <v>4485</v>
      </c>
      <c r="BX106" s="26">
        <v>0</v>
      </c>
      <c r="BY106" s="26">
        <v>0</v>
      </c>
      <c r="BZ106" s="26">
        <v>0</v>
      </c>
      <c r="CA106" s="26">
        <v>0</v>
      </c>
      <c r="CB106" s="26">
        <v>-4629.9143370299998</v>
      </c>
      <c r="CC106" s="26">
        <v>0</v>
      </c>
      <c r="CD106" s="26">
        <v>-4000</v>
      </c>
      <c r="CE106" s="26">
        <v>0</v>
      </c>
      <c r="CF106" s="26">
        <v>0</v>
      </c>
      <c r="CG106" s="26">
        <v>0</v>
      </c>
      <c r="CH106" s="26">
        <v>8768.4675156699996</v>
      </c>
      <c r="CI106" s="26">
        <v>8768.4675156699996</v>
      </c>
      <c r="CJ106" s="90">
        <v>13253.46751567</v>
      </c>
      <c r="CK106" s="26"/>
      <c r="CL106" s="92">
        <v>-700</v>
      </c>
      <c r="CM106" s="26">
        <v>700</v>
      </c>
      <c r="CN106" s="26">
        <v>4485</v>
      </c>
      <c r="CO106" s="26">
        <v>0</v>
      </c>
      <c r="CP106" s="26">
        <v>0</v>
      </c>
      <c r="CQ106" s="26">
        <v>0</v>
      </c>
      <c r="CR106" s="26">
        <v>0</v>
      </c>
      <c r="CS106" s="26">
        <v>0</v>
      </c>
      <c r="CT106" s="26">
        <v>-4629.9143370299998</v>
      </c>
      <c r="CU106" s="26">
        <v>4629.9143370299998</v>
      </c>
      <c r="CV106" s="26">
        <v>-4000</v>
      </c>
      <c r="CW106" s="26">
        <v>4000</v>
      </c>
      <c r="CX106" s="26">
        <v>0</v>
      </c>
      <c r="CY106" s="26">
        <v>0</v>
      </c>
      <c r="CZ106" s="26">
        <v>8768.4675156699996</v>
      </c>
      <c r="DA106" s="26">
        <v>0</v>
      </c>
      <c r="DB106" s="90">
        <v>9329.9143370300008</v>
      </c>
      <c r="DC106" s="26"/>
      <c r="DD106" s="93">
        <v>37769.040999999997</v>
      </c>
      <c r="DE106" s="34">
        <v>2045.454</v>
      </c>
      <c r="DF106" s="37">
        <v>4060.6025534678001</v>
      </c>
      <c r="DG106" s="37">
        <v>43875.097553467793</v>
      </c>
      <c r="DH106" s="93">
        <v>8419.3709999999992</v>
      </c>
      <c r="DI106" s="93">
        <v>61886.411</v>
      </c>
      <c r="DJ106" s="34">
        <v>6979</v>
      </c>
      <c r="DK106" s="90">
        <v>68865.410999999993</v>
      </c>
      <c r="DL106" s="26"/>
      <c r="DM106" s="93">
        <v>1123.682</v>
      </c>
      <c r="DN106" s="34">
        <v>10571.615847326309</v>
      </c>
      <c r="DO106" s="34">
        <v>11695.29784732631</v>
      </c>
      <c r="DP106" s="37">
        <v>1549.452748397264</v>
      </c>
      <c r="DQ106" s="37">
        <v>2940.7984763901732</v>
      </c>
      <c r="DR106" s="37">
        <v>420.33714560999999</v>
      </c>
      <c r="DS106" s="34">
        <v>3361.135622000173</v>
      </c>
      <c r="DT106" s="34">
        <v>163.37769313278741</v>
      </c>
      <c r="DU106" s="34">
        <v>163.37769313278741</v>
      </c>
      <c r="DW106" s="97">
        <v>0</v>
      </c>
      <c r="DX106" s="98">
        <v>6779.6610170000004</v>
      </c>
      <c r="DY106" s="104">
        <v>1447.7400829999999</v>
      </c>
      <c r="DZ106" s="104">
        <v>0</v>
      </c>
      <c r="EA106" s="97">
        <v>0</v>
      </c>
      <c r="EB106" s="98">
        <v>572.45730687000002</v>
      </c>
      <c r="EC106" s="97">
        <v>0</v>
      </c>
      <c r="ED106" s="98">
        <v>1271.1864410000001</v>
      </c>
      <c r="EE106" s="97">
        <v>0</v>
      </c>
      <c r="EF106" s="98">
        <v>847.5</v>
      </c>
      <c r="EG106" s="97">
        <v>0</v>
      </c>
      <c r="EH106" s="98">
        <v>7397.5988710000001</v>
      </c>
      <c r="EI106" s="97">
        <v>0</v>
      </c>
      <c r="EJ106" s="98">
        <v>6779.6610170000004</v>
      </c>
      <c r="EK106" s="105">
        <v>572.45730687000002</v>
      </c>
      <c r="EL106" s="106">
        <v>847.5</v>
      </c>
      <c r="EM106" s="107">
        <v>735.83500000000004</v>
      </c>
      <c r="EN106" s="105">
        <v>420.33714560999999</v>
      </c>
      <c r="EO106" s="105">
        <v>10964.025395000001</v>
      </c>
      <c r="EP106" s="105">
        <v>0</v>
      </c>
      <c r="ER106" s="133">
        <v>0</v>
      </c>
      <c r="ES106" s="23">
        <v>0</v>
      </c>
      <c r="ET106" s="34">
        <f t="shared" si="21"/>
        <v>0</v>
      </c>
      <c r="EU106" s="133">
        <v>0</v>
      </c>
      <c r="EV106" s="23">
        <v>0</v>
      </c>
      <c r="EW106" s="34">
        <f t="shared" si="39"/>
        <v>0</v>
      </c>
      <c r="EY106" s="141">
        <v>0</v>
      </c>
      <c r="EZ106" s="23">
        <v>0</v>
      </c>
      <c r="FA106" s="139">
        <f t="shared" si="22"/>
        <v>0</v>
      </c>
      <c r="FB106" s="5">
        <v>4613</v>
      </c>
      <c r="FC106" s="139">
        <f t="shared" si="23"/>
        <v>1</v>
      </c>
      <c r="FE106" s="5"/>
      <c r="FF106" s="141">
        <v>0</v>
      </c>
      <c r="FG106" s="23">
        <v>0</v>
      </c>
      <c r="FH106" s="139">
        <f t="shared" si="24"/>
        <v>0</v>
      </c>
      <c r="FI106" s="5">
        <v>0</v>
      </c>
      <c r="FJ106" s="139">
        <f t="shared" si="25"/>
        <v>0</v>
      </c>
      <c r="FL106" s="144">
        <v>7873</v>
      </c>
      <c r="FM106" s="145">
        <f t="shared" si="26"/>
        <v>0.68245451314546257</v>
      </c>
      <c r="FN106" s="144">
        <v>2591</v>
      </c>
      <c r="FO106" s="145">
        <f t="shared" si="27"/>
        <v>0.82634348588741824</v>
      </c>
      <c r="FQ106" s="141">
        <v>278</v>
      </c>
      <c r="FR106" s="23">
        <v>367.01</v>
      </c>
      <c r="FS106" s="185">
        <f t="shared" si="28"/>
        <v>0.8184367466057606</v>
      </c>
      <c r="FT106" s="186">
        <f t="shared" si="29"/>
        <v>645.01</v>
      </c>
      <c r="FV106" s="107">
        <f t="shared" si="30"/>
        <v>572.45730687000002</v>
      </c>
      <c r="FW106" s="23">
        <v>572.45730687000002</v>
      </c>
      <c r="FX106" s="23">
        <v>0</v>
      </c>
      <c r="FY106" s="23">
        <v>0</v>
      </c>
      <c r="FZ106" s="23">
        <f t="shared" si="31"/>
        <v>0.36845434321639131</v>
      </c>
      <c r="GA106" s="183">
        <v>0</v>
      </c>
      <c r="GC106" s="37">
        <v>13856.54531</v>
      </c>
      <c r="GD106" s="37">
        <f t="shared" si="32"/>
        <v>0.42504740214723924</v>
      </c>
      <c r="GE106" s="37">
        <v>3462.5180599999999</v>
      </c>
      <c r="GF106" s="37">
        <f t="shared" si="33"/>
        <v>0.25690147351239057</v>
      </c>
      <c r="GH106" s="5">
        <v>20735.52291</v>
      </c>
      <c r="GI106" s="270">
        <v>4541.4519970000001</v>
      </c>
      <c r="GK106" s="35">
        <v>0.25700000000000001</v>
      </c>
      <c r="GL106" s="33">
        <v>0.84</v>
      </c>
      <c r="GM106" s="5">
        <f t="shared" si="34"/>
        <v>1517.77579117</v>
      </c>
      <c r="GN106" s="5">
        <v>-1517.77579117</v>
      </c>
      <c r="GO106" s="5">
        <f t="shared" si="35"/>
        <v>0</v>
      </c>
      <c r="GP106" s="5">
        <f t="shared" si="36"/>
        <v>0</v>
      </c>
      <c r="GR106" s="270">
        <v>18907.48042</v>
      </c>
      <c r="GS106" s="270">
        <v>5083.7754889999997</v>
      </c>
      <c r="GV106" s="270">
        <v>3776.590956</v>
      </c>
      <c r="GW106" s="270">
        <v>1537.03108</v>
      </c>
      <c r="GX106" s="5">
        <f t="shared" si="37"/>
        <v>1537.03108</v>
      </c>
      <c r="GY106" s="5">
        <f t="shared" si="38"/>
        <v>1</v>
      </c>
    </row>
    <row r="107" spans="16:207" x14ac:dyDescent="0.35">
      <c r="P107" s="40">
        <v>105</v>
      </c>
      <c r="Q107" s="85">
        <v>0</v>
      </c>
      <c r="R107" s="86">
        <v>0</v>
      </c>
      <c r="S107" s="87">
        <v>0</v>
      </c>
      <c r="T107" s="86">
        <v>0</v>
      </c>
      <c r="U107" s="87">
        <v>0</v>
      </c>
      <c r="V107" s="86">
        <v>0</v>
      </c>
      <c r="W107" s="87">
        <v>0</v>
      </c>
      <c r="X107" s="86">
        <v>0</v>
      </c>
      <c r="Y107" s="87">
        <v>0</v>
      </c>
      <c r="Z107" s="86">
        <v>0</v>
      </c>
      <c r="AA107" s="87">
        <v>0</v>
      </c>
      <c r="AB107" s="86">
        <v>0</v>
      </c>
      <c r="AC107" s="87">
        <v>0</v>
      </c>
      <c r="AD107" s="86">
        <v>0</v>
      </c>
      <c r="AF107" s="40">
        <v>105</v>
      </c>
      <c r="AG107" s="85">
        <v>48326.8914</v>
      </c>
      <c r="AH107" s="87">
        <v>2081.5</v>
      </c>
      <c r="AI107" s="85">
        <v>452.5</v>
      </c>
      <c r="AJ107" s="37">
        <v>0.54300000000000004</v>
      </c>
      <c r="AK107" s="37">
        <v>0.90500000000000003</v>
      </c>
      <c r="AL107" s="37">
        <v>0.90500000000000003</v>
      </c>
      <c r="AM107" s="86">
        <v>323.64600000000002</v>
      </c>
      <c r="AN107" s="87">
        <v>3225.2772</v>
      </c>
      <c r="AO107" s="37">
        <v>0.501</v>
      </c>
      <c r="AP107" s="34">
        <v>0.27699999999999997</v>
      </c>
      <c r="AQ107" s="85">
        <v>38311.4</v>
      </c>
      <c r="AR107" s="87">
        <v>22676.85</v>
      </c>
      <c r="AS107" s="37">
        <v>0.85899999999999999</v>
      </c>
      <c r="AT107" s="34">
        <v>0.96599999999999997</v>
      </c>
      <c r="AU107" s="26"/>
      <c r="AV107" s="85">
        <v>1036.78</v>
      </c>
      <c r="AW107" s="86">
        <v>0.42100005684909814</v>
      </c>
      <c r="AX107" s="85">
        <v>872.68399999999997</v>
      </c>
      <c r="AY107" s="86">
        <v>0.54305164903546976</v>
      </c>
      <c r="AZ107" s="85">
        <v>1121.4780000000001</v>
      </c>
      <c r="BA107" s="86">
        <v>0.5784392407674851</v>
      </c>
      <c r="BB107" s="26"/>
      <c r="BC107" s="88">
        <v>53641.616999999998</v>
      </c>
      <c r="BD107" s="86">
        <v>0.77049180327868849</v>
      </c>
      <c r="BE107" s="26"/>
      <c r="BF107" s="133">
        <v>20735.523000000001</v>
      </c>
      <c r="BG107" s="26">
        <v>0</v>
      </c>
      <c r="BH107" s="89">
        <v>0</v>
      </c>
      <c r="BI107" s="90">
        <v>0.63605898773006142</v>
      </c>
      <c r="BJ107" s="91">
        <v>0</v>
      </c>
      <c r="BK107" s="89">
        <v>0</v>
      </c>
      <c r="BL107" s="89">
        <v>0</v>
      </c>
      <c r="BM107" s="89">
        <v>0</v>
      </c>
      <c r="BN107" s="89">
        <v>4541.4520000000002</v>
      </c>
      <c r="BO107" s="90">
        <v>0.33695296037987832</v>
      </c>
      <c r="BP107" s="91">
        <v>0</v>
      </c>
      <c r="BQ107" s="26">
        <v>7668</v>
      </c>
      <c r="BR107" s="26">
        <v>0</v>
      </c>
      <c r="BS107" s="26"/>
      <c r="BT107" s="92">
        <v>-700</v>
      </c>
      <c r="BU107" s="26">
        <v>0</v>
      </c>
      <c r="BV107" s="26">
        <v>4485</v>
      </c>
      <c r="BW107" s="26">
        <v>4485</v>
      </c>
      <c r="BX107" s="26">
        <v>0</v>
      </c>
      <c r="BY107" s="26">
        <v>0</v>
      </c>
      <c r="BZ107" s="26">
        <v>0</v>
      </c>
      <c r="CA107" s="26">
        <v>0</v>
      </c>
      <c r="CB107" s="26">
        <v>-5300</v>
      </c>
      <c r="CC107" s="26">
        <v>0</v>
      </c>
      <c r="CD107" s="26">
        <v>-4000</v>
      </c>
      <c r="CE107" s="26">
        <v>0</v>
      </c>
      <c r="CF107" s="26">
        <v>0</v>
      </c>
      <c r="CG107" s="26">
        <v>0</v>
      </c>
      <c r="CH107" s="26">
        <v>10478.048830600001</v>
      </c>
      <c r="CI107" s="26">
        <v>10478.048830600001</v>
      </c>
      <c r="CJ107" s="90">
        <v>14963.048830600001</v>
      </c>
      <c r="CK107" s="26"/>
      <c r="CL107" s="92">
        <v>-700</v>
      </c>
      <c r="CM107" s="26">
        <v>700</v>
      </c>
      <c r="CN107" s="26">
        <v>4485</v>
      </c>
      <c r="CO107" s="26">
        <v>0</v>
      </c>
      <c r="CP107" s="26">
        <v>0</v>
      </c>
      <c r="CQ107" s="26">
        <v>0</v>
      </c>
      <c r="CR107" s="26">
        <v>0</v>
      </c>
      <c r="CS107" s="26">
        <v>0</v>
      </c>
      <c r="CT107" s="26">
        <v>-5300</v>
      </c>
      <c r="CU107" s="26">
        <v>5300</v>
      </c>
      <c r="CV107" s="26">
        <v>-4000</v>
      </c>
      <c r="CW107" s="26">
        <v>4000</v>
      </c>
      <c r="CX107" s="26">
        <v>0</v>
      </c>
      <c r="CY107" s="26">
        <v>0</v>
      </c>
      <c r="CZ107" s="26">
        <v>10478.048830600001</v>
      </c>
      <c r="DA107" s="26">
        <v>0</v>
      </c>
      <c r="DB107" s="90">
        <v>10000</v>
      </c>
      <c r="DC107" s="26"/>
      <c r="DD107" s="93">
        <v>39568.949999999997</v>
      </c>
      <c r="DE107" s="34">
        <v>2072.2359999999999</v>
      </c>
      <c r="DF107" s="37">
        <v>3896.9106042948001</v>
      </c>
      <c r="DG107" s="37">
        <v>45538.096604294791</v>
      </c>
      <c r="DH107" s="93">
        <v>8942.4040000000005</v>
      </c>
      <c r="DI107" s="93">
        <v>61621.411</v>
      </c>
      <c r="DJ107" s="34">
        <v>8254</v>
      </c>
      <c r="DK107" s="90">
        <v>69875.410999999993</v>
      </c>
      <c r="DL107" s="26"/>
      <c r="DM107" s="93">
        <v>1058.683</v>
      </c>
      <c r="DN107" s="34">
        <v>10571.615847326309</v>
      </c>
      <c r="DO107" s="34">
        <v>11630.29884732631</v>
      </c>
      <c r="DP107" s="37">
        <v>1647.409224874164</v>
      </c>
      <c r="DQ107" s="37">
        <v>2940.7984763901732</v>
      </c>
      <c r="DR107" s="37">
        <v>420.33714560999999</v>
      </c>
      <c r="DS107" s="34">
        <v>3361.135622000173</v>
      </c>
      <c r="DT107" s="34">
        <v>163.37769313278741</v>
      </c>
      <c r="DU107" s="34">
        <v>163.37769313278741</v>
      </c>
      <c r="DW107" s="97">
        <v>0</v>
      </c>
      <c r="DX107" s="98">
        <v>6779.6610170000004</v>
      </c>
      <c r="DY107" s="104">
        <v>1447.7400829999999</v>
      </c>
      <c r="DZ107" s="104">
        <v>0</v>
      </c>
      <c r="EA107" s="97">
        <v>0</v>
      </c>
      <c r="EB107" s="98">
        <v>572.45730687000002</v>
      </c>
      <c r="EC107" s="97">
        <v>0</v>
      </c>
      <c r="ED107" s="98">
        <v>1271.1864410000001</v>
      </c>
      <c r="EE107" s="97">
        <v>0</v>
      </c>
      <c r="EF107" s="98">
        <v>847.5</v>
      </c>
      <c r="EG107" s="97">
        <v>0</v>
      </c>
      <c r="EH107" s="98">
        <v>7397.5988710000001</v>
      </c>
      <c r="EI107" s="97">
        <v>0</v>
      </c>
      <c r="EJ107" s="98">
        <v>6779.6610170000004</v>
      </c>
      <c r="EK107" s="105">
        <v>572.45730687000002</v>
      </c>
      <c r="EL107" s="106">
        <v>847.5</v>
      </c>
      <c r="EM107" s="107">
        <v>735.83500000000004</v>
      </c>
      <c r="EN107" s="105">
        <v>420.33714560999999</v>
      </c>
      <c r="EO107" s="105">
        <v>10964.025395000001</v>
      </c>
      <c r="EP107" s="105">
        <v>0</v>
      </c>
      <c r="ER107" s="133">
        <v>0</v>
      </c>
      <c r="ES107" s="23">
        <v>0</v>
      </c>
      <c r="ET107" s="34">
        <f t="shared" si="21"/>
        <v>0</v>
      </c>
      <c r="EU107" s="133">
        <v>0</v>
      </c>
      <c r="EV107" s="23">
        <v>0</v>
      </c>
      <c r="EW107" s="34">
        <f t="shared" si="39"/>
        <v>0</v>
      </c>
      <c r="EY107" s="141">
        <v>0</v>
      </c>
      <c r="EZ107" s="23">
        <v>0</v>
      </c>
      <c r="FA107" s="139">
        <f t="shared" si="22"/>
        <v>0</v>
      </c>
      <c r="FB107" s="5">
        <v>4613</v>
      </c>
      <c r="FC107" s="139">
        <f t="shared" si="23"/>
        <v>1</v>
      </c>
      <c r="FE107" s="5"/>
      <c r="FF107" s="141">
        <v>0</v>
      </c>
      <c r="FG107" s="23">
        <v>0</v>
      </c>
      <c r="FH107" s="139">
        <f t="shared" si="24"/>
        <v>0</v>
      </c>
      <c r="FI107" s="5">
        <v>0</v>
      </c>
      <c r="FJ107" s="139">
        <f t="shared" si="25"/>
        <v>0</v>
      </c>
      <c r="FL107" s="144">
        <v>7873</v>
      </c>
      <c r="FM107" s="145">
        <f t="shared" si="26"/>
        <v>0.68245451314546257</v>
      </c>
      <c r="FN107" s="144">
        <v>2591</v>
      </c>
      <c r="FO107" s="145">
        <f t="shared" si="27"/>
        <v>0.82634348588741824</v>
      </c>
      <c r="FQ107" s="141">
        <v>183.3</v>
      </c>
      <c r="FR107" s="23">
        <v>367.01</v>
      </c>
      <c r="FS107" s="185">
        <f t="shared" si="28"/>
        <v>0.69827433066869682</v>
      </c>
      <c r="FT107" s="186">
        <f t="shared" si="29"/>
        <v>550.30999999999995</v>
      </c>
      <c r="FV107" s="107">
        <f t="shared" si="30"/>
        <v>572.45730687000002</v>
      </c>
      <c r="FW107" s="23">
        <v>572.45730687000002</v>
      </c>
      <c r="FX107" s="23">
        <v>0</v>
      </c>
      <c r="FY107" s="23">
        <v>0</v>
      </c>
      <c r="FZ107" s="23">
        <f t="shared" si="31"/>
        <v>0.36845434321639131</v>
      </c>
      <c r="GA107" s="183">
        <v>0</v>
      </c>
      <c r="GC107" s="37">
        <v>14722.22133</v>
      </c>
      <c r="GD107" s="37">
        <f t="shared" si="32"/>
        <v>0.45160188128834355</v>
      </c>
      <c r="GE107" s="37">
        <v>3224.4309199999998</v>
      </c>
      <c r="GF107" s="37">
        <f t="shared" si="33"/>
        <v>0.2392366018697136</v>
      </c>
      <c r="GH107" s="5">
        <v>24436.131010000001</v>
      </c>
      <c r="GI107" s="270">
        <v>4747.5472069999996</v>
      </c>
      <c r="GK107" s="35">
        <v>0.25700000000000001</v>
      </c>
      <c r="GL107" s="33">
        <v>0.84</v>
      </c>
      <c r="GM107" s="5">
        <f t="shared" si="34"/>
        <v>1517.77579117</v>
      </c>
      <c r="GN107" s="5">
        <v>-1517.77579117</v>
      </c>
      <c r="GO107" s="5">
        <f t="shared" si="35"/>
        <v>0</v>
      </c>
      <c r="GP107" s="5">
        <f t="shared" si="36"/>
        <v>0</v>
      </c>
      <c r="GR107" s="270">
        <v>19516.26064</v>
      </c>
      <c r="GS107" s="270">
        <v>4876.7861860000003</v>
      </c>
      <c r="GV107" s="270">
        <v>3776.590956</v>
      </c>
      <c r="GW107" s="270">
        <v>1537.03108</v>
      </c>
      <c r="GX107" s="5">
        <f t="shared" si="37"/>
        <v>1537.03108</v>
      </c>
      <c r="GY107" s="5">
        <f t="shared" si="38"/>
        <v>1</v>
      </c>
    </row>
    <row r="108" spans="16:207" x14ac:dyDescent="0.35">
      <c r="P108" s="40">
        <v>106</v>
      </c>
      <c r="Q108" s="85">
        <v>5229</v>
      </c>
      <c r="R108" s="86">
        <v>6.3E-2</v>
      </c>
      <c r="S108" s="87">
        <v>91.295000000000002</v>
      </c>
      <c r="T108" s="86">
        <v>1.9E-2</v>
      </c>
      <c r="U108" s="87">
        <v>2160</v>
      </c>
      <c r="V108" s="86">
        <v>7.1999999999999995E-2</v>
      </c>
      <c r="W108" s="87">
        <v>690.15359999999998</v>
      </c>
      <c r="X108" s="86">
        <v>4.7999999999999994E-2</v>
      </c>
      <c r="Y108" s="87">
        <v>299.45690000000002</v>
      </c>
      <c r="Z108" s="86">
        <v>3.1000000000000003E-2</v>
      </c>
      <c r="AA108" s="87">
        <v>2159.64</v>
      </c>
      <c r="AB108" s="86">
        <v>4.1999999999999996E-2</v>
      </c>
      <c r="AC108" s="87">
        <v>1806.5111999999999</v>
      </c>
      <c r="AD108" s="86">
        <v>3.8999999999999993E-2</v>
      </c>
      <c r="AF108" s="40">
        <v>106</v>
      </c>
      <c r="AG108" s="85">
        <v>51263.8848</v>
      </c>
      <c r="AH108" s="87">
        <v>2093</v>
      </c>
      <c r="AI108" s="85">
        <v>455</v>
      </c>
      <c r="AJ108" s="37">
        <v>0.57599999999999996</v>
      </c>
      <c r="AK108" s="37">
        <v>0.91</v>
      </c>
      <c r="AL108" s="37">
        <v>0.91</v>
      </c>
      <c r="AM108" s="86">
        <v>303.62</v>
      </c>
      <c r="AN108" s="87">
        <v>3621.1596</v>
      </c>
      <c r="AO108" s="37">
        <v>0.47000000000000003</v>
      </c>
      <c r="AP108" s="34">
        <v>0.311</v>
      </c>
      <c r="AQ108" s="85">
        <v>38043.800000000003</v>
      </c>
      <c r="AR108" s="87">
        <v>22676.85</v>
      </c>
      <c r="AS108" s="37">
        <v>0.85300000000000009</v>
      </c>
      <c r="AT108" s="34">
        <v>0.96599999999999997</v>
      </c>
      <c r="AU108" s="26"/>
      <c r="AV108" s="85">
        <v>1051.556</v>
      </c>
      <c r="AW108" s="86">
        <v>0.42700007309169763</v>
      </c>
      <c r="AX108" s="85">
        <v>872.47699999999998</v>
      </c>
      <c r="AY108" s="86">
        <v>0.54292283758556314</v>
      </c>
      <c r="AZ108" s="85">
        <v>1121.4780000000001</v>
      </c>
      <c r="BA108" s="86">
        <v>0.5784392407674851</v>
      </c>
      <c r="BB108" s="26"/>
      <c r="BC108" s="88">
        <v>53641.616999999998</v>
      </c>
      <c r="BD108" s="86">
        <v>0.77049180327868849</v>
      </c>
      <c r="BE108" s="26"/>
      <c r="BF108" s="133">
        <v>24436.131000000001</v>
      </c>
      <c r="BG108" s="26">
        <v>0</v>
      </c>
      <c r="BH108" s="89">
        <v>0</v>
      </c>
      <c r="BI108" s="90">
        <v>0.74957457055214727</v>
      </c>
      <c r="BJ108" s="91">
        <v>0</v>
      </c>
      <c r="BK108" s="89">
        <v>0</v>
      </c>
      <c r="BL108" s="89">
        <v>0</v>
      </c>
      <c r="BM108" s="89">
        <v>0</v>
      </c>
      <c r="BN108" s="89">
        <v>4747.5469999999996</v>
      </c>
      <c r="BO108" s="90">
        <v>0.35224417569372307</v>
      </c>
      <c r="BP108" s="91">
        <v>0</v>
      </c>
      <c r="BQ108" s="26">
        <v>7668</v>
      </c>
      <c r="BR108" s="26">
        <v>0</v>
      </c>
      <c r="BS108" s="26"/>
      <c r="BT108" s="92">
        <v>-700</v>
      </c>
      <c r="BU108" s="26">
        <v>0</v>
      </c>
      <c r="BV108" s="26">
        <v>4485</v>
      </c>
      <c r="BW108" s="26">
        <v>4485</v>
      </c>
      <c r="BX108" s="26">
        <v>0</v>
      </c>
      <c r="BY108" s="26">
        <v>0</v>
      </c>
      <c r="BZ108" s="26">
        <v>0</v>
      </c>
      <c r="CA108" s="26">
        <v>0</v>
      </c>
      <c r="CB108" s="26">
        <v>-5300</v>
      </c>
      <c r="CC108" s="26">
        <v>0</v>
      </c>
      <c r="CD108" s="26">
        <v>-4000</v>
      </c>
      <c r="CE108" s="26">
        <v>0</v>
      </c>
      <c r="CF108" s="26">
        <v>4800</v>
      </c>
      <c r="CG108" s="26">
        <v>4800</v>
      </c>
      <c r="CH108" s="26">
        <v>14352.93523789</v>
      </c>
      <c r="CI108" s="26">
        <v>14352.93523789</v>
      </c>
      <c r="CJ108" s="90">
        <v>23637.93523789</v>
      </c>
      <c r="CK108" s="26"/>
      <c r="CL108" s="92">
        <v>-700</v>
      </c>
      <c r="CM108" s="26">
        <v>700</v>
      </c>
      <c r="CN108" s="26">
        <v>4485</v>
      </c>
      <c r="CO108" s="26">
        <v>0</v>
      </c>
      <c r="CP108" s="26">
        <v>0</v>
      </c>
      <c r="CQ108" s="26">
        <v>0</v>
      </c>
      <c r="CR108" s="26">
        <v>0</v>
      </c>
      <c r="CS108" s="26">
        <v>0</v>
      </c>
      <c r="CT108" s="26">
        <v>-5300</v>
      </c>
      <c r="CU108" s="26">
        <v>5300</v>
      </c>
      <c r="CV108" s="26">
        <v>-4000</v>
      </c>
      <c r="CW108" s="26">
        <v>4000</v>
      </c>
      <c r="CX108" s="26">
        <v>4800</v>
      </c>
      <c r="CY108" s="26">
        <v>0</v>
      </c>
      <c r="CZ108" s="26">
        <v>14352.93523789</v>
      </c>
      <c r="DA108" s="26">
        <v>0</v>
      </c>
      <c r="DB108" s="90">
        <v>10000</v>
      </c>
      <c r="DC108" s="26"/>
      <c r="DD108" s="93">
        <v>41052.080999999998</v>
      </c>
      <c r="DE108" s="34">
        <v>1901.2840000000001</v>
      </c>
      <c r="DF108" s="37">
        <v>2410.8053042069</v>
      </c>
      <c r="DG108" s="37">
        <v>45364.170304206898</v>
      </c>
      <c r="DH108" s="93">
        <v>9550.4279999999999</v>
      </c>
      <c r="DI108" s="93">
        <v>61135.411</v>
      </c>
      <c r="DJ108" s="34">
        <v>9421</v>
      </c>
      <c r="DK108" s="90">
        <v>70556.410999999993</v>
      </c>
      <c r="DL108" s="26"/>
      <c r="DM108" s="93">
        <v>991.70399999999995</v>
      </c>
      <c r="DN108" s="34">
        <v>10571.615847326309</v>
      </c>
      <c r="DO108" s="34">
        <v>11563.319847326309</v>
      </c>
      <c r="DP108" s="37">
        <v>1647.409224874164</v>
      </c>
      <c r="DQ108" s="37">
        <v>2940.7984763901732</v>
      </c>
      <c r="DR108" s="37">
        <v>420.33714560999999</v>
      </c>
      <c r="DS108" s="34">
        <v>3361.135622000173</v>
      </c>
      <c r="DT108" s="34">
        <v>163.37769313278741</v>
      </c>
      <c r="DU108" s="34">
        <v>163.37769313278741</v>
      </c>
      <c r="DW108" s="97">
        <v>0</v>
      </c>
      <c r="DX108" s="98">
        <v>6779.6610170000004</v>
      </c>
      <c r="DY108" s="104">
        <v>1447.7400829999999</v>
      </c>
      <c r="DZ108" s="104">
        <v>0</v>
      </c>
      <c r="EA108" s="97">
        <v>0</v>
      </c>
      <c r="EB108" s="98">
        <v>242.45730687</v>
      </c>
      <c r="EC108" s="97">
        <v>0</v>
      </c>
      <c r="ED108" s="98">
        <v>1271.1864410000001</v>
      </c>
      <c r="EE108" s="97">
        <v>0</v>
      </c>
      <c r="EF108" s="98">
        <v>847.5</v>
      </c>
      <c r="EG108" s="97">
        <v>0</v>
      </c>
      <c r="EH108" s="98">
        <v>7397.5988710000001</v>
      </c>
      <c r="EI108" s="97">
        <v>0</v>
      </c>
      <c r="EJ108" s="98">
        <v>6779.6610170000004</v>
      </c>
      <c r="EK108" s="105">
        <v>242.45730687</v>
      </c>
      <c r="EL108" s="106">
        <v>847.5</v>
      </c>
      <c r="EM108" s="107">
        <v>735.83500000000004</v>
      </c>
      <c r="EN108" s="105">
        <v>420.33714560999999</v>
      </c>
      <c r="EO108" s="105">
        <v>10964.025395000001</v>
      </c>
      <c r="EP108" s="105">
        <v>0</v>
      </c>
      <c r="ER108" s="133">
        <v>0</v>
      </c>
      <c r="ES108" s="23">
        <v>0</v>
      </c>
      <c r="ET108" s="34">
        <f t="shared" si="21"/>
        <v>0</v>
      </c>
      <c r="EU108" s="133">
        <v>0</v>
      </c>
      <c r="EV108" s="23">
        <v>0</v>
      </c>
      <c r="EW108" s="34">
        <f t="shared" si="39"/>
        <v>0</v>
      </c>
      <c r="EY108" s="141">
        <v>0</v>
      </c>
      <c r="EZ108" s="23">
        <v>0</v>
      </c>
      <c r="FA108" s="139">
        <f t="shared" si="22"/>
        <v>0</v>
      </c>
      <c r="FB108" s="5">
        <v>2696.8141957799999</v>
      </c>
      <c r="FC108" s="139">
        <f t="shared" si="23"/>
        <v>0.5846117918447864</v>
      </c>
      <c r="FE108" s="5"/>
      <c r="FF108" s="141">
        <v>2897.4</v>
      </c>
      <c r="FG108" s="23">
        <v>347.33565793999998</v>
      </c>
      <c r="FH108" s="139">
        <f t="shared" si="24"/>
        <v>0.24358505774374567</v>
      </c>
      <c r="FI108" s="5">
        <v>0</v>
      </c>
      <c r="FJ108" s="139">
        <f t="shared" si="25"/>
        <v>0</v>
      </c>
      <c r="FL108" s="144">
        <v>7873</v>
      </c>
      <c r="FM108" s="145">
        <f t="shared" si="26"/>
        <v>0.68245451314546257</v>
      </c>
      <c r="FN108" s="144">
        <v>2591</v>
      </c>
      <c r="FO108" s="145">
        <f t="shared" si="27"/>
        <v>0.82634348588741824</v>
      </c>
      <c r="FQ108" s="141">
        <v>0</v>
      </c>
      <c r="FR108" s="23">
        <v>367.01</v>
      </c>
      <c r="FS108" s="185">
        <f t="shared" si="28"/>
        <v>0.46568963329526708</v>
      </c>
      <c r="FT108" s="186">
        <f t="shared" si="29"/>
        <v>367.01</v>
      </c>
      <c r="FV108" s="107">
        <f t="shared" si="30"/>
        <v>572.45730687000002</v>
      </c>
      <c r="FW108" s="23">
        <v>242.45730687</v>
      </c>
      <c r="FX108" s="23">
        <v>330</v>
      </c>
      <c r="FY108" s="23">
        <v>0</v>
      </c>
      <c r="FZ108" s="23">
        <f t="shared" si="31"/>
        <v>0.36845434321639131</v>
      </c>
      <c r="GA108" s="183">
        <v>0</v>
      </c>
      <c r="GC108" s="37">
        <v>17349.653010000002</v>
      </c>
      <c r="GD108" s="37">
        <f t="shared" si="32"/>
        <v>0.53219794509202456</v>
      </c>
      <c r="GE108" s="37">
        <v>3370.75837</v>
      </c>
      <c r="GF108" s="37">
        <f t="shared" si="33"/>
        <v>0.2500933647425434</v>
      </c>
      <c r="GH108" s="5">
        <v>30666.416209999999</v>
      </c>
      <c r="GI108" s="270">
        <v>5940.4678649999996</v>
      </c>
      <c r="GK108" s="35">
        <v>0.25700000000000001</v>
      </c>
      <c r="GL108" s="33">
        <v>0.84</v>
      </c>
      <c r="GM108" s="5">
        <f t="shared" si="34"/>
        <v>1517.77579117</v>
      </c>
      <c r="GN108" s="5">
        <v>-1517.77579117</v>
      </c>
      <c r="GO108" s="5">
        <f t="shared" si="35"/>
        <v>0</v>
      </c>
      <c r="GP108" s="5">
        <f t="shared" si="36"/>
        <v>0</v>
      </c>
      <c r="GR108" s="270">
        <v>20735.52291</v>
      </c>
      <c r="GS108" s="270">
        <v>4541.4519970000001</v>
      </c>
      <c r="GV108" s="270">
        <v>3776.590956</v>
      </c>
      <c r="GW108" s="270">
        <v>1537.03108</v>
      </c>
      <c r="GX108" s="5">
        <f t="shared" si="37"/>
        <v>1537.03108</v>
      </c>
      <c r="GY108" s="5">
        <f t="shared" si="38"/>
        <v>1</v>
      </c>
    </row>
    <row r="109" spans="16:207" x14ac:dyDescent="0.35">
      <c r="P109" s="40">
        <v>107</v>
      </c>
      <c r="Q109" s="85">
        <v>15521</v>
      </c>
      <c r="R109" s="86">
        <v>0.187</v>
      </c>
      <c r="S109" s="87">
        <v>240.25</v>
      </c>
      <c r="T109" s="86">
        <v>0.05</v>
      </c>
      <c r="U109" s="87">
        <v>5880</v>
      </c>
      <c r="V109" s="86">
        <v>0.19600000000000001</v>
      </c>
      <c r="W109" s="87">
        <v>2803.7489999999998</v>
      </c>
      <c r="X109" s="86">
        <v>0.19499999999999998</v>
      </c>
      <c r="Y109" s="87">
        <v>1207.4875</v>
      </c>
      <c r="Z109" s="86">
        <v>0.125</v>
      </c>
      <c r="AA109" s="87">
        <v>6581.76</v>
      </c>
      <c r="AB109" s="86">
        <v>0.128</v>
      </c>
      <c r="AC109" s="87">
        <v>5234.2503999999999</v>
      </c>
      <c r="AD109" s="86">
        <v>0.11299999999999999</v>
      </c>
      <c r="AF109" s="40">
        <v>107</v>
      </c>
      <c r="AG109" s="85">
        <v>54823.876799999998</v>
      </c>
      <c r="AH109" s="87">
        <v>2079.1999999999998</v>
      </c>
      <c r="AI109" s="85">
        <v>452</v>
      </c>
      <c r="AJ109" s="37">
        <v>0.61599999999999999</v>
      </c>
      <c r="AK109" s="37">
        <v>0.90399999999999991</v>
      </c>
      <c r="AL109" s="37">
        <v>0.90400000000000003</v>
      </c>
      <c r="AM109" s="86">
        <v>281.01</v>
      </c>
      <c r="AN109" s="87">
        <v>4249.9139999999998</v>
      </c>
      <c r="AO109" s="37">
        <v>0.435</v>
      </c>
      <c r="AP109" s="34">
        <v>0.36499999999999999</v>
      </c>
      <c r="AQ109" s="85">
        <v>38400.6</v>
      </c>
      <c r="AR109" s="87">
        <v>22676.85</v>
      </c>
      <c r="AS109" s="37">
        <v>0.86099999999999999</v>
      </c>
      <c r="AT109" s="34">
        <v>0.96599999999999997</v>
      </c>
      <c r="AU109" s="26"/>
      <c r="AV109" s="85">
        <v>1014.616</v>
      </c>
      <c r="AW109" s="86">
        <v>0.41200003248519895</v>
      </c>
      <c r="AX109" s="85">
        <v>876.93899999999996</v>
      </c>
      <c r="AY109" s="86">
        <v>0.54569943995021775</v>
      </c>
      <c r="AZ109" s="85">
        <v>1121.4780000000001</v>
      </c>
      <c r="BA109" s="86">
        <v>0.5784392407674851</v>
      </c>
      <c r="BB109" s="26"/>
      <c r="BC109" s="88">
        <v>53641.616999999998</v>
      </c>
      <c r="BD109" s="86">
        <v>0.77049180327868849</v>
      </c>
      <c r="BE109" s="26"/>
      <c r="BF109" s="133">
        <v>30666.416000000001</v>
      </c>
      <c r="BG109" s="26">
        <v>0</v>
      </c>
      <c r="BH109" s="89">
        <v>0</v>
      </c>
      <c r="BI109" s="90">
        <v>0.94068760736196322</v>
      </c>
      <c r="BJ109" s="91">
        <v>0</v>
      </c>
      <c r="BK109" s="89">
        <v>0</v>
      </c>
      <c r="BL109" s="89">
        <v>0</v>
      </c>
      <c r="BM109" s="89">
        <v>0</v>
      </c>
      <c r="BN109" s="89">
        <v>5940.4679999999998</v>
      </c>
      <c r="BO109" s="90">
        <v>0.44075293070188454</v>
      </c>
      <c r="BP109" s="91">
        <v>0</v>
      </c>
      <c r="BQ109" s="26">
        <v>7668</v>
      </c>
      <c r="BR109" s="26">
        <v>0</v>
      </c>
      <c r="BS109" s="26"/>
      <c r="BT109" s="92">
        <v>-700</v>
      </c>
      <c r="BU109" s="26">
        <v>0</v>
      </c>
      <c r="BV109" s="26">
        <v>4485</v>
      </c>
      <c r="BW109" s="26">
        <v>4485</v>
      </c>
      <c r="BX109" s="26">
        <v>0</v>
      </c>
      <c r="BY109" s="26">
        <v>0</v>
      </c>
      <c r="BZ109" s="26">
        <v>1527.74461595</v>
      </c>
      <c r="CA109" s="26">
        <v>1527.74461595</v>
      </c>
      <c r="CB109" s="26">
        <v>-5300</v>
      </c>
      <c r="CC109" s="26">
        <v>0</v>
      </c>
      <c r="CD109" s="26">
        <v>-4000</v>
      </c>
      <c r="CE109" s="26">
        <v>0</v>
      </c>
      <c r="CF109" s="26">
        <v>4800</v>
      </c>
      <c r="CG109" s="26">
        <v>4800</v>
      </c>
      <c r="CH109" s="26">
        <v>11958.31803538</v>
      </c>
      <c r="CI109" s="26">
        <v>11958.31803538</v>
      </c>
      <c r="CJ109" s="90">
        <v>22771.062651330001</v>
      </c>
      <c r="CK109" s="26"/>
      <c r="CL109" s="92">
        <v>-700</v>
      </c>
      <c r="CM109" s="26">
        <v>700</v>
      </c>
      <c r="CN109" s="26">
        <v>4485</v>
      </c>
      <c r="CO109" s="26">
        <v>0</v>
      </c>
      <c r="CP109" s="26">
        <v>0</v>
      </c>
      <c r="CQ109" s="26">
        <v>0</v>
      </c>
      <c r="CR109" s="26">
        <v>1527.74461595</v>
      </c>
      <c r="CS109" s="26">
        <v>0</v>
      </c>
      <c r="CT109" s="26">
        <v>-5300</v>
      </c>
      <c r="CU109" s="26">
        <v>5300</v>
      </c>
      <c r="CV109" s="26">
        <v>-4000</v>
      </c>
      <c r="CW109" s="26">
        <v>4000</v>
      </c>
      <c r="CX109" s="26">
        <v>4800</v>
      </c>
      <c r="CY109" s="26">
        <v>0</v>
      </c>
      <c r="CZ109" s="26">
        <v>11958.31803538</v>
      </c>
      <c r="DA109" s="26">
        <v>0</v>
      </c>
      <c r="DB109" s="90">
        <v>10000</v>
      </c>
      <c r="DC109" s="26"/>
      <c r="DD109" s="93">
        <v>41398.158000000003</v>
      </c>
      <c r="DE109" s="34">
        <v>1573.1769999999999</v>
      </c>
      <c r="DF109" s="37">
        <v>1946.6902273772</v>
      </c>
      <c r="DG109" s="37">
        <v>44918.025227377206</v>
      </c>
      <c r="DH109" s="93">
        <v>10680.032999999999</v>
      </c>
      <c r="DI109" s="93">
        <v>61012.411</v>
      </c>
      <c r="DJ109" s="34">
        <v>8985</v>
      </c>
      <c r="DK109" s="90">
        <v>69997.410999999993</v>
      </c>
      <c r="DL109" s="26"/>
      <c r="DM109" s="93">
        <v>915.822</v>
      </c>
      <c r="DN109" s="34">
        <v>10571.615847326309</v>
      </c>
      <c r="DO109" s="34">
        <v>11487.43784732631</v>
      </c>
      <c r="DP109" s="37">
        <v>1698.965265125164</v>
      </c>
      <c r="DQ109" s="37">
        <v>2940.7984763901732</v>
      </c>
      <c r="DR109" s="37">
        <v>420.33714560999999</v>
      </c>
      <c r="DS109" s="34">
        <v>3361.135622000173</v>
      </c>
      <c r="DT109" s="34">
        <v>163.37769313278741</v>
      </c>
      <c r="DU109" s="34">
        <v>163.37769313278741</v>
      </c>
      <c r="DW109" s="97">
        <v>0</v>
      </c>
      <c r="DX109" s="98">
        <v>6779.6610170000004</v>
      </c>
      <c r="DY109" s="104">
        <v>1447.7400829999999</v>
      </c>
      <c r="DZ109" s="104">
        <v>0</v>
      </c>
      <c r="EA109" s="97">
        <v>0</v>
      </c>
      <c r="EB109" s="98">
        <v>242.45730687</v>
      </c>
      <c r="EC109" s="97">
        <v>0</v>
      </c>
      <c r="ED109" s="98">
        <v>1271.1864410000001</v>
      </c>
      <c r="EE109" s="97">
        <v>0</v>
      </c>
      <c r="EF109" s="98">
        <v>847.5</v>
      </c>
      <c r="EG109" s="97">
        <v>0</v>
      </c>
      <c r="EH109" s="98">
        <v>7397.5988710000001</v>
      </c>
      <c r="EI109" s="97">
        <v>0</v>
      </c>
      <c r="EJ109" s="98">
        <v>6779.6610170000004</v>
      </c>
      <c r="EK109" s="105">
        <v>242.45730687</v>
      </c>
      <c r="EL109" s="106">
        <v>847.5</v>
      </c>
      <c r="EM109" s="107">
        <v>735.83500000000004</v>
      </c>
      <c r="EN109" s="105">
        <v>420.33714560999999</v>
      </c>
      <c r="EO109" s="105">
        <v>10964.025395000001</v>
      </c>
      <c r="EP109" s="105">
        <v>0</v>
      </c>
      <c r="ER109" s="133">
        <v>0</v>
      </c>
      <c r="ES109" s="23">
        <v>0</v>
      </c>
      <c r="ET109" s="34">
        <f t="shared" si="21"/>
        <v>0</v>
      </c>
      <c r="EU109" s="133">
        <v>0</v>
      </c>
      <c r="EV109" s="23">
        <v>0</v>
      </c>
      <c r="EW109" s="34">
        <f t="shared" si="39"/>
        <v>0</v>
      </c>
      <c r="EY109" s="141">
        <v>0</v>
      </c>
      <c r="EZ109" s="23">
        <v>0</v>
      </c>
      <c r="FA109" s="139">
        <f t="shared" si="22"/>
        <v>0</v>
      </c>
      <c r="FB109" s="5">
        <v>0</v>
      </c>
      <c r="FC109" s="139">
        <f t="shared" si="23"/>
        <v>0</v>
      </c>
      <c r="FE109" s="5"/>
      <c r="FF109" s="141">
        <v>2897.4</v>
      </c>
      <c r="FG109" s="23">
        <v>10423.35</v>
      </c>
      <c r="FH109" s="139">
        <f t="shared" si="24"/>
        <v>1</v>
      </c>
      <c r="FI109" s="5">
        <v>3837</v>
      </c>
      <c r="FJ109" s="139">
        <f t="shared" si="25"/>
        <v>1</v>
      </c>
      <c r="FL109" s="144">
        <v>7873</v>
      </c>
      <c r="FM109" s="145">
        <f t="shared" si="26"/>
        <v>0.68245451314546257</v>
      </c>
      <c r="FN109" s="144">
        <v>2591</v>
      </c>
      <c r="FO109" s="145">
        <f t="shared" si="27"/>
        <v>0.82634348588741824</v>
      </c>
      <c r="FQ109" s="141">
        <v>0</v>
      </c>
      <c r="FR109" s="23">
        <v>367.01</v>
      </c>
      <c r="FS109" s="185">
        <f t="shared" si="28"/>
        <v>0.46568963329526708</v>
      </c>
      <c r="FT109" s="186">
        <f t="shared" si="29"/>
        <v>367.01</v>
      </c>
      <c r="FV109" s="107">
        <f t="shared" si="30"/>
        <v>572.45730687000002</v>
      </c>
      <c r="FW109" s="23">
        <v>242.45730687</v>
      </c>
      <c r="FX109" s="23">
        <v>330</v>
      </c>
      <c r="FY109" s="23">
        <v>0</v>
      </c>
      <c r="FZ109" s="23">
        <f t="shared" si="31"/>
        <v>0.36845434321639131</v>
      </c>
      <c r="GA109" s="183">
        <v>0</v>
      </c>
      <c r="GC109" s="37">
        <v>14350.051337680001</v>
      </c>
      <c r="GD109" s="37">
        <f t="shared" si="32"/>
        <v>0.44018562385521476</v>
      </c>
      <c r="GE109" s="37">
        <v>2987.5544102499998</v>
      </c>
      <c r="GF109" s="37">
        <f t="shared" si="33"/>
        <v>0.22166155291957262</v>
      </c>
      <c r="GH109" s="5">
        <v>32600</v>
      </c>
      <c r="GI109" s="270">
        <v>7222.4450319999996</v>
      </c>
      <c r="GK109" s="35">
        <v>0.25700000000000001</v>
      </c>
      <c r="GL109" s="33">
        <v>0.84</v>
      </c>
      <c r="GM109" s="5">
        <f t="shared" si="34"/>
        <v>1517.77579117</v>
      </c>
      <c r="GN109" s="5">
        <v>-1517.77579117</v>
      </c>
      <c r="GO109" s="5">
        <f t="shared" si="35"/>
        <v>0</v>
      </c>
      <c r="GP109" s="5">
        <f t="shared" si="36"/>
        <v>0</v>
      </c>
      <c r="GR109" s="270">
        <v>24436.131010000001</v>
      </c>
      <c r="GS109" s="270">
        <v>4747.5472069999996</v>
      </c>
      <c r="GV109" s="270">
        <v>3776.590956</v>
      </c>
      <c r="GW109" s="270">
        <v>1537.03108</v>
      </c>
      <c r="GX109" s="5">
        <f t="shared" si="37"/>
        <v>1537.03108</v>
      </c>
      <c r="GY109" s="5">
        <f t="shared" si="38"/>
        <v>1</v>
      </c>
    </row>
    <row r="110" spans="16:207" x14ac:dyDescent="0.35">
      <c r="P110" s="40">
        <v>108</v>
      </c>
      <c r="Q110" s="85">
        <v>22576</v>
      </c>
      <c r="R110" s="86">
        <v>0.27200000000000002</v>
      </c>
      <c r="S110" s="87">
        <v>446.86500000000001</v>
      </c>
      <c r="T110" s="86">
        <v>9.2999999999999999E-2</v>
      </c>
      <c r="U110" s="87">
        <v>9390</v>
      </c>
      <c r="V110" s="86">
        <v>0.313</v>
      </c>
      <c r="W110" s="87">
        <v>4989.2353999999996</v>
      </c>
      <c r="X110" s="86">
        <v>0.34699999999999998</v>
      </c>
      <c r="Y110" s="87">
        <v>2202.4571999999998</v>
      </c>
      <c r="Z110" s="86">
        <v>0.22799999999999998</v>
      </c>
      <c r="AA110" s="87">
        <v>11106.72</v>
      </c>
      <c r="AB110" s="86">
        <v>0.216</v>
      </c>
      <c r="AC110" s="87">
        <v>8523.0272000000004</v>
      </c>
      <c r="AD110" s="86">
        <v>0.184</v>
      </c>
      <c r="AF110" s="40">
        <v>108</v>
      </c>
      <c r="AG110" s="85">
        <v>57315.871200000001</v>
      </c>
      <c r="AH110" s="87">
        <v>2060.8000000000002</v>
      </c>
      <c r="AI110" s="85">
        <v>448</v>
      </c>
      <c r="AJ110" s="37">
        <v>0.64400000000000002</v>
      </c>
      <c r="AK110" s="37">
        <v>0.89600000000000013</v>
      </c>
      <c r="AL110" s="37">
        <v>0.89600000000000002</v>
      </c>
      <c r="AM110" s="86">
        <v>258.39999999999998</v>
      </c>
      <c r="AN110" s="87">
        <v>5810.1563999999998</v>
      </c>
      <c r="AO110" s="37">
        <v>0.39999999999999997</v>
      </c>
      <c r="AP110" s="34">
        <v>0.499</v>
      </c>
      <c r="AQ110" s="85">
        <v>38534.400000000001</v>
      </c>
      <c r="AR110" s="87">
        <v>22723.8</v>
      </c>
      <c r="AS110" s="37">
        <v>0.86399999999999999</v>
      </c>
      <c r="AT110" s="34">
        <v>0.96799999999999997</v>
      </c>
      <c r="AU110" s="26"/>
      <c r="AV110" s="85">
        <v>994.91499999999996</v>
      </c>
      <c r="AW110" s="86">
        <v>0.40400014618339519</v>
      </c>
      <c r="AX110" s="85">
        <v>893.80100000000004</v>
      </c>
      <c r="AY110" s="86">
        <v>0.55619228375855634</v>
      </c>
      <c r="AZ110" s="85">
        <v>1121.4780000000001</v>
      </c>
      <c r="BA110" s="86">
        <v>0.5784392407674851</v>
      </c>
      <c r="BB110" s="26"/>
      <c r="BC110" s="88">
        <v>53641.616999999998</v>
      </c>
      <c r="BD110" s="86">
        <v>0.77049180327868849</v>
      </c>
      <c r="BE110" s="26"/>
      <c r="BF110" s="133">
        <v>32600</v>
      </c>
      <c r="BG110" s="26">
        <v>933.21400000000006</v>
      </c>
      <c r="BH110" s="89">
        <v>2055.2399999999998</v>
      </c>
      <c r="BI110" s="90">
        <v>1</v>
      </c>
      <c r="BJ110" s="91">
        <v>7.8644188582640689E-2</v>
      </c>
      <c r="BK110" s="89">
        <v>0</v>
      </c>
      <c r="BL110" s="89">
        <v>0</v>
      </c>
      <c r="BM110" s="89">
        <v>0</v>
      </c>
      <c r="BN110" s="89">
        <v>7222.4449999999997</v>
      </c>
      <c r="BO110" s="90">
        <v>0.53586919424246915</v>
      </c>
      <c r="BP110" s="91">
        <v>0</v>
      </c>
      <c r="BQ110" s="26">
        <v>7668</v>
      </c>
      <c r="BR110" s="26">
        <v>0</v>
      </c>
      <c r="BS110" s="26"/>
      <c r="BT110" s="92">
        <v>-700</v>
      </c>
      <c r="BU110" s="26">
        <v>0</v>
      </c>
      <c r="BV110" s="26">
        <v>4485</v>
      </c>
      <c r="BW110" s="26">
        <v>4485</v>
      </c>
      <c r="BX110" s="26">
        <v>0</v>
      </c>
      <c r="BY110" s="26">
        <v>0</v>
      </c>
      <c r="BZ110" s="26">
        <v>5000</v>
      </c>
      <c r="CA110" s="26">
        <v>5000</v>
      </c>
      <c r="CB110" s="26">
        <v>-5300</v>
      </c>
      <c r="CC110" s="26">
        <v>0</v>
      </c>
      <c r="CD110" s="26">
        <v>-4000</v>
      </c>
      <c r="CE110" s="26">
        <v>0</v>
      </c>
      <c r="CF110" s="26">
        <v>4800</v>
      </c>
      <c r="CG110" s="26">
        <v>4800</v>
      </c>
      <c r="CH110" s="26">
        <v>10604.15617686</v>
      </c>
      <c r="CI110" s="26">
        <v>10604.15617686</v>
      </c>
      <c r="CJ110" s="90">
        <v>24889.15617686</v>
      </c>
      <c r="CK110" s="26"/>
      <c r="CL110" s="92">
        <v>-700</v>
      </c>
      <c r="CM110" s="26">
        <v>700</v>
      </c>
      <c r="CN110" s="26">
        <v>4485</v>
      </c>
      <c r="CO110" s="26">
        <v>0</v>
      </c>
      <c r="CP110" s="26">
        <v>0</v>
      </c>
      <c r="CQ110" s="26">
        <v>0</v>
      </c>
      <c r="CR110" s="26">
        <v>5000</v>
      </c>
      <c r="CS110" s="26">
        <v>0</v>
      </c>
      <c r="CT110" s="26">
        <v>-5300</v>
      </c>
      <c r="CU110" s="26">
        <v>5300</v>
      </c>
      <c r="CV110" s="26">
        <v>-4000</v>
      </c>
      <c r="CW110" s="26">
        <v>4000</v>
      </c>
      <c r="CX110" s="26">
        <v>4800</v>
      </c>
      <c r="CY110" s="26">
        <v>0</v>
      </c>
      <c r="CZ110" s="26">
        <v>10604.15617686</v>
      </c>
      <c r="DA110" s="26">
        <v>0</v>
      </c>
      <c r="DB110" s="90">
        <v>10000</v>
      </c>
      <c r="DC110" s="26"/>
      <c r="DD110" s="93">
        <v>41961.063999999998</v>
      </c>
      <c r="DE110" s="34">
        <v>1574.7</v>
      </c>
      <c r="DF110" s="37">
        <v>2533.1995659692998</v>
      </c>
      <c r="DG110" s="37">
        <v>46068.963565969294</v>
      </c>
      <c r="DH110" s="93">
        <v>12047.626</v>
      </c>
      <c r="DI110" s="93">
        <v>62619.411</v>
      </c>
      <c r="DJ110" s="34">
        <v>8742</v>
      </c>
      <c r="DK110" s="90">
        <v>71361.410999999993</v>
      </c>
      <c r="DL110" s="26"/>
      <c r="DM110" s="93">
        <v>875.11199999999997</v>
      </c>
      <c r="DN110" s="34">
        <v>10555.905846475949</v>
      </c>
      <c r="DO110" s="34">
        <v>11431.017846475948</v>
      </c>
      <c r="DP110" s="37">
        <v>1698.965265125164</v>
      </c>
      <c r="DQ110" s="37">
        <v>2932.5206019649299</v>
      </c>
      <c r="DR110" s="37">
        <v>428.61502003999999</v>
      </c>
      <c r="DS110" s="34">
        <v>3361.1356220049302</v>
      </c>
      <c r="DT110" s="34">
        <v>162.9178112202739</v>
      </c>
      <c r="DU110" s="34">
        <v>162.9178112202739</v>
      </c>
      <c r="DW110" s="97">
        <v>0</v>
      </c>
      <c r="DX110" s="98">
        <v>6779.6610170000004</v>
      </c>
      <c r="DY110" s="104">
        <v>1447.7400829999999</v>
      </c>
      <c r="DZ110" s="104">
        <v>0</v>
      </c>
      <c r="EA110" s="97">
        <v>0</v>
      </c>
      <c r="EB110" s="98">
        <v>242.91718878</v>
      </c>
      <c r="EC110" s="97">
        <v>0</v>
      </c>
      <c r="ED110" s="98">
        <v>1271.1864410000001</v>
      </c>
      <c r="EE110" s="97">
        <v>0</v>
      </c>
      <c r="EF110" s="98">
        <v>847.5</v>
      </c>
      <c r="EG110" s="97">
        <v>0</v>
      </c>
      <c r="EH110" s="98">
        <v>7397.5988710000001</v>
      </c>
      <c r="EI110" s="97">
        <v>0</v>
      </c>
      <c r="EJ110" s="98">
        <v>6779.6610170000004</v>
      </c>
      <c r="EK110" s="105">
        <v>242.91718878</v>
      </c>
      <c r="EL110" s="106">
        <v>847.5</v>
      </c>
      <c r="EM110" s="107">
        <v>735.83500000000004</v>
      </c>
      <c r="EN110" s="105">
        <v>428.61502003999999</v>
      </c>
      <c r="EO110" s="105">
        <v>10964.025395000001</v>
      </c>
      <c r="EP110" s="105">
        <v>0</v>
      </c>
      <c r="ER110" s="133">
        <v>0</v>
      </c>
      <c r="ES110" s="23">
        <v>0</v>
      </c>
      <c r="ET110" s="34">
        <f t="shared" si="21"/>
        <v>0</v>
      </c>
      <c r="EU110" s="133">
        <v>0</v>
      </c>
      <c r="EV110" s="23">
        <v>0</v>
      </c>
      <c r="EW110" s="34">
        <f t="shared" si="39"/>
        <v>0</v>
      </c>
      <c r="EY110" s="141">
        <v>0</v>
      </c>
      <c r="EZ110" s="23">
        <v>0</v>
      </c>
      <c r="FA110" s="139">
        <f t="shared" si="22"/>
        <v>0</v>
      </c>
      <c r="FB110" s="5">
        <v>0</v>
      </c>
      <c r="FC110" s="139">
        <f t="shared" si="23"/>
        <v>0</v>
      </c>
      <c r="FE110" s="5"/>
      <c r="FF110" s="141">
        <v>2897.4</v>
      </c>
      <c r="FG110" s="23">
        <v>10423.35</v>
      </c>
      <c r="FH110" s="139">
        <f t="shared" si="24"/>
        <v>1</v>
      </c>
      <c r="FI110" s="5">
        <v>3837</v>
      </c>
      <c r="FJ110" s="139">
        <f t="shared" si="25"/>
        <v>1</v>
      </c>
      <c r="FL110" s="144">
        <v>7873</v>
      </c>
      <c r="FM110" s="145">
        <f t="shared" si="26"/>
        <v>0.68245451314546257</v>
      </c>
      <c r="FN110" s="144">
        <v>2591</v>
      </c>
      <c r="FO110" s="145">
        <f t="shared" si="27"/>
        <v>0.82634348588741824</v>
      </c>
      <c r="FQ110" s="141">
        <v>0</v>
      </c>
      <c r="FR110" s="23">
        <v>367.01</v>
      </c>
      <c r="FS110" s="185">
        <f t="shared" si="28"/>
        <v>0.46568963329526708</v>
      </c>
      <c r="FT110" s="186">
        <f t="shared" si="29"/>
        <v>367.01</v>
      </c>
      <c r="FV110" s="107">
        <f t="shared" si="30"/>
        <v>572.91718878000006</v>
      </c>
      <c r="FW110" s="23">
        <v>242.91718878</v>
      </c>
      <c r="FX110" s="23">
        <v>330</v>
      </c>
      <c r="FY110" s="23">
        <v>0</v>
      </c>
      <c r="FZ110" s="23">
        <f t="shared" si="31"/>
        <v>0.36875033993976725</v>
      </c>
      <c r="GA110" s="183">
        <v>0</v>
      </c>
      <c r="GC110" s="37">
        <v>11610.82354963</v>
      </c>
      <c r="GD110" s="37">
        <f t="shared" si="32"/>
        <v>0.35616023158374233</v>
      </c>
      <c r="GE110" s="37">
        <v>2552.7944102500001</v>
      </c>
      <c r="GF110" s="37">
        <f t="shared" si="33"/>
        <v>0.18940454149354505</v>
      </c>
      <c r="GH110" s="5">
        <v>32600</v>
      </c>
      <c r="GI110" s="270">
        <v>8091.5581469999997</v>
      </c>
      <c r="GK110" s="35">
        <v>0.25700000000000001</v>
      </c>
      <c r="GL110" s="33">
        <v>0.84</v>
      </c>
      <c r="GM110" s="5">
        <f t="shared" si="34"/>
        <v>1517.77579117</v>
      </c>
      <c r="GN110" s="5">
        <v>-1517.77579117</v>
      </c>
      <c r="GO110" s="5">
        <f t="shared" si="35"/>
        <v>0</v>
      </c>
      <c r="GP110" s="5">
        <f t="shared" si="36"/>
        <v>0</v>
      </c>
      <c r="GR110" s="270">
        <v>30666.416209999999</v>
      </c>
      <c r="GS110" s="270">
        <v>5940.4678649999996</v>
      </c>
      <c r="GV110" s="270">
        <v>3776.590956</v>
      </c>
      <c r="GW110" s="270">
        <v>1537.03108</v>
      </c>
      <c r="GX110" s="5">
        <f t="shared" si="37"/>
        <v>1537.03108</v>
      </c>
      <c r="GY110" s="5">
        <f t="shared" si="38"/>
        <v>1</v>
      </c>
    </row>
    <row r="111" spans="16:207" x14ac:dyDescent="0.35">
      <c r="P111" s="40">
        <v>109</v>
      </c>
      <c r="Q111" s="85">
        <v>26726</v>
      </c>
      <c r="R111" s="86">
        <v>0.32200000000000001</v>
      </c>
      <c r="S111" s="87">
        <v>677.505</v>
      </c>
      <c r="T111" s="86">
        <v>0.14099999999999999</v>
      </c>
      <c r="U111" s="87">
        <v>12180</v>
      </c>
      <c r="V111" s="86">
        <v>0.40600000000000003</v>
      </c>
      <c r="W111" s="87">
        <v>6513.3245999999999</v>
      </c>
      <c r="X111" s="86">
        <v>0.45299999999999996</v>
      </c>
      <c r="Y111" s="87">
        <v>2849.6705000000002</v>
      </c>
      <c r="Z111" s="86">
        <v>0.29500000000000004</v>
      </c>
      <c r="AA111" s="87">
        <v>12597.9</v>
      </c>
      <c r="AB111" s="86">
        <v>0.245</v>
      </c>
      <c r="AC111" s="87">
        <v>9727.3680000000004</v>
      </c>
      <c r="AD111" s="86">
        <v>0.21</v>
      </c>
      <c r="AF111" s="40">
        <v>109</v>
      </c>
      <c r="AG111" s="85">
        <v>59629.866000000002</v>
      </c>
      <c r="AH111" s="87">
        <v>2024</v>
      </c>
      <c r="AI111" s="85">
        <v>440</v>
      </c>
      <c r="AJ111" s="37">
        <v>0.67</v>
      </c>
      <c r="AK111" s="37">
        <v>0.88</v>
      </c>
      <c r="AL111" s="37">
        <v>0.88</v>
      </c>
      <c r="AM111" s="86">
        <v>242.25</v>
      </c>
      <c r="AN111" s="87">
        <v>6671.7828</v>
      </c>
      <c r="AO111" s="37">
        <v>0.375</v>
      </c>
      <c r="AP111" s="34">
        <v>0.57299999999999995</v>
      </c>
      <c r="AQ111" s="85">
        <v>38891.199999999997</v>
      </c>
      <c r="AR111" s="87">
        <v>22653.375</v>
      </c>
      <c r="AS111" s="37">
        <v>0.87199999999999989</v>
      </c>
      <c r="AT111" s="34">
        <v>0.96499999999999997</v>
      </c>
      <c r="AU111" s="26"/>
      <c r="AV111" s="85">
        <v>982.601</v>
      </c>
      <c r="AW111" s="86">
        <v>0.39899986193790454</v>
      </c>
      <c r="AX111" s="85">
        <v>896.48599999999999</v>
      </c>
      <c r="AY111" s="86">
        <v>0.55786309894212815</v>
      </c>
      <c r="AZ111" s="85">
        <v>1121.4780000000001</v>
      </c>
      <c r="BA111" s="86">
        <v>0.5784392407674851</v>
      </c>
      <c r="BB111" s="26"/>
      <c r="BC111" s="88">
        <v>53641.616999999998</v>
      </c>
      <c r="BD111" s="86">
        <v>0.77049180327868849</v>
      </c>
      <c r="BE111" s="26"/>
      <c r="BF111" s="133">
        <v>32600</v>
      </c>
      <c r="BG111" s="26">
        <v>2362.9430000000002</v>
      </c>
      <c r="BH111" s="89">
        <v>4349.5309999999999</v>
      </c>
      <c r="BI111" s="90">
        <v>1</v>
      </c>
      <c r="BJ111" s="91">
        <v>0.17664554017296988</v>
      </c>
      <c r="BK111" s="89">
        <v>0</v>
      </c>
      <c r="BL111" s="89">
        <v>0</v>
      </c>
      <c r="BM111" s="89">
        <v>0</v>
      </c>
      <c r="BN111" s="89">
        <v>8091.558</v>
      </c>
      <c r="BO111" s="90">
        <v>0.60035301973586586</v>
      </c>
      <c r="BP111" s="91">
        <v>0</v>
      </c>
      <c r="BQ111" s="26">
        <v>7668</v>
      </c>
      <c r="BR111" s="26">
        <v>0</v>
      </c>
      <c r="BS111" s="26"/>
      <c r="BT111" s="92">
        <v>-700</v>
      </c>
      <c r="BU111" s="26">
        <v>0</v>
      </c>
      <c r="BV111" s="26">
        <v>4485</v>
      </c>
      <c r="BW111" s="26">
        <v>4485</v>
      </c>
      <c r="BX111" s="26">
        <v>0</v>
      </c>
      <c r="BY111" s="26">
        <v>0</v>
      </c>
      <c r="BZ111" s="26">
        <v>5000</v>
      </c>
      <c r="CA111" s="26">
        <v>5000</v>
      </c>
      <c r="CB111" s="26">
        <v>-5300</v>
      </c>
      <c r="CC111" s="26">
        <v>0</v>
      </c>
      <c r="CD111" s="26">
        <v>-4000</v>
      </c>
      <c r="CE111" s="26">
        <v>0</v>
      </c>
      <c r="CF111" s="26">
        <v>4800</v>
      </c>
      <c r="CG111" s="26">
        <v>4800</v>
      </c>
      <c r="CH111" s="26">
        <v>10552.88351562</v>
      </c>
      <c r="CI111" s="26">
        <v>10552.88351562</v>
      </c>
      <c r="CJ111" s="90">
        <v>24837.88351562</v>
      </c>
      <c r="CK111" s="26"/>
      <c r="CL111" s="92">
        <v>-700</v>
      </c>
      <c r="CM111" s="26">
        <v>700</v>
      </c>
      <c r="CN111" s="26">
        <v>4485</v>
      </c>
      <c r="CO111" s="26">
        <v>0</v>
      </c>
      <c r="CP111" s="26">
        <v>0</v>
      </c>
      <c r="CQ111" s="26">
        <v>0</v>
      </c>
      <c r="CR111" s="26">
        <v>5000</v>
      </c>
      <c r="CS111" s="26">
        <v>0</v>
      </c>
      <c r="CT111" s="26">
        <v>-5300</v>
      </c>
      <c r="CU111" s="26">
        <v>5300</v>
      </c>
      <c r="CV111" s="26">
        <v>-4000</v>
      </c>
      <c r="CW111" s="26">
        <v>4000</v>
      </c>
      <c r="CX111" s="26">
        <v>4800</v>
      </c>
      <c r="CY111" s="26">
        <v>0</v>
      </c>
      <c r="CZ111" s="26">
        <v>10552.88351562</v>
      </c>
      <c r="DA111" s="26">
        <v>0</v>
      </c>
      <c r="DB111" s="90">
        <v>10000</v>
      </c>
      <c r="DC111" s="26"/>
      <c r="DD111" s="93">
        <v>42480.237999999998</v>
      </c>
      <c r="DE111" s="34">
        <v>1575.827</v>
      </c>
      <c r="DF111" s="37">
        <v>2828.8714661115</v>
      </c>
      <c r="DG111" s="37">
        <v>46884.936466111496</v>
      </c>
      <c r="DH111" s="93">
        <v>13127.918</v>
      </c>
      <c r="DI111" s="93">
        <v>63534.411</v>
      </c>
      <c r="DJ111" s="34">
        <v>8251</v>
      </c>
      <c r="DK111" s="90">
        <v>71785.410999999993</v>
      </c>
      <c r="DL111" s="26"/>
      <c r="DM111" s="93">
        <v>844.00800000000004</v>
      </c>
      <c r="DN111" s="34">
        <v>10540.1958456256</v>
      </c>
      <c r="DO111" s="34">
        <v>11384.2038456256</v>
      </c>
      <c r="DP111" s="37">
        <v>1647.409224874164</v>
      </c>
      <c r="DQ111" s="37">
        <v>2924.2427275396881</v>
      </c>
      <c r="DR111" s="37">
        <v>436.89289445999998</v>
      </c>
      <c r="DS111" s="34">
        <v>3361.1356219996878</v>
      </c>
      <c r="DT111" s="34">
        <v>162.45792930776039</v>
      </c>
      <c r="DU111" s="34">
        <v>162.45792930776039</v>
      </c>
      <c r="DW111" s="97">
        <v>0</v>
      </c>
      <c r="DX111" s="98">
        <v>6779.6610170000004</v>
      </c>
      <c r="DY111" s="104">
        <v>1447.7400829999999</v>
      </c>
      <c r="DZ111" s="104">
        <v>0</v>
      </c>
      <c r="EA111" s="97">
        <v>0</v>
      </c>
      <c r="EB111" s="98">
        <v>243.37707069000001</v>
      </c>
      <c r="EC111" s="97">
        <v>0</v>
      </c>
      <c r="ED111" s="98">
        <v>1271.1864410000001</v>
      </c>
      <c r="EE111" s="97">
        <v>0</v>
      </c>
      <c r="EF111" s="98">
        <v>847.5</v>
      </c>
      <c r="EG111" s="97">
        <v>0</v>
      </c>
      <c r="EH111" s="98">
        <v>7397.5988710000001</v>
      </c>
      <c r="EI111" s="97">
        <v>0</v>
      </c>
      <c r="EJ111" s="98">
        <v>6779.6610170000004</v>
      </c>
      <c r="EK111" s="105">
        <v>243.37707069000001</v>
      </c>
      <c r="EL111" s="106">
        <v>847.5</v>
      </c>
      <c r="EM111" s="107">
        <v>735.83500000000004</v>
      </c>
      <c r="EN111" s="105">
        <v>436.89289445999998</v>
      </c>
      <c r="EO111" s="105">
        <v>10964.025395000001</v>
      </c>
      <c r="EP111" s="105">
        <v>0</v>
      </c>
      <c r="ER111" s="133">
        <v>0</v>
      </c>
      <c r="ES111" s="23">
        <v>0</v>
      </c>
      <c r="ET111" s="34">
        <f t="shared" si="21"/>
        <v>0</v>
      </c>
      <c r="EU111" s="133">
        <v>0</v>
      </c>
      <c r="EV111" s="23">
        <v>0</v>
      </c>
      <c r="EW111" s="34">
        <f t="shared" si="39"/>
        <v>0</v>
      </c>
      <c r="EY111" s="141">
        <v>0</v>
      </c>
      <c r="EZ111" s="23">
        <v>0</v>
      </c>
      <c r="FA111" s="139">
        <f t="shared" si="22"/>
        <v>0</v>
      </c>
      <c r="FB111" s="5">
        <v>0</v>
      </c>
      <c r="FC111" s="139">
        <f t="shared" si="23"/>
        <v>0</v>
      </c>
      <c r="FE111" s="5"/>
      <c r="FF111" s="141">
        <v>2897.4</v>
      </c>
      <c r="FG111" s="23">
        <v>10423.35</v>
      </c>
      <c r="FH111" s="139">
        <f t="shared" si="24"/>
        <v>1</v>
      </c>
      <c r="FI111" s="5">
        <v>3837</v>
      </c>
      <c r="FJ111" s="139">
        <f t="shared" si="25"/>
        <v>1</v>
      </c>
      <c r="FL111" s="144">
        <v>7873</v>
      </c>
      <c r="FM111" s="145">
        <f t="shared" si="26"/>
        <v>0.68245451314546257</v>
      </c>
      <c r="FN111" s="144">
        <v>2591</v>
      </c>
      <c r="FO111" s="145">
        <f t="shared" si="27"/>
        <v>0.82634348588741824</v>
      </c>
      <c r="FQ111" s="141">
        <v>0</v>
      </c>
      <c r="FR111" s="23">
        <v>367.01</v>
      </c>
      <c r="FS111" s="185">
        <f t="shared" si="28"/>
        <v>0.46568963329526708</v>
      </c>
      <c r="FT111" s="186">
        <f t="shared" si="29"/>
        <v>367.01</v>
      </c>
      <c r="FV111" s="107">
        <f t="shared" si="30"/>
        <v>573.37707068999998</v>
      </c>
      <c r="FW111" s="23">
        <v>243.37707069000001</v>
      </c>
      <c r="FX111" s="23">
        <v>330</v>
      </c>
      <c r="FY111" s="23">
        <v>0</v>
      </c>
      <c r="FZ111" s="23">
        <f t="shared" si="31"/>
        <v>0.36904633666314318</v>
      </c>
      <c r="GA111" s="183">
        <v>0</v>
      </c>
      <c r="GC111" s="37">
        <v>9040.4997849499996</v>
      </c>
      <c r="GD111" s="37">
        <f t="shared" si="32"/>
        <v>0.27731594432361961</v>
      </c>
      <c r="GE111" s="37">
        <v>2066.4783699999998</v>
      </c>
      <c r="GF111" s="37">
        <f t="shared" si="33"/>
        <v>0.15332233046446059</v>
      </c>
      <c r="GH111" s="5">
        <v>32600</v>
      </c>
      <c r="GI111" s="270">
        <v>8460.2011849999999</v>
      </c>
      <c r="GK111" s="35">
        <v>0.25700000000000001</v>
      </c>
      <c r="GL111" s="33">
        <v>0.84</v>
      </c>
      <c r="GM111" s="5">
        <f t="shared" si="34"/>
        <v>1517.77579117</v>
      </c>
      <c r="GN111" s="5">
        <v>-1517.77579117</v>
      </c>
      <c r="GO111" s="5">
        <f t="shared" si="35"/>
        <v>0</v>
      </c>
      <c r="GP111" s="5">
        <f t="shared" si="36"/>
        <v>0</v>
      </c>
      <c r="GR111" s="270">
        <v>32600</v>
      </c>
      <c r="GS111" s="270">
        <v>7222.4450319999996</v>
      </c>
      <c r="GV111" s="270">
        <v>3776.590956</v>
      </c>
      <c r="GW111" s="270">
        <v>1537.03108</v>
      </c>
      <c r="GX111" s="5">
        <f t="shared" si="37"/>
        <v>1537.03108</v>
      </c>
      <c r="GY111" s="5">
        <f t="shared" si="38"/>
        <v>1</v>
      </c>
    </row>
    <row r="112" spans="16:207" x14ac:dyDescent="0.35">
      <c r="P112" s="40">
        <v>110</v>
      </c>
      <c r="Q112" s="85">
        <v>28635</v>
      </c>
      <c r="R112" s="86">
        <v>0.34499999999999997</v>
      </c>
      <c r="S112" s="87">
        <v>855.29</v>
      </c>
      <c r="T112" s="86">
        <v>0.17799999999999999</v>
      </c>
      <c r="U112" s="87">
        <v>13470</v>
      </c>
      <c r="V112" s="86">
        <v>0.44900000000000001</v>
      </c>
      <c r="W112" s="87">
        <v>7160.3436000000002</v>
      </c>
      <c r="X112" s="86">
        <v>0.498</v>
      </c>
      <c r="Y112" s="87">
        <v>3071.8481999999999</v>
      </c>
      <c r="Z112" s="86">
        <v>0.318</v>
      </c>
      <c r="AA112" s="87">
        <v>12135.12</v>
      </c>
      <c r="AB112" s="86">
        <v>0.23600000000000002</v>
      </c>
      <c r="AC112" s="87">
        <v>9310.4807999999994</v>
      </c>
      <c r="AD112" s="86">
        <v>0.20099999999999998</v>
      </c>
      <c r="AF112" s="40">
        <v>110</v>
      </c>
      <c r="AG112" s="85">
        <v>61320.862200000003</v>
      </c>
      <c r="AH112" s="87">
        <v>1945.8</v>
      </c>
      <c r="AI112" s="85">
        <v>423</v>
      </c>
      <c r="AJ112" s="37">
        <v>0.68900000000000006</v>
      </c>
      <c r="AK112" s="37">
        <v>0.84599999999999997</v>
      </c>
      <c r="AL112" s="37">
        <v>0.84599999999999997</v>
      </c>
      <c r="AM112" s="86">
        <v>239.02</v>
      </c>
      <c r="AN112" s="87">
        <v>7149.1704</v>
      </c>
      <c r="AO112" s="37">
        <v>0.37</v>
      </c>
      <c r="AP112" s="34">
        <v>0.61399999999999999</v>
      </c>
      <c r="AQ112" s="85">
        <v>39114.199999999997</v>
      </c>
      <c r="AR112" s="87">
        <v>22653.375</v>
      </c>
      <c r="AS112" s="37">
        <v>0.87699999999999989</v>
      </c>
      <c r="AT112" s="34">
        <v>0.96499999999999997</v>
      </c>
      <c r="AU112" s="26"/>
      <c r="AV112" s="85">
        <v>953.04899999999998</v>
      </c>
      <c r="AW112" s="86">
        <v>0.38699982945270561</v>
      </c>
      <c r="AX112" s="85">
        <v>870.77300000000002</v>
      </c>
      <c r="AY112" s="86">
        <v>0.54186247666459242</v>
      </c>
      <c r="AZ112" s="85">
        <v>1121.4780000000001</v>
      </c>
      <c r="BA112" s="86">
        <v>0.5784392407674851</v>
      </c>
      <c r="BB112" s="26"/>
      <c r="BC112" s="88">
        <v>53641.616999999998</v>
      </c>
      <c r="BD112" s="86">
        <v>0.77049180327868849</v>
      </c>
      <c r="BE112" s="26"/>
      <c r="BF112" s="133">
        <v>32600</v>
      </c>
      <c r="BG112" s="26">
        <v>3169.377</v>
      </c>
      <c r="BH112" s="89">
        <v>5493.5069999999996</v>
      </c>
      <c r="BI112" s="90">
        <v>1</v>
      </c>
      <c r="BJ112" s="91">
        <v>0.22797255134780081</v>
      </c>
      <c r="BK112" s="89">
        <v>0</v>
      </c>
      <c r="BL112" s="89">
        <v>0</v>
      </c>
      <c r="BM112" s="89">
        <v>0</v>
      </c>
      <c r="BN112" s="89">
        <v>8460.2009999999991</v>
      </c>
      <c r="BO112" s="90">
        <v>0.62770448137705881</v>
      </c>
      <c r="BP112" s="91">
        <v>0</v>
      </c>
      <c r="BQ112" s="26">
        <v>7668</v>
      </c>
      <c r="BR112" s="26">
        <v>0</v>
      </c>
      <c r="BS112" s="26"/>
      <c r="BT112" s="92">
        <v>-700</v>
      </c>
      <c r="BU112" s="26">
        <v>0</v>
      </c>
      <c r="BV112" s="26">
        <v>4485</v>
      </c>
      <c r="BW112" s="26">
        <v>4485</v>
      </c>
      <c r="BX112" s="26">
        <v>0</v>
      </c>
      <c r="BY112" s="26">
        <v>0</v>
      </c>
      <c r="BZ112" s="26">
        <v>3555.9885735799999</v>
      </c>
      <c r="CA112" s="26">
        <v>3555.9885735799999</v>
      </c>
      <c r="CB112" s="26">
        <v>-5300</v>
      </c>
      <c r="CC112" s="26">
        <v>0</v>
      </c>
      <c r="CD112" s="26">
        <v>-4000</v>
      </c>
      <c r="CE112" s="26">
        <v>0</v>
      </c>
      <c r="CF112" s="26">
        <v>4800</v>
      </c>
      <c r="CG112" s="26">
        <v>4800</v>
      </c>
      <c r="CH112" s="26">
        <v>11484.922907530001</v>
      </c>
      <c r="CI112" s="26">
        <v>11484.922907530001</v>
      </c>
      <c r="CJ112" s="90">
        <v>24325.911481110001</v>
      </c>
      <c r="CK112" s="26"/>
      <c r="CL112" s="92">
        <v>-700</v>
      </c>
      <c r="CM112" s="26">
        <v>700</v>
      </c>
      <c r="CN112" s="26">
        <v>4485</v>
      </c>
      <c r="CO112" s="26">
        <v>0</v>
      </c>
      <c r="CP112" s="26">
        <v>0</v>
      </c>
      <c r="CQ112" s="26">
        <v>0</v>
      </c>
      <c r="CR112" s="26">
        <v>3555.9885735799999</v>
      </c>
      <c r="CS112" s="26">
        <v>0</v>
      </c>
      <c r="CT112" s="26">
        <v>-5300</v>
      </c>
      <c r="CU112" s="26">
        <v>5300</v>
      </c>
      <c r="CV112" s="26">
        <v>-4000</v>
      </c>
      <c r="CW112" s="26">
        <v>4000</v>
      </c>
      <c r="CX112" s="26">
        <v>4800</v>
      </c>
      <c r="CY112" s="26">
        <v>0</v>
      </c>
      <c r="CZ112" s="26">
        <v>11484.922907530001</v>
      </c>
      <c r="DA112" s="26">
        <v>0</v>
      </c>
      <c r="DB112" s="90">
        <v>10000</v>
      </c>
      <c r="DC112" s="26"/>
      <c r="DD112" s="93">
        <v>42468.608999999997</v>
      </c>
      <c r="DE112" s="34">
        <v>1577.1130000000001</v>
      </c>
      <c r="DF112" s="37">
        <v>2549.8728148682999</v>
      </c>
      <c r="DG112" s="37">
        <v>46595.594814868295</v>
      </c>
      <c r="DH112" s="93">
        <v>13274.036</v>
      </c>
      <c r="DI112" s="93">
        <v>61613.411</v>
      </c>
      <c r="DJ112" s="34">
        <v>8122</v>
      </c>
      <c r="DK112" s="90">
        <v>69735.410999999993</v>
      </c>
      <c r="DL112" s="26"/>
      <c r="DM112" s="93">
        <v>827.58900000000006</v>
      </c>
      <c r="DN112" s="34">
        <v>10540.1958456256</v>
      </c>
      <c r="DO112" s="34">
        <v>11367.7848456256</v>
      </c>
      <c r="DP112" s="37">
        <v>1673.187244999664</v>
      </c>
      <c r="DQ112" s="37">
        <v>2924.2427275396881</v>
      </c>
      <c r="DR112" s="37">
        <v>436.89289445999998</v>
      </c>
      <c r="DS112" s="34">
        <v>3361.1356219996878</v>
      </c>
      <c r="DT112" s="34">
        <v>162.45792930776039</v>
      </c>
      <c r="DU112" s="34">
        <v>162.45792930776039</v>
      </c>
      <c r="DW112" s="97">
        <v>0</v>
      </c>
      <c r="DX112" s="98">
        <v>6779.6610170000004</v>
      </c>
      <c r="DY112" s="104">
        <v>1447.7400829999999</v>
      </c>
      <c r="DZ112" s="104">
        <v>0</v>
      </c>
      <c r="EA112" s="97">
        <v>0</v>
      </c>
      <c r="EB112" s="98">
        <v>243.37707069000001</v>
      </c>
      <c r="EC112" s="97">
        <v>0</v>
      </c>
      <c r="ED112" s="98">
        <v>1271.1864410000001</v>
      </c>
      <c r="EE112" s="97">
        <v>0</v>
      </c>
      <c r="EF112" s="98">
        <v>847.5</v>
      </c>
      <c r="EG112" s="97">
        <v>0</v>
      </c>
      <c r="EH112" s="98">
        <v>7397.5988710000001</v>
      </c>
      <c r="EI112" s="97">
        <v>0</v>
      </c>
      <c r="EJ112" s="98">
        <v>6779.6610170000004</v>
      </c>
      <c r="EK112" s="105">
        <v>243.37707069000001</v>
      </c>
      <c r="EL112" s="106">
        <v>847.5</v>
      </c>
      <c r="EM112" s="107">
        <v>735.83500000000004</v>
      </c>
      <c r="EN112" s="105">
        <v>436.89289445999998</v>
      </c>
      <c r="EO112" s="105">
        <v>10964.025395000001</v>
      </c>
      <c r="EP112" s="105">
        <v>0</v>
      </c>
      <c r="ER112" s="133">
        <v>0</v>
      </c>
      <c r="ES112" s="23">
        <v>0</v>
      </c>
      <c r="ET112" s="34">
        <f t="shared" si="21"/>
        <v>0</v>
      </c>
      <c r="EU112" s="133">
        <v>0</v>
      </c>
      <c r="EV112" s="23">
        <v>0</v>
      </c>
      <c r="EW112" s="34">
        <f t="shared" si="39"/>
        <v>0</v>
      </c>
      <c r="EY112" s="141">
        <v>0</v>
      </c>
      <c r="EZ112" s="23">
        <v>0</v>
      </c>
      <c r="FA112" s="139">
        <f t="shared" si="22"/>
        <v>0</v>
      </c>
      <c r="FB112" s="5">
        <v>0</v>
      </c>
      <c r="FC112" s="139">
        <f t="shared" si="23"/>
        <v>0</v>
      </c>
      <c r="FE112" s="5"/>
      <c r="FF112" s="141">
        <v>2897.4</v>
      </c>
      <c r="FG112" s="23">
        <v>10423.35</v>
      </c>
      <c r="FH112" s="139">
        <f t="shared" si="24"/>
        <v>1</v>
      </c>
      <c r="FI112" s="5">
        <v>3837</v>
      </c>
      <c r="FJ112" s="139">
        <f t="shared" si="25"/>
        <v>1</v>
      </c>
      <c r="FL112" s="144">
        <v>7873</v>
      </c>
      <c r="FM112" s="145">
        <f t="shared" si="26"/>
        <v>0.68245451314546257</v>
      </c>
      <c r="FN112" s="144">
        <v>2591</v>
      </c>
      <c r="FO112" s="145">
        <f t="shared" si="27"/>
        <v>0.82634348588741824</v>
      </c>
      <c r="FQ112" s="141">
        <v>0</v>
      </c>
      <c r="FR112" s="23">
        <v>367.01</v>
      </c>
      <c r="FS112" s="185">
        <f t="shared" si="28"/>
        <v>0.46568963329526708</v>
      </c>
      <c r="FT112" s="186">
        <f t="shared" si="29"/>
        <v>367.01</v>
      </c>
      <c r="FV112" s="107">
        <f t="shared" si="30"/>
        <v>573.37707068999998</v>
      </c>
      <c r="FW112" s="23">
        <v>243.37707069000001</v>
      </c>
      <c r="FX112" s="23">
        <v>330</v>
      </c>
      <c r="FY112" s="23">
        <v>0</v>
      </c>
      <c r="FZ112" s="23">
        <f t="shared" si="31"/>
        <v>0.36904633666314318</v>
      </c>
      <c r="GA112" s="183">
        <v>0</v>
      </c>
      <c r="GC112" s="37">
        <v>18122.452930070001</v>
      </c>
      <c r="GD112" s="37">
        <f t="shared" si="32"/>
        <v>0.55590346411257674</v>
      </c>
      <c r="GE112" s="37">
        <v>1673.1872450000001</v>
      </c>
      <c r="GF112" s="37">
        <f t="shared" si="33"/>
        <v>0.12414210157293368</v>
      </c>
      <c r="GH112" s="5">
        <v>32600</v>
      </c>
      <c r="GI112" s="270">
        <v>8134.8888729999999</v>
      </c>
      <c r="GK112" s="35">
        <v>0.25700000000000001</v>
      </c>
      <c r="GL112" s="33">
        <v>0.84</v>
      </c>
      <c r="GM112" s="5">
        <f t="shared" si="34"/>
        <v>1517.77579117</v>
      </c>
      <c r="GN112" s="5">
        <v>-1517.77579117</v>
      </c>
      <c r="GO112" s="5">
        <f t="shared" si="35"/>
        <v>0</v>
      </c>
      <c r="GP112" s="5">
        <f t="shared" si="36"/>
        <v>0</v>
      </c>
      <c r="GR112" s="270">
        <v>32600</v>
      </c>
      <c r="GS112" s="270">
        <v>8091.5581469999997</v>
      </c>
      <c r="GV112" s="270">
        <v>3776.590956</v>
      </c>
      <c r="GW112" s="270">
        <v>1537.03108</v>
      </c>
      <c r="GX112" s="5">
        <f t="shared" si="37"/>
        <v>1537.03108</v>
      </c>
      <c r="GY112" s="5">
        <f t="shared" si="38"/>
        <v>1</v>
      </c>
    </row>
    <row r="113" spans="16:207" x14ac:dyDescent="0.35">
      <c r="P113" s="40">
        <v>111</v>
      </c>
      <c r="Q113" s="85">
        <v>29050</v>
      </c>
      <c r="R113" s="86">
        <v>0.35</v>
      </c>
      <c r="S113" s="87">
        <v>884.12</v>
      </c>
      <c r="T113" s="86">
        <v>0.184</v>
      </c>
      <c r="U113" s="87">
        <v>12960</v>
      </c>
      <c r="V113" s="86">
        <v>0.432</v>
      </c>
      <c r="W113" s="87">
        <v>6844.0231999999996</v>
      </c>
      <c r="X113" s="86">
        <v>0.47599999999999992</v>
      </c>
      <c r="Y113" s="87">
        <v>2820.6907999999999</v>
      </c>
      <c r="Z113" s="86">
        <v>0.29199999999999998</v>
      </c>
      <c r="AA113" s="87">
        <v>9924.06</v>
      </c>
      <c r="AB113" s="86">
        <v>0.19299999999999998</v>
      </c>
      <c r="AC113" s="87">
        <v>7503.9696000000004</v>
      </c>
      <c r="AD113" s="86">
        <v>0.16200000000000001</v>
      </c>
      <c r="AF113" s="40">
        <v>111</v>
      </c>
      <c r="AG113" s="85">
        <v>62032.8606</v>
      </c>
      <c r="AH113" s="87">
        <v>1865.3</v>
      </c>
      <c r="AI113" s="85">
        <v>405.5</v>
      </c>
      <c r="AJ113" s="37">
        <v>0.69699999999999995</v>
      </c>
      <c r="AK113" s="37">
        <v>0.81099999999999994</v>
      </c>
      <c r="AL113" s="37">
        <v>0.81100000000000005</v>
      </c>
      <c r="AM113" s="86">
        <v>237.08199999999999</v>
      </c>
      <c r="AN113" s="87">
        <v>7300.5371999999998</v>
      </c>
      <c r="AO113" s="37">
        <v>0.36699999999999999</v>
      </c>
      <c r="AP113" s="34">
        <v>0.627</v>
      </c>
      <c r="AQ113" s="85">
        <v>38935.800000000003</v>
      </c>
      <c r="AR113" s="87">
        <v>22606.424999999999</v>
      </c>
      <c r="AS113" s="37">
        <v>0.87300000000000011</v>
      </c>
      <c r="AT113" s="34">
        <v>0.96299999999999997</v>
      </c>
      <c r="AU113" s="26"/>
      <c r="AV113" s="85">
        <v>962.9</v>
      </c>
      <c r="AW113" s="86">
        <v>0.39099997563610084</v>
      </c>
      <c r="AX113" s="85">
        <v>879.36</v>
      </c>
      <c r="AY113" s="86">
        <v>0.54720597386434355</v>
      </c>
      <c r="AZ113" s="85">
        <v>1121.4780000000001</v>
      </c>
      <c r="BA113" s="86">
        <v>0.5784392407674851</v>
      </c>
      <c r="BB113" s="26"/>
      <c r="BC113" s="88">
        <v>53641.616999999998</v>
      </c>
      <c r="BD113" s="86">
        <v>0.77049180327868849</v>
      </c>
      <c r="BE113" s="26"/>
      <c r="BF113" s="133">
        <v>32600</v>
      </c>
      <c r="BG113" s="26">
        <v>3135.9090000000001</v>
      </c>
      <c r="BH113" s="89">
        <v>5589.6419999999998</v>
      </c>
      <c r="BI113" s="90">
        <v>1</v>
      </c>
      <c r="BJ113" s="91">
        <v>0.22962169681428896</v>
      </c>
      <c r="BK113" s="89">
        <v>0</v>
      </c>
      <c r="BL113" s="89">
        <v>0</v>
      </c>
      <c r="BM113" s="89">
        <v>0</v>
      </c>
      <c r="BN113" s="89">
        <v>8134.8890000000001</v>
      </c>
      <c r="BO113" s="90">
        <v>0.60356796260572787</v>
      </c>
      <c r="BP113" s="91">
        <v>0</v>
      </c>
      <c r="BQ113" s="26">
        <v>7668</v>
      </c>
      <c r="BR113" s="26">
        <v>0</v>
      </c>
      <c r="BS113" s="26"/>
      <c r="BT113" s="92">
        <v>-700</v>
      </c>
      <c r="BU113" s="26">
        <v>0</v>
      </c>
      <c r="BV113" s="26">
        <v>4485</v>
      </c>
      <c r="BW113" s="26">
        <v>4485</v>
      </c>
      <c r="BX113" s="26">
        <v>0</v>
      </c>
      <c r="BY113" s="26">
        <v>0</v>
      </c>
      <c r="BZ113" s="26">
        <v>-995.56056506000004</v>
      </c>
      <c r="CA113" s="26">
        <v>0</v>
      </c>
      <c r="CB113" s="26">
        <v>-5300</v>
      </c>
      <c r="CC113" s="26">
        <v>0</v>
      </c>
      <c r="CD113" s="26">
        <v>-4000</v>
      </c>
      <c r="CE113" s="26">
        <v>0</v>
      </c>
      <c r="CF113" s="26">
        <v>2951.2179388</v>
      </c>
      <c r="CG113" s="26">
        <v>2951.2179388</v>
      </c>
      <c r="CH113" s="26">
        <v>12298.22679348</v>
      </c>
      <c r="CI113" s="26">
        <v>12298.22679348</v>
      </c>
      <c r="CJ113" s="90">
        <v>19734.444732280001</v>
      </c>
      <c r="CK113" s="26"/>
      <c r="CL113" s="92">
        <v>-700</v>
      </c>
      <c r="CM113" s="26">
        <v>700</v>
      </c>
      <c r="CN113" s="26">
        <v>4485</v>
      </c>
      <c r="CO113" s="26">
        <v>0</v>
      </c>
      <c r="CP113" s="26">
        <v>0</v>
      </c>
      <c r="CQ113" s="26">
        <v>0</v>
      </c>
      <c r="CR113" s="26">
        <v>-995.56056506000004</v>
      </c>
      <c r="CS113" s="26">
        <v>995.56056506000004</v>
      </c>
      <c r="CT113" s="26">
        <v>-5300</v>
      </c>
      <c r="CU113" s="26">
        <v>5300</v>
      </c>
      <c r="CV113" s="26">
        <v>-4000</v>
      </c>
      <c r="CW113" s="26">
        <v>4000</v>
      </c>
      <c r="CX113" s="26">
        <v>2951.2179388</v>
      </c>
      <c r="CY113" s="26">
        <v>0</v>
      </c>
      <c r="CZ113" s="26">
        <v>12298.22679348</v>
      </c>
      <c r="DA113" s="26">
        <v>0</v>
      </c>
      <c r="DB113" s="90">
        <v>10995.560565060001</v>
      </c>
      <c r="DC113" s="26"/>
      <c r="DD113" s="93">
        <v>41659.599000000002</v>
      </c>
      <c r="DE113" s="34">
        <v>1577.7929999999999</v>
      </c>
      <c r="DF113" s="37">
        <v>1928.9288241557999</v>
      </c>
      <c r="DG113" s="37">
        <v>45166.320824155802</v>
      </c>
      <c r="DH113" s="93">
        <v>13002.319</v>
      </c>
      <c r="DI113" s="93">
        <v>61476.411</v>
      </c>
      <c r="DJ113" s="34">
        <v>8084</v>
      </c>
      <c r="DK113" s="90">
        <v>69560.410999999993</v>
      </c>
      <c r="DL113" s="26"/>
      <c r="DM113" s="93">
        <v>825.79899999999998</v>
      </c>
      <c r="DN113" s="34">
        <v>10555.905846475949</v>
      </c>
      <c r="DO113" s="34">
        <v>11381.70484647595</v>
      </c>
      <c r="DP113" s="37">
        <v>1647.409224874164</v>
      </c>
      <c r="DQ113" s="37">
        <v>2932.5206019649299</v>
      </c>
      <c r="DR113" s="37">
        <v>428.61502003999999</v>
      </c>
      <c r="DS113" s="34">
        <v>3361.1356220049302</v>
      </c>
      <c r="DT113" s="34">
        <v>162.9178112202739</v>
      </c>
      <c r="DU113" s="34">
        <v>162.9178112202739</v>
      </c>
      <c r="DW113" s="97">
        <v>0</v>
      </c>
      <c r="DX113" s="98">
        <v>6779.6610170000004</v>
      </c>
      <c r="DY113" s="104">
        <v>1447.7400829999999</v>
      </c>
      <c r="DZ113" s="104">
        <v>0</v>
      </c>
      <c r="EA113" s="97">
        <v>0</v>
      </c>
      <c r="EB113" s="98">
        <v>242.91718878</v>
      </c>
      <c r="EC113" s="97">
        <v>0</v>
      </c>
      <c r="ED113" s="98">
        <v>1271.1864410000001</v>
      </c>
      <c r="EE113" s="97">
        <v>0</v>
      </c>
      <c r="EF113" s="98">
        <v>847.5</v>
      </c>
      <c r="EG113" s="97">
        <v>0</v>
      </c>
      <c r="EH113" s="98">
        <v>7397.5988710000001</v>
      </c>
      <c r="EI113" s="97">
        <v>0</v>
      </c>
      <c r="EJ113" s="98">
        <v>6779.6610170000004</v>
      </c>
      <c r="EK113" s="105">
        <v>242.91718878</v>
      </c>
      <c r="EL113" s="106">
        <v>847.5</v>
      </c>
      <c r="EM113" s="107">
        <v>735.83500000000004</v>
      </c>
      <c r="EN113" s="105">
        <v>428.61502003999999</v>
      </c>
      <c r="EO113" s="105">
        <v>10964.025395000001</v>
      </c>
      <c r="EP113" s="105">
        <v>0</v>
      </c>
      <c r="ER113" s="133">
        <v>0</v>
      </c>
      <c r="ES113" s="23">
        <v>0</v>
      </c>
      <c r="ET113" s="34">
        <f t="shared" si="21"/>
        <v>0</v>
      </c>
      <c r="EU113" s="133">
        <v>0</v>
      </c>
      <c r="EV113" s="23">
        <v>0</v>
      </c>
      <c r="EW113" s="34">
        <f t="shared" si="39"/>
        <v>0</v>
      </c>
      <c r="EY113" s="141">
        <v>0</v>
      </c>
      <c r="EZ113" s="23">
        <v>0</v>
      </c>
      <c r="FA113" s="139">
        <f t="shared" si="22"/>
        <v>0</v>
      </c>
      <c r="FB113" s="5">
        <v>0</v>
      </c>
      <c r="FC113" s="139">
        <f t="shared" si="23"/>
        <v>0</v>
      </c>
      <c r="FE113" s="5"/>
      <c r="FF113" s="141">
        <v>2897.4</v>
      </c>
      <c r="FG113" s="23">
        <v>10423.35</v>
      </c>
      <c r="FH113" s="139">
        <f t="shared" si="24"/>
        <v>1</v>
      </c>
      <c r="FI113" s="5">
        <v>3837</v>
      </c>
      <c r="FJ113" s="139">
        <f t="shared" si="25"/>
        <v>1</v>
      </c>
      <c r="FL113" s="144">
        <v>7873</v>
      </c>
      <c r="FM113" s="145">
        <f t="shared" si="26"/>
        <v>0.68245451314546257</v>
      </c>
      <c r="FN113" s="144">
        <v>2591</v>
      </c>
      <c r="FO113" s="145">
        <f t="shared" si="27"/>
        <v>0.82634348588741824</v>
      </c>
      <c r="FQ113" s="141">
        <v>0</v>
      </c>
      <c r="FR113" s="23">
        <v>367.01</v>
      </c>
      <c r="FS113" s="185">
        <f t="shared" si="28"/>
        <v>0.46568963329526708</v>
      </c>
      <c r="FT113" s="186">
        <f t="shared" si="29"/>
        <v>367.01</v>
      </c>
      <c r="FV113" s="107">
        <f t="shared" si="30"/>
        <v>572.91718878000006</v>
      </c>
      <c r="FW113" s="23">
        <v>242.91718878</v>
      </c>
      <c r="FX113" s="23">
        <v>330</v>
      </c>
      <c r="FY113" s="23">
        <v>0</v>
      </c>
      <c r="FZ113" s="23">
        <f t="shared" si="31"/>
        <v>0.36875033993976725</v>
      </c>
      <c r="GA113" s="183">
        <v>0</v>
      </c>
      <c r="GC113" s="37">
        <v>15065.840694749999</v>
      </c>
      <c r="GD113" s="37">
        <f t="shared" si="32"/>
        <v>0.46214235259969322</v>
      </c>
      <c r="GE113" s="37">
        <v>1647.4092248699999</v>
      </c>
      <c r="GF113" s="37">
        <f t="shared" si="33"/>
        <v>0.12222950177103427</v>
      </c>
      <c r="GH113" s="5">
        <v>32600</v>
      </c>
      <c r="GI113" s="270">
        <v>7156.7227679999996</v>
      </c>
      <c r="GK113" s="35">
        <v>0.25700000000000001</v>
      </c>
      <c r="GL113" s="33">
        <v>0.84</v>
      </c>
      <c r="GM113" s="5">
        <f t="shared" si="34"/>
        <v>1517.77579117</v>
      </c>
      <c r="GN113" s="5">
        <v>-1517.77579117</v>
      </c>
      <c r="GO113" s="5">
        <f t="shared" si="35"/>
        <v>0</v>
      </c>
      <c r="GP113" s="5">
        <f t="shared" si="36"/>
        <v>0</v>
      </c>
      <c r="GR113" s="270">
        <v>32600</v>
      </c>
      <c r="GS113" s="270">
        <v>8460.2011849999999</v>
      </c>
      <c r="GV113" s="270">
        <v>3776.590956</v>
      </c>
      <c r="GW113" s="270">
        <v>1537.03108</v>
      </c>
      <c r="GX113" s="5">
        <f t="shared" si="37"/>
        <v>1537.03108</v>
      </c>
      <c r="GY113" s="5">
        <f t="shared" si="38"/>
        <v>1</v>
      </c>
    </row>
    <row r="114" spans="16:207" x14ac:dyDescent="0.35">
      <c r="P114" s="40">
        <v>112</v>
      </c>
      <c r="Q114" s="85">
        <v>26643</v>
      </c>
      <c r="R114" s="86">
        <v>0.32100000000000001</v>
      </c>
      <c r="S114" s="87">
        <v>715.94500000000005</v>
      </c>
      <c r="T114" s="86">
        <v>0.14900000000000002</v>
      </c>
      <c r="U114" s="87">
        <v>10050</v>
      </c>
      <c r="V114" s="86">
        <v>0.33500000000000002</v>
      </c>
      <c r="W114" s="87">
        <v>5564.3634000000002</v>
      </c>
      <c r="X114" s="86">
        <v>0.38700000000000001</v>
      </c>
      <c r="Y114" s="87">
        <v>2173.4775</v>
      </c>
      <c r="Z114" s="86">
        <v>0.22500000000000001</v>
      </c>
      <c r="AA114" s="87">
        <v>7147.38</v>
      </c>
      <c r="AB114" s="86">
        <v>0.13900000000000001</v>
      </c>
      <c r="AC114" s="87">
        <v>5141.6088</v>
      </c>
      <c r="AD114" s="86">
        <v>0.11099999999999999</v>
      </c>
      <c r="AF114" s="40">
        <v>112</v>
      </c>
      <c r="AG114" s="85">
        <v>61142.8626</v>
      </c>
      <c r="AH114" s="87">
        <v>1787.1</v>
      </c>
      <c r="AI114" s="85">
        <v>388.5</v>
      </c>
      <c r="AJ114" s="37">
        <v>0.68699999999999994</v>
      </c>
      <c r="AK114" s="37">
        <v>0.77699999999999991</v>
      </c>
      <c r="AL114" s="37">
        <v>0.77700000000000002</v>
      </c>
      <c r="AM114" s="86">
        <v>237.72800000000001</v>
      </c>
      <c r="AN114" s="87">
        <v>6997.8036000000002</v>
      </c>
      <c r="AO114" s="37">
        <v>0.36799999999999999</v>
      </c>
      <c r="AP114" s="34">
        <v>0.60099999999999998</v>
      </c>
      <c r="AQ114" s="85">
        <v>38846.6</v>
      </c>
      <c r="AR114" s="87">
        <v>22559.474999999999</v>
      </c>
      <c r="AS114" s="37">
        <v>0.871</v>
      </c>
      <c r="AT114" s="34">
        <v>0.96099999999999997</v>
      </c>
      <c r="AU114" s="26"/>
      <c r="AV114" s="85">
        <v>950.58699999999999</v>
      </c>
      <c r="AW114" s="86">
        <v>0.38600009745559682</v>
      </c>
      <c r="AX114" s="85">
        <v>885.97900000000004</v>
      </c>
      <c r="AY114" s="86">
        <v>0.55132482887367773</v>
      </c>
      <c r="AZ114" s="85">
        <v>1121.4780000000001</v>
      </c>
      <c r="BA114" s="86">
        <v>0.5784392407674851</v>
      </c>
      <c r="BB114" s="26"/>
      <c r="BC114" s="88">
        <v>53641.616999999998</v>
      </c>
      <c r="BD114" s="86">
        <v>0.77049180327868849</v>
      </c>
      <c r="BE114" s="26"/>
      <c r="BF114" s="133">
        <v>32600</v>
      </c>
      <c r="BG114" s="26">
        <v>1934.6579999999999</v>
      </c>
      <c r="BH114" s="89">
        <v>4054.1350000000002</v>
      </c>
      <c r="BI114" s="90">
        <v>1</v>
      </c>
      <c r="BJ114" s="91">
        <v>0.15760114295699332</v>
      </c>
      <c r="BK114" s="89">
        <v>0</v>
      </c>
      <c r="BL114" s="89">
        <v>0</v>
      </c>
      <c r="BM114" s="89">
        <v>0</v>
      </c>
      <c r="BN114" s="89">
        <v>7156.723</v>
      </c>
      <c r="BO114" s="90">
        <v>0.53099295147648018</v>
      </c>
      <c r="BP114" s="91">
        <v>0</v>
      </c>
      <c r="BQ114" s="26">
        <v>7668</v>
      </c>
      <c r="BR114" s="26">
        <v>0</v>
      </c>
      <c r="BS114" s="26"/>
      <c r="BT114" s="92">
        <v>-700</v>
      </c>
      <c r="BU114" s="26">
        <v>0</v>
      </c>
      <c r="BV114" s="26">
        <v>4485</v>
      </c>
      <c r="BW114" s="26">
        <v>4485</v>
      </c>
      <c r="BX114" s="26">
        <v>0</v>
      </c>
      <c r="BY114" s="26">
        <v>0</v>
      </c>
      <c r="BZ114" s="26">
        <v>-2917.1529999999998</v>
      </c>
      <c r="CA114" s="26">
        <v>0</v>
      </c>
      <c r="CB114" s="26">
        <v>-5300</v>
      </c>
      <c r="CC114" s="26">
        <v>0</v>
      </c>
      <c r="CD114" s="26">
        <v>-4000</v>
      </c>
      <c r="CE114" s="26">
        <v>0</v>
      </c>
      <c r="CF114" s="26">
        <v>-4800</v>
      </c>
      <c r="CG114" s="26">
        <v>0</v>
      </c>
      <c r="CH114" s="26">
        <v>12550.807885370001</v>
      </c>
      <c r="CI114" s="26">
        <v>12550.807885370001</v>
      </c>
      <c r="CJ114" s="90">
        <v>17035.807885369999</v>
      </c>
      <c r="CK114" s="26"/>
      <c r="CL114" s="92">
        <v>-700</v>
      </c>
      <c r="CM114" s="26">
        <v>700</v>
      </c>
      <c r="CN114" s="26">
        <v>4485</v>
      </c>
      <c r="CO114" s="26">
        <v>0</v>
      </c>
      <c r="CP114" s="26">
        <v>0</v>
      </c>
      <c r="CQ114" s="26">
        <v>0</v>
      </c>
      <c r="CR114" s="26">
        <v>-2917.1529999999998</v>
      </c>
      <c r="CS114" s="26">
        <v>2917.1529999999998</v>
      </c>
      <c r="CT114" s="26">
        <v>-5300</v>
      </c>
      <c r="CU114" s="26">
        <v>5300</v>
      </c>
      <c r="CV114" s="26">
        <v>-4000</v>
      </c>
      <c r="CW114" s="26">
        <v>4000</v>
      </c>
      <c r="CX114" s="26">
        <v>-4800</v>
      </c>
      <c r="CY114" s="26">
        <v>4800</v>
      </c>
      <c r="CZ114" s="26">
        <v>12550.807885370001</v>
      </c>
      <c r="DA114" s="26">
        <v>0</v>
      </c>
      <c r="DB114" s="90">
        <v>17717.152999999998</v>
      </c>
      <c r="DC114" s="26"/>
      <c r="DD114" s="93">
        <v>41520.131999999998</v>
      </c>
      <c r="DE114" s="34">
        <v>1575.827</v>
      </c>
      <c r="DF114" s="37">
        <v>1651.1755228426</v>
      </c>
      <c r="DG114" s="37">
        <v>44747.134522842593</v>
      </c>
      <c r="DH114" s="93">
        <v>12251.795</v>
      </c>
      <c r="DI114" s="93">
        <v>62539.411</v>
      </c>
      <c r="DJ114" s="34">
        <v>8534</v>
      </c>
      <c r="DK114" s="90">
        <v>71073.410999999993</v>
      </c>
      <c r="DL114" s="26"/>
      <c r="DM114" s="93">
        <v>836.94500000000005</v>
      </c>
      <c r="DN114" s="34">
        <v>10571.615847326309</v>
      </c>
      <c r="DO114" s="34">
        <v>11408.560847326309</v>
      </c>
      <c r="DP114" s="37">
        <v>1647.409224874164</v>
      </c>
      <c r="DQ114" s="37">
        <v>2940.7984763901732</v>
      </c>
      <c r="DR114" s="37">
        <v>420.33714560999999</v>
      </c>
      <c r="DS114" s="34">
        <v>3361.135622000173</v>
      </c>
      <c r="DT114" s="34">
        <v>163.37769313278741</v>
      </c>
      <c r="DU114" s="34">
        <v>163.37769313278741</v>
      </c>
      <c r="DW114" s="97">
        <v>0</v>
      </c>
      <c r="DX114" s="98">
        <v>6779.6610170000004</v>
      </c>
      <c r="DY114" s="104">
        <v>1447.7400829999999</v>
      </c>
      <c r="DZ114" s="104">
        <v>0</v>
      </c>
      <c r="EA114" s="97">
        <v>0</v>
      </c>
      <c r="EB114" s="98">
        <v>242.45730687</v>
      </c>
      <c r="EC114" s="97">
        <v>0</v>
      </c>
      <c r="ED114" s="98">
        <v>1271.1864410000001</v>
      </c>
      <c r="EE114" s="97">
        <v>0</v>
      </c>
      <c r="EF114" s="98">
        <v>847.5</v>
      </c>
      <c r="EG114" s="97">
        <v>0</v>
      </c>
      <c r="EH114" s="98">
        <v>7397.5988710000001</v>
      </c>
      <c r="EI114" s="97">
        <v>0</v>
      </c>
      <c r="EJ114" s="98">
        <v>6779.6610170000004</v>
      </c>
      <c r="EK114" s="105">
        <v>242.45730687</v>
      </c>
      <c r="EL114" s="106">
        <v>847.5</v>
      </c>
      <c r="EM114" s="107">
        <v>735.83500000000004</v>
      </c>
      <c r="EN114" s="105">
        <v>420.33714560999999</v>
      </c>
      <c r="EO114" s="105">
        <v>10964.025395000001</v>
      </c>
      <c r="EP114" s="105">
        <v>0</v>
      </c>
      <c r="ER114" s="133">
        <v>0</v>
      </c>
      <c r="ES114" s="23">
        <v>0</v>
      </c>
      <c r="ET114" s="34">
        <f t="shared" si="21"/>
        <v>0</v>
      </c>
      <c r="EU114" s="133">
        <v>0</v>
      </c>
      <c r="EV114" s="23">
        <v>0</v>
      </c>
      <c r="EW114" s="34">
        <f t="shared" si="39"/>
        <v>0</v>
      </c>
      <c r="EY114" s="141">
        <v>0</v>
      </c>
      <c r="EZ114" s="23">
        <v>0</v>
      </c>
      <c r="FA114" s="139">
        <f t="shared" si="22"/>
        <v>0</v>
      </c>
      <c r="FB114" s="5">
        <v>0</v>
      </c>
      <c r="FC114" s="139">
        <f t="shared" si="23"/>
        <v>0</v>
      </c>
      <c r="FE114" s="5"/>
      <c r="FF114" s="141">
        <v>2897.4</v>
      </c>
      <c r="FG114" s="23">
        <v>10423.35</v>
      </c>
      <c r="FH114" s="139">
        <f t="shared" si="24"/>
        <v>1</v>
      </c>
      <c r="FI114" s="5">
        <v>3837</v>
      </c>
      <c r="FJ114" s="139">
        <f t="shared" si="25"/>
        <v>1</v>
      </c>
      <c r="FL114" s="144">
        <v>7873</v>
      </c>
      <c r="FM114" s="145">
        <f t="shared" si="26"/>
        <v>0.68245451314546257</v>
      </c>
      <c r="FN114" s="144">
        <v>2591</v>
      </c>
      <c r="FO114" s="145">
        <f t="shared" si="27"/>
        <v>0.82634348588741824</v>
      </c>
      <c r="FQ114" s="141">
        <v>0</v>
      </c>
      <c r="FR114" s="23">
        <v>367.01</v>
      </c>
      <c r="FS114" s="185">
        <f t="shared" si="28"/>
        <v>0.46568963329526708</v>
      </c>
      <c r="FT114" s="186">
        <f t="shared" si="29"/>
        <v>367.01</v>
      </c>
      <c r="FV114" s="107">
        <f t="shared" si="30"/>
        <v>572.45730687000002</v>
      </c>
      <c r="FW114" s="23">
        <v>242.45730687</v>
      </c>
      <c r="FX114" s="23">
        <v>330</v>
      </c>
      <c r="FY114" s="23">
        <v>0</v>
      </c>
      <c r="FZ114" s="23">
        <f t="shared" si="31"/>
        <v>0.36845434321639131</v>
      </c>
      <c r="GA114" s="183">
        <v>0</v>
      </c>
      <c r="GC114" s="37">
        <v>9218.0752943000007</v>
      </c>
      <c r="GD114" s="37">
        <f t="shared" si="32"/>
        <v>0.28276304583742334</v>
      </c>
      <c r="GE114" s="37">
        <v>1922.16239</v>
      </c>
      <c r="GF114" s="37">
        <f t="shared" si="33"/>
        <v>0.1426148085769402</v>
      </c>
      <c r="GH114" s="5">
        <v>32600</v>
      </c>
      <c r="GI114" s="270">
        <v>5775.0233109999999</v>
      </c>
      <c r="GK114" s="35">
        <v>0.25700000000000001</v>
      </c>
      <c r="GL114" s="33">
        <v>0.84</v>
      </c>
      <c r="GM114" s="5">
        <f t="shared" si="34"/>
        <v>1517.77579117</v>
      </c>
      <c r="GN114" s="5">
        <v>-1517.77579117</v>
      </c>
      <c r="GO114" s="5">
        <f t="shared" si="35"/>
        <v>0</v>
      </c>
      <c r="GP114" s="5">
        <f t="shared" si="36"/>
        <v>0</v>
      </c>
      <c r="GR114" s="270">
        <v>32600</v>
      </c>
      <c r="GS114" s="270">
        <v>8134.8888729999999</v>
      </c>
      <c r="GV114" s="270">
        <v>3776.590956</v>
      </c>
      <c r="GW114" s="270">
        <v>1537.03108</v>
      </c>
      <c r="GX114" s="5">
        <f t="shared" si="37"/>
        <v>1537.03108</v>
      </c>
      <c r="GY114" s="5">
        <f t="shared" si="38"/>
        <v>1</v>
      </c>
    </row>
    <row r="115" spans="16:207" x14ac:dyDescent="0.35">
      <c r="P115" s="40">
        <v>113</v>
      </c>
      <c r="Q115" s="85">
        <v>18924</v>
      </c>
      <c r="R115" s="86">
        <v>0.22800000000000001</v>
      </c>
      <c r="S115" s="87">
        <v>403.62</v>
      </c>
      <c r="T115" s="86">
        <v>8.4000000000000005E-2</v>
      </c>
      <c r="U115" s="87">
        <v>6000</v>
      </c>
      <c r="V115" s="86">
        <v>0.2</v>
      </c>
      <c r="W115" s="87">
        <v>3695.1974</v>
      </c>
      <c r="X115" s="86">
        <v>0.25700000000000001</v>
      </c>
      <c r="Y115" s="87">
        <v>1294.4266</v>
      </c>
      <c r="Z115" s="86">
        <v>0.13400000000000001</v>
      </c>
      <c r="AA115" s="87">
        <v>3599.4</v>
      </c>
      <c r="AB115" s="86">
        <v>7.0000000000000007E-2</v>
      </c>
      <c r="AC115" s="87">
        <v>2316.04</v>
      </c>
      <c r="AD115" s="86">
        <v>4.9999999999999996E-2</v>
      </c>
      <c r="AF115" s="40">
        <v>113</v>
      </c>
      <c r="AG115" s="85">
        <v>59896.865400000002</v>
      </c>
      <c r="AH115" s="87">
        <v>1715.8</v>
      </c>
      <c r="AI115" s="85">
        <v>373</v>
      </c>
      <c r="AJ115" s="37">
        <v>0.67300000000000004</v>
      </c>
      <c r="AK115" s="37">
        <v>0.746</v>
      </c>
      <c r="AL115" s="37">
        <v>0.746</v>
      </c>
      <c r="AM115" s="86">
        <v>237.72800000000001</v>
      </c>
      <c r="AN115" s="87">
        <v>6520.4160000000002</v>
      </c>
      <c r="AO115" s="37">
        <v>0.36799999999999999</v>
      </c>
      <c r="AP115" s="34">
        <v>0.55999999999999994</v>
      </c>
      <c r="AQ115" s="85">
        <v>39515.599999999999</v>
      </c>
      <c r="AR115" s="87">
        <v>22489.05</v>
      </c>
      <c r="AS115" s="37">
        <v>0.88600000000000001</v>
      </c>
      <c r="AT115" s="34">
        <v>0.95799999999999996</v>
      </c>
      <c r="AU115" s="26"/>
      <c r="AV115" s="85">
        <v>982.601</v>
      </c>
      <c r="AW115" s="86">
        <v>0.39899986193790454</v>
      </c>
      <c r="AX115" s="85">
        <v>881.79200000000003</v>
      </c>
      <c r="AY115" s="86">
        <v>0.54871935283136286</v>
      </c>
      <c r="AZ115" s="85">
        <v>1121.4780000000001</v>
      </c>
      <c r="BA115" s="86">
        <v>0.5784392407674851</v>
      </c>
      <c r="BB115" s="26"/>
      <c r="BC115" s="88">
        <v>53641.616999999998</v>
      </c>
      <c r="BD115" s="86">
        <v>0.77049180327868849</v>
      </c>
      <c r="BE115" s="26"/>
      <c r="BF115" s="133">
        <v>32600</v>
      </c>
      <c r="BG115" s="26">
        <v>270.45600000000002</v>
      </c>
      <c r="BH115" s="89">
        <v>850.08799999999997</v>
      </c>
      <c r="BI115" s="90">
        <v>1</v>
      </c>
      <c r="BJ115" s="91">
        <v>2.9488248322091133E-2</v>
      </c>
      <c r="BK115" s="89">
        <v>0</v>
      </c>
      <c r="BL115" s="89">
        <v>0</v>
      </c>
      <c r="BM115" s="89">
        <v>0</v>
      </c>
      <c r="BN115" s="89">
        <v>5775.0230000000001</v>
      </c>
      <c r="BO115" s="90">
        <v>0.42847774150467427</v>
      </c>
      <c r="BP115" s="91">
        <v>0</v>
      </c>
      <c r="BQ115" s="26">
        <v>7668</v>
      </c>
      <c r="BR115" s="26">
        <v>0</v>
      </c>
      <c r="BS115" s="26"/>
      <c r="BT115" s="92">
        <v>-700</v>
      </c>
      <c r="BU115" s="26">
        <v>0</v>
      </c>
      <c r="BV115" s="26">
        <v>4485</v>
      </c>
      <c r="BW115" s="26">
        <v>4485</v>
      </c>
      <c r="BX115" s="26">
        <v>0</v>
      </c>
      <c r="BY115" s="26">
        <v>0</v>
      </c>
      <c r="BZ115" s="26">
        <v>0</v>
      </c>
      <c r="CA115" s="26">
        <v>0</v>
      </c>
      <c r="CB115" s="26">
        <v>-5300</v>
      </c>
      <c r="CC115" s="26">
        <v>0</v>
      </c>
      <c r="CD115" s="26">
        <v>-4000</v>
      </c>
      <c r="CE115" s="26">
        <v>0</v>
      </c>
      <c r="CF115" s="26">
        <v>-4800</v>
      </c>
      <c r="CG115" s="26">
        <v>0</v>
      </c>
      <c r="CH115" s="26">
        <v>9026.9640415499998</v>
      </c>
      <c r="CI115" s="26">
        <v>9026.9640415499998</v>
      </c>
      <c r="CJ115" s="90">
        <v>13511.96404155</v>
      </c>
      <c r="CK115" s="26"/>
      <c r="CL115" s="92">
        <v>-700</v>
      </c>
      <c r="CM115" s="26">
        <v>700</v>
      </c>
      <c r="CN115" s="26">
        <v>4485</v>
      </c>
      <c r="CO115" s="26">
        <v>0</v>
      </c>
      <c r="CP115" s="26">
        <v>0</v>
      </c>
      <c r="CQ115" s="26">
        <v>0</v>
      </c>
      <c r="CR115" s="26">
        <v>0</v>
      </c>
      <c r="CS115" s="26">
        <v>0</v>
      </c>
      <c r="CT115" s="26">
        <v>-5300</v>
      </c>
      <c r="CU115" s="26">
        <v>5300</v>
      </c>
      <c r="CV115" s="26">
        <v>-4000</v>
      </c>
      <c r="CW115" s="26">
        <v>4000</v>
      </c>
      <c r="CX115" s="26">
        <v>-4800</v>
      </c>
      <c r="CY115" s="26">
        <v>4800</v>
      </c>
      <c r="CZ115" s="26">
        <v>9026.9640415499998</v>
      </c>
      <c r="DA115" s="26">
        <v>0</v>
      </c>
      <c r="DB115" s="90">
        <v>14800</v>
      </c>
      <c r="DC115" s="26"/>
      <c r="DD115" s="93">
        <v>41808.337</v>
      </c>
      <c r="DE115" s="34">
        <v>2011.9390000000001</v>
      </c>
      <c r="DF115" s="37">
        <v>1660.8051449955001</v>
      </c>
      <c r="DG115" s="37">
        <v>45481.0811449955</v>
      </c>
      <c r="DH115" s="93">
        <v>11383.609</v>
      </c>
      <c r="DI115" s="93">
        <v>65726.410999999993</v>
      </c>
      <c r="DJ115" s="34">
        <v>8543</v>
      </c>
      <c r="DK115" s="90">
        <v>74269.410999999993</v>
      </c>
      <c r="DL115" s="26"/>
      <c r="DM115" s="93">
        <v>846.47</v>
      </c>
      <c r="DN115" s="34">
        <v>10571.615847326309</v>
      </c>
      <c r="DO115" s="34">
        <v>11418.085847326309</v>
      </c>
      <c r="DP115" s="37">
        <v>1647.409224874164</v>
      </c>
      <c r="DQ115" s="37">
        <v>2940.7984763901732</v>
      </c>
      <c r="DR115" s="37">
        <v>420.33714560999999</v>
      </c>
      <c r="DS115" s="34">
        <v>3361.135622000173</v>
      </c>
      <c r="DT115" s="34">
        <v>163.37769313278741</v>
      </c>
      <c r="DU115" s="34">
        <v>163.37769313278741</v>
      </c>
      <c r="DW115" s="97">
        <v>0</v>
      </c>
      <c r="DX115" s="98">
        <v>6779.6610170000004</v>
      </c>
      <c r="DY115" s="104">
        <v>1447.7400829999999</v>
      </c>
      <c r="DZ115" s="104">
        <v>0</v>
      </c>
      <c r="EA115" s="97">
        <v>0</v>
      </c>
      <c r="EB115" s="98">
        <v>242.45730687</v>
      </c>
      <c r="EC115" s="97">
        <v>0</v>
      </c>
      <c r="ED115" s="98">
        <v>1271.1864410000001</v>
      </c>
      <c r="EE115" s="97">
        <v>0</v>
      </c>
      <c r="EF115" s="98">
        <v>847.5</v>
      </c>
      <c r="EG115" s="97">
        <v>0</v>
      </c>
      <c r="EH115" s="98">
        <v>7397.5988710000001</v>
      </c>
      <c r="EI115" s="97">
        <v>0</v>
      </c>
      <c r="EJ115" s="98">
        <v>6779.6610170000004</v>
      </c>
      <c r="EK115" s="105">
        <v>242.45730687</v>
      </c>
      <c r="EL115" s="106">
        <v>847.5</v>
      </c>
      <c r="EM115" s="107">
        <v>735.83500000000004</v>
      </c>
      <c r="EN115" s="105">
        <v>420.33714560999999</v>
      </c>
      <c r="EO115" s="105">
        <v>10964.025395000001</v>
      </c>
      <c r="EP115" s="105">
        <v>0</v>
      </c>
      <c r="ER115" s="133">
        <v>0</v>
      </c>
      <c r="ES115" s="23">
        <v>0</v>
      </c>
      <c r="ET115" s="34">
        <f t="shared" si="21"/>
        <v>0</v>
      </c>
      <c r="EU115" s="133">
        <v>0</v>
      </c>
      <c r="EV115" s="23">
        <v>0</v>
      </c>
      <c r="EW115" s="34">
        <f t="shared" si="39"/>
        <v>0</v>
      </c>
      <c r="EY115" s="141">
        <v>0</v>
      </c>
      <c r="EZ115" s="23">
        <v>0</v>
      </c>
      <c r="FA115" s="139">
        <f t="shared" si="22"/>
        <v>0</v>
      </c>
      <c r="FB115" s="5">
        <v>0</v>
      </c>
      <c r="FC115" s="139">
        <f t="shared" si="23"/>
        <v>0</v>
      </c>
      <c r="FE115" s="5"/>
      <c r="FF115" s="141">
        <v>2897.4</v>
      </c>
      <c r="FG115" s="23">
        <v>10423.35</v>
      </c>
      <c r="FH115" s="139">
        <f t="shared" si="24"/>
        <v>1</v>
      </c>
      <c r="FI115" s="5">
        <v>3837</v>
      </c>
      <c r="FJ115" s="139">
        <f t="shared" si="25"/>
        <v>1</v>
      </c>
      <c r="FL115" s="144">
        <v>7873</v>
      </c>
      <c r="FM115" s="145">
        <f t="shared" si="26"/>
        <v>0.68245451314546257</v>
      </c>
      <c r="FN115" s="144">
        <v>2591</v>
      </c>
      <c r="FO115" s="145">
        <f t="shared" si="27"/>
        <v>0.82634348588741824</v>
      </c>
      <c r="FQ115" s="141">
        <v>0</v>
      </c>
      <c r="FR115" s="23">
        <v>367.01</v>
      </c>
      <c r="FS115" s="185">
        <f t="shared" si="28"/>
        <v>0.46568963329526708</v>
      </c>
      <c r="FT115" s="186">
        <f t="shared" si="29"/>
        <v>367.01</v>
      </c>
      <c r="FV115" s="107">
        <f t="shared" si="30"/>
        <v>572.45730687000002</v>
      </c>
      <c r="FW115" s="23">
        <v>242.45730687</v>
      </c>
      <c r="FX115" s="23">
        <v>330</v>
      </c>
      <c r="FY115" s="23">
        <v>0</v>
      </c>
      <c r="FZ115" s="23">
        <f t="shared" si="31"/>
        <v>0.36845434321639131</v>
      </c>
      <c r="GA115" s="183">
        <v>0</v>
      </c>
      <c r="GC115" s="37">
        <v>13096.633040889999</v>
      </c>
      <c r="GD115" s="37">
        <f t="shared" si="32"/>
        <v>0.40173720984325151</v>
      </c>
      <c r="GE115" s="37">
        <v>2356.9223900000002</v>
      </c>
      <c r="GF115" s="37">
        <f t="shared" si="33"/>
        <v>0.1748718200029678</v>
      </c>
      <c r="GH115" s="5">
        <v>25377.251059999999</v>
      </c>
      <c r="GI115" s="270">
        <v>4320.3080490000002</v>
      </c>
      <c r="GK115" s="35">
        <v>0.25700000000000001</v>
      </c>
      <c r="GL115" s="33">
        <v>0.84</v>
      </c>
      <c r="GM115" s="5">
        <f t="shared" si="34"/>
        <v>1517.77579117</v>
      </c>
      <c r="GN115" s="5">
        <v>-1517.77579117</v>
      </c>
      <c r="GO115" s="5">
        <f t="shared" si="35"/>
        <v>0</v>
      </c>
      <c r="GP115" s="5">
        <f t="shared" si="36"/>
        <v>0</v>
      </c>
      <c r="GR115" s="270">
        <v>32600</v>
      </c>
      <c r="GS115" s="270">
        <v>7156.7227679999996</v>
      </c>
      <c r="GV115" s="270">
        <v>3776.590956</v>
      </c>
      <c r="GW115" s="270">
        <v>1537.03108</v>
      </c>
      <c r="GX115" s="5">
        <f t="shared" si="37"/>
        <v>1537.03108</v>
      </c>
      <c r="GY115" s="5">
        <f t="shared" si="38"/>
        <v>1</v>
      </c>
    </row>
    <row r="116" spans="16:207" x14ac:dyDescent="0.35">
      <c r="P116" s="40">
        <v>114</v>
      </c>
      <c r="Q116" s="85">
        <v>4814</v>
      </c>
      <c r="R116" s="86">
        <v>5.8000000000000003E-2</v>
      </c>
      <c r="S116" s="87">
        <v>52.854999999999997</v>
      </c>
      <c r="T116" s="86">
        <v>1.0999999999999999E-2</v>
      </c>
      <c r="U116" s="87">
        <v>1680</v>
      </c>
      <c r="V116" s="86">
        <v>5.6000000000000001E-2</v>
      </c>
      <c r="W116" s="87">
        <v>1581.6020000000001</v>
      </c>
      <c r="X116" s="86">
        <v>0.11</v>
      </c>
      <c r="Y116" s="87">
        <v>454.01530000000002</v>
      </c>
      <c r="Z116" s="86">
        <v>4.7000000000000007E-2</v>
      </c>
      <c r="AA116" s="87">
        <v>0</v>
      </c>
      <c r="AB116" s="86">
        <v>0</v>
      </c>
      <c r="AC116" s="87">
        <v>0</v>
      </c>
      <c r="AD116" s="86">
        <v>0</v>
      </c>
      <c r="AF116" s="40">
        <v>114</v>
      </c>
      <c r="AG116" s="85">
        <v>54289.877999999997</v>
      </c>
      <c r="AH116" s="87">
        <v>1646.8</v>
      </c>
      <c r="AI116" s="85">
        <v>358</v>
      </c>
      <c r="AJ116" s="37">
        <v>0.61</v>
      </c>
      <c r="AK116" s="37">
        <v>0.71599999999999997</v>
      </c>
      <c r="AL116" s="37">
        <v>0.71599999999999997</v>
      </c>
      <c r="AM116" s="86">
        <v>238.374</v>
      </c>
      <c r="AN116" s="87">
        <v>3865.6752000000001</v>
      </c>
      <c r="AO116" s="37">
        <v>0.36899999999999999</v>
      </c>
      <c r="AP116" s="34">
        <v>0.33200000000000002</v>
      </c>
      <c r="AQ116" s="85">
        <v>39783.199999999997</v>
      </c>
      <c r="AR116" s="87">
        <v>22348.2</v>
      </c>
      <c r="AS116" s="37">
        <v>0.8919999999999999</v>
      </c>
      <c r="AT116" s="34">
        <v>0.95200000000000007</v>
      </c>
      <c r="AU116" s="26"/>
      <c r="AV116" s="85">
        <v>1108.1969999999999</v>
      </c>
      <c r="AW116" s="86">
        <v>0.44999999999999996</v>
      </c>
      <c r="AX116" s="85">
        <v>889.20500000000004</v>
      </c>
      <c r="AY116" s="86">
        <v>0.55333229620410707</v>
      </c>
      <c r="AZ116" s="85">
        <v>1121.4780000000001</v>
      </c>
      <c r="BA116" s="86">
        <v>0.5784392407674851</v>
      </c>
      <c r="BB116" s="26"/>
      <c r="BC116" s="88">
        <v>53641.616999999998</v>
      </c>
      <c r="BD116" s="86">
        <v>0.77049180327868849</v>
      </c>
      <c r="BE116" s="26"/>
      <c r="BF116" s="133">
        <v>25377.251</v>
      </c>
      <c r="BG116" s="26">
        <v>0</v>
      </c>
      <c r="BH116" s="89">
        <v>0</v>
      </c>
      <c r="BI116" s="90">
        <v>0.77844328220858894</v>
      </c>
      <c r="BJ116" s="91">
        <v>0</v>
      </c>
      <c r="BK116" s="89">
        <v>0</v>
      </c>
      <c r="BL116" s="89">
        <v>0</v>
      </c>
      <c r="BM116" s="89">
        <v>0</v>
      </c>
      <c r="BN116" s="89">
        <v>4320.308</v>
      </c>
      <c r="BO116" s="90">
        <v>0.32054518474551119</v>
      </c>
      <c r="BP116" s="91">
        <v>0</v>
      </c>
      <c r="BQ116" s="26">
        <v>7668</v>
      </c>
      <c r="BR116" s="26">
        <v>0</v>
      </c>
      <c r="BS116" s="26"/>
      <c r="BT116" s="92">
        <v>-700</v>
      </c>
      <c r="BU116" s="26">
        <v>0</v>
      </c>
      <c r="BV116" s="26">
        <v>4485</v>
      </c>
      <c r="BW116" s="26">
        <v>4485</v>
      </c>
      <c r="BX116" s="26">
        <v>0</v>
      </c>
      <c r="BY116" s="26">
        <v>0</v>
      </c>
      <c r="BZ116" s="26">
        <v>-3737.8609913499999</v>
      </c>
      <c r="CA116" s="26">
        <v>0</v>
      </c>
      <c r="CB116" s="26">
        <v>-5300</v>
      </c>
      <c r="CC116" s="26">
        <v>0</v>
      </c>
      <c r="CD116" s="26">
        <v>-4000</v>
      </c>
      <c r="CE116" s="26">
        <v>0</v>
      </c>
      <c r="CF116" s="26">
        <v>-4800</v>
      </c>
      <c r="CG116" s="26">
        <v>0</v>
      </c>
      <c r="CH116" s="26">
        <v>11524.949312229999</v>
      </c>
      <c r="CI116" s="26">
        <v>11524.949312229999</v>
      </c>
      <c r="CJ116" s="90">
        <v>16009.949312229999</v>
      </c>
      <c r="CK116" s="26"/>
      <c r="CL116" s="92">
        <v>-700</v>
      </c>
      <c r="CM116" s="26">
        <v>700</v>
      </c>
      <c r="CN116" s="26">
        <v>4485</v>
      </c>
      <c r="CO116" s="26">
        <v>0</v>
      </c>
      <c r="CP116" s="26">
        <v>0</v>
      </c>
      <c r="CQ116" s="26">
        <v>0</v>
      </c>
      <c r="CR116" s="26">
        <v>-3737.8609913499999</v>
      </c>
      <c r="CS116" s="26">
        <v>3737.8609913499999</v>
      </c>
      <c r="CT116" s="26">
        <v>-5300</v>
      </c>
      <c r="CU116" s="26">
        <v>5300</v>
      </c>
      <c r="CV116" s="26">
        <v>-4000</v>
      </c>
      <c r="CW116" s="26">
        <v>4000</v>
      </c>
      <c r="CX116" s="26">
        <v>-4800</v>
      </c>
      <c r="CY116" s="26">
        <v>4800</v>
      </c>
      <c r="CZ116" s="26">
        <v>11524.949312229999</v>
      </c>
      <c r="DA116" s="26">
        <v>0</v>
      </c>
      <c r="DB116" s="90">
        <v>18537.86099135</v>
      </c>
      <c r="DC116" s="26"/>
      <c r="DD116" s="93">
        <v>43783.383000000002</v>
      </c>
      <c r="DE116" s="34">
        <v>2277.067</v>
      </c>
      <c r="DF116" s="37">
        <v>1747.132531102</v>
      </c>
      <c r="DG116" s="37">
        <v>47807.582531102002</v>
      </c>
      <c r="DH116" s="93">
        <v>10698.816999999999</v>
      </c>
      <c r="DI116" s="93">
        <v>70836.410999999993</v>
      </c>
      <c r="DJ116" s="34">
        <v>8690</v>
      </c>
      <c r="DK116" s="90">
        <v>79526.410999999993</v>
      </c>
      <c r="DL116" s="26"/>
      <c r="DM116" s="93">
        <v>858.72900000000004</v>
      </c>
      <c r="DN116" s="34">
        <v>10571.615847326309</v>
      </c>
      <c r="DO116" s="34">
        <v>11430.344847326309</v>
      </c>
      <c r="DP116" s="37">
        <v>1647.409224874164</v>
      </c>
      <c r="DQ116" s="37">
        <v>2940.7984763901732</v>
      </c>
      <c r="DR116" s="37">
        <v>420.33714560999999</v>
      </c>
      <c r="DS116" s="34">
        <v>3361.135622000173</v>
      </c>
      <c r="DT116" s="34">
        <v>163.37769313278741</v>
      </c>
      <c r="DU116" s="34">
        <v>163.37769313278741</v>
      </c>
      <c r="DW116" s="97">
        <v>0</v>
      </c>
      <c r="DX116" s="98">
        <v>6779.6610170000004</v>
      </c>
      <c r="DY116" s="104">
        <v>1447.7400829999999</v>
      </c>
      <c r="DZ116" s="104">
        <v>0</v>
      </c>
      <c r="EA116" s="97">
        <v>0</v>
      </c>
      <c r="EB116" s="98">
        <v>572.45730687000002</v>
      </c>
      <c r="EC116" s="97">
        <v>0</v>
      </c>
      <c r="ED116" s="98">
        <v>1271.1864410000001</v>
      </c>
      <c r="EE116" s="97">
        <v>0</v>
      </c>
      <c r="EF116" s="98">
        <v>847.5</v>
      </c>
      <c r="EG116" s="97">
        <v>0</v>
      </c>
      <c r="EH116" s="98">
        <v>7397.5988710000001</v>
      </c>
      <c r="EI116" s="97">
        <v>0</v>
      </c>
      <c r="EJ116" s="98">
        <v>6779.6610170000004</v>
      </c>
      <c r="EK116" s="105">
        <v>572.45730687000002</v>
      </c>
      <c r="EL116" s="106">
        <v>847.5</v>
      </c>
      <c r="EM116" s="107">
        <v>735.83500000000004</v>
      </c>
      <c r="EN116" s="105">
        <v>420.33714560999999</v>
      </c>
      <c r="EO116" s="105">
        <v>10964.025395000001</v>
      </c>
      <c r="EP116" s="105">
        <v>0</v>
      </c>
      <c r="ER116" s="133">
        <v>0</v>
      </c>
      <c r="ES116" s="23">
        <v>0</v>
      </c>
      <c r="ET116" s="34">
        <f t="shared" si="21"/>
        <v>0</v>
      </c>
      <c r="EU116" s="133">
        <v>0</v>
      </c>
      <c r="EV116" s="23">
        <v>0</v>
      </c>
      <c r="EW116" s="34">
        <f t="shared" si="39"/>
        <v>0</v>
      </c>
      <c r="EY116" s="141">
        <v>0</v>
      </c>
      <c r="EZ116" s="23">
        <v>0</v>
      </c>
      <c r="FA116" s="139">
        <f t="shared" si="22"/>
        <v>0</v>
      </c>
      <c r="FB116" s="5">
        <v>4613</v>
      </c>
      <c r="FC116" s="139">
        <f t="shared" si="23"/>
        <v>1</v>
      </c>
      <c r="FE116" s="5"/>
      <c r="FF116" s="141">
        <v>0</v>
      </c>
      <c r="FG116" s="23">
        <v>0</v>
      </c>
      <c r="FH116" s="139">
        <f t="shared" si="24"/>
        <v>0</v>
      </c>
      <c r="FI116" s="5">
        <v>0</v>
      </c>
      <c r="FJ116" s="139">
        <f t="shared" si="25"/>
        <v>0</v>
      </c>
      <c r="FL116" s="144">
        <v>7873</v>
      </c>
      <c r="FM116" s="145">
        <f t="shared" si="26"/>
        <v>0.68245451314546257</v>
      </c>
      <c r="FN116" s="144">
        <v>2591</v>
      </c>
      <c r="FO116" s="145">
        <f t="shared" si="27"/>
        <v>0.82634348588741824</v>
      </c>
      <c r="FQ116" s="141">
        <v>189.4</v>
      </c>
      <c r="FR116" s="23">
        <v>367.01</v>
      </c>
      <c r="FS116" s="185">
        <f t="shared" si="28"/>
        <v>0.7060144651693947</v>
      </c>
      <c r="FT116" s="186">
        <f t="shared" si="29"/>
        <v>556.41</v>
      </c>
      <c r="FV116" s="107">
        <f t="shared" si="30"/>
        <v>572.45730687000002</v>
      </c>
      <c r="FW116" s="23">
        <v>572.45730687000002</v>
      </c>
      <c r="FX116" s="23">
        <v>0</v>
      </c>
      <c r="FY116" s="23">
        <v>0</v>
      </c>
      <c r="FZ116" s="23">
        <f t="shared" si="31"/>
        <v>0.36845434321639131</v>
      </c>
      <c r="GA116" s="183">
        <v>0</v>
      </c>
      <c r="GC116" s="37">
        <v>18017.84821</v>
      </c>
      <c r="GD116" s="37">
        <f t="shared" si="32"/>
        <v>0.55269473036809813</v>
      </c>
      <c r="GE116" s="37">
        <v>2791.6823899999999</v>
      </c>
      <c r="GF116" s="37">
        <f t="shared" si="33"/>
        <v>0.20712883142899541</v>
      </c>
      <c r="GH116" s="5">
        <v>20292.265909999998</v>
      </c>
      <c r="GI116" s="270">
        <v>3319.6085170000001</v>
      </c>
      <c r="GK116" s="35">
        <v>0.25700000000000001</v>
      </c>
      <c r="GL116" s="33">
        <v>0.84</v>
      </c>
      <c r="GM116" s="5">
        <f t="shared" si="34"/>
        <v>1517.77579117</v>
      </c>
      <c r="GN116" s="5">
        <v>-1517.77579117</v>
      </c>
      <c r="GO116" s="5">
        <f t="shared" si="35"/>
        <v>0</v>
      </c>
      <c r="GP116" s="5">
        <f t="shared" si="36"/>
        <v>0</v>
      </c>
      <c r="GR116" s="270">
        <v>32600</v>
      </c>
      <c r="GS116" s="270">
        <v>5775.0233109999999</v>
      </c>
      <c r="GV116" s="270">
        <v>3776.590956</v>
      </c>
      <c r="GW116" s="270">
        <v>1537.03108</v>
      </c>
      <c r="GX116" s="5">
        <f t="shared" si="37"/>
        <v>1537.03108</v>
      </c>
      <c r="GY116" s="5">
        <f t="shared" si="38"/>
        <v>1</v>
      </c>
    </row>
    <row r="117" spans="16:207" x14ac:dyDescent="0.35">
      <c r="P117" s="40">
        <v>115</v>
      </c>
      <c r="Q117" s="85">
        <v>0</v>
      </c>
      <c r="R117" s="86">
        <v>0</v>
      </c>
      <c r="S117" s="87">
        <v>0</v>
      </c>
      <c r="T117" s="86">
        <v>0</v>
      </c>
      <c r="U117" s="87">
        <v>0</v>
      </c>
      <c r="V117" s="86">
        <v>0</v>
      </c>
      <c r="W117" s="87">
        <v>0</v>
      </c>
      <c r="X117" s="86">
        <v>0</v>
      </c>
      <c r="Y117" s="87">
        <v>0</v>
      </c>
      <c r="Z117" s="86">
        <v>0</v>
      </c>
      <c r="AA117" s="87">
        <v>0</v>
      </c>
      <c r="AB117" s="86">
        <v>0</v>
      </c>
      <c r="AC117" s="87">
        <v>0</v>
      </c>
      <c r="AD117" s="86">
        <v>0</v>
      </c>
      <c r="AF117" s="40">
        <v>115</v>
      </c>
      <c r="AG117" s="85">
        <v>47525.893199999999</v>
      </c>
      <c r="AH117" s="87">
        <v>1607.7</v>
      </c>
      <c r="AI117" s="85">
        <v>349.5</v>
      </c>
      <c r="AJ117" s="37">
        <v>0.53399999999999992</v>
      </c>
      <c r="AK117" s="37">
        <v>0.69900000000000007</v>
      </c>
      <c r="AL117" s="37">
        <v>0.69899999999999995</v>
      </c>
      <c r="AM117" s="86">
        <v>233.20599999999999</v>
      </c>
      <c r="AN117" s="87">
        <v>1979.412</v>
      </c>
      <c r="AO117" s="37">
        <v>0.36099999999999999</v>
      </c>
      <c r="AP117" s="34">
        <v>0.16999999999999998</v>
      </c>
      <c r="AQ117" s="85">
        <v>39649.4</v>
      </c>
      <c r="AR117" s="87">
        <v>22348.2</v>
      </c>
      <c r="AS117" s="37">
        <v>0.88900000000000001</v>
      </c>
      <c r="AT117" s="34">
        <v>0.95200000000000007</v>
      </c>
      <c r="AU117" s="26"/>
      <c r="AV117" s="85">
        <v>1130.3610000000001</v>
      </c>
      <c r="AW117" s="86">
        <v>0.45900002436389925</v>
      </c>
      <c r="AX117" s="85">
        <v>907.56899999999996</v>
      </c>
      <c r="AY117" s="86">
        <v>0.56475980087118849</v>
      </c>
      <c r="AZ117" s="85">
        <v>1121.4780000000001</v>
      </c>
      <c r="BA117" s="86">
        <v>0.5784392407674851</v>
      </c>
      <c r="BB117" s="26"/>
      <c r="BC117" s="88">
        <v>54782.928</v>
      </c>
      <c r="BD117" s="86">
        <v>0.78688524590163933</v>
      </c>
      <c r="BE117" s="26"/>
      <c r="BF117" s="133">
        <v>20292.266</v>
      </c>
      <c r="BG117" s="26">
        <v>0</v>
      </c>
      <c r="BH117" s="89">
        <v>0</v>
      </c>
      <c r="BI117" s="90">
        <v>0.62246214723926374</v>
      </c>
      <c r="BJ117" s="91">
        <v>0</v>
      </c>
      <c r="BK117" s="89">
        <v>0</v>
      </c>
      <c r="BL117" s="89">
        <v>0</v>
      </c>
      <c r="BM117" s="89">
        <v>0</v>
      </c>
      <c r="BN117" s="89">
        <v>3319.6089999999999</v>
      </c>
      <c r="BO117" s="90">
        <v>0.24629833803234902</v>
      </c>
      <c r="BP117" s="91">
        <v>0</v>
      </c>
      <c r="BQ117" s="26">
        <v>7668</v>
      </c>
      <c r="BR117" s="26">
        <v>0</v>
      </c>
      <c r="BS117" s="26"/>
      <c r="BT117" s="92">
        <v>-700</v>
      </c>
      <c r="BU117" s="26">
        <v>0</v>
      </c>
      <c r="BV117" s="26">
        <v>4485</v>
      </c>
      <c r="BW117" s="26">
        <v>4485</v>
      </c>
      <c r="BX117" s="26">
        <v>0</v>
      </c>
      <c r="BY117" s="26">
        <v>0</v>
      </c>
      <c r="BZ117" s="26">
        <v>-5000</v>
      </c>
      <c r="CA117" s="26">
        <v>0</v>
      </c>
      <c r="CB117" s="26">
        <v>-5300</v>
      </c>
      <c r="CC117" s="26">
        <v>0</v>
      </c>
      <c r="CD117" s="26">
        <v>-4000</v>
      </c>
      <c r="CE117" s="26">
        <v>0</v>
      </c>
      <c r="CF117" s="26">
        <v>-4800</v>
      </c>
      <c r="CG117" s="26">
        <v>0</v>
      </c>
      <c r="CH117" s="26">
        <v>11713.61048397</v>
      </c>
      <c r="CI117" s="26">
        <v>11713.61048397</v>
      </c>
      <c r="CJ117" s="90">
        <v>16198.61048397</v>
      </c>
      <c r="CK117" s="26"/>
      <c r="CL117" s="92">
        <v>-700</v>
      </c>
      <c r="CM117" s="26">
        <v>700</v>
      </c>
      <c r="CN117" s="26">
        <v>4485</v>
      </c>
      <c r="CO117" s="26">
        <v>0</v>
      </c>
      <c r="CP117" s="26">
        <v>0</v>
      </c>
      <c r="CQ117" s="26">
        <v>0</v>
      </c>
      <c r="CR117" s="26">
        <v>-5000</v>
      </c>
      <c r="CS117" s="26">
        <v>5000</v>
      </c>
      <c r="CT117" s="26">
        <v>-5300</v>
      </c>
      <c r="CU117" s="26">
        <v>5300</v>
      </c>
      <c r="CV117" s="26">
        <v>-4000</v>
      </c>
      <c r="CW117" s="26">
        <v>4000</v>
      </c>
      <c r="CX117" s="26">
        <v>-4800</v>
      </c>
      <c r="CY117" s="26">
        <v>4800</v>
      </c>
      <c r="CZ117" s="26">
        <v>11713.61048397</v>
      </c>
      <c r="DA117" s="26">
        <v>0</v>
      </c>
      <c r="DB117" s="90">
        <v>19800</v>
      </c>
      <c r="DC117" s="26"/>
      <c r="DD117" s="93">
        <v>44847.722000000002</v>
      </c>
      <c r="DE117" s="34">
        <v>2316.8290000000002</v>
      </c>
      <c r="DF117" s="37">
        <v>1864.8376933604</v>
      </c>
      <c r="DG117" s="37">
        <v>49029.388693360401</v>
      </c>
      <c r="DH117" s="93">
        <v>10403.48</v>
      </c>
      <c r="DI117" s="93">
        <v>72897.410999999993</v>
      </c>
      <c r="DJ117" s="34">
        <v>8186</v>
      </c>
      <c r="DK117" s="90">
        <v>81083.410999999993</v>
      </c>
      <c r="DL117" s="26"/>
      <c r="DM117" s="93">
        <v>855.72400000000005</v>
      </c>
      <c r="DN117" s="34">
        <v>10555.905846475949</v>
      </c>
      <c r="DO117" s="34">
        <v>11411.629846475949</v>
      </c>
      <c r="DP117" s="37">
        <v>1647.409224874164</v>
      </c>
      <c r="DQ117" s="37">
        <v>2932.5206019649299</v>
      </c>
      <c r="DR117" s="37">
        <v>428.61502003999999</v>
      </c>
      <c r="DS117" s="34">
        <v>3361.1356220049302</v>
      </c>
      <c r="DT117" s="34">
        <v>162.9178112202739</v>
      </c>
      <c r="DU117" s="34">
        <v>162.9178112202739</v>
      </c>
      <c r="DW117" s="97">
        <v>0</v>
      </c>
      <c r="DX117" s="98">
        <v>6779.6610170000004</v>
      </c>
      <c r="DY117" s="104">
        <v>1447.7400829999999</v>
      </c>
      <c r="DZ117" s="104">
        <v>0</v>
      </c>
      <c r="EA117" s="97">
        <v>0</v>
      </c>
      <c r="EB117" s="98">
        <v>572.91718877999995</v>
      </c>
      <c r="EC117" s="97">
        <v>0</v>
      </c>
      <c r="ED117" s="98">
        <v>1271.1864410000001</v>
      </c>
      <c r="EE117" s="97">
        <v>0</v>
      </c>
      <c r="EF117" s="98">
        <v>847.5</v>
      </c>
      <c r="EG117" s="97">
        <v>0</v>
      </c>
      <c r="EH117" s="98">
        <v>7397.5988710000001</v>
      </c>
      <c r="EI117" s="97">
        <v>0</v>
      </c>
      <c r="EJ117" s="98">
        <v>6779.6610170000004</v>
      </c>
      <c r="EK117" s="105">
        <v>572.91718877999995</v>
      </c>
      <c r="EL117" s="106">
        <v>847.5</v>
      </c>
      <c r="EM117" s="107">
        <v>735.83500000000004</v>
      </c>
      <c r="EN117" s="105">
        <v>428.61502003999999</v>
      </c>
      <c r="EO117" s="105">
        <v>10964.025395000001</v>
      </c>
      <c r="EP117" s="105">
        <v>0</v>
      </c>
      <c r="ER117" s="133">
        <v>0</v>
      </c>
      <c r="ES117" s="23">
        <v>0</v>
      </c>
      <c r="ET117" s="34">
        <f t="shared" si="21"/>
        <v>0</v>
      </c>
      <c r="EU117" s="133">
        <v>0</v>
      </c>
      <c r="EV117" s="23">
        <v>0</v>
      </c>
      <c r="EW117" s="34">
        <f t="shared" si="39"/>
        <v>0</v>
      </c>
      <c r="EY117" s="141">
        <v>0</v>
      </c>
      <c r="EZ117" s="23">
        <v>0</v>
      </c>
      <c r="FA117" s="139">
        <f t="shared" si="22"/>
        <v>0</v>
      </c>
      <c r="FB117" s="5">
        <v>4613</v>
      </c>
      <c r="FC117" s="139">
        <f t="shared" si="23"/>
        <v>1</v>
      </c>
      <c r="FE117" s="5"/>
      <c r="FF117" s="141">
        <v>0</v>
      </c>
      <c r="FG117" s="23">
        <v>0</v>
      </c>
      <c r="FH117" s="139">
        <f t="shared" si="24"/>
        <v>0</v>
      </c>
      <c r="FI117" s="5">
        <v>0</v>
      </c>
      <c r="FJ117" s="139">
        <f t="shared" si="25"/>
        <v>0</v>
      </c>
      <c r="FL117" s="144">
        <v>7873</v>
      </c>
      <c r="FM117" s="145">
        <f t="shared" si="26"/>
        <v>0.68245451314546257</v>
      </c>
      <c r="FN117" s="144">
        <v>2591</v>
      </c>
      <c r="FO117" s="145">
        <f t="shared" si="27"/>
        <v>0.82634348588741824</v>
      </c>
      <c r="FQ117" s="141">
        <v>278</v>
      </c>
      <c r="FR117" s="23">
        <v>367.01</v>
      </c>
      <c r="FS117" s="185">
        <f t="shared" si="28"/>
        <v>0.8184367466057606</v>
      </c>
      <c r="FT117" s="186">
        <f t="shared" si="29"/>
        <v>645.01</v>
      </c>
      <c r="FV117" s="107">
        <f t="shared" si="30"/>
        <v>572.91718877999995</v>
      </c>
      <c r="FW117" s="23">
        <v>572.91718877999995</v>
      </c>
      <c r="FX117" s="23">
        <v>0</v>
      </c>
      <c r="FY117" s="23">
        <v>0</v>
      </c>
      <c r="FZ117" s="23">
        <f t="shared" si="31"/>
        <v>0.36875033993976719</v>
      </c>
      <c r="GA117" s="183">
        <v>0</v>
      </c>
      <c r="GC117" s="37">
        <v>14407.50886</v>
      </c>
      <c r="GD117" s="37">
        <f t="shared" si="32"/>
        <v>0.44194812453987731</v>
      </c>
      <c r="GE117" s="37">
        <v>2356.9223900000002</v>
      </c>
      <c r="GF117" s="37">
        <f t="shared" si="33"/>
        <v>0.1748718200029678</v>
      </c>
      <c r="GH117" s="5">
        <v>18369.42829</v>
      </c>
      <c r="GI117" s="270">
        <v>3084.5709470000002</v>
      </c>
      <c r="GK117" s="35">
        <v>0.25700000000000001</v>
      </c>
      <c r="GL117" s="33">
        <v>0.84</v>
      </c>
      <c r="GM117" s="5">
        <f t="shared" si="34"/>
        <v>1517.77579117</v>
      </c>
      <c r="GN117" s="5">
        <v>-1517.77579117</v>
      </c>
      <c r="GO117" s="5">
        <f t="shared" si="35"/>
        <v>0</v>
      </c>
      <c r="GP117" s="5">
        <f t="shared" si="36"/>
        <v>0</v>
      </c>
      <c r="GR117" s="270">
        <v>25377.251059999999</v>
      </c>
      <c r="GS117" s="270">
        <v>4320.3080490000002</v>
      </c>
      <c r="GV117" s="270">
        <v>3776.590956</v>
      </c>
      <c r="GW117" s="270">
        <v>1537.03108</v>
      </c>
      <c r="GX117" s="5">
        <f t="shared" si="37"/>
        <v>1537.03108</v>
      </c>
      <c r="GY117" s="5">
        <f t="shared" si="38"/>
        <v>1</v>
      </c>
    </row>
    <row r="118" spans="16:207" x14ac:dyDescent="0.35">
      <c r="P118" s="40">
        <v>116</v>
      </c>
      <c r="Q118" s="85">
        <v>0</v>
      </c>
      <c r="R118" s="86">
        <v>0</v>
      </c>
      <c r="S118" s="87">
        <v>0</v>
      </c>
      <c r="T118" s="86">
        <v>0</v>
      </c>
      <c r="U118" s="87">
        <v>0</v>
      </c>
      <c r="V118" s="86">
        <v>0</v>
      </c>
      <c r="W118" s="87">
        <v>0</v>
      </c>
      <c r="X118" s="86">
        <v>0</v>
      </c>
      <c r="Y118" s="87">
        <v>0</v>
      </c>
      <c r="Z118" s="86">
        <v>0</v>
      </c>
      <c r="AA118" s="87">
        <v>0</v>
      </c>
      <c r="AB118" s="86">
        <v>0</v>
      </c>
      <c r="AC118" s="87">
        <v>0</v>
      </c>
      <c r="AD118" s="86">
        <v>0</v>
      </c>
      <c r="AF118" s="40">
        <v>116</v>
      </c>
      <c r="AG118" s="85">
        <v>42986.903400000003</v>
      </c>
      <c r="AH118" s="87">
        <v>1575.5</v>
      </c>
      <c r="AI118" s="85">
        <v>342.5</v>
      </c>
      <c r="AJ118" s="37">
        <v>0.48300000000000004</v>
      </c>
      <c r="AK118" s="37">
        <v>0.68500000000000005</v>
      </c>
      <c r="AL118" s="37">
        <v>0.68500000000000005</v>
      </c>
      <c r="AM118" s="86">
        <v>218.994</v>
      </c>
      <c r="AN118" s="87">
        <v>1618.4603999999999</v>
      </c>
      <c r="AO118" s="37">
        <v>0.33900000000000002</v>
      </c>
      <c r="AP118" s="34">
        <v>0.13899999999999998</v>
      </c>
      <c r="AQ118" s="85">
        <v>39471</v>
      </c>
      <c r="AR118" s="87">
        <v>22395.15</v>
      </c>
      <c r="AS118" s="37">
        <v>0.88500000000000001</v>
      </c>
      <c r="AT118" s="34">
        <v>0.95400000000000007</v>
      </c>
      <c r="AU118" s="26"/>
      <c r="AV118" s="85">
        <v>1132.8240000000001</v>
      </c>
      <c r="AW118" s="86">
        <v>0.46000016242599473</v>
      </c>
      <c r="AX118" s="85">
        <v>923.32399999999996</v>
      </c>
      <c r="AY118" s="86">
        <v>0.57456378344741754</v>
      </c>
      <c r="AZ118" s="85">
        <v>1121.4780000000001</v>
      </c>
      <c r="BA118" s="86">
        <v>0.5784392407674851</v>
      </c>
      <c r="BB118" s="26"/>
      <c r="BC118" s="88">
        <v>54782.928</v>
      </c>
      <c r="BD118" s="86">
        <v>0.78688524590163933</v>
      </c>
      <c r="BE118" s="26"/>
      <c r="BF118" s="133">
        <v>18369.428</v>
      </c>
      <c r="BG118" s="26">
        <v>0</v>
      </c>
      <c r="BH118" s="89">
        <v>0</v>
      </c>
      <c r="BI118" s="90">
        <v>0.5634793865030675</v>
      </c>
      <c r="BJ118" s="91">
        <v>0</v>
      </c>
      <c r="BK118" s="89">
        <v>0</v>
      </c>
      <c r="BL118" s="89">
        <v>0</v>
      </c>
      <c r="BM118" s="89">
        <v>0</v>
      </c>
      <c r="BN118" s="89">
        <v>3084.5709999999999</v>
      </c>
      <c r="BO118" s="90">
        <v>0.22885969728446356</v>
      </c>
      <c r="BP118" s="91">
        <v>0</v>
      </c>
      <c r="BQ118" s="26">
        <v>7668</v>
      </c>
      <c r="BR118" s="26">
        <v>0</v>
      </c>
      <c r="BS118" s="26"/>
      <c r="BT118" s="92">
        <v>-700</v>
      </c>
      <c r="BU118" s="26">
        <v>0</v>
      </c>
      <c r="BV118" s="26">
        <v>4485</v>
      </c>
      <c r="BW118" s="26">
        <v>4485</v>
      </c>
      <c r="BX118" s="26">
        <v>0</v>
      </c>
      <c r="BY118" s="26">
        <v>0</v>
      </c>
      <c r="BZ118" s="26">
        <v>-5000</v>
      </c>
      <c r="CA118" s="26">
        <v>0</v>
      </c>
      <c r="CB118" s="26">
        <v>-5300</v>
      </c>
      <c r="CC118" s="26">
        <v>0</v>
      </c>
      <c r="CD118" s="26">
        <v>-4000</v>
      </c>
      <c r="CE118" s="26">
        <v>0</v>
      </c>
      <c r="CF118" s="26">
        <v>-4800</v>
      </c>
      <c r="CG118" s="26">
        <v>0</v>
      </c>
      <c r="CH118" s="26">
        <v>11760.33301574</v>
      </c>
      <c r="CI118" s="26">
        <v>11760.33301574</v>
      </c>
      <c r="CJ118" s="90">
        <v>16245.33301574</v>
      </c>
      <c r="CK118" s="26"/>
      <c r="CL118" s="92">
        <v>-700</v>
      </c>
      <c r="CM118" s="26">
        <v>700</v>
      </c>
      <c r="CN118" s="26">
        <v>4485</v>
      </c>
      <c r="CO118" s="26">
        <v>0</v>
      </c>
      <c r="CP118" s="26">
        <v>0</v>
      </c>
      <c r="CQ118" s="26">
        <v>0</v>
      </c>
      <c r="CR118" s="26">
        <v>-5000</v>
      </c>
      <c r="CS118" s="26">
        <v>5000</v>
      </c>
      <c r="CT118" s="26">
        <v>-5300</v>
      </c>
      <c r="CU118" s="26">
        <v>5300</v>
      </c>
      <c r="CV118" s="26">
        <v>-4000</v>
      </c>
      <c r="CW118" s="26">
        <v>4000</v>
      </c>
      <c r="CX118" s="26">
        <v>-4800</v>
      </c>
      <c r="CY118" s="26">
        <v>4800</v>
      </c>
      <c r="CZ118" s="26">
        <v>11760.33301574</v>
      </c>
      <c r="DA118" s="26">
        <v>0</v>
      </c>
      <c r="DB118" s="90">
        <v>19800</v>
      </c>
      <c r="DC118" s="26"/>
      <c r="DD118" s="93">
        <v>44044.006000000001</v>
      </c>
      <c r="DE118" s="34">
        <v>2318.2829999999999</v>
      </c>
      <c r="DF118" s="37">
        <v>1983.5491821516</v>
      </c>
      <c r="DG118" s="37">
        <v>48345.838182151601</v>
      </c>
      <c r="DH118" s="93">
        <v>10403.647000000001</v>
      </c>
      <c r="DI118" s="93">
        <v>71880.410999999993</v>
      </c>
      <c r="DJ118" s="34">
        <v>7683</v>
      </c>
      <c r="DK118" s="90">
        <v>79563.410999999993</v>
      </c>
      <c r="DL118" s="26"/>
      <c r="DM118" s="93">
        <v>836.77</v>
      </c>
      <c r="DN118" s="34">
        <v>10540.1958456256</v>
      </c>
      <c r="DO118" s="34">
        <v>11376.9658456256</v>
      </c>
      <c r="DP118" s="37">
        <v>1492.7411041211651</v>
      </c>
      <c r="DQ118" s="37">
        <v>2924.2427275396881</v>
      </c>
      <c r="DR118" s="37">
        <v>436.89289445999998</v>
      </c>
      <c r="DS118" s="34">
        <v>3361.1356219996878</v>
      </c>
      <c r="DT118" s="34">
        <v>162.45792930776039</v>
      </c>
      <c r="DU118" s="34">
        <v>162.45792930776039</v>
      </c>
      <c r="DW118" s="97">
        <v>0</v>
      </c>
      <c r="DX118" s="98">
        <v>6779.6610170000004</v>
      </c>
      <c r="DY118" s="104">
        <v>1447.7400829999999</v>
      </c>
      <c r="DZ118" s="104">
        <v>0</v>
      </c>
      <c r="EA118" s="97">
        <v>0</v>
      </c>
      <c r="EB118" s="98">
        <v>903.37707068999998</v>
      </c>
      <c r="EC118" s="97">
        <v>0</v>
      </c>
      <c r="ED118" s="98">
        <v>1271.1864410000001</v>
      </c>
      <c r="EE118" s="97">
        <v>0</v>
      </c>
      <c r="EF118" s="98">
        <v>847.5</v>
      </c>
      <c r="EG118" s="97">
        <v>0</v>
      </c>
      <c r="EH118" s="98">
        <v>7397.5988710000001</v>
      </c>
      <c r="EI118" s="97">
        <v>0</v>
      </c>
      <c r="EJ118" s="98">
        <v>6779.6610170000004</v>
      </c>
      <c r="EK118" s="105">
        <v>903.37707068999998</v>
      </c>
      <c r="EL118" s="106">
        <v>847.5</v>
      </c>
      <c r="EM118" s="107">
        <v>735.83500000000004</v>
      </c>
      <c r="EN118" s="105">
        <v>436.89289445999998</v>
      </c>
      <c r="EO118" s="105">
        <v>10964.025395000001</v>
      </c>
      <c r="EP118" s="105">
        <v>0</v>
      </c>
      <c r="ER118" s="133">
        <v>0</v>
      </c>
      <c r="ES118" s="23">
        <v>0</v>
      </c>
      <c r="ET118" s="34">
        <f t="shared" si="21"/>
        <v>0</v>
      </c>
      <c r="EU118" s="133">
        <v>0</v>
      </c>
      <c r="EV118" s="23">
        <v>0</v>
      </c>
      <c r="EW118" s="34">
        <f t="shared" si="39"/>
        <v>0</v>
      </c>
      <c r="EY118" s="141">
        <v>7328.80704702</v>
      </c>
      <c r="EZ118" s="23">
        <v>0</v>
      </c>
      <c r="FA118" s="139">
        <f t="shared" si="22"/>
        <v>0.53872521475479973</v>
      </c>
      <c r="FB118" s="5">
        <v>4613</v>
      </c>
      <c r="FC118" s="139">
        <f t="shared" si="23"/>
        <v>1</v>
      </c>
      <c r="FE118" s="5"/>
      <c r="FF118" s="141">
        <v>0</v>
      </c>
      <c r="FG118" s="23">
        <v>0</v>
      </c>
      <c r="FH118" s="139">
        <f t="shared" si="24"/>
        <v>0</v>
      </c>
      <c r="FI118" s="5">
        <v>0</v>
      </c>
      <c r="FJ118" s="139">
        <f t="shared" si="25"/>
        <v>0</v>
      </c>
      <c r="FL118" s="144">
        <v>7873</v>
      </c>
      <c r="FM118" s="145">
        <f t="shared" si="26"/>
        <v>0.68245451314546257</v>
      </c>
      <c r="FN118" s="144">
        <v>2591</v>
      </c>
      <c r="FO118" s="145">
        <f t="shared" si="27"/>
        <v>0.82634348588741824</v>
      </c>
      <c r="FQ118" s="141">
        <v>278</v>
      </c>
      <c r="FR118" s="23">
        <v>367.01</v>
      </c>
      <c r="FS118" s="185">
        <f t="shared" si="28"/>
        <v>0.8184367466057606</v>
      </c>
      <c r="FT118" s="186">
        <f t="shared" si="29"/>
        <v>645.01</v>
      </c>
      <c r="FV118" s="107">
        <f t="shared" si="30"/>
        <v>573.37707068999998</v>
      </c>
      <c r="FW118" s="23">
        <v>903.37707068999998</v>
      </c>
      <c r="FX118" s="23">
        <v>0</v>
      </c>
      <c r="FY118" s="23">
        <v>330</v>
      </c>
      <c r="FZ118" s="23">
        <f t="shared" si="31"/>
        <v>0.36904633666314318</v>
      </c>
      <c r="GA118" s="183">
        <v>0</v>
      </c>
      <c r="GC118" s="37">
        <v>13042.293879999999</v>
      </c>
      <c r="GD118" s="37">
        <f t="shared" si="32"/>
        <v>0.40007036441717791</v>
      </c>
      <c r="GE118" s="37">
        <v>2190.0454100000002</v>
      </c>
      <c r="GF118" s="37">
        <f t="shared" si="33"/>
        <v>0.16249038507196914</v>
      </c>
      <c r="GH118" s="5">
        <v>17857.972829999999</v>
      </c>
      <c r="GI118" s="270">
        <v>2869.6018349999999</v>
      </c>
      <c r="GK118" s="35">
        <v>0.25700000000000001</v>
      </c>
      <c r="GL118" s="33">
        <v>0.84</v>
      </c>
      <c r="GM118" s="5">
        <f t="shared" si="34"/>
        <v>1517.77579117</v>
      </c>
      <c r="GN118" s="5">
        <v>-1517.77579117</v>
      </c>
      <c r="GO118" s="5">
        <f t="shared" si="35"/>
        <v>0</v>
      </c>
      <c r="GP118" s="5">
        <f t="shared" si="36"/>
        <v>0</v>
      </c>
      <c r="GR118" s="270">
        <v>20292.265909999998</v>
      </c>
      <c r="GS118" s="270">
        <v>3319.6085170000001</v>
      </c>
      <c r="GV118" s="270">
        <v>3776.590956</v>
      </c>
      <c r="GW118" s="270">
        <v>1537.03108</v>
      </c>
      <c r="GX118" s="5">
        <f t="shared" si="37"/>
        <v>1537.03108</v>
      </c>
      <c r="GY118" s="5">
        <f t="shared" si="38"/>
        <v>1</v>
      </c>
    </row>
    <row r="119" spans="16:207" x14ac:dyDescent="0.35">
      <c r="P119" s="40">
        <v>117</v>
      </c>
      <c r="Q119" s="85">
        <v>0</v>
      </c>
      <c r="R119" s="86">
        <v>0</v>
      </c>
      <c r="S119" s="87">
        <v>0</v>
      </c>
      <c r="T119" s="86">
        <v>0</v>
      </c>
      <c r="U119" s="87">
        <v>0</v>
      </c>
      <c r="V119" s="86">
        <v>0</v>
      </c>
      <c r="W119" s="87">
        <v>0</v>
      </c>
      <c r="X119" s="86">
        <v>0</v>
      </c>
      <c r="Y119" s="87">
        <v>0</v>
      </c>
      <c r="Z119" s="86">
        <v>0</v>
      </c>
      <c r="AA119" s="87">
        <v>0</v>
      </c>
      <c r="AB119" s="86">
        <v>0</v>
      </c>
      <c r="AC119" s="87">
        <v>0</v>
      </c>
      <c r="AD119" s="86">
        <v>0</v>
      </c>
      <c r="AF119" s="40">
        <v>117</v>
      </c>
      <c r="AG119" s="85">
        <v>41829.906000000003</v>
      </c>
      <c r="AH119" s="87">
        <v>1541</v>
      </c>
      <c r="AI119" s="85">
        <v>335</v>
      </c>
      <c r="AJ119" s="37">
        <v>0.47000000000000003</v>
      </c>
      <c r="AK119" s="37">
        <v>0.67</v>
      </c>
      <c r="AL119" s="37">
        <v>0.67</v>
      </c>
      <c r="AM119" s="86">
        <v>203.49</v>
      </c>
      <c r="AN119" s="87">
        <v>1758.1836000000001</v>
      </c>
      <c r="AO119" s="37">
        <v>0.315</v>
      </c>
      <c r="AP119" s="34">
        <v>0.151</v>
      </c>
      <c r="AQ119" s="85">
        <v>39515.599999999999</v>
      </c>
      <c r="AR119" s="87">
        <v>22465.575000000001</v>
      </c>
      <c r="AS119" s="37">
        <v>0.88600000000000001</v>
      </c>
      <c r="AT119" s="34">
        <v>0.95700000000000007</v>
      </c>
      <c r="AU119" s="26"/>
      <c r="AV119" s="85">
        <v>1132.8240000000001</v>
      </c>
      <c r="AW119" s="86">
        <v>0.46000016242599473</v>
      </c>
      <c r="AX119" s="85">
        <v>912.42499999999995</v>
      </c>
      <c r="AY119" s="86">
        <v>0.56778158058494088</v>
      </c>
      <c r="AZ119" s="85">
        <v>1121.4780000000001</v>
      </c>
      <c r="BA119" s="86">
        <v>0.5784392407674851</v>
      </c>
      <c r="BB119" s="26"/>
      <c r="BC119" s="88">
        <v>55924.239000000001</v>
      </c>
      <c r="BD119" s="86">
        <v>0.80327868852459017</v>
      </c>
      <c r="BE119" s="26"/>
      <c r="BF119" s="133">
        <v>17857.973000000002</v>
      </c>
      <c r="BG119" s="26">
        <v>0</v>
      </c>
      <c r="BH119" s="89">
        <v>0</v>
      </c>
      <c r="BI119" s="90">
        <v>0.54779058282208593</v>
      </c>
      <c r="BJ119" s="91">
        <v>0</v>
      </c>
      <c r="BK119" s="89">
        <v>0</v>
      </c>
      <c r="BL119" s="89">
        <v>0</v>
      </c>
      <c r="BM119" s="89">
        <v>0</v>
      </c>
      <c r="BN119" s="89">
        <v>2869.6019999999999</v>
      </c>
      <c r="BO119" s="90">
        <v>0.21291007567888409</v>
      </c>
      <c r="BP119" s="91">
        <v>0</v>
      </c>
      <c r="BQ119" s="26">
        <v>7668</v>
      </c>
      <c r="BR119" s="26">
        <v>0</v>
      </c>
      <c r="BS119" s="26"/>
      <c r="BT119" s="92">
        <v>-700</v>
      </c>
      <c r="BU119" s="26">
        <v>0</v>
      </c>
      <c r="BV119" s="26">
        <v>4485</v>
      </c>
      <c r="BW119" s="26">
        <v>4485</v>
      </c>
      <c r="BX119" s="26">
        <v>0</v>
      </c>
      <c r="BY119" s="26">
        <v>0</v>
      </c>
      <c r="BZ119" s="26">
        <v>-5000</v>
      </c>
      <c r="CA119" s="26">
        <v>0</v>
      </c>
      <c r="CB119" s="26">
        <v>-5300</v>
      </c>
      <c r="CC119" s="26">
        <v>0</v>
      </c>
      <c r="CD119" s="26">
        <v>-4000</v>
      </c>
      <c r="CE119" s="26">
        <v>0</v>
      </c>
      <c r="CF119" s="26">
        <v>-4800</v>
      </c>
      <c r="CG119" s="26">
        <v>0</v>
      </c>
      <c r="CH119" s="26">
        <v>11831.92975979</v>
      </c>
      <c r="CI119" s="26">
        <v>11831.92975979</v>
      </c>
      <c r="CJ119" s="90">
        <v>16316.92975979</v>
      </c>
      <c r="CK119" s="26"/>
      <c r="CL119" s="92">
        <v>-700</v>
      </c>
      <c r="CM119" s="26">
        <v>700</v>
      </c>
      <c r="CN119" s="26">
        <v>4485</v>
      </c>
      <c r="CO119" s="26">
        <v>0</v>
      </c>
      <c r="CP119" s="26">
        <v>0</v>
      </c>
      <c r="CQ119" s="26">
        <v>0</v>
      </c>
      <c r="CR119" s="26">
        <v>-5000</v>
      </c>
      <c r="CS119" s="26">
        <v>5000</v>
      </c>
      <c r="CT119" s="26">
        <v>-5300</v>
      </c>
      <c r="CU119" s="26">
        <v>5300</v>
      </c>
      <c r="CV119" s="26">
        <v>-4000</v>
      </c>
      <c r="CW119" s="26">
        <v>4000</v>
      </c>
      <c r="CX119" s="26">
        <v>-4800</v>
      </c>
      <c r="CY119" s="26">
        <v>4800</v>
      </c>
      <c r="CZ119" s="26">
        <v>11831.92975979</v>
      </c>
      <c r="DA119" s="26">
        <v>0</v>
      </c>
      <c r="DB119" s="90">
        <v>19800</v>
      </c>
      <c r="DC119" s="26"/>
      <c r="DD119" s="93">
        <v>42255.771000000001</v>
      </c>
      <c r="DE119" s="34">
        <v>2318.5100000000002</v>
      </c>
      <c r="DF119" s="37">
        <v>1940.210437809</v>
      </c>
      <c r="DG119" s="37">
        <v>46514.491437809003</v>
      </c>
      <c r="DH119" s="93">
        <v>10024.235000000001</v>
      </c>
      <c r="DI119" s="93">
        <v>67551.410999999993</v>
      </c>
      <c r="DJ119" s="34">
        <v>7850</v>
      </c>
      <c r="DK119" s="90">
        <v>75401.410999999993</v>
      </c>
      <c r="DL119" s="26"/>
      <c r="DM119" s="93">
        <v>793.16600000000005</v>
      </c>
      <c r="DN119" s="34">
        <v>10524.485844775239</v>
      </c>
      <c r="DO119" s="34">
        <v>11317.651844775239</v>
      </c>
      <c r="DP119" s="37">
        <v>1389.6290236191651</v>
      </c>
      <c r="DQ119" s="37">
        <v>2915.9648531144448</v>
      </c>
      <c r="DR119" s="37">
        <v>445.17076888999998</v>
      </c>
      <c r="DS119" s="34">
        <v>3361.1356220044449</v>
      </c>
      <c r="DT119" s="34">
        <v>161.99804739524691</v>
      </c>
      <c r="DU119" s="34">
        <v>161.99804739524691</v>
      </c>
      <c r="DW119" s="97">
        <v>0</v>
      </c>
      <c r="DX119" s="98">
        <v>6779.6610170000004</v>
      </c>
      <c r="DY119" s="104">
        <v>1447.7400829999999</v>
      </c>
      <c r="DZ119" s="104">
        <v>0</v>
      </c>
      <c r="EA119" s="97">
        <v>0</v>
      </c>
      <c r="EB119" s="98">
        <v>903.83695260000002</v>
      </c>
      <c r="EC119" s="97">
        <v>0</v>
      </c>
      <c r="ED119" s="98">
        <v>1271.1864410000001</v>
      </c>
      <c r="EE119" s="97">
        <v>0</v>
      </c>
      <c r="EF119" s="98">
        <v>847.5</v>
      </c>
      <c r="EG119" s="97">
        <v>0</v>
      </c>
      <c r="EH119" s="98">
        <v>7397.5988710000001</v>
      </c>
      <c r="EI119" s="97">
        <v>0</v>
      </c>
      <c r="EJ119" s="98">
        <v>6779.6610170000004</v>
      </c>
      <c r="EK119" s="105">
        <v>903.83695260000002</v>
      </c>
      <c r="EL119" s="106">
        <v>847.5</v>
      </c>
      <c r="EM119" s="107">
        <v>735.83500000000004</v>
      </c>
      <c r="EN119" s="105">
        <v>445.17076888999998</v>
      </c>
      <c r="EO119" s="105">
        <v>10964.025395000001</v>
      </c>
      <c r="EP119" s="105">
        <v>0</v>
      </c>
      <c r="ER119" s="133">
        <v>0</v>
      </c>
      <c r="ES119" s="23">
        <v>0</v>
      </c>
      <c r="ET119" s="34">
        <f t="shared" si="21"/>
        <v>0</v>
      </c>
      <c r="EU119" s="133">
        <v>0</v>
      </c>
      <c r="EV119" s="23">
        <v>0</v>
      </c>
      <c r="EW119" s="34">
        <f t="shared" si="39"/>
        <v>0</v>
      </c>
      <c r="EY119" s="141">
        <v>5717.4052838600001</v>
      </c>
      <c r="EZ119" s="23">
        <v>0</v>
      </c>
      <c r="FA119" s="139">
        <f t="shared" si="22"/>
        <v>0.42027445525941676</v>
      </c>
      <c r="FB119" s="5">
        <v>4613</v>
      </c>
      <c r="FC119" s="139">
        <f t="shared" si="23"/>
        <v>1</v>
      </c>
      <c r="FE119" s="5"/>
      <c r="FF119" s="141">
        <v>0</v>
      </c>
      <c r="FG119" s="23">
        <v>0</v>
      </c>
      <c r="FH119" s="139">
        <f t="shared" si="24"/>
        <v>0</v>
      </c>
      <c r="FI119" s="5">
        <v>0</v>
      </c>
      <c r="FJ119" s="139">
        <f t="shared" si="25"/>
        <v>0</v>
      </c>
      <c r="FL119" s="144">
        <v>7873</v>
      </c>
      <c r="FM119" s="145">
        <f t="shared" si="26"/>
        <v>0.68245451314546257</v>
      </c>
      <c r="FN119" s="144">
        <v>2591</v>
      </c>
      <c r="FO119" s="145">
        <f t="shared" si="27"/>
        <v>0.82634348588741824</v>
      </c>
      <c r="FQ119" s="141">
        <v>278</v>
      </c>
      <c r="FR119" s="23">
        <v>367.01</v>
      </c>
      <c r="FS119" s="185">
        <f t="shared" si="28"/>
        <v>0.8184367466057606</v>
      </c>
      <c r="FT119" s="186">
        <f t="shared" si="29"/>
        <v>645.01</v>
      </c>
      <c r="FV119" s="107">
        <f t="shared" si="30"/>
        <v>573.83695260000002</v>
      </c>
      <c r="FW119" s="23">
        <v>903.83695260000002</v>
      </c>
      <c r="FX119" s="23">
        <v>0</v>
      </c>
      <c r="FY119" s="23">
        <v>330</v>
      </c>
      <c r="FZ119" s="23">
        <f t="shared" si="31"/>
        <v>0.36934233338651917</v>
      </c>
      <c r="GA119" s="183">
        <v>0</v>
      </c>
      <c r="GC119" s="37">
        <v>12679.160830000001</v>
      </c>
      <c r="GD119" s="37">
        <f t="shared" si="32"/>
        <v>0.38893131380368101</v>
      </c>
      <c r="GE119" s="37">
        <v>2037.41742</v>
      </c>
      <c r="GF119" s="37">
        <f t="shared" si="33"/>
        <v>0.1511661537320077</v>
      </c>
      <c r="GH119" s="5">
        <v>17869.876079999998</v>
      </c>
      <c r="GI119" s="270">
        <v>2597.0898609999999</v>
      </c>
      <c r="GK119" s="35">
        <v>0.25700000000000001</v>
      </c>
      <c r="GL119" s="33">
        <v>0.84</v>
      </c>
      <c r="GM119" s="5">
        <f t="shared" si="34"/>
        <v>1517.77579117</v>
      </c>
      <c r="GN119" s="5">
        <v>-1517.77579117</v>
      </c>
      <c r="GO119" s="5">
        <f t="shared" si="35"/>
        <v>0</v>
      </c>
      <c r="GP119" s="5">
        <f t="shared" si="36"/>
        <v>0</v>
      </c>
      <c r="GR119" s="270">
        <v>18369.42829</v>
      </c>
      <c r="GS119" s="270">
        <v>3084.5709470000002</v>
      </c>
      <c r="GV119" s="270">
        <v>3776.590956</v>
      </c>
      <c r="GW119" s="270">
        <v>1537.03108</v>
      </c>
      <c r="GX119" s="5">
        <f t="shared" si="37"/>
        <v>1537.03108</v>
      </c>
      <c r="GY119" s="5">
        <f t="shared" si="38"/>
        <v>1</v>
      </c>
    </row>
    <row r="120" spans="16:207" x14ac:dyDescent="0.35">
      <c r="P120" s="40">
        <v>118</v>
      </c>
      <c r="Q120" s="85">
        <v>0</v>
      </c>
      <c r="R120" s="86">
        <v>0</v>
      </c>
      <c r="S120" s="87">
        <v>0</v>
      </c>
      <c r="T120" s="86">
        <v>0</v>
      </c>
      <c r="U120" s="87">
        <v>0</v>
      </c>
      <c r="V120" s="86">
        <v>0</v>
      </c>
      <c r="W120" s="87">
        <v>0</v>
      </c>
      <c r="X120" s="86">
        <v>0</v>
      </c>
      <c r="Y120" s="87">
        <v>0</v>
      </c>
      <c r="Z120" s="86">
        <v>0</v>
      </c>
      <c r="AA120" s="87">
        <v>0</v>
      </c>
      <c r="AB120" s="86">
        <v>0</v>
      </c>
      <c r="AC120" s="87">
        <v>0</v>
      </c>
      <c r="AD120" s="86">
        <v>0</v>
      </c>
      <c r="AF120" s="40">
        <v>118</v>
      </c>
      <c r="AG120" s="85">
        <v>41829.906000000003</v>
      </c>
      <c r="AH120" s="87">
        <v>1520.3</v>
      </c>
      <c r="AI120" s="85">
        <v>330.5</v>
      </c>
      <c r="AJ120" s="37">
        <v>0.47000000000000003</v>
      </c>
      <c r="AK120" s="37">
        <v>0.66100000000000003</v>
      </c>
      <c r="AL120" s="37">
        <v>0.66100000000000003</v>
      </c>
      <c r="AM120" s="86">
        <v>184.11</v>
      </c>
      <c r="AN120" s="87">
        <v>2223.9276</v>
      </c>
      <c r="AO120" s="37">
        <v>0.28500000000000003</v>
      </c>
      <c r="AP120" s="34">
        <v>0.191</v>
      </c>
      <c r="AQ120" s="85">
        <v>39649.4</v>
      </c>
      <c r="AR120" s="87">
        <v>22489.05</v>
      </c>
      <c r="AS120" s="37">
        <v>0.88900000000000001</v>
      </c>
      <c r="AT120" s="34">
        <v>0.95799999999999996</v>
      </c>
      <c r="AU120" s="26"/>
      <c r="AV120" s="85">
        <v>1127.8979999999999</v>
      </c>
      <c r="AW120" s="86">
        <v>0.45799988630180372</v>
      </c>
      <c r="AX120" s="85">
        <v>912.06700000000001</v>
      </c>
      <c r="AY120" s="86">
        <v>0.56755880522713131</v>
      </c>
      <c r="AZ120" s="85">
        <v>1121.4780000000001</v>
      </c>
      <c r="BA120" s="86">
        <v>0.5784392407674851</v>
      </c>
      <c r="BB120" s="26"/>
      <c r="BC120" s="88">
        <v>55924.239000000001</v>
      </c>
      <c r="BD120" s="86">
        <v>0.80327868852459017</v>
      </c>
      <c r="BE120" s="26"/>
      <c r="BF120" s="133">
        <v>17869.876</v>
      </c>
      <c r="BG120" s="26">
        <v>0</v>
      </c>
      <c r="BH120" s="89">
        <v>0</v>
      </c>
      <c r="BI120" s="90">
        <v>0.54815570552147241</v>
      </c>
      <c r="BJ120" s="91">
        <v>0</v>
      </c>
      <c r="BK120" s="89">
        <v>0</v>
      </c>
      <c r="BL120" s="89">
        <v>0</v>
      </c>
      <c r="BM120" s="89">
        <v>0</v>
      </c>
      <c r="BN120" s="89">
        <v>2597.09</v>
      </c>
      <c r="BO120" s="90">
        <v>0.19269105208487908</v>
      </c>
      <c r="BP120" s="91">
        <v>0</v>
      </c>
      <c r="BQ120" s="26">
        <v>7668</v>
      </c>
      <c r="BR120" s="26">
        <v>0</v>
      </c>
      <c r="BS120" s="26"/>
      <c r="BT120" s="92">
        <v>-700</v>
      </c>
      <c r="BU120" s="26">
        <v>0</v>
      </c>
      <c r="BV120" s="26">
        <v>4485</v>
      </c>
      <c r="BW120" s="26">
        <v>4485</v>
      </c>
      <c r="BX120" s="26">
        <v>0</v>
      </c>
      <c r="BY120" s="26">
        <v>0</v>
      </c>
      <c r="BZ120" s="26">
        <v>-5000</v>
      </c>
      <c r="CA120" s="26">
        <v>0</v>
      </c>
      <c r="CB120" s="26">
        <v>-5300</v>
      </c>
      <c r="CC120" s="26">
        <v>0</v>
      </c>
      <c r="CD120" s="26">
        <v>-4000</v>
      </c>
      <c r="CE120" s="26">
        <v>0</v>
      </c>
      <c r="CF120" s="26">
        <v>-4800</v>
      </c>
      <c r="CG120" s="26">
        <v>0</v>
      </c>
      <c r="CH120" s="26">
        <v>11775.675734840001</v>
      </c>
      <c r="CI120" s="26">
        <v>11775.675734840001</v>
      </c>
      <c r="CJ120" s="90">
        <v>16260.675734840001</v>
      </c>
      <c r="CK120" s="26"/>
      <c r="CL120" s="92">
        <v>-700</v>
      </c>
      <c r="CM120" s="26">
        <v>700</v>
      </c>
      <c r="CN120" s="26">
        <v>4485</v>
      </c>
      <c r="CO120" s="26">
        <v>0</v>
      </c>
      <c r="CP120" s="26">
        <v>0</v>
      </c>
      <c r="CQ120" s="26">
        <v>0</v>
      </c>
      <c r="CR120" s="26">
        <v>-5000</v>
      </c>
      <c r="CS120" s="26">
        <v>5000</v>
      </c>
      <c r="CT120" s="26">
        <v>-5300</v>
      </c>
      <c r="CU120" s="26">
        <v>5300</v>
      </c>
      <c r="CV120" s="26">
        <v>-4000</v>
      </c>
      <c r="CW120" s="26">
        <v>4000</v>
      </c>
      <c r="CX120" s="26">
        <v>-4800</v>
      </c>
      <c r="CY120" s="26">
        <v>4800</v>
      </c>
      <c r="CZ120" s="26">
        <v>11775.675734840001</v>
      </c>
      <c r="DA120" s="26">
        <v>0</v>
      </c>
      <c r="DB120" s="90">
        <v>19800</v>
      </c>
      <c r="DC120" s="26"/>
      <c r="DD120" s="93">
        <v>39857.08</v>
      </c>
      <c r="DE120" s="34">
        <v>2319.0369999999998</v>
      </c>
      <c r="DF120" s="37">
        <v>1853.9826188326999</v>
      </c>
      <c r="DG120" s="37">
        <v>44030.099618832697</v>
      </c>
      <c r="DH120" s="93">
        <v>9508.4040000000005</v>
      </c>
      <c r="DI120" s="93">
        <v>64817.411</v>
      </c>
      <c r="DJ120" s="34">
        <v>7549</v>
      </c>
      <c r="DK120" s="90">
        <v>72366.410999999993</v>
      </c>
      <c r="DL120" s="26"/>
      <c r="DM120" s="93">
        <v>686.38300000000004</v>
      </c>
      <c r="DN120" s="34">
        <v>10508.77584392489</v>
      </c>
      <c r="DO120" s="34">
        <v>11195.15884392489</v>
      </c>
      <c r="DP120" s="37">
        <v>1312.2949632426651</v>
      </c>
      <c r="DQ120" s="37">
        <v>2907.686978689203</v>
      </c>
      <c r="DR120" s="37">
        <v>453.44864331000002</v>
      </c>
      <c r="DS120" s="34">
        <v>3361.1356219992031</v>
      </c>
      <c r="DT120" s="34">
        <v>161.53816548273349</v>
      </c>
      <c r="DU120" s="34">
        <v>161.53816548273349</v>
      </c>
      <c r="DW120" s="97">
        <v>0</v>
      </c>
      <c r="DX120" s="98">
        <v>6779.6610170000004</v>
      </c>
      <c r="DY120" s="104">
        <v>1447.7400829999999</v>
      </c>
      <c r="DZ120" s="104">
        <v>0</v>
      </c>
      <c r="EA120" s="97">
        <v>0</v>
      </c>
      <c r="EB120" s="98">
        <v>574.29683451999995</v>
      </c>
      <c r="EC120" s="97">
        <v>0</v>
      </c>
      <c r="ED120" s="98">
        <v>1271.1864410000001</v>
      </c>
      <c r="EE120" s="97">
        <v>0</v>
      </c>
      <c r="EF120" s="98">
        <v>847.5</v>
      </c>
      <c r="EG120" s="97">
        <v>0</v>
      </c>
      <c r="EH120" s="98">
        <v>7397.5988710000001</v>
      </c>
      <c r="EI120" s="97">
        <v>0</v>
      </c>
      <c r="EJ120" s="98">
        <v>6779.6610170000004</v>
      </c>
      <c r="EK120" s="105">
        <v>574.29683451999995</v>
      </c>
      <c r="EL120" s="106">
        <v>847.5</v>
      </c>
      <c r="EM120" s="107">
        <v>735.83500000000004</v>
      </c>
      <c r="EN120" s="105">
        <v>453.44864331000002</v>
      </c>
      <c r="EO120" s="105">
        <v>10964.025395000001</v>
      </c>
      <c r="EP120" s="105">
        <v>0</v>
      </c>
      <c r="ER120" s="133">
        <v>0</v>
      </c>
      <c r="ES120" s="23">
        <v>0</v>
      </c>
      <c r="ET120" s="34">
        <f t="shared" si="21"/>
        <v>0</v>
      </c>
      <c r="EU120" s="133">
        <v>0</v>
      </c>
      <c r="EV120" s="23">
        <v>0</v>
      </c>
      <c r="EW120" s="34">
        <f t="shared" si="39"/>
        <v>0</v>
      </c>
      <c r="EY120" s="141">
        <v>0</v>
      </c>
      <c r="EZ120" s="23">
        <v>0</v>
      </c>
      <c r="FA120" s="139">
        <f t="shared" si="22"/>
        <v>0</v>
      </c>
      <c r="FB120" s="5">
        <v>4613</v>
      </c>
      <c r="FC120" s="139">
        <f t="shared" si="23"/>
        <v>1</v>
      </c>
      <c r="FE120" s="5"/>
      <c r="FF120" s="141">
        <v>0</v>
      </c>
      <c r="FG120" s="23">
        <v>0</v>
      </c>
      <c r="FH120" s="139">
        <f t="shared" si="24"/>
        <v>0</v>
      </c>
      <c r="FI120" s="5">
        <v>0</v>
      </c>
      <c r="FJ120" s="139">
        <f t="shared" si="25"/>
        <v>0</v>
      </c>
      <c r="FL120" s="144">
        <v>7873</v>
      </c>
      <c r="FM120" s="145">
        <f t="shared" si="26"/>
        <v>0.68245451314546257</v>
      </c>
      <c r="FN120" s="144">
        <v>2591</v>
      </c>
      <c r="FO120" s="145">
        <f t="shared" si="27"/>
        <v>0.82634348588741824</v>
      </c>
      <c r="FQ120" s="141">
        <v>278</v>
      </c>
      <c r="FR120" s="23">
        <v>367.01</v>
      </c>
      <c r="FS120" s="185">
        <f t="shared" si="28"/>
        <v>0.8184367466057606</v>
      </c>
      <c r="FT120" s="186">
        <f t="shared" si="29"/>
        <v>645.01</v>
      </c>
      <c r="FV120" s="107">
        <f t="shared" si="30"/>
        <v>574.29683451999995</v>
      </c>
      <c r="FW120" s="23">
        <v>574.29683451999995</v>
      </c>
      <c r="FX120" s="23">
        <v>0</v>
      </c>
      <c r="FY120" s="23">
        <v>0</v>
      </c>
      <c r="FZ120" s="23">
        <f t="shared" si="31"/>
        <v>0.36963833011633146</v>
      </c>
      <c r="GA120" s="183">
        <v>0</v>
      </c>
      <c r="GC120" s="37">
        <v>12687.61196</v>
      </c>
      <c r="GD120" s="37">
        <f t="shared" si="32"/>
        <v>0.3891905509202454</v>
      </c>
      <c r="GE120" s="37">
        <v>1843.9339</v>
      </c>
      <c r="GF120" s="37">
        <f t="shared" si="33"/>
        <v>0.13681064698026413</v>
      </c>
      <c r="GH120" s="5">
        <v>17835.053070000002</v>
      </c>
      <c r="GI120" s="270">
        <v>2245.3850179999999</v>
      </c>
      <c r="GK120" s="35">
        <v>0.25700000000000001</v>
      </c>
      <c r="GL120" s="33">
        <v>0.84</v>
      </c>
      <c r="GM120" s="5">
        <f t="shared" si="34"/>
        <v>1517.77579117</v>
      </c>
      <c r="GN120" s="5">
        <v>-1517.77579117</v>
      </c>
      <c r="GO120" s="5">
        <f t="shared" si="35"/>
        <v>0</v>
      </c>
      <c r="GP120" s="5">
        <f t="shared" si="36"/>
        <v>0</v>
      </c>
      <c r="GR120" s="270">
        <v>17857.972829999999</v>
      </c>
      <c r="GS120" s="270">
        <v>2869.6018349999999</v>
      </c>
      <c r="GV120" s="270">
        <v>3776.590956</v>
      </c>
      <c r="GW120" s="270">
        <v>1537.03108</v>
      </c>
      <c r="GX120" s="5">
        <f t="shared" si="37"/>
        <v>1537.03108</v>
      </c>
      <c r="GY120" s="5">
        <f t="shared" si="38"/>
        <v>1</v>
      </c>
    </row>
    <row r="121" spans="16:207" x14ac:dyDescent="0.35">
      <c r="P121" s="40">
        <v>119</v>
      </c>
      <c r="Q121" s="85">
        <v>0</v>
      </c>
      <c r="R121" s="86">
        <v>0</v>
      </c>
      <c r="S121" s="87">
        <v>0</v>
      </c>
      <c r="T121" s="86">
        <v>0</v>
      </c>
      <c r="U121" s="87">
        <v>0</v>
      </c>
      <c r="V121" s="86">
        <v>0</v>
      </c>
      <c r="W121" s="87">
        <v>0</v>
      </c>
      <c r="X121" s="86">
        <v>0</v>
      </c>
      <c r="Y121" s="87">
        <v>0</v>
      </c>
      <c r="Z121" s="86">
        <v>0</v>
      </c>
      <c r="AA121" s="87">
        <v>0</v>
      </c>
      <c r="AB121" s="86">
        <v>0</v>
      </c>
      <c r="AC121" s="87">
        <v>0</v>
      </c>
      <c r="AD121" s="86">
        <v>0</v>
      </c>
      <c r="AF121" s="40">
        <v>119</v>
      </c>
      <c r="AG121" s="85">
        <v>41740.906199999998</v>
      </c>
      <c r="AH121" s="87">
        <v>1469.7</v>
      </c>
      <c r="AI121" s="85">
        <v>319.5</v>
      </c>
      <c r="AJ121" s="37">
        <v>0.46899999999999997</v>
      </c>
      <c r="AK121" s="37">
        <v>0.63900000000000001</v>
      </c>
      <c r="AL121" s="37">
        <v>0.63900000000000001</v>
      </c>
      <c r="AM121" s="86">
        <v>158.916</v>
      </c>
      <c r="AN121" s="87">
        <v>2782.8204000000001</v>
      </c>
      <c r="AO121" s="37">
        <v>0.246</v>
      </c>
      <c r="AP121" s="34">
        <v>0.23899999999999999</v>
      </c>
      <c r="AQ121" s="85">
        <v>39604.800000000003</v>
      </c>
      <c r="AR121" s="87">
        <v>22489.05</v>
      </c>
      <c r="AS121" s="37">
        <v>0.88800000000000001</v>
      </c>
      <c r="AT121" s="34">
        <v>0.95799999999999996</v>
      </c>
      <c r="AU121" s="26"/>
      <c r="AV121" s="85">
        <v>1113.1220000000001</v>
      </c>
      <c r="AW121" s="86">
        <v>0.45199987005920433</v>
      </c>
      <c r="AX121" s="85">
        <v>897.75900000000001</v>
      </c>
      <c r="AY121" s="86">
        <v>0.55865525824517737</v>
      </c>
      <c r="AZ121" s="85">
        <v>1121.4780000000001</v>
      </c>
      <c r="BA121" s="86">
        <v>0.5784392407674851</v>
      </c>
      <c r="BB121" s="26"/>
      <c r="BC121" s="88">
        <v>55924.239000000001</v>
      </c>
      <c r="BD121" s="86">
        <v>0.80327868852459017</v>
      </c>
      <c r="BE121" s="26"/>
      <c r="BF121" s="133">
        <v>17835.053</v>
      </c>
      <c r="BG121" s="26">
        <v>0</v>
      </c>
      <c r="BH121" s="89">
        <v>0</v>
      </c>
      <c r="BI121" s="90">
        <v>0.54708751533742328</v>
      </c>
      <c r="BJ121" s="91">
        <v>0</v>
      </c>
      <c r="BK121" s="89">
        <v>0</v>
      </c>
      <c r="BL121" s="89">
        <v>0</v>
      </c>
      <c r="BM121" s="89">
        <v>0</v>
      </c>
      <c r="BN121" s="89">
        <v>2245.3850000000002</v>
      </c>
      <c r="BO121" s="90">
        <v>0.16659630508977594</v>
      </c>
      <c r="BP121" s="91">
        <v>0</v>
      </c>
      <c r="BQ121" s="26">
        <v>7668</v>
      </c>
      <c r="BR121" s="26">
        <v>0</v>
      </c>
      <c r="BS121" s="26"/>
      <c r="BT121" s="92">
        <v>-700</v>
      </c>
      <c r="BU121" s="26">
        <v>0</v>
      </c>
      <c r="BV121" s="26">
        <v>4485</v>
      </c>
      <c r="BW121" s="26">
        <v>4485</v>
      </c>
      <c r="BX121" s="26">
        <v>0</v>
      </c>
      <c r="BY121" s="26">
        <v>0</v>
      </c>
      <c r="BZ121" s="26">
        <v>-2790.6289000000002</v>
      </c>
      <c r="CA121" s="26">
        <v>0</v>
      </c>
      <c r="CB121" s="26">
        <v>-5300</v>
      </c>
      <c r="CC121" s="26">
        <v>0</v>
      </c>
      <c r="CD121" s="26">
        <v>-4000</v>
      </c>
      <c r="CE121" s="26">
        <v>0</v>
      </c>
      <c r="CF121" s="26">
        <v>-4800</v>
      </c>
      <c r="CG121" s="26">
        <v>0</v>
      </c>
      <c r="CH121" s="26">
        <v>12826.10865459</v>
      </c>
      <c r="CI121" s="26">
        <v>12826.10865459</v>
      </c>
      <c r="CJ121" s="90">
        <v>17311.10865459</v>
      </c>
      <c r="CK121" s="26"/>
      <c r="CL121" s="92">
        <v>-700</v>
      </c>
      <c r="CM121" s="26">
        <v>700</v>
      </c>
      <c r="CN121" s="26">
        <v>4485</v>
      </c>
      <c r="CO121" s="26">
        <v>0</v>
      </c>
      <c r="CP121" s="26">
        <v>0</v>
      </c>
      <c r="CQ121" s="26">
        <v>0</v>
      </c>
      <c r="CR121" s="26">
        <v>-2790.6289000000002</v>
      </c>
      <c r="CS121" s="26">
        <v>2790.6289000000002</v>
      </c>
      <c r="CT121" s="26">
        <v>-5300</v>
      </c>
      <c r="CU121" s="26">
        <v>5300</v>
      </c>
      <c r="CV121" s="26">
        <v>-4000</v>
      </c>
      <c r="CW121" s="26">
        <v>4000</v>
      </c>
      <c r="CX121" s="26">
        <v>-4800</v>
      </c>
      <c r="CY121" s="26">
        <v>4800</v>
      </c>
      <c r="CZ121" s="26">
        <v>12826.10865459</v>
      </c>
      <c r="DA121" s="26">
        <v>0</v>
      </c>
      <c r="DB121" s="90">
        <v>17590.6289</v>
      </c>
      <c r="DC121" s="26"/>
      <c r="DD121" s="93">
        <v>37536.061999999998</v>
      </c>
      <c r="DE121" s="34">
        <v>2311.5770000000002</v>
      </c>
      <c r="DF121" s="37">
        <v>1859.5453471346</v>
      </c>
      <c r="DG121" s="37">
        <v>41707.184347134593</v>
      </c>
      <c r="DH121" s="93">
        <v>9459.2720000000008</v>
      </c>
      <c r="DI121" s="93">
        <v>61242.411</v>
      </c>
      <c r="DJ121" s="34">
        <v>7979</v>
      </c>
      <c r="DK121" s="90">
        <v>69221.410999999993</v>
      </c>
      <c r="DL121" s="26"/>
      <c r="DM121" s="93">
        <v>602.58399999999995</v>
      </c>
      <c r="DN121" s="34">
        <v>10493.065843074541</v>
      </c>
      <c r="DO121" s="34">
        <v>11095.649843074541</v>
      </c>
      <c r="DP121" s="37">
        <v>1260.738922991665</v>
      </c>
      <c r="DQ121" s="37">
        <v>2899.4091042639602</v>
      </c>
      <c r="DR121" s="37">
        <v>461.72651774000002</v>
      </c>
      <c r="DS121" s="34">
        <v>3361.1356220039602</v>
      </c>
      <c r="DT121" s="34">
        <v>161.07828357022001</v>
      </c>
      <c r="DU121" s="34">
        <v>161.07828357022001</v>
      </c>
      <c r="DW121" s="97">
        <v>0</v>
      </c>
      <c r="DX121" s="98">
        <v>6779.6610170000004</v>
      </c>
      <c r="DY121" s="104">
        <v>1447.7400829999999</v>
      </c>
      <c r="DZ121" s="104">
        <v>0</v>
      </c>
      <c r="EA121" s="97">
        <v>0</v>
      </c>
      <c r="EB121" s="98">
        <v>904.75671642999998</v>
      </c>
      <c r="EC121" s="97">
        <v>0</v>
      </c>
      <c r="ED121" s="98">
        <v>1271.1864410000001</v>
      </c>
      <c r="EE121" s="97">
        <v>0</v>
      </c>
      <c r="EF121" s="98">
        <v>847.5</v>
      </c>
      <c r="EG121" s="97">
        <v>0</v>
      </c>
      <c r="EH121" s="98">
        <v>7397.5988710000001</v>
      </c>
      <c r="EI121" s="97">
        <v>0</v>
      </c>
      <c r="EJ121" s="98">
        <v>6779.6610170000004</v>
      </c>
      <c r="EK121" s="105">
        <v>904.75671642999998</v>
      </c>
      <c r="EL121" s="106">
        <v>847.5</v>
      </c>
      <c r="EM121" s="107">
        <v>735.83500000000004</v>
      </c>
      <c r="EN121" s="105">
        <v>461.72651774000002</v>
      </c>
      <c r="EO121" s="105">
        <v>10964.025395000001</v>
      </c>
      <c r="EP121" s="105">
        <v>0</v>
      </c>
      <c r="ER121" s="133">
        <v>0</v>
      </c>
      <c r="ES121" s="23">
        <v>0</v>
      </c>
      <c r="ET121" s="34">
        <f t="shared" si="21"/>
        <v>0</v>
      </c>
      <c r="EU121" s="133">
        <v>0</v>
      </c>
      <c r="EV121" s="23">
        <v>0</v>
      </c>
      <c r="EW121" s="34">
        <f t="shared" si="39"/>
        <v>0</v>
      </c>
      <c r="EY121" s="141">
        <v>4495.2225401100004</v>
      </c>
      <c r="EZ121" s="23">
        <v>0</v>
      </c>
      <c r="FA121" s="139">
        <f t="shared" si="22"/>
        <v>0.33043436847966556</v>
      </c>
      <c r="FB121" s="5">
        <v>4613</v>
      </c>
      <c r="FC121" s="139">
        <f t="shared" si="23"/>
        <v>1</v>
      </c>
      <c r="FE121" s="5"/>
      <c r="FF121" s="141">
        <v>0</v>
      </c>
      <c r="FG121" s="23">
        <v>0</v>
      </c>
      <c r="FH121" s="139">
        <f t="shared" si="24"/>
        <v>0</v>
      </c>
      <c r="FI121" s="5">
        <v>0</v>
      </c>
      <c r="FJ121" s="139">
        <f t="shared" si="25"/>
        <v>0</v>
      </c>
      <c r="FL121" s="144">
        <v>7873</v>
      </c>
      <c r="FM121" s="145">
        <f t="shared" si="26"/>
        <v>0.68245451314546257</v>
      </c>
      <c r="FN121" s="144">
        <v>2591</v>
      </c>
      <c r="FO121" s="145">
        <f t="shared" si="27"/>
        <v>0.82634348588741824</v>
      </c>
      <c r="FQ121" s="141">
        <v>278</v>
      </c>
      <c r="FR121" s="23">
        <v>367.01</v>
      </c>
      <c r="FS121" s="185">
        <f t="shared" si="28"/>
        <v>0.8184367466057606</v>
      </c>
      <c r="FT121" s="186">
        <f t="shared" si="29"/>
        <v>645.01</v>
      </c>
      <c r="FV121" s="107">
        <f t="shared" si="30"/>
        <v>574.75671642999998</v>
      </c>
      <c r="FW121" s="23">
        <v>904.75671642999998</v>
      </c>
      <c r="FX121" s="23">
        <v>0</v>
      </c>
      <c r="FY121" s="23">
        <v>330</v>
      </c>
      <c r="FZ121" s="23">
        <f t="shared" si="31"/>
        <v>0.36993432683970745</v>
      </c>
      <c r="GA121" s="183">
        <v>0</v>
      </c>
      <c r="GC121" s="37">
        <v>12662.887629999999</v>
      </c>
      <c r="GD121" s="37">
        <f t="shared" si="32"/>
        <v>0.38843213588957054</v>
      </c>
      <c r="GE121" s="37">
        <v>1594.22335</v>
      </c>
      <c r="GF121" s="37">
        <f t="shared" si="33"/>
        <v>0.11828337661374091</v>
      </c>
      <c r="GH121" s="5">
        <v>18192.029640000001</v>
      </c>
      <c r="GI121" s="270">
        <v>1942.3498159999999</v>
      </c>
      <c r="GK121" s="35">
        <v>0.25700000000000001</v>
      </c>
      <c r="GL121" s="33">
        <v>0.84</v>
      </c>
      <c r="GM121" s="5">
        <f t="shared" si="34"/>
        <v>1517.77579117</v>
      </c>
      <c r="GN121" s="5">
        <v>-1517.77579117</v>
      </c>
      <c r="GO121" s="5">
        <f t="shared" si="35"/>
        <v>0</v>
      </c>
      <c r="GP121" s="5">
        <f t="shared" si="36"/>
        <v>0</v>
      </c>
      <c r="GR121" s="270">
        <v>17869.876079999998</v>
      </c>
      <c r="GS121" s="270">
        <v>2597.0898609999999</v>
      </c>
      <c r="GV121" s="270">
        <v>3776.590956</v>
      </c>
      <c r="GW121" s="270">
        <v>1537.03108</v>
      </c>
      <c r="GX121" s="5">
        <f t="shared" si="37"/>
        <v>1537.03108</v>
      </c>
      <c r="GY121" s="5">
        <f t="shared" si="38"/>
        <v>1</v>
      </c>
    </row>
    <row r="122" spans="16:207" x14ac:dyDescent="0.35">
      <c r="P122" s="40">
        <v>120</v>
      </c>
      <c r="Q122" s="85">
        <v>0</v>
      </c>
      <c r="R122" s="86">
        <v>0</v>
      </c>
      <c r="S122" s="87">
        <v>0</v>
      </c>
      <c r="T122" s="86">
        <v>0</v>
      </c>
      <c r="U122" s="87">
        <v>0</v>
      </c>
      <c r="V122" s="86">
        <v>0</v>
      </c>
      <c r="W122" s="87">
        <v>0</v>
      </c>
      <c r="X122" s="86">
        <v>0</v>
      </c>
      <c r="Y122" s="87">
        <v>0</v>
      </c>
      <c r="Z122" s="86">
        <v>0</v>
      </c>
      <c r="AA122" s="87">
        <v>0</v>
      </c>
      <c r="AB122" s="86">
        <v>0</v>
      </c>
      <c r="AC122" s="87">
        <v>0</v>
      </c>
      <c r="AD122" s="86">
        <v>0</v>
      </c>
      <c r="AF122" s="40">
        <v>120</v>
      </c>
      <c r="AG122" s="85">
        <v>42630.904199999997</v>
      </c>
      <c r="AH122" s="87">
        <v>1458.2</v>
      </c>
      <c r="AI122" s="85">
        <v>317</v>
      </c>
      <c r="AJ122" s="37">
        <v>0.47899999999999993</v>
      </c>
      <c r="AK122" s="37">
        <v>0.63400000000000001</v>
      </c>
      <c r="AL122" s="37">
        <v>0.63400000000000001</v>
      </c>
      <c r="AM122" s="86">
        <v>136.952</v>
      </c>
      <c r="AN122" s="87">
        <v>3167.0592000000001</v>
      </c>
      <c r="AO122" s="37">
        <v>0.21199999999999999</v>
      </c>
      <c r="AP122" s="34">
        <v>0.27200000000000002</v>
      </c>
      <c r="AQ122" s="85">
        <v>39292.6</v>
      </c>
      <c r="AR122" s="87">
        <v>22442.1</v>
      </c>
      <c r="AS122" s="37">
        <v>0.88100000000000001</v>
      </c>
      <c r="AT122" s="34">
        <v>0.95599999999999996</v>
      </c>
      <c r="AU122" s="26"/>
      <c r="AV122" s="85">
        <v>1071.2570000000001</v>
      </c>
      <c r="AW122" s="86">
        <v>0.43499995939350139</v>
      </c>
      <c r="AX122" s="85">
        <v>896.00099999999998</v>
      </c>
      <c r="AY122" s="86">
        <v>0.55756129433727442</v>
      </c>
      <c r="AZ122" s="85">
        <v>1121.4780000000001</v>
      </c>
      <c r="BA122" s="86">
        <v>0.5784392407674851</v>
      </c>
      <c r="BB122" s="26"/>
      <c r="BC122" s="88">
        <v>55924.239000000001</v>
      </c>
      <c r="BD122" s="86">
        <v>0.80327868852459017</v>
      </c>
      <c r="BE122" s="26"/>
      <c r="BF122" s="133">
        <v>18192.03</v>
      </c>
      <c r="BG122" s="26">
        <v>0</v>
      </c>
      <c r="BH122" s="89">
        <v>0</v>
      </c>
      <c r="BI122" s="90">
        <v>0.55803773006134971</v>
      </c>
      <c r="BJ122" s="91">
        <v>0</v>
      </c>
      <c r="BK122" s="89">
        <v>0</v>
      </c>
      <c r="BL122" s="89">
        <v>0</v>
      </c>
      <c r="BM122" s="89">
        <v>0</v>
      </c>
      <c r="BN122" s="89">
        <v>1942.35</v>
      </c>
      <c r="BO122" s="90">
        <v>0.14411262798634811</v>
      </c>
      <c r="BP122" s="91">
        <v>0</v>
      </c>
      <c r="BQ122" s="26">
        <v>7668</v>
      </c>
      <c r="BR122" s="26">
        <v>0</v>
      </c>
      <c r="BS122" s="26"/>
      <c r="BT122" s="92">
        <v>-700</v>
      </c>
      <c r="BU122" s="26">
        <v>0</v>
      </c>
      <c r="BV122" s="26">
        <v>4485</v>
      </c>
      <c r="BW122" s="26">
        <v>4485</v>
      </c>
      <c r="BX122" s="26">
        <v>0</v>
      </c>
      <c r="BY122" s="26">
        <v>0</v>
      </c>
      <c r="BZ122" s="26">
        <v>-683.88580000000002</v>
      </c>
      <c r="CA122" s="26">
        <v>0</v>
      </c>
      <c r="CB122" s="26">
        <v>-5300</v>
      </c>
      <c r="CC122" s="26">
        <v>0</v>
      </c>
      <c r="CD122" s="26">
        <v>-4000</v>
      </c>
      <c r="CE122" s="26">
        <v>0</v>
      </c>
      <c r="CF122" s="26">
        <v>-4800</v>
      </c>
      <c r="CG122" s="26">
        <v>0</v>
      </c>
      <c r="CH122" s="26">
        <v>13306.642140329999</v>
      </c>
      <c r="CI122" s="26">
        <v>13306.642140329999</v>
      </c>
      <c r="CJ122" s="90">
        <v>17791.642140329997</v>
      </c>
      <c r="CK122" s="26"/>
      <c r="CL122" s="92">
        <v>-700</v>
      </c>
      <c r="CM122" s="26">
        <v>700</v>
      </c>
      <c r="CN122" s="26">
        <v>4485</v>
      </c>
      <c r="CO122" s="26">
        <v>0</v>
      </c>
      <c r="CP122" s="26">
        <v>0</v>
      </c>
      <c r="CQ122" s="26">
        <v>0</v>
      </c>
      <c r="CR122" s="26">
        <v>-683.88580000000002</v>
      </c>
      <c r="CS122" s="26">
        <v>683.88580000000002</v>
      </c>
      <c r="CT122" s="26">
        <v>-5300</v>
      </c>
      <c r="CU122" s="26">
        <v>5300</v>
      </c>
      <c r="CV122" s="26">
        <v>-4000</v>
      </c>
      <c r="CW122" s="26">
        <v>4000</v>
      </c>
      <c r="CX122" s="26">
        <v>-4800</v>
      </c>
      <c r="CY122" s="26">
        <v>4800</v>
      </c>
      <c r="CZ122" s="26">
        <v>13306.642140329999</v>
      </c>
      <c r="DA122" s="26">
        <v>0</v>
      </c>
      <c r="DB122" s="90">
        <v>15483.8858</v>
      </c>
      <c r="DC122" s="26"/>
      <c r="DD122" s="93">
        <v>35256.648000000001</v>
      </c>
      <c r="DE122" s="34">
        <v>2218.6370000000002</v>
      </c>
      <c r="DF122" s="37">
        <v>1550.2014247498</v>
      </c>
      <c r="DG122" s="37">
        <v>39025.486424749804</v>
      </c>
      <c r="DH122" s="93">
        <v>9036.2420000000002</v>
      </c>
      <c r="DI122" s="93">
        <v>60391.411</v>
      </c>
      <c r="DJ122" s="34">
        <v>8219</v>
      </c>
      <c r="DK122" s="90">
        <v>68610.410999999993</v>
      </c>
      <c r="DL122" s="26"/>
      <c r="DM122" s="93">
        <v>615.07899999999995</v>
      </c>
      <c r="DN122" s="34">
        <v>10493.065843074541</v>
      </c>
      <c r="DO122" s="34">
        <v>11108.14484307454</v>
      </c>
      <c r="DP122" s="37">
        <v>1260.738922991665</v>
      </c>
      <c r="DQ122" s="37">
        <v>2899.4091042639602</v>
      </c>
      <c r="DR122" s="37">
        <v>461.72651774000002</v>
      </c>
      <c r="DS122" s="34">
        <v>3361.1356220039602</v>
      </c>
      <c r="DT122" s="34">
        <v>161.07828357022001</v>
      </c>
      <c r="DU122" s="34">
        <v>161.07828357022001</v>
      </c>
      <c r="DW122" s="97">
        <v>0</v>
      </c>
      <c r="DX122" s="98">
        <v>6779.6610170000004</v>
      </c>
      <c r="DY122" s="104">
        <v>1447.7400829999999</v>
      </c>
      <c r="DZ122" s="104">
        <v>0</v>
      </c>
      <c r="EA122" s="97">
        <v>0</v>
      </c>
      <c r="EB122" s="98">
        <v>574.75671642999998</v>
      </c>
      <c r="EC122" s="97">
        <v>0</v>
      </c>
      <c r="ED122" s="98">
        <v>1271.1864410000001</v>
      </c>
      <c r="EE122" s="97">
        <v>0</v>
      </c>
      <c r="EF122" s="98">
        <v>847.5</v>
      </c>
      <c r="EG122" s="97">
        <v>0</v>
      </c>
      <c r="EH122" s="98">
        <v>7397.5988710000001</v>
      </c>
      <c r="EI122" s="97">
        <v>0</v>
      </c>
      <c r="EJ122" s="98">
        <v>6779.6610170000004</v>
      </c>
      <c r="EK122" s="105">
        <v>574.75671642999998</v>
      </c>
      <c r="EL122" s="106">
        <v>847.5</v>
      </c>
      <c r="EM122" s="107">
        <v>735.83500000000004</v>
      </c>
      <c r="EN122" s="105">
        <v>461.72651774000002</v>
      </c>
      <c r="EO122" s="105">
        <v>10964.025395000001</v>
      </c>
      <c r="EP122" s="105">
        <v>0</v>
      </c>
      <c r="ER122" s="133">
        <v>0</v>
      </c>
      <c r="ES122" s="23">
        <v>0</v>
      </c>
      <c r="ET122" s="34">
        <f t="shared" si="21"/>
        <v>0</v>
      </c>
      <c r="EU122" s="133">
        <v>0</v>
      </c>
      <c r="EV122" s="23">
        <v>0</v>
      </c>
      <c r="EW122" s="34">
        <f t="shared" si="39"/>
        <v>0</v>
      </c>
      <c r="EY122" s="141">
        <v>4735.6556124700001</v>
      </c>
      <c r="EZ122" s="23">
        <v>0</v>
      </c>
      <c r="FA122" s="139">
        <f t="shared" si="22"/>
        <v>0.34810809869391163</v>
      </c>
      <c r="FB122" s="5">
        <v>4613</v>
      </c>
      <c r="FC122" s="139">
        <f t="shared" si="23"/>
        <v>1</v>
      </c>
      <c r="FE122" s="5"/>
      <c r="FF122" s="141">
        <v>0</v>
      </c>
      <c r="FG122" s="23">
        <v>0</v>
      </c>
      <c r="FH122" s="139">
        <f t="shared" si="24"/>
        <v>0</v>
      </c>
      <c r="FI122" s="5">
        <v>0</v>
      </c>
      <c r="FJ122" s="139">
        <f t="shared" si="25"/>
        <v>0</v>
      </c>
      <c r="FL122" s="144">
        <v>7873</v>
      </c>
      <c r="FM122" s="145">
        <f t="shared" si="26"/>
        <v>0.68245451314546257</v>
      </c>
      <c r="FN122" s="144">
        <v>2591</v>
      </c>
      <c r="FO122" s="145">
        <f t="shared" si="27"/>
        <v>0.82634348588741824</v>
      </c>
      <c r="FQ122" s="141">
        <v>278</v>
      </c>
      <c r="FR122" s="23">
        <v>367.01</v>
      </c>
      <c r="FS122" s="185">
        <f t="shared" si="28"/>
        <v>0.8184367466057606</v>
      </c>
      <c r="FT122" s="186">
        <f t="shared" si="29"/>
        <v>645.01</v>
      </c>
      <c r="FV122" s="107">
        <f t="shared" si="30"/>
        <v>574.75671642999998</v>
      </c>
      <c r="FW122" s="23">
        <v>574.75671642999998</v>
      </c>
      <c r="FX122" s="23">
        <v>0</v>
      </c>
      <c r="FY122" s="23">
        <v>0</v>
      </c>
      <c r="FZ122" s="23">
        <f t="shared" si="31"/>
        <v>0.36993432683970745</v>
      </c>
      <c r="GA122" s="183">
        <v>0</v>
      </c>
      <c r="GC122" s="37">
        <v>12916.3413</v>
      </c>
      <c r="GD122" s="37">
        <f t="shared" si="32"/>
        <v>0.39620678834355827</v>
      </c>
      <c r="GE122" s="37">
        <v>1379.0685000000001</v>
      </c>
      <c r="GF122" s="37">
        <f t="shared" si="33"/>
        <v>0.10231996587030717</v>
      </c>
      <c r="GH122" s="5">
        <v>18734.704310000001</v>
      </c>
      <c r="GI122" s="270">
        <v>1651.9608029999999</v>
      </c>
      <c r="GK122" s="35">
        <v>0.25700000000000001</v>
      </c>
      <c r="GL122" s="33">
        <v>0.84</v>
      </c>
      <c r="GM122" s="5">
        <f t="shared" si="34"/>
        <v>1517.77579117</v>
      </c>
      <c r="GN122" s="5">
        <v>-1517.77579117</v>
      </c>
      <c r="GO122" s="5">
        <f t="shared" si="35"/>
        <v>0</v>
      </c>
      <c r="GP122" s="5">
        <f t="shared" si="36"/>
        <v>0</v>
      </c>
      <c r="GR122" s="270">
        <v>17835.053070000002</v>
      </c>
      <c r="GS122" s="270">
        <v>2245.3850179999999</v>
      </c>
      <c r="GV122" s="270">
        <v>3776.590956</v>
      </c>
      <c r="GW122" s="270">
        <v>1135.1107420000001</v>
      </c>
      <c r="GX122" s="5">
        <f t="shared" si="37"/>
        <v>1537.03108</v>
      </c>
      <c r="GY122" s="5">
        <f t="shared" si="38"/>
        <v>0.73850864616218437</v>
      </c>
    </row>
    <row r="123" spans="16:207" x14ac:dyDescent="0.35">
      <c r="P123" s="40">
        <v>121</v>
      </c>
      <c r="Q123" s="85">
        <v>0</v>
      </c>
      <c r="R123" s="86">
        <v>0</v>
      </c>
      <c r="S123" s="87">
        <v>0</v>
      </c>
      <c r="T123" s="86">
        <v>0</v>
      </c>
      <c r="U123" s="87">
        <v>0</v>
      </c>
      <c r="V123" s="86">
        <v>0</v>
      </c>
      <c r="W123" s="87">
        <v>0</v>
      </c>
      <c r="X123" s="86">
        <v>0</v>
      </c>
      <c r="Y123" s="87">
        <v>0</v>
      </c>
      <c r="Z123" s="86">
        <v>0</v>
      </c>
      <c r="AA123" s="87">
        <v>0</v>
      </c>
      <c r="AB123" s="86">
        <v>0</v>
      </c>
      <c r="AC123" s="87">
        <v>0</v>
      </c>
      <c r="AD123" s="86">
        <v>0</v>
      </c>
      <c r="AF123" s="40">
        <v>121</v>
      </c>
      <c r="AG123" s="85">
        <v>43876.901400000002</v>
      </c>
      <c r="AH123" s="87">
        <v>1455.9</v>
      </c>
      <c r="AI123" s="85">
        <v>316.5</v>
      </c>
      <c r="AJ123" s="37">
        <v>0.49299999999999999</v>
      </c>
      <c r="AK123" s="37">
        <v>0.63300000000000001</v>
      </c>
      <c r="AL123" s="37">
        <v>0.63300000000000001</v>
      </c>
      <c r="AM123" s="86">
        <v>115.634</v>
      </c>
      <c r="AN123" s="87">
        <v>3271.8516</v>
      </c>
      <c r="AO123" s="37">
        <v>0.17899999999999999</v>
      </c>
      <c r="AP123" s="34">
        <v>0.28099999999999997</v>
      </c>
      <c r="AQ123" s="85">
        <v>38356</v>
      </c>
      <c r="AR123" s="87">
        <v>22348.2</v>
      </c>
      <c r="AS123" s="37">
        <v>0.86</v>
      </c>
      <c r="AT123" s="34">
        <v>0.95200000000000007</v>
      </c>
      <c r="AU123" s="26"/>
      <c r="AV123" s="85">
        <v>886.55799999999999</v>
      </c>
      <c r="AW123" s="86">
        <v>0.3600001624259947</v>
      </c>
      <c r="AX123" s="85">
        <v>875.71799999999996</v>
      </c>
      <c r="AY123" s="86">
        <v>0.5449396390790292</v>
      </c>
      <c r="AZ123" s="85">
        <v>1121.4780000000001</v>
      </c>
      <c r="BA123" s="86">
        <v>0.5784392407674851</v>
      </c>
      <c r="BB123" s="26"/>
      <c r="BC123" s="88">
        <v>55924.239000000001</v>
      </c>
      <c r="BD123" s="86">
        <v>0.80327868852459017</v>
      </c>
      <c r="BE123" s="26"/>
      <c r="BF123" s="133">
        <v>18734.704000000002</v>
      </c>
      <c r="BG123" s="26">
        <v>0</v>
      </c>
      <c r="BH123" s="89">
        <v>0</v>
      </c>
      <c r="BI123" s="90">
        <v>0.57468417177914111</v>
      </c>
      <c r="BJ123" s="91">
        <v>0</v>
      </c>
      <c r="BK123" s="89">
        <v>0</v>
      </c>
      <c r="BL123" s="89">
        <v>0</v>
      </c>
      <c r="BM123" s="89">
        <v>0</v>
      </c>
      <c r="BN123" s="89">
        <v>1651.961</v>
      </c>
      <c r="BO123" s="90">
        <v>0.12256722065588366</v>
      </c>
      <c r="BP123" s="91">
        <v>0</v>
      </c>
      <c r="BQ123" s="26">
        <v>7668</v>
      </c>
      <c r="BR123" s="26">
        <v>0</v>
      </c>
      <c r="BS123" s="26"/>
      <c r="BT123" s="92">
        <v>-700</v>
      </c>
      <c r="BU123" s="26">
        <v>0</v>
      </c>
      <c r="BV123" s="26">
        <v>4485</v>
      </c>
      <c r="BW123" s="26">
        <v>4485</v>
      </c>
      <c r="BX123" s="26">
        <v>0</v>
      </c>
      <c r="BY123" s="26">
        <v>0</v>
      </c>
      <c r="BZ123" s="26">
        <v>5000</v>
      </c>
      <c r="CA123" s="26">
        <v>5000</v>
      </c>
      <c r="CB123" s="26">
        <v>-5300</v>
      </c>
      <c r="CC123" s="26">
        <v>0</v>
      </c>
      <c r="CD123" s="26">
        <v>-4000</v>
      </c>
      <c r="CE123" s="26">
        <v>0</v>
      </c>
      <c r="CF123" s="26">
        <v>-4800</v>
      </c>
      <c r="CG123" s="26">
        <v>0</v>
      </c>
      <c r="CH123" s="26">
        <v>12220.270911269999</v>
      </c>
      <c r="CI123" s="26">
        <v>12220.270911269999</v>
      </c>
      <c r="CJ123" s="90">
        <v>21705.270911269999</v>
      </c>
      <c r="CK123" s="26"/>
      <c r="CL123" s="92">
        <v>-700</v>
      </c>
      <c r="CM123" s="26">
        <v>700</v>
      </c>
      <c r="CN123" s="26">
        <v>4485</v>
      </c>
      <c r="CO123" s="26">
        <v>0</v>
      </c>
      <c r="CP123" s="26">
        <v>0</v>
      </c>
      <c r="CQ123" s="26">
        <v>0</v>
      </c>
      <c r="CR123" s="26">
        <v>5000</v>
      </c>
      <c r="CS123" s="26">
        <v>0</v>
      </c>
      <c r="CT123" s="26">
        <v>-5300</v>
      </c>
      <c r="CU123" s="26">
        <v>5300</v>
      </c>
      <c r="CV123" s="26">
        <v>-4000</v>
      </c>
      <c r="CW123" s="26">
        <v>4000</v>
      </c>
      <c r="CX123" s="26">
        <v>-4800</v>
      </c>
      <c r="CY123" s="26">
        <v>4800</v>
      </c>
      <c r="CZ123" s="26">
        <v>12220.270911269999</v>
      </c>
      <c r="DA123" s="26">
        <v>0</v>
      </c>
      <c r="DB123" s="90">
        <v>14800</v>
      </c>
      <c r="DC123" s="26"/>
      <c r="DD123" s="93">
        <v>32288.242999999999</v>
      </c>
      <c r="DE123" s="34">
        <v>2115.34</v>
      </c>
      <c r="DF123" s="37">
        <v>1260.0656243142</v>
      </c>
      <c r="DG123" s="37">
        <v>35663.648624314199</v>
      </c>
      <c r="DH123" s="93">
        <v>8261.5229999999992</v>
      </c>
      <c r="DI123" s="93">
        <v>55637.411</v>
      </c>
      <c r="DJ123" s="34">
        <v>8225</v>
      </c>
      <c r="DK123" s="90">
        <v>63862.411</v>
      </c>
      <c r="DL123" s="26"/>
      <c r="DM123" s="93">
        <v>651.60199999999998</v>
      </c>
      <c r="DN123" s="34">
        <v>10490.3985776968</v>
      </c>
      <c r="DO123" s="34">
        <v>11142.000577696801</v>
      </c>
      <c r="DP123" s="37">
        <v>1601.956469328378</v>
      </c>
      <c r="DQ123" s="37">
        <v>2897.904127127681</v>
      </c>
      <c r="DR123" s="37">
        <v>463.23149487000001</v>
      </c>
      <c r="DS123" s="34">
        <v>3361.135621997681</v>
      </c>
      <c r="DT123" s="34">
        <v>160.99467372931559</v>
      </c>
      <c r="DU123" s="34">
        <v>160.99467372931559</v>
      </c>
      <c r="DW123" s="97">
        <v>0</v>
      </c>
      <c r="DX123" s="98">
        <v>6779.6610170000004</v>
      </c>
      <c r="DY123" s="104">
        <v>1447.7400829999999</v>
      </c>
      <c r="DZ123" s="104">
        <v>0</v>
      </c>
      <c r="EA123" s="97">
        <v>0</v>
      </c>
      <c r="EB123" s="98">
        <v>244.84032626999999</v>
      </c>
      <c r="EC123" s="97">
        <v>0</v>
      </c>
      <c r="ED123" s="98">
        <v>1271.1864410000001</v>
      </c>
      <c r="EE123" s="97">
        <v>0</v>
      </c>
      <c r="EF123" s="98">
        <v>847.5</v>
      </c>
      <c r="EG123" s="97">
        <v>0</v>
      </c>
      <c r="EH123" s="98">
        <v>7397.5988710000001</v>
      </c>
      <c r="EI123" s="97">
        <v>0</v>
      </c>
      <c r="EJ123" s="98">
        <v>6779.6610170000004</v>
      </c>
      <c r="EK123" s="105">
        <v>244.84032626999999</v>
      </c>
      <c r="EL123" s="106">
        <v>847.5</v>
      </c>
      <c r="EM123" s="107">
        <v>735.83500000000004</v>
      </c>
      <c r="EN123" s="105">
        <v>463.23149487000001</v>
      </c>
      <c r="EO123" s="105">
        <v>10964.025395000001</v>
      </c>
      <c r="EP123" s="105">
        <v>0</v>
      </c>
      <c r="ER123" s="133">
        <v>0</v>
      </c>
      <c r="ES123" s="23">
        <v>0</v>
      </c>
      <c r="ET123" s="34">
        <f t="shared" si="21"/>
        <v>0</v>
      </c>
      <c r="EU123" s="133">
        <v>0</v>
      </c>
      <c r="EV123" s="23">
        <v>0</v>
      </c>
      <c r="EW123" s="34">
        <f t="shared" si="39"/>
        <v>0</v>
      </c>
      <c r="EY123" s="141">
        <v>5087.1292435699997</v>
      </c>
      <c r="EZ123" s="23">
        <v>0</v>
      </c>
      <c r="FA123" s="139">
        <f t="shared" si="22"/>
        <v>0.3739441871841917</v>
      </c>
      <c r="FB123" s="5">
        <v>4613</v>
      </c>
      <c r="FC123" s="139">
        <f t="shared" si="23"/>
        <v>1</v>
      </c>
      <c r="FE123" s="5"/>
      <c r="FF123" s="141">
        <v>2897.4</v>
      </c>
      <c r="FG123" s="23">
        <v>0</v>
      </c>
      <c r="FH123" s="139">
        <f t="shared" si="24"/>
        <v>0.21751027532233547</v>
      </c>
      <c r="FI123" s="5">
        <v>0</v>
      </c>
      <c r="FJ123" s="139">
        <f t="shared" si="25"/>
        <v>0</v>
      </c>
      <c r="FL123" s="144">
        <v>7873</v>
      </c>
      <c r="FM123" s="145">
        <f t="shared" si="26"/>
        <v>0.68245451314546257</v>
      </c>
      <c r="FN123" s="144">
        <v>2591</v>
      </c>
      <c r="FO123" s="145">
        <f t="shared" si="27"/>
        <v>0.82634348588741824</v>
      </c>
      <c r="FQ123" s="141">
        <v>0</v>
      </c>
      <c r="FR123" s="23">
        <v>367.01</v>
      </c>
      <c r="FS123" s="185">
        <f t="shared" si="28"/>
        <v>0.46568963329526708</v>
      </c>
      <c r="FT123" s="186">
        <f t="shared" si="29"/>
        <v>367.01</v>
      </c>
      <c r="FV123" s="107">
        <f t="shared" si="30"/>
        <v>574.84032626999999</v>
      </c>
      <c r="FW123" s="23">
        <v>244.84032626999999</v>
      </c>
      <c r="FX123" s="23">
        <v>330</v>
      </c>
      <c r="FY123" s="23">
        <v>0</v>
      </c>
      <c r="FZ123" s="23">
        <f t="shared" si="31"/>
        <v>0.36998814117365675</v>
      </c>
      <c r="GA123" s="183">
        <v>0</v>
      </c>
      <c r="GC123" s="37">
        <v>13301.63984</v>
      </c>
      <c r="GD123" s="37">
        <f t="shared" si="32"/>
        <v>0.40802576196319018</v>
      </c>
      <c r="GE123" s="37">
        <v>1172.89231</v>
      </c>
      <c r="GF123" s="37">
        <f t="shared" si="33"/>
        <v>8.7022726665677397E-2</v>
      </c>
      <c r="GH123" s="5">
        <v>18766.6077</v>
      </c>
      <c r="GI123" s="270">
        <v>1385.3796359999999</v>
      </c>
      <c r="GK123" s="35">
        <v>0.25700000000000001</v>
      </c>
      <c r="GL123" s="33">
        <v>0.84</v>
      </c>
      <c r="GM123" s="5">
        <f t="shared" si="34"/>
        <v>1517.77579117</v>
      </c>
      <c r="GN123" s="5">
        <v>-1517.77579117</v>
      </c>
      <c r="GO123" s="5">
        <f t="shared" si="35"/>
        <v>0</v>
      </c>
      <c r="GP123" s="5">
        <f t="shared" si="36"/>
        <v>0</v>
      </c>
      <c r="GR123" s="270">
        <v>18192.029640000001</v>
      </c>
      <c r="GS123" s="270">
        <v>1942.3498159999999</v>
      </c>
      <c r="GV123" s="270">
        <v>3776.590956</v>
      </c>
      <c r="GW123" s="270">
        <v>1135.1107420000001</v>
      </c>
      <c r="GX123" s="5">
        <f t="shared" si="37"/>
        <v>1537.03108</v>
      </c>
      <c r="GY123" s="5">
        <f t="shared" si="38"/>
        <v>0.73850864616218437</v>
      </c>
    </row>
    <row r="124" spans="16:207" x14ac:dyDescent="0.35">
      <c r="P124" s="40">
        <v>122</v>
      </c>
      <c r="Q124" s="85">
        <v>0</v>
      </c>
      <c r="R124" s="86">
        <v>0</v>
      </c>
      <c r="S124" s="87">
        <v>0</v>
      </c>
      <c r="T124" s="86">
        <v>0</v>
      </c>
      <c r="U124" s="87">
        <v>0</v>
      </c>
      <c r="V124" s="86">
        <v>0</v>
      </c>
      <c r="W124" s="87">
        <v>0</v>
      </c>
      <c r="X124" s="86">
        <v>0</v>
      </c>
      <c r="Y124" s="87">
        <v>0</v>
      </c>
      <c r="Z124" s="86">
        <v>0</v>
      </c>
      <c r="AA124" s="87">
        <v>0</v>
      </c>
      <c r="AB124" s="86">
        <v>0</v>
      </c>
      <c r="AC124" s="87">
        <v>0</v>
      </c>
      <c r="AD124" s="86">
        <v>0</v>
      </c>
      <c r="AF124" s="40">
        <v>122</v>
      </c>
      <c r="AG124" s="85">
        <v>43965.9012</v>
      </c>
      <c r="AH124" s="87">
        <v>1465.1</v>
      </c>
      <c r="AI124" s="85">
        <v>318.5</v>
      </c>
      <c r="AJ124" s="37">
        <v>0.49399999999999999</v>
      </c>
      <c r="AK124" s="37">
        <v>0.63700000000000001</v>
      </c>
      <c r="AL124" s="37">
        <v>0.63700000000000001</v>
      </c>
      <c r="AM124" s="86">
        <v>95.608000000000004</v>
      </c>
      <c r="AN124" s="87">
        <v>2980.7615999999998</v>
      </c>
      <c r="AO124" s="37">
        <v>0.14799999999999999</v>
      </c>
      <c r="AP124" s="34">
        <v>0.25599999999999995</v>
      </c>
      <c r="AQ124" s="85">
        <v>36795</v>
      </c>
      <c r="AR124" s="87">
        <v>22301.25</v>
      </c>
      <c r="AS124" s="37">
        <v>0.82499999999999996</v>
      </c>
      <c r="AT124" s="34">
        <v>0.95</v>
      </c>
      <c r="AU124" s="26"/>
      <c r="AV124" s="85">
        <v>871.78200000000004</v>
      </c>
      <c r="AW124" s="86">
        <v>0.3540001461833952</v>
      </c>
      <c r="AX124" s="85">
        <v>867.94899999999996</v>
      </c>
      <c r="AY124" s="86">
        <v>0.54010516490354699</v>
      </c>
      <c r="AZ124" s="85">
        <v>1121.4780000000001</v>
      </c>
      <c r="BA124" s="86">
        <v>0.5784392407674851</v>
      </c>
      <c r="BB124" s="26"/>
      <c r="BC124" s="88">
        <v>55924.239000000001</v>
      </c>
      <c r="BD124" s="86">
        <v>0.80327868852459017</v>
      </c>
      <c r="BE124" s="26"/>
      <c r="BF124" s="133">
        <v>18766.608</v>
      </c>
      <c r="BG124" s="26">
        <v>0</v>
      </c>
      <c r="BH124" s="89">
        <v>0</v>
      </c>
      <c r="BI124" s="90">
        <v>0.57566282208588959</v>
      </c>
      <c r="BJ124" s="91">
        <v>0</v>
      </c>
      <c r="BK124" s="89">
        <v>0</v>
      </c>
      <c r="BL124" s="89">
        <v>0</v>
      </c>
      <c r="BM124" s="89">
        <v>0</v>
      </c>
      <c r="BN124" s="89">
        <v>1385.38</v>
      </c>
      <c r="BO124" s="90">
        <v>0.10278824751446804</v>
      </c>
      <c r="BP124" s="91">
        <v>0</v>
      </c>
      <c r="BQ124" s="26">
        <v>7668</v>
      </c>
      <c r="BR124" s="26">
        <v>0</v>
      </c>
      <c r="BS124" s="26"/>
      <c r="BT124" s="92">
        <v>-700</v>
      </c>
      <c r="BU124" s="26">
        <v>0</v>
      </c>
      <c r="BV124" s="26">
        <v>4485</v>
      </c>
      <c r="BW124" s="26">
        <v>4485</v>
      </c>
      <c r="BX124" s="26">
        <v>0</v>
      </c>
      <c r="BY124" s="26">
        <v>0</v>
      </c>
      <c r="BZ124" s="26">
        <v>5000</v>
      </c>
      <c r="CA124" s="26">
        <v>5000</v>
      </c>
      <c r="CB124" s="26">
        <v>-5300</v>
      </c>
      <c r="CC124" s="26">
        <v>0</v>
      </c>
      <c r="CD124" s="26">
        <v>-4000</v>
      </c>
      <c r="CE124" s="26">
        <v>0</v>
      </c>
      <c r="CF124" s="26">
        <v>-4800</v>
      </c>
      <c r="CG124" s="26">
        <v>0</v>
      </c>
      <c r="CH124" s="26">
        <v>13063.90643606</v>
      </c>
      <c r="CI124" s="26">
        <v>13063.90643606</v>
      </c>
      <c r="CJ124" s="90">
        <v>22548.906436060002</v>
      </c>
      <c r="CK124" s="26"/>
      <c r="CL124" s="92">
        <v>-700</v>
      </c>
      <c r="CM124" s="26">
        <v>700</v>
      </c>
      <c r="CN124" s="26">
        <v>4485</v>
      </c>
      <c r="CO124" s="26">
        <v>0</v>
      </c>
      <c r="CP124" s="26">
        <v>0</v>
      </c>
      <c r="CQ124" s="26">
        <v>0</v>
      </c>
      <c r="CR124" s="26">
        <v>5000</v>
      </c>
      <c r="CS124" s="26">
        <v>0</v>
      </c>
      <c r="CT124" s="26">
        <v>-5300</v>
      </c>
      <c r="CU124" s="26">
        <v>5300</v>
      </c>
      <c r="CV124" s="26">
        <v>-4000</v>
      </c>
      <c r="CW124" s="26">
        <v>4000</v>
      </c>
      <c r="CX124" s="26">
        <v>-4800</v>
      </c>
      <c r="CY124" s="26">
        <v>4800</v>
      </c>
      <c r="CZ124" s="26">
        <v>13063.90643606</v>
      </c>
      <c r="DA124" s="26">
        <v>0</v>
      </c>
      <c r="DB124" s="90">
        <v>14800</v>
      </c>
      <c r="DC124" s="26"/>
      <c r="DD124" s="93">
        <v>30245.455000000002</v>
      </c>
      <c r="DE124" s="34">
        <v>2040.8309999999999</v>
      </c>
      <c r="DF124" s="37">
        <v>950.67906937949999</v>
      </c>
      <c r="DG124" s="37">
        <v>33236.965069379497</v>
      </c>
      <c r="DH124" s="93">
        <v>7829.38</v>
      </c>
      <c r="DI124" s="93">
        <v>53203.411</v>
      </c>
      <c r="DJ124" s="34">
        <v>8281</v>
      </c>
      <c r="DK124" s="90">
        <v>61484.411</v>
      </c>
      <c r="DL124" s="26"/>
      <c r="DM124" s="93">
        <v>676.44600000000003</v>
      </c>
      <c r="DN124" s="34">
        <v>10490.3985776968</v>
      </c>
      <c r="DO124" s="34">
        <v>11166.8445776968</v>
      </c>
      <c r="DP124" s="37">
        <v>1601.956469328378</v>
      </c>
      <c r="DQ124" s="37">
        <v>2897.904127127681</v>
      </c>
      <c r="DR124" s="37">
        <v>463.23149487000001</v>
      </c>
      <c r="DS124" s="34">
        <v>3361.135621997681</v>
      </c>
      <c r="DT124" s="34">
        <v>160.99467372931559</v>
      </c>
      <c r="DU124" s="34">
        <v>160.99467372931559</v>
      </c>
      <c r="DW124" s="97">
        <v>0</v>
      </c>
      <c r="DX124" s="98">
        <v>6779.6610170000004</v>
      </c>
      <c r="DY124" s="104">
        <v>1447.7400829999999</v>
      </c>
      <c r="DZ124" s="104">
        <v>0</v>
      </c>
      <c r="EA124" s="97">
        <v>0</v>
      </c>
      <c r="EB124" s="98">
        <v>282.01795542000002</v>
      </c>
      <c r="EC124" s="97">
        <v>0</v>
      </c>
      <c r="ED124" s="98">
        <v>1271.1864410000001</v>
      </c>
      <c r="EE124" s="97">
        <v>0</v>
      </c>
      <c r="EF124" s="98">
        <v>847.5</v>
      </c>
      <c r="EG124" s="97">
        <v>0</v>
      </c>
      <c r="EH124" s="98">
        <v>7397.5988710000001</v>
      </c>
      <c r="EI124" s="97">
        <v>0</v>
      </c>
      <c r="EJ124" s="98">
        <v>6779.6610170000004</v>
      </c>
      <c r="EK124" s="105">
        <v>282.01795542000002</v>
      </c>
      <c r="EL124" s="106">
        <v>847.5</v>
      </c>
      <c r="EM124" s="107">
        <v>735.83500000000004</v>
      </c>
      <c r="EN124" s="105">
        <v>463.23149487000001</v>
      </c>
      <c r="EO124" s="105">
        <v>10964.025395000001</v>
      </c>
      <c r="EP124" s="105">
        <v>0</v>
      </c>
      <c r="ER124" s="133">
        <v>0</v>
      </c>
      <c r="ES124" s="23">
        <v>0</v>
      </c>
      <c r="ET124" s="34">
        <f t="shared" si="21"/>
        <v>0</v>
      </c>
      <c r="EU124" s="133">
        <v>0</v>
      </c>
      <c r="EV124" s="23">
        <v>0</v>
      </c>
      <c r="EW124" s="34">
        <f t="shared" si="39"/>
        <v>0</v>
      </c>
      <c r="EY124" s="141">
        <v>0</v>
      </c>
      <c r="EZ124" s="23">
        <v>0</v>
      </c>
      <c r="FA124" s="139">
        <f t="shared" si="22"/>
        <v>0</v>
      </c>
      <c r="FB124" s="5">
        <v>4613</v>
      </c>
      <c r="FC124" s="139">
        <f t="shared" si="23"/>
        <v>1</v>
      </c>
      <c r="FE124" s="5"/>
      <c r="FF124" s="141">
        <v>2897.4</v>
      </c>
      <c r="FG124" s="23">
        <v>0</v>
      </c>
      <c r="FH124" s="139">
        <f t="shared" si="24"/>
        <v>0.21751027532233547</v>
      </c>
      <c r="FI124" s="5">
        <v>0</v>
      </c>
      <c r="FJ124" s="139">
        <f t="shared" si="25"/>
        <v>0</v>
      </c>
      <c r="FL124" s="144">
        <v>7873</v>
      </c>
      <c r="FM124" s="145">
        <f t="shared" si="26"/>
        <v>0.68245451314546257</v>
      </c>
      <c r="FN124" s="144">
        <v>2591</v>
      </c>
      <c r="FO124" s="145">
        <f t="shared" si="27"/>
        <v>0.82634348588741824</v>
      </c>
      <c r="FQ124" s="141">
        <v>0</v>
      </c>
      <c r="FR124" s="23">
        <v>367.01</v>
      </c>
      <c r="FS124" s="185">
        <f t="shared" si="28"/>
        <v>0.46568963329526708</v>
      </c>
      <c r="FT124" s="186">
        <f t="shared" si="29"/>
        <v>367.01</v>
      </c>
      <c r="FV124" s="107">
        <f t="shared" si="30"/>
        <v>574.84032627000011</v>
      </c>
      <c r="FW124" s="23">
        <v>282.01795542000002</v>
      </c>
      <c r="FX124" s="23">
        <v>292.82237085000003</v>
      </c>
      <c r="FY124" s="23">
        <v>0</v>
      </c>
      <c r="FZ124" s="23">
        <f t="shared" si="31"/>
        <v>0.36998814117365686</v>
      </c>
      <c r="GA124" s="183">
        <v>0</v>
      </c>
      <c r="GC124" s="37">
        <v>13324.29168</v>
      </c>
      <c r="GD124" s="37">
        <f t="shared" si="32"/>
        <v>0.40872060368098162</v>
      </c>
      <c r="GE124" s="37">
        <v>983.61980000000017</v>
      </c>
      <c r="GF124" s="37">
        <f t="shared" si="33"/>
        <v>7.2979655735272306E-2</v>
      </c>
      <c r="GH124" s="5">
        <v>18516.809260000002</v>
      </c>
      <c r="GI124" s="270">
        <v>1210.2755010000001</v>
      </c>
      <c r="GK124" s="35">
        <v>0.25700000000000001</v>
      </c>
      <c r="GL124" s="33">
        <v>0.84</v>
      </c>
      <c r="GM124" s="5">
        <f t="shared" si="34"/>
        <v>1517.77579117</v>
      </c>
      <c r="GN124" s="5">
        <v>-1517.77579117</v>
      </c>
      <c r="GO124" s="5">
        <f t="shared" si="35"/>
        <v>0</v>
      </c>
      <c r="GP124" s="5">
        <f t="shared" si="36"/>
        <v>0</v>
      </c>
      <c r="GR124" s="270">
        <v>18734.704310000001</v>
      </c>
      <c r="GS124" s="270">
        <v>1651.9608029999999</v>
      </c>
      <c r="GV124" s="270">
        <v>3776.590956</v>
      </c>
      <c r="GW124" s="270">
        <v>1135.1107420000001</v>
      </c>
      <c r="GX124" s="5">
        <f t="shared" si="37"/>
        <v>1537.03108</v>
      </c>
      <c r="GY124" s="5">
        <f t="shared" si="38"/>
        <v>0.73850864616218437</v>
      </c>
    </row>
    <row r="125" spans="16:207" x14ac:dyDescent="0.35">
      <c r="P125" s="40">
        <v>123</v>
      </c>
      <c r="Q125" s="85">
        <v>0</v>
      </c>
      <c r="R125" s="86">
        <v>0</v>
      </c>
      <c r="S125" s="87">
        <v>0</v>
      </c>
      <c r="T125" s="86">
        <v>0</v>
      </c>
      <c r="U125" s="87">
        <v>0</v>
      </c>
      <c r="V125" s="86">
        <v>0</v>
      </c>
      <c r="W125" s="87">
        <v>0</v>
      </c>
      <c r="X125" s="86">
        <v>0</v>
      </c>
      <c r="Y125" s="87">
        <v>0</v>
      </c>
      <c r="Z125" s="86">
        <v>0</v>
      </c>
      <c r="AA125" s="87">
        <v>0</v>
      </c>
      <c r="AB125" s="86">
        <v>0</v>
      </c>
      <c r="AC125" s="87">
        <v>0</v>
      </c>
      <c r="AD125" s="86">
        <v>0</v>
      </c>
      <c r="AF125" s="40">
        <v>123</v>
      </c>
      <c r="AG125" s="85">
        <v>43342.902600000001</v>
      </c>
      <c r="AH125" s="87">
        <v>1485.8</v>
      </c>
      <c r="AI125" s="85">
        <v>323</v>
      </c>
      <c r="AJ125" s="37">
        <v>0.48699999999999999</v>
      </c>
      <c r="AK125" s="37">
        <v>0.64600000000000002</v>
      </c>
      <c r="AL125" s="37">
        <v>0.64600000000000002</v>
      </c>
      <c r="AM125" s="86">
        <v>82.042000000000002</v>
      </c>
      <c r="AN125" s="87">
        <v>2573.2356</v>
      </c>
      <c r="AO125" s="37">
        <v>0.127</v>
      </c>
      <c r="AP125" s="34">
        <v>0.221</v>
      </c>
      <c r="AQ125" s="85">
        <v>35323.199999999997</v>
      </c>
      <c r="AR125" s="87">
        <v>22277.775000000001</v>
      </c>
      <c r="AS125" s="37">
        <v>0.79199999999999993</v>
      </c>
      <c r="AT125" s="34">
        <v>0.94900000000000007</v>
      </c>
      <c r="AU125" s="26"/>
      <c r="AV125" s="85">
        <v>864.39400000000001</v>
      </c>
      <c r="AW125" s="86">
        <v>0.35100013806209546</v>
      </c>
      <c r="AX125" s="85">
        <v>865.53800000000001</v>
      </c>
      <c r="AY125" s="86">
        <v>0.53860485376477907</v>
      </c>
      <c r="AZ125" s="85">
        <v>1121.4780000000001</v>
      </c>
      <c r="BA125" s="86">
        <v>0.5784392407674851</v>
      </c>
      <c r="BB125" s="26"/>
      <c r="BC125" s="88">
        <v>54782.928</v>
      </c>
      <c r="BD125" s="86">
        <v>0.78688524590163933</v>
      </c>
      <c r="BE125" s="26"/>
      <c r="BF125" s="133">
        <v>18516.809000000001</v>
      </c>
      <c r="BG125" s="26">
        <v>0</v>
      </c>
      <c r="BH125" s="89">
        <v>0</v>
      </c>
      <c r="BI125" s="90">
        <v>0.56800027607361969</v>
      </c>
      <c r="BJ125" s="91">
        <v>0</v>
      </c>
      <c r="BK125" s="89">
        <v>0</v>
      </c>
      <c r="BL125" s="89">
        <v>0</v>
      </c>
      <c r="BM125" s="89">
        <v>0</v>
      </c>
      <c r="BN125" s="89">
        <v>1210.2760000000001</v>
      </c>
      <c r="BO125" s="90">
        <v>8.9796408962754121E-2</v>
      </c>
      <c r="BP125" s="91">
        <v>0</v>
      </c>
      <c r="BQ125" s="26">
        <v>7668</v>
      </c>
      <c r="BR125" s="26">
        <v>0</v>
      </c>
      <c r="BS125" s="26"/>
      <c r="BT125" s="92">
        <v>-700</v>
      </c>
      <c r="BU125" s="26">
        <v>0</v>
      </c>
      <c r="BV125" s="26">
        <v>4485</v>
      </c>
      <c r="BW125" s="26">
        <v>4485</v>
      </c>
      <c r="BX125" s="26">
        <v>0</v>
      </c>
      <c r="BY125" s="26">
        <v>0</v>
      </c>
      <c r="BZ125" s="26">
        <v>5000</v>
      </c>
      <c r="CA125" s="26">
        <v>5000</v>
      </c>
      <c r="CB125" s="26">
        <v>-5300</v>
      </c>
      <c r="CC125" s="26">
        <v>0</v>
      </c>
      <c r="CD125" s="26">
        <v>-4000</v>
      </c>
      <c r="CE125" s="26">
        <v>0</v>
      </c>
      <c r="CF125" s="26">
        <v>-4800</v>
      </c>
      <c r="CG125" s="26">
        <v>0</v>
      </c>
      <c r="CH125" s="26">
        <v>12577.671658990001</v>
      </c>
      <c r="CI125" s="26">
        <v>12577.671658990001</v>
      </c>
      <c r="CJ125" s="90">
        <v>22062.671658990002</v>
      </c>
      <c r="CK125" s="26"/>
      <c r="CL125" s="92">
        <v>-700</v>
      </c>
      <c r="CM125" s="26">
        <v>700</v>
      </c>
      <c r="CN125" s="26">
        <v>4485</v>
      </c>
      <c r="CO125" s="26">
        <v>0</v>
      </c>
      <c r="CP125" s="26">
        <v>0</v>
      </c>
      <c r="CQ125" s="26">
        <v>0</v>
      </c>
      <c r="CR125" s="26">
        <v>5000</v>
      </c>
      <c r="CS125" s="26">
        <v>0</v>
      </c>
      <c r="CT125" s="26">
        <v>-5300</v>
      </c>
      <c r="CU125" s="26">
        <v>5300</v>
      </c>
      <c r="CV125" s="26">
        <v>-4000</v>
      </c>
      <c r="CW125" s="26">
        <v>4000</v>
      </c>
      <c r="CX125" s="26">
        <v>-4800</v>
      </c>
      <c r="CY125" s="26">
        <v>4800</v>
      </c>
      <c r="CZ125" s="26">
        <v>12577.671658990001</v>
      </c>
      <c r="DA125" s="26">
        <v>0</v>
      </c>
      <c r="DB125" s="90">
        <v>14800</v>
      </c>
      <c r="DC125" s="26"/>
      <c r="DD125" s="93">
        <v>28715.371999999999</v>
      </c>
      <c r="DE125" s="34">
        <v>1992.9269999999999</v>
      </c>
      <c r="DF125" s="37">
        <v>1573.8567565034</v>
      </c>
      <c r="DG125" s="37">
        <v>32282.155756503398</v>
      </c>
      <c r="DH125" s="93">
        <v>7422.616</v>
      </c>
      <c r="DI125" s="93">
        <v>51297.411</v>
      </c>
      <c r="DJ125" s="34">
        <v>8434</v>
      </c>
      <c r="DK125" s="90">
        <v>59731.411</v>
      </c>
      <c r="DL125" s="26"/>
      <c r="DM125" s="93">
        <v>733.84299999999996</v>
      </c>
      <c r="DN125" s="34">
        <v>10490.3985776968</v>
      </c>
      <c r="DO125" s="34">
        <v>11224.241577696801</v>
      </c>
      <c r="DP125" s="37">
        <v>1601.956469328378</v>
      </c>
      <c r="DQ125" s="37">
        <v>2897.904127127681</v>
      </c>
      <c r="DR125" s="37">
        <v>463.23149487000001</v>
      </c>
      <c r="DS125" s="34">
        <v>3361.135621997681</v>
      </c>
      <c r="DT125" s="34">
        <v>160.99467372931559</v>
      </c>
      <c r="DU125" s="34">
        <v>160.99467372931559</v>
      </c>
      <c r="DW125" s="97">
        <v>0</v>
      </c>
      <c r="DX125" s="98">
        <v>6779.6610170000004</v>
      </c>
      <c r="DY125" s="104">
        <v>1447.7400829999999</v>
      </c>
      <c r="DZ125" s="104">
        <v>0</v>
      </c>
      <c r="EA125" s="97">
        <v>0</v>
      </c>
      <c r="EB125" s="98">
        <v>574.84032626999999</v>
      </c>
      <c r="EC125" s="97">
        <v>0</v>
      </c>
      <c r="ED125" s="98">
        <v>1271.1864410000001</v>
      </c>
      <c r="EE125" s="97">
        <v>0</v>
      </c>
      <c r="EF125" s="98">
        <v>847.5</v>
      </c>
      <c r="EG125" s="97">
        <v>0</v>
      </c>
      <c r="EH125" s="98">
        <v>7397.5988710000001</v>
      </c>
      <c r="EI125" s="97">
        <v>0</v>
      </c>
      <c r="EJ125" s="98">
        <v>6779.6610170000004</v>
      </c>
      <c r="EK125" s="105">
        <v>574.84032626999999</v>
      </c>
      <c r="EL125" s="106">
        <v>847.5</v>
      </c>
      <c r="EM125" s="107">
        <v>735.83500000000004</v>
      </c>
      <c r="EN125" s="105">
        <v>463.23149487000001</v>
      </c>
      <c r="EO125" s="105">
        <v>10964.025395000001</v>
      </c>
      <c r="EP125" s="105">
        <v>0</v>
      </c>
      <c r="ER125" s="133">
        <v>0</v>
      </c>
      <c r="ES125" s="23">
        <v>0</v>
      </c>
      <c r="ET125" s="34">
        <f t="shared" si="21"/>
        <v>0</v>
      </c>
      <c r="EU125" s="133">
        <v>0</v>
      </c>
      <c r="EV125" s="23">
        <v>0</v>
      </c>
      <c r="EW125" s="34">
        <f t="shared" si="39"/>
        <v>0</v>
      </c>
      <c r="EY125" s="141">
        <v>0</v>
      </c>
      <c r="EZ125" s="23">
        <v>0</v>
      </c>
      <c r="FA125" s="139">
        <f t="shared" si="22"/>
        <v>0</v>
      </c>
      <c r="FB125" s="5">
        <v>4613</v>
      </c>
      <c r="FC125" s="139">
        <f t="shared" si="23"/>
        <v>1</v>
      </c>
      <c r="FE125" s="5"/>
      <c r="FF125" s="141">
        <v>2897.4</v>
      </c>
      <c r="FG125" s="23">
        <v>0</v>
      </c>
      <c r="FH125" s="139">
        <f t="shared" si="24"/>
        <v>0.21751027532233547</v>
      </c>
      <c r="FI125" s="5">
        <v>3193.1925787199998</v>
      </c>
      <c r="FJ125" s="139">
        <f t="shared" si="25"/>
        <v>0.83221073200938223</v>
      </c>
      <c r="FL125" s="144">
        <v>7873</v>
      </c>
      <c r="FM125" s="145">
        <f t="shared" si="26"/>
        <v>0.68245451314546257</v>
      </c>
      <c r="FN125" s="144">
        <v>2591</v>
      </c>
      <c r="FO125" s="145">
        <f t="shared" si="27"/>
        <v>0.82634348588741824</v>
      </c>
      <c r="FQ125" s="141">
        <v>278</v>
      </c>
      <c r="FR125" s="23">
        <v>367.01</v>
      </c>
      <c r="FS125" s="185">
        <f t="shared" si="28"/>
        <v>0.8184367466057606</v>
      </c>
      <c r="FT125" s="186">
        <f t="shared" si="29"/>
        <v>645.01</v>
      </c>
      <c r="FV125" s="107">
        <f t="shared" si="30"/>
        <v>574.84032626999999</v>
      </c>
      <c r="FW125" s="23">
        <v>574.84032626999999</v>
      </c>
      <c r="FX125" s="23">
        <v>0</v>
      </c>
      <c r="FY125" s="23">
        <v>0</v>
      </c>
      <c r="FZ125" s="23">
        <f t="shared" si="31"/>
        <v>0.36998814117365675</v>
      </c>
      <c r="GA125" s="183">
        <v>0</v>
      </c>
      <c r="GC125" s="37">
        <v>13146.93439</v>
      </c>
      <c r="GD125" s="37">
        <f t="shared" si="32"/>
        <v>0.40328019601226994</v>
      </c>
      <c r="GE125" s="37">
        <v>859.29596000000015</v>
      </c>
      <c r="GF125" s="37">
        <f t="shared" si="33"/>
        <v>6.3755450363555441E-2</v>
      </c>
      <c r="GH125" s="5">
        <v>18469.03587</v>
      </c>
      <c r="GI125" s="270">
        <v>1103.001268</v>
      </c>
      <c r="GK125" s="35">
        <v>0.25700000000000001</v>
      </c>
      <c r="GL125" s="33">
        <v>0.84</v>
      </c>
      <c r="GM125" s="5">
        <f t="shared" si="34"/>
        <v>1517.77579117</v>
      </c>
      <c r="GN125" s="5">
        <v>-1517.77579117</v>
      </c>
      <c r="GO125" s="5">
        <f t="shared" si="35"/>
        <v>0</v>
      </c>
      <c r="GP125" s="5">
        <f t="shared" si="36"/>
        <v>0</v>
      </c>
      <c r="GR125" s="270">
        <v>18766.6077</v>
      </c>
      <c r="GS125" s="270">
        <v>1385.3796359999999</v>
      </c>
      <c r="GV125" s="270">
        <v>3776.590956</v>
      </c>
      <c r="GW125" s="270">
        <v>1135.1107420000001</v>
      </c>
      <c r="GX125" s="5">
        <f t="shared" si="37"/>
        <v>1537.03108</v>
      </c>
      <c r="GY125" s="5">
        <f t="shared" si="38"/>
        <v>0.73850864616218437</v>
      </c>
    </row>
    <row r="126" spans="16:207" x14ac:dyDescent="0.35">
      <c r="P126" s="40">
        <v>124</v>
      </c>
      <c r="Q126" s="85">
        <v>0</v>
      </c>
      <c r="R126" s="86">
        <v>0</v>
      </c>
      <c r="S126" s="87">
        <v>0</v>
      </c>
      <c r="T126" s="86">
        <v>0</v>
      </c>
      <c r="U126" s="87">
        <v>0</v>
      </c>
      <c r="V126" s="86">
        <v>0</v>
      </c>
      <c r="W126" s="87">
        <v>0</v>
      </c>
      <c r="X126" s="86">
        <v>0</v>
      </c>
      <c r="Y126" s="87">
        <v>0</v>
      </c>
      <c r="Z126" s="86">
        <v>0</v>
      </c>
      <c r="AA126" s="87">
        <v>0</v>
      </c>
      <c r="AB126" s="86">
        <v>0</v>
      </c>
      <c r="AC126" s="87">
        <v>0</v>
      </c>
      <c r="AD126" s="86">
        <v>0</v>
      </c>
      <c r="AF126" s="40">
        <v>124</v>
      </c>
      <c r="AG126" s="85">
        <v>43253.902800000003</v>
      </c>
      <c r="AH126" s="87">
        <v>1501.9</v>
      </c>
      <c r="AI126" s="85">
        <v>326.5</v>
      </c>
      <c r="AJ126" s="37">
        <v>0.48600000000000004</v>
      </c>
      <c r="AK126" s="37">
        <v>0.65300000000000002</v>
      </c>
      <c r="AL126" s="37">
        <v>0.65300000000000002</v>
      </c>
      <c r="AM126" s="86">
        <v>72.998000000000005</v>
      </c>
      <c r="AN126" s="87">
        <v>2317.0763999999999</v>
      </c>
      <c r="AO126" s="37">
        <v>0.113</v>
      </c>
      <c r="AP126" s="34">
        <v>0.19899999999999998</v>
      </c>
      <c r="AQ126" s="85">
        <v>33896</v>
      </c>
      <c r="AR126" s="87">
        <v>22230.825000000001</v>
      </c>
      <c r="AS126" s="37">
        <v>0.76</v>
      </c>
      <c r="AT126" s="34">
        <v>0.94700000000000006</v>
      </c>
      <c r="AU126" s="26"/>
      <c r="AV126" s="85">
        <v>861.93100000000004</v>
      </c>
      <c r="AW126" s="86">
        <v>0.35000000000000003</v>
      </c>
      <c r="AX126" s="85">
        <v>873.54</v>
      </c>
      <c r="AY126" s="86">
        <v>0.54358431860609835</v>
      </c>
      <c r="AZ126" s="85">
        <v>1121.4780000000001</v>
      </c>
      <c r="BA126" s="86">
        <v>0.5784392407674851</v>
      </c>
      <c r="BB126" s="26"/>
      <c r="BC126" s="88">
        <v>54782.928</v>
      </c>
      <c r="BD126" s="86">
        <v>0.78688524590163933</v>
      </c>
      <c r="BE126" s="26"/>
      <c r="BF126" s="133">
        <v>18469.036</v>
      </c>
      <c r="BG126" s="26">
        <v>0</v>
      </c>
      <c r="BH126" s="89">
        <v>0</v>
      </c>
      <c r="BI126" s="90">
        <v>0.56653484662576692</v>
      </c>
      <c r="BJ126" s="91">
        <v>0</v>
      </c>
      <c r="BK126" s="89">
        <v>0</v>
      </c>
      <c r="BL126" s="89">
        <v>0</v>
      </c>
      <c r="BM126" s="89">
        <v>0</v>
      </c>
      <c r="BN126" s="89">
        <v>1103.001</v>
      </c>
      <c r="BO126" s="90">
        <v>8.183714200920017E-2</v>
      </c>
      <c r="BP126" s="91">
        <v>0</v>
      </c>
      <c r="BQ126" s="26">
        <v>7668</v>
      </c>
      <c r="BR126" s="26">
        <v>0</v>
      </c>
      <c r="BS126" s="26"/>
      <c r="BT126" s="92">
        <v>-700</v>
      </c>
      <c r="BU126" s="26">
        <v>0</v>
      </c>
      <c r="BV126" s="26">
        <v>4485</v>
      </c>
      <c r="BW126" s="26">
        <v>4485</v>
      </c>
      <c r="BX126" s="26">
        <v>0</v>
      </c>
      <c r="BY126" s="26">
        <v>0</v>
      </c>
      <c r="BZ126" s="26">
        <v>5000</v>
      </c>
      <c r="CA126" s="26">
        <v>5000</v>
      </c>
      <c r="CB126" s="26">
        <v>-5300</v>
      </c>
      <c r="CC126" s="26">
        <v>0</v>
      </c>
      <c r="CD126" s="26">
        <v>-4000</v>
      </c>
      <c r="CE126" s="26">
        <v>0</v>
      </c>
      <c r="CF126" s="26">
        <v>-4800</v>
      </c>
      <c r="CG126" s="26">
        <v>0</v>
      </c>
      <c r="CH126" s="26">
        <v>12668.28613946</v>
      </c>
      <c r="CI126" s="26">
        <v>12668.28613946</v>
      </c>
      <c r="CJ126" s="90">
        <v>22153.28613946</v>
      </c>
      <c r="CK126" s="26"/>
      <c r="CL126" s="92">
        <v>-700</v>
      </c>
      <c r="CM126" s="26">
        <v>700</v>
      </c>
      <c r="CN126" s="26">
        <v>4485</v>
      </c>
      <c r="CO126" s="26">
        <v>0</v>
      </c>
      <c r="CP126" s="26">
        <v>0</v>
      </c>
      <c r="CQ126" s="26">
        <v>0</v>
      </c>
      <c r="CR126" s="26">
        <v>5000</v>
      </c>
      <c r="CS126" s="26">
        <v>0</v>
      </c>
      <c r="CT126" s="26">
        <v>-5300</v>
      </c>
      <c r="CU126" s="26">
        <v>5300</v>
      </c>
      <c r="CV126" s="26">
        <v>-4000</v>
      </c>
      <c r="CW126" s="26">
        <v>4000</v>
      </c>
      <c r="CX126" s="26">
        <v>-4800</v>
      </c>
      <c r="CY126" s="26">
        <v>4800</v>
      </c>
      <c r="CZ126" s="26">
        <v>12668.28613946</v>
      </c>
      <c r="DA126" s="26">
        <v>0</v>
      </c>
      <c r="DB126" s="90">
        <v>14800</v>
      </c>
      <c r="DC126" s="26"/>
      <c r="DD126" s="93">
        <v>27649.628000000001</v>
      </c>
      <c r="DE126" s="34">
        <v>1963.6559999999999</v>
      </c>
      <c r="DF126" s="37">
        <v>2506.5258746324998</v>
      </c>
      <c r="DG126" s="37">
        <v>32119.809874632498</v>
      </c>
      <c r="DH126" s="93">
        <v>7222.8249999999998</v>
      </c>
      <c r="DI126" s="93">
        <v>49788.411</v>
      </c>
      <c r="DJ126" s="34">
        <v>8314</v>
      </c>
      <c r="DK126" s="90">
        <v>58102.411</v>
      </c>
      <c r="DL126" s="26"/>
      <c r="DM126" s="93">
        <v>823.94100000000003</v>
      </c>
      <c r="DN126" s="34">
        <v>10490.3985776968</v>
      </c>
      <c r="DO126" s="34">
        <v>11314.339577696801</v>
      </c>
      <c r="DP126" s="37">
        <v>1601.956469328378</v>
      </c>
      <c r="DQ126" s="37">
        <v>2897.904127127681</v>
      </c>
      <c r="DR126" s="37">
        <v>463.23149487000001</v>
      </c>
      <c r="DS126" s="34">
        <v>3361.135621997681</v>
      </c>
      <c r="DT126" s="34">
        <v>160.99467372931559</v>
      </c>
      <c r="DU126" s="34">
        <v>160.99467372931559</v>
      </c>
      <c r="DW126" s="97">
        <v>0</v>
      </c>
      <c r="DX126" s="98">
        <v>6779.6610170000004</v>
      </c>
      <c r="DY126" s="104">
        <v>1447.7400829999999</v>
      </c>
      <c r="DZ126" s="104">
        <v>0</v>
      </c>
      <c r="EA126" s="97">
        <v>0</v>
      </c>
      <c r="EB126" s="98">
        <v>244.84032626999999</v>
      </c>
      <c r="EC126" s="97">
        <v>0</v>
      </c>
      <c r="ED126" s="98">
        <v>1271.1864410000001</v>
      </c>
      <c r="EE126" s="97">
        <v>0</v>
      </c>
      <c r="EF126" s="98">
        <v>847.5</v>
      </c>
      <c r="EG126" s="97">
        <v>0</v>
      </c>
      <c r="EH126" s="98">
        <v>7397.5988710000001</v>
      </c>
      <c r="EI126" s="97">
        <v>0</v>
      </c>
      <c r="EJ126" s="98">
        <v>6779.6610170000004</v>
      </c>
      <c r="EK126" s="105">
        <v>244.84032626999999</v>
      </c>
      <c r="EL126" s="106">
        <v>847.5</v>
      </c>
      <c r="EM126" s="107">
        <v>735.83500000000004</v>
      </c>
      <c r="EN126" s="105">
        <v>463.23149487000001</v>
      </c>
      <c r="EO126" s="105">
        <v>10964.025395000001</v>
      </c>
      <c r="EP126" s="105">
        <v>0</v>
      </c>
      <c r="ER126" s="133">
        <v>0</v>
      </c>
      <c r="ES126" s="23">
        <v>0</v>
      </c>
      <c r="ET126" s="34">
        <f t="shared" si="21"/>
        <v>0</v>
      </c>
      <c r="EU126" s="133">
        <v>0</v>
      </c>
      <c r="EV126" s="23">
        <v>0</v>
      </c>
      <c r="EW126" s="34">
        <f t="shared" si="39"/>
        <v>0</v>
      </c>
      <c r="EY126" s="141">
        <v>0</v>
      </c>
      <c r="EZ126" s="23">
        <v>0</v>
      </c>
      <c r="FA126" s="139">
        <f t="shared" si="22"/>
        <v>0</v>
      </c>
      <c r="FB126" s="5">
        <v>4613</v>
      </c>
      <c r="FC126" s="139">
        <f t="shared" si="23"/>
        <v>1</v>
      </c>
      <c r="FE126" s="5"/>
      <c r="FF126" s="141">
        <v>2897.4</v>
      </c>
      <c r="FG126" s="23">
        <v>0</v>
      </c>
      <c r="FH126" s="139">
        <f t="shared" si="24"/>
        <v>0.21751027532233547</v>
      </c>
      <c r="FI126" s="5">
        <v>0</v>
      </c>
      <c r="FJ126" s="139">
        <f t="shared" si="25"/>
        <v>0</v>
      </c>
      <c r="FL126" s="144">
        <v>7873</v>
      </c>
      <c r="FM126" s="145">
        <f t="shared" si="26"/>
        <v>0.68245451314546257</v>
      </c>
      <c r="FN126" s="144">
        <v>2591</v>
      </c>
      <c r="FO126" s="145">
        <f t="shared" si="27"/>
        <v>0.82634348588741824</v>
      </c>
      <c r="FQ126" s="141">
        <v>119.13677020999999</v>
      </c>
      <c r="FR126" s="23">
        <v>367.01</v>
      </c>
      <c r="FS126" s="185">
        <f t="shared" si="28"/>
        <v>0.61685924401725667</v>
      </c>
      <c r="FT126" s="186">
        <f t="shared" si="29"/>
        <v>486.14677021</v>
      </c>
      <c r="FV126" s="107">
        <f t="shared" si="30"/>
        <v>574.84032626999999</v>
      </c>
      <c r="FW126" s="23">
        <v>244.84032626999999</v>
      </c>
      <c r="FX126" s="23">
        <v>330</v>
      </c>
      <c r="FY126" s="23">
        <v>0</v>
      </c>
      <c r="FZ126" s="23">
        <f t="shared" si="31"/>
        <v>0.36998814117365675</v>
      </c>
      <c r="GA126" s="183">
        <v>0</v>
      </c>
      <c r="GC126" s="37">
        <v>13113.01556</v>
      </c>
      <c r="GD126" s="37">
        <f t="shared" si="32"/>
        <v>0.40223974110429445</v>
      </c>
      <c r="GE126" s="37">
        <v>783.13070999999991</v>
      </c>
      <c r="GF126" s="37">
        <f t="shared" si="33"/>
        <v>5.8104370826532123E-2</v>
      </c>
      <c r="GH126" s="5">
        <v>18405.22568</v>
      </c>
      <c r="GI126" s="270">
        <v>1070.383112</v>
      </c>
      <c r="GK126" s="35">
        <v>0.25700000000000001</v>
      </c>
      <c r="GL126" s="33">
        <v>0.84</v>
      </c>
      <c r="GM126" s="5">
        <f t="shared" si="34"/>
        <v>1517.77579117</v>
      </c>
      <c r="GN126" s="5">
        <v>-1517.77579117</v>
      </c>
      <c r="GO126" s="5">
        <f t="shared" si="35"/>
        <v>0</v>
      </c>
      <c r="GP126" s="5">
        <f t="shared" si="36"/>
        <v>0</v>
      </c>
      <c r="GR126" s="270">
        <v>18516.809260000002</v>
      </c>
      <c r="GS126" s="270">
        <v>1210.2755010000001</v>
      </c>
      <c r="GV126" s="270">
        <v>3776.590956</v>
      </c>
      <c r="GW126" s="270">
        <v>1135.1107420000001</v>
      </c>
      <c r="GX126" s="5">
        <f t="shared" si="37"/>
        <v>1537.03108</v>
      </c>
      <c r="GY126" s="5">
        <f t="shared" si="38"/>
        <v>0.73850864616218437</v>
      </c>
    </row>
    <row r="127" spans="16:207" x14ac:dyDescent="0.35">
      <c r="P127" s="40">
        <v>125</v>
      </c>
      <c r="Q127" s="85">
        <v>0</v>
      </c>
      <c r="R127" s="86">
        <v>0</v>
      </c>
      <c r="S127" s="87">
        <v>0</v>
      </c>
      <c r="T127" s="86">
        <v>0</v>
      </c>
      <c r="U127" s="87">
        <v>0</v>
      </c>
      <c r="V127" s="86">
        <v>0</v>
      </c>
      <c r="W127" s="87">
        <v>0</v>
      </c>
      <c r="X127" s="86">
        <v>0</v>
      </c>
      <c r="Y127" s="87">
        <v>0</v>
      </c>
      <c r="Z127" s="86">
        <v>0</v>
      </c>
      <c r="AA127" s="87">
        <v>0</v>
      </c>
      <c r="AB127" s="86">
        <v>0</v>
      </c>
      <c r="AC127" s="87">
        <v>0</v>
      </c>
      <c r="AD127" s="86">
        <v>0</v>
      </c>
      <c r="AF127" s="40">
        <v>125</v>
      </c>
      <c r="AG127" s="85">
        <v>43075.903200000001</v>
      </c>
      <c r="AH127" s="87">
        <v>1520.3</v>
      </c>
      <c r="AI127" s="85">
        <v>330.5</v>
      </c>
      <c r="AJ127" s="37">
        <v>0.48399999999999999</v>
      </c>
      <c r="AK127" s="37">
        <v>0.66100000000000003</v>
      </c>
      <c r="AL127" s="37">
        <v>0.66100000000000003</v>
      </c>
      <c r="AM127" s="86">
        <v>69.122</v>
      </c>
      <c r="AN127" s="87">
        <v>2317.0763999999999</v>
      </c>
      <c r="AO127" s="37">
        <v>0.107</v>
      </c>
      <c r="AP127" s="34">
        <v>0.19899999999999998</v>
      </c>
      <c r="AQ127" s="85">
        <v>32379.599999999999</v>
      </c>
      <c r="AR127" s="87">
        <v>22183.875</v>
      </c>
      <c r="AS127" s="37">
        <v>0.72599999999999998</v>
      </c>
      <c r="AT127" s="34">
        <v>0.94499999999999995</v>
      </c>
      <c r="AU127" s="26"/>
      <c r="AV127" s="85">
        <v>859.46799999999996</v>
      </c>
      <c r="AW127" s="86">
        <v>0.34899986193790455</v>
      </c>
      <c r="AX127" s="85">
        <v>868.88400000000001</v>
      </c>
      <c r="AY127" s="86">
        <v>0.54068699439950219</v>
      </c>
      <c r="AZ127" s="85">
        <v>1121.4780000000001</v>
      </c>
      <c r="BA127" s="86">
        <v>0.5784392407674851</v>
      </c>
      <c r="BB127" s="26"/>
      <c r="BC127" s="88">
        <v>54782.928</v>
      </c>
      <c r="BD127" s="86">
        <v>0.78688524590163933</v>
      </c>
      <c r="BE127" s="26"/>
      <c r="BF127" s="133">
        <v>18405.225999999999</v>
      </c>
      <c r="BG127" s="26">
        <v>0</v>
      </c>
      <c r="BH127" s="89">
        <v>0</v>
      </c>
      <c r="BI127" s="90">
        <v>0.56457748466257662</v>
      </c>
      <c r="BJ127" s="91">
        <v>0</v>
      </c>
      <c r="BK127" s="89">
        <v>0</v>
      </c>
      <c r="BL127" s="89">
        <v>0</v>
      </c>
      <c r="BM127" s="89">
        <v>0</v>
      </c>
      <c r="BN127" s="89">
        <v>1070.383</v>
      </c>
      <c r="BO127" s="90">
        <v>7.9417050007419498E-2</v>
      </c>
      <c r="BP127" s="91">
        <v>0</v>
      </c>
      <c r="BQ127" s="26">
        <v>7668</v>
      </c>
      <c r="BR127" s="26">
        <v>0</v>
      </c>
      <c r="BS127" s="26"/>
      <c r="BT127" s="92">
        <v>-700</v>
      </c>
      <c r="BU127" s="26">
        <v>0</v>
      </c>
      <c r="BV127" s="26">
        <v>4485</v>
      </c>
      <c r="BW127" s="26">
        <v>4485</v>
      </c>
      <c r="BX127" s="26">
        <v>0</v>
      </c>
      <c r="BY127" s="26">
        <v>0</v>
      </c>
      <c r="BZ127" s="26">
        <v>5000</v>
      </c>
      <c r="CA127" s="26">
        <v>5000</v>
      </c>
      <c r="CB127" s="26">
        <v>-5300</v>
      </c>
      <c r="CC127" s="26">
        <v>0</v>
      </c>
      <c r="CD127" s="26">
        <v>-4000</v>
      </c>
      <c r="CE127" s="26">
        <v>0</v>
      </c>
      <c r="CF127" s="26">
        <v>-4800</v>
      </c>
      <c r="CG127" s="26">
        <v>0</v>
      </c>
      <c r="CH127" s="26">
        <v>14235.40496736</v>
      </c>
      <c r="CI127" s="26">
        <v>14235.40496736</v>
      </c>
      <c r="CJ127" s="90">
        <v>23720.404967360002</v>
      </c>
      <c r="CK127" s="26"/>
      <c r="CL127" s="92">
        <v>-700</v>
      </c>
      <c r="CM127" s="26">
        <v>700</v>
      </c>
      <c r="CN127" s="26">
        <v>4485</v>
      </c>
      <c r="CO127" s="26">
        <v>0</v>
      </c>
      <c r="CP127" s="26">
        <v>0</v>
      </c>
      <c r="CQ127" s="26">
        <v>0</v>
      </c>
      <c r="CR127" s="26">
        <v>5000</v>
      </c>
      <c r="CS127" s="26">
        <v>0</v>
      </c>
      <c r="CT127" s="26">
        <v>-5300</v>
      </c>
      <c r="CU127" s="26">
        <v>5300</v>
      </c>
      <c r="CV127" s="26">
        <v>-4000</v>
      </c>
      <c r="CW127" s="26">
        <v>4000</v>
      </c>
      <c r="CX127" s="26">
        <v>-4800</v>
      </c>
      <c r="CY127" s="26">
        <v>4800</v>
      </c>
      <c r="CZ127" s="26">
        <v>14235.40496736</v>
      </c>
      <c r="DA127" s="26">
        <v>0</v>
      </c>
      <c r="DB127" s="90">
        <v>14800</v>
      </c>
      <c r="DC127" s="26"/>
      <c r="DD127" s="93">
        <v>26674.839</v>
      </c>
      <c r="DE127" s="34">
        <v>1954.9349999999999</v>
      </c>
      <c r="DF127" s="37">
        <v>2823.7174552667002</v>
      </c>
      <c r="DG127" s="37">
        <v>31453.491455266703</v>
      </c>
      <c r="DH127" s="93">
        <v>7161.9179999999997</v>
      </c>
      <c r="DI127" s="93">
        <v>49954.411</v>
      </c>
      <c r="DJ127" s="34">
        <v>8423</v>
      </c>
      <c r="DK127" s="90">
        <v>58377.411</v>
      </c>
      <c r="DL127" s="26"/>
      <c r="DM127" s="93">
        <v>966.65</v>
      </c>
      <c r="DN127" s="34">
        <v>10522.090845252949</v>
      </c>
      <c r="DO127" s="34">
        <v>11488.740845252949</v>
      </c>
      <c r="DP127" s="37">
        <v>1601.956469328378</v>
      </c>
      <c r="DQ127" s="37">
        <v>2914.6033376229539</v>
      </c>
      <c r="DR127" s="37">
        <v>446.53228438000002</v>
      </c>
      <c r="DS127" s="34">
        <v>3361.1356220029538</v>
      </c>
      <c r="DT127" s="34">
        <v>161.92240764571969</v>
      </c>
      <c r="DU127" s="34">
        <v>161.92240764571969</v>
      </c>
      <c r="DW127" s="97">
        <v>0</v>
      </c>
      <c r="DX127" s="98">
        <v>6779.6610170000004</v>
      </c>
      <c r="DY127" s="104">
        <v>1447.7400829999999</v>
      </c>
      <c r="DZ127" s="104">
        <v>0</v>
      </c>
      <c r="EA127" s="97">
        <v>0</v>
      </c>
      <c r="EB127" s="98">
        <v>243.91259235000001</v>
      </c>
      <c r="EC127" s="97">
        <v>0</v>
      </c>
      <c r="ED127" s="98">
        <v>1271.1864410000001</v>
      </c>
      <c r="EE127" s="97">
        <v>0</v>
      </c>
      <c r="EF127" s="98">
        <v>847.5</v>
      </c>
      <c r="EG127" s="97">
        <v>0</v>
      </c>
      <c r="EH127" s="98">
        <v>7397.5988710000001</v>
      </c>
      <c r="EI127" s="97">
        <v>0</v>
      </c>
      <c r="EJ127" s="98">
        <v>6779.6610170000004</v>
      </c>
      <c r="EK127" s="105">
        <v>243.91259235000001</v>
      </c>
      <c r="EL127" s="106">
        <v>847.5</v>
      </c>
      <c r="EM127" s="107">
        <v>735.83500000000004</v>
      </c>
      <c r="EN127" s="105">
        <v>446.53228438000002</v>
      </c>
      <c r="EO127" s="105">
        <v>10964.025395000001</v>
      </c>
      <c r="EP127" s="105">
        <v>0</v>
      </c>
      <c r="ER127" s="133">
        <v>0</v>
      </c>
      <c r="ES127" s="23">
        <v>0</v>
      </c>
      <c r="ET127" s="34">
        <f t="shared" si="21"/>
        <v>0</v>
      </c>
      <c r="EU127" s="133">
        <v>0</v>
      </c>
      <c r="EV127" s="23">
        <v>0</v>
      </c>
      <c r="EW127" s="34">
        <f t="shared" si="39"/>
        <v>0</v>
      </c>
      <c r="EY127" s="141">
        <v>335.77767516</v>
      </c>
      <c r="EZ127" s="23">
        <v>0</v>
      </c>
      <c r="FA127" s="139">
        <f t="shared" si="22"/>
        <v>2.468231173230187E-2</v>
      </c>
      <c r="FB127" s="5">
        <v>4613</v>
      </c>
      <c r="FC127" s="139">
        <f t="shared" si="23"/>
        <v>1</v>
      </c>
      <c r="FE127" s="5"/>
      <c r="FF127" s="141">
        <v>2897.4</v>
      </c>
      <c r="FG127" s="23">
        <v>0</v>
      </c>
      <c r="FH127" s="139">
        <f t="shared" si="24"/>
        <v>0.21751027532233547</v>
      </c>
      <c r="FI127" s="5">
        <v>0</v>
      </c>
      <c r="FJ127" s="139">
        <f t="shared" si="25"/>
        <v>0</v>
      </c>
      <c r="FL127" s="144">
        <v>7873</v>
      </c>
      <c r="FM127" s="145">
        <f t="shared" si="26"/>
        <v>0.68245451314546257</v>
      </c>
      <c r="FN127" s="144">
        <v>2591</v>
      </c>
      <c r="FO127" s="145">
        <f t="shared" si="27"/>
        <v>0.82634348588741824</v>
      </c>
      <c r="FQ127" s="141">
        <v>278</v>
      </c>
      <c r="FR127" s="23">
        <v>367.01</v>
      </c>
      <c r="FS127" s="185">
        <f t="shared" si="28"/>
        <v>0.8184367466057606</v>
      </c>
      <c r="FT127" s="186">
        <f t="shared" si="29"/>
        <v>645.01</v>
      </c>
      <c r="FV127" s="107">
        <f t="shared" si="30"/>
        <v>573.91259235000007</v>
      </c>
      <c r="FW127" s="23">
        <v>243.91259235000001</v>
      </c>
      <c r="FX127" s="23">
        <v>330</v>
      </c>
      <c r="FY127" s="23">
        <v>0</v>
      </c>
      <c r="FZ127" s="23">
        <f t="shared" si="31"/>
        <v>0.36939101788066897</v>
      </c>
      <c r="GA127" s="183">
        <v>0</v>
      </c>
      <c r="GC127" s="37">
        <v>13067.71046</v>
      </c>
      <c r="GD127" s="37">
        <f t="shared" si="32"/>
        <v>0.40085001411042948</v>
      </c>
      <c r="GE127" s="37">
        <v>759.97193000000004</v>
      </c>
      <c r="GF127" s="37">
        <f t="shared" si="33"/>
        <v>5.6386105505267847E-2</v>
      </c>
      <c r="GH127" s="5">
        <v>18195.760190000001</v>
      </c>
      <c r="GI127" s="270">
        <v>1130.0527489999999</v>
      </c>
      <c r="GK127" s="35">
        <v>0.25700000000000001</v>
      </c>
      <c r="GL127" s="33">
        <v>0.84</v>
      </c>
      <c r="GM127" s="5">
        <f t="shared" si="34"/>
        <v>1517.77579117</v>
      </c>
      <c r="GN127" s="5">
        <v>-1517.77579117</v>
      </c>
      <c r="GO127" s="5">
        <f t="shared" si="35"/>
        <v>0</v>
      </c>
      <c r="GP127" s="5">
        <f t="shared" si="36"/>
        <v>0</v>
      </c>
      <c r="GR127" s="270">
        <v>18469.03587</v>
      </c>
      <c r="GS127" s="270">
        <v>1103.001268</v>
      </c>
      <c r="GV127" s="270">
        <v>3776.590956</v>
      </c>
      <c r="GW127" s="270">
        <v>1135.1107420000001</v>
      </c>
      <c r="GX127" s="5">
        <f t="shared" si="37"/>
        <v>1537.03108</v>
      </c>
      <c r="GY127" s="5">
        <f t="shared" si="38"/>
        <v>0.73850864616218437</v>
      </c>
    </row>
    <row r="128" spans="16:207" x14ac:dyDescent="0.35">
      <c r="P128" s="40">
        <v>126</v>
      </c>
      <c r="Q128" s="85">
        <v>0</v>
      </c>
      <c r="R128" s="86">
        <v>0</v>
      </c>
      <c r="S128" s="87">
        <v>0</v>
      </c>
      <c r="T128" s="86">
        <v>0</v>
      </c>
      <c r="U128" s="87">
        <v>0</v>
      </c>
      <c r="V128" s="86">
        <v>0</v>
      </c>
      <c r="W128" s="87">
        <v>0</v>
      </c>
      <c r="X128" s="86">
        <v>0</v>
      </c>
      <c r="Y128" s="87">
        <v>0</v>
      </c>
      <c r="Z128" s="86">
        <v>0</v>
      </c>
      <c r="AA128" s="87">
        <v>0</v>
      </c>
      <c r="AB128" s="86">
        <v>0</v>
      </c>
      <c r="AC128" s="87">
        <v>0</v>
      </c>
      <c r="AD128" s="86">
        <v>0</v>
      </c>
      <c r="AF128" s="40">
        <v>126</v>
      </c>
      <c r="AG128" s="85">
        <v>42630.904199999997</v>
      </c>
      <c r="AH128" s="87">
        <v>1545.6</v>
      </c>
      <c r="AI128" s="85">
        <v>336</v>
      </c>
      <c r="AJ128" s="37">
        <v>0.47899999999999993</v>
      </c>
      <c r="AK128" s="37">
        <v>0.67199999999999993</v>
      </c>
      <c r="AL128" s="37">
        <v>0.67200000000000004</v>
      </c>
      <c r="AM128" s="86">
        <v>71.706000000000003</v>
      </c>
      <c r="AN128" s="87">
        <v>2549.9484000000002</v>
      </c>
      <c r="AO128" s="37">
        <v>0.111</v>
      </c>
      <c r="AP128" s="34">
        <v>0.219</v>
      </c>
      <c r="AQ128" s="85">
        <v>30328</v>
      </c>
      <c r="AR128" s="87">
        <v>21996.075000000001</v>
      </c>
      <c r="AS128" s="37">
        <v>0.68</v>
      </c>
      <c r="AT128" s="34">
        <v>0.93700000000000006</v>
      </c>
      <c r="AU128" s="26"/>
      <c r="AV128" s="85">
        <v>861.93100000000004</v>
      </c>
      <c r="AW128" s="86">
        <v>0.35000000000000003</v>
      </c>
      <c r="AX128" s="85">
        <v>869.72199999999998</v>
      </c>
      <c r="AY128" s="86">
        <v>0.54120846297448666</v>
      </c>
      <c r="AZ128" s="85">
        <v>1121.4780000000001</v>
      </c>
      <c r="BA128" s="86">
        <v>0.5784392407674851</v>
      </c>
      <c r="BB128" s="26"/>
      <c r="BC128" s="88">
        <v>54782.928</v>
      </c>
      <c r="BD128" s="86">
        <v>0.78688524590163933</v>
      </c>
      <c r="BE128" s="26"/>
      <c r="BF128" s="133">
        <v>18195.759999999998</v>
      </c>
      <c r="BG128" s="26">
        <v>0</v>
      </c>
      <c r="BH128" s="89">
        <v>0</v>
      </c>
      <c r="BI128" s="90">
        <v>0.55815214723926376</v>
      </c>
      <c r="BJ128" s="91">
        <v>0</v>
      </c>
      <c r="BK128" s="89">
        <v>0</v>
      </c>
      <c r="BL128" s="89">
        <v>0</v>
      </c>
      <c r="BM128" s="89">
        <v>0</v>
      </c>
      <c r="BN128" s="89">
        <v>1130.0530000000001</v>
      </c>
      <c r="BO128" s="90">
        <v>8.3844264727704412E-2</v>
      </c>
      <c r="BP128" s="91">
        <v>0</v>
      </c>
      <c r="BQ128" s="26">
        <v>7668</v>
      </c>
      <c r="BR128" s="26">
        <v>0</v>
      </c>
      <c r="BS128" s="26"/>
      <c r="BT128" s="92">
        <v>-700</v>
      </c>
      <c r="BU128" s="26">
        <v>0</v>
      </c>
      <c r="BV128" s="26">
        <v>4485</v>
      </c>
      <c r="BW128" s="26">
        <v>4485</v>
      </c>
      <c r="BX128" s="26">
        <v>0</v>
      </c>
      <c r="BY128" s="26">
        <v>0</v>
      </c>
      <c r="BZ128" s="26">
        <v>5000</v>
      </c>
      <c r="CA128" s="26">
        <v>5000</v>
      </c>
      <c r="CB128" s="26">
        <v>-5300</v>
      </c>
      <c r="CC128" s="26">
        <v>0</v>
      </c>
      <c r="CD128" s="26">
        <v>-4000</v>
      </c>
      <c r="CE128" s="26">
        <v>0</v>
      </c>
      <c r="CF128" s="26">
        <v>-4800</v>
      </c>
      <c r="CG128" s="26">
        <v>0</v>
      </c>
      <c r="CH128" s="26">
        <v>9656.2819886399993</v>
      </c>
      <c r="CI128" s="26">
        <v>9656.2819886399993</v>
      </c>
      <c r="CJ128" s="90">
        <v>19141.281988639999</v>
      </c>
      <c r="CK128" s="26"/>
      <c r="CL128" s="92">
        <v>-700</v>
      </c>
      <c r="CM128" s="26">
        <v>700</v>
      </c>
      <c r="CN128" s="26">
        <v>4485</v>
      </c>
      <c r="CO128" s="26">
        <v>0</v>
      </c>
      <c r="CP128" s="26">
        <v>0</v>
      </c>
      <c r="CQ128" s="26">
        <v>0</v>
      </c>
      <c r="CR128" s="26">
        <v>5000</v>
      </c>
      <c r="CS128" s="26">
        <v>0</v>
      </c>
      <c r="CT128" s="26">
        <v>-5300</v>
      </c>
      <c r="CU128" s="26">
        <v>5300</v>
      </c>
      <c r="CV128" s="26">
        <v>-4000</v>
      </c>
      <c r="CW128" s="26">
        <v>4000</v>
      </c>
      <c r="CX128" s="26">
        <v>-4800</v>
      </c>
      <c r="CY128" s="26">
        <v>4800</v>
      </c>
      <c r="CZ128" s="26">
        <v>9656.2819886399993</v>
      </c>
      <c r="DA128" s="26">
        <v>0</v>
      </c>
      <c r="DB128" s="90">
        <v>14800</v>
      </c>
      <c r="DC128" s="26"/>
      <c r="DD128" s="93">
        <v>25702.917000000001</v>
      </c>
      <c r="DE128" s="34">
        <v>1954.27</v>
      </c>
      <c r="DF128" s="37">
        <v>3014.0000332421</v>
      </c>
      <c r="DG128" s="37">
        <v>30671.187033242102</v>
      </c>
      <c r="DH128" s="93">
        <v>7218.1629999999996</v>
      </c>
      <c r="DI128" s="93">
        <v>51094.411</v>
      </c>
      <c r="DJ128" s="34">
        <v>8504</v>
      </c>
      <c r="DK128" s="90">
        <v>59598.411</v>
      </c>
      <c r="DL128" s="26"/>
      <c r="DM128" s="93">
        <v>1137.078</v>
      </c>
      <c r="DN128" s="34">
        <v>10553.7831128091</v>
      </c>
      <c r="DO128" s="34">
        <v>11690.8611128091</v>
      </c>
      <c r="DP128" s="37">
        <v>1601.956469328378</v>
      </c>
      <c r="DQ128" s="37">
        <v>2931.3025481182272</v>
      </c>
      <c r="DR128" s="37">
        <v>429.83307387999997</v>
      </c>
      <c r="DS128" s="34">
        <v>3361.1356219982272</v>
      </c>
      <c r="DT128" s="34">
        <v>162.8501415621237</v>
      </c>
      <c r="DU128" s="34">
        <v>162.8501415621237</v>
      </c>
      <c r="DW128" s="97">
        <v>0</v>
      </c>
      <c r="DX128" s="98">
        <v>6779.6610170000004</v>
      </c>
      <c r="DY128" s="104">
        <v>1447.7400829999999</v>
      </c>
      <c r="DZ128" s="104">
        <v>0</v>
      </c>
      <c r="EA128" s="97">
        <v>0</v>
      </c>
      <c r="EB128" s="98">
        <v>242.98485844000001</v>
      </c>
      <c r="EC128" s="97">
        <v>0</v>
      </c>
      <c r="ED128" s="98">
        <v>1271.1864410000001</v>
      </c>
      <c r="EE128" s="97">
        <v>0</v>
      </c>
      <c r="EF128" s="98">
        <v>847.5</v>
      </c>
      <c r="EG128" s="97">
        <v>0</v>
      </c>
      <c r="EH128" s="98">
        <v>7397.5988710000001</v>
      </c>
      <c r="EI128" s="97">
        <v>0</v>
      </c>
      <c r="EJ128" s="98">
        <v>6779.6610170000004</v>
      </c>
      <c r="EK128" s="105">
        <v>242.98485844000001</v>
      </c>
      <c r="EL128" s="106">
        <v>847.5</v>
      </c>
      <c r="EM128" s="107">
        <v>735.83500000000004</v>
      </c>
      <c r="EN128" s="105">
        <v>429.83307387999997</v>
      </c>
      <c r="EO128" s="105">
        <v>10964.025395000001</v>
      </c>
      <c r="EP128" s="105">
        <v>0</v>
      </c>
      <c r="ER128" s="133">
        <v>0</v>
      </c>
      <c r="ES128" s="23">
        <v>0</v>
      </c>
      <c r="ET128" s="34">
        <f t="shared" si="21"/>
        <v>0</v>
      </c>
      <c r="EU128" s="133">
        <v>0</v>
      </c>
      <c r="EV128" s="23">
        <v>0</v>
      </c>
      <c r="EW128" s="34">
        <f t="shared" si="39"/>
        <v>0</v>
      </c>
      <c r="EY128" s="141">
        <v>2874.9269169600002</v>
      </c>
      <c r="EZ128" s="23">
        <v>0</v>
      </c>
      <c r="FA128" s="139">
        <f t="shared" si="22"/>
        <v>0.21132984001446636</v>
      </c>
      <c r="FB128" s="5">
        <v>4613</v>
      </c>
      <c r="FC128" s="139">
        <f t="shared" si="23"/>
        <v>1</v>
      </c>
      <c r="FE128" s="5"/>
      <c r="FF128" s="141">
        <v>2897.4</v>
      </c>
      <c r="FG128" s="23">
        <v>0</v>
      </c>
      <c r="FH128" s="139">
        <f t="shared" si="24"/>
        <v>0.21751027532233547</v>
      </c>
      <c r="FI128" s="5">
        <v>0</v>
      </c>
      <c r="FJ128" s="139">
        <f t="shared" si="25"/>
        <v>0</v>
      </c>
      <c r="FL128" s="144">
        <v>7873</v>
      </c>
      <c r="FM128" s="145">
        <f t="shared" si="26"/>
        <v>0.68245451314546257</v>
      </c>
      <c r="FN128" s="144">
        <v>2591</v>
      </c>
      <c r="FO128" s="145">
        <f t="shared" si="27"/>
        <v>0.82634348588741824</v>
      </c>
      <c r="FQ128" s="141">
        <v>278</v>
      </c>
      <c r="FR128" s="23">
        <v>367.01</v>
      </c>
      <c r="FS128" s="185">
        <f t="shared" si="28"/>
        <v>0.8184367466057606</v>
      </c>
      <c r="FT128" s="186">
        <f t="shared" si="29"/>
        <v>645.01</v>
      </c>
      <c r="FV128" s="107">
        <f t="shared" si="30"/>
        <v>572.98485844000004</v>
      </c>
      <c r="FW128" s="23">
        <v>242.98485844000001</v>
      </c>
      <c r="FX128" s="23">
        <v>330</v>
      </c>
      <c r="FY128" s="23">
        <v>0</v>
      </c>
      <c r="FZ128" s="23">
        <f t="shared" si="31"/>
        <v>0.36879389459411749</v>
      </c>
      <c r="GA128" s="183">
        <v>0</v>
      </c>
      <c r="GC128" s="37">
        <v>12918.989600000001</v>
      </c>
      <c r="GD128" s="37">
        <f t="shared" si="32"/>
        <v>0.39628802453987733</v>
      </c>
      <c r="GE128" s="37">
        <v>802.3376300000001</v>
      </c>
      <c r="GF128" s="37">
        <f t="shared" si="33"/>
        <v>5.9529427956670135E-2</v>
      </c>
      <c r="GH128" s="5">
        <v>17964.43692</v>
      </c>
      <c r="GI128" s="270">
        <v>1140.3287350000001</v>
      </c>
      <c r="GK128" s="35">
        <v>0.25700000000000001</v>
      </c>
      <c r="GL128" s="33">
        <v>0.84</v>
      </c>
      <c r="GM128" s="5">
        <f t="shared" si="34"/>
        <v>1517.77579117</v>
      </c>
      <c r="GN128" s="5">
        <v>-1517.77579117</v>
      </c>
      <c r="GO128" s="5">
        <f t="shared" si="35"/>
        <v>0</v>
      </c>
      <c r="GP128" s="5">
        <f t="shared" si="36"/>
        <v>0</v>
      </c>
      <c r="GR128" s="270">
        <v>18405.22568</v>
      </c>
      <c r="GS128" s="270">
        <v>1070.383112</v>
      </c>
      <c r="GV128" s="270">
        <v>3776.590956</v>
      </c>
      <c r="GW128" s="270">
        <v>1135.1107420000001</v>
      </c>
      <c r="GX128" s="5">
        <f t="shared" si="37"/>
        <v>1537.03108</v>
      </c>
      <c r="GY128" s="5">
        <f t="shared" si="38"/>
        <v>0.73850864616218437</v>
      </c>
    </row>
    <row r="129" spans="16:207" x14ac:dyDescent="0.35">
      <c r="P129" s="40">
        <v>127</v>
      </c>
      <c r="Q129" s="85">
        <v>0</v>
      </c>
      <c r="R129" s="86">
        <v>0</v>
      </c>
      <c r="S129" s="87">
        <v>0</v>
      </c>
      <c r="T129" s="86">
        <v>0</v>
      </c>
      <c r="U129" s="87">
        <v>0</v>
      </c>
      <c r="V129" s="86">
        <v>0</v>
      </c>
      <c r="W129" s="87">
        <v>0</v>
      </c>
      <c r="X129" s="86">
        <v>0</v>
      </c>
      <c r="Y129" s="87">
        <v>0</v>
      </c>
      <c r="Z129" s="86">
        <v>0</v>
      </c>
      <c r="AA129" s="87">
        <v>0</v>
      </c>
      <c r="AB129" s="86">
        <v>0</v>
      </c>
      <c r="AC129" s="87">
        <v>0</v>
      </c>
      <c r="AD129" s="86">
        <v>0</v>
      </c>
      <c r="AF129" s="40">
        <v>127</v>
      </c>
      <c r="AG129" s="85">
        <v>42096.905400000003</v>
      </c>
      <c r="AH129" s="87">
        <v>1570.9</v>
      </c>
      <c r="AI129" s="85">
        <v>341.5</v>
      </c>
      <c r="AJ129" s="37">
        <v>0.47300000000000003</v>
      </c>
      <c r="AK129" s="37">
        <v>0.68300000000000005</v>
      </c>
      <c r="AL129" s="37">
        <v>0.68300000000000005</v>
      </c>
      <c r="AM129" s="86">
        <v>71.706000000000003</v>
      </c>
      <c r="AN129" s="87">
        <v>2887.6127999999999</v>
      </c>
      <c r="AO129" s="37">
        <v>0.111</v>
      </c>
      <c r="AP129" s="34">
        <v>0.24799999999999997</v>
      </c>
      <c r="AQ129" s="85">
        <v>27830.400000000001</v>
      </c>
      <c r="AR129" s="87">
        <v>21550.05</v>
      </c>
      <c r="AS129" s="37">
        <v>0.624</v>
      </c>
      <c r="AT129" s="34">
        <v>0.91799999999999993</v>
      </c>
      <c r="AU129" s="26"/>
      <c r="AV129" s="85">
        <v>857.00599999999997</v>
      </c>
      <c r="AW129" s="86">
        <v>0.34800012994079571</v>
      </c>
      <c r="AX129" s="85">
        <v>889.26300000000003</v>
      </c>
      <c r="AY129" s="86">
        <v>0.5533683883011824</v>
      </c>
      <c r="AZ129" s="85">
        <v>1121.4780000000001</v>
      </c>
      <c r="BA129" s="86">
        <v>0.5784392407674851</v>
      </c>
      <c r="BB129" s="26"/>
      <c r="BC129" s="88">
        <v>54782.928</v>
      </c>
      <c r="BD129" s="86">
        <v>0.78688524590163933</v>
      </c>
      <c r="BE129" s="26"/>
      <c r="BF129" s="133">
        <v>17964.437000000002</v>
      </c>
      <c r="BG129" s="26">
        <v>0</v>
      </c>
      <c r="BH129" s="89">
        <v>0</v>
      </c>
      <c r="BI129" s="90">
        <v>0.55105634969325157</v>
      </c>
      <c r="BJ129" s="91">
        <v>0</v>
      </c>
      <c r="BK129" s="89">
        <v>0</v>
      </c>
      <c r="BL129" s="89">
        <v>0</v>
      </c>
      <c r="BM129" s="89">
        <v>0</v>
      </c>
      <c r="BN129" s="89">
        <v>1140.329</v>
      </c>
      <c r="BO129" s="90">
        <v>8.4606692387594593E-2</v>
      </c>
      <c r="BP129" s="91">
        <v>0</v>
      </c>
      <c r="BQ129" s="26">
        <v>7668</v>
      </c>
      <c r="BR129" s="26">
        <v>0</v>
      </c>
      <c r="BS129" s="26"/>
      <c r="BT129" s="92">
        <v>-700</v>
      </c>
      <c r="BU129" s="26">
        <v>0</v>
      </c>
      <c r="BV129" s="26">
        <v>4485</v>
      </c>
      <c r="BW129" s="26">
        <v>4485</v>
      </c>
      <c r="BX129" s="26">
        <v>0</v>
      </c>
      <c r="BY129" s="26">
        <v>0</v>
      </c>
      <c r="BZ129" s="26">
        <v>5000</v>
      </c>
      <c r="CA129" s="26">
        <v>5000</v>
      </c>
      <c r="CB129" s="26">
        <v>-5300</v>
      </c>
      <c r="CC129" s="26">
        <v>0</v>
      </c>
      <c r="CD129" s="26">
        <v>-4000</v>
      </c>
      <c r="CE129" s="26">
        <v>0</v>
      </c>
      <c r="CF129" s="26">
        <v>-4800</v>
      </c>
      <c r="CG129" s="26">
        <v>0</v>
      </c>
      <c r="CH129" s="26">
        <v>9797.1520919699997</v>
      </c>
      <c r="CI129" s="26">
        <v>9797.1520919699997</v>
      </c>
      <c r="CJ129" s="90">
        <v>19282.152091969998</v>
      </c>
      <c r="CK129" s="26"/>
      <c r="CL129" s="92">
        <v>-700</v>
      </c>
      <c r="CM129" s="26">
        <v>700</v>
      </c>
      <c r="CN129" s="26">
        <v>4485</v>
      </c>
      <c r="CO129" s="26">
        <v>0</v>
      </c>
      <c r="CP129" s="26">
        <v>0</v>
      </c>
      <c r="CQ129" s="26">
        <v>0</v>
      </c>
      <c r="CR129" s="26">
        <v>5000</v>
      </c>
      <c r="CS129" s="26">
        <v>0</v>
      </c>
      <c r="CT129" s="26">
        <v>-5300</v>
      </c>
      <c r="CU129" s="26">
        <v>5300</v>
      </c>
      <c r="CV129" s="26">
        <v>-4000</v>
      </c>
      <c r="CW129" s="26">
        <v>4000</v>
      </c>
      <c r="CX129" s="26">
        <v>-4800</v>
      </c>
      <c r="CY129" s="26">
        <v>4800</v>
      </c>
      <c r="CZ129" s="26">
        <v>9797.1520919699997</v>
      </c>
      <c r="DA129" s="26">
        <v>0</v>
      </c>
      <c r="DB129" s="90">
        <v>14800</v>
      </c>
      <c r="DC129" s="26"/>
      <c r="DD129" s="93">
        <v>25607.171999999999</v>
      </c>
      <c r="DE129" s="34">
        <v>1976.7650000000001</v>
      </c>
      <c r="DF129" s="37">
        <v>3811.2824580247002</v>
      </c>
      <c r="DG129" s="37">
        <v>31395.219458024698</v>
      </c>
      <c r="DH129" s="93">
        <v>7347.2060000000001</v>
      </c>
      <c r="DI129" s="93">
        <v>52453.411</v>
      </c>
      <c r="DJ129" s="34">
        <v>8629</v>
      </c>
      <c r="DK129" s="90">
        <v>61082.411</v>
      </c>
      <c r="DL129" s="26"/>
      <c r="DM129" s="93">
        <v>1197.922</v>
      </c>
      <c r="DN129" s="34">
        <v>10569.62924658717</v>
      </c>
      <c r="DO129" s="34">
        <v>11767.551246587171</v>
      </c>
      <c r="DP129" s="37">
        <v>1601.956469328378</v>
      </c>
      <c r="DQ129" s="37">
        <v>2939.6521533658638</v>
      </c>
      <c r="DR129" s="37">
        <v>421.48346863</v>
      </c>
      <c r="DS129" s="34">
        <v>3361.1356219958639</v>
      </c>
      <c r="DT129" s="34">
        <v>163.31400852032581</v>
      </c>
      <c r="DU129" s="34">
        <v>163.31400852032581</v>
      </c>
      <c r="DW129" s="97">
        <v>0</v>
      </c>
      <c r="DX129" s="98">
        <v>6779.6610170000004</v>
      </c>
      <c r="DY129" s="104">
        <v>1447.7400829999999</v>
      </c>
      <c r="DZ129" s="104">
        <v>0</v>
      </c>
      <c r="EA129" s="97">
        <v>0</v>
      </c>
      <c r="EB129" s="98">
        <v>242.52099147999999</v>
      </c>
      <c r="EC129" s="97">
        <v>0</v>
      </c>
      <c r="ED129" s="98">
        <v>1271.1864410000001</v>
      </c>
      <c r="EE129" s="97">
        <v>0</v>
      </c>
      <c r="EF129" s="98">
        <v>847.5</v>
      </c>
      <c r="EG129" s="97">
        <v>0</v>
      </c>
      <c r="EH129" s="98">
        <v>7397.5988710000001</v>
      </c>
      <c r="EI129" s="97">
        <v>0</v>
      </c>
      <c r="EJ129" s="98">
        <v>6779.6610170000004</v>
      </c>
      <c r="EK129" s="105">
        <v>242.52099147999999</v>
      </c>
      <c r="EL129" s="106">
        <v>847.5</v>
      </c>
      <c r="EM129" s="107">
        <v>735.83500000000004</v>
      </c>
      <c r="EN129" s="105">
        <v>421.48346863</v>
      </c>
      <c r="EO129" s="105">
        <v>10964.025395000001</v>
      </c>
      <c r="EP129" s="105">
        <v>0</v>
      </c>
      <c r="ER129" s="133">
        <v>0</v>
      </c>
      <c r="ES129" s="23">
        <v>0</v>
      </c>
      <c r="ET129" s="34">
        <f t="shared" si="21"/>
        <v>0</v>
      </c>
      <c r="EU129" s="133">
        <v>0</v>
      </c>
      <c r="EV129" s="23">
        <v>0</v>
      </c>
      <c r="EW129" s="34">
        <f t="shared" si="39"/>
        <v>0</v>
      </c>
      <c r="EY129" s="141">
        <v>5794.7504322699997</v>
      </c>
      <c r="EZ129" s="23">
        <v>0</v>
      </c>
      <c r="FA129" s="139">
        <f t="shared" si="22"/>
        <v>0.42595993468602572</v>
      </c>
      <c r="FB129" s="5">
        <v>4613</v>
      </c>
      <c r="FC129" s="139">
        <f t="shared" si="23"/>
        <v>1</v>
      </c>
      <c r="FE129" s="5"/>
      <c r="FF129" s="141">
        <v>2897.4</v>
      </c>
      <c r="FG129" s="23">
        <v>0</v>
      </c>
      <c r="FH129" s="139">
        <f t="shared" si="24"/>
        <v>0.21751027532233547</v>
      </c>
      <c r="FI129" s="5">
        <v>78.541544680000001</v>
      </c>
      <c r="FJ129" s="139">
        <f t="shared" si="25"/>
        <v>2.0469519072191817E-2</v>
      </c>
      <c r="FL129" s="144">
        <v>7873</v>
      </c>
      <c r="FM129" s="145">
        <f t="shared" si="26"/>
        <v>0.68245451314546257</v>
      </c>
      <c r="FN129" s="144">
        <v>2591</v>
      </c>
      <c r="FO129" s="145">
        <f t="shared" si="27"/>
        <v>0.82634348588741824</v>
      </c>
      <c r="FQ129" s="141">
        <v>278</v>
      </c>
      <c r="FR129" s="23">
        <v>367.01</v>
      </c>
      <c r="FS129" s="185">
        <f t="shared" si="28"/>
        <v>0.8184367466057606</v>
      </c>
      <c r="FT129" s="186">
        <f t="shared" si="29"/>
        <v>645.01</v>
      </c>
      <c r="FV129" s="107">
        <f t="shared" si="30"/>
        <v>572.52099148000002</v>
      </c>
      <c r="FW129" s="23">
        <v>242.52099147999999</v>
      </c>
      <c r="FX129" s="23">
        <v>330</v>
      </c>
      <c r="FY129" s="23">
        <v>0</v>
      </c>
      <c r="FZ129" s="23">
        <f t="shared" si="31"/>
        <v>0.36849533294762354</v>
      </c>
      <c r="GA129" s="183">
        <v>0</v>
      </c>
      <c r="GC129" s="37">
        <v>12754.75027</v>
      </c>
      <c r="GD129" s="37">
        <f t="shared" si="32"/>
        <v>0.39125000828220863</v>
      </c>
      <c r="GE129" s="37">
        <v>809.63358999999991</v>
      </c>
      <c r="GF129" s="37">
        <f t="shared" si="33"/>
        <v>6.0070751595192158E-2</v>
      </c>
      <c r="GH129" s="5">
        <v>17384.256549999998</v>
      </c>
      <c r="GI129" s="270">
        <v>1117.5706170000001</v>
      </c>
      <c r="GK129" s="35">
        <v>0.25700000000000001</v>
      </c>
      <c r="GL129" s="33">
        <v>0.84</v>
      </c>
      <c r="GM129" s="5">
        <f t="shared" si="34"/>
        <v>1517.77579117</v>
      </c>
      <c r="GN129" s="5">
        <v>-1517.77579117</v>
      </c>
      <c r="GO129" s="5">
        <f t="shared" si="35"/>
        <v>0</v>
      </c>
      <c r="GP129" s="5">
        <f t="shared" si="36"/>
        <v>0</v>
      </c>
      <c r="GR129" s="270">
        <v>18195.760190000001</v>
      </c>
      <c r="GS129" s="270">
        <v>1130.0527489999999</v>
      </c>
      <c r="GV129" s="270">
        <v>3776.590956</v>
      </c>
      <c r="GW129" s="270">
        <v>1135.1107420000001</v>
      </c>
      <c r="GX129" s="5">
        <f t="shared" si="37"/>
        <v>1537.03108</v>
      </c>
      <c r="GY129" s="5">
        <f t="shared" si="38"/>
        <v>0.73850864616218437</v>
      </c>
    </row>
    <row r="130" spans="16:207" x14ac:dyDescent="0.35">
      <c r="P130" s="40">
        <v>128</v>
      </c>
      <c r="Q130" s="85">
        <v>0</v>
      </c>
      <c r="R130" s="86">
        <v>0</v>
      </c>
      <c r="S130" s="87">
        <v>0</v>
      </c>
      <c r="T130" s="86">
        <v>0</v>
      </c>
      <c r="U130" s="87">
        <v>0</v>
      </c>
      <c r="V130" s="86">
        <v>0</v>
      </c>
      <c r="W130" s="87">
        <v>0</v>
      </c>
      <c r="X130" s="86">
        <v>0</v>
      </c>
      <c r="Y130" s="87">
        <v>0</v>
      </c>
      <c r="Z130" s="86">
        <v>0</v>
      </c>
      <c r="AA130" s="87">
        <v>0</v>
      </c>
      <c r="AB130" s="86">
        <v>0</v>
      </c>
      <c r="AC130" s="87">
        <v>0</v>
      </c>
      <c r="AD130" s="86">
        <v>0</v>
      </c>
      <c r="AF130" s="40">
        <v>128</v>
      </c>
      <c r="AG130" s="85">
        <v>40672.908600000002</v>
      </c>
      <c r="AH130" s="87">
        <v>1607.7</v>
      </c>
      <c r="AI130" s="85">
        <v>349.5</v>
      </c>
      <c r="AJ130" s="37">
        <v>0.45700000000000002</v>
      </c>
      <c r="AK130" s="37">
        <v>0.69900000000000007</v>
      </c>
      <c r="AL130" s="37">
        <v>0.69899999999999995</v>
      </c>
      <c r="AM130" s="86">
        <v>71.06</v>
      </c>
      <c r="AN130" s="87">
        <v>3143.7719999999999</v>
      </c>
      <c r="AO130" s="37">
        <v>0.11</v>
      </c>
      <c r="AP130" s="34">
        <v>0.26999999999999996</v>
      </c>
      <c r="AQ130" s="85">
        <v>24886.799999999999</v>
      </c>
      <c r="AR130" s="87">
        <v>20822.325000000001</v>
      </c>
      <c r="AS130" s="37">
        <v>0.55799999999999994</v>
      </c>
      <c r="AT130" s="34">
        <v>0.88700000000000001</v>
      </c>
      <c r="AU130" s="26"/>
      <c r="AV130" s="85">
        <v>854.54300000000001</v>
      </c>
      <c r="AW130" s="86">
        <v>0.34699999187870029</v>
      </c>
      <c r="AX130" s="85">
        <v>932.255</v>
      </c>
      <c r="AY130" s="86">
        <v>0.58012134411947724</v>
      </c>
      <c r="AZ130" s="85">
        <v>1121.4780000000001</v>
      </c>
      <c r="BA130" s="86">
        <v>0.5784392407674851</v>
      </c>
      <c r="BB130" s="26"/>
      <c r="BC130" s="88">
        <v>54782.928</v>
      </c>
      <c r="BD130" s="86">
        <v>0.78688524590163933</v>
      </c>
      <c r="BE130" s="26"/>
      <c r="BF130" s="133">
        <v>17384.257000000001</v>
      </c>
      <c r="BG130" s="26">
        <v>0</v>
      </c>
      <c r="BH130" s="89">
        <v>0</v>
      </c>
      <c r="BI130" s="90">
        <v>0.53325941717791414</v>
      </c>
      <c r="BJ130" s="91">
        <v>0</v>
      </c>
      <c r="BK130" s="89">
        <v>0</v>
      </c>
      <c r="BL130" s="89">
        <v>0</v>
      </c>
      <c r="BM130" s="89">
        <v>0</v>
      </c>
      <c r="BN130" s="89">
        <v>1117.5709999999999</v>
      </c>
      <c r="BO130" s="90">
        <v>8.2918162932185777E-2</v>
      </c>
      <c r="BP130" s="91">
        <v>0</v>
      </c>
      <c r="BQ130" s="26">
        <v>7668</v>
      </c>
      <c r="BR130" s="26">
        <v>0</v>
      </c>
      <c r="BS130" s="26"/>
      <c r="BT130" s="92">
        <v>-700</v>
      </c>
      <c r="BU130" s="26">
        <v>0</v>
      </c>
      <c r="BV130" s="26">
        <v>4485</v>
      </c>
      <c r="BW130" s="26">
        <v>4485</v>
      </c>
      <c r="BX130" s="26">
        <v>0</v>
      </c>
      <c r="BY130" s="26">
        <v>0</v>
      </c>
      <c r="BZ130" s="26">
        <v>5000</v>
      </c>
      <c r="CA130" s="26">
        <v>5000</v>
      </c>
      <c r="CB130" s="26">
        <v>-5300</v>
      </c>
      <c r="CC130" s="26">
        <v>0</v>
      </c>
      <c r="CD130" s="26">
        <v>-4000</v>
      </c>
      <c r="CE130" s="26">
        <v>0</v>
      </c>
      <c r="CF130" s="26">
        <v>-4800</v>
      </c>
      <c r="CG130" s="26">
        <v>0</v>
      </c>
      <c r="CH130" s="26">
        <v>15456.106359629999</v>
      </c>
      <c r="CI130" s="26">
        <v>15456.106359629999</v>
      </c>
      <c r="CJ130" s="90">
        <v>24941.106359630001</v>
      </c>
      <c r="CK130" s="26"/>
      <c r="CL130" s="92">
        <v>-700</v>
      </c>
      <c r="CM130" s="26">
        <v>700</v>
      </c>
      <c r="CN130" s="26">
        <v>4485</v>
      </c>
      <c r="CO130" s="26">
        <v>0</v>
      </c>
      <c r="CP130" s="26">
        <v>0</v>
      </c>
      <c r="CQ130" s="26">
        <v>0</v>
      </c>
      <c r="CR130" s="26">
        <v>5000</v>
      </c>
      <c r="CS130" s="26">
        <v>0</v>
      </c>
      <c r="CT130" s="26">
        <v>-5300</v>
      </c>
      <c r="CU130" s="26">
        <v>5300</v>
      </c>
      <c r="CV130" s="26">
        <v>-4000</v>
      </c>
      <c r="CW130" s="26">
        <v>4000</v>
      </c>
      <c r="CX130" s="26">
        <v>-4800</v>
      </c>
      <c r="CY130" s="26">
        <v>4800</v>
      </c>
      <c r="CZ130" s="26">
        <v>15456.106359629999</v>
      </c>
      <c r="DA130" s="26">
        <v>0</v>
      </c>
      <c r="DB130" s="90">
        <v>14800</v>
      </c>
      <c r="DC130" s="26"/>
      <c r="DD130" s="93">
        <v>26750.134999999998</v>
      </c>
      <c r="DE130" s="34">
        <v>2014.7550000000001</v>
      </c>
      <c r="DF130" s="37">
        <v>4286.8717639451997</v>
      </c>
      <c r="DG130" s="37">
        <v>33051.7617639452</v>
      </c>
      <c r="DH130" s="93">
        <v>7433.34</v>
      </c>
      <c r="DI130" s="93">
        <v>53698.411</v>
      </c>
      <c r="DJ130" s="34">
        <v>8876</v>
      </c>
      <c r="DK130" s="90">
        <v>62574.411</v>
      </c>
      <c r="DL130" s="26"/>
      <c r="DM130" s="93">
        <v>1194.913</v>
      </c>
      <c r="DN130" s="34">
        <v>10553.7831128091</v>
      </c>
      <c r="DO130" s="34">
        <v>11748.696112809101</v>
      </c>
      <c r="DP130" s="37">
        <v>1601.956469328378</v>
      </c>
      <c r="DQ130" s="37">
        <v>2931.3025481182272</v>
      </c>
      <c r="DR130" s="37">
        <v>429.83307387999997</v>
      </c>
      <c r="DS130" s="34">
        <v>3361.1356219982272</v>
      </c>
      <c r="DT130" s="34">
        <v>162.8501415621237</v>
      </c>
      <c r="DU130" s="34">
        <v>162.8501415621237</v>
      </c>
      <c r="DW130" s="97">
        <v>0</v>
      </c>
      <c r="DX130" s="98">
        <v>6779.6610170000004</v>
      </c>
      <c r="DY130" s="104">
        <v>1447.7400829999999</v>
      </c>
      <c r="DZ130" s="104">
        <v>0</v>
      </c>
      <c r="EA130" s="97">
        <v>0</v>
      </c>
      <c r="EB130" s="98">
        <v>572.98485844000004</v>
      </c>
      <c r="EC130" s="97">
        <v>0</v>
      </c>
      <c r="ED130" s="98">
        <v>1271.1864410000001</v>
      </c>
      <c r="EE130" s="97">
        <v>0</v>
      </c>
      <c r="EF130" s="98">
        <v>847.5</v>
      </c>
      <c r="EG130" s="97">
        <v>0</v>
      </c>
      <c r="EH130" s="98">
        <v>7397.5988710000001</v>
      </c>
      <c r="EI130" s="97">
        <v>0</v>
      </c>
      <c r="EJ130" s="98">
        <v>6779.6610170000004</v>
      </c>
      <c r="EK130" s="105">
        <v>572.98485844000004</v>
      </c>
      <c r="EL130" s="106">
        <v>847.5</v>
      </c>
      <c r="EM130" s="107">
        <v>735.83500000000004</v>
      </c>
      <c r="EN130" s="105">
        <v>429.83307387999997</v>
      </c>
      <c r="EO130" s="105">
        <v>10964.025395000001</v>
      </c>
      <c r="EP130" s="105">
        <v>0</v>
      </c>
      <c r="ER130" s="133">
        <v>0</v>
      </c>
      <c r="ES130" s="23">
        <v>0</v>
      </c>
      <c r="ET130" s="34">
        <f t="shared" si="21"/>
        <v>0</v>
      </c>
      <c r="EU130" s="133">
        <v>0</v>
      </c>
      <c r="EV130" s="23">
        <v>0</v>
      </c>
      <c r="EW130" s="34">
        <f t="shared" si="39"/>
        <v>0</v>
      </c>
      <c r="EY130" s="141">
        <v>4771.8748445000001</v>
      </c>
      <c r="EZ130" s="23">
        <v>0</v>
      </c>
      <c r="FA130" s="139">
        <f t="shared" si="22"/>
        <v>0.35077049837621049</v>
      </c>
      <c r="FB130" s="5">
        <v>4613</v>
      </c>
      <c r="FC130" s="139">
        <f t="shared" si="23"/>
        <v>1</v>
      </c>
      <c r="FE130" s="5"/>
      <c r="FF130" s="141">
        <v>2897.4</v>
      </c>
      <c r="FG130" s="23">
        <v>0</v>
      </c>
      <c r="FH130" s="139">
        <f t="shared" si="24"/>
        <v>0.21751027532233547</v>
      </c>
      <c r="FI130" s="5">
        <v>79.67338298</v>
      </c>
      <c r="FJ130" s="139">
        <f t="shared" si="25"/>
        <v>2.0764499082616628E-2</v>
      </c>
      <c r="FL130" s="144">
        <v>7873</v>
      </c>
      <c r="FM130" s="145">
        <f t="shared" si="26"/>
        <v>0.68245451314546257</v>
      </c>
      <c r="FN130" s="144">
        <v>2591</v>
      </c>
      <c r="FO130" s="145">
        <f t="shared" si="27"/>
        <v>0.82634348588741824</v>
      </c>
      <c r="FQ130" s="141">
        <v>0</v>
      </c>
      <c r="FR130" s="23">
        <v>367.01</v>
      </c>
      <c r="FS130" s="185">
        <f t="shared" si="28"/>
        <v>0.46568963329526708</v>
      </c>
      <c r="FT130" s="186">
        <f t="shared" si="29"/>
        <v>367.01</v>
      </c>
      <c r="FV130" s="107">
        <f t="shared" si="30"/>
        <v>572.98485844000004</v>
      </c>
      <c r="FW130" s="23">
        <v>572.98485844000004</v>
      </c>
      <c r="FX130" s="23">
        <v>0</v>
      </c>
      <c r="FY130" s="23">
        <v>0</v>
      </c>
      <c r="FZ130" s="23">
        <f t="shared" si="31"/>
        <v>0.36879389459411749</v>
      </c>
      <c r="GA130" s="183">
        <v>0</v>
      </c>
      <c r="GC130" s="37">
        <v>12342.822469999999</v>
      </c>
      <c r="GD130" s="37">
        <f t="shared" si="32"/>
        <v>0.37861418619631898</v>
      </c>
      <c r="GE130" s="37">
        <v>793.4754099999999</v>
      </c>
      <c r="GF130" s="37">
        <f t="shared" si="33"/>
        <v>5.8871895681851902E-2</v>
      </c>
      <c r="GH130" s="5">
        <v>16762.94743</v>
      </c>
      <c r="GI130" s="270">
        <v>1092.599181</v>
      </c>
      <c r="GK130" s="35">
        <v>0.25700000000000001</v>
      </c>
      <c r="GL130" s="33">
        <v>0.84</v>
      </c>
      <c r="GM130" s="5">
        <f t="shared" si="34"/>
        <v>1517.77579117</v>
      </c>
      <c r="GN130" s="5">
        <v>-1517.77579117</v>
      </c>
      <c r="GO130" s="5">
        <f t="shared" si="35"/>
        <v>0</v>
      </c>
      <c r="GP130" s="5">
        <f t="shared" si="36"/>
        <v>0</v>
      </c>
      <c r="GR130" s="270">
        <v>17964.43692</v>
      </c>
      <c r="GS130" s="270">
        <v>1140.3287350000001</v>
      </c>
      <c r="GV130" s="270">
        <v>3776.590956</v>
      </c>
      <c r="GW130" s="270">
        <v>1135.1107420000001</v>
      </c>
      <c r="GX130" s="5">
        <f t="shared" si="37"/>
        <v>1537.03108</v>
      </c>
      <c r="GY130" s="5">
        <f t="shared" si="38"/>
        <v>0.73850864616218437</v>
      </c>
    </row>
    <row r="131" spans="16:207" x14ac:dyDescent="0.35">
      <c r="P131" s="40">
        <v>129</v>
      </c>
      <c r="Q131" s="85">
        <v>0</v>
      </c>
      <c r="R131" s="86">
        <v>0</v>
      </c>
      <c r="S131" s="87">
        <v>0</v>
      </c>
      <c r="T131" s="86">
        <v>0</v>
      </c>
      <c r="U131" s="87">
        <v>0</v>
      </c>
      <c r="V131" s="86">
        <v>0</v>
      </c>
      <c r="W131" s="87">
        <v>0</v>
      </c>
      <c r="X131" s="86">
        <v>0</v>
      </c>
      <c r="Y131" s="87">
        <v>0</v>
      </c>
      <c r="Z131" s="86">
        <v>0</v>
      </c>
      <c r="AA131" s="87">
        <v>0</v>
      </c>
      <c r="AB131" s="86">
        <v>0</v>
      </c>
      <c r="AC131" s="87">
        <v>0</v>
      </c>
      <c r="AD131" s="86">
        <v>0</v>
      </c>
      <c r="AF131" s="40">
        <v>129</v>
      </c>
      <c r="AG131" s="85">
        <v>38892.912600000003</v>
      </c>
      <c r="AH131" s="87">
        <v>1639.9</v>
      </c>
      <c r="AI131" s="85">
        <v>356.5</v>
      </c>
      <c r="AJ131" s="37">
        <v>0.437</v>
      </c>
      <c r="AK131" s="37">
        <v>0.71300000000000008</v>
      </c>
      <c r="AL131" s="37">
        <v>0.71299999999999997</v>
      </c>
      <c r="AM131" s="86">
        <v>71.06</v>
      </c>
      <c r="AN131" s="87">
        <v>3143.7719999999999</v>
      </c>
      <c r="AO131" s="37">
        <v>0.11</v>
      </c>
      <c r="AP131" s="34">
        <v>0.26999999999999996</v>
      </c>
      <c r="AQ131" s="85">
        <v>21720.2</v>
      </c>
      <c r="AR131" s="87">
        <v>19742.474999999999</v>
      </c>
      <c r="AS131" s="37">
        <v>0.48700000000000004</v>
      </c>
      <c r="AT131" s="34">
        <v>0.84099999999999997</v>
      </c>
      <c r="AU131" s="26"/>
      <c r="AV131" s="85">
        <v>864.39400000000001</v>
      </c>
      <c r="AW131" s="86">
        <v>0.35100013806209546</v>
      </c>
      <c r="AX131" s="85">
        <v>945.16300000000001</v>
      </c>
      <c r="AY131" s="86">
        <v>0.58815370255133792</v>
      </c>
      <c r="AZ131" s="85">
        <v>1121.4780000000001</v>
      </c>
      <c r="BA131" s="86">
        <v>0.5784392407674851</v>
      </c>
      <c r="BB131" s="26"/>
      <c r="BC131" s="88">
        <v>54782.928</v>
      </c>
      <c r="BD131" s="86">
        <v>0.78688524590163933</v>
      </c>
      <c r="BE131" s="26"/>
      <c r="BF131" s="133">
        <v>16762.947</v>
      </c>
      <c r="BG131" s="26">
        <v>0</v>
      </c>
      <c r="BH131" s="89">
        <v>0</v>
      </c>
      <c r="BI131" s="90">
        <v>0.51420082822085889</v>
      </c>
      <c r="BJ131" s="91">
        <v>0</v>
      </c>
      <c r="BK131" s="89">
        <v>0</v>
      </c>
      <c r="BL131" s="89">
        <v>0</v>
      </c>
      <c r="BM131" s="89">
        <v>0</v>
      </c>
      <c r="BN131" s="89">
        <v>1092.5989999999999</v>
      </c>
      <c r="BO131" s="90">
        <v>8.1065365781273185E-2</v>
      </c>
      <c r="BP131" s="91">
        <v>0</v>
      </c>
      <c r="BQ131" s="26">
        <v>7668</v>
      </c>
      <c r="BR131" s="26">
        <v>0</v>
      </c>
      <c r="BS131" s="26"/>
      <c r="BT131" s="92">
        <v>-700</v>
      </c>
      <c r="BU131" s="26">
        <v>0</v>
      </c>
      <c r="BV131" s="26">
        <v>4485</v>
      </c>
      <c r="BW131" s="26">
        <v>4485</v>
      </c>
      <c r="BX131" s="26">
        <v>0</v>
      </c>
      <c r="BY131" s="26">
        <v>0</v>
      </c>
      <c r="BZ131" s="26">
        <v>5000</v>
      </c>
      <c r="CA131" s="26">
        <v>5000</v>
      </c>
      <c r="CB131" s="26">
        <v>-5300</v>
      </c>
      <c r="CC131" s="26">
        <v>0</v>
      </c>
      <c r="CD131" s="26">
        <v>-4000</v>
      </c>
      <c r="CE131" s="26">
        <v>0</v>
      </c>
      <c r="CF131" s="26">
        <v>-4800</v>
      </c>
      <c r="CG131" s="26">
        <v>0</v>
      </c>
      <c r="CH131" s="26">
        <v>11004.664095390001</v>
      </c>
      <c r="CI131" s="26">
        <v>11004.664095390001</v>
      </c>
      <c r="CJ131" s="90">
        <v>20489.664095389999</v>
      </c>
      <c r="CK131" s="26"/>
      <c r="CL131" s="92">
        <v>-700</v>
      </c>
      <c r="CM131" s="26">
        <v>700</v>
      </c>
      <c r="CN131" s="26">
        <v>4485</v>
      </c>
      <c r="CO131" s="26">
        <v>0</v>
      </c>
      <c r="CP131" s="26">
        <v>0</v>
      </c>
      <c r="CQ131" s="26">
        <v>0</v>
      </c>
      <c r="CR131" s="26">
        <v>5000</v>
      </c>
      <c r="CS131" s="26">
        <v>0</v>
      </c>
      <c r="CT131" s="26">
        <v>-5300</v>
      </c>
      <c r="CU131" s="26">
        <v>5300</v>
      </c>
      <c r="CV131" s="26">
        <v>-4000</v>
      </c>
      <c r="CW131" s="26">
        <v>4000</v>
      </c>
      <c r="CX131" s="26">
        <v>-4800</v>
      </c>
      <c r="CY131" s="26">
        <v>4800</v>
      </c>
      <c r="CZ131" s="26">
        <v>11004.664095390001</v>
      </c>
      <c r="DA131" s="26">
        <v>0</v>
      </c>
      <c r="DB131" s="90">
        <v>14800</v>
      </c>
      <c r="DC131" s="26"/>
      <c r="DD131" s="93">
        <v>28634.611000000001</v>
      </c>
      <c r="DE131" s="34">
        <v>2035.595</v>
      </c>
      <c r="DF131" s="37">
        <v>4180.9137475401003</v>
      </c>
      <c r="DG131" s="37">
        <v>34851.119747540099</v>
      </c>
      <c r="DH131" s="93">
        <v>7561.3940000000002</v>
      </c>
      <c r="DI131" s="93">
        <v>54900.411</v>
      </c>
      <c r="DJ131" s="34">
        <v>9523</v>
      </c>
      <c r="DK131" s="90">
        <v>64423.411</v>
      </c>
      <c r="DL131" s="26"/>
      <c r="DM131" s="93">
        <v>1114.79</v>
      </c>
      <c r="DN131" s="34">
        <v>10553.7831128091</v>
      </c>
      <c r="DO131" s="34">
        <v>11668.573112809099</v>
      </c>
      <c r="DP131" s="37">
        <v>1601.956469328378</v>
      </c>
      <c r="DQ131" s="37">
        <v>2931.3025481182272</v>
      </c>
      <c r="DR131" s="37">
        <v>429.83307387999997</v>
      </c>
      <c r="DS131" s="34">
        <v>3361.1356219982272</v>
      </c>
      <c r="DT131" s="34">
        <v>162.8501415621237</v>
      </c>
      <c r="DU131" s="34">
        <v>162.8501415621237</v>
      </c>
      <c r="DW131" s="97">
        <v>0</v>
      </c>
      <c r="DX131" s="98">
        <v>6779.6610170000004</v>
      </c>
      <c r="DY131" s="104">
        <v>1447.7400829999999</v>
      </c>
      <c r="DZ131" s="104">
        <v>0</v>
      </c>
      <c r="EA131" s="97">
        <v>0</v>
      </c>
      <c r="EB131" s="98">
        <v>572.98485844000004</v>
      </c>
      <c r="EC131" s="97">
        <v>0</v>
      </c>
      <c r="ED131" s="98">
        <v>1271.1864410000001</v>
      </c>
      <c r="EE131" s="97">
        <v>0</v>
      </c>
      <c r="EF131" s="98">
        <v>847.5</v>
      </c>
      <c r="EG131" s="97">
        <v>0</v>
      </c>
      <c r="EH131" s="98">
        <v>7397.5988710000001</v>
      </c>
      <c r="EI131" s="97">
        <v>0</v>
      </c>
      <c r="EJ131" s="98">
        <v>6779.6610170000004</v>
      </c>
      <c r="EK131" s="105">
        <v>572.98485844000004</v>
      </c>
      <c r="EL131" s="106">
        <v>847.5</v>
      </c>
      <c r="EM131" s="107">
        <v>735.83500000000004</v>
      </c>
      <c r="EN131" s="105">
        <v>429.83307387999997</v>
      </c>
      <c r="EO131" s="105">
        <v>10964.025395000001</v>
      </c>
      <c r="EP131" s="105">
        <v>0</v>
      </c>
      <c r="ER131" s="133">
        <v>0</v>
      </c>
      <c r="ES131" s="23">
        <v>0</v>
      </c>
      <c r="ET131" s="34">
        <f t="shared" si="21"/>
        <v>0</v>
      </c>
      <c r="EU131" s="133">
        <v>0</v>
      </c>
      <c r="EV131" s="23">
        <v>0</v>
      </c>
      <c r="EW131" s="34">
        <f t="shared" ref="EW131:EW162" si="40">(EU131+EV131)/($J$2+$J$3)</f>
        <v>0</v>
      </c>
      <c r="EY131" s="141">
        <v>10447.41</v>
      </c>
      <c r="EZ131" s="23">
        <v>0</v>
      </c>
      <c r="FA131" s="139">
        <f t="shared" si="22"/>
        <v>0.76796716843159141</v>
      </c>
      <c r="FB131" s="5">
        <v>4613</v>
      </c>
      <c r="FC131" s="139">
        <f t="shared" si="23"/>
        <v>1</v>
      </c>
      <c r="FE131" s="5"/>
      <c r="FF131" s="141">
        <v>2897.4</v>
      </c>
      <c r="FG131" s="23">
        <v>0</v>
      </c>
      <c r="FH131" s="139">
        <f t="shared" si="24"/>
        <v>0.21751027532233547</v>
      </c>
      <c r="FI131" s="5">
        <v>515.17376595999997</v>
      </c>
      <c r="FJ131" s="139">
        <f t="shared" si="25"/>
        <v>0.13426472920510815</v>
      </c>
      <c r="FL131" s="144">
        <v>7873</v>
      </c>
      <c r="FM131" s="145">
        <f t="shared" si="26"/>
        <v>0.68245451314546257</v>
      </c>
      <c r="FN131" s="144">
        <v>2591</v>
      </c>
      <c r="FO131" s="145">
        <f t="shared" si="27"/>
        <v>0.82634348588741824</v>
      </c>
      <c r="FQ131" s="141">
        <v>0</v>
      </c>
      <c r="FR131" s="23">
        <v>367.01</v>
      </c>
      <c r="FS131" s="185">
        <f t="shared" si="28"/>
        <v>0.46568963329526708</v>
      </c>
      <c r="FT131" s="186">
        <f t="shared" si="29"/>
        <v>367.01</v>
      </c>
      <c r="FV131" s="107">
        <f t="shared" si="30"/>
        <v>572.98485844000004</v>
      </c>
      <c r="FW131" s="23">
        <v>572.98485844000004</v>
      </c>
      <c r="FX131" s="23">
        <v>0</v>
      </c>
      <c r="FY131" s="23">
        <v>0</v>
      </c>
      <c r="FZ131" s="23">
        <f t="shared" si="31"/>
        <v>0.36879389459411749</v>
      </c>
      <c r="GA131" s="183">
        <v>0</v>
      </c>
      <c r="GC131" s="37">
        <v>11901.692370000001</v>
      </c>
      <c r="GD131" s="37">
        <f t="shared" si="32"/>
        <v>0.36508258803680982</v>
      </c>
      <c r="GE131" s="37">
        <v>775.74528999999995</v>
      </c>
      <c r="GF131" s="37">
        <f t="shared" si="33"/>
        <v>5.7556409704703958E-2</v>
      </c>
      <c r="GH131" s="5">
        <v>21083.648649999999</v>
      </c>
      <c r="GI131" s="270">
        <v>1647.33392</v>
      </c>
      <c r="GK131" s="35">
        <v>0.25700000000000001</v>
      </c>
      <c r="GL131" s="33">
        <v>0.84</v>
      </c>
      <c r="GM131" s="5">
        <f t="shared" si="34"/>
        <v>1517.77579117</v>
      </c>
      <c r="GN131" s="5">
        <v>-1517.77579117</v>
      </c>
      <c r="GO131" s="5">
        <f t="shared" si="35"/>
        <v>0</v>
      </c>
      <c r="GP131" s="5">
        <f t="shared" si="36"/>
        <v>0</v>
      </c>
      <c r="GR131" s="270">
        <v>17384.256549999998</v>
      </c>
      <c r="GS131" s="270">
        <v>1117.5706170000001</v>
      </c>
      <c r="GV131" s="270">
        <v>3776.590956</v>
      </c>
      <c r="GW131" s="270">
        <v>1135.1107420000001</v>
      </c>
      <c r="GX131" s="5">
        <f t="shared" si="37"/>
        <v>1537.03108</v>
      </c>
      <c r="GY131" s="5">
        <f t="shared" si="38"/>
        <v>0.73850864616218437</v>
      </c>
    </row>
    <row r="132" spans="16:207" x14ac:dyDescent="0.35">
      <c r="P132" s="40">
        <v>130</v>
      </c>
      <c r="Q132" s="85">
        <v>9960</v>
      </c>
      <c r="R132" s="86">
        <v>0.12</v>
      </c>
      <c r="S132" s="87">
        <v>389.20499999999998</v>
      </c>
      <c r="T132" s="86">
        <v>8.1000000000000003E-2</v>
      </c>
      <c r="U132" s="87">
        <v>3810</v>
      </c>
      <c r="V132" s="86">
        <v>0.127</v>
      </c>
      <c r="W132" s="87">
        <v>790.80100000000004</v>
      </c>
      <c r="X132" s="86">
        <v>5.5E-2</v>
      </c>
      <c r="Y132" s="87">
        <v>299.45690000000002</v>
      </c>
      <c r="Z132" s="86">
        <v>3.1000000000000003E-2</v>
      </c>
      <c r="AA132" s="87">
        <v>2828.1</v>
      </c>
      <c r="AB132" s="86">
        <v>5.5E-2</v>
      </c>
      <c r="AC132" s="87">
        <v>2223.3984</v>
      </c>
      <c r="AD132" s="86">
        <v>4.8000000000000001E-2</v>
      </c>
      <c r="AF132" s="40">
        <v>130</v>
      </c>
      <c r="AG132" s="85">
        <v>38358.913800000002</v>
      </c>
      <c r="AH132" s="87">
        <v>1658.3</v>
      </c>
      <c r="AI132" s="85">
        <v>360.5</v>
      </c>
      <c r="AJ132" s="37">
        <v>0.43099999999999999</v>
      </c>
      <c r="AK132" s="37">
        <v>0.72099999999999997</v>
      </c>
      <c r="AL132" s="37">
        <v>0.72099999999999997</v>
      </c>
      <c r="AM132" s="86">
        <v>76.227999999999994</v>
      </c>
      <c r="AN132" s="87">
        <v>2480.0868</v>
      </c>
      <c r="AO132" s="37">
        <v>0.11799999999999999</v>
      </c>
      <c r="AP132" s="34">
        <v>0.21299999999999999</v>
      </c>
      <c r="AQ132" s="85">
        <v>18598.2</v>
      </c>
      <c r="AR132" s="87">
        <v>18287.025000000001</v>
      </c>
      <c r="AS132" s="37">
        <v>0.41700000000000004</v>
      </c>
      <c r="AT132" s="34">
        <v>0.77900000000000003</v>
      </c>
      <c r="AU132" s="26"/>
      <c r="AV132" s="85">
        <v>869.31899999999996</v>
      </c>
      <c r="AW132" s="86">
        <v>0.35300000812129972</v>
      </c>
      <c r="AX132" s="85">
        <v>947.83399999999995</v>
      </c>
      <c r="AY132" s="86">
        <v>0.58981580584940885</v>
      </c>
      <c r="AZ132" s="85">
        <v>1121.4780000000001</v>
      </c>
      <c r="BA132" s="86">
        <v>0.5784392407674851</v>
      </c>
      <c r="BB132" s="26"/>
      <c r="BC132" s="88">
        <v>54782.928</v>
      </c>
      <c r="BD132" s="86">
        <v>0.78688524590163933</v>
      </c>
      <c r="BE132" s="26"/>
      <c r="BF132" s="133">
        <v>21083.649000000001</v>
      </c>
      <c r="BG132" s="26">
        <v>0</v>
      </c>
      <c r="BH132" s="89">
        <v>0</v>
      </c>
      <c r="BI132" s="90">
        <v>0.64673769938650305</v>
      </c>
      <c r="BJ132" s="91">
        <v>0</v>
      </c>
      <c r="BK132" s="89">
        <v>0</v>
      </c>
      <c r="BL132" s="89">
        <v>0</v>
      </c>
      <c r="BM132" s="89">
        <v>0</v>
      </c>
      <c r="BN132" s="89">
        <v>1647.3340000000001</v>
      </c>
      <c r="BO132" s="90">
        <v>0.12222392046297671</v>
      </c>
      <c r="BP132" s="91">
        <v>0</v>
      </c>
      <c r="BQ132" s="26">
        <v>7668</v>
      </c>
      <c r="BR132" s="26">
        <v>0</v>
      </c>
      <c r="BS132" s="26"/>
      <c r="BT132" s="92">
        <v>-700</v>
      </c>
      <c r="BU132" s="26">
        <v>0</v>
      </c>
      <c r="BV132" s="26">
        <v>4485</v>
      </c>
      <c r="BW132" s="26">
        <v>4485</v>
      </c>
      <c r="BX132" s="26">
        <v>0</v>
      </c>
      <c r="BY132" s="26">
        <v>0</v>
      </c>
      <c r="BZ132" s="26">
        <v>5000</v>
      </c>
      <c r="CA132" s="26">
        <v>5000</v>
      </c>
      <c r="CB132" s="26">
        <v>-5300</v>
      </c>
      <c r="CC132" s="26">
        <v>0</v>
      </c>
      <c r="CD132" s="26">
        <v>-4000</v>
      </c>
      <c r="CE132" s="26">
        <v>0</v>
      </c>
      <c r="CF132" s="26">
        <v>-4800</v>
      </c>
      <c r="CG132" s="26">
        <v>0</v>
      </c>
      <c r="CH132" s="26">
        <v>9604.15692657</v>
      </c>
      <c r="CI132" s="26">
        <v>9604.15692657</v>
      </c>
      <c r="CJ132" s="90">
        <v>19089.156926570002</v>
      </c>
      <c r="CK132" s="26"/>
      <c r="CL132" s="92">
        <v>-700</v>
      </c>
      <c r="CM132" s="26">
        <v>700</v>
      </c>
      <c r="CN132" s="26">
        <v>4485</v>
      </c>
      <c r="CO132" s="26">
        <v>0</v>
      </c>
      <c r="CP132" s="26">
        <v>0</v>
      </c>
      <c r="CQ132" s="26">
        <v>0</v>
      </c>
      <c r="CR132" s="26">
        <v>5000</v>
      </c>
      <c r="CS132" s="26">
        <v>0</v>
      </c>
      <c r="CT132" s="26">
        <v>-5300</v>
      </c>
      <c r="CU132" s="26">
        <v>5300</v>
      </c>
      <c r="CV132" s="26">
        <v>-4000</v>
      </c>
      <c r="CW132" s="26">
        <v>4000</v>
      </c>
      <c r="CX132" s="26">
        <v>-4800</v>
      </c>
      <c r="CY132" s="26">
        <v>4800</v>
      </c>
      <c r="CZ132" s="26">
        <v>9604.15692657</v>
      </c>
      <c r="DA132" s="26">
        <v>0</v>
      </c>
      <c r="DB132" s="90">
        <v>14800</v>
      </c>
      <c r="DC132" s="26"/>
      <c r="DD132" s="93">
        <v>31095.82</v>
      </c>
      <c r="DE132" s="34">
        <v>1913.068</v>
      </c>
      <c r="DF132" s="37">
        <v>2626.8456460890002</v>
      </c>
      <c r="DG132" s="37">
        <v>35635.733646089</v>
      </c>
      <c r="DH132" s="93">
        <v>8265.2219999999998</v>
      </c>
      <c r="DI132" s="93">
        <v>55796.411</v>
      </c>
      <c r="DJ132" s="34">
        <v>10099</v>
      </c>
      <c r="DK132" s="90">
        <v>65895.410999999993</v>
      </c>
      <c r="DL132" s="26"/>
      <c r="DM132" s="93">
        <v>1037.1759999999999</v>
      </c>
      <c r="DN132" s="34">
        <v>10553.7831128091</v>
      </c>
      <c r="DO132" s="34">
        <v>11590.9591128091</v>
      </c>
      <c r="DP132" s="37">
        <v>1601.956469328378</v>
      </c>
      <c r="DQ132" s="37">
        <v>2931.3025481182272</v>
      </c>
      <c r="DR132" s="37">
        <v>429.83307387999997</v>
      </c>
      <c r="DS132" s="34">
        <v>3361.1356219982272</v>
      </c>
      <c r="DT132" s="34">
        <v>162.8501415621237</v>
      </c>
      <c r="DU132" s="34">
        <v>162.8501415621237</v>
      </c>
      <c r="DW132" s="97">
        <v>0</v>
      </c>
      <c r="DX132" s="98">
        <v>6779.6610170000004</v>
      </c>
      <c r="DY132" s="104">
        <v>1447.7400829999999</v>
      </c>
      <c r="DZ132" s="104">
        <v>0</v>
      </c>
      <c r="EA132" s="97">
        <v>0</v>
      </c>
      <c r="EB132" s="98">
        <v>242.98485844000001</v>
      </c>
      <c r="EC132" s="97">
        <v>0</v>
      </c>
      <c r="ED132" s="98">
        <v>1271.1864410000001</v>
      </c>
      <c r="EE132" s="97">
        <v>0</v>
      </c>
      <c r="EF132" s="98">
        <v>847.5</v>
      </c>
      <c r="EG132" s="97">
        <v>0</v>
      </c>
      <c r="EH132" s="98">
        <v>7397.5988710000001</v>
      </c>
      <c r="EI132" s="97">
        <v>0</v>
      </c>
      <c r="EJ132" s="98">
        <v>6779.6610170000004</v>
      </c>
      <c r="EK132" s="105">
        <v>242.98485844000001</v>
      </c>
      <c r="EL132" s="106">
        <v>847.5</v>
      </c>
      <c r="EM132" s="107">
        <v>735.83500000000004</v>
      </c>
      <c r="EN132" s="105">
        <v>429.83307387999997</v>
      </c>
      <c r="EO132" s="105">
        <v>10964.025395000001</v>
      </c>
      <c r="EP132" s="105">
        <v>0</v>
      </c>
      <c r="ER132" s="133">
        <v>0</v>
      </c>
      <c r="ES132" s="23">
        <v>0</v>
      </c>
      <c r="ET132" s="34">
        <f t="shared" ref="ET132:ET170" si="41">(ES132+ER132)/($E$2+$E$3)</f>
        <v>0</v>
      </c>
      <c r="EU132" s="133">
        <v>0</v>
      </c>
      <c r="EV132" s="23">
        <v>0</v>
      </c>
      <c r="EW132" s="34">
        <f t="shared" si="40"/>
        <v>0</v>
      </c>
      <c r="EY132" s="141">
        <v>0</v>
      </c>
      <c r="EZ132" s="23">
        <v>0</v>
      </c>
      <c r="FA132" s="139">
        <f t="shared" ref="FA132:FA170" si="42">(EY132+EZ132)/($E$12+$E$14)</f>
        <v>0</v>
      </c>
      <c r="FB132" s="5">
        <v>4613</v>
      </c>
      <c r="FC132" s="139">
        <f t="shared" ref="FC132:FC170" si="43">FB132/$J$10</f>
        <v>1</v>
      </c>
      <c r="FE132" s="5"/>
      <c r="FF132" s="141">
        <v>2897.4</v>
      </c>
      <c r="FG132" s="23">
        <v>2666.29374831</v>
      </c>
      <c r="FH132" s="139">
        <f t="shared" ref="FH132:FH170" si="44">(FF132+FG132)/($E$13+$E$15)</f>
        <v>0.41767120832610777</v>
      </c>
      <c r="FI132" s="5">
        <v>0</v>
      </c>
      <c r="FJ132" s="139">
        <f t="shared" ref="FJ132:FJ170" si="45">FI132/$J$11</f>
        <v>0</v>
      </c>
      <c r="FL132" s="144">
        <v>7873</v>
      </c>
      <c r="FM132" s="145">
        <f t="shared" ref="FM132:FM170" si="46">FL132/$E$11</f>
        <v>0.68245451314546257</v>
      </c>
      <c r="FN132" s="144">
        <v>2591</v>
      </c>
      <c r="FO132" s="145">
        <f t="shared" ref="FO132:FO170" si="47">FN132/$J$9</f>
        <v>0.82634348588741824</v>
      </c>
      <c r="FQ132" s="141">
        <v>0</v>
      </c>
      <c r="FR132" s="23">
        <v>367.01</v>
      </c>
      <c r="FS132" s="185">
        <f t="shared" ref="FS132:FS170" si="48">(FQ132+FR132)/($J$8+$J$12)</f>
        <v>0.46568963329526708</v>
      </c>
      <c r="FT132" s="186">
        <f t="shared" ref="FT132:FT170" si="49">FQ132+FR132</f>
        <v>367.01</v>
      </c>
      <c r="FV132" s="107">
        <f t="shared" ref="FV132:FV170" si="50">FW132+FX132-FY132-GA132</f>
        <v>572.98485844000004</v>
      </c>
      <c r="FW132" s="23">
        <v>242.98485844000001</v>
      </c>
      <c r="FX132" s="23">
        <v>330</v>
      </c>
      <c r="FY132" s="23">
        <v>0</v>
      </c>
      <c r="FZ132" s="23">
        <f t="shared" ref="FZ132:FZ170" si="51">FV132/1553.6723</f>
        <v>0.36879389459411749</v>
      </c>
      <c r="GA132" s="183">
        <v>0</v>
      </c>
      <c r="GC132" s="37">
        <v>14969.390789999999</v>
      </c>
      <c r="GD132" s="37">
        <f t="shared" ref="GD132:GD170" si="52">GC132/32600</f>
        <v>0.45918376656441717</v>
      </c>
      <c r="GE132" s="37">
        <v>1169.6071400000001</v>
      </c>
      <c r="GF132" s="37">
        <f t="shared" ref="GF132:GF170" si="53">GE132/13478</f>
        <v>8.6778983528713466E-2</v>
      </c>
      <c r="GH132" s="5">
        <v>28122.74194</v>
      </c>
      <c r="GI132" s="270">
        <v>3150.9495670000001</v>
      </c>
      <c r="GK132" s="35">
        <v>0.25700000000000001</v>
      </c>
      <c r="GL132" s="33">
        <v>0.84</v>
      </c>
      <c r="GM132" s="5">
        <f t="shared" ref="GM132:GM170" si="54">-GN132</f>
        <v>1517.77579117</v>
      </c>
      <c r="GN132" s="5">
        <v>-1517.77579117</v>
      </c>
      <c r="GO132" s="5">
        <f t="shared" ref="GO132:GO170" si="55">GM132-1517.77579117</f>
        <v>0</v>
      </c>
      <c r="GP132" s="5">
        <f t="shared" ref="GP132:GP170" si="56">GO132/1492.3021</f>
        <v>0</v>
      </c>
      <c r="GR132" s="270">
        <v>16762.94743</v>
      </c>
      <c r="GS132" s="270">
        <v>1092.599181</v>
      </c>
      <c r="GV132" s="270">
        <v>3776.590956</v>
      </c>
      <c r="GW132" s="270">
        <v>1135.1107420000001</v>
      </c>
      <c r="GX132" s="5">
        <f t="shared" ref="GX132:GX157" si="57">MAX(GW:GW)</f>
        <v>1537.03108</v>
      </c>
      <c r="GY132" s="5">
        <f t="shared" ref="GY132:GY157" si="58">GW132/GX132</f>
        <v>0.73850864616218437</v>
      </c>
    </row>
    <row r="133" spans="16:207" x14ac:dyDescent="0.35">
      <c r="P133" s="40">
        <v>131</v>
      </c>
      <c r="Q133" s="85">
        <v>25398</v>
      </c>
      <c r="R133" s="86">
        <v>0.30599999999999999</v>
      </c>
      <c r="S133" s="87">
        <v>1037.8800000000001</v>
      </c>
      <c r="T133" s="86">
        <v>0.21600000000000003</v>
      </c>
      <c r="U133" s="87">
        <v>8910</v>
      </c>
      <c r="V133" s="86">
        <v>0.29699999999999999</v>
      </c>
      <c r="W133" s="87">
        <v>2933.1527999999998</v>
      </c>
      <c r="X133" s="86">
        <v>0.20399999999999999</v>
      </c>
      <c r="Y133" s="87">
        <v>1130.2083</v>
      </c>
      <c r="Z133" s="86">
        <v>0.11700000000000001</v>
      </c>
      <c r="AA133" s="87">
        <v>8227.2000000000007</v>
      </c>
      <c r="AB133" s="86">
        <v>0.16</v>
      </c>
      <c r="AC133" s="87">
        <v>6206.9871999999996</v>
      </c>
      <c r="AD133" s="86">
        <v>0.13399999999999998</v>
      </c>
      <c r="AF133" s="40">
        <v>131</v>
      </c>
      <c r="AG133" s="85">
        <v>39070.912199999999</v>
      </c>
      <c r="AH133" s="87">
        <v>1674.4</v>
      </c>
      <c r="AI133" s="85">
        <v>364</v>
      </c>
      <c r="AJ133" s="37">
        <v>0.43899999999999995</v>
      </c>
      <c r="AK133" s="37">
        <v>0.72800000000000009</v>
      </c>
      <c r="AL133" s="37">
        <v>0.72799999999999998</v>
      </c>
      <c r="AM133" s="86">
        <v>80.103999999999999</v>
      </c>
      <c r="AN133" s="87">
        <v>1467.0935999999999</v>
      </c>
      <c r="AO133" s="37">
        <v>0.124</v>
      </c>
      <c r="AP133" s="34">
        <v>0.126</v>
      </c>
      <c r="AQ133" s="85">
        <v>16814.2</v>
      </c>
      <c r="AR133" s="87">
        <v>16268.174999999999</v>
      </c>
      <c r="AS133" s="37">
        <v>0.377</v>
      </c>
      <c r="AT133" s="34">
        <v>0.69299999999999995</v>
      </c>
      <c r="AU133" s="26"/>
      <c r="AV133" s="85">
        <v>861.93100000000004</v>
      </c>
      <c r="AW133" s="86">
        <v>0.35000000000000003</v>
      </c>
      <c r="AX133" s="85">
        <v>945.15200000000004</v>
      </c>
      <c r="AY133" s="86">
        <v>0.58814685749844431</v>
      </c>
      <c r="AZ133" s="85">
        <v>1121.4780000000001</v>
      </c>
      <c r="BA133" s="86">
        <v>0.5784392407674851</v>
      </c>
      <c r="BB133" s="26"/>
      <c r="BC133" s="88">
        <v>54782.928</v>
      </c>
      <c r="BD133" s="86">
        <v>0.78688524590163933</v>
      </c>
      <c r="BE133" s="26"/>
      <c r="BF133" s="133">
        <v>28122.741999999998</v>
      </c>
      <c r="BG133" s="26">
        <v>0</v>
      </c>
      <c r="BH133" s="89">
        <v>0</v>
      </c>
      <c r="BI133" s="90">
        <v>0.86266079754601221</v>
      </c>
      <c r="BJ133" s="91">
        <v>0</v>
      </c>
      <c r="BK133" s="89">
        <v>0</v>
      </c>
      <c r="BL133" s="89">
        <v>0</v>
      </c>
      <c r="BM133" s="89">
        <v>0</v>
      </c>
      <c r="BN133" s="89">
        <v>3150.95</v>
      </c>
      <c r="BO133" s="90">
        <v>0.23378468615521589</v>
      </c>
      <c r="BP133" s="91">
        <v>0</v>
      </c>
      <c r="BQ133" s="26">
        <v>7668</v>
      </c>
      <c r="BR133" s="26">
        <v>0</v>
      </c>
      <c r="BS133" s="26"/>
      <c r="BT133" s="92">
        <v>-700</v>
      </c>
      <c r="BU133" s="26">
        <v>0</v>
      </c>
      <c r="BV133" s="26">
        <v>4485</v>
      </c>
      <c r="BW133" s="26">
        <v>4485</v>
      </c>
      <c r="BX133" s="26">
        <v>0</v>
      </c>
      <c r="BY133" s="26">
        <v>0</v>
      </c>
      <c r="BZ133" s="26">
        <v>5000</v>
      </c>
      <c r="CA133" s="26">
        <v>5000</v>
      </c>
      <c r="CB133" s="26">
        <v>-5300</v>
      </c>
      <c r="CC133" s="26">
        <v>0</v>
      </c>
      <c r="CD133" s="26">
        <v>-4000</v>
      </c>
      <c r="CE133" s="26">
        <v>0</v>
      </c>
      <c r="CF133" s="26">
        <v>-4800</v>
      </c>
      <c r="CG133" s="26">
        <v>0</v>
      </c>
      <c r="CH133" s="26">
        <v>8186.8005559100002</v>
      </c>
      <c r="CI133" s="26">
        <v>8186.8005559100002</v>
      </c>
      <c r="CJ133" s="90">
        <v>17671.800555909998</v>
      </c>
      <c r="CK133" s="26"/>
      <c r="CL133" s="92">
        <v>-700</v>
      </c>
      <c r="CM133" s="26">
        <v>700</v>
      </c>
      <c r="CN133" s="26">
        <v>4485</v>
      </c>
      <c r="CO133" s="26">
        <v>0</v>
      </c>
      <c r="CP133" s="26">
        <v>0</v>
      </c>
      <c r="CQ133" s="26">
        <v>0</v>
      </c>
      <c r="CR133" s="26">
        <v>5000</v>
      </c>
      <c r="CS133" s="26">
        <v>0</v>
      </c>
      <c r="CT133" s="26">
        <v>-5300</v>
      </c>
      <c r="CU133" s="26">
        <v>5300</v>
      </c>
      <c r="CV133" s="26">
        <v>-4000</v>
      </c>
      <c r="CW133" s="26">
        <v>4000</v>
      </c>
      <c r="CX133" s="26">
        <v>-4800</v>
      </c>
      <c r="CY133" s="26">
        <v>4800</v>
      </c>
      <c r="CZ133" s="26">
        <v>8186.8005559100002</v>
      </c>
      <c r="DA133" s="26">
        <v>0</v>
      </c>
      <c r="DB133" s="90">
        <v>14800</v>
      </c>
      <c r="DC133" s="26"/>
      <c r="DD133" s="93">
        <v>31685.147000000001</v>
      </c>
      <c r="DE133" s="34">
        <v>1764.1790000000001</v>
      </c>
      <c r="DF133" s="37">
        <v>2099.5337936766</v>
      </c>
      <c r="DG133" s="37">
        <v>35548.859793676602</v>
      </c>
      <c r="DH133" s="93">
        <v>9558.5589999999993</v>
      </c>
      <c r="DI133" s="93">
        <v>56243.411</v>
      </c>
      <c r="DJ133" s="34">
        <v>9525</v>
      </c>
      <c r="DK133" s="90">
        <v>65768.410999999993</v>
      </c>
      <c r="DL133" s="26"/>
      <c r="DM133" s="93">
        <v>969.36500000000001</v>
      </c>
      <c r="DN133" s="34">
        <v>10553.7831128091</v>
      </c>
      <c r="DO133" s="34">
        <v>11523.1481128091</v>
      </c>
      <c r="DP133" s="37">
        <v>1785.6763065217999</v>
      </c>
      <c r="DQ133" s="37">
        <v>2931.3025481182272</v>
      </c>
      <c r="DR133" s="37">
        <v>429.83307387999997</v>
      </c>
      <c r="DS133" s="34">
        <v>3361.1356219982272</v>
      </c>
      <c r="DT133" s="34">
        <v>162.8501415621237</v>
      </c>
      <c r="DU133" s="34">
        <v>162.8501415621237</v>
      </c>
      <c r="DW133" s="97">
        <v>0</v>
      </c>
      <c r="DX133" s="98">
        <v>6779.6610170000004</v>
      </c>
      <c r="DY133" s="104">
        <v>1447.7400829999999</v>
      </c>
      <c r="DZ133" s="104">
        <v>0</v>
      </c>
      <c r="EA133" s="97">
        <v>0</v>
      </c>
      <c r="EB133" s="98">
        <v>242.98485844000001</v>
      </c>
      <c r="EC133" s="97">
        <v>0</v>
      </c>
      <c r="ED133" s="98">
        <v>1271.1864410000001</v>
      </c>
      <c r="EE133" s="97">
        <v>0</v>
      </c>
      <c r="EF133" s="98">
        <v>847.5</v>
      </c>
      <c r="EG133" s="97">
        <v>0</v>
      </c>
      <c r="EH133" s="98">
        <v>7397.5988710000001</v>
      </c>
      <c r="EI133" s="97">
        <v>0</v>
      </c>
      <c r="EJ133" s="98">
        <v>6779.6610170000004</v>
      </c>
      <c r="EK133" s="105">
        <v>242.98485844000001</v>
      </c>
      <c r="EL133" s="106">
        <v>847.5</v>
      </c>
      <c r="EM133" s="107">
        <v>735.83500000000004</v>
      </c>
      <c r="EN133" s="105">
        <v>429.83307387999997</v>
      </c>
      <c r="EO133" s="105">
        <v>10964.025395000001</v>
      </c>
      <c r="EP133" s="105">
        <v>0</v>
      </c>
      <c r="ER133" s="133">
        <v>0</v>
      </c>
      <c r="ES133" s="23">
        <v>0</v>
      </c>
      <c r="ET133" s="34">
        <f t="shared" si="41"/>
        <v>0</v>
      </c>
      <c r="EU133" s="133">
        <v>0</v>
      </c>
      <c r="EV133" s="23">
        <v>0</v>
      </c>
      <c r="EW133" s="34">
        <f t="shared" si="40"/>
        <v>0</v>
      </c>
      <c r="EY133" s="141">
        <v>0</v>
      </c>
      <c r="EZ133" s="23">
        <v>0</v>
      </c>
      <c r="FA133" s="139">
        <f t="shared" si="42"/>
        <v>0</v>
      </c>
      <c r="FB133" s="5">
        <v>931.99979149000001</v>
      </c>
      <c r="FC133" s="139">
        <f t="shared" si="43"/>
        <v>0.20203767428788208</v>
      </c>
      <c r="FE133" s="5"/>
      <c r="FF133" s="141">
        <v>2897.4</v>
      </c>
      <c r="FG133" s="23">
        <v>10423.35</v>
      </c>
      <c r="FH133" s="139">
        <f t="shared" si="44"/>
        <v>1</v>
      </c>
      <c r="FI133" s="5">
        <v>0</v>
      </c>
      <c r="FJ133" s="139">
        <f t="shared" si="45"/>
        <v>0</v>
      </c>
      <c r="FL133" s="144">
        <v>7873</v>
      </c>
      <c r="FM133" s="145">
        <f t="shared" si="46"/>
        <v>0.68245451314546257</v>
      </c>
      <c r="FN133" s="144">
        <v>2591</v>
      </c>
      <c r="FO133" s="145">
        <f t="shared" si="47"/>
        <v>0.82634348588741824</v>
      </c>
      <c r="FQ133" s="141">
        <v>278</v>
      </c>
      <c r="FR133" s="23">
        <v>367.01</v>
      </c>
      <c r="FS133" s="185">
        <f t="shared" si="48"/>
        <v>0.8184367466057606</v>
      </c>
      <c r="FT133" s="186">
        <f t="shared" si="49"/>
        <v>645.01</v>
      </c>
      <c r="FV133" s="107">
        <f t="shared" si="50"/>
        <v>572.98485844000004</v>
      </c>
      <c r="FW133" s="23">
        <v>242.98485844000001</v>
      </c>
      <c r="FX133" s="23">
        <v>330</v>
      </c>
      <c r="FY133" s="23">
        <v>0</v>
      </c>
      <c r="FZ133" s="23">
        <f t="shared" si="51"/>
        <v>0.36879389459411749</v>
      </c>
      <c r="GA133" s="183">
        <v>0</v>
      </c>
      <c r="GC133" s="37">
        <v>19967.146820000002</v>
      </c>
      <c r="GD133" s="37">
        <f t="shared" si="52"/>
        <v>0.6124891662576688</v>
      </c>
      <c r="GE133" s="37">
        <v>1785.67630652</v>
      </c>
      <c r="GF133" s="37">
        <f t="shared" si="53"/>
        <v>0.13248822573972399</v>
      </c>
      <c r="GH133" s="5">
        <v>32422.995989999999</v>
      </c>
      <c r="GI133" s="270">
        <v>4677.8091240000003</v>
      </c>
      <c r="GK133" s="35">
        <v>0.25700000000000001</v>
      </c>
      <c r="GL133" s="33">
        <v>0.84</v>
      </c>
      <c r="GM133" s="5">
        <f t="shared" si="54"/>
        <v>1517.77579117</v>
      </c>
      <c r="GN133" s="5">
        <v>-1517.77579117</v>
      </c>
      <c r="GO133" s="5">
        <f t="shared" si="55"/>
        <v>0</v>
      </c>
      <c r="GP133" s="5">
        <f t="shared" si="56"/>
        <v>0</v>
      </c>
      <c r="GR133" s="270">
        <v>21083.648649999999</v>
      </c>
      <c r="GS133" s="270">
        <v>1647.33392</v>
      </c>
      <c r="GV133" s="270">
        <v>3776.590956</v>
      </c>
      <c r="GW133" s="270">
        <v>1135.1107420000001</v>
      </c>
      <c r="GX133" s="5">
        <f t="shared" si="57"/>
        <v>1537.03108</v>
      </c>
      <c r="GY133" s="5">
        <f t="shared" si="58"/>
        <v>0.73850864616218437</v>
      </c>
    </row>
    <row r="134" spans="16:207" x14ac:dyDescent="0.35">
      <c r="P134" s="40">
        <v>132</v>
      </c>
      <c r="Q134" s="85">
        <v>30959</v>
      </c>
      <c r="R134" s="86">
        <v>0.373</v>
      </c>
      <c r="S134" s="87">
        <v>1729.8</v>
      </c>
      <c r="T134" s="86">
        <v>0.36</v>
      </c>
      <c r="U134" s="87">
        <v>12960</v>
      </c>
      <c r="V134" s="86">
        <v>0.432</v>
      </c>
      <c r="W134" s="87">
        <v>5017.9917999999998</v>
      </c>
      <c r="X134" s="86">
        <v>0.34899999999999998</v>
      </c>
      <c r="Y134" s="87">
        <v>1980.2795000000001</v>
      </c>
      <c r="Z134" s="86">
        <v>0.20500000000000002</v>
      </c>
      <c r="AA134" s="87">
        <v>13523.46</v>
      </c>
      <c r="AB134" s="86">
        <v>0.26299999999999996</v>
      </c>
      <c r="AC134" s="87">
        <v>10005.292799999999</v>
      </c>
      <c r="AD134" s="86">
        <v>0.21599999999999997</v>
      </c>
      <c r="AF134" s="40">
        <v>132</v>
      </c>
      <c r="AG134" s="85">
        <v>40138.909800000001</v>
      </c>
      <c r="AH134" s="87">
        <v>1681.3</v>
      </c>
      <c r="AI134" s="85">
        <v>365.5</v>
      </c>
      <c r="AJ134" s="37">
        <v>0.45100000000000001</v>
      </c>
      <c r="AK134" s="37">
        <v>0.73099999999999998</v>
      </c>
      <c r="AL134" s="37">
        <v>0.73099999999999998</v>
      </c>
      <c r="AM134" s="86">
        <v>85.272000000000006</v>
      </c>
      <c r="AN134" s="87">
        <v>1222.578</v>
      </c>
      <c r="AO134" s="37">
        <v>0.13200000000000001</v>
      </c>
      <c r="AP134" s="34">
        <v>0.105</v>
      </c>
      <c r="AQ134" s="85">
        <v>14896.4</v>
      </c>
      <c r="AR134" s="87">
        <v>14108.475</v>
      </c>
      <c r="AS134" s="37">
        <v>0.33400000000000002</v>
      </c>
      <c r="AT134" s="34">
        <v>0.60099999999999998</v>
      </c>
      <c r="AU134" s="26"/>
      <c r="AV134" s="85">
        <v>859.46799999999996</v>
      </c>
      <c r="AW134" s="86">
        <v>0.34899986193790455</v>
      </c>
      <c r="AX134" s="85">
        <v>943.71100000000001</v>
      </c>
      <c r="AY134" s="86">
        <v>0.58725015556938398</v>
      </c>
      <c r="AZ134" s="85">
        <v>1121.4780000000001</v>
      </c>
      <c r="BA134" s="86">
        <v>0.5784392407674851</v>
      </c>
      <c r="BB134" s="26"/>
      <c r="BC134" s="88">
        <v>54782.928</v>
      </c>
      <c r="BD134" s="86">
        <v>0.78688524590163933</v>
      </c>
      <c r="BE134" s="26"/>
      <c r="BF134" s="133">
        <v>32422.995999999999</v>
      </c>
      <c r="BG134" s="26">
        <v>0</v>
      </c>
      <c r="BH134" s="89">
        <v>0</v>
      </c>
      <c r="BI134" s="90">
        <v>0.99457042944785279</v>
      </c>
      <c r="BJ134" s="91">
        <v>0</v>
      </c>
      <c r="BK134" s="89">
        <v>0</v>
      </c>
      <c r="BL134" s="89">
        <v>0</v>
      </c>
      <c r="BM134" s="89">
        <v>0</v>
      </c>
      <c r="BN134" s="89">
        <v>4677.8090000000002</v>
      </c>
      <c r="BO134" s="90">
        <v>0.3470699658703072</v>
      </c>
      <c r="BP134" s="91">
        <v>0</v>
      </c>
      <c r="BQ134" s="26">
        <v>7668</v>
      </c>
      <c r="BR134" s="26">
        <v>0</v>
      </c>
      <c r="BS134" s="26"/>
      <c r="BT134" s="92">
        <v>-700</v>
      </c>
      <c r="BU134" s="26">
        <v>0</v>
      </c>
      <c r="BV134" s="26">
        <v>4485</v>
      </c>
      <c r="BW134" s="26">
        <v>4485</v>
      </c>
      <c r="BX134" s="26">
        <v>0</v>
      </c>
      <c r="BY134" s="26">
        <v>0</v>
      </c>
      <c r="BZ134" s="26">
        <v>0</v>
      </c>
      <c r="CA134" s="26">
        <v>0</v>
      </c>
      <c r="CB134" s="26">
        <v>-5300</v>
      </c>
      <c r="CC134" s="26">
        <v>0</v>
      </c>
      <c r="CD134" s="26">
        <v>-4000</v>
      </c>
      <c r="CE134" s="26">
        <v>0</v>
      </c>
      <c r="CF134" s="26">
        <v>-4800</v>
      </c>
      <c r="CG134" s="26">
        <v>0</v>
      </c>
      <c r="CH134" s="26">
        <v>8560.64515321</v>
      </c>
      <c r="CI134" s="26">
        <v>8560.64515321</v>
      </c>
      <c r="CJ134" s="90">
        <v>13045.64515321</v>
      </c>
      <c r="CK134" s="26"/>
      <c r="CL134" s="92">
        <v>-700</v>
      </c>
      <c r="CM134" s="26">
        <v>700</v>
      </c>
      <c r="CN134" s="26">
        <v>4485</v>
      </c>
      <c r="CO134" s="26">
        <v>0</v>
      </c>
      <c r="CP134" s="26">
        <v>0</v>
      </c>
      <c r="CQ134" s="26">
        <v>0</v>
      </c>
      <c r="CR134" s="26">
        <v>0</v>
      </c>
      <c r="CS134" s="26">
        <v>0</v>
      </c>
      <c r="CT134" s="26">
        <v>-5300</v>
      </c>
      <c r="CU134" s="26">
        <v>5300</v>
      </c>
      <c r="CV134" s="26">
        <v>-4000</v>
      </c>
      <c r="CW134" s="26">
        <v>4000</v>
      </c>
      <c r="CX134" s="26">
        <v>-4800</v>
      </c>
      <c r="CY134" s="26">
        <v>4800</v>
      </c>
      <c r="CZ134" s="26">
        <v>8560.64515321</v>
      </c>
      <c r="DA134" s="26">
        <v>0</v>
      </c>
      <c r="DB134" s="90">
        <v>14800</v>
      </c>
      <c r="DC134" s="26"/>
      <c r="DD134" s="93">
        <v>32485.244999999999</v>
      </c>
      <c r="DE134" s="34">
        <v>1736.2159999999999</v>
      </c>
      <c r="DF134" s="37">
        <v>2670.4199233060999</v>
      </c>
      <c r="DG134" s="37">
        <v>36891.880923306097</v>
      </c>
      <c r="DH134" s="93">
        <v>10938.232</v>
      </c>
      <c r="DI134" s="93">
        <v>57974.411</v>
      </c>
      <c r="DJ134" s="34">
        <v>8773</v>
      </c>
      <c r="DK134" s="90">
        <v>66747.410999999993</v>
      </c>
      <c r="DL134" s="26"/>
      <c r="DM134" s="93">
        <v>919.17600000000004</v>
      </c>
      <c r="DN134" s="34">
        <v>10569.62924658717</v>
      </c>
      <c r="DO134" s="34">
        <v>11488.80524658717</v>
      </c>
      <c r="DP134" s="37">
        <v>1785.6763065217999</v>
      </c>
      <c r="DQ134" s="37">
        <v>2939.6521533658638</v>
      </c>
      <c r="DR134" s="37">
        <v>421.48346863</v>
      </c>
      <c r="DS134" s="34">
        <v>3361.1356219958639</v>
      </c>
      <c r="DT134" s="34">
        <v>163.31400852032581</v>
      </c>
      <c r="DU134" s="34">
        <v>163.31400852032581</v>
      </c>
      <c r="DW134" s="97">
        <v>0</v>
      </c>
      <c r="DX134" s="98">
        <v>6779.6610170000004</v>
      </c>
      <c r="DY134" s="104">
        <v>1447.7400829999999</v>
      </c>
      <c r="DZ134" s="104">
        <v>0</v>
      </c>
      <c r="EA134" s="97">
        <v>0</v>
      </c>
      <c r="EB134" s="98">
        <v>242.52099147999999</v>
      </c>
      <c r="EC134" s="97">
        <v>0</v>
      </c>
      <c r="ED134" s="98">
        <v>1271.1864410000001</v>
      </c>
      <c r="EE134" s="97">
        <v>0</v>
      </c>
      <c r="EF134" s="98">
        <v>847.5</v>
      </c>
      <c r="EG134" s="97">
        <v>0</v>
      </c>
      <c r="EH134" s="98">
        <v>7397.5988710000001</v>
      </c>
      <c r="EI134" s="97">
        <v>0</v>
      </c>
      <c r="EJ134" s="98">
        <v>6779.6610170000004</v>
      </c>
      <c r="EK134" s="105">
        <v>242.52099147999999</v>
      </c>
      <c r="EL134" s="106">
        <v>847.5</v>
      </c>
      <c r="EM134" s="107">
        <v>735.83500000000004</v>
      </c>
      <c r="EN134" s="105">
        <v>421.48346863</v>
      </c>
      <c r="EO134" s="105">
        <v>10964.025395000001</v>
      </c>
      <c r="EP134" s="105">
        <v>0</v>
      </c>
      <c r="ER134" s="133">
        <v>0</v>
      </c>
      <c r="ES134" s="23">
        <v>0</v>
      </c>
      <c r="ET134" s="34">
        <f t="shared" si="41"/>
        <v>0</v>
      </c>
      <c r="EU134" s="133">
        <v>0</v>
      </c>
      <c r="EV134" s="23">
        <v>0</v>
      </c>
      <c r="EW134" s="34">
        <f t="shared" si="40"/>
        <v>0</v>
      </c>
      <c r="EY134" s="141">
        <v>0</v>
      </c>
      <c r="EZ134" s="23">
        <v>0</v>
      </c>
      <c r="FA134" s="139">
        <f t="shared" si="42"/>
        <v>0</v>
      </c>
      <c r="FB134" s="5">
        <v>4613</v>
      </c>
      <c r="FC134" s="139">
        <f t="shared" si="43"/>
        <v>1</v>
      </c>
      <c r="FE134" s="5"/>
      <c r="FF134" s="141">
        <v>2897.4</v>
      </c>
      <c r="FG134" s="23">
        <v>10423.35</v>
      </c>
      <c r="FH134" s="139">
        <f t="shared" si="44"/>
        <v>1</v>
      </c>
      <c r="FI134" s="5">
        <v>0</v>
      </c>
      <c r="FJ134" s="139">
        <f t="shared" si="45"/>
        <v>0</v>
      </c>
      <c r="FL134" s="144">
        <v>7873</v>
      </c>
      <c r="FM134" s="145">
        <f t="shared" si="46"/>
        <v>0.68245451314546257</v>
      </c>
      <c r="FN134" s="144">
        <v>2591</v>
      </c>
      <c r="FO134" s="145">
        <f t="shared" si="47"/>
        <v>0.82634348588741824</v>
      </c>
      <c r="FQ134" s="141">
        <v>0</v>
      </c>
      <c r="FR134" s="23">
        <v>367.01</v>
      </c>
      <c r="FS134" s="185">
        <f t="shared" si="48"/>
        <v>0.46568963329526708</v>
      </c>
      <c r="FT134" s="186">
        <f t="shared" si="49"/>
        <v>367.01</v>
      </c>
      <c r="FV134" s="107">
        <f t="shared" si="50"/>
        <v>572.52099148000002</v>
      </c>
      <c r="FW134" s="23">
        <v>242.52099147999999</v>
      </c>
      <c r="FX134" s="23">
        <v>330</v>
      </c>
      <c r="FY134" s="23">
        <v>0</v>
      </c>
      <c r="FZ134" s="23">
        <f t="shared" si="51"/>
        <v>0.36849533294762354</v>
      </c>
      <c r="GA134" s="183">
        <v>0</v>
      </c>
      <c r="GC134" s="37">
        <v>9727.128069710001</v>
      </c>
      <c r="GD134" s="37">
        <f t="shared" si="52"/>
        <v>0.29837816164754605</v>
      </c>
      <c r="GE134" s="37">
        <v>1785.67630652</v>
      </c>
      <c r="GF134" s="37">
        <f t="shared" si="53"/>
        <v>0.13248822573972399</v>
      </c>
      <c r="GH134" s="5">
        <v>32600</v>
      </c>
      <c r="GI134" s="270">
        <v>5510.2165450000002</v>
      </c>
      <c r="GK134" s="35">
        <v>0.25700000000000001</v>
      </c>
      <c r="GL134" s="33">
        <v>0.84</v>
      </c>
      <c r="GM134" s="5">
        <f t="shared" si="54"/>
        <v>1517.77579117</v>
      </c>
      <c r="GN134" s="5">
        <v>-1517.77579117</v>
      </c>
      <c r="GO134" s="5">
        <f t="shared" si="55"/>
        <v>0</v>
      </c>
      <c r="GP134" s="5">
        <f t="shared" si="56"/>
        <v>0</v>
      </c>
      <c r="GR134" s="270">
        <v>28122.74194</v>
      </c>
      <c r="GS134" s="270">
        <v>3150.9495670000001</v>
      </c>
      <c r="GV134" s="270">
        <v>3776.590956</v>
      </c>
      <c r="GW134" s="270">
        <v>1135.1107420000001</v>
      </c>
      <c r="GX134" s="5">
        <f t="shared" si="57"/>
        <v>1537.03108</v>
      </c>
      <c r="GY134" s="5">
        <f t="shared" si="58"/>
        <v>0.73850864616218437</v>
      </c>
    </row>
    <row r="135" spans="16:207" x14ac:dyDescent="0.35">
      <c r="P135" s="40">
        <v>133</v>
      </c>
      <c r="Q135" s="85">
        <v>31872</v>
      </c>
      <c r="R135" s="86">
        <v>0.38400000000000001</v>
      </c>
      <c r="S135" s="87">
        <v>2200.69</v>
      </c>
      <c r="T135" s="86">
        <v>0.45800000000000002</v>
      </c>
      <c r="U135" s="87">
        <v>14880</v>
      </c>
      <c r="V135" s="86">
        <v>0.496</v>
      </c>
      <c r="W135" s="87">
        <v>5909.4402</v>
      </c>
      <c r="X135" s="86">
        <v>0.41099999999999998</v>
      </c>
      <c r="Y135" s="87">
        <v>2424.6349</v>
      </c>
      <c r="Z135" s="86">
        <v>0.251</v>
      </c>
      <c r="AA135" s="87">
        <v>14911.8</v>
      </c>
      <c r="AB135" s="86">
        <v>0.28999999999999998</v>
      </c>
      <c r="AC135" s="87">
        <v>11070.671200000001</v>
      </c>
      <c r="AD135" s="86">
        <v>0.23899999999999999</v>
      </c>
      <c r="AF135" s="40">
        <v>133</v>
      </c>
      <c r="AG135" s="85">
        <v>41918.9058</v>
      </c>
      <c r="AH135" s="87">
        <v>1695.1</v>
      </c>
      <c r="AI135" s="85">
        <v>368.5</v>
      </c>
      <c r="AJ135" s="37">
        <v>0.47099999999999997</v>
      </c>
      <c r="AK135" s="37">
        <v>0.73699999999999999</v>
      </c>
      <c r="AL135" s="37">
        <v>0.73699999999999999</v>
      </c>
      <c r="AM135" s="86">
        <v>96.9</v>
      </c>
      <c r="AN135" s="87">
        <v>1991.0555999999999</v>
      </c>
      <c r="AO135" s="37">
        <v>0.15000000000000002</v>
      </c>
      <c r="AP135" s="34">
        <v>0.17099999999999999</v>
      </c>
      <c r="AQ135" s="85">
        <v>13915.2</v>
      </c>
      <c r="AR135" s="87">
        <v>12418.275</v>
      </c>
      <c r="AS135" s="37">
        <v>0.312</v>
      </c>
      <c r="AT135" s="34">
        <v>0.52900000000000003</v>
      </c>
      <c r="AU135" s="26"/>
      <c r="AV135" s="85">
        <v>857.00599999999997</v>
      </c>
      <c r="AW135" s="86">
        <v>0.34800012994079571</v>
      </c>
      <c r="AX135" s="85">
        <v>951.82299999999998</v>
      </c>
      <c r="AY135" s="86">
        <v>0.59229807093963904</v>
      </c>
      <c r="AZ135" s="85">
        <v>1121.4780000000001</v>
      </c>
      <c r="BA135" s="86">
        <v>0.5784392407674851</v>
      </c>
      <c r="BB135" s="26"/>
      <c r="BC135" s="88">
        <v>54782.928</v>
      </c>
      <c r="BD135" s="86">
        <v>0.78688524590163933</v>
      </c>
      <c r="BE135" s="26"/>
      <c r="BF135" s="133">
        <v>32600</v>
      </c>
      <c r="BG135" s="26">
        <v>982.97</v>
      </c>
      <c r="BH135" s="89">
        <v>1052.1990000000001</v>
      </c>
      <c r="BI135" s="90">
        <v>1</v>
      </c>
      <c r="BJ135" s="91">
        <v>5.355752995814702E-2</v>
      </c>
      <c r="BK135" s="89">
        <v>0</v>
      </c>
      <c r="BL135" s="89">
        <v>0</v>
      </c>
      <c r="BM135" s="89">
        <v>0</v>
      </c>
      <c r="BN135" s="89">
        <v>5510.2169999999996</v>
      </c>
      <c r="BO135" s="90">
        <v>0.40883046446060245</v>
      </c>
      <c r="BP135" s="91">
        <v>0</v>
      </c>
      <c r="BQ135" s="26">
        <v>7668</v>
      </c>
      <c r="BR135" s="26">
        <v>0</v>
      </c>
      <c r="BS135" s="26"/>
      <c r="BT135" s="92">
        <v>-700</v>
      </c>
      <c r="BU135" s="26">
        <v>0</v>
      </c>
      <c r="BV135" s="26">
        <v>4485</v>
      </c>
      <c r="BW135" s="26">
        <v>4485</v>
      </c>
      <c r="BX135" s="26">
        <v>0</v>
      </c>
      <c r="BY135" s="26">
        <v>0</v>
      </c>
      <c r="BZ135" s="26">
        <v>0</v>
      </c>
      <c r="CA135" s="26">
        <v>0</v>
      </c>
      <c r="CB135" s="26">
        <v>-5300</v>
      </c>
      <c r="CC135" s="26">
        <v>0</v>
      </c>
      <c r="CD135" s="26">
        <v>-4000</v>
      </c>
      <c r="CE135" s="26">
        <v>0</v>
      </c>
      <c r="CF135" s="26">
        <v>-4800</v>
      </c>
      <c r="CG135" s="26">
        <v>0</v>
      </c>
      <c r="CH135" s="26">
        <v>9267.7470492299999</v>
      </c>
      <c r="CI135" s="26">
        <v>9267.7470492299999</v>
      </c>
      <c r="CJ135" s="90">
        <v>13752.74704923</v>
      </c>
      <c r="CK135" s="26"/>
      <c r="CL135" s="92">
        <v>-700</v>
      </c>
      <c r="CM135" s="26">
        <v>700</v>
      </c>
      <c r="CN135" s="26">
        <v>4485</v>
      </c>
      <c r="CO135" s="26">
        <v>0</v>
      </c>
      <c r="CP135" s="26">
        <v>0</v>
      </c>
      <c r="CQ135" s="26">
        <v>0</v>
      </c>
      <c r="CR135" s="26">
        <v>0</v>
      </c>
      <c r="CS135" s="26">
        <v>0</v>
      </c>
      <c r="CT135" s="26">
        <v>-5300</v>
      </c>
      <c r="CU135" s="26">
        <v>5300</v>
      </c>
      <c r="CV135" s="26">
        <v>-4000</v>
      </c>
      <c r="CW135" s="26">
        <v>4000</v>
      </c>
      <c r="CX135" s="26">
        <v>-4800</v>
      </c>
      <c r="CY135" s="26">
        <v>4800</v>
      </c>
      <c r="CZ135" s="26">
        <v>9267.7470492299999</v>
      </c>
      <c r="DA135" s="26">
        <v>0</v>
      </c>
      <c r="DB135" s="90">
        <v>14800</v>
      </c>
      <c r="DC135" s="26"/>
      <c r="DD135" s="93">
        <v>33421.652999999998</v>
      </c>
      <c r="DE135" s="34">
        <v>1734.212</v>
      </c>
      <c r="DF135" s="37">
        <v>2923.3451267648002</v>
      </c>
      <c r="DG135" s="37">
        <v>38079.210126764796</v>
      </c>
      <c r="DH135" s="93">
        <v>11874.005999999999</v>
      </c>
      <c r="DI135" s="93">
        <v>59879.411</v>
      </c>
      <c r="DJ135" s="34">
        <v>8024</v>
      </c>
      <c r="DK135" s="90">
        <v>67903.410999999993</v>
      </c>
      <c r="DL135" s="26"/>
      <c r="DM135" s="93">
        <v>895.24199999999996</v>
      </c>
      <c r="DN135" s="34">
        <v>10553.7831128091</v>
      </c>
      <c r="DO135" s="34">
        <v>11449.0251128091</v>
      </c>
      <c r="DP135" s="37">
        <v>1785.6763065217999</v>
      </c>
      <c r="DQ135" s="37">
        <v>2931.3025481182272</v>
      </c>
      <c r="DR135" s="37">
        <v>429.83307387999997</v>
      </c>
      <c r="DS135" s="34">
        <v>3361.1356219982272</v>
      </c>
      <c r="DT135" s="34">
        <v>162.8501415621237</v>
      </c>
      <c r="DU135" s="34">
        <v>162.8501415621237</v>
      </c>
      <c r="DW135" s="97">
        <v>0</v>
      </c>
      <c r="DX135" s="98">
        <v>6779.6610170000004</v>
      </c>
      <c r="DY135" s="104">
        <v>1447.7400829999999</v>
      </c>
      <c r="DZ135" s="104">
        <v>0</v>
      </c>
      <c r="EA135" s="97">
        <v>0</v>
      </c>
      <c r="EB135" s="98">
        <v>242.98485844000001</v>
      </c>
      <c r="EC135" s="97">
        <v>0</v>
      </c>
      <c r="ED135" s="98">
        <v>1271.1864410000001</v>
      </c>
      <c r="EE135" s="97">
        <v>0</v>
      </c>
      <c r="EF135" s="98">
        <v>847.5</v>
      </c>
      <c r="EG135" s="97">
        <v>0</v>
      </c>
      <c r="EH135" s="98">
        <v>7397.5988710000001</v>
      </c>
      <c r="EI135" s="97">
        <v>0</v>
      </c>
      <c r="EJ135" s="98">
        <v>6779.6610170000004</v>
      </c>
      <c r="EK135" s="105">
        <v>242.98485844000001</v>
      </c>
      <c r="EL135" s="106">
        <v>847.5</v>
      </c>
      <c r="EM135" s="107">
        <v>735.83500000000004</v>
      </c>
      <c r="EN135" s="105">
        <v>429.83307387999997</v>
      </c>
      <c r="EO135" s="105">
        <v>10964.025395000001</v>
      </c>
      <c r="EP135" s="105">
        <v>0</v>
      </c>
      <c r="ER135" s="133">
        <v>0</v>
      </c>
      <c r="ES135" s="23">
        <v>0</v>
      </c>
      <c r="ET135" s="34">
        <f t="shared" si="41"/>
        <v>0</v>
      </c>
      <c r="EU135" s="133">
        <v>0</v>
      </c>
      <c r="EV135" s="23">
        <v>0</v>
      </c>
      <c r="EW135" s="34">
        <f t="shared" si="40"/>
        <v>0</v>
      </c>
      <c r="EY135" s="141">
        <v>0</v>
      </c>
      <c r="EZ135" s="23">
        <v>0</v>
      </c>
      <c r="FA135" s="139">
        <f t="shared" si="42"/>
        <v>0</v>
      </c>
      <c r="FB135" s="5">
        <v>2785.1080021299999</v>
      </c>
      <c r="FC135" s="139">
        <f t="shared" si="43"/>
        <v>0.60375200566442666</v>
      </c>
      <c r="FE135" s="5"/>
      <c r="FF135" s="141">
        <v>2897.4</v>
      </c>
      <c r="FG135" s="23">
        <v>10423.35</v>
      </c>
      <c r="FH135" s="139">
        <f t="shared" si="44"/>
        <v>1</v>
      </c>
      <c r="FI135" s="5">
        <v>0</v>
      </c>
      <c r="FJ135" s="139">
        <f t="shared" si="45"/>
        <v>0</v>
      </c>
      <c r="FL135" s="144">
        <v>7873</v>
      </c>
      <c r="FM135" s="145">
        <f t="shared" si="46"/>
        <v>0.68245451314546257</v>
      </c>
      <c r="FN135" s="144">
        <v>2591</v>
      </c>
      <c r="FO135" s="145">
        <f t="shared" si="47"/>
        <v>0.82634348588741824</v>
      </c>
      <c r="FQ135" s="141">
        <v>278</v>
      </c>
      <c r="FR135" s="23">
        <v>367.01</v>
      </c>
      <c r="FS135" s="185">
        <f t="shared" si="48"/>
        <v>0.8184367466057606</v>
      </c>
      <c r="FT135" s="186">
        <f t="shared" si="49"/>
        <v>645.01</v>
      </c>
      <c r="FV135" s="107">
        <f t="shared" si="50"/>
        <v>572.98485844000004</v>
      </c>
      <c r="FW135" s="23">
        <v>242.98485844000001</v>
      </c>
      <c r="FX135" s="23">
        <v>330</v>
      </c>
      <c r="FY135" s="23">
        <v>0</v>
      </c>
      <c r="FZ135" s="23">
        <f t="shared" si="51"/>
        <v>0.36879389459411749</v>
      </c>
      <c r="GA135" s="183">
        <v>0</v>
      </c>
      <c r="GC135" s="37">
        <v>11739.36733782</v>
      </c>
      <c r="GD135" s="37">
        <f t="shared" si="52"/>
        <v>0.36010329257116563</v>
      </c>
      <c r="GE135" s="37">
        <v>1785.67630652</v>
      </c>
      <c r="GF135" s="37">
        <f t="shared" si="53"/>
        <v>0.13248822573972399</v>
      </c>
      <c r="GH135" s="5">
        <v>32600</v>
      </c>
      <c r="GI135" s="270">
        <v>5752.232978</v>
      </c>
      <c r="GK135" s="35">
        <v>0.25700000000000001</v>
      </c>
      <c r="GL135" s="33">
        <v>0.84</v>
      </c>
      <c r="GM135" s="5">
        <f t="shared" si="54"/>
        <v>1517.77579117</v>
      </c>
      <c r="GN135" s="5">
        <v>-1517.77579117</v>
      </c>
      <c r="GO135" s="5">
        <f t="shared" si="55"/>
        <v>0</v>
      </c>
      <c r="GP135" s="5">
        <f t="shared" si="56"/>
        <v>0</v>
      </c>
      <c r="GR135" s="270">
        <v>32422.995989999999</v>
      </c>
      <c r="GS135" s="270">
        <v>4677.8091240000003</v>
      </c>
      <c r="GV135" s="270">
        <v>3776.590956</v>
      </c>
      <c r="GW135" s="270">
        <v>1135.1107420000001</v>
      </c>
      <c r="GX135" s="5">
        <f t="shared" si="57"/>
        <v>1537.03108</v>
      </c>
      <c r="GY135" s="5">
        <f t="shared" si="58"/>
        <v>0.73850864616218437</v>
      </c>
    </row>
    <row r="136" spans="16:207" x14ac:dyDescent="0.35">
      <c r="P136" s="40">
        <v>134</v>
      </c>
      <c r="Q136" s="85">
        <v>31623</v>
      </c>
      <c r="R136" s="86">
        <v>0.38100000000000001</v>
      </c>
      <c r="S136" s="87">
        <v>2306.4</v>
      </c>
      <c r="T136" s="86">
        <v>0.48000000000000004</v>
      </c>
      <c r="U136" s="87">
        <v>14880</v>
      </c>
      <c r="V136" s="86">
        <v>0.496</v>
      </c>
      <c r="W136" s="87">
        <v>5866.3055999999997</v>
      </c>
      <c r="X136" s="86">
        <v>0.40799999999999997</v>
      </c>
      <c r="Y136" s="87">
        <v>2463.2745</v>
      </c>
      <c r="Z136" s="86">
        <v>0.255</v>
      </c>
      <c r="AA136" s="87">
        <v>13780.56</v>
      </c>
      <c r="AB136" s="86">
        <v>0.26800000000000002</v>
      </c>
      <c r="AC136" s="87">
        <v>10236.8968</v>
      </c>
      <c r="AD136" s="86">
        <v>0.221</v>
      </c>
      <c r="AF136" s="40">
        <v>134</v>
      </c>
      <c r="AG136" s="85">
        <v>42274.904999999999</v>
      </c>
      <c r="AH136" s="87">
        <v>1713.5</v>
      </c>
      <c r="AI136" s="85">
        <v>372.5</v>
      </c>
      <c r="AJ136" s="37">
        <v>0.47499999999999998</v>
      </c>
      <c r="AK136" s="37">
        <v>0.745</v>
      </c>
      <c r="AL136" s="37">
        <v>0.745</v>
      </c>
      <c r="AM136" s="86">
        <v>113.05</v>
      </c>
      <c r="AN136" s="87">
        <v>3178.7028</v>
      </c>
      <c r="AO136" s="37">
        <v>0.17499999999999999</v>
      </c>
      <c r="AP136" s="34">
        <v>0.27300000000000002</v>
      </c>
      <c r="AQ136" s="85">
        <v>12354.2</v>
      </c>
      <c r="AR136" s="87">
        <v>11831.4</v>
      </c>
      <c r="AS136" s="37">
        <v>0.27700000000000002</v>
      </c>
      <c r="AT136" s="34">
        <v>0.504</v>
      </c>
      <c r="AU136" s="26"/>
      <c r="AV136" s="85">
        <v>859.46799999999996</v>
      </c>
      <c r="AW136" s="86">
        <v>0.34899986193790455</v>
      </c>
      <c r="AX136" s="85">
        <v>966.63800000000003</v>
      </c>
      <c r="AY136" s="86">
        <v>0.60151711263223395</v>
      </c>
      <c r="AZ136" s="85">
        <v>1121.4780000000001</v>
      </c>
      <c r="BA136" s="86">
        <v>0.5784392407674851</v>
      </c>
      <c r="BB136" s="26"/>
      <c r="BC136" s="88">
        <v>54782.928</v>
      </c>
      <c r="BD136" s="86">
        <v>0.78688524590163933</v>
      </c>
      <c r="BE136" s="26"/>
      <c r="BF136" s="133">
        <v>32600</v>
      </c>
      <c r="BG136" s="26">
        <v>1012.544</v>
      </c>
      <c r="BH136" s="89">
        <v>1097.9839999999999</v>
      </c>
      <c r="BI136" s="90">
        <v>1</v>
      </c>
      <c r="BJ136" s="91">
        <v>5.554067823729042E-2</v>
      </c>
      <c r="BK136" s="89">
        <v>0</v>
      </c>
      <c r="BL136" s="89">
        <v>0</v>
      </c>
      <c r="BM136" s="89">
        <v>0</v>
      </c>
      <c r="BN136" s="89">
        <v>5752.2330000000002</v>
      </c>
      <c r="BO136" s="90">
        <v>0.42678683780976406</v>
      </c>
      <c r="BP136" s="91">
        <v>0</v>
      </c>
      <c r="BQ136" s="26">
        <v>7668</v>
      </c>
      <c r="BR136" s="26">
        <v>0</v>
      </c>
      <c r="BS136" s="26"/>
      <c r="BT136" s="92">
        <v>-700</v>
      </c>
      <c r="BU136" s="26">
        <v>0</v>
      </c>
      <c r="BV136" s="26">
        <v>4485</v>
      </c>
      <c r="BW136" s="26">
        <v>4485</v>
      </c>
      <c r="BX136" s="26">
        <v>0</v>
      </c>
      <c r="BY136" s="26">
        <v>0</v>
      </c>
      <c r="BZ136" s="26">
        <v>-5000</v>
      </c>
      <c r="CA136" s="26">
        <v>0</v>
      </c>
      <c r="CB136" s="26">
        <v>-5300</v>
      </c>
      <c r="CC136" s="26">
        <v>0</v>
      </c>
      <c r="CD136" s="26">
        <v>-4000</v>
      </c>
      <c r="CE136" s="26">
        <v>0</v>
      </c>
      <c r="CF136" s="26">
        <v>-4800</v>
      </c>
      <c r="CG136" s="26">
        <v>0</v>
      </c>
      <c r="CH136" s="26">
        <v>11783.784471749999</v>
      </c>
      <c r="CI136" s="26">
        <v>11783.784471749999</v>
      </c>
      <c r="CJ136" s="90">
        <v>16268.784471749999</v>
      </c>
      <c r="CK136" s="26"/>
      <c r="CL136" s="92">
        <v>-700</v>
      </c>
      <c r="CM136" s="26">
        <v>700</v>
      </c>
      <c r="CN136" s="26">
        <v>4485</v>
      </c>
      <c r="CO136" s="26">
        <v>0</v>
      </c>
      <c r="CP136" s="26">
        <v>0</v>
      </c>
      <c r="CQ136" s="26">
        <v>0</v>
      </c>
      <c r="CR136" s="26">
        <v>-5000</v>
      </c>
      <c r="CS136" s="26">
        <v>5000</v>
      </c>
      <c r="CT136" s="26">
        <v>-5300</v>
      </c>
      <c r="CU136" s="26">
        <v>5300</v>
      </c>
      <c r="CV136" s="26">
        <v>-4000</v>
      </c>
      <c r="CW136" s="26">
        <v>4000</v>
      </c>
      <c r="CX136" s="26">
        <v>-4800</v>
      </c>
      <c r="CY136" s="26">
        <v>4800</v>
      </c>
      <c r="CZ136" s="26">
        <v>11783.784471749999</v>
      </c>
      <c r="DA136" s="26">
        <v>0</v>
      </c>
      <c r="DB136" s="90">
        <v>19800</v>
      </c>
      <c r="DC136" s="26"/>
      <c r="DD136" s="93">
        <v>33755.586000000003</v>
      </c>
      <c r="DE136" s="34">
        <v>1731.09</v>
      </c>
      <c r="DF136" s="37">
        <v>2601.0009946339001</v>
      </c>
      <c r="DG136" s="37">
        <v>38087.676994633897</v>
      </c>
      <c r="DH136" s="93">
        <v>11630.675999999999</v>
      </c>
      <c r="DI136" s="93">
        <v>57672.411</v>
      </c>
      <c r="DJ136" s="34">
        <v>7694</v>
      </c>
      <c r="DK136" s="90">
        <v>65366.411</v>
      </c>
      <c r="DL136" s="26"/>
      <c r="DM136" s="93">
        <v>878.61800000000005</v>
      </c>
      <c r="DN136" s="34">
        <v>10553.7831128091</v>
      </c>
      <c r="DO136" s="34">
        <v>11432.401112809101</v>
      </c>
      <c r="DP136" s="37">
        <v>1785.6763065217999</v>
      </c>
      <c r="DQ136" s="37">
        <v>2931.3025481182272</v>
      </c>
      <c r="DR136" s="37">
        <v>429.83307387999997</v>
      </c>
      <c r="DS136" s="34">
        <v>3361.1356219982272</v>
      </c>
      <c r="DT136" s="34">
        <v>162.8501415621237</v>
      </c>
      <c r="DU136" s="34">
        <v>162.8501415621237</v>
      </c>
      <c r="DW136" s="97">
        <v>0</v>
      </c>
      <c r="DX136" s="98">
        <v>6779.6610170000004</v>
      </c>
      <c r="DY136" s="104">
        <v>1447.7400829999999</v>
      </c>
      <c r="DZ136" s="104">
        <v>0</v>
      </c>
      <c r="EA136" s="97">
        <v>0</v>
      </c>
      <c r="EB136" s="98">
        <v>242.98485844000001</v>
      </c>
      <c r="EC136" s="97">
        <v>0</v>
      </c>
      <c r="ED136" s="98">
        <v>1271.1864410000001</v>
      </c>
      <c r="EE136" s="97">
        <v>0</v>
      </c>
      <c r="EF136" s="98">
        <v>847.5</v>
      </c>
      <c r="EG136" s="97">
        <v>0</v>
      </c>
      <c r="EH136" s="98">
        <v>7397.5988710000001</v>
      </c>
      <c r="EI136" s="97">
        <v>0</v>
      </c>
      <c r="EJ136" s="98">
        <v>6779.6610170000004</v>
      </c>
      <c r="EK136" s="105">
        <v>242.98485844000001</v>
      </c>
      <c r="EL136" s="106">
        <v>847.5</v>
      </c>
      <c r="EM136" s="107">
        <v>735.83500000000004</v>
      </c>
      <c r="EN136" s="105">
        <v>429.83307387999997</v>
      </c>
      <c r="EO136" s="105">
        <v>10964.025395000001</v>
      </c>
      <c r="EP136" s="105">
        <v>0</v>
      </c>
      <c r="ER136" s="133">
        <v>0</v>
      </c>
      <c r="ES136" s="23">
        <v>0</v>
      </c>
      <c r="ET136" s="34">
        <f t="shared" si="41"/>
        <v>0</v>
      </c>
      <c r="EU136" s="133">
        <v>0</v>
      </c>
      <c r="EV136" s="23">
        <v>0</v>
      </c>
      <c r="EW136" s="34">
        <f t="shared" si="40"/>
        <v>0</v>
      </c>
      <c r="EY136" s="141">
        <v>0</v>
      </c>
      <c r="EZ136" s="23">
        <v>0</v>
      </c>
      <c r="FA136" s="139">
        <f t="shared" si="42"/>
        <v>0</v>
      </c>
      <c r="FB136" s="5">
        <v>0</v>
      </c>
      <c r="FC136" s="139">
        <f t="shared" si="43"/>
        <v>0</v>
      </c>
      <c r="FE136" s="5"/>
      <c r="FF136" s="141">
        <v>2897.4</v>
      </c>
      <c r="FG136" s="23">
        <v>10423.35</v>
      </c>
      <c r="FH136" s="139">
        <f t="shared" si="44"/>
        <v>1</v>
      </c>
      <c r="FI136" s="5">
        <v>0</v>
      </c>
      <c r="FJ136" s="139">
        <f t="shared" si="45"/>
        <v>0</v>
      </c>
      <c r="FL136" s="144">
        <v>7873</v>
      </c>
      <c r="FM136" s="145">
        <f t="shared" si="46"/>
        <v>0.68245451314546257</v>
      </c>
      <c r="FN136" s="144">
        <v>2591</v>
      </c>
      <c r="FO136" s="145">
        <f t="shared" si="47"/>
        <v>0.82634348588741824</v>
      </c>
      <c r="FQ136" s="141">
        <v>0</v>
      </c>
      <c r="FR136" s="23">
        <v>367.01</v>
      </c>
      <c r="FS136" s="185">
        <f t="shared" si="48"/>
        <v>0.46568963329526708</v>
      </c>
      <c r="FT136" s="186">
        <f t="shared" si="49"/>
        <v>367.01</v>
      </c>
      <c r="FV136" s="107">
        <f t="shared" si="50"/>
        <v>572.98485844000004</v>
      </c>
      <c r="FW136" s="23">
        <v>242.98485844000001</v>
      </c>
      <c r="FX136" s="23">
        <v>330</v>
      </c>
      <c r="FY136" s="23">
        <v>0</v>
      </c>
      <c r="FZ136" s="23">
        <f t="shared" si="51"/>
        <v>0.36879389459411749</v>
      </c>
      <c r="GA136" s="183">
        <v>0</v>
      </c>
      <c r="GC136" s="37">
        <v>11810.45061765</v>
      </c>
      <c r="GD136" s="37">
        <f t="shared" si="52"/>
        <v>0.36228376127760736</v>
      </c>
      <c r="GE136" s="37">
        <v>1785.67630652</v>
      </c>
      <c r="GF136" s="37">
        <f t="shared" si="53"/>
        <v>0.13248822573972399</v>
      </c>
      <c r="GH136" s="5">
        <v>32600</v>
      </c>
      <c r="GI136" s="270">
        <v>5588.8594839999996</v>
      </c>
      <c r="GK136" s="35">
        <v>0.25700000000000001</v>
      </c>
      <c r="GL136" s="33">
        <v>0.84</v>
      </c>
      <c r="GM136" s="5">
        <f t="shared" si="54"/>
        <v>1517.77579117</v>
      </c>
      <c r="GN136" s="5">
        <v>-1517.77579117</v>
      </c>
      <c r="GO136" s="5">
        <f t="shared" si="55"/>
        <v>0</v>
      </c>
      <c r="GP136" s="5">
        <f t="shared" si="56"/>
        <v>0</v>
      </c>
      <c r="GR136" s="270">
        <v>32600</v>
      </c>
      <c r="GS136" s="270">
        <v>5510.2165450000002</v>
      </c>
      <c r="GV136" s="270">
        <v>3776.590956</v>
      </c>
      <c r="GW136" s="270">
        <v>1135.1107420000001</v>
      </c>
      <c r="GX136" s="5">
        <f t="shared" si="57"/>
        <v>1537.03108</v>
      </c>
      <c r="GY136" s="5">
        <f t="shared" si="58"/>
        <v>0.73850864616218437</v>
      </c>
    </row>
    <row r="137" spans="16:207" x14ac:dyDescent="0.35">
      <c r="P137" s="40">
        <v>135</v>
      </c>
      <c r="Q137" s="85">
        <v>30627</v>
      </c>
      <c r="R137" s="86">
        <v>0.36899999999999999</v>
      </c>
      <c r="S137" s="87">
        <v>2003.6849999999999</v>
      </c>
      <c r="T137" s="86">
        <v>0.41699999999999998</v>
      </c>
      <c r="U137" s="87">
        <v>13140</v>
      </c>
      <c r="V137" s="86">
        <v>0.438</v>
      </c>
      <c r="W137" s="87">
        <v>5046.7482</v>
      </c>
      <c r="X137" s="86">
        <v>0.35099999999999998</v>
      </c>
      <c r="Y137" s="87">
        <v>2144.4978000000001</v>
      </c>
      <c r="Z137" s="86">
        <v>0.22200000000000003</v>
      </c>
      <c r="AA137" s="87">
        <v>10695.36</v>
      </c>
      <c r="AB137" s="86">
        <v>0.20800000000000002</v>
      </c>
      <c r="AC137" s="87">
        <v>7828.2151999999996</v>
      </c>
      <c r="AD137" s="86">
        <v>0.16899999999999998</v>
      </c>
      <c r="AF137" s="40">
        <v>135</v>
      </c>
      <c r="AG137" s="85">
        <v>41028.907800000001</v>
      </c>
      <c r="AH137" s="87">
        <v>1734.2</v>
      </c>
      <c r="AI137" s="85">
        <v>377</v>
      </c>
      <c r="AJ137" s="37">
        <v>0.46100000000000002</v>
      </c>
      <c r="AK137" s="37">
        <v>0.754</v>
      </c>
      <c r="AL137" s="37">
        <v>0.754</v>
      </c>
      <c r="AM137" s="86">
        <v>142.76599999999999</v>
      </c>
      <c r="AN137" s="87">
        <v>4145.1216000000004</v>
      </c>
      <c r="AO137" s="37">
        <v>0.22099999999999997</v>
      </c>
      <c r="AP137" s="34">
        <v>0.35600000000000004</v>
      </c>
      <c r="AQ137" s="85">
        <v>10302.6</v>
      </c>
      <c r="AR137" s="87">
        <v>12746.924999999999</v>
      </c>
      <c r="AS137" s="37">
        <v>0.23100000000000001</v>
      </c>
      <c r="AT137" s="34">
        <v>0.54299999999999993</v>
      </c>
      <c r="AU137" s="26"/>
      <c r="AV137" s="85">
        <v>859.46799999999996</v>
      </c>
      <c r="AW137" s="86">
        <v>0.34899986193790455</v>
      </c>
      <c r="AX137" s="85">
        <v>980.21100000000001</v>
      </c>
      <c r="AY137" s="86">
        <v>0.60996328562538893</v>
      </c>
      <c r="AZ137" s="85">
        <v>1121.4780000000001</v>
      </c>
      <c r="BA137" s="86">
        <v>0.5784392407674851</v>
      </c>
      <c r="BB137" s="26"/>
      <c r="BC137" s="88">
        <v>54782.928</v>
      </c>
      <c r="BD137" s="86">
        <v>0.78688524590163933</v>
      </c>
      <c r="BE137" s="26"/>
      <c r="BF137" s="133">
        <v>32600</v>
      </c>
      <c r="BG137" s="26">
        <v>116.871</v>
      </c>
      <c r="BH137" s="89">
        <v>133.58799999999999</v>
      </c>
      <c r="BI137" s="90">
        <v>1</v>
      </c>
      <c r="BJ137" s="91">
        <v>6.5910818196363756E-3</v>
      </c>
      <c r="BK137" s="89">
        <v>0</v>
      </c>
      <c r="BL137" s="89">
        <v>0</v>
      </c>
      <c r="BM137" s="89">
        <v>0</v>
      </c>
      <c r="BN137" s="89">
        <v>5588.8590000000004</v>
      </c>
      <c r="BO137" s="90">
        <v>0.41466530642528565</v>
      </c>
      <c r="BP137" s="91">
        <v>0</v>
      </c>
      <c r="BQ137" s="26">
        <v>7668</v>
      </c>
      <c r="BR137" s="26">
        <v>0</v>
      </c>
      <c r="BS137" s="26"/>
      <c r="BT137" s="92">
        <v>-700</v>
      </c>
      <c r="BU137" s="26">
        <v>0</v>
      </c>
      <c r="BV137" s="26">
        <v>4485</v>
      </c>
      <c r="BW137" s="26">
        <v>4485</v>
      </c>
      <c r="BX137" s="26">
        <v>0</v>
      </c>
      <c r="BY137" s="26">
        <v>0</v>
      </c>
      <c r="BZ137" s="26">
        <v>-5000</v>
      </c>
      <c r="CA137" s="26">
        <v>0</v>
      </c>
      <c r="CB137" s="26">
        <v>-5300</v>
      </c>
      <c r="CC137" s="26">
        <v>0</v>
      </c>
      <c r="CD137" s="26">
        <v>-4000</v>
      </c>
      <c r="CE137" s="26">
        <v>0</v>
      </c>
      <c r="CF137" s="26">
        <v>-4800</v>
      </c>
      <c r="CG137" s="26">
        <v>0</v>
      </c>
      <c r="CH137" s="26">
        <v>14347.064148580001</v>
      </c>
      <c r="CI137" s="26">
        <v>14347.064148580001</v>
      </c>
      <c r="CJ137" s="90">
        <v>18832.064148580001</v>
      </c>
      <c r="CK137" s="26"/>
      <c r="CL137" s="92">
        <v>-700</v>
      </c>
      <c r="CM137" s="26">
        <v>700</v>
      </c>
      <c r="CN137" s="26">
        <v>4485</v>
      </c>
      <c r="CO137" s="26">
        <v>0</v>
      </c>
      <c r="CP137" s="26">
        <v>0</v>
      </c>
      <c r="CQ137" s="26">
        <v>0</v>
      </c>
      <c r="CR137" s="26">
        <v>-5000</v>
      </c>
      <c r="CS137" s="26">
        <v>5000</v>
      </c>
      <c r="CT137" s="26">
        <v>-5300</v>
      </c>
      <c r="CU137" s="26">
        <v>5300</v>
      </c>
      <c r="CV137" s="26">
        <v>-4000</v>
      </c>
      <c r="CW137" s="26">
        <v>4000</v>
      </c>
      <c r="CX137" s="26">
        <v>-4800</v>
      </c>
      <c r="CY137" s="26">
        <v>4800</v>
      </c>
      <c r="CZ137" s="26">
        <v>14347.064148580001</v>
      </c>
      <c r="DA137" s="26">
        <v>0</v>
      </c>
      <c r="DB137" s="90">
        <v>19800</v>
      </c>
      <c r="DC137" s="26"/>
      <c r="DD137" s="93">
        <v>32538.956999999999</v>
      </c>
      <c r="DE137" s="34">
        <v>1894.8209999999999</v>
      </c>
      <c r="DF137" s="37">
        <v>1949.9707367581</v>
      </c>
      <c r="DG137" s="37">
        <v>36383.748736758098</v>
      </c>
      <c r="DH137" s="93">
        <v>10915.235000000001</v>
      </c>
      <c r="DI137" s="93">
        <v>56866.411</v>
      </c>
      <c r="DJ137" s="34">
        <v>7626</v>
      </c>
      <c r="DK137" s="90">
        <v>64492.411</v>
      </c>
      <c r="DL137" s="26"/>
      <c r="DM137" s="93">
        <v>873.57399999999996</v>
      </c>
      <c r="DN137" s="34">
        <v>10569.62924658717</v>
      </c>
      <c r="DO137" s="34">
        <v>11443.203246587171</v>
      </c>
      <c r="DP137" s="37">
        <v>1785.6763065217999</v>
      </c>
      <c r="DQ137" s="37">
        <v>2939.6521533658638</v>
      </c>
      <c r="DR137" s="37">
        <v>421.48346863</v>
      </c>
      <c r="DS137" s="34">
        <v>3361.1356219958639</v>
      </c>
      <c r="DT137" s="34">
        <v>163.31400852032581</v>
      </c>
      <c r="DU137" s="34">
        <v>163.31400852032581</v>
      </c>
      <c r="DW137" s="97">
        <v>0</v>
      </c>
      <c r="DX137" s="98">
        <v>6779.6610170000004</v>
      </c>
      <c r="DY137" s="104">
        <v>1447.7400829999999</v>
      </c>
      <c r="DZ137" s="104">
        <v>0</v>
      </c>
      <c r="EA137" s="97">
        <v>0</v>
      </c>
      <c r="EB137" s="98">
        <v>242.52099147999999</v>
      </c>
      <c r="EC137" s="97">
        <v>0</v>
      </c>
      <c r="ED137" s="98">
        <v>1271.1864410000001</v>
      </c>
      <c r="EE137" s="97">
        <v>0</v>
      </c>
      <c r="EF137" s="98">
        <v>847.5</v>
      </c>
      <c r="EG137" s="97">
        <v>0</v>
      </c>
      <c r="EH137" s="98">
        <v>7397.5988710000001</v>
      </c>
      <c r="EI137" s="97">
        <v>0</v>
      </c>
      <c r="EJ137" s="98">
        <v>6779.6610170000004</v>
      </c>
      <c r="EK137" s="105">
        <v>242.52099147999999</v>
      </c>
      <c r="EL137" s="106">
        <v>847.5</v>
      </c>
      <c r="EM137" s="107">
        <v>735.83500000000004</v>
      </c>
      <c r="EN137" s="105">
        <v>421.48346863</v>
      </c>
      <c r="EO137" s="105">
        <v>10964.025395000001</v>
      </c>
      <c r="EP137" s="105">
        <v>0</v>
      </c>
      <c r="ER137" s="133">
        <v>0</v>
      </c>
      <c r="ES137" s="23">
        <v>0</v>
      </c>
      <c r="ET137" s="34">
        <f t="shared" si="41"/>
        <v>0</v>
      </c>
      <c r="EU137" s="133">
        <v>0</v>
      </c>
      <c r="EV137" s="23">
        <v>0</v>
      </c>
      <c r="EW137" s="34">
        <f t="shared" si="40"/>
        <v>0</v>
      </c>
      <c r="EY137" s="141">
        <v>0</v>
      </c>
      <c r="EZ137" s="23">
        <v>0</v>
      </c>
      <c r="FA137" s="139">
        <f t="shared" si="42"/>
        <v>0</v>
      </c>
      <c r="FB137" s="5">
        <v>0</v>
      </c>
      <c r="FC137" s="139">
        <f t="shared" si="43"/>
        <v>0</v>
      </c>
      <c r="FE137" s="5"/>
      <c r="FF137" s="141">
        <v>2897.4</v>
      </c>
      <c r="FG137" s="23">
        <v>10423.35</v>
      </c>
      <c r="FH137" s="139">
        <f t="shared" si="44"/>
        <v>1</v>
      </c>
      <c r="FI137" s="5">
        <v>0</v>
      </c>
      <c r="FJ137" s="139">
        <f t="shared" si="45"/>
        <v>0</v>
      </c>
      <c r="FL137" s="144">
        <v>7873</v>
      </c>
      <c r="FM137" s="145">
        <f t="shared" si="46"/>
        <v>0.68245451314546257</v>
      </c>
      <c r="FN137" s="144">
        <v>2591</v>
      </c>
      <c r="FO137" s="145">
        <f t="shared" si="47"/>
        <v>0.82634348588741824</v>
      </c>
      <c r="FQ137" s="141">
        <v>0</v>
      </c>
      <c r="FR137" s="23">
        <v>367.01</v>
      </c>
      <c r="FS137" s="185">
        <f t="shared" si="48"/>
        <v>0.46568963329526708</v>
      </c>
      <c r="FT137" s="186">
        <f t="shared" si="49"/>
        <v>367.01</v>
      </c>
      <c r="FV137" s="107">
        <f t="shared" si="50"/>
        <v>572.52099148000002</v>
      </c>
      <c r="FW137" s="23">
        <v>242.52099147999999</v>
      </c>
      <c r="FX137" s="23">
        <v>330</v>
      </c>
      <c r="FY137" s="23">
        <v>0</v>
      </c>
      <c r="FZ137" s="23">
        <f t="shared" si="51"/>
        <v>0.36849533294762354</v>
      </c>
      <c r="GA137" s="183">
        <v>0</v>
      </c>
      <c r="GC137" s="37">
        <v>9829.4151895800005</v>
      </c>
      <c r="GD137" s="37">
        <f t="shared" si="52"/>
        <v>0.3015158033613497</v>
      </c>
      <c r="GE137" s="37">
        <v>1922.1192771999999</v>
      </c>
      <c r="GF137" s="37">
        <f t="shared" si="53"/>
        <v>0.14261160982341592</v>
      </c>
      <c r="GH137" s="5">
        <v>29287.587319999999</v>
      </c>
      <c r="GI137" s="270">
        <v>5423.2291370000003</v>
      </c>
      <c r="GK137" s="35">
        <v>0.25700000000000001</v>
      </c>
      <c r="GL137" s="33">
        <v>0.84</v>
      </c>
      <c r="GM137" s="5">
        <f t="shared" si="54"/>
        <v>1517.77579117</v>
      </c>
      <c r="GN137" s="5">
        <v>-1517.77579117</v>
      </c>
      <c r="GO137" s="5">
        <f t="shared" si="55"/>
        <v>0</v>
      </c>
      <c r="GP137" s="5">
        <f t="shared" si="56"/>
        <v>0</v>
      </c>
      <c r="GR137" s="270">
        <v>32600</v>
      </c>
      <c r="GS137" s="270">
        <v>5752.232978</v>
      </c>
      <c r="GV137" s="270">
        <v>3776.590956</v>
      </c>
      <c r="GW137" s="270">
        <v>1135.1107420000001</v>
      </c>
      <c r="GX137" s="5">
        <f t="shared" si="57"/>
        <v>1537.03108</v>
      </c>
      <c r="GY137" s="5">
        <f t="shared" si="58"/>
        <v>0.73850864616218437</v>
      </c>
    </row>
    <row r="138" spans="16:207" x14ac:dyDescent="0.35">
      <c r="P138" s="40">
        <v>136</v>
      </c>
      <c r="Q138" s="85">
        <v>28137</v>
      </c>
      <c r="R138" s="86">
        <v>0.33900000000000002</v>
      </c>
      <c r="S138" s="87">
        <v>1388.645</v>
      </c>
      <c r="T138" s="86">
        <v>0.28899999999999998</v>
      </c>
      <c r="U138" s="87">
        <v>10050</v>
      </c>
      <c r="V138" s="86">
        <v>0.33500000000000002</v>
      </c>
      <c r="W138" s="87">
        <v>3925.2485999999999</v>
      </c>
      <c r="X138" s="86">
        <v>0.27299999999999996</v>
      </c>
      <c r="Y138" s="87">
        <v>1680.8226</v>
      </c>
      <c r="Z138" s="86">
        <v>0.17400000000000002</v>
      </c>
      <c r="AA138" s="87">
        <v>7044.54</v>
      </c>
      <c r="AB138" s="86">
        <v>0.13700000000000001</v>
      </c>
      <c r="AC138" s="87">
        <v>5048.9672</v>
      </c>
      <c r="AD138" s="86">
        <v>0.109</v>
      </c>
      <c r="AF138" s="40">
        <v>136</v>
      </c>
      <c r="AG138" s="85">
        <v>38625.913200000003</v>
      </c>
      <c r="AH138" s="87">
        <v>1743.4</v>
      </c>
      <c r="AI138" s="85">
        <v>379</v>
      </c>
      <c r="AJ138" s="37">
        <v>0.434</v>
      </c>
      <c r="AK138" s="37">
        <v>0.75800000000000001</v>
      </c>
      <c r="AL138" s="37">
        <v>0.75800000000000001</v>
      </c>
      <c r="AM138" s="86">
        <v>187.98599999999999</v>
      </c>
      <c r="AN138" s="87">
        <v>4738.9452000000001</v>
      </c>
      <c r="AO138" s="37">
        <v>0.29099999999999998</v>
      </c>
      <c r="AP138" s="34">
        <v>0.40699999999999997</v>
      </c>
      <c r="AQ138" s="85">
        <v>8741.6</v>
      </c>
      <c r="AR138" s="87">
        <v>13779.825000000001</v>
      </c>
      <c r="AS138" s="37">
        <v>0.19600000000000001</v>
      </c>
      <c r="AT138" s="34">
        <v>0.58700000000000008</v>
      </c>
      <c r="AU138" s="26"/>
      <c r="AV138" s="85">
        <v>854.54300000000001</v>
      </c>
      <c r="AW138" s="86">
        <v>0.34699999187870029</v>
      </c>
      <c r="AX138" s="85">
        <v>982.89499999999998</v>
      </c>
      <c r="AY138" s="86">
        <v>0.61163347853142502</v>
      </c>
      <c r="AZ138" s="85">
        <v>1121.4780000000001</v>
      </c>
      <c r="BA138" s="86">
        <v>0.5784392407674851</v>
      </c>
      <c r="BB138" s="26"/>
      <c r="BC138" s="88">
        <v>54782.928</v>
      </c>
      <c r="BD138" s="86">
        <v>0.78688524590163933</v>
      </c>
      <c r="BE138" s="26"/>
      <c r="BF138" s="133">
        <v>29287.587</v>
      </c>
      <c r="BG138" s="26">
        <v>0</v>
      </c>
      <c r="BH138" s="89">
        <v>0</v>
      </c>
      <c r="BI138" s="90">
        <v>0.89839223926380363</v>
      </c>
      <c r="BJ138" s="91">
        <v>0</v>
      </c>
      <c r="BK138" s="89">
        <v>0</v>
      </c>
      <c r="BL138" s="89">
        <v>0</v>
      </c>
      <c r="BM138" s="89">
        <v>0</v>
      </c>
      <c r="BN138" s="89">
        <v>5423.2290000000003</v>
      </c>
      <c r="BO138" s="90">
        <v>0.40237639115595786</v>
      </c>
      <c r="BP138" s="91">
        <v>0</v>
      </c>
      <c r="BQ138" s="26">
        <v>7668</v>
      </c>
      <c r="BR138" s="26">
        <v>0</v>
      </c>
      <c r="BS138" s="26"/>
      <c r="BT138" s="92">
        <v>-700</v>
      </c>
      <c r="BU138" s="26">
        <v>0</v>
      </c>
      <c r="BV138" s="26">
        <v>4485</v>
      </c>
      <c r="BW138" s="26">
        <v>4485</v>
      </c>
      <c r="BX138" s="26">
        <v>0</v>
      </c>
      <c r="BY138" s="26">
        <v>0</v>
      </c>
      <c r="BZ138" s="26">
        <v>-5000</v>
      </c>
      <c r="CA138" s="26">
        <v>0</v>
      </c>
      <c r="CB138" s="26">
        <v>-5300</v>
      </c>
      <c r="CC138" s="26">
        <v>0</v>
      </c>
      <c r="CD138" s="26">
        <v>-4000</v>
      </c>
      <c r="CE138" s="26">
        <v>0</v>
      </c>
      <c r="CF138" s="26">
        <v>-4800</v>
      </c>
      <c r="CG138" s="26">
        <v>0</v>
      </c>
      <c r="CH138" s="26">
        <v>11782.291210720001</v>
      </c>
      <c r="CI138" s="26">
        <v>11782.291210720001</v>
      </c>
      <c r="CJ138" s="90">
        <v>16267.291210720001</v>
      </c>
      <c r="CK138" s="26"/>
      <c r="CL138" s="92">
        <v>-700</v>
      </c>
      <c r="CM138" s="26">
        <v>700</v>
      </c>
      <c r="CN138" s="26">
        <v>4485</v>
      </c>
      <c r="CO138" s="26">
        <v>0</v>
      </c>
      <c r="CP138" s="26">
        <v>0</v>
      </c>
      <c r="CQ138" s="26">
        <v>0</v>
      </c>
      <c r="CR138" s="26">
        <v>-5000</v>
      </c>
      <c r="CS138" s="26">
        <v>5000</v>
      </c>
      <c r="CT138" s="26">
        <v>-5300</v>
      </c>
      <c r="CU138" s="26">
        <v>5300</v>
      </c>
      <c r="CV138" s="26">
        <v>-4000</v>
      </c>
      <c r="CW138" s="26">
        <v>4000</v>
      </c>
      <c r="CX138" s="26">
        <v>-4800</v>
      </c>
      <c r="CY138" s="26">
        <v>4800</v>
      </c>
      <c r="CZ138" s="26">
        <v>11782.291210720001</v>
      </c>
      <c r="DA138" s="26">
        <v>0</v>
      </c>
      <c r="DB138" s="90">
        <v>19800</v>
      </c>
      <c r="DC138" s="26"/>
      <c r="DD138" s="93">
        <v>31850.977999999999</v>
      </c>
      <c r="DE138" s="34">
        <v>2031.595</v>
      </c>
      <c r="DF138" s="37">
        <v>1661.6443127809</v>
      </c>
      <c r="DG138" s="37">
        <v>35544.2173127809</v>
      </c>
      <c r="DH138" s="93">
        <v>10276.374</v>
      </c>
      <c r="DI138" s="93">
        <v>56863.411</v>
      </c>
      <c r="DJ138" s="34">
        <v>8252</v>
      </c>
      <c r="DK138" s="90">
        <v>65115.411</v>
      </c>
      <c r="DL138" s="26"/>
      <c r="DM138" s="93">
        <v>877.81899999999996</v>
      </c>
      <c r="DN138" s="34">
        <v>10553.7831128091</v>
      </c>
      <c r="DO138" s="34">
        <v>11431.6021128091</v>
      </c>
      <c r="DP138" s="37">
        <v>1601.956469328378</v>
      </c>
      <c r="DQ138" s="37">
        <v>2931.3025481182272</v>
      </c>
      <c r="DR138" s="37">
        <v>429.83307387999997</v>
      </c>
      <c r="DS138" s="34">
        <v>3361.1356219982272</v>
      </c>
      <c r="DT138" s="34">
        <v>162.8501415621237</v>
      </c>
      <c r="DU138" s="34">
        <v>162.8501415621237</v>
      </c>
      <c r="DW138" s="97">
        <v>0</v>
      </c>
      <c r="DX138" s="98">
        <v>6779.6610170000004</v>
      </c>
      <c r="DY138" s="104">
        <v>1447.7400829999999</v>
      </c>
      <c r="DZ138" s="104">
        <v>0</v>
      </c>
      <c r="EA138" s="97">
        <v>0</v>
      </c>
      <c r="EB138" s="98">
        <v>242.98485844000001</v>
      </c>
      <c r="EC138" s="97">
        <v>0</v>
      </c>
      <c r="ED138" s="98">
        <v>1271.1864410000001</v>
      </c>
      <c r="EE138" s="97">
        <v>0</v>
      </c>
      <c r="EF138" s="98">
        <v>847.5</v>
      </c>
      <c r="EG138" s="97">
        <v>0</v>
      </c>
      <c r="EH138" s="98">
        <v>7397.5988710000001</v>
      </c>
      <c r="EI138" s="97">
        <v>0</v>
      </c>
      <c r="EJ138" s="98">
        <v>6779.6610170000004</v>
      </c>
      <c r="EK138" s="105">
        <v>242.98485844000001</v>
      </c>
      <c r="EL138" s="106">
        <v>847.5</v>
      </c>
      <c r="EM138" s="107">
        <v>735.83500000000004</v>
      </c>
      <c r="EN138" s="105">
        <v>429.83307387999997</v>
      </c>
      <c r="EO138" s="105">
        <v>10964.025395000001</v>
      </c>
      <c r="EP138" s="105">
        <v>0</v>
      </c>
      <c r="ER138" s="133">
        <v>0</v>
      </c>
      <c r="ES138" s="23">
        <v>0</v>
      </c>
      <c r="ET138" s="34">
        <f t="shared" si="41"/>
        <v>0</v>
      </c>
      <c r="EU138" s="133">
        <v>0</v>
      </c>
      <c r="EV138" s="23">
        <v>0</v>
      </c>
      <c r="EW138" s="34">
        <f t="shared" si="40"/>
        <v>0</v>
      </c>
      <c r="EY138" s="141">
        <v>0</v>
      </c>
      <c r="EZ138" s="23">
        <v>0</v>
      </c>
      <c r="FA138" s="139">
        <f t="shared" si="42"/>
        <v>0</v>
      </c>
      <c r="FB138" s="5">
        <v>0</v>
      </c>
      <c r="FC138" s="139">
        <f t="shared" si="43"/>
        <v>0</v>
      </c>
      <c r="FE138" s="5"/>
      <c r="FF138" s="141">
        <v>2897.4</v>
      </c>
      <c r="FG138" s="23">
        <v>10423.35</v>
      </c>
      <c r="FH138" s="139">
        <f t="shared" si="44"/>
        <v>1</v>
      </c>
      <c r="FI138" s="5">
        <v>0</v>
      </c>
      <c r="FJ138" s="139">
        <f t="shared" si="45"/>
        <v>0</v>
      </c>
      <c r="FL138" s="144">
        <v>7873</v>
      </c>
      <c r="FM138" s="145">
        <f t="shared" si="46"/>
        <v>0.68245451314546257</v>
      </c>
      <c r="FN138" s="144">
        <v>2591</v>
      </c>
      <c r="FO138" s="145">
        <f t="shared" si="47"/>
        <v>0.82634348588741824</v>
      </c>
      <c r="FQ138" s="141">
        <v>278</v>
      </c>
      <c r="FR138" s="23">
        <v>367.01</v>
      </c>
      <c r="FS138" s="185">
        <f t="shared" si="48"/>
        <v>0.8184367466057606</v>
      </c>
      <c r="FT138" s="186">
        <f t="shared" si="49"/>
        <v>645.01</v>
      </c>
      <c r="FV138" s="107">
        <f t="shared" si="50"/>
        <v>572.98485844000004</v>
      </c>
      <c r="FW138" s="23">
        <v>242.98485844000001</v>
      </c>
      <c r="FX138" s="23">
        <v>330</v>
      </c>
      <c r="FY138" s="23">
        <v>0</v>
      </c>
      <c r="FZ138" s="23">
        <f t="shared" si="51"/>
        <v>0.36879389459411749</v>
      </c>
      <c r="GA138" s="183">
        <v>0</v>
      </c>
      <c r="GC138" s="37">
        <v>9128.5141428700008</v>
      </c>
      <c r="GD138" s="37">
        <f t="shared" si="52"/>
        <v>0.28001577125368099</v>
      </c>
      <c r="GE138" s="37">
        <v>2173.1594399999999</v>
      </c>
      <c r="GF138" s="37">
        <f t="shared" si="53"/>
        <v>0.16123753079091852</v>
      </c>
      <c r="GH138" s="5">
        <v>23966.9244</v>
      </c>
      <c r="GI138" s="270">
        <v>4912.4408649999996</v>
      </c>
      <c r="GK138" s="35">
        <v>0.25700000000000001</v>
      </c>
      <c r="GL138" s="33">
        <v>0.84</v>
      </c>
      <c r="GM138" s="5">
        <f t="shared" si="54"/>
        <v>1517.77579117</v>
      </c>
      <c r="GN138" s="5">
        <v>-1517.77579117</v>
      </c>
      <c r="GO138" s="5">
        <f t="shared" si="55"/>
        <v>0</v>
      </c>
      <c r="GP138" s="5">
        <f t="shared" si="56"/>
        <v>0</v>
      </c>
      <c r="GR138" s="270">
        <v>32600</v>
      </c>
      <c r="GS138" s="270">
        <v>5588.8594839999996</v>
      </c>
      <c r="GV138" s="270">
        <v>3776.590956</v>
      </c>
      <c r="GW138" s="270">
        <v>1135.1107420000001</v>
      </c>
      <c r="GX138" s="5">
        <f t="shared" si="57"/>
        <v>1537.03108</v>
      </c>
      <c r="GY138" s="5">
        <f t="shared" si="58"/>
        <v>0.73850864616218437</v>
      </c>
    </row>
    <row r="139" spans="16:207" x14ac:dyDescent="0.35">
      <c r="P139" s="40">
        <v>137</v>
      </c>
      <c r="Q139" s="85">
        <v>19837</v>
      </c>
      <c r="R139" s="86">
        <v>0.23899999999999999</v>
      </c>
      <c r="S139" s="87">
        <v>658.28499999999997</v>
      </c>
      <c r="T139" s="86">
        <v>0.13699999999999998</v>
      </c>
      <c r="U139" s="87">
        <v>5940</v>
      </c>
      <c r="V139" s="86">
        <v>0.19800000000000001</v>
      </c>
      <c r="W139" s="87">
        <v>2444.2939999999999</v>
      </c>
      <c r="X139" s="86">
        <v>0.16999999999999998</v>
      </c>
      <c r="Y139" s="87">
        <v>1033.6093000000001</v>
      </c>
      <c r="Z139" s="86">
        <v>0.10700000000000001</v>
      </c>
      <c r="AA139" s="87">
        <v>2930.94</v>
      </c>
      <c r="AB139" s="86">
        <v>5.7000000000000002E-2</v>
      </c>
      <c r="AC139" s="87">
        <v>1991.7944</v>
      </c>
      <c r="AD139" s="86">
        <v>4.2999999999999997E-2</v>
      </c>
      <c r="AF139" s="40">
        <v>137</v>
      </c>
      <c r="AG139" s="85">
        <v>36756.917399999998</v>
      </c>
      <c r="AH139" s="87">
        <v>1741.1</v>
      </c>
      <c r="AI139" s="85">
        <v>378.5</v>
      </c>
      <c r="AJ139" s="37">
        <v>0.41299999999999998</v>
      </c>
      <c r="AK139" s="37">
        <v>0.75700000000000001</v>
      </c>
      <c r="AL139" s="37">
        <v>0.75700000000000001</v>
      </c>
      <c r="AM139" s="86">
        <v>228.684</v>
      </c>
      <c r="AN139" s="87">
        <v>4983.4607999999998</v>
      </c>
      <c r="AO139" s="37">
        <v>0.35399999999999998</v>
      </c>
      <c r="AP139" s="34">
        <v>0.42799999999999999</v>
      </c>
      <c r="AQ139" s="85">
        <v>8161.8</v>
      </c>
      <c r="AR139" s="87">
        <v>14765.775</v>
      </c>
      <c r="AS139" s="37">
        <v>0.183</v>
      </c>
      <c r="AT139" s="34">
        <v>0.629</v>
      </c>
      <c r="AU139" s="26"/>
      <c r="AV139" s="85">
        <v>859.46799999999996</v>
      </c>
      <c r="AW139" s="86">
        <v>0.34899986193790455</v>
      </c>
      <c r="AX139" s="85">
        <v>984.45500000000004</v>
      </c>
      <c r="AY139" s="86">
        <v>0.6126042314872433</v>
      </c>
      <c r="AZ139" s="85">
        <v>1121.4780000000001</v>
      </c>
      <c r="BA139" s="86">
        <v>0.5784392407674851</v>
      </c>
      <c r="BB139" s="26"/>
      <c r="BC139" s="88">
        <v>54782.928</v>
      </c>
      <c r="BD139" s="86">
        <v>0.78688524590163933</v>
      </c>
      <c r="BE139" s="26"/>
      <c r="BF139" s="133">
        <v>23966.923999999999</v>
      </c>
      <c r="BG139" s="26">
        <v>0</v>
      </c>
      <c r="BH139" s="89">
        <v>0</v>
      </c>
      <c r="BI139" s="90">
        <v>0.73518171779141106</v>
      </c>
      <c r="BJ139" s="91">
        <v>0</v>
      </c>
      <c r="BK139" s="89">
        <v>0</v>
      </c>
      <c r="BL139" s="89">
        <v>0</v>
      </c>
      <c r="BM139" s="89">
        <v>0</v>
      </c>
      <c r="BN139" s="89">
        <v>4912.4409999999998</v>
      </c>
      <c r="BO139" s="90">
        <v>0.36447848345451844</v>
      </c>
      <c r="BP139" s="91">
        <v>0</v>
      </c>
      <c r="BQ139" s="26">
        <v>7668</v>
      </c>
      <c r="BR139" s="26">
        <v>0</v>
      </c>
      <c r="BS139" s="26"/>
      <c r="BT139" s="92">
        <v>-700</v>
      </c>
      <c r="BU139" s="26">
        <v>0</v>
      </c>
      <c r="BV139" s="26">
        <v>4485</v>
      </c>
      <c r="BW139" s="26">
        <v>4485</v>
      </c>
      <c r="BX139" s="26">
        <v>0</v>
      </c>
      <c r="BY139" s="26">
        <v>0</v>
      </c>
      <c r="BZ139" s="26">
        <v>-5000</v>
      </c>
      <c r="CA139" s="26">
        <v>0</v>
      </c>
      <c r="CB139" s="26">
        <v>-5300</v>
      </c>
      <c r="CC139" s="26">
        <v>0</v>
      </c>
      <c r="CD139" s="26">
        <v>-4000</v>
      </c>
      <c r="CE139" s="26">
        <v>0</v>
      </c>
      <c r="CF139" s="26">
        <v>-4800</v>
      </c>
      <c r="CG139" s="26">
        <v>0</v>
      </c>
      <c r="CH139" s="26">
        <v>9125.4132444999996</v>
      </c>
      <c r="CI139" s="26">
        <v>9125.4132444999996</v>
      </c>
      <c r="CJ139" s="90">
        <v>13610.4132445</v>
      </c>
      <c r="CK139" s="26"/>
      <c r="CL139" s="92">
        <v>-700</v>
      </c>
      <c r="CM139" s="26">
        <v>700</v>
      </c>
      <c r="CN139" s="26">
        <v>4485</v>
      </c>
      <c r="CO139" s="26">
        <v>0</v>
      </c>
      <c r="CP139" s="26">
        <v>0</v>
      </c>
      <c r="CQ139" s="26">
        <v>0</v>
      </c>
      <c r="CR139" s="26">
        <v>-5000</v>
      </c>
      <c r="CS139" s="26">
        <v>5000</v>
      </c>
      <c r="CT139" s="26">
        <v>-5300</v>
      </c>
      <c r="CU139" s="26">
        <v>5300</v>
      </c>
      <c r="CV139" s="26">
        <v>-4000</v>
      </c>
      <c r="CW139" s="26">
        <v>4000</v>
      </c>
      <c r="CX139" s="26">
        <v>-4800</v>
      </c>
      <c r="CY139" s="26">
        <v>4800</v>
      </c>
      <c r="CZ139" s="26">
        <v>9125.4132444999996</v>
      </c>
      <c r="DA139" s="26">
        <v>0</v>
      </c>
      <c r="DB139" s="90">
        <v>19800</v>
      </c>
      <c r="DC139" s="26"/>
      <c r="DD139" s="93">
        <v>32185.047999999999</v>
      </c>
      <c r="DE139" s="34">
        <v>2055.6889999999999</v>
      </c>
      <c r="DF139" s="37">
        <v>1673.7397572597999</v>
      </c>
      <c r="DG139" s="37">
        <v>35914.476757259799</v>
      </c>
      <c r="DH139" s="93">
        <v>9646.6149999999998</v>
      </c>
      <c r="DI139" s="93">
        <v>58702.411</v>
      </c>
      <c r="DJ139" s="34">
        <v>8314</v>
      </c>
      <c r="DK139" s="90">
        <v>67016.410999999993</v>
      </c>
      <c r="DL139" s="26"/>
      <c r="DM139" s="93">
        <v>878.11500000000001</v>
      </c>
      <c r="DN139" s="34">
        <v>10553.7831128091</v>
      </c>
      <c r="DO139" s="34">
        <v>11431.8981128091</v>
      </c>
      <c r="DP139" s="37">
        <v>1601.956469328378</v>
      </c>
      <c r="DQ139" s="37">
        <v>2931.3025481182272</v>
      </c>
      <c r="DR139" s="37">
        <v>429.83307387999997</v>
      </c>
      <c r="DS139" s="34">
        <v>3361.1356219982272</v>
      </c>
      <c r="DT139" s="34">
        <v>162.8501415621237</v>
      </c>
      <c r="DU139" s="34">
        <v>162.8501415621237</v>
      </c>
      <c r="DW139" s="97">
        <v>0</v>
      </c>
      <c r="DX139" s="98">
        <v>6779.6610170000004</v>
      </c>
      <c r="DY139" s="104">
        <v>1447.7400829999999</v>
      </c>
      <c r="DZ139" s="104">
        <v>0</v>
      </c>
      <c r="EA139" s="97">
        <v>0</v>
      </c>
      <c r="EB139" s="98">
        <v>242.98485844000001</v>
      </c>
      <c r="EC139" s="97">
        <v>0</v>
      </c>
      <c r="ED139" s="98">
        <v>1271.1864410000001</v>
      </c>
      <c r="EE139" s="97">
        <v>0</v>
      </c>
      <c r="EF139" s="98">
        <v>847.5</v>
      </c>
      <c r="EG139" s="97">
        <v>0</v>
      </c>
      <c r="EH139" s="98">
        <v>7397.5988710000001</v>
      </c>
      <c r="EI139" s="97">
        <v>0</v>
      </c>
      <c r="EJ139" s="98">
        <v>6779.6610170000004</v>
      </c>
      <c r="EK139" s="105">
        <v>242.98485844000001</v>
      </c>
      <c r="EL139" s="106">
        <v>847.5</v>
      </c>
      <c r="EM139" s="107">
        <v>735.83500000000004</v>
      </c>
      <c r="EN139" s="105">
        <v>429.83307387999997</v>
      </c>
      <c r="EO139" s="105">
        <v>10964.025395000001</v>
      </c>
      <c r="EP139" s="105">
        <v>0</v>
      </c>
      <c r="ER139" s="133">
        <v>0</v>
      </c>
      <c r="ES139" s="23">
        <v>0</v>
      </c>
      <c r="ET139" s="34">
        <f t="shared" si="41"/>
        <v>0</v>
      </c>
      <c r="EU139" s="133">
        <v>0</v>
      </c>
      <c r="EV139" s="23">
        <v>0</v>
      </c>
      <c r="EW139" s="34">
        <f t="shared" si="40"/>
        <v>0</v>
      </c>
      <c r="EY139" s="141">
        <v>0</v>
      </c>
      <c r="EZ139" s="23">
        <v>0</v>
      </c>
      <c r="FA139" s="139">
        <f t="shared" si="42"/>
        <v>0</v>
      </c>
      <c r="FB139" s="5">
        <v>0</v>
      </c>
      <c r="FC139" s="139">
        <f t="shared" si="43"/>
        <v>0</v>
      </c>
      <c r="FE139" s="5"/>
      <c r="FF139" s="141">
        <v>2897.4</v>
      </c>
      <c r="FG139" s="23">
        <v>10423.35</v>
      </c>
      <c r="FH139" s="139">
        <f t="shared" si="44"/>
        <v>1</v>
      </c>
      <c r="FI139" s="5">
        <v>3837</v>
      </c>
      <c r="FJ139" s="139">
        <f t="shared" si="45"/>
        <v>1</v>
      </c>
      <c r="FL139" s="144">
        <v>7873</v>
      </c>
      <c r="FM139" s="145">
        <f t="shared" si="46"/>
        <v>0.68245451314546257</v>
      </c>
      <c r="FN139" s="144">
        <v>2591</v>
      </c>
      <c r="FO139" s="145">
        <f t="shared" si="47"/>
        <v>0.82634348588741824</v>
      </c>
      <c r="FQ139" s="141">
        <v>278</v>
      </c>
      <c r="FR139" s="23">
        <v>367.01</v>
      </c>
      <c r="FS139" s="185">
        <f t="shared" si="48"/>
        <v>0.8184367466057606</v>
      </c>
      <c r="FT139" s="186">
        <f t="shared" si="49"/>
        <v>645.01</v>
      </c>
      <c r="FV139" s="107">
        <f t="shared" si="50"/>
        <v>572.98485844000004</v>
      </c>
      <c r="FW139" s="23">
        <v>242.98485844000001</v>
      </c>
      <c r="FX139" s="23">
        <v>330</v>
      </c>
      <c r="FY139" s="23">
        <v>0</v>
      </c>
      <c r="FZ139" s="23">
        <f t="shared" si="51"/>
        <v>0.36879389459411749</v>
      </c>
      <c r="GA139" s="183">
        <v>0</v>
      </c>
      <c r="GC139" s="37">
        <v>13929.70820736</v>
      </c>
      <c r="GD139" s="37">
        <f t="shared" si="52"/>
        <v>0.42729166280245395</v>
      </c>
      <c r="GE139" s="37">
        <v>2607.9194400000001</v>
      </c>
      <c r="GF139" s="37">
        <f t="shared" si="53"/>
        <v>0.19349454221694615</v>
      </c>
      <c r="GH139" s="5">
        <v>15214.31691</v>
      </c>
      <c r="GI139" s="270">
        <v>4285.4640010000003</v>
      </c>
      <c r="GK139" s="35">
        <v>0.25700000000000001</v>
      </c>
      <c r="GL139" s="33">
        <v>0.84</v>
      </c>
      <c r="GM139" s="5">
        <f t="shared" si="54"/>
        <v>1517.77579117</v>
      </c>
      <c r="GN139" s="5">
        <v>-1517.77579117</v>
      </c>
      <c r="GO139" s="5">
        <f t="shared" si="55"/>
        <v>0</v>
      </c>
      <c r="GP139" s="5">
        <f t="shared" si="56"/>
        <v>0</v>
      </c>
      <c r="GR139" s="270">
        <v>29287.587319999999</v>
      </c>
      <c r="GS139" s="270">
        <v>5423.2291370000003</v>
      </c>
      <c r="GV139" s="270">
        <v>3776.590956</v>
      </c>
      <c r="GW139" s="270">
        <v>1135.1107420000001</v>
      </c>
      <c r="GX139" s="5">
        <f t="shared" si="57"/>
        <v>1537.03108</v>
      </c>
      <c r="GY139" s="5">
        <f t="shared" si="58"/>
        <v>0.73850864616218437</v>
      </c>
    </row>
    <row r="140" spans="16:207" x14ac:dyDescent="0.35">
      <c r="P140" s="40">
        <v>138</v>
      </c>
      <c r="Q140" s="85">
        <v>4648</v>
      </c>
      <c r="R140" s="86">
        <v>5.6000000000000001E-2</v>
      </c>
      <c r="S140" s="87">
        <v>81.685000000000002</v>
      </c>
      <c r="T140" s="86">
        <v>1.7000000000000001E-2</v>
      </c>
      <c r="U140" s="87">
        <v>1650</v>
      </c>
      <c r="V140" s="86">
        <v>5.5E-2</v>
      </c>
      <c r="W140" s="87">
        <v>1006.474</v>
      </c>
      <c r="X140" s="86">
        <v>6.9999999999999993E-2</v>
      </c>
      <c r="Y140" s="87">
        <v>367.07619999999997</v>
      </c>
      <c r="Z140" s="86">
        <v>3.7999999999999999E-2</v>
      </c>
      <c r="AA140" s="87">
        <v>0</v>
      </c>
      <c r="AB140" s="86">
        <v>0</v>
      </c>
      <c r="AC140" s="87">
        <v>0</v>
      </c>
      <c r="AD140" s="86">
        <v>0</v>
      </c>
      <c r="AF140" s="40">
        <v>138</v>
      </c>
      <c r="AG140" s="85">
        <v>30704.931</v>
      </c>
      <c r="AH140" s="87">
        <v>1731.9</v>
      </c>
      <c r="AI140" s="85">
        <v>376.5</v>
      </c>
      <c r="AJ140" s="37">
        <v>0.34499999999999997</v>
      </c>
      <c r="AK140" s="37">
        <v>0.753</v>
      </c>
      <c r="AL140" s="37">
        <v>0.753</v>
      </c>
      <c r="AM140" s="86">
        <v>259.69200000000001</v>
      </c>
      <c r="AN140" s="87">
        <v>3271.8516</v>
      </c>
      <c r="AO140" s="37">
        <v>0.40200000000000002</v>
      </c>
      <c r="AP140" s="34">
        <v>0.28099999999999997</v>
      </c>
      <c r="AQ140" s="85">
        <v>8072.6</v>
      </c>
      <c r="AR140" s="87">
        <v>15892.575000000001</v>
      </c>
      <c r="AS140" s="37">
        <v>0.18100000000000002</v>
      </c>
      <c r="AT140" s="34">
        <v>0.67700000000000005</v>
      </c>
      <c r="AU140" s="26"/>
      <c r="AV140" s="85">
        <v>884.09500000000003</v>
      </c>
      <c r="AW140" s="86">
        <v>0.35900002436389922</v>
      </c>
      <c r="AX140" s="85">
        <v>998.83299999999997</v>
      </c>
      <c r="AY140" s="86">
        <v>0.62155133789670192</v>
      </c>
      <c r="AZ140" s="85">
        <v>1121.4780000000001</v>
      </c>
      <c r="BA140" s="86">
        <v>0.5784392407674851</v>
      </c>
      <c r="BB140" s="26"/>
      <c r="BC140" s="88">
        <v>54782.928</v>
      </c>
      <c r="BD140" s="86">
        <v>0.78688524590163933</v>
      </c>
      <c r="BE140" s="26"/>
      <c r="BF140" s="133">
        <v>15214.316999999999</v>
      </c>
      <c r="BG140" s="26">
        <v>0</v>
      </c>
      <c r="BH140" s="89">
        <v>0</v>
      </c>
      <c r="BI140" s="90">
        <v>0.46669684049079752</v>
      </c>
      <c r="BJ140" s="91">
        <v>0</v>
      </c>
      <c r="BK140" s="89">
        <v>0</v>
      </c>
      <c r="BL140" s="89">
        <v>0</v>
      </c>
      <c r="BM140" s="89">
        <v>0</v>
      </c>
      <c r="BN140" s="89">
        <v>4285.4639999999999</v>
      </c>
      <c r="BO140" s="90">
        <v>0.31795993470841372</v>
      </c>
      <c r="BP140" s="91">
        <v>0</v>
      </c>
      <c r="BQ140" s="26">
        <v>7668</v>
      </c>
      <c r="BR140" s="26">
        <v>0</v>
      </c>
      <c r="BS140" s="26"/>
      <c r="BT140" s="92">
        <v>-700</v>
      </c>
      <c r="BU140" s="26">
        <v>0</v>
      </c>
      <c r="BV140" s="26">
        <v>4485</v>
      </c>
      <c r="BW140" s="26">
        <v>4485</v>
      </c>
      <c r="BX140" s="26">
        <v>0</v>
      </c>
      <c r="BY140" s="26">
        <v>0</v>
      </c>
      <c r="BZ140" s="26">
        <v>-5000</v>
      </c>
      <c r="CA140" s="26">
        <v>0</v>
      </c>
      <c r="CB140" s="26">
        <v>-5300</v>
      </c>
      <c r="CC140" s="26">
        <v>0</v>
      </c>
      <c r="CD140" s="26">
        <v>-4000</v>
      </c>
      <c r="CE140" s="26">
        <v>0</v>
      </c>
      <c r="CF140" s="26">
        <v>-4800</v>
      </c>
      <c r="CG140" s="26">
        <v>0</v>
      </c>
      <c r="CH140" s="26">
        <v>11387.68849699</v>
      </c>
      <c r="CI140" s="26">
        <v>11387.68849699</v>
      </c>
      <c r="CJ140" s="90">
        <v>15872.68849699</v>
      </c>
      <c r="CK140" s="26"/>
      <c r="CL140" s="92">
        <v>-700</v>
      </c>
      <c r="CM140" s="26">
        <v>700</v>
      </c>
      <c r="CN140" s="26">
        <v>4485</v>
      </c>
      <c r="CO140" s="26">
        <v>0</v>
      </c>
      <c r="CP140" s="26">
        <v>0</v>
      </c>
      <c r="CQ140" s="26">
        <v>0</v>
      </c>
      <c r="CR140" s="26">
        <v>-5000</v>
      </c>
      <c r="CS140" s="26">
        <v>5000</v>
      </c>
      <c r="CT140" s="26">
        <v>-5300</v>
      </c>
      <c r="CU140" s="26">
        <v>5300</v>
      </c>
      <c r="CV140" s="26">
        <v>-4000</v>
      </c>
      <c r="CW140" s="26">
        <v>4000</v>
      </c>
      <c r="CX140" s="26">
        <v>-4800</v>
      </c>
      <c r="CY140" s="26">
        <v>4800</v>
      </c>
      <c r="CZ140" s="26">
        <v>11387.68849699</v>
      </c>
      <c r="DA140" s="26">
        <v>0</v>
      </c>
      <c r="DB140" s="90">
        <v>19800</v>
      </c>
      <c r="DC140" s="26"/>
      <c r="DD140" s="93">
        <v>34658.703000000001</v>
      </c>
      <c r="DE140" s="34">
        <v>2217.5830000000001</v>
      </c>
      <c r="DF140" s="37">
        <v>1772.7842573093999</v>
      </c>
      <c r="DG140" s="37">
        <v>38649.070257309402</v>
      </c>
      <c r="DH140" s="93">
        <v>9515.6929999999993</v>
      </c>
      <c r="DI140" s="93">
        <v>61701.411</v>
      </c>
      <c r="DJ140" s="34">
        <v>8523</v>
      </c>
      <c r="DK140" s="90">
        <v>70224.410999999993</v>
      </c>
      <c r="DL140" s="26"/>
      <c r="DM140" s="93">
        <v>860.54499999999996</v>
      </c>
      <c r="DN140" s="34">
        <v>10553.7831128091</v>
      </c>
      <c r="DO140" s="34">
        <v>11414.3281128091</v>
      </c>
      <c r="DP140" s="37">
        <v>1601.956469328378</v>
      </c>
      <c r="DQ140" s="37">
        <v>2931.3025481182272</v>
      </c>
      <c r="DR140" s="37">
        <v>429.83307387999997</v>
      </c>
      <c r="DS140" s="34">
        <v>3361.1356219982272</v>
      </c>
      <c r="DT140" s="34">
        <v>162.8501415621237</v>
      </c>
      <c r="DU140" s="34">
        <v>162.8501415621237</v>
      </c>
      <c r="DW140" s="97">
        <v>0</v>
      </c>
      <c r="DX140" s="98">
        <v>6779.6610170000004</v>
      </c>
      <c r="DY140" s="104">
        <v>1447.7400829999999</v>
      </c>
      <c r="DZ140" s="104">
        <v>0</v>
      </c>
      <c r="EA140" s="97">
        <v>0</v>
      </c>
      <c r="EB140" s="98">
        <v>468.95712451999998</v>
      </c>
      <c r="EC140" s="97">
        <v>0</v>
      </c>
      <c r="ED140" s="98">
        <v>1271.1864410000001</v>
      </c>
      <c r="EE140" s="97">
        <v>0</v>
      </c>
      <c r="EF140" s="98">
        <v>847.5</v>
      </c>
      <c r="EG140" s="97">
        <v>0</v>
      </c>
      <c r="EH140" s="98">
        <v>7397.5988710000001</v>
      </c>
      <c r="EI140" s="97">
        <v>0</v>
      </c>
      <c r="EJ140" s="98">
        <v>6779.6610170000004</v>
      </c>
      <c r="EK140" s="105">
        <v>468.95712451999998</v>
      </c>
      <c r="EL140" s="106">
        <v>847.5</v>
      </c>
      <c r="EM140" s="107">
        <v>735.83500000000004</v>
      </c>
      <c r="EN140" s="105">
        <v>429.83307387999997</v>
      </c>
      <c r="EO140" s="105">
        <v>10964.025395000001</v>
      </c>
      <c r="EP140" s="105">
        <v>0</v>
      </c>
      <c r="ER140" s="133">
        <v>0</v>
      </c>
      <c r="ES140" s="23">
        <v>0</v>
      </c>
      <c r="ET140" s="34">
        <f t="shared" si="41"/>
        <v>0</v>
      </c>
      <c r="EU140" s="133">
        <v>0</v>
      </c>
      <c r="EV140" s="23">
        <v>0</v>
      </c>
      <c r="EW140" s="34">
        <f t="shared" si="40"/>
        <v>0</v>
      </c>
      <c r="EY140" s="141">
        <v>7898.4060638499996</v>
      </c>
      <c r="EZ140" s="23">
        <v>0</v>
      </c>
      <c r="FA140" s="139">
        <f t="shared" si="42"/>
        <v>0.5805952422636611</v>
      </c>
      <c r="FB140" s="5">
        <v>4613</v>
      </c>
      <c r="FC140" s="139">
        <f t="shared" si="43"/>
        <v>1</v>
      </c>
      <c r="FE140" s="5"/>
      <c r="FF140" s="141">
        <v>2897.4</v>
      </c>
      <c r="FG140" s="23">
        <v>0</v>
      </c>
      <c r="FH140" s="139">
        <f t="shared" si="44"/>
        <v>0.21751027532233547</v>
      </c>
      <c r="FI140" s="5">
        <v>0</v>
      </c>
      <c r="FJ140" s="139">
        <f t="shared" si="45"/>
        <v>0</v>
      </c>
      <c r="FL140" s="144">
        <v>7873</v>
      </c>
      <c r="FM140" s="145">
        <f t="shared" si="46"/>
        <v>0.68245451314546257</v>
      </c>
      <c r="FN140" s="144">
        <v>2591</v>
      </c>
      <c r="FO140" s="145">
        <f t="shared" si="47"/>
        <v>0.82634348588741824</v>
      </c>
      <c r="FQ140" s="141">
        <v>0</v>
      </c>
      <c r="FR140" s="23">
        <v>367.01</v>
      </c>
      <c r="FS140" s="185">
        <f t="shared" si="48"/>
        <v>0.46568963329526708</v>
      </c>
      <c r="FT140" s="186">
        <f t="shared" si="49"/>
        <v>367.01</v>
      </c>
      <c r="FV140" s="107">
        <f t="shared" si="50"/>
        <v>572.98485843999993</v>
      </c>
      <c r="FW140" s="23">
        <v>468.95712451999998</v>
      </c>
      <c r="FX140" s="23">
        <v>104.02773392</v>
      </c>
      <c r="FY140" s="23">
        <v>0</v>
      </c>
      <c r="FZ140" s="23">
        <f t="shared" si="51"/>
        <v>0.36879389459411738</v>
      </c>
      <c r="GA140" s="183">
        <v>0</v>
      </c>
      <c r="GC140" s="37">
        <v>10802.165069999999</v>
      </c>
      <c r="GD140" s="37">
        <f t="shared" si="52"/>
        <v>0.33135475674846621</v>
      </c>
      <c r="GE140" s="37">
        <v>3042.6794399999999</v>
      </c>
      <c r="GF140" s="37">
        <f t="shared" si="53"/>
        <v>0.22575155364297372</v>
      </c>
      <c r="GH140" s="5">
        <v>13155.220230000001</v>
      </c>
      <c r="GI140" s="270">
        <v>4156.5520960000003</v>
      </c>
      <c r="GK140" s="35">
        <v>0.25700000000000001</v>
      </c>
      <c r="GL140" s="33">
        <v>0.84</v>
      </c>
      <c r="GM140" s="5">
        <f t="shared" si="54"/>
        <v>1517.77579117</v>
      </c>
      <c r="GN140" s="5">
        <v>-1517.77579117</v>
      </c>
      <c r="GO140" s="5">
        <f t="shared" si="55"/>
        <v>0</v>
      </c>
      <c r="GP140" s="5">
        <f t="shared" si="56"/>
        <v>0</v>
      </c>
      <c r="GR140" s="270">
        <v>23966.9244</v>
      </c>
      <c r="GS140" s="270">
        <v>4912.4408649999996</v>
      </c>
      <c r="GV140" s="270">
        <v>3776.590956</v>
      </c>
      <c r="GW140" s="270">
        <v>1135.1107420000001</v>
      </c>
      <c r="GX140" s="5">
        <f t="shared" si="57"/>
        <v>1537.03108</v>
      </c>
      <c r="GY140" s="5">
        <f t="shared" si="58"/>
        <v>0.73850864616218437</v>
      </c>
    </row>
    <row r="141" spans="16:207" x14ac:dyDescent="0.35">
      <c r="P141" s="40">
        <v>139</v>
      </c>
      <c r="Q141" s="85">
        <v>0</v>
      </c>
      <c r="R141" s="86">
        <v>0</v>
      </c>
      <c r="S141" s="87">
        <v>0</v>
      </c>
      <c r="T141" s="86">
        <v>0</v>
      </c>
      <c r="U141" s="87">
        <v>0</v>
      </c>
      <c r="V141" s="86">
        <v>0</v>
      </c>
      <c r="W141" s="87">
        <v>0</v>
      </c>
      <c r="X141" s="86">
        <v>0</v>
      </c>
      <c r="Y141" s="87">
        <v>0</v>
      </c>
      <c r="Z141" s="86">
        <v>0</v>
      </c>
      <c r="AA141" s="87">
        <v>0</v>
      </c>
      <c r="AB141" s="86">
        <v>0</v>
      </c>
      <c r="AC141" s="87">
        <v>0</v>
      </c>
      <c r="AD141" s="86">
        <v>0</v>
      </c>
      <c r="AF141" s="40">
        <v>139</v>
      </c>
      <c r="AG141" s="85">
        <v>30793.930799999998</v>
      </c>
      <c r="AH141" s="87">
        <v>1718.1</v>
      </c>
      <c r="AI141" s="85">
        <v>373.5</v>
      </c>
      <c r="AJ141" s="37">
        <v>0.34599999999999997</v>
      </c>
      <c r="AK141" s="37">
        <v>0.747</v>
      </c>
      <c r="AL141" s="37">
        <v>0.747</v>
      </c>
      <c r="AM141" s="86">
        <v>295.86799999999999</v>
      </c>
      <c r="AN141" s="87">
        <v>2771.1768000000002</v>
      </c>
      <c r="AO141" s="37">
        <v>0.45800000000000002</v>
      </c>
      <c r="AP141" s="34">
        <v>0.23800000000000002</v>
      </c>
      <c r="AQ141" s="85">
        <v>8830.7999999999993</v>
      </c>
      <c r="AR141" s="87">
        <v>16737.674999999999</v>
      </c>
      <c r="AS141" s="37">
        <v>0.19799999999999998</v>
      </c>
      <c r="AT141" s="34">
        <v>0.71299999999999997</v>
      </c>
      <c r="AU141" s="26"/>
      <c r="AV141" s="85">
        <v>916.11</v>
      </c>
      <c r="AW141" s="86">
        <v>0.37200019491119363</v>
      </c>
      <c r="AX141" s="85">
        <v>1006.634</v>
      </c>
      <c r="AY141" s="86">
        <v>0.62640572495332925</v>
      </c>
      <c r="AZ141" s="85">
        <v>1121.4780000000001</v>
      </c>
      <c r="BA141" s="86">
        <v>0.5784392407674851</v>
      </c>
      <c r="BB141" s="26"/>
      <c r="BC141" s="88">
        <v>54782.928</v>
      </c>
      <c r="BD141" s="86">
        <v>0.78688524590163933</v>
      </c>
      <c r="BE141" s="26"/>
      <c r="BF141" s="133">
        <v>13155.22</v>
      </c>
      <c r="BG141" s="26">
        <v>0</v>
      </c>
      <c r="BH141" s="89">
        <v>0</v>
      </c>
      <c r="BI141" s="90">
        <v>0.40353435582822084</v>
      </c>
      <c r="BJ141" s="91">
        <v>0</v>
      </c>
      <c r="BK141" s="89">
        <v>0</v>
      </c>
      <c r="BL141" s="89">
        <v>0</v>
      </c>
      <c r="BM141" s="89">
        <v>0</v>
      </c>
      <c r="BN141" s="89">
        <v>4156.5519999999997</v>
      </c>
      <c r="BO141" s="90">
        <v>0.30839531087698469</v>
      </c>
      <c r="BP141" s="91">
        <v>0</v>
      </c>
      <c r="BQ141" s="26">
        <v>7668</v>
      </c>
      <c r="BR141" s="26">
        <v>0</v>
      </c>
      <c r="BS141" s="26"/>
      <c r="BT141" s="92">
        <v>-700</v>
      </c>
      <c r="BU141" s="26">
        <v>0</v>
      </c>
      <c r="BV141" s="26">
        <v>4485</v>
      </c>
      <c r="BW141" s="26">
        <v>4485</v>
      </c>
      <c r="BX141" s="26">
        <v>0</v>
      </c>
      <c r="BY141" s="26">
        <v>0</v>
      </c>
      <c r="BZ141" s="26">
        <v>-5000</v>
      </c>
      <c r="CA141" s="26">
        <v>0</v>
      </c>
      <c r="CB141" s="26">
        <v>-5300</v>
      </c>
      <c r="CC141" s="26">
        <v>0</v>
      </c>
      <c r="CD141" s="26">
        <v>-4000</v>
      </c>
      <c r="CE141" s="26">
        <v>0</v>
      </c>
      <c r="CF141" s="26">
        <v>-4800</v>
      </c>
      <c r="CG141" s="26">
        <v>0</v>
      </c>
      <c r="CH141" s="26">
        <v>11413.609467730001</v>
      </c>
      <c r="CI141" s="26">
        <v>11413.609467730001</v>
      </c>
      <c r="CJ141" s="90">
        <v>15898.609467730001</v>
      </c>
      <c r="CK141" s="26"/>
      <c r="CL141" s="92">
        <v>-700</v>
      </c>
      <c r="CM141" s="26">
        <v>700</v>
      </c>
      <c r="CN141" s="26">
        <v>4485</v>
      </c>
      <c r="CO141" s="26">
        <v>0</v>
      </c>
      <c r="CP141" s="26">
        <v>0</v>
      </c>
      <c r="CQ141" s="26">
        <v>0</v>
      </c>
      <c r="CR141" s="26">
        <v>-5000</v>
      </c>
      <c r="CS141" s="26">
        <v>5000</v>
      </c>
      <c r="CT141" s="26">
        <v>-5300</v>
      </c>
      <c r="CU141" s="26">
        <v>5300</v>
      </c>
      <c r="CV141" s="26">
        <v>-4000</v>
      </c>
      <c r="CW141" s="26">
        <v>4000</v>
      </c>
      <c r="CX141" s="26">
        <v>-4800</v>
      </c>
      <c r="CY141" s="26">
        <v>4800</v>
      </c>
      <c r="CZ141" s="26">
        <v>11413.609467730001</v>
      </c>
      <c r="DA141" s="26">
        <v>0</v>
      </c>
      <c r="DB141" s="90">
        <v>19800</v>
      </c>
      <c r="DC141" s="26"/>
      <c r="DD141" s="93">
        <v>36500.114000000001</v>
      </c>
      <c r="DE141" s="34">
        <v>2316.5680000000002</v>
      </c>
      <c r="DF141" s="37">
        <v>1899.2357965029</v>
      </c>
      <c r="DG141" s="37">
        <v>40715.917796502901</v>
      </c>
      <c r="DH141" s="93">
        <v>9696.7070000000003</v>
      </c>
      <c r="DI141" s="93">
        <v>63197.411</v>
      </c>
      <c r="DJ141" s="34">
        <v>8136</v>
      </c>
      <c r="DK141" s="90">
        <v>71333.410999999993</v>
      </c>
      <c r="DL141" s="26"/>
      <c r="DM141" s="93">
        <v>856.73199999999997</v>
      </c>
      <c r="DN141" s="34">
        <v>10569.62924658717</v>
      </c>
      <c r="DO141" s="34">
        <v>11426.36124658717</v>
      </c>
      <c r="DP141" s="37">
        <v>1601.956469328378</v>
      </c>
      <c r="DQ141" s="37">
        <v>2939.6521533658638</v>
      </c>
      <c r="DR141" s="37">
        <v>421.48346863</v>
      </c>
      <c r="DS141" s="34">
        <v>3361.1356219958639</v>
      </c>
      <c r="DT141" s="34">
        <v>163.31400852032581</v>
      </c>
      <c r="DU141" s="34">
        <v>163.31400852032581</v>
      </c>
      <c r="DW141" s="97">
        <v>0</v>
      </c>
      <c r="DX141" s="98">
        <v>6779.6610170000004</v>
      </c>
      <c r="DY141" s="104">
        <v>1447.7400829999999</v>
      </c>
      <c r="DZ141" s="104">
        <v>0</v>
      </c>
      <c r="EA141" s="97">
        <v>0</v>
      </c>
      <c r="EB141" s="98">
        <v>242.52099147999999</v>
      </c>
      <c r="EC141" s="97">
        <v>0</v>
      </c>
      <c r="ED141" s="98">
        <v>1271.1864410000001</v>
      </c>
      <c r="EE141" s="97">
        <v>0</v>
      </c>
      <c r="EF141" s="98">
        <v>847.5</v>
      </c>
      <c r="EG141" s="97">
        <v>0</v>
      </c>
      <c r="EH141" s="98">
        <v>7397.5988710000001</v>
      </c>
      <c r="EI141" s="97">
        <v>0</v>
      </c>
      <c r="EJ141" s="98">
        <v>6779.6610170000004</v>
      </c>
      <c r="EK141" s="105">
        <v>242.52099147999999</v>
      </c>
      <c r="EL141" s="106">
        <v>847.5</v>
      </c>
      <c r="EM141" s="107">
        <v>735.83500000000004</v>
      </c>
      <c r="EN141" s="105">
        <v>421.48346863</v>
      </c>
      <c r="EO141" s="105">
        <v>10964.025395000001</v>
      </c>
      <c r="EP141" s="105">
        <v>0</v>
      </c>
      <c r="ER141" s="133">
        <v>0</v>
      </c>
      <c r="ES141" s="23">
        <v>0</v>
      </c>
      <c r="ET141" s="34">
        <f t="shared" si="41"/>
        <v>0</v>
      </c>
      <c r="EU141" s="133">
        <v>0</v>
      </c>
      <c r="EV141" s="23">
        <v>0</v>
      </c>
      <c r="EW141" s="34">
        <f t="shared" si="40"/>
        <v>0</v>
      </c>
      <c r="EY141" s="141">
        <v>10447.41</v>
      </c>
      <c r="EZ141" s="23">
        <v>0</v>
      </c>
      <c r="FA141" s="139">
        <f t="shared" si="42"/>
        <v>0.76796716843159141</v>
      </c>
      <c r="FB141" s="5">
        <v>4613</v>
      </c>
      <c r="FC141" s="139">
        <f t="shared" si="43"/>
        <v>1</v>
      </c>
      <c r="FE141" s="5"/>
      <c r="FF141" s="141">
        <v>2897.4</v>
      </c>
      <c r="FG141" s="23">
        <v>0</v>
      </c>
      <c r="FH141" s="139">
        <f t="shared" si="44"/>
        <v>0.21751027532233547</v>
      </c>
      <c r="FI141" s="5">
        <v>0</v>
      </c>
      <c r="FJ141" s="139">
        <f t="shared" si="45"/>
        <v>0</v>
      </c>
      <c r="FL141" s="144">
        <v>7873</v>
      </c>
      <c r="FM141" s="145">
        <f t="shared" si="46"/>
        <v>0.68245451314546257</v>
      </c>
      <c r="FN141" s="144">
        <v>2591</v>
      </c>
      <c r="FO141" s="145">
        <f t="shared" si="47"/>
        <v>0.82634348588741824</v>
      </c>
      <c r="FQ141" s="141">
        <v>278</v>
      </c>
      <c r="FR141" s="23">
        <v>367.01</v>
      </c>
      <c r="FS141" s="185">
        <f t="shared" si="48"/>
        <v>0.8184367466057606</v>
      </c>
      <c r="FT141" s="186">
        <f t="shared" si="49"/>
        <v>645.01</v>
      </c>
      <c r="FV141" s="107">
        <f t="shared" si="50"/>
        <v>572.52099148000002</v>
      </c>
      <c r="FW141" s="23">
        <v>242.52099147999999</v>
      </c>
      <c r="FX141" s="23">
        <v>330</v>
      </c>
      <c r="FY141" s="23">
        <v>0</v>
      </c>
      <c r="FZ141" s="23">
        <f t="shared" si="51"/>
        <v>0.36849533294762354</v>
      </c>
      <c r="GA141" s="183">
        <v>0</v>
      </c>
      <c r="GC141" s="37">
        <v>9340.2061999999987</v>
      </c>
      <c r="GD141" s="37">
        <f t="shared" si="52"/>
        <v>0.28650939263803676</v>
      </c>
      <c r="GE141" s="37">
        <v>2951.1519199999998</v>
      </c>
      <c r="GF141" s="37">
        <f t="shared" si="53"/>
        <v>0.21896067072265912</v>
      </c>
      <c r="GH141" s="5">
        <v>14605.852220000001</v>
      </c>
      <c r="GI141" s="270">
        <v>4540.8264300000001</v>
      </c>
      <c r="GK141" s="35">
        <v>0.25700000000000001</v>
      </c>
      <c r="GL141" s="33">
        <v>0.84</v>
      </c>
      <c r="GM141" s="5">
        <f t="shared" si="54"/>
        <v>1517.77579117</v>
      </c>
      <c r="GN141" s="5">
        <v>-1517.77579117</v>
      </c>
      <c r="GO141" s="5">
        <f t="shared" si="55"/>
        <v>0</v>
      </c>
      <c r="GP141" s="5">
        <f t="shared" si="56"/>
        <v>0</v>
      </c>
      <c r="GR141" s="270">
        <v>15214.31691</v>
      </c>
      <c r="GS141" s="270">
        <v>4285.4640010000003</v>
      </c>
      <c r="GV141" s="270">
        <v>3776.590956</v>
      </c>
      <c r="GW141" s="270">
        <v>1135.1107420000001</v>
      </c>
      <c r="GX141" s="5">
        <f t="shared" si="57"/>
        <v>1537.03108</v>
      </c>
      <c r="GY141" s="5">
        <f t="shared" si="58"/>
        <v>0.73850864616218437</v>
      </c>
    </row>
    <row r="142" spans="16:207" x14ac:dyDescent="0.35">
      <c r="P142" s="40">
        <v>140</v>
      </c>
      <c r="Q142" s="85">
        <v>0</v>
      </c>
      <c r="R142" s="86">
        <v>0</v>
      </c>
      <c r="S142" s="87">
        <v>0</v>
      </c>
      <c r="T142" s="86">
        <v>0</v>
      </c>
      <c r="U142" s="87">
        <v>0</v>
      </c>
      <c r="V142" s="86">
        <v>0</v>
      </c>
      <c r="W142" s="87">
        <v>0</v>
      </c>
      <c r="X142" s="86">
        <v>0</v>
      </c>
      <c r="Y142" s="87">
        <v>0</v>
      </c>
      <c r="Z142" s="86">
        <v>0</v>
      </c>
      <c r="AA142" s="87">
        <v>0</v>
      </c>
      <c r="AB142" s="86">
        <v>0</v>
      </c>
      <c r="AC142" s="87">
        <v>0</v>
      </c>
      <c r="AD142" s="86">
        <v>0</v>
      </c>
      <c r="AF142" s="40">
        <v>140</v>
      </c>
      <c r="AG142" s="85">
        <v>34175.923199999997</v>
      </c>
      <c r="AH142" s="87">
        <v>1725</v>
      </c>
      <c r="AI142" s="85">
        <v>375</v>
      </c>
      <c r="AJ142" s="37">
        <v>0.38399999999999995</v>
      </c>
      <c r="AK142" s="37">
        <v>0.75</v>
      </c>
      <c r="AL142" s="37">
        <v>0.75</v>
      </c>
      <c r="AM142" s="86">
        <v>326.87599999999998</v>
      </c>
      <c r="AN142" s="87">
        <v>2945.8308000000002</v>
      </c>
      <c r="AO142" s="37">
        <v>0.50600000000000001</v>
      </c>
      <c r="AP142" s="34">
        <v>0.253</v>
      </c>
      <c r="AQ142" s="85">
        <v>10704</v>
      </c>
      <c r="AR142" s="87">
        <v>17841</v>
      </c>
      <c r="AS142" s="37">
        <v>0.24</v>
      </c>
      <c r="AT142" s="34">
        <v>0.76</v>
      </c>
      <c r="AU142" s="26"/>
      <c r="AV142" s="85">
        <v>913.64700000000005</v>
      </c>
      <c r="AW142" s="86">
        <v>0.37100005684909815</v>
      </c>
      <c r="AX142" s="85">
        <v>1004.859</v>
      </c>
      <c r="AY142" s="86">
        <v>0.62530118232731802</v>
      </c>
      <c r="AZ142" s="85">
        <v>1121.4780000000001</v>
      </c>
      <c r="BA142" s="86">
        <v>0.5784392407674851</v>
      </c>
      <c r="BB142" s="26"/>
      <c r="BC142" s="88">
        <v>54782.928</v>
      </c>
      <c r="BD142" s="86">
        <v>0.78688524590163933</v>
      </c>
      <c r="BE142" s="26"/>
      <c r="BF142" s="133">
        <v>14605.852000000001</v>
      </c>
      <c r="BG142" s="26">
        <v>0</v>
      </c>
      <c r="BH142" s="89">
        <v>0</v>
      </c>
      <c r="BI142" s="90">
        <v>0.44803226993865031</v>
      </c>
      <c r="BJ142" s="91">
        <v>0</v>
      </c>
      <c r="BK142" s="89">
        <v>0</v>
      </c>
      <c r="BL142" s="89">
        <v>0</v>
      </c>
      <c r="BM142" s="89">
        <v>0</v>
      </c>
      <c r="BN142" s="89">
        <v>4540.826</v>
      </c>
      <c r="BO142" s="90">
        <v>0.33690651431963198</v>
      </c>
      <c r="BP142" s="91">
        <v>0</v>
      </c>
      <c r="BQ142" s="26">
        <v>7668</v>
      </c>
      <c r="BR142" s="26">
        <v>0</v>
      </c>
      <c r="BS142" s="26"/>
      <c r="BT142" s="92">
        <v>-700</v>
      </c>
      <c r="BU142" s="26">
        <v>0</v>
      </c>
      <c r="BV142" s="26">
        <v>4485</v>
      </c>
      <c r="BW142" s="26">
        <v>4485</v>
      </c>
      <c r="BX142" s="26">
        <v>0</v>
      </c>
      <c r="BY142" s="26">
        <v>0</v>
      </c>
      <c r="BZ142" s="26">
        <v>-5000</v>
      </c>
      <c r="CA142" s="26">
        <v>0</v>
      </c>
      <c r="CB142" s="26">
        <v>-5300</v>
      </c>
      <c r="CC142" s="26">
        <v>0</v>
      </c>
      <c r="CD142" s="26">
        <v>-4000</v>
      </c>
      <c r="CE142" s="26">
        <v>0</v>
      </c>
      <c r="CF142" s="26">
        <v>-4800</v>
      </c>
      <c r="CG142" s="26">
        <v>0</v>
      </c>
      <c r="CH142" s="26">
        <v>11345.870615059999</v>
      </c>
      <c r="CI142" s="26">
        <v>11345.870615059999</v>
      </c>
      <c r="CJ142" s="90">
        <v>15830.870615059999</v>
      </c>
      <c r="CK142" s="26"/>
      <c r="CL142" s="92">
        <v>-700</v>
      </c>
      <c r="CM142" s="26">
        <v>700</v>
      </c>
      <c r="CN142" s="26">
        <v>4485</v>
      </c>
      <c r="CO142" s="26">
        <v>0</v>
      </c>
      <c r="CP142" s="26">
        <v>0</v>
      </c>
      <c r="CQ142" s="26">
        <v>0</v>
      </c>
      <c r="CR142" s="26">
        <v>-5000</v>
      </c>
      <c r="CS142" s="26">
        <v>5000</v>
      </c>
      <c r="CT142" s="26">
        <v>-5300</v>
      </c>
      <c r="CU142" s="26">
        <v>5300</v>
      </c>
      <c r="CV142" s="26">
        <v>-4000</v>
      </c>
      <c r="CW142" s="26">
        <v>4000</v>
      </c>
      <c r="CX142" s="26">
        <v>-4800</v>
      </c>
      <c r="CY142" s="26">
        <v>4800</v>
      </c>
      <c r="CZ142" s="26">
        <v>11345.870615059999</v>
      </c>
      <c r="DA142" s="26">
        <v>0</v>
      </c>
      <c r="DB142" s="90">
        <v>19800</v>
      </c>
      <c r="DC142" s="26"/>
      <c r="DD142" s="93">
        <v>37140.712</v>
      </c>
      <c r="DE142" s="34">
        <v>2318.4690000000001</v>
      </c>
      <c r="DF142" s="37">
        <v>2023.4358837923</v>
      </c>
      <c r="DG142" s="37">
        <v>41482.616883792296</v>
      </c>
      <c r="DH142" s="93">
        <v>9717.3829999999998</v>
      </c>
      <c r="DI142" s="93">
        <v>62694.411</v>
      </c>
      <c r="DJ142" s="34">
        <v>7672</v>
      </c>
      <c r="DK142" s="90">
        <v>70366.410999999993</v>
      </c>
      <c r="DL142" s="26"/>
      <c r="DM142" s="93">
        <v>846.57100000000003</v>
      </c>
      <c r="DN142" s="34">
        <v>10553.7831128091</v>
      </c>
      <c r="DO142" s="34">
        <v>11400.3541128091</v>
      </c>
      <c r="DP142" s="37">
        <v>1601.956469328378</v>
      </c>
      <c r="DQ142" s="37">
        <v>2931.3025481182272</v>
      </c>
      <c r="DR142" s="37">
        <v>429.83307387999997</v>
      </c>
      <c r="DS142" s="34">
        <v>3361.1356219982272</v>
      </c>
      <c r="DT142" s="34">
        <v>162.8501415621237</v>
      </c>
      <c r="DU142" s="34">
        <v>162.8501415621237</v>
      </c>
      <c r="DW142" s="97">
        <v>0</v>
      </c>
      <c r="DX142" s="98">
        <v>6779.6610170000004</v>
      </c>
      <c r="DY142" s="104">
        <v>1447.7400829999999</v>
      </c>
      <c r="DZ142" s="104">
        <v>0</v>
      </c>
      <c r="EA142" s="97">
        <v>0</v>
      </c>
      <c r="EB142" s="98">
        <v>572.98485844000004</v>
      </c>
      <c r="EC142" s="97">
        <v>0</v>
      </c>
      <c r="ED142" s="98">
        <v>1271.1864410000001</v>
      </c>
      <c r="EE142" s="97">
        <v>0</v>
      </c>
      <c r="EF142" s="98">
        <v>847.5</v>
      </c>
      <c r="EG142" s="97">
        <v>0</v>
      </c>
      <c r="EH142" s="98">
        <v>7397.5988710000001</v>
      </c>
      <c r="EI142" s="97">
        <v>0</v>
      </c>
      <c r="EJ142" s="98">
        <v>6779.6610170000004</v>
      </c>
      <c r="EK142" s="105">
        <v>572.98485844000004</v>
      </c>
      <c r="EL142" s="106">
        <v>847.5</v>
      </c>
      <c r="EM142" s="107">
        <v>735.83500000000004</v>
      </c>
      <c r="EN142" s="105">
        <v>429.83307387999997</v>
      </c>
      <c r="EO142" s="105">
        <v>10964.025395000001</v>
      </c>
      <c r="EP142" s="105">
        <v>0</v>
      </c>
      <c r="ER142" s="133">
        <v>0</v>
      </c>
      <c r="ES142" s="23">
        <v>0</v>
      </c>
      <c r="ET142" s="34">
        <f t="shared" si="41"/>
        <v>0</v>
      </c>
      <c r="EU142" s="133">
        <v>0</v>
      </c>
      <c r="EV142" s="23">
        <v>0</v>
      </c>
      <c r="EW142" s="34">
        <f t="shared" si="40"/>
        <v>0</v>
      </c>
      <c r="EY142" s="141">
        <v>10447.41</v>
      </c>
      <c r="EZ142" s="23">
        <v>0</v>
      </c>
      <c r="FA142" s="139">
        <f t="shared" si="42"/>
        <v>0.76796716843159141</v>
      </c>
      <c r="FB142" s="5">
        <v>4613</v>
      </c>
      <c r="FC142" s="139">
        <f t="shared" si="43"/>
        <v>1</v>
      </c>
      <c r="FE142" s="5"/>
      <c r="FF142" s="141">
        <v>2897.4</v>
      </c>
      <c r="FG142" s="23">
        <v>0</v>
      </c>
      <c r="FH142" s="139">
        <f t="shared" si="44"/>
        <v>0.21751027532233547</v>
      </c>
      <c r="FI142" s="5">
        <v>1081.00173617</v>
      </c>
      <c r="FJ142" s="139">
        <f t="shared" si="45"/>
        <v>0.28173097111545475</v>
      </c>
      <c r="FL142" s="144">
        <v>7873</v>
      </c>
      <c r="FM142" s="145">
        <f t="shared" si="46"/>
        <v>0.68245451314546257</v>
      </c>
      <c r="FN142" s="144">
        <v>2591</v>
      </c>
      <c r="FO142" s="145">
        <f t="shared" si="47"/>
        <v>0.82634348588741824</v>
      </c>
      <c r="FQ142" s="141">
        <v>278</v>
      </c>
      <c r="FR142" s="23">
        <v>367.01</v>
      </c>
      <c r="FS142" s="185">
        <f t="shared" si="48"/>
        <v>0.8184367466057606</v>
      </c>
      <c r="FT142" s="186">
        <f t="shared" si="49"/>
        <v>645.01</v>
      </c>
      <c r="FV142" s="107">
        <f t="shared" si="50"/>
        <v>572.98485844000004</v>
      </c>
      <c r="FW142" s="23">
        <v>572.98485844000004</v>
      </c>
      <c r="FX142" s="23">
        <v>0</v>
      </c>
      <c r="FY142" s="23">
        <v>0</v>
      </c>
      <c r="FZ142" s="23">
        <f t="shared" si="51"/>
        <v>0.36879389459411749</v>
      </c>
      <c r="GA142" s="183">
        <v>0</v>
      </c>
      <c r="GC142" s="37">
        <v>10370.154920000001</v>
      </c>
      <c r="GD142" s="37">
        <f t="shared" si="52"/>
        <v>0.31810291165644172</v>
      </c>
      <c r="GE142" s="37">
        <v>3223.9864600000001</v>
      </c>
      <c r="GF142" s="37">
        <f t="shared" si="53"/>
        <v>0.23920362516693872</v>
      </c>
      <c r="GH142" s="5">
        <v>15718.28714</v>
      </c>
      <c r="GI142" s="270">
        <v>4914.1606940000001</v>
      </c>
      <c r="GK142" s="35">
        <v>0.25700000000000001</v>
      </c>
      <c r="GL142" s="33">
        <v>0.84</v>
      </c>
      <c r="GM142" s="5">
        <f t="shared" si="54"/>
        <v>1517.77579117</v>
      </c>
      <c r="GN142" s="5">
        <v>-1517.77579117</v>
      </c>
      <c r="GO142" s="5">
        <f t="shared" si="55"/>
        <v>0</v>
      </c>
      <c r="GP142" s="5">
        <f t="shared" si="56"/>
        <v>0</v>
      </c>
      <c r="GR142" s="270">
        <v>13155.220230000001</v>
      </c>
      <c r="GS142" s="270">
        <v>4156.5520960000003</v>
      </c>
      <c r="GV142" s="270">
        <v>3776.590956</v>
      </c>
      <c r="GW142" s="270">
        <v>1135.1107420000001</v>
      </c>
      <c r="GX142" s="5">
        <f t="shared" si="57"/>
        <v>1537.03108</v>
      </c>
      <c r="GY142" s="5">
        <f t="shared" si="58"/>
        <v>0.73850864616218437</v>
      </c>
    </row>
    <row r="143" spans="16:207" x14ac:dyDescent="0.35">
      <c r="P143" s="40">
        <v>141</v>
      </c>
      <c r="Q143" s="85">
        <v>0</v>
      </c>
      <c r="R143" s="86">
        <v>0</v>
      </c>
      <c r="S143" s="87">
        <v>0</v>
      </c>
      <c r="T143" s="86">
        <v>0</v>
      </c>
      <c r="U143" s="87">
        <v>0</v>
      </c>
      <c r="V143" s="86">
        <v>0</v>
      </c>
      <c r="W143" s="87">
        <v>0</v>
      </c>
      <c r="X143" s="86">
        <v>0</v>
      </c>
      <c r="Y143" s="87">
        <v>0</v>
      </c>
      <c r="Z143" s="86">
        <v>0</v>
      </c>
      <c r="AA143" s="87">
        <v>0</v>
      </c>
      <c r="AB143" s="86">
        <v>0</v>
      </c>
      <c r="AC143" s="87">
        <v>0</v>
      </c>
      <c r="AD143" s="86">
        <v>0</v>
      </c>
      <c r="AF143" s="40">
        <v>141</v>
      </c>
      <c r="AG143" s="85">
        <v>36845.917200000004</v>
      </c>
      <c r="AH143" s="87">
        <v>1734.2</v>
      </c>
      <c r="AI143" s="85">
        <v>377</v>
      </c>
      <c r="AJ143" s="37">
        <v>0.41400000000000003</v>
      </c>
      <c r="AK143" s="37">
        <v>0.754</v>
      </c>
      <c r="AL143" s="37">
        <v>0.754</v>
      </c>
      <c r="AM143" s="86">
        <v>354.00799999999998</v>
      </c>
      <c r="AN143" s="87">
        <v>3446.5056</v>
      </c>
      <c r="AO143" s="37">
        <v>0.54799999999999993</v>
      </c>
      <c r="AP143" s="34">
        <v>0.29599999999999999</v>
      </c>
      <c r="AQ143" s="85">
        <v>12978.6</v>
      </c>
      <c r="AR143" s="87">
        <v>19085.174999999999</v>
      </c>
      <c r="AS143" s="37">
        <v>0.29099999999999998</v>
      </c>
      <c r="AT143" s="34">
        <v>0.81299999999999994</v>
      </c>
      <c r="AU143" s="26"/>
      <c r="AV143" s="85">
        <v>908.72199999999998</v>
      </c>
      <c r="AW143" s="86">
        <v>0.36900018678989388</v>
      </c>
      <c r="AX143" s="85">
        <v>1004.706</v>
      </c>
      <c r="AY143" s="86">
        <v>0.62520597386434351</v>
      </c>
      <c r="AZ143" s="85">
        <v>1121.4780000000001</v>
      </c>
      <c r="BA143" s="86">
        <v>0.5784392407674851</v>
      </c>
      <c r="BB143" s="26"/>
      <c r="BC143" s="88">
        <v>54782.928</v>
      </c>
      <c r="BD143" s="86">
        <v>0.78688524590163933</v>
      </c>
      <c r="BE143" s="26"/>
      <c r="BF143" s="133">
        <v>15718.287</v>
      </c>
      <c r="BG143" s="26">
        <v>0</v>
      </c>
      <c r="BH143" s="89">
        <v>0</v>
      </c>
      <c r="BI143" s="90">
        <v>0.48215604294478526</v>
      </c>
      <c r="BJ143" s="91">
        <v>0</v>
      </c>
      <c r="BK143" s="89">
        <v>0</v>
      </c>
      <c r="BL143" s="89">
        <v>0</v>
      </c>
      <c r="BM143" s="89">
        <v>0</v>
      </c>
      <c r="BN143" s="89">
        <v>4914.1610000000001</v>
      </c>
      <c r="BO143" s="90">
        <v>0.36460609882771927</v>
      </c>
      <c r="BP143" s="91">
        <v>0</v>
      </c>
      <c r="BQ143" s="26">
        <v>7668</v>
      </c>
      <c r="BR143" s="26">
        <v>0</v>
      </c>
      <c r="BS143" s="26"/>
      <c r="BT143" s="92">
        <v>-700</v>
      </c>
      <c r="BU143" s="26">
        <v>0</v>
      </c>
      <c r="BV143" s="26">
        <v>4485</v>
      </c>
      <c r="BW143" s="26">
        <v>4485</v>
      </c>
      <c r="BX143" s="26">
        <v>0</v>
      </c>
      <c r="BY143" s="26">
        <v>0</v>
      </c>
      <c r="BZ143" s="26">
        <v>-5000</v>
      </c>
      <c r="CA143" s="26">
        <v>0</v>
      </c>
      <c r="CB143" s="26">
        <v>-5300</v>
      </c>
      <c r="CC143" s="26">
        <v>0</v>
      </c>
      <c r="CD143" s="26">
        <v>-4000</v>
      </c>
      <c r="CE143" s="26">
        <v>0</v>
      </c>
      <c r="CF143" s="26">
        <v>-4800</v>
      </c>
      <c r="CG143" s="26">
        <v>0</v>
      </c>
      <c r="CH143" s="26">
        <v>13917.72010602</v>
      </c>
      <c r="CI143" s="26">
        <v>13917.72010602</v>
      </c>
      <c r="CJ143" s="90">
        <v>18402.720106020002</v>
      </c>
      <c r="CK143" s="26"/>
      <c r="CL143" s="92">
        <v>-700</v>
      </c>
      <c r="CM143" s="26">
        <v>700</v>
      </c>
      <c r="CN143" s="26">
        <v>4485</v>
      </c>
      <c r="CO143" s="26">
        <v>0</v>
      </c>
      <c r="CP143" s="26">
        <v>0</v>
      </c>
      <c r="CQ143" s="26">
        <v>0</v>
      </c>
      <c r="CR143" s="26">
        <v>-5000</v>
      </c>
      <c r="CS143" s="26">
        <v>5000</v>
      </c>
      <c r="CT143" s="26">
        <v>-5300</v>
      </c>
      <c r="CU143" s="26">
        <v>5300</v>
      </c>
      <c r="CV143" s="26">
        <v>-4000</v>
      </c>
      <c r="CW143" s="26">
        <v>4000</v>
      </c>
      <c r="CX143" s="26">
        <v>-4800</v>
      </c>
      <c r="CY143" s="26">
        <v>4800</v>
      </c>
      <c r="CZ143" s="26">
        <v>13917.72010602</v>
      </c>
      <c r="DA143" s="26">
        <v>0</v>
      </c>
      <c r="DB143" s="90">
        <v>19800</v>
      </c>
      <c r="DC143" s="26"/>
      <c r="DD143" s="93">
        <v>37137.919000000002</v>
      </c>
      <c r="DE143" s="34">
        <v>2319.2249999999999</v>
      </c>
      <c r="DF143" s="37">
        <v>1985.4172930269999</v>
      </c>
      <c r="DG143" s="37">
        <v>41442.561293027</v>
      </c>
      <c r="DH143" s="93">
        <v>9348.4760000000006</v>
      </c>
      <c r="DI143" s="93">
        <v>59665.411</v>
      </c>
      <c r="DJ143" s="34">
        <v>7742</v>
      </c>
      <c r="DK143" s="90">
        <v>67407.410999999993</v>
      </c>
      <c r="DL143" s="26"/>
      <c r="DM143" s="93">
        <v>798.98900000000003</v>
      </c>
      <c r="DN143" s="34">
        <v>10537.936979031019</v>
      </c>
      <c r="DO143" s="34">
        <v>11336.925979031019</v>
      </c>
      <c r="DP143" s="37">
        <v>1601.956469328378</v>
      </c>
      <c r="DQ143" s="37">
        <v>2922.952942870591</v>
      </c>
      <c r="DR143" s="37">
        <v>438.18267913</v>
      </c>
      <c r="DS143" s="34">
        <v>3361.135622000591</v>
      </c>
      <c r="DT143" s="34">
        <v>162.38627460392169</v>
      </c>
      <c r="DU143" s="34">
        <v>162.38627460392169</v>
      </c>
      <c r="DW143" s="97">
        <v>0</v>
      </c>
      <c r="DX143" s="98">
        <v>6779.6610170000004</v>
      </c>
      <c r="DY143" s="104">
        <v>1447.7400829999999</v>
      </c>
      <c r="DZ143" s="104">
        <v>0</v>
      </c>
      <c r="EA143" s="97">
        <v>0</v>
      </c>
      <c r="EB143" s="98">
        <v>243.4487254</v>
      </c>
      <c r="EC143" s="97">
        <v>0</v>
      </c>
      <c r="ED143" s="98">
        <v>1271.1864410000001</v>
      </c>
      <c r="EE143" s="97">
        <v>0</v>
      </c>
      <c r="EF143" s="98">
        <v>847.5</v>
      </c>
      <c r="EG143" s="97">
        <v>0</v>
      </c>
      <c r="EH143" s="98">
        <v>7397.5988710000001</v>
      </c>
      <c r="EI143" s="97">
        <v>0</v>
      </c>
      <c r="EJ143" s="98">
        <v>6779.6610170000004</v>
      </c>
      <c r="EK143" s="105">
        <v>243.4487254</v>
      </c>
      <c r="EL143" s="106">
        <v>847.5</v>
      </c>
      <c r="EM143" s="107">
        <v>735.83500000000004</v>
      </c>
      <c r="EN143" s="105">
        <v>438.18267913</v>
      </c>
      <c r="EO143" s="105">
        <v>10964.025395000001</v>
      </c>
      <c r="EP143" s="105">
        <v>0</v>
      </c>
      <c r="ER143" s="133">
        <v>0</v>
      </c>
      <c r="ES143" s="23">
        <v>0</v>
      </c>
      <c r="ET143" s="34">
        <f t="shared" si="41"/>
        <v>0</v>
      </c>
      <c r="EU143" s="133">
        <v>0</v>
      </c>
      <c r="EV143" s="23">
        <v>0</v>
      </c>
      <c r="EW143" s="34">
        <f t="shared" si="40"/>
        <v>0</v>
      </c>
      <c r="EY143" s="141">
        <v>10447.41</v>
      </c>
      <c r="EZ143" s="23">
        <v>0</v>
      </c>
      <c r="FA143" s="139">
        <f t="shared" si="42"/>
        <v>0.76796716843159141</v>
      </c>
      <c r="FB143" s="5">
        <v>4613</v>
      </c>
      <c r="FC143" s="139">
        <f t="shared" si="43"/>
        <v>1</v>
      </c>
      <c r="FE143" s="5"/>
      <c r="FF143" s="141">
        <v>2897.4</v>
      </c>
      <c r="FG143" s="23">
        <v>0</v>
      </c>
      <c r="FH143" s="139">
        <f t="shared" si="44"/>
        <v>0.21751027532233547</v>
      </c>
      <c r="FI143" s="5">
        <v>0</v>
      </c>
      <c r="FJ143" s="139">
        <f t="shared" si="45"/>
        <v>0</v>
      </c>
      <c r="FL143" s="144">
        <v>7873</v>
      </c>
      <c r="FM143" s="145">
        <f t="shared" si="46"/>
        <v>0.68245451314546257</v>
      </c>
      <c r="FN143" s="144">
        <v>2591</v>
      </c>
      <c r="FO143" s="145">
        <f t="shared" si="47"/>
        <v>0.82634348588741824</v>
      </c>
      <c r="FQ143" s="141">
        <v>0</v>
      </c>
      <c r="FR143" s="23">
        <v>367.01</v>
      </c>
      <c r="FS143" s="185">
        <f t="shared" si="48"/>
        <v>0.46568963329526708</v>
      </c>
      <c r="FT143" s="186">
        <f t="shared" si="49"/>
        <v>367.01</v>
      </c>
      <c r="FV143" s="107">
        <f t="shared" si="50"/>
        <v>573.44872540000006</v>
      </c>
      <c r="FW143" s="23">
        <v>243.4487254</v>
      </c>
      <c r="FX143" s="23">
        <v>330</v>
      </c>
      <c r="FY143" s="23">
        <v>0</v>
      </c>
      <c r="FZ143" s="23">
        <f t="shared" si="51"/>
        <v>0.36909245624061143</v>
      </c>
      <c r="GA143" s="183">
        <v>0</v>
      </c>
      <c r="GC143" s="37">
        <v>11159.983770000001</v>
      </c>
      <c r="GD143" s="37">
        <f t="shared" si="52"/>
        <v>0.34233079049079757</v>
      </c>
      <c r="GE143" s="37">
        <v>3489.05431</v>
      </c>
      <c r="GF143" s="37">
        <f t="shared" si="53"/>
        <v>0.25887033016768068</v>
      </c>
      <c r="GH143" s="5">
        <v>16423.628820000002</v>
      </c>
      <c r="GI143" s="270">
        <v>5236.0420960000001</v>
      </c>
      <c r="GK143" s="35">
        <v>0.25700000000000001</v>
      </c>
      <c r="GL143" s="33">
        <v>0.84</v>
      </c>
      <c r="GM143" s="5">
        <f t="shared" si="54"/>
        <v>1517.77579117</v>
      </c>
      <c r="GN143" s="5">
        <v>-1517.77579117</v>
      </c>
      <c r="GO143" s="5">
        <f t="shared" si="55"/>
        <v>0</v>
      </c>
      <c r="GP143" s="5">
        <f t="shared" si="56"/>
        <v>0</v>
      </c>
      <c r="GR143" s="270">
        <v>14605.852220000001</v>
      </c>
      <c r="GS143" s="270">
        <v>4540.8264300000001</v>
      </c>
      <c r="GV143" s="270">
        <v>3776.590956</v>
      </c>
      <c r="GW143" s="270">
        <v>1135.1107420000001</v>
      </c>
      <c r="GX143" s="5">
        <f t="shared" si="57"/>
        <v>1537.03108</v>
      </c>
      <c r="GY143" s="5">
        <f t="shared" si="58"/>
        <v>0.73850864616218437</v>
      </c>
    </row>
    <row r="144" spans="16:207" x14ac:dyDescent="0.35">
      <c r="P144" s="40">
        <v>142</v>
      </c>
      <c r="Q144" s="85">
        <v>0</v>
      </c>
      <c r="R144" s="86">
        <v>0</v>
      </c>
      <c r="S144" s="87">
        <v>0</v>
      </c>
      <c r="T144" s="86">
        <v>0</v>
      </c>
      <c r="U144" s="87">
        <v>0</v>
      </c>
      <c r="V144" s="86">
        <v>0</v>
      </c>
      <c r="W144" s="87">
        <v>0</v>
      </c>
      <c r="X144" s="86">
        <v>0</v>
      </c>
      <c r="Y144" s="87">
        <v>0</v>
      </c>
      <c r="Z144" s="86">
        <v>0</v>
      </c>
      <c r="AA144" s="87">
        <v>0</v>
      </c>
      <c r="AB144" s="86">
        <v>0</v>
      </c>
      <c r="AC144" s="87">
        <v>0</v>
      </c>
      <c r="AD144" s="86">
        <v>0</v>
      </c>
      <c r="AF144" s="40">
        <v>142</v>
      </c>
      <c r="AG144" s="85">
        <v>38447.9136</v>
      </c>
      <c r="AH144" s="87">
        <v>1766.4</v>
      </c>
      <c r="AI144" s="85">
        <v>384</v>
      </c>
      <c r="AJ144" s="37">
        <v>0.432</v>
      </c>
      <c r="AK144" s="37">
        <v>0.76800000000000002</v>
      </c>
      <c r="AL144" s="37">
        <v>0.76800000000000002</v>
      </c>
      <c r="AM144" s="86">
        <v>377.26400000000001</v>
      </c>
      <c r="AN144" s="87">
        <v>4354.7064</v>
      </c>
      <c r="AO144" s="37">
        <v>0.58399999999999996</v>
      </c>
      <c r="AP144" s="34">
        <v>0.374</v>
      </c>
      <c r="AQ144" s="85">
        <v>15476.2</v>
      </c>
      <c r="AR144" s="87">
        <v>20470.2</v>
      </c>
      <c r="AS144" s="37">
        <v>0.34700000000000003</v>
      </c>
      <c r="AT144" s="34">
        <v>0.872</v>
      </c>
      <c r="AU144" s="26"/>
      <c r="AV144" s="85">
        <v>911.18399999999997</v>
      </c>
      <c r="AW144" s="86">
        <v>0.36999991878700267</v>
      </c>
      <c r="AX144" s="85">
        <v>999.15300000000002</v>
      </c>
      <c r="AY144" s="86">
        <v>0.62175046670815182</v>
      </c>
      <c r="AZ144" s="85">
        <v>1121.4780000000001</v>
      </c>
      <c r="BA144" s="86">
        <v>0.5784392407674851</v>
      </c>
      <c r="BB144" s="26"/>
      <c r="BC144" s="88">
        <v>53641.616999999998</v>
      </c>
      <c r="BD144" s="86">
        <v>0.77049180327868849</v>
      </c>
      <c r="BE144" s="26"/>
      <c r="BF144" s="133">
        <v>16423.629000000001</v>
      </c>
      <c r="BG144" s="26">
        <v>0</v>
      </c>
      <c r="BH144" s="89">
        <v>0</v>
      </c>
      <c r="BI144" s="90">
        <v>0.503792300613497</v>
      </c>
      <c r="BJ144" s="91">
        <v>0</v>
      </c>
      <c r="BK144" s="89">
        <v>0</v>
      </c>
      <c r="BL144" s="89">
        <v>0</v>
      </c>
      <c r="BM144" s="89">
        <v>0</v>
      </c>
      <c r="BN144" s="89">
        <v>5236.0420000000004</v>
      </c>
      <c r="BO144" s="90">
        <v>0.38848805460750857</v>
      </c>
      <c r="BP144" s="91">
        <v>0</v>
      </c>
      <c r="BQ144" s="26">
        <v>7668</v>
      </c>
      <c r="BR144" s="26">
        <v>0</v>
      </c>
      <c r="BS144" s="26"/>
      <c r="BT144" s="92">
        <v>-700</v>
      </c>
      <c r="BU144" s="26">
        <v>0</v>
      </c>
      <c r="BV144" s="26">
        <v>4485</v>
      </c>
      <c r="BW144" s="26">
        <v>4485</v>
      </c>
      <c r="BX144" s="26">
        <v>0</v>
      </c>
      <c r="BY144" s="26">
        <v>0</v>
      </c>
      <c r="BZ144" s="26">
        <v>-5000</v>
      </c>
      <c r="CA144" s="26">
        <v>0</v>
      </c>
      <c r="CB144" s="26">
        <v>-5300</v>
      </c>
      <c r="CC144" s="26">
        <v>0</v>
      </c>
      <c r="CD144" s="26">
        <v>-4000</v>
      </c>
      <c r="CE144" s="26">
        <v>0</v>
      </c>
      <c r="CF144" s="26">
        <v>-4800</v>
      </c>
      <c r="CG144" s="26">
        <v>0</v>
      </c>
      <c r="CH144" s="26">
        <v>18224.409051629998</v>
      </c>
      <c r="CI144" s="26">
        <v>18224.409051629998</v>
      </c>
      <c r="CJ144" s="90">
        <v>22709.409051629998</v>
      </c>
      <c r="CK144" s="26"/>
      <c r="CL144" s="92">
        <v>-700</v>
      </c>
      <c r="CM144" s="26">
        <v>700</v>
      </c>
      <c r="CN144" s="26">
        <v>4485</v>
      </c>
      <c r="CO144" s="26">
        <v>0</v>
      </c>
      <c r="CP144" s="26">
        <v>0</v>
      </c>
      <c r="CQ144" s="26">
        <v>0</v>
      </c>
      <c r="CR144" s="26">
        <v>-5000</v>
      </c>
      <c r="CS144" s="26">
        <v>5000</v>
      </c>
      <c r="CT144" s="26">
        <v>-5300</v>
      </c>
      <c r="CU144" s="26">
        <v>5300</v>
      </c>
      <c r="CV144" s="26">
        <v>-4000</v>
      </c>
      <c r="CW144" s="26">
        <v>4000</v>
      </c>
      <c r="CX144" s="26">
        <v>-4800</v>
      </c>
      <c r="CY144" s="26">
        <v>4800</v>
      </c>
      <c r="CZ144" s="26">
        <v>18224.409051629998</v>
      </c>
      <c r="DA144" s="26">
        <v>0</v>
      </c>
      <c r="DB144" s="90">
        <v>19800</v>
      </c>
      <c r="DC144" s="26"/>
      <c r="DD144" s="93">
        <v>36284.303999999996</v>
      </c>
      <c r="DE144" s="34">
        <v>2320.0259999999998</v>
      </c>
      <c r="DF144" s="37">
        <v>1902.4026389026999</v>
      </c>
      <c r="DG144" s="37">
        <v>40506.732638902693</v>
      </c>
      <c r="DH144" s="93">
        <v>8831.4169999999995</v>
      </c>
      <c r="DI144" s="93">
        <v>57482.411</v>
      </c>
      <c r="DJ144" s="34">
        <v>7411</v>
      </c>
      <c r="DK144" s="90">
        <v>64893.411</v>
      </c>
      <c r="DL144" s="26"/>
      <c r="DM144" s="93">
        <v>686.94600000000003</v>
      </c>
      <c r="DN144" s="34">
        <v>10522.090845252949</v>
      </c>
      <c r="DO144" s="34">
        <v>11209.036845252949</v>
      </c>
      <c r="DP144" s="37">
        <v>1601.956469328378</v>
      </c>
      <c r="DQ144" s="37">
        <v>2914.6033376229539</v>
      </c>
      <c r="DR144" s="37">
        <v>446.53228438000002</v>
      </c>
      <c r="DS144" s="34">
        <v>3361.1356220029538</v>
      </c>
      <c r="DT144" s="34">
        <v>161.92240764571969</v>
      </c>
      <c r="DU144" s="34">
        <v>161.92240764571969</v>
      </c>
      <c r="DW144" s="97">
        <v>0</v>
      </c>
      <c r="DX144" s="98">
        <v>6779.6610170000004</v>
      </c>
      <c r="DY144" s="104">
        <v>1447.7400829999999</v>
      </c>
      <c r="DZ144" s="104">
        <v>0</v>
      </c>
      <c r="EA144" s="97">
        <v>0</v>
      </c>
      <c r="EB144" s="98">
        <v>573.91259234999995</v>
      </c>
      <c r="EC144" s="97">
        <v>0</v>
      </c>
      <c r="ED144" s="98">
        <v>1271.1864410000001</v>
      </c>
      <c r="EE144" s="97">
        <v>0</v>
      </c>
      <c r="EF144" s="98">
        <v>847.5</v>
      </c>
      <c r="EG144" s="97">
        <v>0</v>
      </c>
      <c r="EH144" s="98">
        <v>7397.5988710000001</v>
      </c>
      <c r="EI144" s="97">
        <v>0</v>
      </c>
      <c r="EJ144" s="98">
        <v>6779.6610170000004</v>
      </c>
      <c r="EK144" s="105">
        <v>573.91259234999995</v>
      </c>
      <c r="EL144" s="106">
        <v>847.5</v>
      </c>
      <c r="EM144" s="107">
        <v>735.83500000000004</v>
      </c>
      <c r="EN144" s="105">
        <v>446.53228438000002</v>
      </c>
      <c r="EO144" s="105">
        <v>10964.025395000001</v>
      </c>
      <c r="EP144" s="105">
        <v>0</v>
      </c>
      <c r="ER144" s="133">
        <v>0</v>
      </c>
      <c r="ES144" s="23">
        <v>0</v>
      </c>
      <c r="ET144" s="34">
        <f t="shared" si="41"/>
        <v>0</v>
      </c>
      <c r="EU144" s="133">
        <v>0</v>
      </c>
      <c r="EV144" s="23">
        <v>0</v>
      </c>
      <c r="EW144" s="34">
        <f t="shared" si="40"/>
        <v>0</v>
      </c>
      <c r="EY144" s="141">
        <v>10447.41</v>
      </c>
      <c r="EZ144" s="23">
        <v>0</v>
      </c>
      <c r="FA144" s="139">
        <f t="shared" si="42"/>
        <v>0.76796716843159141</v>
      </c>
      <c r="FB144" s="5">
        <v>3458.3974297899999</v>
      </c>
      <c r="FC144" s="139">
        <f t="shared" si="43"/>
        <v>0.74970679163017562</v>
      </c>
      <c r="FE144" s="5"/>
      <c r="FF144" s="141">
        <v>2897.4</v>
      </c>
      <c r="FG144" s="23">
        <v>0</v>
      </c>
      <c r="FH144" s="139">
        <f t="shared" si="44"/>
        <v>0.21751027532233547</v>
      </c>
      <c r="FI144" s="5">
        <v>0</v>
      </c>
      <c r="FJ144" s="139">
        <f t="shared" si="45"/>
        <v>0</v>
      </c>
      <c r="FL144" s="144">
        <v>7873</v>
      </c>
      <c r="FM144" s="145">
        <f t="shared" si="46"/>
        <v>0.68245451314546257</v>
      </c>
      <c r="FN144" s="144">
        <v>2591</v>
      </c>
      <c r="FO144" s="145">
        <f t="shared" si="47"/>
        <v>0.82634348588741824</v>
      </c>
      <c r="FQ144" s="141">
        <v>278</v>
      </c>
      <c r="FR144" s="23">
        <v>367.01</v>
      </c>
      <c r="FS144" s="185">
        <f t="shared" si="48"/>
        <v>0.8184367466057606</v>
      </c>
      <c r="FT144" s="186">
        <f t="shared" si="49"/>
        <v>645.01</v>
      </c>
      <c r="FV144" s="107">
        <f t="shared" si="50"/>
        <v>573.91259234999995</v>
      </c>
      <c r="FW144" s="23">
        <v>573.91259234999995</v>
      </c>
      <c r="FX144" s="23">
        <v>0</v>
      </c>
      <c r="FY144" s="23">
        <v>0</v>
      </c>
      <c r="FZ144" s="23">
        <f t="shared" si="51"/>
        <v>0.36939101788066891</v>
      </c>
      <c r="GA144" s="183">
        <v>0</v>
      </c>
      <c r="GC144" s="37">
        <v>11660.776589999999</v>
      </c>
      <c r="GD144" s="37">
        <f t="shared" si="52"/>
        <v>0.35769253343558283</v>
      </c>
      <c r="GE144" s="37">
        <v>3717.5898200000001</v>
      </c>
      <c r="GF144" s="37">
        <f t="shared" si="53"/>
        <v>0.27582651877133108</v>
      </c>
      <c r="GH144" s="5">
        <v>17421.953669999999</v>
      </c>
      <c r="GI144" s="270">
        <v>5544.1527939999996</v>
      </c>
      <c r="GK144" s="35">
        <v>0.25700000000000001</v>
      </c>
      <c r="GL144" s="33">
        <v>0.84</v>
      </c>
      <c r="GM144" s="5">
        <f t="shared" si="54"/>
        <v>1517.77579117</v>
      </c>
      <c r="GN144" s="5">
        <v>-1517.77579117</v>
      </c>
      <c r="GO144" s="5">
        <f t="shared" si="55"/>
        <v>0</v>
      </c>
      <c r="GP144" s="5">
        <f t="shared" si="56"/>
        <v>0</v>
      </c>
      <c r="GR144" s="270">
        <v>15718.28714</v>
      </c>
      <c r="GS144" s="270">
        <v>4914.1606940000001</v>
      </c>
      <c r="GV144" s="270">
        <v>3776.590956</v>
      </c>
      <c r="GW144" s="270">
        <v>1135.1107420000001</v>
      </c>
      <c r="GX144" s="5">
        <f t="shared" si="57"/>
        <v>1537.03108</v>
      </c>
      <c r="GY144" s="5">
        <f t="shared" si="58"/>
        <v>0.73850864616218437</v>
      </c>
    </row>
    <row r="145" spans="16:207" x14ac:dyDescent="0.35">
      <c r="P145" s="40">
        <v>143</v>
      </c>
      <c r="Q145" s="85">
        <v>0</v>
      </c>
      <c r="R145" s="86">
        <v>0</v>
      </c>
      <c r="S145" s="87">
        <v>0</v>
      </c>
      <c r="T145" s="86">
        <v>0</v>
      </c>
      <c r="U145" s="87">
        <v>0</v>
      </c>
      <c r="V145" s="86">
        <v>0</v>
      </c>
      <c r="W145" s="87">
        <v>0</v>
      </c>
      <c r="X145" s="86">
        <v>0</v>
      </c>
      <c r="Y145" s="87">
        <v>0</v>
      </c>
      <c r="Z145" s="86">
        <v>0</v>
      </c>
      <c r="AA145" s="87">
        <v>0</v>
      </c>
      <c r="AB145" s="86">
        <v>0</v>
      </c>
      <c r="AC145" s="87">
        <v>0</v>
      </c>
      <c r="AD145" s="86">
        <v>0</v>
      </c>
      <c r="AF145" s="40">
        <v>143</v>
      </c>
      <c r="AG145" s="85">
        <v>40761.9084</v>
      </c>
      <c r="AH145" s="87">
        <v>1805.5</v>
      </c>
      <c r="AI145" s="85">
        <v>392.5</v>
      </c>
      <c r="AJ145" s="37">
        <v>0.45799999999999996</v>
      </c>
      <c r="AK145" s="37">
        <v>0.78500000000000003</v>
      </c>
      <c r="AL145" s="37">
        <v>0.78500000000000003</v>
      </c>
      <c r="AM145" s="86">
        <v>399.87400000000002</v>
      </c>
      <c r="AN145" s="87">
        <v>5321.1252000000004</v>
      </c>
      <c r="AO145" s="37">
        <v>0.61899999999999999</v>
      </c>
      <c r="AP145" s="34">
        <v>0.45700000000000002</v>
      </c>
      <c r="AQ145" s="85">
        <v>18018.400000000001</v>
      </c>
      <c r="AR145" s="87">
        <v>21338.775000000001</v>
      </c>
      <c r="AS145" s="37">
        <v>0.40400000000000003</v>
      </c>
      <c r="AT145" s="34">
        <v>0.90900000000000003</v>
      </c>
      <c r="AU145" s="26"/>
      <c r="AV145" s="85">
        <v>891.48299999999995</v>
      </c>
      <c r="AW145" s="86">
        <v>0.36200003248519891</v>
      </c>
      <c r="AX145" s="85">
        <v>984.97900000000004</v>
      </c>
      <c r="AY145" s="86">
        <v>0.61293030491599254</v>
      </c>
      <c r="AZ145" s="85">
        <v>1121.4780000000001</v>
      </c>
      <c r="BA145" s="86">
        <v>0.5784392407674851</v>
      </c>
      <c r="BB145" s="26"/>
      <c r="BC145" s="88">
        <v>53641.616999999998</v>
      </c>
      <c r="BD145" s="86">
        <v>0.77049180327868849</v>
      </c>
      <c r="BE145" s="26"/>
      <c r="BF145" s="133">
        <v>17421.954000000002</v>
      </c>
      <c r="BG145" s="26">
        <v>0</v>
      </c>
      <c r="BH145" s="89">
        <v>0</v>
      </c>
      <c r="BI145" s="90">
        <v>0.53441576687116565</v>
      </c>
      <c r="BJ145" s="91">
        <v>0</v>
      </c>
      <c r="BK145" s="89">
        <v>0</v>
      </c>
      <c r="BL145" s="89">
        <v>0</v>
      </c>
      <c r="BM145" s="89">
        <v>0</v>
      </c>
      <c r="BN145" s="89">
        <v>5544.1530000000002</v>
      </c>
      <c r="BO145" s="90">
        <v>0.41134834545184745</v>
      </c>
      <c r="BP145" s="91">
        <v>0</v>
      </c>
      <c r="BQ145" s="26">
        <v>7668</v>
      </c>
      <c r="BR145" s="26">
        <v>0</v>
      </c>
      <c r="BS145" s="26"/>
      <c r="BT145" s="92">
        <v>-700</v>
      </c>
      <c r="BU145" s="26">
        <v>0</v>
      </c>
      <c r="BV145" s="26">
        <v>4485</v>
      </c>
      <c r="BW145" s="26">
        <v>4485</v>
      </c>
      <c r="BX145" s="26">
        <v>0</v>
      </c>
      <c r="BY145" s="26">
        <v>0</v>
      </c>
      <c r="BZ145" s="26">
        <v>-5000</v>
      </c>
      <c r="CA145" s="26">
        <v>0</v>
      </c>
      <c r="CB145" s="26">
        <v>-5300</v>
      </c>
      <c r="CC145" s="26">
        <v>0</v>
      </c>
      <c r="CD145" s="26">
        <v>-4000</v>
      </c>
      <c r="CE145" s="26">
        <v>0</v>
      </c>
      <c r="CF145" s="26">
        <v>-4800</v>
      </c>
      <c r="CG145" s="26">
        <v>0</v>
      </c>
      <c r="CH145" s="26">
        <v>14330.46466904</v>
      </c>
      <c r="CI145" s="26">
        <v>14330.46466904</v>
      </c>
      <c r="CJ145" s="90">
        <v>18815.46466904</v>
      </c>
      <c r="CK145" s="26"/>
      <c r="CL145" s="92">
        <v>-700</v>
      </c>
      <c r="CM145" s="26">
        <v>700</v>
      </c>
      <c r="CN145" s="26">
        <v>4485</v>
      </c>
      <c r="CO145" s="26">
        <v>0</v>
      </c>
      <c r="CP145" s="26">
        <v>0</v>
      </c>
      <c r="CQ145" s="26">
        <v>0</v>
      </c>
      <c r="CR145" s="26">
        <v>-5000</v>
      </c>
      <c r="CS145" s="26">
        <v>5000</v>
      </c>
      <c r="CT145" s="26">
        <v>-5300</v>
      </c>
      <c r="CU145" s="26">
        <v>5300</v>
      </c>
      <c r="CV145" s="26">
        <v>-4000</v>
      </c>
      <c r="CW145" s="26">
        <v>4000</v>
      </c>
      <c r="CX145" s="26">
        <v>-4800</v>
      </c>
      <c r="CY145" s="26">
        <v>4800</v>
      </c>
      <c r="CZ145" s="26">
        <v>14330.46466904</v>
      </c>
      <c r="DA145" s="26">
        <v>0</v>
      </c>
      <c r="DB145" s="90">
        <v>19800</v>
      </c>
      <c r="DC145" s="26"/>
      <c r="DD145" s="93">
        <v>34517.152999999998</v>
      </c>
      <c r="DE145" s="34">
        <v>2296.6019999999999</v>
      </c>
      <c r="DF145" s="37">
        <v>1907.1097407361001</v>
      </c>
      <c r="DG145" s="37">
        <v>38720.864740736099</v>
      </c>
      <c r="DH145" s="93">
        <v>8846.4850000000006</v>
      </c>
      <c r="DI145" s="93">
        <v>56575.411</v>
      </c>
      <c r="DJ145" s="34">
        <v>7738</v>
      </c>
      <c r="DK145" s="90">
        <v>64313.411</v>
      </c>
      <c r="DL145" s="26"/>
      <c r="DM145" s="93">
        <v>612.93200000000002</v>
      </c>
      <c r="DN145" s="34">
        <v>10490.3985776968</v>
      </c>
      <c r="DO145" s="34">
        <v>11103.330577696801</v>
      </c>
      <c r="DP145" s="37">
        <v>1601.956469328378</v>
      </c>
      <c r="DQ145" s="37">
        <v>2897.904127127681</v>
      </c>
      <c r="DR145" s="37">
        <v>463.23149487000001</v>
      </c>
      <c r="DS145" s="34">
        <v>3361.135621997681</v>
      </c>
      <c r="DT145" s="34">
        <v>160.99467372931559</v>
      </c>
      <c r="DU145" s="34">
        <v>160.99467372931559</v>
      </c>
      <c r="DW145" s="97">
        <v>0</v>
      </c>
      <c r="DX145" s="98">
        <v>6779.6610170000004</v>
      </c>
      <c r="DY145" s="104">
        <v>1447.7400829999999</v>
      </c>
      <c r="DZ145" s="104">
        <v>0</v>
      </c>
      <c r="EA145" s="97">
        <v>0</v>
      </c>
      <c r="EB145" s="98">
        <v>244.84032626999999</v>
      </c>
      <c r="EC145" s="97">
        <v>0</v>
      </c>
      <c r="ED145" s="98">
        <v>1271.1864410000001</v>
      </c>
      <c r="EE145" s="97">
        <v>0</v>
      </c>
      <c r="EF145" s="98">
        <v>847.5</v>
      </c>
      <c r="EG145" s="97">
        <v>0</v>
      </c>
      <c r="EH145" s="98">
        <v>7397.5988710000001</v>
      </c>
      <c r="EI145" s="97">
        <v>0</v>
      </c>
      <c r="EJ145" s="98">
        <v>6779.6610170000004</v>
      </c>
      <c r="EK145" s="105">
        <v>244.84032626999999</v>
      </c>
      <c r="EL145" s="106">
        <v>847.5</v>
      </c>
      <c r="EM145" s="107">
        <v>735.83500000000004</v>
      </c>
      <c r="EN145" s="105">
        <v>463.23149487000001</v>
      </c>
      <c r="EO145" s="105">
        <v>10964.025395000001</v>
      </c>
      <c r="EP145" s="105">
        <v>0</v>
      </c>
      <c r="ER145" s="133">
        <v>0</v>
      </c>
      <c r="ES145" s="23">
        <v>0</v>
      </c>
      <c r="ET145" s="34">
        <f t="shared" si="41"/>
        <v>0</v>
      </c>
      <c r="EU145" s="133">
        <v>0</v>
      </c>
      <c r="EV145" s="23">
        <v>0</v>
      </c>
      <c r="EW145" s="34">
        <f t="shared" si="40"/>
        <v>0</v>
      </c>
      <c r="EY145" s="141">
        <v>8416.2643414199993</v>
      </c>
      <c r="EZ145" s="23">
        <v>0</v>
      </c>
      <c r="FA145" s="139">
        <f t="shared" si="42"/>
        <v>0.6186619166905567</v>
      </c>
      <c r="FB145" s="5">
        <v>4613</v>
      </c>
      <c r="FC145" s="139">
        <f t="shared" si="43"/>
        <v>1</v>
      </c>
      <c r="FE145" s="5"/>
      <c r="FF145" s="141">
        <v>2897.4</v>
      </c>
      <c r="FG145" s="23">
        <v>0</v>
      </c>
      <c r="FH145" s="139">
        <f t="shared" si="44"/>
        <v>0.21751027532233547</v>
      </c>
      <c r="FI145" s="5">
        <v>1874.7234127700001</v>
      </c>
      <c r="FJ145" s="139">
        <f t="shared" si="45"/>
        <v>0.48859093374250717</v>
      </c>
      <c r="FL145" s="144">
        <v>7873</v>
      </c>
      <c r="FM145" s="145">
        <f t="shared" si="46"/>
        <v>0.68245451314546257</v>
      </c>
      <c r="FN145" s="144">
        <v>2591</v>
      </c>
      <c r="FO145" s="145">
        <f t="shared" si="47"/>
        <v>0.82634348588741824</v>
      </c>
      <c r="FQ145" s="141">
        <v>278</v>
      </c>
      <c r="FR145" s="23">
        <v>367.01</v>
      </c>
      <c r="FS145" s="185">
        <f t="shared" si="48"/>
        <v>0.8184367466057606</v>
      </c>
      <c r="FT145" s="186">
        <f t="shared" si="49"/>
        <v>645.01</v>
      </c>
      <c r="FV145" s="107">
        <f t="shared" si="50"/>
        <v>574.84032626999999</v>
      </c>
      <c r="FW145" s="23">
        <v>244.84032626999999</v>
      </c>
      <c r="FX145" s="23">
        <v>330</v>
      </c>
      <c r="FY145" s="23">
        <v>0</v>
      </c>
      <c r="FZ145" s="23">
        <f t="shared" si="51"/>
        <v>0.36998814117365675</v>
      </c>
      <c r="GA145" s="183">
        <v>0</v>
      </c>
      <c r="GC145" s="37">
        <v>12369.58734</v>
      </c>
      <c r="GD145" s="37">
        <f t="shared" si="52"/>
        <v>0.37943519447852758</v>
      </c>
      <c r="GE145" s="37">
        <v>3936.34863</v>
      </c>
      <c r="GF145" s="37">
        <f t="shared" si="53"/>
        <v>0.29205732527081169</v>
      </c>
      <c r="GH145" s="5">
        <v>18473.25692</v>
      </c>
      <c r="GI145" s="270">
        <v>5853.1854910000002</v>
      </c>
      <c r="GK145" s="35">
        <v>0.25700000000000001</v>
      </c>
      <c r="GL145" s="33">
        <v>0.84</v>
      </c>
      <c r="GM145" s="5">
        <f t="shared" si="54"/>
        <v>1517.77579117</v>
      </c>
      <c r="GN145" s="5">
        <v>-1517.77579117</v>
      </c>
      <c r="GO145" s="5">
        <f t="shared" si="55"/>
        <v>0</v>
      </c>
      <c r="GP145" s="5">
        <f t="shared" si="56"/>
        <v>0</v>
      </c>
      <c r="GR145" s="270">
        <v>16423.628820000002</v>
      </c>
      <c r="GS145" s="270">
        <v>5236.0420960000001</v>
      </c>
      <c r="GV145" s="270">
        <v>3776.590956</v>
      </c>
      <c r="GW145" s="270">
        <v>1135.1107420000001</v>
      </c>
      <c r="GX145" s="5">
        <f t="shared" si="57"/>
        <v>1537.03108</v>
      </c>
      <c r="GY145" s="5">
        <f t="shared" si="58"/>
        <v>0.73850864616218437</v>
      </c>
    </row>
    <row r="146" spans="16:207" x14ac:dyDescent="0.35">
      <c r="P146" s="40">
        <v>144</v>
      </c>
      <c r="Q146" s="85">
        <v>0</v>
      </c>
      <c r="R146" s="86">
        <v>0</v>
      </c>
      <c r="S146" s="87">
        <v>0</v>
      </c>
      <c r="T146" s="86">
        <v>0</v>
      </c>
      <c r="U146" s="87">
        <v>0</v>
      </c>
      <c r="V146" s="86">
        <v>0</v>
      </c>
      <c r="W146" s="87">
        <v>0</v>
      </c>
      <c r="X146" s="86">
        <v>0</v>
      </c>
      <c r="Y146" s="87">
        <v>0</v>
      </c>
      <c r="Z146" s="86">
        <v>0</v>
      </c>
      <c r="AA146" s="87">
        <v>0</v>
      </c>
      <c r="AB146" s="86">
        <v>0</v>
      </c>
      <c r="AC146" s="87">
        <v>0</v>
      </c>
      <c r="AD146" s="86">
        <v>0</v>
      </c>
      <c r="AF146" s="40">
        <v>144</v>
      </c>
      <c r="AG146" s="85">
        <v>43253.902800000003</v>
      </c>
      <c r="AH146" s="87">
        <v>1851.5</v>
      </c>
      <c r="AI146" s="85">
        <v>402.5</v>
      </c>
      <c r="AJ146" s="37">
        <v>0.48600000000000004</v>
      </c>
      <c r="AK146" s="37">
        <v>0.80500000000000005</v>
      </c>
      <c r="AL146" s="37">
        <v>0.80500000000000005</v>
      </c>
      <c r="AM146" s="86">
        <v>421.83800000000002</v>
      </c>
      <c r="AN146" s="87">
        <v>6171.1080000000002</v>
      </c>
      <c r="AO146" s="37">
        <v>0.65300000000000002</v>
      </c>
      <c r="AP146" s="34">
        <v>0.53</v>
      </c>
      <c r="AQ146" s="85">
        <v>21809.4</v>
      </c>
      <c r="AR146" s="87">
        <v>21714.375</v>
      </c>
      <c r="AS146" s="37">
        <v>0.48900000000000005</v>
      </c>
      <c r="AT146" s="34">
        <v>0.92500000000000004</v>
      </c>
      <c r="AU146" s="26"/>
      <c r="AV146" s="85">
        <v>881.63199999999995</v>
      </c>
      <c r="AW146" s="86">
        <v>0.35799988630180374</v>
      </c>
      <c r="AX146" s="85">
        <v>972.048</v>
      </c>
      <c r="AY146" s="86">
        <v>0.60488363410080892</v>
      </c>
      <c r="AZ146" s="85">
        <v>1121.4780000000001</v>
      </c>
      <c r="BA146" s="86">
        <v>0.5784392407674851</v>
      </c>
      <c r="BB146" s="26"/>
      <c r="BC146" s="88">
        <v>53641.616999999998</v>
      </c>
      <c r="BD146" s="86">
        <v>0.77049180327868849</v>
      </c>
      <c r="BE146" s="26"/>
      <c r="BF146" s="133">
        <v>18473.257000000001</v>
      </c>
      <c r="BG146" s="26">
        <v>0</v>
      </c>
      <c r="BH146" s="89">
        <v>0</v>
      </c>
      <c r="BI146" s="90">
        <v>0.56666432515337428</v>
      </c>
      <c r="BJ146" s="91">
        <v>0</v>
      </c>
      <c r="BK146" s="89">
        <v>0</v>
      </c>
      <c r="BL146" s="89">
        <v>0</v>
      </c>
      <c r="BM146" s="89">
        <v>0</v>
      </c>
      <c r="BN146" s="89">
        <v>5853.1850000000004</v>
      </c>
      <c r="BO146" s="90">
        <v>0.43427696987683634</v>
      </c>
      <c r="BP146" s="91">
        <v>0</v>
      </c>
      <c r="BQ146" s="26">
        <v>7668</v>
      </c>
      <c r="BR146" s="26">
        <v>0</v>
      </c>
      <c r="BS146" s="26"/>
      <c r="BT146" s="92">
        <v>-700</v>
      </c>
      <c r="BU146" s="26">
        <v>0</v>
      </c>
      <c r="BV146" s="26">
        <v>4485</v>
      </c>
      <c r="BW146" s="26">
        <v>4485</v>
      </c>
      <c r="BX146" s="26">
        <v>0</v>
      </c>
      <c r="BY146" s="26">
        <v>0</v>
      </c>
      <c r="BZ146" s="26">
        <v>-5000</v>
      </c>
      <c r="CA146" s="26">
        <v>0</v>
      </c>
      <c r="CB146" s="26">
        <v>-5300</v>
      </c>
      <c r="CC146" s="26">
        <v>0</v>
      </c>
      <c r="CD146" s="26">
        <v>-4000</v>
      </c>
      <c r="CE146" s="26">
        <v>0</v>
      </c>
      <c r="CF146" s="26">
        <v>-4800</v>
      </c>
      <c r="CG146" s="26">
        <v>0</v>
      </c>
      <c r="CH146" s="26">
        <v>12379.71611505</v>
      </c>
      <c r="CI146" s="26">
        <v>12379.71611505</v>
      </c>
      <c r="CJ146" s="90">
        <v>16864.71611505</v>
      </c>
      <c r="CK146" s="26"/>
      <c r="CL146" s="92">
        <v>-700</v>
      </c>
      <c r="CM146" s="26">
        <v>700</v>
      </c>
      <c r="CN146" s="26">
        <v>4485</v>
      </c>
      <c r="CO146" s="26">
        <v>0</v>
      </c>
      <c r="CP146" s="26">
        <v>0</v>
      </c>
      <c r="CQ146" s="26">
        <v>0</v>
      </c>
      <c r="CR146" s="26">
        <v>-5000</v>
      </c>
      <c r="CS146" s="26">
        <v>5000</v>
      </c>
      <c r="CT146" s="26">
        <v>-5300</v>
      </c>
      <c r="CU146" s="26">
        <v>5300</v>
      </c>
      <c r="CV146" s="26">
        <v>-4000</v>
      </c>
      <c r="CW146" s="26">
        <v>4000</v>
      </c>
      <c r="CX146" s="26">
        <v>-4800</v>
      </c>
      <c r="CY146" s="26">
        <v>4800</v>
      </c>
      <c r="CZ146" s="26">
        <v>12379.71611505</v>
      </c>
      <c r="DA146" s="26">
        <v>0</v>
      </c>
      <c r="DB146" s="90">
        <v>19800</v>
      </c>
      <c r="DC146" s="26"/>
      <c r="DD146" s="93">
        <v>32088.77</v>
      </c>
      <c r="DE146" s="34">
        <v>2193.31</v>
      </c>
      <c r="DF146" s="37">
        <v>1599.6443355250001</v>
      </c>
      <c r="DG146" s="37">
        <v>35881.724335525003</v>
      </c>
      <c r="DH146" s="93">
        <v>8546.5609999999997</v>
      </c>
      <c r="DI146" s="93">
        <v>56045.411</v>
      </c>
      <c r="DJ146" s="34">
        <v>7978</v>
      </c>
      <c r="DK146" s="90">
        <v>64023.411</v>
      </c>
      <c r="DL146" s="26"/>
      <c r="DM146" s="93">
        <v>630.96900000000005</v>
      </c>
      <c r="DN146" s="34">
        <v>10490.3985776968</v>
      </c>
      <c r="DO146" s="34">
        <v>11121.367577696801</v>
      </c>
      <c r="DP146" s="37">
        <v>1601.956469328378</v>
      </c>
      <c r="DQ146" s="37">
        <v>2897.904127127681</v>
      </c>
      <c r="DR146" s="37">
        <v>463.23149487000001</v>
      </c>
      <c r="DS146" s="34">
        <v>3361.135621997681</v>
      </c>
      <c r="DT146" s="34">
        <v>160.99467372931559</v>
      </c>
      <c r="DU146" s="34">
        <v>160.99467372931559</v>
      </c>
      <c r="DW146" s="97">
        <v>0</v>
      </c>
      <c r="DX146" s="98">
        <v>6779.6610170000004</v>
      </c>
      <c r="DY146" s="104">
        <v>1447.7400829999999</v>
      </c>
      <c r="DZ146" s="104">
        <v>0</v>
      </c>
      <c r="EA146" s="97">
        <v>0</v>
      </c>
      <c r="EB146" s="98">
        <v>574.84032626999999</v>
      </c>
      <c r="EC146" s="97">
        <v>0</v>
      </c>
      <c r="ED146" s="98">
        <v>1271.1864410000001</v>
      </c>
      <c r="EE146" s="97">
        <v>0</v>
      </c>
      <c r="EF146" s="98">
        <v>847.5</v>
      </c>
      <c r="EG146" s="97">
        <v>0</v>
      </c>
      <c r="EH146" s="98">
        <v>7397.5988710000001</v>
      </c>
      <c r="EI146" s="97">
        <v>0</v>
      </c>
      <c r="EJ146" s="98">
        <v>6779.6610170000004</v>
      </c>
      <c r="EK146" s="105">
        <v>574.84032626999999</v>
      </c>
      <c r="EL146" s="106">
        <v>847.5</v>
      </c>
      <c r="EM146" s="107">
        <v>735.83500000000004</v>
      </c>
      <c r="EN146" s="105">
        <v>463.23149487000001</v>
      </c>
      <c r="EO146" s="105">
        <v>10964.025395000001</v>
      </c>
      <c r="EP146" s="105">
        <v>0</v>
      </c>
      <c r="ER146" s="133">
        <v>0</v>
      </c>
      <c r="ES146" s="23">
        <v>0</v>
      </c>
      <c r="ET146" s="34">
        <f t="shared" si="41"/>
        <v>0</v>
      </c>
      <c r="EU146" s="133">
        <v>0</v>
      </c>
      <c r="EV146" s="23">
        <v>0</v>
      </c>
      <c r="EW146" s="34">
        <f t="shared" si="40"/>
        <v>0</v>
      </c>
      <c r="EY146" s="141">
        <v>2012.12705351</v>
      </c>
      <c r="EZ146" s="23">
        <v>0</v>
      </c>
      <c r="FA146" s="139">
        <f t="shared" si="42"/>
        <v>0.14790723402342551</v>
      </c>
      <c r="FB146" s="5">
        <v>3821.1880371500001</v>
      </c>
      <c r="FC146" s="139">
        <f t="shared" si="43"/>
        <v>0.82835205661174938</v>
      </c>
      <c r="FE146" s="5"/>
      <c r="FF146" s="141">
        <v>2897.4</v>
      </c>
      <c r="FG146" s="23">
        <v>0</v>
      </c>
      <c r="FH146" s="139">
        <f t="shared" si="44"/>
        <v>0.21751027532233547</v>
      </c>
      <c r="FI146" s="5">
        <v>3837</v>
      </c>
      <c r="FJ146" s="139">
        <f t="shared" si="45"/>
        <v>1</v>
      </c>
      <c r="FL146" s="144">
        <v>7873</v>
      </c>
      <c r="FM146" s="145">
        <f t="shared" si="46"/>
        <v>0.68245451314546257</v>
      </c>
      <c r="FN146" s="144">
        <v>2591</v>
      </c>
      <c r="FO146" s="145">
        <f t="shared" si="47"/>
        <v>0.82634348588741824</v>
      </c>
      <c r="FQ146" s="141">
        <v>0</v>
      </c>
      <c r="FR146" s="23">
        <v>367.01</v>
      </c>
      <c r="FS146" s="185">
        <f t="shared" si="48"/>
        <v>0.46568963329526708</v>
      </c>
      <c r="FT146" s="186">
        <f t="shared" si="49"/>
        <v>367.01</v>
      </c>
      <c r="FV146" s="107">
        <f t="shared" si="50"/>
        <v>574.84032626999999</v>
      </c>
      <c r="FW146" s="23">
        <v>574.84032626999999</v>
      </c>
      <c r="FX146" s="23">
        <v>0</v>
      </c>
      <c r="FY146" s="23">
        <v>0</v>
      </c>
      <c r="FZ146" s="23">
        <f t="shared" si="51"/>
        <v>0.36998814117365675</v>
      </c>
      <c r="GA146" s="183">
        <v>0</v>
      </c>
      <c r="GC146" s="37">
        <v>13116.01247</v>
      </c>
      <c r="GD146" s="37">
        <f t="shared" si="52"/>
        <v>0.40233167085889571</v>
      </c>
      <c r="GE146" s="37">
        <v>4155.7613500000007</v>
      </c>
      <c r="GF146" s="37">
        <f t="shared" si="53"/>
        <v>0.30833664861255383</v>
      </c>
      <c r="GH146" s="5">
        <v>19895.514569999999</v>
      </c>
      <c r="GI146" s="270">
        <v>6119.2684479999998</v>
      </c>
      <c r="GK146" s="35">
        <v>0.25700000000000001</v>
      </c>
      <c r="GL146" s="33">
        <v>0.84</v>
      </c>
      <c r="GM146" s="5">
        <f t="shared" si="54"/>
        <v>1517.77579117</v>
      </c>
      <c r="GN146" s="5">
        <v>-1517.77579117</v>
      </c>
      <c r="GO146" s="5">
        <f t="shared" si="55"/>
        <v>0</v>
      </c>
      <c r="GP146" s="5">
        <f t="shared" si="56"/>
        <v>0</v>
      </c>
      <c r="GR146" s="270">
        <v>17421.953669999999</v>
      </c>
      <c r="GS146" s="270">
        <v>5544.1527939999996</v>
      </c>
      <c r="GV146" s="270">
        <v>3776.590956</v>
      </c>
      <c r="GW146" s="270">
        <v>930.30215120000003</v>
      </c>
      <c r="GX146" s="5">
        <f t="shared" si="57"/>
        <v>1537.03108</v>
      </c>
      <c r="GY146" s="5">
        <f t="shared" si="58"/>
        <v>0.60525916704299831</v>
      </c>
    </row>
    <row r="147" spans="16:207" x14ac:dyDescent="0.35">
      <c r="P147" s="40">
        <v>145</v>
      </c>
      <c r="Q147" s="85">
        <v>0</v>
      </c>
      <c r="R147" s="86">
        <v>0</v>
      </c>
      <c r="S147" s="87">
        <v>0</v>
      </c>
      <c r="T147" s="86">
        <v>0</v>
      </c>
      <c r="U147" s="87">
        <v>0</v>
      </c>
      <c r="V147" s="86">
        <v>0</v>
      </c>
      <c r="W147" s="87">
        <v>0</v>
      </c>
      <c r="X147" s="86">
        <v>0</v>
      </c>
      <c r="Y147" s="87">
        <v>0</v>
      </c>
      <c r="Z147" s="86">
        <v>0</v>
      </c>
      <c r="AA147" s="87">
        <v>0</v>
      </c>
      <c r="AB147" s="86">
        <v>0</v>
      </c>
      <c r="AC147" s="87">
        <v>0</v>
      </c>
      <c r="AD147" s="86">
        <v>0</v>
      </c>
      <c r="AF147" s="40">
        <v>145</v>
      </c>
      <c r="AG147" s="85">
        <v>46635.895199999999</v>
      </c>
      <c r="AH147" s="87">
        <v>1911.3</v>
      </c>
      <c r="AI147" s="85">
        <v>415.5</v>
      </c>
      <c r="AJ147" s="37">
        <v>0.52400000000000002</v>
      </c>
      <c r="AK147" s="37">
        <v>0.83099999999999996</v>
      </c>
      <c r="AL147" s="37">
        <v>0.83099999999999996</v>
      </c>
      <c r="AM147" s="86">
        <v>441.21800000000002</v>
      </c>
      <c r="AN147" s="87">
        <v>7219.0320000000002</v>
      </c>
      <c r="AO147" s="37">
        <v>0.68300000000000005</v>
      </c>
      <c r="AP147" s="34">
        <v>0.62</v>
      </c>
      <c r="AQ147" s="85">
        <v>25957.200000000001</v>
      </c>
      <c r="AR147" s="87">
        <v>21714.375</v>
      </c>
      <c r="AS147" s="37">
        <v>0.58199999999999996</v>
      </c>
      <c r="AT147" s="34">
        <v>0.92500000000000004</v>
      </c>
      <c r="AU147" s="26"/>
      <c r="AV147" s="85">
        <v>884.09500000000003</v>
      </c>
      <c r="AW147" s="86">
        <v>0.35900002436389922</v>
      </c>
      <c r="AX147" s="85">
        <v>919.899</v>
      </c>
      <c r="AY147" s="86">
        <v>0.57243248288736781</v>
      </c>
      <c r="AZ147" s="85">
        <v>1121.4780000000001</v>
      </c>
      <c r="BA147" s="86">
        <v>0.5784392407674851</v>
      </c>
      <c r="BB147" s="26"/>
      <c r="BC147" s="88">
        <v>53641.616999999998</v>
      </c>
      <c r="BD147" s="86">
        <v>0.77049180327868849</v>
      </c>
      <c r="BE147" s="26"/>
      <c r="BF147" s="133">
        <v>19895.514999999999</v>
      </c>
      <c r="BG147" s="26">
        <v>0</v>
      </c>
      <c r="BH147" s="89">
        <v>0</v>
      </c>
      <c r="BI147" s="90">
        <v>0.61029187116564421</v>
      </c>
      <c r="BJ147" s="91">
        <v>0</v>
      </c>
      <c r="BK147" s="89">
        <v>0</v>
      </c>
      <c r="BL147" s="89">
        <v>0</v>
      </c>
      <c r="BM147" s="89">
        <v>0</v>
      </c>
      <c r="BN147" s="89">
        <v>6119.268</v>
      </c>
      <c r="BO147" s="90">
        <v>0.4540189939160113</v>
      </c>
      <c r="BP147" s="91">
        <v>0</v>
      </c>
      <c r="BQ147" s="26">
        <v>7668</v>
      </c>
      <c r="BR147" s="26">
        <v>0</v>
      </c>
      <c r="BS147" s="26"/>
      <c r="BT147" s="92">
        <v>-700</v>
      </c>
      <c r="BU147" s="26">
        <v>0</v>
      </c>
      <c r="BV147" s="26">
        <v>4485</v>
      </c>
      <c r="BW147" s="26">
        <v>4485</v>
      </c>
      <c r="BX147" s="26">
        <v>0</v>
      </c>
      <c r="BY147" s="26">
        <v>0</v>
      </c>
      <c r="BZ147" s="26">
        <v>-5000</v>
      </c>
      <c r="CA147" s="26">
        <v>0</v>
      </c>
      <c r="CB147" s="26">
        <v>-5300</v>
      </c>
      <c r="CC147" s="26">
        <v>0</v>
      </c>
      <c r="CD147" s="26">
        <v>-4000</v>
      </c>
      <c r="CE147" s="26">
        <v>0</v>
      </c>
      <c r="CF147" s="26">
        <v>-4800</v>
      </c>
      <c r="CG147" s="26">
        <v>0</v>
      </c>
      <c r="CH147" s="26">
        <v>14639.132617020001</v>
      </c>
      <c r="CI147" s="26">
        <v>14639.132617020001</v>
      </c>
      <c r="CJ147" s="90">
        <v>19124.132617020001</v>
      </c>
      <c r="CK147" s="26"/>
      <c r="CL147" s="92">
        <v>-700</v>
      </c>
      <c r="CM147" s="26">
        <v>700</v>
      </c>
      <c r="CN147" s="26">
        <v>4485</v>
      </c>
      <c r="CO147" s="26">
        <v>0</v>
      </c>
      <c r="CP147" s="26">
        <v>0</v>
      </c>
      <c r="CQ147" s="26">
        <v>0</v>
      </c>
      <c r="CR147" s="26">
        <v>-5000</v>
      </c>
      <c r="CS147" s="26">
        <v>5000</v>
      </c>
      <c r="CT147" s="26">
        <v>-5300</v>
      </c>
      <c r="CU147" s="26">
        <v>5300</v>
      </c>
      <c r="CV147" s="26">
        <v>-4000</v>
      </c>
      <c r="CW147" s="26">
        <v>4000</v>
      </c>
      <c r="CX147" s="26">
        <v>-4800</v>
      </c>
      <c r="CY147" s="26">
        <v>4800</v>
      </c>
      <c r="CZ147" s="26">
        <v>14639.132617020001</v>
      </c>
      <c r="DA147" s="26">
        <v>0</v>
      </c>
      <c r="DB147" s="90">
        <v>19800</v>
      </c>
      <c r="DC147" s="26"/>
      <c r="DD147" s="93">
        <v>30518.436000000002</v>
      </c>
      <c r="DE147" s="34">
        <v>2115.34</v>
      </c>
      <c r="DF147" s="37">
        <v>1275.0043948544001</v>
      </c>
      <c r="DG147" s="37">
        <v>33908.780394854402</v>
      </c>
      <c r="DH147" s="93">
        <v>7957.4250000000002</v>
      </c>
      <c r="DI147" s="93">
        <v>55114.411</v>
      </c>
      <c r="DJ147" s="34">
        <v>8072</v>
      </c>
      <c r="DK147" s="90">
        <v>63186.411</v>
      </c>
      <c r="DL147" s="26"/>
      <c r="DM147" s="93">
        <v>667.68399999999997</v>
      </c>
      <c r="DN147" s="34">
        <v>10490.3985776968</v>
      </c>
      <c r="DO147" s="34">
        <v>11158.082577696799</v>
      </c>
      <c r="DP147" s="37">
        <v>1455.3989030504879</v>
      </c>
      <c r="DQ147" s="37">
        <v>2897.8863782272761</v>
      </c>
      <c r="DR147" s="37">
        <v>463.24924377000002</v>
      </c>
      <c r="DS147" s="34">
        <v>3361.1356219972758</v>
      </c>
      <c r="DT147" s="34">
        <v>160.9936876792932</v>
      </c>
      <c r="DU147" s="34">
        <v>160.9936876792932</v>
      </c>
      <c r="DW147" s="97">
        <v>0</v>
      </c>
      <c r="DX147" s="98">
        <v>6779.6610170000004</v>
      </c>
      <c r="DY147" s="104">
        <v>1447.7400829999999</v>
      </c>
      <c r="DZ147" s="104">
        <v>0</v>
      </c>
      <c r="EA147" s="97">
        <v>0</v>
      </c>
      <c r="EB147" s="98">
        <v>244.84131231999999</v>
      </c>
      <c r="EC147" s="97">
        <v>0</v>
      </c>
      <c r="ED147" s="98">
        <v>1271.1864410000001</v>
      </c>
      <c r="EE147" s="97">
        <v>0</v>
      </c>
      <c r="EF147" s="98">
        <v>847.5</v>
      </c>
      <c r="EG147" s="97">
        <v>0</v>
      </c>
      <c r="EH147" s="98">
        <v>7397.5988710000001</v>
      </c>
      <c r="EI147" s="97">
        <v>0</v>
      </c>
      <c r="EJ147" s="98">
        <v>6779.6610170000004</v>
      </c>
      <c r="EK147" s="105">
        <v>244.84131231999999</v>
      </c>
      <c r="EL147" s="106">
        <v>847.5</v>
      </c>
      <c r="EM147" s="107">
        <v>735.83500000000004</v>
      </c>
      <c r="EN147" s="105">
        <v>463.24924377000002</v>
      </c>
      <c r="EO147" s="105">
        <v>10964.025395000001</v>
      </c>
      <c r="EP147" s="105">
        <v>0</v>
      </c>
      <c r="ER147" s="133">
        <v>0</v>
      </c>
      <c r="ES147" s="23">
        <v>0</v>
      </c>
      <c r="ET147" s="34">
        <f t="shared" si="41"/>
        <v>0</v>
      </c>
      <c r="EU147" s="133">
        <v>0</v>
      </c>
      <c r="EV147" s="23">
        <v>0</v>
      </c>
      <c r="EW147" s="34">
        <f t="shared" si="40"/>
        <v>0</v>
      </c>
      <c r="EY147" s="141">
        <v>0</v>
      </c>
      <c r="EZ147" s="23">
        <v>0</v>
      </c>
      <c r="FA147" s="139">
        <f t="shared" si="42"/>
        <v>0</v>
      </c>
      <c r="FB147" s="5">
        <v>0</v>
      </c>
      <c r="FC147" s="139">
        <f t="shared" si="43"/>
        <v>0</v>
      </c>
      <c r="FE147" s="5"/>
      <c r="FF147" s="141">
        <v>2897.4</v>
      </c>
      <c r="FG147" s="23">
        <v>0</v>
      </c>
      <c r="FH147" s="139">
        <f t="shared" si="44"/>
        <v>0.21751027532233547</v>
      </c>
      <c r="FI147" s="5">
        <v>1997.73478099</v>
      </c>
      <c r="FJ147" s="139">
        <f t="shared" si="45"/>
        <v>0.52065019051081574</v>
      </c>
      <c r="FL147" s="144">
        <v>7873</v>
      </c>
      <c r="FM147" s="145">
        <f t="shared" si="46"/>
        <v>0.68245451314546257</v>
      </c>
      <c r="FN147" s="144">
        <v>2591</v>
      </c>
      <c r="FO147" s="145">
        <f t="shared" si="47"/>
        <v>0.82634348588741824</v>
      </c>
      <c r="FQ147" s="141">
        <v>278</v>
      </c>
      <c r="FR147" s="23">
        <v>367.01</v>
      </c>
      <c r="FS147" s="185">
        <f t="shared" si="48"/>
        <v>0.8184367466057606</v>
      </c>
      <c r="FT147" s="186">
        <f t="shared" si="49"/>
        <v>645.01</v>
      </c>
      <c r="FV147" s="107">
        <f t="shared" si="50"/>
        <v>574.84131232000004</v>
      </c>
      <c r="FW147" s="23">
        <v>244.84131231999999</v>
      </c>
      <c r="FX147" s="23">
        <v>330</v>
      </c>
      <c r="FY147" s="23">
        <v>0</v>
      </c>
      <c r="FZ147" s="23">
        <f t="shared" si="51"/>
        <v>0.36998877583129985</v>
      </c>
      <c r="GA147" s="183">
        <v>0</v>
      </c>
      <c r="GC147" s="37">
        <v>14125.81565</v>
      </c>
      <c r="GD147" s="37">
        <f t="shared" si="52"/>
        <v>0.43330722852760739</v>
      </c>
      <c r="GE147" s="37">
        <v>3574.4437837199989</v>
      </c>
      <c r="GF147" s="37">
        <f t="shared" si="53"/>
        <v>0.26520580083988715</v>
      </c>
      <c r="GH147" s="5">
        <v>21433.611140000001</v>
      </c>
      <c r="GI147" s="270">
        <v>6305.2455069999996</v>
      </c>
      <c r="GK147" s="35">
        <v>0.25700000000000001</v>
      </c>
      <c r="GL147" s="33">
        <v>0.84</v>
      </c>
      <c r="GM147" s="5">
        <f t="shared" si="54"/>
        <v>1517.77579117</v>
      </c>
      <c r="GN147" s="5">
        <v>-1517.77579117</v>
      </c>
      <c r="GO147" s="5">
        <f t="shared" si="55"/>
        <v>0</v>
      </c>
      <c r="GP147" s="5">
        <f t="shared" si="56"/>
        <v>0</v>
      </c>
      <c r="GR147" s="270">
        <v>18473.25692</v>
      </c>
      <c r="GS147" s="270">
        <v>5853.1854910000002</v>
      </c>
      <c r="GV147" s="270">
        <v>3776.590956</v>
      </c>
      <c r="GW147" s="270">
        <v>930.30215120000003</v>
      </c>
      <c r="GX147" s="5">
        <f t="shared" si="57"/>
        <v>1537.03108</v>
      </c>
      <c r="GY147" s="5">
        <f t="shared" si="58"/>
        <v>0.60525916704299831</v>
      </c>
    </row>
    <row r="148" spans="16:207" x14ac:dyDescent="0.35">
      <c r="P148" s="40">
        <v>146</v>
      </c>
      <c r="Q148" s="85">
        <v>0</v>
      </c>
      <c r="R148" s="86">
        <v>0</v>
      </c>
      <c r="S148" s="87">
        <v>0</v>
      </c>
      <c r="T148" s="86">
        <v>0</v>
      </c>
      <c r="U148" s="87">
        <v>0</v>
      </c>
      <c r="V148" s="86">
        <v>0</v>
      </c>
      <c r="W148" s="87">
        <v>0</v>
      </c>
      <c r="X148" s="86">
        <v>0</v>
      </c>
      <c r="Y148" s="87">
        <v>0</v>
      </c>
      <c r="Z148" s="86">
        <v>0</v>
      </c>
      <c r="AA148" s="87">
        <v>0</v>
      </c>
      <c r="AB148" s="86">
        <v>0</v>
      </c>
      <c r="AC148" s="87">
        <v>0</v>
      </c>
      <c r="AD148" s="86">
        <v>0</v>
      </c>
      <c r="AF148" s="40">
        <v>146</v>
      </c>
      <c r="AG148" s="85">
        <v>50195.887199999997</v>
      </c>
      <c r="AH148" s="87">
        <v>1948.1</v>
      </c>
      <c r="AI148" s="85">
        <v>423.5</v>
      </c>
      <c r="AJ148" s="37">
        <v>0.56399999999999995</v>
      </c>
      <c r="AK148" s="37">
        <v>0.84699999999999998</v>
      </c>
      <c r="AL148" s="37">
        <v>0.84699999999999998</v>
      </c>
      <c r="AM148" s="86">
        <v>454.78399999999999</v>
      </c>
      <c r="AN148" s="87">
        <v>8243.6687999999995</v>
      </c>
      <c r="AO148" s="37">
        <v>0.70399999999999996</v>
      </c>
      <c r="AP148" s="34">
        <v>0.70799999999999996</v>
      </c>
      <c r="AQ148" s="85">
        <v>30149.599999999999</v>
      </c>
      <c r="AR148" s="87">
        <v>21432.674999999999</v>
      </c>
      <c r="AS148" s="37">
        <v>0.67599999999999993</v>
      </c>
      <c r="AT148" s="34">
        <v>0.91299999999999992</v>
      </c>
      <c r="AU148" s="26"/>
      <c r="AV148" s="85">
        <v>884.09500000000003</v>
      </c>
      <c r="AW148" s="86">
        <v>0.35900002436389922</v>
      </c>
      <c r="AX148" s="85">
        <v>922.79899999999998</v>
      </c>
      <c r="AY148" s="86">
        <v>0.57423708774113258</v>
      </c>
      <c r="AZ148" s="85">
        <v>1121.4780000000001</v>
      </c>
      <c r="BA148" s="86">
        <v>0.5784392407674851</v>
      </c>
      <c r="BB148" s="26"/>
      <c r="BC148" s="88">
        <v>53641.616999999998</v>
      </c>
      <c r="BD148" s="86">
        <v>0.77049180327868849</v>
      </c>
      <c r="BE148" s="26"/>
      <c r="BF148" s="133">
        <v>21433.611000000001</v>
      </c>
      <c r="BG148" s="26">
        <v>0</v>
      </c>
      <c r="BH148" s="89">
        <v>0</v>
      </c>
      <c r="BI148" s="90">
        <v>0.65747273006134976</v>
      </c>
      <c r="BJ148" s="91">
        <v>0</v>
      </c>
      <c r="BK148" s="89">
        <v>0</v>
      </c>
      <c r="BL148" s="89">
        <v>0</v>
      </c>
      <c r="BM148" s="89">
        <v>0</v>
      </c>
      <c r="BN148" s="89">
        <v>6305.2460000000001</v>
      </c>
      <c r="BO148" s="90">
        <v>0.46781762872829796</v>
      </c>
      <c r="BP148" s="91">
        <v>0</v>
      </c>
      <c r="BQ148" s="26">
        <v>7668</v>
      </c>
      <c r="BR148" s="26">
        <v>0</v>
      </c>
      <c r="BS148" s="26"/>
      <c r="BT148" s="92">
        <v>-700</v>
      </c>
      <c r="BU148" s="26">
        <v>0</v>
      </c>
      <c r="BV148" s="26">
        <v>4485</v>
      </c>
      <c r="BW148" s="26">
        <v>4485</v>
      </c>
      <c r="BX148" s="26">
        <v>0</v>
      </c>
      <c r="BY148" s="26">
        <v>0</v>
      </c>
      <c r="BZ148" s="26">
        <v>-5000</v>
      </c>
      <c r="CA148" s="26">
        <v>0</v>
      </c>
      <c r="CB148" s="26">
        <v>-5300</v>
      </c>
      <c r="CC148" s="26">
        <v>0</v>
      </c>
      <c r="CD148" s="26">
        <v>-4000</v>
      </c>
      <c r="CE148" s="26">
        <v>0</v>
      </c>
      <c r="CF148" s="26">
        <v>-4800</v>
      </c>
      <c r="CG148" s="26">
        <v>0</v>
      </c>
      <c r="CH148" s="26">
        <v>16513.29453191</v>
      </c>
      <c r="CI148" s="26">
        <v>16513.29453191</v>
      </c>
      <c r="CJ148" s="90">
        <v>20998.29453191</v>
      </c>
      <c r="CK148" s="26"/>
      <c r="CL148" s="92">
        <v>-700</v>
      </c>
      <c r="CM148" s="26">
        <v>700</v>
      </c>
      <c r="CN148" s="26">
        <v>4485</v>
      </c>
      <c r="CO148" s="26">
        <v>0</v>
      </c>
      <c r="CP148" s="26">
        <v>0</v>
      </c>
      <c r="CQ148" s="26">
        <v>0</v>
      </c>
      <c r="CR148" s="26">
        <v>-5000</v>
      </c>
      <c r="CS148" s="26">
        <v>5000</v>
      </c>
      <c r="CT148" s="26">
        <v>-5300</v>
      </c>
      <c r="CU148" s="26">
        <v>5300</v>
      </c>
      <c r="CV148" s="26">
        <v>-4000</v>
      </c>
      <c r="CW148" s="26">
        <v>4000</v>
      </c>
      <c r="CX148" s="26">
        <v>-4800</v>
      </c>
      <c r="CY148" s="26">
        <v>4800</v>
      </c>
      <c r="CZ148" s="26">
        <v>16513.29453191</v>
      </c>
      <c r="DA148" s="26">
        <v>0</v>
      </c>
      <c r="DB148" s="90">
        <v>19800</v>
      </c>
      <c r="DC148" s="26"/>
      <c r="DD148" s="93">
        <v>28686.294999999998</v>
      </c>
      <c r="DE148" s="34">
        <v>2040.8309999999999</v>
      </c>
      <c r="DF148" s="37">
        <v>967.56677635230005</v>
      </c>
      <c r="DG148" s="37">
        <v>31694.692776352298</v>
      </c>
      <c r="DH148" s="93">
        <v>7541.326</v>
      </c>
      <c r="DI148" s="93">
        <v>53600.411</v>
      </c>
      <c r="DJ148" s="34">
        <v>8073</v>
      </c>
      <c r="DK148" s="90">
        <v>61673.411</v>
      </c>
      <c r="DL148" s="26"/>
      <c r="DM148" s="93">
        <v>693.5</v>
      </c>
      <c r="DN148" s="34">
        <v>10490.3985776968</v>
      </c>
      <c r="DO148" s="34">
        <v>11183.8985776968</v>
      </c>
      <c r="DP148" s="37">
        <v>1455.3989030504879</v>
      </c>
      <c r="DQ148" s="37">
        <v>2897.8863782272761</v>
      </c>
      <c r="DR148" s="37">
        <v>463.24924377000002</v>
      </c>
      <c r="DS148" s="34">
        <v>3361.1356219972758</v>
      </c>
      <c r="DT148" s="34">
        <v>160.9936876792932</v>
      </c>
      <c r="DU148" s="34">
        <v>160.9936876792932</v>
      </c>
      <c r="DW148" s="97">
        <v>0</v>
      </c>
      <c r="DX148" s="98">
        <v>6779.6610170000004</v>
      </c>
      <c r="DY148" s="104">
        <v>1447.7400829999999</v>
      </c>
      <c r="DZ148" s="104">
        <v>0</v>
      </c>
      <c r="EA148" s="97">
        <v>0</v>
      </c>
      <c r="EB148" s="98">
        <v>244.84131231999999</v>
      </c>
      <c r="EC148" s="97">
        <v>0</v>
      </c>
      <c r="ED148" s="98">
        <v>1271.1864410000001</v>
      </c>
      <c r="EE148" s="97">
        <v>0</v>
      </c>
      <c r="EF148" s="98">
        <v>847.5</v>
      </c>
      <c r="EG148" s="97">
        <v>0</v>
      </c>
      <c r="EH148" s="98">
        <v>7397.5988710000001</v>
      </c>
      <c r="EI148" s="97">
        <v>0</v>
      </c>
      <c r="EJ148" s="98">
        <v>6779.6610170000004</v>
      </c>
      <c r="EK148" s="105">
        <v>244.84131231999999</v>
      </c>
      <c r="EL148" s="106">
        <v>847.5</v>
      </c>
      <c r="EM148" s="107">
        <v>735.83500000000004</v>
      </c>
      <c r="EN148" s="105">
        <v>463.24924377000002</v>
      </c>
      <c r="EO148" s="105">
        <v>10964.025395000001</v>
      </c>
      <c r="EP148" s="105">
        <v>0</v>
      </c>
      <c r="ER148" s="133">
        <v>0</v>
      </c>
      <c r="ES148" s="23">
        <v>0</v>
      </c>
      <c r="ET148" s="34">
        <f t="shared" si="41"/>
        <v>0</v>
      </c>
      <c r="EU148" s="133">
        <v>0</v>
      </c>
      <c r="EV148" s="23">
        <v>0</v>
      </c>
      <c r="EW148" s="34">
        <f t="shared" si="40"/>
        <v>0</v>
      </c>
      <c r="EY148" s="141">
        <v>7817.5124999999998</v>
      </c>
      <c r="EZ148" s="23">
        <v>0</v>
      </c>
      <c r="FA148" s="139">
        <f t="shared" si="42"/>
        <v>0.57464892627010622</v>
      </c>
      <c r="FB148" s="5">
        <v>0</v>
      </c>
      <c r="FC148" s="139">
        <f t="shared" si="43"/>
        <v>0</v>
      </c>
      <c r="FE148" s="5"/>
      <c r="FF148" s="141">
        <v>2897.4</v>
      </c>
      <c r="FG148" s="23">
        <v>10423.35</v>
      </c>
      <c r="FH148" s="139">
        <f t="shared" si="44"/>
        <v>1</v>
      </c>
      <c r="FI148" s="5">
        <v>3837</v>
      </c>
      <c r="FJ148" s="139">
        <f t="shared" si="45"/>
        <v>1</v>
      </c>
      <c r="FL148" s="144">
        <v>7873</v>
      </c>
      <c r="FM148" s="145">
        <f t="shared" si="46"/>
        <v>0.68245451314546257</v>
      </c>
      <c r="FN148" s="144">
        <v>2591</v>
      </c>
      <c r="FO148" s="145">
        <f t="shared" si="47"/>
        <v>0.82634348588741824</v>
      </c>
      <c r="FQ148" s="141">
        <v>0</v>
      </c>
      <c r="FR148" s="23">
        <v>367.01</v>
      </c>
      <c r="FS148" s="185">
        <f t="shared" si="48"/>
        <v>0.46568963329526708</v>
      </c>
      <c r="FT148" s="186">
        <f t="shared" si="49"/>
        <v>367.01</v>
      </c>
      <c r="FV148" s="107">
        <f t="shared" si="50"/>
        <v>574.84131232000004</v>
      </c>
      <c r="FW148" s="23">
        <v>244.84131231999999</v>
      </c>
      <c r="FX148" s="23">
        <v>330</v>
      </c>
      <c r="FY148" s="23">
        <v>0</v>
      </c>
      <c r="FZ148" s="23">
        <f t="shared" si="51"/>
        <v>0.36998877583129985</v>
      </c>
      <c r="GA148" s="183">
        <v>0</v>
      </c>
      <c r="GC148" s="37">
        <v>15217.863810000001</v>
      </c>
      <c r="GD148" s="37">
        <f t="shared" si="52"/>
        <v>0.46680563834355832</v>
      </c>
      <c r="GE148" s="37">
        <v>3139.6837837200001</v>
      </c>
      <c r="GF148" s="37">
        <f t="shared" si="53"/>
        <v>0.23294878941385963</v>
      </c>
      <c r="GH148" s="5">
        <v>22964.167450000001</v>
      </c>
      <c r="GI148" s="270">
        <v>6507.5326640000003</v>
      </c>
      <c r="GK148" s="35">
        <v>0.25700000000000001</v>
      </c>
      <c r="GL148" s="33">
        <v>0.84</v>
      </c>
      <c r="GM148" s="5">
        <f t="shared" si="54"/>
        <v>1517.77579117</v>
      </c>
      <c r="GN148" s="5">
        <v>-1517.77579117</v>
      </c>
      <c r="GO148" s="5">
        <f t="shared" si="55"/>
        <v>0</v>
      </c>
      <c r="GP148" s="5">
        <f t="shared" si="56"/>
        <v>0</v>
      </c>
      <c r="GR148" s="270">
        <v>19895.514569999999</v>
      </c>
      <c r="GS148" s="270">
        <v>6119.2684479999998</v>
      </c>
      <c r="GV148" s="270">
        <v>3776.590956</v>
      </c>
      <c r="GW148" s="270">
        <v>930.30215120000003</v>
      </c>
      <c r="GX148" s="5">
        <f t="shared" si="57"/>
        <v>1537.03108</v>
      </c>
      <c r="GY148" s="5">
        <f t="shared" si="58"/>
        <v>0.60525916704299831</v>
      </c>
    </row>
    <row r="149" spans="16:207" x14ac:dyDescent="0.35">
      <c r="P149" s="40">
        <v>147</v>
      </c>
      <c r="Q149" s="85">
        <v>0</v>
      </c>
      <c r="R149" s="86">
        <v>0</v>
      </c>
      <c r="S149" s="87">
        <v>0</v>
      </c>
      <c r="T149" s="86">
        <v>0</v>
      </c>
      <c r="U149" s="87">
        <v>0</v>
      </c>
      <c r="V149" s="86">
        <v>0</v>
      </c>
      <c r="W149" s="87">
        <v>0</v>
      </c>
      <c r="X149" s="86">
        <v>0</v>
      </c>
      <c r="Y149" s="87">
        <v>0</v>
      </c>
      <c r="Z149" s="86">
        <v>0</v>
      </c>
      <c r="AA149" s="87">
        <v>0</v>
      </c>
      <c r="AB149" s="86">
        <v>0</v>
      </c>
      <c r="AC149" s="87">
        <v>0</v>
      </c>
      <c r="AD149" s="86">
        <v>0</v>
      </c>
      <c r="AF149" s="40">
        <v>147</v>
      </c>
      <c r="AG149" s="85">
        <v>53755.879200000003</v>
      </c>
      <c r="AH149" s="87">
        <v>1978</v>
      </c>
      <c r="AI149" s="85">
        <v>430</v>
      </c>
      <c r="AJ149" s="37">
        <v>0.60399999999999998</v>
      </c>
      <c r="AK149" s="37">
        <v>0.86</v>
      </c>
      <c r="AL149" s="37">
        <v>0.86</v>
      </c>
      <c r="AM149" s="86">
        <v>468.99599999999998</v>
      </c>
      <c r="AN149" s="87">
        <v>8755.9871999999996</v>
      </c>
      <c r="AO149" s="37">
        <v>0.72599999999999998</v>
      </c>
      <c r="AP149" s="34">
        <v>0.75199999999999989</v>
      </c>
      <c r="AQ149" s="85">
        <v>33450</v>
      </c>
      <c r="AR149" s="87">
        <v>21150.974999999999</v>
      </c>
      <c r="AS149" s="37">
        <v>0.75</v>
      </c>
      <c r="AT149" s="34">
        <v>0.90099999999999991</v>
      </c>
      <c r="AU149" s="26"/>
      <c r="AV149" s="85">
        <v>886.55799999999999</v>
      </c>
      <c r="AW149" s="86">
        <v>0.3600001624259947</v>
      </c>
      <c r="AX149" s="85">
        <v>926.03700000000003</v>
      </c>
      <c r="AY149" s="86">
        <v>0.57625202240199136</v>
      </c>
      <c r="AZ149" s="85">
        <v>1121.4780000000001</v>
      </c>
      <c r="BA149" s="86">
        <v>0.5784392407674851</v>
      </c>
      <c r="BB149" s="26"/>
      <c r="BC149" s="88">
        <v>53641.616999999998</v>
      </c>
      <c r="BD149" s="86">
        <v>0.77049180327868849</v>
      </c>
      <c r="BE149" s="26"/>
      <c r="BF149" s="133">
        <v>22964.167000000001</v>
      </c>
      <c r="BG149" s="26">
        <v>0</v>
      </c>
      <c r="BH149" s="89">
        <v>0</v>
      </c>
      <c r="BI149" s="90">
        <v>0.70442230061349698</v>
      </c>
      <c r="BJ149" s="91">
        <v>0</v>
      </c>
      <c r="BK149" s="89">
        <v>0</v>
      </c>
      <c r="BL149" s="89">
        <v>0</v>
      </c>
      <c r="BM149" s="89">
        <v>0</v>
      </c>
      <c r="BN149" s="89">
        <v>6507.5330000000004</v>
      </c>
      <c r="BO149" s="90">
        <v>0.48282630954147504</v>
      </c>
      <c r="BP149" s="91">
        <v>0</v>
      </c>
      <c r="BQ149" s="26">
        <v>7668</v>
      </c>
      <c r="BR149" s="26">
        <v>0</v>
      </c>
      <c r="BS149" s="26"/>
      <c r="BT149" s="92">
        <v>-700</v>
      </c>
      <c r="BU149" s="26">
        <v>0</v>
      </c>
      <c r="BV149" s="26">
        <v>4485</v>
      </c>
      <c r="BW149" s="26">
        <v>4485</v>
      </c>
      <c r="BX149" s="26">
        <v>0</v>
      </c>
      <c r="BY149" s="26">
        <v>0</v>
      </c>
      <c r="BZ149" s="26">
        <v>-5000</v>
      </c>
      <c r="CA149" s="26">
        <v>0</v>
      </c>
      <c r="CB149" s="26">
        <v>-5300</v>
      </c>
      <c r="CC149" s="26">
        <v>0</v>
      </c>
      <c r="CD149" s="26">
        <v>-4000</v>
      </c>
      <c r="CE149" s="26">
        <v>0</v>
      </c>
      <c r="CF149" s="26">
        <v>-4800</v>
      </c>
      <c r="CG149" s="26">
        <v>0</v>
      </c>
      <c r="CH149" s="26">
        <v>22339.958574470002</v>
      </c>
      <c r="CI149" s="26">
        <v>22339.958574470002</v>
      </c>
      <c r="CJ149" s="90">
        <v>26824.958574470002</v>
      </c>
      <c r="CK149" s="26"/>
      <c r="CL149" s="92">
        <v>-700</v>
      </c>
      <c r="CM149" s="26">
        <v>700</v>
      </c>
      <c r="CN149" s="26">
        <v>4485</v>
      </c>
      <c r="CO149" s="26">
        <v>0</v>
      </c>
      <c r="CP149" s="26">
        <v>0</v>
      </c>
      <c r="CQ149" s="26">
        <v>0</v>
      </c>
      <c r="CR149" s="26">
        <v>-5000</v>
      </c>
      <c r="CS149" s="26">
        <v>5000</v>
      </c>
      <c r="CT149" s="26">
        <v>-5300</v>
      </c>
      <c r="CU149" s="26">
        <v>5300</v>
      </c>
      <c r="CV149" s="26">
        <v>-4000</v>
      </c>
      <c r="CW149" s="26">
        <v>4000</v>
      </c>
      <c r="CX149" s="26">
        <v>-4800</v>
      </c>
      <c r="CY149" s="26">
        <v>4800</v>
      </c>
      <c r="CZ149" s="26">
        <v>22339.958574470002</v>
      </c>
      <c r="DA149" s="26">
        <v>0</v>
      </c>
      <c r="DB149" s="90">
        <v>19800</v>
      </c>
      <c r="DC149" s="26"/>
      <c r="DD149" s="93">
        <v>27467.654999999999</v>
      </c>
      <c r="DE149" s="34">
        <v>1992.9269999999999</v>
      </c>
      <c r="DF149" s="37">
        <v>1581.5952864992</v>
      </c>
      <c r="DG149" s="37">
        <v>31042.177286499198</v>
      </c>
      <c r="DH149" s="93">
        <v>7143.91</v>
      </c>
      <c r="DI149" s="93">
        <v>51701.411</v>
      </c>
      <c r="DJ149" s="34">
        <v>8095</v>
      </c>
      <c r="DK149" s="90">
        <v>59796.411</v>
      </c>
      <c r="DL149" s="26"/>
      <c r="DM149" s="93">
        <v>752.06799999999998</v>
      </c>
      <c r="DN149" s="34">
        <v>10490.3985776968</v>
      </c>
      <c r="DO149" s="34">
        <v>11242.4665776968</v>
      </c>
      <c r="DP149" s="37">
        <v>1455.3989030504879</v>
      </c>
      <c r="DQ149" s="37">
        <v>2897.8863782272761</v>
      </c>
      <c r="DR149" s="37">
        <v>463.24924377000002</v>
      </c>
      <c r="DS149" s="34">
        <v>3361.1356219972758</v>
      </c>
      <c r="DT149" s="34">
        <v>160.9936876792932</v>
      </c>
      <c r="DU149" s="34">
        <v>160.9936876792932</v>
      </c>
      <c r="DW149" s="97">
        <v>0</v>
      </c>
      <c r="DX149" s="98">
        <v>6779.6610170000004</v>
      </c>
      <c r="DY149" s="104">
        <v>1447.7400829999999</v>
      </c>
      <c r="DZ149" s="104">
        <v>0</v>
      </c>
      <c r="EA149" s="97">
        <v>0</v>
      </c>
      <c r="EB149" s="98">
        <v>244.84131231999999</v>
      </c>
      <c r="EC149" s="97">
        <v>0</v>
      </c>
      <c r="ED149" s="98">
        <v>1271.1864410000001</v>
      </c>
      <c r="EE149" s="97">
        <v>0</v>
      </c>
      <c r="EF149" s="98">
        <v>847.5</v>
      </c>
      <c r="EG149" s="97">
        <v>0</v>
      </c>
      <c r="EH149" s="98">
        <v>7397.5988710000001</v>
      </c>
      <c r="EI149" s="97">
        <v>0</v>
      </c>
      <c r="EJ149" s="98">
        <v>6779.6610170000004</v>
      </c>
      <c r="EK149" s="105">
        <v>244.84131231999999</v>
      </c>
      <c r="EL149" s="106">
        <v>847.5</v>
      </c>
      <c r="EM149" s="107">
        <v>735.83500000000004</v>
      </c>
      <c r="EN149" s="105">
        <v>463.24924377000002</v>
      </c>
      <c r="EO149" s="105">
        <v>10964.025395000001</v>
      </c>
      <c r="EP149" s="105">
        <v>0</v>
      </c>
      <c r="ER149" s="133">
        <v>0</v>
      </c>
      <c r="ES149" s="23">
        <v>0</v>
      </c>
      <c r="ET149" s="34">
        <f t="shared" si="41"/>
        <v>0</v>
      </c>
      <c r="EU149" s="133">
        <v>0</v>
      </c>
      <c r="EV149" s="23">
        <v>0</v>
      </c>
      <c r="EW149" s="34">
        <f t="shared" si="40"/>
        <v>0</v>
      </c>
      <c r="EY149" s="141">
        <v>7817.5124999999998</v>
      </c>
      <c r="EZ149" s="23">
        <v>0</v>
      </c>
      <c r="FA149" s="139">
        <f t="shared" si="42"/>
        <v>0.57464892627010622</v>
      </c>
      <c r="FB149" s="5">
        <v>0</v>
      </c>
      <c r="FC149" s="139">
        <f t="shared" si="43"/>
        <v>0</v>
      </c>
      <c r="FE149" s="5"/>
      <c r="FF149" s="141">
        <v>2897.4</v>
      </c>
      <c r="FG149" s="23">
        <v>10423.35</v>
      </c>
      <c r="FH149" s="139">
        <f t="shared" si="44"/>
        <v>1</v>
      </c>
      <c r="FI149" s="5">
        <v>3837</v>
      </c>
      <c r="FJ149" s="139">
        <f t="shared" si="45"/>
        <v>1</v>
      </c>
      <c r="FL149" s="144">
        <v>7873</v>
      </c>
      <c r="FM149" s="145">
        <f t="shared" si="46"/>
        <v>0.68245451314546257</v>
      </c>
      <c r="FN149" s="144">
        <v>2591</v>
      </c>
      <c r="FO149" s="145">
        <f t="shared" si="47"/>
        <v>0.82634348588741824</v>
      </c>
      <c r="FQ149" s="141">
        <v>278</v>
      </c>
      <c r="FR149" s="23">
        <v>367.01</v>
      </c>
      <c r="FS149" s="185">
        <f t="shared" si="48"/>
        <v>0.8184367466057606</v>
      </c>
      <c r="FT149" s="186">
        <f t="shared" si="49"/>
        <v>645.01</v>
      </c>
      <c r="FV149" s="107">
        <f t="shared" si="50"/>
        <v>574.84131232000004</v>
      </c>
      <c r="FW149" s="23">
        <v>244.84131231999999</v>
      </c>
      <c r="FX149" s="23">
        <v>330</v>
      </c>
      <c r="FY149" s="23">
        <v>0</v>
      </c>
      <c r="FZ149" s="23">
        <f t="shared" si="51"/>
        <v>0.36998877583129985</v>
      </c>
      <c r="GA149" s="183">
        <v>0</v>
      </c>
      <c r="GC149" s="37">
        <v>16008.17467982</v>
      </c>
      <c r="GD149" s="37">
        <f t="shared" si="52"/>
        <v>0.49104830306196318</v>
      </c>
      <c r="GE149" s="37">
        <v>2704.9237837199998</v>
      </c>
      <c r="GF149" s="37">
        <f t="shared" si="53"/>
        <v>0.200691777987832</v>
      </c>
      <c r="GH149" s="5">
        <v>24578.391950000001</v>
      </c>
      <c r="GI149" s="270">
        <v>6567.372746</v>
      </c>
      <c r="GK149" s="35">
        <v>0.25700000000000001</v>
      </c>
      <c r="GL149" s="33">
        <v>0.84</v>
      </c>
      <c r="GM149" s="5">
        <f t="shared" si="54"/>
        <v>1517.77579117</v>
      </c>
      <c r="GN149" s="5">
        <v>-1517.77579117</v>
      </c>
      <c r="GO149" s="5">
        <f t="shared" si="55"/>
        <v>0</v>
      </c>
      <c r="GP149" s="5">
        <f t="shared" si="56"/>
        <v>0</v>
      </c>
      <c r="GR149" s="270">
        <v>21433.611140000001</v>
      </c>
      <c r="GS149" s="270">
        <v>6305.2455069999996</v>
      </c>
      <c r="GV149" s="270">
        <v>3776.590956</v>
      </c>
      <c r="GW149" s="270">
        <v>930.30215120000003</v>
      </c>
      <c r="GX149" s="5">
        <f t="shared" si="57"/>
        <v>1537.03108</v>
      </c>
      <c r="GY149" s="5">
        <f t="shared" si="58"/>
        <v>0.60525916704299831</v>
      </c>
    </row>
    <row r="150" spans="16:207" x14ac:dyDescent="0.35">
      <c r="P150" s="40">
        <v>148</v>
      </c>
      <c r="Q150" s="85">
        <v>0</v>
      </c>
      <c r="R150" s="86">
        <v>0</v>
      </c>
      <c r="S150" s="87">
        <v>0</v>
      </c>
      <c r="T150" s="86">
        <v>0</v>
      </c>
      <c r="U150" s="87">
        <v>0</v>
      </c>
      <c r="V150" s="86">
        <v>0</v>
      </c>
      <c r="W150" s="87">
        <v>0</v>
      </c>
      <c r="X150" s="86">
        <v>0</v>
      </c>
      <c r="Y150" s="87">
        <v>0</v>
      </c>
      <c r="Z150" s="86">
        <v>0</v>
      </c>
      <c r="AA150" s="87">
        <v>0</v>
      </c>
      <c r="AB150" s="86">
        <v>0</v>
      </c>
      <c r="AC150" s="87">
        <v>0</v>
      </c>
      <c r="AD150" s="86">
        <v>0</v>
      </c>
      <c r="AF150" s="40">
        <v>148</v>
      </c>
      <c r="AG150" s="85">
        <v>57582.870600000002</v>
      </c>
      <c r="AH150" s="87">
        <v>2010.2</v>
      </c>
      <c r="AI150" s="85">
        <v>437</v>
      </c>
      <c r="AJ150" s="37">
        <v>0.64700000000000002</v>
      </c>
      <c r="AK150" s="37">
        <v>0.874</v>
      </c>
      <c r="AL150" s="37">
        <v>0.874</v>
      </c>
      <c r="AM150" s="86">
        <v>473.51799999999997</v>
      </c>
      <c r="AN150" s="87">
        <v>9175.1568000000007</v>
      </c>
      <c r="AO150" s="37">
        <v>0.73299999999999998</v>
      </c>
      <c r="AP150" s="34">
        <v>0.78800000000000003</v>
      </c>
      <c r="AQ150" s="85">
        <v>35546.199999999997</v>
      </c>
      <c r="AR150" s="87">
        <v>20611.05</v>
      </c>
      <c r="AS150" s="37">
        <v>0.79699999999999993</v>
      </c>
      <c r="AT150" s="34">
        <v>0.878</v>
      </c>
      <c r="AU150" s="26"/>
      <c r="AV150" s="85">
        <v>886.55799999999999</v>
      </c>
      <c r="AW150" s="86">
        <v>0.3600001624259947</v>
      </c>
      <c r="AX150" s="85">
        <v>932.17399999999998</v>
      </c>
      <c r="AY150" s="86">
        <v>0.58007093963907896</v>
      </c>
      <c r="AZ150" s="85">
        <v>1121.4780000000001</v>
      </c>
      <c r="BA150" s="86">
        <v>0.5784392407674851</v>
      </c>
      <c r="BB150" s="26"/>
      <c r="BC150" s="88">
        <v>53641.616999999998</v>
      </c>
      <c r="BD150" s="86">
        <v>0.77049180327868849</v>
      </c>
      <c r="BE150" s="26"/>
      <c r="BF150" s="133">
        <v>24578.392</v>
      </c>
      <c r="BG150" s="26">
        <v>0</v>
      </c>
      <c r="BH150" s="89">
        <v>0</v>
      </c>
      <c r="BI150" s="90">
        <v>0.75393840490797548</v>
      </c>
      <c r="BJ150" s="91">
        <v>0</v>
      </c>
      <c r="BK150" s="89">
        <v>0</v>
      </c>
      <c r="BL150" s="89">
        <v>0</v>
      </c>
      <c r="BM150" s="89">
        <v>0</v>
      </c>
      <c r="BN150" s="89">
        <v>6567.3729999999996</v>
      </c>
      <c r="BO150" s="90">
        <v>0.48726613740911112</v>
      </c>
      <c r="BP150" s="91">
        <v>0</v>
      </c>
      <c r="BQ150" s="26">
        <v>7668</v>
      </c>
      <c r="BR150" s="26">
        <v>0</v>
      </c>
      <c r="BS150" s="26"/>
      <c r="BT150" s="92">
        <v>-700</v>
      </c>
      <c r="BU150" s="26">
        <v>0</v>
      </c>
      <c r="BV150" s="26">
        <v>4485</v>
      </c>
      <c r="BW150" s="26">
        <v>4485</v>
      </c>
      <c r="BX150" s="26">
        <v>0</v>
      </c>
      <c r="BY150" s="26">
        <v>0</v>
      </c>
      <c r="BZ150" s="26">
        <v>-5000</v>
      </c>
      <c r="CA150" s="26">
        <v>0</v>
      </c>
      <c r="CB150" s="26">
        <v>-5300</v>
      </c>
      <c r="CC150" s="26">
        <v>0</v>
      </c>
      <c r="CD150" s="26">
        <v>-4000</v>
      </c>
      <c r="CE150" s="26">
        <v>0</v>
      </c>
      <c r="CF150" s="26">
        <v>-4800</v>
      </c>
      <c r="CG150" s="26">
        <v>0</v>
      </c>
      <c r="CH150" s="26">
        <v>38048.08338787</v>
      </c>
      <c r="CI150" s="26">
        <v>38048.08338787</v>
      </c>
      <c r="CJ150" s="90">
        <v>42533.08338787</v>
      </c>
      <c r="CK150" s="26"/>
      <c r="CL150" s="92">
        <v>-700</v>
      </c>
      <c r="CM150" s="26">
        <v>700</v>
      </c>
      <c r="CN150" s="26">
        <v>4485</v>
      </c>
      <c r="CO150" s="26">
        <v>0</v>
      </c>
      <c r="CP150" s="26">
        <v>0</v>
      </c>
      <c r="CQ150" s="26">
        <v>0</v>
      </c>
      <c r="CR150" s="26">
        <v>-5000</v>
      </c>
      <c r="CS150" s="26">
        <v>5000</v>
      </c>
      <c r="CT150" s="26">
        <v>-5300</v>
      </c>
      <c r="CU150" s="26">
        <v>5300</v>
      </c>
      <c r="CV150" s="26">
        <v>-4000</v>
      </c>
      <c r="CW150" s="26">
        <v>4000</v>
      </c>
      <c r="CX150" s="26">
        <v>-4800</v>
      </c>
      <c r="CY150" s="26">
        <v>4800</v>
      </c>
      <c r="CZ150" s="26">
        <v>38048.08338787</v>
      </c>
      <c r="DA150" s="26">
        <v>0</v>
      </c>
      <c r="DB150" s="90">
        <v>19800</v>
      </c>
      <c r="DC150" s="26"/>
      <c r="DD150" s="93">
        <v>26794.48</v>
      </c>
      <c r="DE150" s="34">
        <v>1963.6559999999999</v>
      </c>
      <c r="DF150" s="37">
        <v>2498.7366734859002</v>
      </c>
      <c r="DG150" s="37">
        <v>31256.872673485897</v>
      </c>
      <c r="DH150" s="93">
        <v>6954.5510000000004</v>
      </c>
      <c r="DI150" s="93">
        <v>50110.411</v>
      </c>
      <c r="DJ150" s="34">
        <v>7869</v>
      </c>
      <c r="DK150" s="90">
        <v>57979.411</v>
      </c>
      <c r="DL150" s="26"/>
      <c r="DM150" s="93">
        <v>841.47900000000004</v>
      </c>
      <c r="DN150" s="34">
        <v>10490.3985776968</v>
      </c>
      <c r="DO150" s="34">
        <v>11331.8775776968</v>
      </c>
      <c r="DP150" s="37">
        <v>1455.3989030504879</v>
      </c>
      <c r="DQ150" s="37">
        <v>2897.8863782272761</v>
      </c>
      <c r="DR150" s="37">
        <v>463.24924377000002</v>
      </c>
      <c r="DS150" s="34">
        <v>3361.1356219972758</v>
      </c>
      <c r="DT150" s="34">
        <v>160.9936876792932</v>
      </c>
      <c r="DU150" s="34">
        <v>160.9936876792932</v>
      </c>
      <c r="DW150" s="97">
        <v>0</v>
      </c>
      <c r="DX150" s="98">
        <v>6779.6610170000004</v>
      </c>
      <c r="DY150" s="104">
        <v>1447.7400829999999</v>
      </c>
      <c r="DZ150" s="104">
        <v>0</v>
      </c>
      <c r="EA150" s="97">
        <v>0</v>
      </c>
      <c r="EB150" s="98">
        <v>244.84131231999999</v>
      </c>
      <c r="EC150" s="97">
        <v>0</v>
      </c>
      <c r="ED150" s="98">
        <v>1271.1864410000001</v>
      </c>
      <c r="EE150" s="97">
        <v>0</v>
      </c>
      <c r="EF150" s="98">
        <v>847.5</v>
      </c>
      <c r="EG150" s="97">
        <v>0</v>
      </c>
      <c r="EH150" s="98">
        <v>7397.5988710000001</v>
      </c>
      <c r="EI150" s="97">
        <v>0</v>
      </c>
      <c r="EJ150" s="98">
        <v>6779.6610170000004</v>
      </c>
      <c r="EK150" s="105">
        <v>244.84131231999999</v>
      </c>
      <c r="EL150" s="106">
        <v>847.5</v>
      </c>
      <c r="EM150" s="107">
        <v>735.83500000000004</v>
      </c>
      <c r="EN150" s="105">
        <v>463.24924377000002</v>
      </c>
      <c r="EO150" s="105">
        <v>10964.025395000001</v>
      </c>
      <c r="EP150" s="105">
        <v>0</v>
      </c>
      <c r="ER150" s="133">
        <v>0</v>
      </c>
      <c r="ES150" s="23">
        <v>0</v>
      </c>
      <c r="ET150" s="34">
        <f t="shared" si="41"/>
        <v>0</v>
      </c>
      <c r="EU150" s="133">
        <v>0</v>
      </c>
      <c r="EV150" s="23">
        <v>0</v>
      </c>
      <c r="EW150" s="34">
        <f t="shared" si="40"/>
        <v>0</v>
      </c>
      <c r="EY150" s="141">
        <v>7817.5124999999998</v>
      </c>
      <c r="EZ150" s="23">
        <v>0</v>
      </c>
      <c r="FA150" s="139">
        <f t="shared" si="42"/>
        <v>0.57464892627010622</v>
      </c>
      <c r="FB150" s="5">
        <v>0</v>
      </c>
      <c r="FC150" s="139">
        <f t="shared" si="43"/>
        <v>0</v>
      </c>
      <c r="FE150" s="5"/>
      <c r="FF150" s="141">
        <v>2897.4</v>
      </c>
      <c r="FG150" s="23">
        <v>10423.35</v>
      </c>
      <c r="FH150" s="139">
        <f t="shared" si="44"/>
        <v>1</v>
      </c>
      <c r="FI150" s="5">
        <v>3837</v>
      </c>
      <c r="FJ150" s="139">
        <f t="shared" si="45"/>
        <v>1</v>
      </c>
      <c r="FL150" s="144">
        <v>7873</v>
      </c>
      <c r="FM150" s="145">
        <f t="shared" si="46"/>
        <v>0.68245451314546257</v>
      </c>
      <c r="FN150" s="144">
        <v>2591</v>
      </c>
      <c r="FO150" s="145">
        <f t="shared" si="47"/>
        <v>0.82634348588741824</v>
      </c>
      <c r="FQ150" s="141">
        <v>0</v>
      </c>
      <c r="FR150" s="23">
        <v>367.01</v>
      </c>
      <c r="FS150" s="185">
        <f t="shared" si="48"/>
        <v>0.46568963329526708</v>
      </c>
      <c r="FT150" s="186">
        <f t="shared" si="49"/>
        <v>367.01</v>
      </c>
      <c r="FV150" s="107" t="e">
        <f t="shared" si="50"/>
        <v>#REF!</v>
      </c>
      <c r="FW150" s="23">
        <v>244.84131231999999</v>
      </c>
      <c r="FX150" s="23">
        <v>330</v>
      </c>
      <c r="FY150" s="23" t="e">
        <f>330*#REF!</f>
        <v>#REF!</v>
      </c>
      <c r="FZ150" s="23" t="e">
        <f t="shared" si="51"/>
        <v>#REF!</v>
      </c>
      <c r="GA150" s="183">
        <v>0</v>
      </c>
      <c r="GC150" s="37">
        <v>17450.658319999999</v>
      </c>
      <c r="GD150" s="37">
        <f t="shared" si="52"/>
        <v>0.53529626748466252</v>
      </c>
      <c r="GE150" s="37">
        <v>2270.1637837200001</v>
      </c>
      <c r="GF150" s="37">
        <f t="shared" si="53"/>
        <v>0.16843476656180442</v>
      </c>
      <c r="GH150" s="5">
        <v>26177.435519999999</v>
      </c>
      <c r="GI150" s="270">
        <v>6449.9723370000002</v>
      </c>
      <c r="GK150" s="35">
        <v>0.25700000000000001</v>
      </c>
      <c r="GL150" s="33">
        <v>0.84</v>
      </c>
      <c r="GM150" s="5">
        <f t="shared" si="54"/>
        <v>1517.77579117</v>
      </c>
      <c r="GN150" s="5">
        <v>-1517.77579117</v>
      </c>
      <c r="GO150" s="5">
        <f t="shared" si="55"/>
        <v>0</v>
      </c>
      <c r="GP150" s="5">
        <f t="shared" si="56"/>
        <v>0</v>
      </c>
      <c r="GR150" s="270">
        <v>22964.167450000001</v>
      </c>
      <c r="GS150" s="270">
        <v>6507.5326640000003</v>
      </c>
      <c r="GV150" s="270">
        <v>3776.590956</v>
      </c>
      <c r="GW150" s="270">
        <v>930.30215120000003</v>
      </c>
      <c r="GX150" s="5">
        <f t="shared" si="57"/>
        <v>1537.03108</v>
      </c>
      <c r="GY150" s="5">
        <f t="shared" si="58"/>
        <v>0.60525916704299831</v>
      </c>
    </row>
    <row r="151" spans="16:207" x14ac:dyDescent="0.35">
      <c r="P151" s="40">
        <v>149</v>
      </c>
      <c r="Q151" s="85">
        <v>0</v>
      </c>
      <c r="R151" s="86">
        <v>0</v>
      </c>
      <c r="S151" s="87">
        <v>0</v>
      </c>
      <c r="T151" s="86">
        <v>0</v>
      </c>
      <c r="U151" s="87">
        <v>0</v>
      </c>
      <c r="V151" s="86">
        <v>0</v>
      </c>
      <c r="W151" s="87">
        <v>0</v>
      </c>
      <c r="X151" s="86">
        <v>0</v>
      </c>
      <c r="Y151" s="87">
        <v>0</v>
      </c>
      <c r="Z151" s="86">
        <v>0</v>
      </c>
      <c r="AA151" s="87">
        <v>0</v>
      </c>
      <c r="AB151" s="86">
        <v>0</v>
      </c>
      <c r="AC151" s="87">
        <v>0</v>
      </c>
      <c r="AD151" s="86">
        <v>0</v>
      </c>
      <c r="AF151" s="40">
        <v>149</v>
      </c>
      <c r="AG151" s="85">
        <v>61320.862200000003</v>
      </c>
      <c r="AH151" s="87">
        <v>2037.8</v>
      </c>
      <c r="AI151" s="85">
        <v>443</v>
      </c>
      <c r="AJ151" s="37">
        <v>0.68900000000000006</v>
      </c>
      <c r="AK151" s="37">
        <v>0.88600000000000001</v>
      </c>
      <c r="AL151" s="37">
        <v>0.88600000000000001</v>
      </c>
      <c r="AM151" s="86">
        <v>465.12</v>
      </c>
      <c r="AN151" s="87">
        <v>9408.0288</v>
      </c>
      <c r="AO151" s="37">
        <v>0.72</v>
      </c>
      <c r="AP151" s="34">
        <v>0.80799999999999994</v>
      </c>
      <c r="AQ151" s="85">
        <v>36304.400000000001</v>
      </c>
      <c r="AR151" s="87">
        <v>20000.7</v>
      </c>
      <c r="AS151" s="37">
        <v>0.81400000000000006</v>
      </c>
      <c r="AT151" s="34">
        <v>0.85199999999999998</v>
      </c>
      <c r="AU151" s="26"/>
      <c r="AV151" s="85">
        <v>879.17</v>
      </c>
      <c r="AW151" s="86">
        <v>0.35700015430469495</v>
      </c>
      <c r="AX151" s="85">
        <v>932.14700000000005</v>
      </c>
      <c r="AY151" s="86">
        <v>0.58005413814561302</v>
      </c>
      <c r="AZ151" s="85">
        <v>1121.4780000000001</v>
      </c>
      <c r="BA151" s="86">
        <v>0.5784392407674851</v>
      </c>
      <c r="BB151" s="26"/>
      <c r="BC151" s="88">
        <v>53641.616999999998</v>
      </c>
      <c r="BD151" s="86">
        <v>0.77049180327868849</v>
      </c>
      <c r="BE151" s="26"/>
      <c r="BF151" s="133">
        <v>26177.436000000002</v>
      </c>
      <c r="BG151" s="26">
        <v>0</v>
      </c>
      <c r="BH151" s="89">
        <v>0</v>
      </c>
      <c r="BI151" s="90">
        <v>0.80298883435582824</v>
      </c>
      <c r="BJ151" s="91">
        <v>0</v>
      </c>
      <c r="BK151" s="89">
        <v>0</v>
      </c>
      <c r="BL151" s="89">
        <v>0</v>
      </c>
      <c r="BM151" s="89">
        <v>0</v>
      </c>
      <c r="BN151" s="89">
        <v>6449.9719999999998</v>
      </c>
      <c r="BO151" s="90">
        <v>0.47855557204332988</v>
      </c>
      <c r="BP151" s="91">
        <v>0</v>
      </c>
      <c r="BQ151" s="26">
        <v>7668</v>
      </c>
      <c r="BR151" s="26">
        <v>0</v>
      </c>
      <c r="BS151" s="26"/>
      <c r="BT151" s="92">
        <v>-700</v>
      </c>
      <c r="BU151" s="26">
        <v>0</v>
      </c>
      <c r="BV151" s="26">
        <v>4485</v>
      </c>
      <c r="BW151" s="26">
        <v>4485</v>
      </c>
      <c r="BX151" s="26">
        <v>0</v>
      </c>
      <c r="BY151" s="26">
        <v>0</v>
      </c>
      <c r="BZ151" s="26">
        <v>-5000</v>
      </c>
      <c r="CA151" s="26">
        <v>0</v>
      </c>
      <c r="CB151" s="26">
        <v>-5300</v>
      </c>
      <c r="CC151" s="26">
        <v>0</v>
      </c>
      <c r="CD151" s="26">
        <v>-4000</v>
      </c>
      <c r="CE151" s="26">
        <v>0</v>
      </c>
      <c r="CF151" s="26">
        <v>-4800</v>
      </c>
      <c r="CG151" s="26">
        <v>0</v>
      </c>
      <c r="CH151" s="26">
        <v>28564.700170209999</v>
      </c>
      <c r="CI151" s="26">
        <v>28564.700170209999</v>
      </c>
      <c r="CJ151" s="90">
        <v>33049.700170209995</v>
      </c>
      <c r="CK151" s="26"/>
      <c r="CL151" s="92">
        <v>-700</v>
      </c>
      <c r="CM151" s="26">
        <v>700</v>
      </c>
      <c r="CN151" s="26">
        <v>4485</v>
      </c>
      <c r="CO151" s="26">
        <v>0</v>
      </c>
      <c r="CP151" s="26">
        <v>0</v>
      </c>
      <c r="CQ151" s="26">
        <v>0</v>
      </c>
      <c r="CR151" s="26">
        <v>-5000</v>
      </c>
      <c r="CS151" s="26">
        <v>5000</v>
      </c>
      <c r="CT151" s="26">
        <v>-5300</v>
      </c>
      <c r="CU151" s="26">
        <v>5300</v>
      </c>
      <c r="CV151" s="26">
        <v>-4000</v>
      </c>
      <c r="CW151" s="26">
        <v>4000</v>
      </c>
      <c r="CX151" s="26">
        <v>-4800</v>
      </c>
      <c r="CY151" s="26">
        <v>4800</v>
      </c>
      <c r="CZ151" s="26">
        <v>28564.700170209999</v>
      </c>
      <c r="DA151" s="26">
        <v>0</v>
      </c>
      <c r="DB151" s="90">
        <v>19800</v>
      </c>
      <c r="DC151" s="26"/>
      <c r="DD151" s="93">
        <v>26630.736000000001</v>
      </c>
      <c r="DE151" s="34">
        <v>1954.9349999999999</v>
      </c>
      <c r="DF151" s="37">
        <v>2804.0450830970999</v>
      </c>
      <c r="DG151" s="37">
        <v>31389.716083097101</v>
      </c>
      <c r="DH151" s="93">
        <v>6894.78</v>
      </c>
      <c r="DI151" s="93">
        <v>49683.411</v>
      </c>
      <c r="DJ151" s="34">
        <v>7869</v>
      </c>
      <c r="DK151" s="90">
        <v>57552.411</v>
      </c>
      <c r="DL151" s="26"/>
      <c r="DM151" s="93">
        <v>987.78</v>
      </c>
      <c r="DN151" s="34">
        <v>10522.090845252949</v>
      </c>
      <c r="DO151" s="34">
        <v>11509.87084525295</v>
      </c>
      <c r="DP151" s="37">
        <v>1455.3989030504879</v>
      </c>
      <c r="DQ151" s="37">
        <v>2914.5855887225489</v>
      </c>
      <c r="DR151" s="37">
        <v>446.55003327999998</v>
      </c>
      <c r="DS151" s="34">
        <v>3361.1356220025491</v>
      </c>
      <c r="DT151" s="34">
        <v>161.92142159569721</v>
      </c>
      <c r="DU151" s="34">
        <v>161.92142159569721</v>
      </c>
      <c r="DW151" s="97">
        <v>0</v>
      </c>
      <c r="DX151" s="98">
        <v>6779.6610170000004</v>
      </c>
      <c r="DY151" s="104">
        <v>1447.7400829999999</v>
      </c>
      <c r="DZ151" s="104">
        <v>0</v>
      </c>
      <c r="EA151" s="97">
        <v>0</v>
      </c>
      <c r="EB151" s="98">
        <v>243.91357840000001</v>
      </c>
      <c r="EC151" s="97">
        <v>0</v>
      </c>
      <c r="ED151" s="98">
        <v>1271.1864410000001</v>
      </c>
      <c r="EE151" s="97">
        <v>0</v>
      </c>
      <c r="EF151" s="98">
        <v>847.5</v>
      </c>
      <c r="EG151" s="97">
        <v>0</v>
      </c>
      <c r="EH151" s="98">
        <v>7397.5988710000001</v>
      </c>
      <c r="EI151" s="97">
        <v>0</v>
      </c>
      <c r="EJ151" s="98">
        <v>6779.6610170000004</v>
      </c>
      <c r="EK151" s="105">
        <v>243.91357840000001</v>
      </c>
      <c r="EL151" s="106">
        <v>847.5</v>
      </c>
      <c r="EM151" s="107">
        <v>735.83500000000004</v>
      </c>
      <c r="EN151" s="105">
        <v>446.55003327999998</v>
      </c>
      <c r="EO151" s="105">
        <v>10964.025395000001</v>
      </c>
      <c r="EP151" s="105">
        <v>0</v>
      </c>
      <c r="ER151" s="133">
        <v>0</v>
      </c>
      <c r="ES151" s="23">
        <v>0</v>
      </c>
      <c r="ET151" s="34">
        <f t="shared" si="41"/>
        <v>0</v>
      </c>
      <c r="EU151" s="133">
        <v>0</v>
      </c>
      <c r="EV151" s="23">
        <v>0</v>
      </c>
      <c r="EW151" s="34">
        <f t="shared" si="40"/>
        <v>0</v>
      </c>
      <c r="EY151" s="141">
        <v>0</v>
      </c>
      <c r="EZ151" s="23">
        <v>0</v>
      </c>
      <c r="FA151" s="139">
        <f t="shared" si="42"/>
        <v>0</v>
      </c>
      <c r="FB151" s="5">
        <v>0</v>
      </c>
      <c r="FC151" s="139">
        <f t="shared" si="43"/>
        <v>0</v>
      </c>
      <c r="FE151" s="5"/>
      <c r="FF151" s="141">
        <v>2897.4</v>
      </c>
      <c r="FG151" s="23">
        <v>10423.35</v>
      </c>
      <c r="FH151" s="139">
        <f t="shared" si="44"/>
        <v>1</v>
      </c>
      <c r="FI151" s="5">
        <v>3837</v>
      </c>
      <c r="FJ151" s="139">
        <f t="shared" si="45"/>
        <v>1</v>
      </c>
      <c r="FL151" s="144">
        <v>7873</v>
      </c>
      <c r="FM151" s="145">
        <f t="shared" si="46"/>
        <v>0.68245451314546257</v>
      </c>
      <c r="FN151" s="144">
        <v>2591</v>
      </c>
      <c r="FO151" s="145">
        <f t="shared" si="47"/>
        <v>0.82634348588741824</v>
      </c>
      <c r="FQ151" s="141">
        <v>278</v>
      </c>
      <c r="FR151" s="23">
        <v>367.01</v>
      </c>
      <c r="FS151" s="185">
        <f t="shared" si="48"/>
        <v>0.8184367466057606</v>
      </c>
      <c r="FT151" s="186">
        <f t="shared" si="49"/>
        <v>645.01</v>
      </c>
      <c r="FV151" s="107" t="e">
        <f t="shared" si="50"/>
        <v>#REF!</v>
      </c>
      <c r="FW151" s="23">
        <v>243.91357840000001</v>
      </c>
      <c r="FX151" s="23">
        <v>330</v>
      </c>
      <c r="FY151" s="23" t="e">
        <f>330*#REF!</f>
        <v>#REF!</v>
      </c>
      <c r="FZ151" s="23" t="e">
        <f t="shared" si="51"/>
        <v>#REF!</v>
      </c>
      <c r="GA151" s="183">
        <v>0</v>
      </c>
      <c r="GC151" s="37">
        <v>18585.97956</v>
      </c>
      <c r="GD151" s="37">
        <f t="shared" si="52"/>
        <v>0.57012207239263801</v>
      </c>
      <c r="GE151" s="37">
        <v>1835.4037837200001</v>
      </c>
      <c r="GF151" s="37">
        <f t="shared" si="53"/>
        <v>0.13617775513577682</v>
      </c>
      <c r="GH151" s="5">
        <v>26939.27261</v>
      </c>
      <c r="GI151" s="270">
        <v>6175.2073760000003</v>
      </c>
      <c r="GK151" s="35">
        <v>0.25700000000000001</v>
      </c>
      <c r="GL151" s="33">
        <v>0.84</v>
      </c>
      <c r="GM151" s="5">
        <f t="shared" si="54"/>
        <v>1517.77579117</v>
      </c>
      <c r="GN151" s="5">
        <v>-1517.77579117</v>
      </c>
      <c r="GO151" s="5">
        <f t="shared" si="55"/>
        <v>0</v>
      </c>
      <c r="GP151" s="5">
        <f t="shared" si="56"/>
        <v>0</v>
      </c>
      <c r="GR151" s="270">
        <v>24578.391950000001</v>
      </c>
      <c r="GS151" s="270">
        <v>6567.372746</v>
      </c>
      <c r="GV151" s="270">
        <v>3776.590956</v>
      </c>
      <c r="GW151" s="270">
        <v>930.30215120000003</v>
      </c>
      <c r="GX151" s="5">
        <f t="shared" si="57"/>
        <v>1537.03108</v>
      </c>
      <c r="GY151" s="5">
        <f t="shared" si="58"/>
        <v>0.60525916704299831</v>
      </c>
    </row>
    <row r="152" spans="16:207" x14ac:dyDescent="0.35">
      <c r="P152" s="40">
        <v>150</v>
      </c>
      <c r="Q152" s="85">
        <v>0</v>
      </c>
      <c r="R152" s="86">
        <v>0</v>
      </c>
      <c r="S152" s="87">
        <v>0</v>
      </c>
      <c r="T152" s="86">
        <v>0</v>
      </c>
      <c r="U152" s="87">
        <v>0</v>
      </c>
      <c r="V152" s="86">
        <v>0</v>
      </c>
      <c r="W152" s="87">
        <v>0</v>
      </c>
      <c r="X152" s="86">
        <v>0</v>
      </c>
      <c r="Y152" s="87">
        <v>0</v>
      </c>
      <c r="Z152" s="86">
        <v>0</v>
      </c>
      <c r="AA152" s="87">
        <v>0</v>
      </c>
      <c r="AB152" s="86">
        <v>0</v>
      </c>
      <c r="AC152" s="87">
        <v>0</v>
      </c>
      <c r="AD152" s="86">
        <v>0</v>
      </c>
      <c r="AF152" s="40">
        <v>150</v>
      </c>
      <c r="AG152" s="85">
        <v>63100.858200000002</v>
      </c>
      <c r="AH152" s="87">
        <v>2056.1999999999998</v>
      </c>
      <c r="AI152" s="85">
        <v>447</v>
      </c>
      <c r="AJ152" s="37">
        <v>0.70899999999999996</v>
      </c>
      <c r="AK152" s="37">
        <v>0.89399999999999991</v>
      </c>
      <c r="AL152" s="37">
        <v>0.89400000000000002</v>
      </c>
      <c r="AM152" s="86">
        <v>445.09399999999999</v>
      </c>
      <c r="AN152" s="87">
        <v>9256.6620000000003</v>
      </c>
      <c r="AO152" s="37">
        <v>0.68899999999999995</v>
      </c>
      <c r="AP152" s="34">
        <v>0.79500000000000004</v>
      </c>
      <c r="AQ152" s="85">
        <v>36616.6</v>
      </c>
      <c r="AR152" s="87">
        <v>19578.150000000001</v>
      </c>
      <c r="AS152" s="37">
        <v>0.82099999999999995</v>
      </c>
      <c r="AT152" s="34">
        <v>0.83400000000000007</v>
      </c>
      <c r="AU152" s="26"/>
      <c r="AV152" s="85">
        <v>884.09500000000003</v>
      </c>
      <c r="AW152" s="86">
        <v>0.35900002436389922</v>
      </c>
      <c r="AX152" s="85">
        <v>934.01599999999996</v>
      </c>
      <c r="AY152" s="86">
        <v>0.58121717485998758</v>
      </c>
      <c r="AZ152" s="85">
        <v>1121.4780000000001</v>
      </c>
      <c r="BA152" s="86">
        <v>0.5784392407674851</v>
      </c>
      <c r="BB152" s="26"/>
      <c r="BC152" s="88">
        <v>53641.616999999998</v>
      </c>
      <c r="BD152" s="86">
        <v>0.77049180327868849</v>
      </c>
      <c r="BE152" s="26"/>
      <c r="BF152" s="133">
        <v>26939.273000000001</v>
      </c>
      <c r="BG152" s="26">
        <v>0</v>
      </c>
      <c r="BH152" s="89">
        <v>0</v>
      </c>
      <c r="BI152" s="90">
        <v>0.82635806748466256</v>
      </c>
      <c r="BJ152" s="91">
        <v>0</v>
      </c>
      <c r="BK152" s="89">
        <v>0</v>
      </c>
      <c r="BL152" s="89">
        <v>0</v>
      </c>
      <c r="BM152" s="89">
        <v>0</v>
      </c>
      <c r="BN152" s="89">
        <v>6175.2070000000003</v>
      </c>
      <c r="BO152" s="90">
        <v>0.45816938714942873</v>
      </c>
      <c r="BP152" s="91">
        <v>0</v>
      </c>
      <c r="BQ152" s="26">
        <v>7668</v>
      </c>
      <c r="BR152" s="26">
        <v>0</v>
      </c>
      <c r="BS152" s="26"/>
      <c r="BT152" s="92">
        <v>-700</v>
      </c>
      <c r="BU152" s="26">
        <v>0</v>
      </c>
      <c r="BV152" s="26">
        <v>4485</v>
      </c>
      <c r="BW152" s="26">
        <v>4485</v>
      </c>
      <c r="BX152" s="26">
        <v>0</v>
      </c>
      <c r="BY152" s="26">
        <v>0</v>
      </c>
      <c r="BZ152" s="26">
        <v>-5000</v>
      </c>
      <c r="CA152" s="26">
        <v>0</v>
      </c>
      <c r="CB152" s="26">
        <v>-5300</v>
      </c>
      <c r="CC152" s="26">
        <v>0</v>
      </c>
      <c r="CD152" s="26">
        <v>-4000</v>
      </c>
      <c r="CE152" s="26">
        <v>0</v>
      </c>
      <c r="CF152" s="26">
        <v>-4800</v>
      </c>
      <c r="CG152" s="26">
        <v>0</v>
      </c>
      <c r="CH152" s="26">
        <v>23454.642297869999</v>
      </c>
      <c r="CI152" s="26">
        <v>23454.642297869999</v>
      </c>
      <c r="CJ152" s="90">
        <v>27939.642297869999</v>
      </c>
      <c r="CK152" s="26"/>
      <c r="CL152" s="92">
        <v>-700</v>
      </c>
      <c r="CM152" s="26">
        <v>700</v>
      </c>
      <c r="CN152" s="26">
        <v>4485</v>
      </c>
      <c r="CO152" s="26">
        <v>0</v>
      </c>
      <c r="CP152" s="26">
        <v>0</v>
      </c>
      <c r="CQ152" s="26">
        <v>0</v>
      </c>
      <c r="CR152" s="26">
        <v>-5000</v>
      </c>
      <c r="CS152" s="26">
        <v>5000</v>
      </c>
      <c r="CT152" s="26">
        <v>-5300</v>
      </c>
      <c r="CU152" s="26">
        <v>5300</v>
      </c>
      <c r="CV152" s="26">
        <v>-4000</v>
      </c>
      <c r="CW152" s="26">
        <v>4000</v>
      </c>
      <c r="CX152" s="26">
        <v>-4800</v>
      </c>
      <c r="CY152" s="26">
        <v>4800</v>
      </c>
      <c r="CZ152" s="26">
        <v>23454.642297869999</v>
      </c>
      <c r="DA152" s="26">
        <v>0</v>
      </c>
      <c r="DB152" s="90">
        <v>19800</v>
      </c>
      <c r="DC152" s="26"/>
      <c r="DD152" s="93">
        <v>26829.452000000001</v>
      </c>
      <c r="DE152" s="34">
        <v>1954.27</v>
      </c>
      <c r="DF152" s="37">
        <v>2984.8624044164999</v>
      </c>
      <c r="DG152" s="37">
        <v>31768.584404416502</v>
      </c>
      <c r="DH152" s="93">
        <v>6929.8019999999997</v>
      </c>
      <c r="DI152" s="93">
        <v>50184.411</v>
      </c>
      <c r="DJ152" s="34">
        <v>7819</v>
      </c>
      <c r="DK152" s="90">
        <v>58003.411</v>
      </c>
      <c r="DL152" s="26"/>
      <c r="DM152" s="93">
        <v>1161.4269999999999</v>
      </c>
      <c r="DN152" s="34">
        <v>10553.7831128091</v>
      </c>
      <c r="DO152" s="34">
        <v>11715.2101128091</v>
      </c>
      <c r="DP152" s="37">
        <v>1455.3989030504879</v>
      </c>
      <c r="DQ152" s="37">
        <v>2931.2847992178222</v>
      </c>
      <c r="DR152" s="37">
        <v>429.85082277999999</v>
      </c>
      <c r="DS152" s="34">
        <v>3361.135621997822</v>
      </c>
      <c r="DT152" s="34">
        <v>162.84915551210119</v>
      </c>
      <c r="DU152" s="34">
        <v>162.84915551210119</v>
      </c>
      <c r="DW152" s="97">
        <v>0</v>
      </c>
      <c r="DX152" s="98">
        <v>6779.6610170000004</v>
      </c>
      <c r="DY152" s="104">
        <v>1447.7400829999999</v>
      </c>
      <c r="DZ152" s="104">
        <v>0</v>
      </c>
      <c r="EA152" s="97">
        <v>0</v>
      </c>
      <c r="EB152" s="98">
        <v>242.98584449000001</v>
      </c>
      <c r="EC152" s="97">
        <v>0</v>
      </c>
      <c r="ED152" s="98">
        <v>1271.1864410000001</v>
      </c>
      <c r="EE152" s="97">
        <v>0</v>
      </c>
      <c r="EF152" s="98">
        <v>847.5</v>
      </c>
      <c r="EG152" s="97">
        <v>0</v>
      </c>
      <c r="EH152" s="98">
        <v>7397.5988710000001</v>
      </c>
      <c r="EI152" s="97">
        <v>0</v>
      </c>
      <c r="EJ152" s="98">
        <v>6779.6610170000004</v>
      </c>
      <c r="EK152" s="105">
        <v>242.98584449000001</v>
      </c>
      <c r="EL152" s="106">
        <v>847.5</v>
      </c>
      <c r="EM152" s="107">
        <v>735.83500000000004</v>
      </c>
      <c r="EN152" s="105">
        <v>429.85082277999999</v>
      </c>
      <c r="EO152" s="105">
        <v>10964.025395000001</v>
      </c>
      <c r="EP152" s="105">
        <v>0</v>
      </c>
      <c r="ER152" s="133">
        <v>0</v>
      </c>
      <c r="ES152" s="23">
        <v>0</v>
      </c>
      <c r="ET152" s="34">
        <f t="shared" si="41"/>
        <v>0</v>
      </c>
      <c r="EU152" s="133">
        <v>0</v>
      </c>
      <c r="EV152" s="23">
        <v>0</v>
      </c>
      <c r="EW152" s="34">
        <f t="shared" si="40"/>
        <v>0</v>
      </c>
      <c r="EY152" s="141">
        <v>0</v>
      </c>
      <c r="EZ152" s="23">
        <v>0</v>
      </c>
      <c r="FA152" s="139">
        <f t="shared" si="42"/>
        <v>0</v>
      </c>
      <c r="FB152" s="5">
        <v>0</v>
      </c>
      <c r="FC152" s="139">
        <f t="shared" si="43"/>
        <v>0</v>
      </c>
      <c r="FE152" s="5"/>
      <c r="FF152" s="141">
        <v>2897.4</v>
      </c>
      <c r="FG152" s="23">
        <v>10423.35</v>
      </c>
      <c r="FH152" s="139">
        <f t="shared" si="44"/>
        <v>1</v>
      </c>
      <c r="FI152" s="5">
        <v>3837</v>
      </c>
      <c r="FJ152" s="139">
        <f t="shared" si="45"/>
        <v>1</v>
      </c>
      <c r="FL152" s="144">
        <v>7873</v>
      </c>
      <c r="FM152" s="145">
        <f t="shared" si="46"/>
        <v>0.68245451314546257</v>
      </c>
      <c r="FN152" s="144">
        <v>2591</v>
      </c>
      <c r="FO152" s="145">
        <f t="shared" si="47"/>
        <v>0.82634348588741824</v>
      </c>
      <c r="FQ152" s="141">
        <v>0</v>
      </c>
      <c r="FR152" s="23">
        <v>367.01</v>
      </c>
      <c r="FS152" s="185">
        <f t="shared" si="48"/>
        <v>0.46568963329526708</v>
      </c>
      <c r="FT152" s="186">
        <f t="shared" si="49"/>
        <v>367.01</v>
      </c>
      <c r="FV152" s="107" t="e">
        <f t="shared" si="50"/>
        <v>#REF!</v>
      </c>
      <c r="FW152" s="23">
        <v>242.98584449000001</v>
      </c>
      <c r="FX152" s="23">
        <v>330</v>
      </c>
      <c r="FY152" s="23" t="e">
        <f>330*#REF!</f>
        <v>#REF!</v>
      </c>
      <c r="FZ152" s="23" t="e">
        <f t="shared" si="51"/>
        <v>#REF!</v>
      </c>
      <c r="GA152" s="183">
        <v>0</v>
      </c>
      <c r="GC152" s="37">
        <v>19126.883829999999</v>
      </c>
      <c r="GD152" s="37">
        <f t="shared" si="52"/>
        <v>0.58671422791411043</v>
      </c>
      <c r="GE152" s="37">
        <v>1455.3989030499999</v>
      </c>
      <c r="GF152" s="37">
        <f t="shared" si="53"/>
        <v>0.10798329893530197</v>
      </c>
      <c r="GH152" s="5">
        <v>26489.845979999998</v>
      </c>
      <c r="GI152" s="270">
        <v>6224.9138590000002</v>
      </c>
      <c r="GK152" s="35">
        <v>0.25700000000000001</v>
      </c>
      <c r="GL152" s="33">
        <v>0.84</v>
      </c>
      <c r="GM152" s="5">
        <f t="shared" si="54"/>
        <v>1517.77579117</v>
      </c>
      <c r="GN152" s="5">
        <v>-1517.77579117</v>
      </c>
      <c r="GO152" s="5">
        <f t="shared" si="55"/>
        <v>0</v>
      </c>
      <c r="GP152" s="5">
        <f t="shared" si="56"/>
        <v>0</v>
      </c>
      <c r="GR152" s="270">
        <v>26177.435519999999</v>
      </c>
      <c r="GS152" s="270">
        <v>6449.9723370000002</v>
      </c>
      <c r="GV152" s="270">
        <v>3776.590956</v>
      </c>
      <c r="GW152" s="270">
        <v>930.30215120000003</v>
      </c>
      <c r="GX152" s="5">
        <f t="shared" si="57"/>
        <v>1537.03108</v>
      </c>
      <c r="GY152" s="5">
        <f t="shared" si="58"/>
        <v>0.60525916704299831</v>
      </c>
    </row>
    <row r="153" spans="16:207" x14ac:dyDescent="0.35">
      <c r="P153" s="40">
        <v>151</v>
      </c>
      <c r="Q153" s="85">
        <v>0</v>
      </c>
      <c r="R153" s="86">
        <v>0</v>
      </c>
      <c r="S153" s="87">
        <v>0</v>
      </c>
      <c r="T153" s="86">
        <v>0</v>
      </c>
      <c r="U153" s="87">
        <v>0</v>
      </c>
      <c r="V153" s="86">
        <v>0</v>
      </c>
      <c r="W153" s="87">
        <v>0</v>
      </c>
      <c r="X153" s="86">
        <v>0</v>
      </c>
      <c r="Y153" s="87">
        <v>0</v>
      </c>
      <c r="Z153" s="86">
        <v>0</v>
      </c>
      <c r="AA153" s="87">
        <v>0</v>
      </c>
      <c r="AB153" s="86">
        <v>0</v>
      </c>
      <c r="AC153" s="87">
        <v>0</v>
      </c>
      <c r="AD153" s="86">
        <v>0</v>
      </c>
      <c r="AF153" s="40">
        <v>151</v>
      </c>
      <c r="AG153" s="85">
        <v>62032.8606</v>
      </c>
      <c r="AH153" s="87">
        <v>2060.8000000000002</v>
      </c>
      <c r="AI153" s="85">
        <v>448</v>
      </c>
      <c r="AJ153" s="37">
        <v>0.69699999999999995</v>
      </c>
      <c r="AK153" s="37">
        <v>0.89600000000000013</v>
      </c>
      <c r="AL153" s="37">
        <v>0.89600000000000002</v>
      </c>
      <c r="AM153" s="86">
        <v>448.32400000000001</v>
      </c>
      <c r="AN153" s="87">
        <v>9198.4439999999995</v>
      </c>
      <c r="AO153" s="37">
        <v>0.69400000000000006</v>
      </c>
      <c r="AP153" s="34">
        <v>0.78999999999999992</v>
      </c>
      <c r="AQ153" s="85">
        <v>37285.599999999999</v>
      </c>
      <c r="AR153" s="87">
        <v>19179.075000000001</v>
      </c>
      <c r="AS153" s="37">
        <v>0.83599999999999997</v>
      </c>
      <c r="AT153" s="34">
        <v>0.81700000000000006</v>
      </c>
      <c r="AU153" s="26"/>
      <c r="AV153" s="85">
        <v>889.02</v>
      </c>
      <c r="AW153" s="86">
        <v>0.36099989442310348</v>
      </c>
      <c r="AX153" s="85">
        <v>943.673</v>
      </c>
      <c r="AY153" s="86">
        <v>0.58722650902302431</v>
      </c>
      <c r="AZ153" s="85">
        <v>1121.4780000000001</v>
      </c>
      <c r="BA153" s="86">
        <v>0.5784392407674851</v>
      </c>
      <c r="BB153" s="26"/>
      <c r="BC153" s="88">
        <v>53641.616999999998</v>
      </c>
      <c r="BD153" s="86">
        <v>0.77049180327868849</v>
      </c>
      <c r="BE153" s="26"/>
      <c r="BF153" s="133">
        <v>26489.846000000001</v>
      </c>
      <c r="BG153" s="26">
        <v>0</v>
      </c>
      <c r="BH153" s="89">
        <v>0</v>
      </c>
      <c r="BI153" s="90">
        <v>0.8125719631901841</v>
      </c>
      <c r="BJ153" s="91">
        <v>0</v>
      </c>
      <c r="BK153" s="89">
        <v>0</v>
      </c>
      <c r="BL153" s="89">
        <v>0</v>
      </c>
      <c r="BM153" s="89">
        <v>0</v>
      </c>
      <c r="BN153" s="89">
        <v>6224.9139999999998</v>
      </c>
      <c r="BO153" s="90">
        <v>0.46185739723994657</v>
      </c>
      <c r="BP153" s="91">
        <v>0</v>
      </c>
      <c r="BQ153" s="26">
        <v>7668</v>
      </c>
      <c r="BR153" s="26">
        <v>0</v>
      </c>
      <c r="BS153" s="26"/>
      <c r="BT153" s="92">
        <v>-700</v>
      </c>
      <c r="BU153" s="26">
        <v>0</v>
      </c>
      <c r="BV153" s="26">
        <v>4485</v>
      </c>
      <c r="BW153" s="26">
        <v>4485</v>
      </c>
      <c r="BX153" s="26">
        <v>0</v>
      </c>
      <c r="BY153" s="26">
        <v>0</v>
      </c>
      <c r="BZ153" s="26">
        <v>-5000</v>
      </c>
      <c r="CA153" s="26">
        <v>0</v>
      </c>
      <c r="CB153" s="26">
        <v>-5300</v>
      </c>
      <c r="CC153" s="26">
        <v>0</v>
      </c>
      <c r="CD153" s="26">
        <v>-4000</v>
      </c>
      <c r="CE153" s="26">
        <v>0</v>
      </c>
      <c r="CF153" s="26">
        <v>-4800</v>
      </c>
      <c r="CG153" s="26">
        <v>0</v>
      </c>
      <c r="CH153" s="26">
        <v>24177.85301649</v>
      </c>
      <c r="CI153" s="26">
        <v>24177.85301649</v>
      </c>
      <c r="CJ153" s="90">
        <v>28662.85301649</v>
      </c>
      <c r="CK153" s="26"/>
      <c r="CL153" s="92">
        <v>-700</v>
      </c>
      <c r="CM153" s="26">
        <v>700</v>
      </c>
      <c r="CN153" s="26">
        <v>4485</v>
      </c>
      <c r="CO153" s="26">
        <v>0</v>
      </c>
      <c r="CP153" s="26">
        <v>0</v>
      </c>
      <c r="CQ153" s="26">
        <v>0</v>
      </c>
      <c r="CR153" s="26">
        <v>-5000</v>
      </c>
      <c r="CS153" s="26">
        <v>5000</v>
      </c>
      <c r="CT153" s="26">
        <v>-5300</v>
      </c>
      <c r="CU153" s="26">
        <v>5300</v>
      </c>
      <c r="CV153" s="26">
        <v>-4000</v>
      </c>
      <c r="CW153" s="26">
        <v>4000</v>
      </c>
      <c r="CX153" s="26">
        <v>-4800</v>
      </c>
      <c r="CY153" s="26">
        <v>4800</v>
      </c>
      <c r="CZ153" s="26">
        <v>24177.85301649</v>
      </c>
      <c r="DA153" s="26">
        <v>0</v>
      </c>
      <c r="DB153" s="90">
        <v>19800</v>
      </c>
      <c r="DC153" s="26"/>
      <c r="DD153" s="93">
        <v>27697.37</v>
      </c>
      <c r="DE153" s="34">
        <v>1976.7650000000001</v>
      </c>
      <c r="DF153" s="37">
        <v>3746.0903539301999</v>
      </c>
      <c r="DG153" s="37">
        <v>33420.225353930196</v>
      </c>
      <c r="DH153" s="93">
        <v>6996.299</v>
      </c>
      <c r="DI153" s="93">
        <v>50078.411</v>
      </c>
      <c r="DJ153" s="34">
        <v>7850</v>
      </c>
      <c r="DK153" s="90">
        <v>57928.411</v>
      </c>
      <c r="DL153" s="26"/>
      <c r="DM153" s="93">
        <v>1222.2739999999999</v>
      </c>
      <c r="DN153" s="34">
        <v>10569.62924658717</v>
      </c>
      <c r="DO153" s="34">
        <v>11791.90324658717</v>
      </c>
      <c r="DP153" s="37">
        <v>1455.3989030504879</v>
      </c>
      <c r="DQ153" s="37">
        <v>2939.6344044654588</v>
      </c>
      <c r="DR153" s="37">
        <v>421.50121753000002</v>
      </c>
      <c r="DS153" s="34">
        <v>3361.1356219954587</v>
      </c>
      <c r="DT153" s="34">
        <v>163.31302247030331</v>
      </c>
      <c r="DU153" s="34">
        <v>163.31302247030331</v>
      </c>
      <c r="DW153" s="97">
        <v>0</v>
      </c>
      <c r="DX153" s="98">
        <v>6779.6610170000004</v>
      </c>
      <c r="DY153" s="104">
        <v>1447.7400829999999</v>
      </c>
      <c r="DZ153" s="104">
        <v>0</v>
      </c>
      <c r="EA153" s="97">
        <v>0</v>
      </c>
      <c r="EB153" s="98">
        <v>242.52197752999999</v>
      </c>
      <c r="EC153" s="97">
        <v>0</v>
      </c>
      <c r="ED153" s="98">
        <v>1271.1864410000001</v>
      </c>
      <c r="EE153" s="97">
        <v>0</v>
      </c>
      <c r="EF153" s="98">
        <v>847.5</v>
      </c>
      <c r="EG153" s="97">
        <v>0</v>
      </c>
      <c r="EH153" s="98">
        <v>7397.5988710000001</v>
      </c>
      <c r="EI153" s="97">
        <v>0</v>
      </c>
      <c r="EJ153" s="98">
        <v>6779.6610170000004</v>
      </c>
      <c r="EK153" s="105">
        <v>242.52197752999999</v>
      </c>
      <c r="EL153" s="106">
        <v>847.5</v>
      </c>
      <c r="EM153" s="107">
        <v>735.83500000000004</v>
      </c>
      <c r="EN153" s="105">
        <v>421.50121753000002</v>
      </c>
      <c r="EO153" s="105">
        <v>10964.025395000001</v>
      </c>
      <c r="EP153" s="105">
        <v>0</v>
      </c>
      <c r="ER153" s="133">
        <v>0</v>
      </c>
      <c r="ES153" s="23">
        <v>0</v>
      </c>
      <c r="ET153" s="34">
        <f t="shared" si="41"/>
        <v>0</v>
      </c>
      <c r="EU153" s="133">
        <v>0</v>
      </c>
      <c r="EV153" s="23">
        <v>0</v>
      </c>
      <c r="EW153" s="34">
        <f t="shared" si="40"/>
        <v>0</v>
      </c>
      <c r="EY153" s="141">
        <v>6511.5986926699998</v>
      </c>
      <c r="EZ153" s="23">
        <v>0</v>
      </c>
      <c r="FA153" s="139">
        <f t="shared" si="42"/>
        <v>0.47865394485069812</v>
      </c>
      <c r="FB153" s="5">
        <v>0</v>
      </c>
      <c r="FC153" s="139">
        <f t="shared" si="43"/>
        <v>0</v>
      </c>
      <c r="FE153" s="5"/>
      <c r="FF153" s="141">
        <v>2897.4</v>
      </c>
      <c r="FG153" s="23">
        <v>10423.35</v>
      </c>
      <c r="FH153" s="139">
        <f t="shared" si="44"/>
        <v>1</v>
      </c>
      <c r="FI153" s="5">
        <v>3837</v>
      </c>
      <c r="FJ153" s="139">
        <f t="shared" si="45"/>
        <v>1</v>
      </c>
      <c r="FL153" s="144">
        <v>7873</v>
      </c>
      <c r="FM153" s="145">
        <f t="shared" si="46"/>
        <v>0.68245451314546257</v>
      </c>
      <c r="FN153" s="144">
        <v>2591</v>
      </c>
      <c r="FO153" s="145">
        <f t="shared" si="47"/>
        <v>0.82634348588741824</v>
      </c>
      <c r="FQ153" s="141">
        <v>0</v>
      </c>
      <c r="FR153" s="23">
        <v>367.01</v>
      </c>
      <c r="FS153" s="185">
        <f t="shared" si="48"/>
        <v>0.46568963329526708</v>
      </c>
      <c r="FT153" s="186">
        <f t="shared" si="49"/>
        <v>367.01</v>
      </c>
      <c r="FV153" s="107" t="e">
        <f t="shared" si="50"/>
        <v>#REF!</v>
      </c>
      <c r="FW153" s="23">
        <v>242.52197752999999</v>
      </c>
      <c r="FX153" s="23">
        <v>330</v>
      </c>
      <c r="FY153" s="23" t="e">
        <f>330*#REF!</f>
        <v>#REF!</v>
      </c>
      <c r="FZ153" s="23" t="e">
        <f t="shared" si="51"/>
        <v>#REF!</v>
      </c>
      <c r="GA153" s="183">
        <v>0</v>
      </c>
      <c r="GC153" s="37">
        <v>9805.0834021299997</v>
      </c>
      <c r="GD153" s="37">
        <f t="shared" si="52"/>
        <v>0.30076942951319019</v>
      </c>
      <c r="GE153" s="37">
        <v>1455.3989030499999</v>
      </c>
      <c r="GF153" s="37">
        <f t="shared" si="53"/>
        <v>0.10798329893530197</v>
      </c>
      <c r="GH153" s="5">
        <v>25487.447260000001</v>
      </c>
      <c r="GI153" s="270">
        <v>6055.6414080000004</v>
      </c>
      <c r="GK153" s="35">
        <v>0.25700000000000001</v>
      </c>
      <c r="GL153" s="33">
        <v>0.84</v>
      </c>
      <c r="GM153" s="5">
        <f t="shared" si="54"/>
        <v>1517.77579117</v>
      </c>
      <c r="GN153" s="5">
        <v>-1517.77579117</v>
      </c>
      <c r="GO153" s="5">
        <f t="shared" si="55"/>
        <v>0</v>
      </c>
      <c r="GP153" s="5">
        <f t="shared" si="56"/>
        <v>0</v>
      </c>
      <c r="GR153" s="270">
        <v>26939.27261</v>
      </c>
      <c r="GS153" s="270">
        <v>6175.2073760000003</v>
      </c>
      <c r="GV153" s="270">
        <v>3776.590956</v>
      </c>
      <c r="GW153" s="270">
        <v>930.30215120000003</v>
      </c>
      <c r="GX153" s="5">
        <f t="shared" si="57"/>
        <v>1537.03108</v>
      </c>
      <c r="GY153" s="5">
        <f t="shared" si="58"/>
        <v>0.60525916704299831</v>
      </c>
    </row>
    <row r="154" spans="16:207" x14ac:dyDescent="0.35">
      <c r="P154" s="40">
        <v>152</v>
      </c>
      <c r="Q154" s="85">
        <v>0</v>
      </c>
      <c r="R154" s="86">
        <v>0</v>
      </c>
      <c r="S154" s="87">
        <v>0</v>
      </c>
      <c r="T154" s="86">
        <v>0</v>
      </c>
      <c r="U154" s="87">
        <v>0</v>
      </c>
      <c r="V154" s="86">
        <v>0</v>
      </c>
      <c r="W154" s="87">
        <v>0</v>
      </c>
      <c r="X154" s="86">
        <v>0</v>
      </c>
      <c r="Y154" s="87">
        <v>0</v>
      </c>
      <c r="Z154" s="86">
        <v>0</v>
      </c>
      <c r="AA154" s="87">
        <v>0</v>
      </c>
      <c r="AB154" s="86">
        <v>0</v>
      </c>
      <c r="AC154" s="87">
        <v>0</v>
      </c>
      <c r="AD154" s="86">
        <v>0</v>
      </c>
      <c r="AF154" s="40">
        <v>152</v>
      </c>
      <c r="AG154" s="85">
        <v>59718.8658</v>
      </c>
      <c r="AH154" s="87">
        <v>2079.1999999999998</v>
      </c>
      <c r="AI154" s="85">
        <v>452</v>
      </c>
      <c r="AJ154" s="37">
        <v>0.67099999999999993</v>
      </c>
      <c r="AK154" s="37">
        <v>0.90399999999999991</v>
      </c>
      <c r="AL154" s="37">
        <v>0.90400000000000003</v>
      </c>
      <c r="AM154" s="86">
        <v>436.05</v>
      </c>
      <c r="AN154" s="87">
        <v>9058.7207999999991</v>
      </c>
      <c r="AO154" s="37">
        <v>0.67500000000000004</v>
      </c>
      <c r="AP154" s="34">
        <v>0.77799999999999991</v>
      </c>
      <c r="AQ154" s="85">
        <v>37687</v>
      </c>
      <c r="AR154" s="87">
        <v>18850.424999999999</v>
      </c>
      <c r="AS154" s="37">
        <v>0.84499999999999997</v>
      </c>
      <c r="AT154" s="34">
        <v>0.80299999999999994</v>
      </c>
      <c r="AU154" s="26"/>
      <c r="AV154" s="85">
        <v>891.48299999999995</v>
      </c>
      <c r="AW154" s="86">
        <v>0.36200003248519891</v>
      </c>
      <c r="AX154" s="85">
        <v>1016.37</v>
      </c>
      <c r="AY154" s="86">
        <v>0.63246421904169259</v>
      </c>
      <c r="AZ154" s="85">
        <v>1121.4780000000001</v>
      </c>
      <c r="BA154" s="86">
        <v>0.5784392407674851</v>
      </c>
      <c r="BB154" s="26"/>
      <c r="BC154" s="88">
        <v>53641.616999999998</v>
      </c>
      <c r="BD154" s="86">
        <v>0.77049180327868849</v>
      </c>
      <c r="BE154" s="26"/>
      <c r="BF154" s="133">
        <v>25487.447</v>
      </c>
      <c r="BG154" s="26">
        <v>0</v>
      </c>
      <c r="BH154" s="89">
        <v>0</v>
      </c>
      <c r="BI154" s="90">
        <v>0.78182352760736196</v>
      </c>
      <c r="BJ154" s="91">
        <v>0</v>
      </c>
      <c r="BK154" s="89">
        <v>0</v>
      </c>
      <c r="BL154" s="89">
        <v>0</v>
      </c>
      <c r="BM154" s="89">
        <v>0</v>
      </c>
      <c r="BN154" s="89">
        <v>6055.6409999999996</v>
      </c>
      <c r="BO154" s="90">
        <v>0.44929818964238016</v>
      </c>
      <c r="BP154" s="91">
        <v>0</v>
      </c>
      <c r="BQ154" s="26">
        <v>7668</v>
      </c>
      <c r="BR154" s="26">
        <v>0</v>
      </c>
      <c r="BS154" s="26"/>
      <c r="BT154" s="92">
        <v>-700</v>
      </c>
      <c r="BU154" s="26">
        <v>0</v>
      </c>
      <c r="BV154" s="26">
        <v>4485</v>
      </c>
      <c r="BW154" s="26">
        <v>4485</v>
      </c>
      <c r="BX154" s="26">
        <v>0</v>
      </c>
      <c r="BY154" s="26">
        <v>0</v>
      </c>
      <c r="BZ154" s="26">
        <v>-5000</v>
      </c>
      <c r="CA154" s="26">
        <v>0</v>
      </c>
      <c r="CB154" s="26">
        <v>-5300</v>
      </c>
      <c r="CC154" s="26">
        <v>0</v>
      </c>
      <c r="CD154" s="26">
        <v>-4000</v>
      </c>
      <c r="CE154" s="26">
        <v>0</v>
      </c>
      <c r="CF154" s="26">
        <v>-4800</v>
      </c>
      <c r="CG154" s="26">
        <v>0</v>
      </c>
      <c r="CH154" s="26">
        <v>18549.629253560001</v>
      </c>
      <c r="CI154" s="26">
        <v>18549.629253560001</v>
      </c>
      <c r="CJ154" s="90">
        <v>23034.629253560001</v>
      </c>
      <c r="CK154" s="26"/>
      <c r="CL154" s="92">
        <v>-700</v>
      </c>
      <c r="CM154" s="26">
        <v>700</v>
      </c>
      <c r="CN154" s="26">
        <v>4485</v>
      </c>
      <c r="CO154" s="26">
        <v>0</v>
      </c>
      <c r="CP154" s="26">
        <v>0</v>
      </c>
      <c r="CQ154" s="26">
        <v>0</v>
      </c>
      <c r="CR154" s="26">
        <v>-5000</v>
      </c>
      <c r="CS154" s="26">
        <v>5000</v>
      </c>
      <c r="CT154" s="26">
        <v>-5300</v>
      </c>
      <c r="CU154" s="26">
        <v>5300</v>
      </c>
      <c r="CV154" s="26">
        <v>-4000</v>
      </c>
      <c r="CW154" s="26">
        <v>4000</v>
      </c>
      <c r="CX154" s="26">
        <v>-4800</v>
      </c>
      <c r="CY154" s="26">
        <v>4800</v>
      </c>
      <c r="CZ154" s="26">
        <v>18549.629253560001</v>
      </c>
      <c r="DA154" s="26">
        <v>0</v>
      </c>
      <c r="DB154" s="90">
        <v>19800</v>
      </c>
      <c r="DC154" s="26"/>
      <c r="DD154" s="93">
        <v>29304.958999999999</v>
      </c>
      <c r="DE154" s="34">
        <v>2014.7550000000001</v>
      </c>
      <c r="DF154" s="37">
        <v>4164.2738159463997</v>
      </c>
      <c r="DG154" s="37">
        <v>35483.987815946399</v>
      </c>
      <c r="DH154" s="93">
        <v>6963.8149999999996</v>
      </c>
      <c r="DI154" s="93">
        <v>49789.411</v>
      </c>
      <c r="DJ154" s="34">
        <v>8040</v>
      </c>
      <c r="DK154" s="90">
        <v>57829.411</v>
      </c>
      <c r="DL154" s="26"/>
      <c r="DM154" s="93">
        <v>1218.1959999999999</v>
      </c>
      <c r="DN154" s="34">
        <v>10553.7831128091</v>
      </c>
      <c r="DO154" s="34">
        <v>11771.9791128091</v>
      </c>
      <c r="DP154" s="37">
        <v>1455.3989030504879</v>
      </c>
      <c r="DQ154" s="37">
        <v>2931.2847992178222</v>
      </c>
      <c r="DR154" s="37">
        <v>429.85082277999999</v>
      </c>
      <c r="DS154" s="34">
        <v>3361.135621997822</v>
      </c>
      <c r="DT154" s="34">
        <v>162.84915551210119</v>
      </c>
      <c r="DU154" s="34">
        <v>162.84915551210119</v>
      </c>
      <c r="DW154" s="97">
        <v>0</v>
      </c>
      <c r="DX154" s="98">
        <v>6779.6610170000004</v>
      </c>
      <c r="DY154" s="104">
        <v>1447.7400829999999</v>
      </c>
      <c r="DZ154" s="104">
        <v>0</v>
      </c>
      <c r="EA154" s="97">
        <v>0</v>
      </c>
      <c r="EB154" s="98">
        <v>242.98584449000001</v>
      </c>
      <c r="EC154" s="97">
        <v>0</v>
      </c>
      <c r="ED154" s="98">
        <v>1271.1864410000001</v>
      </c>
      <c r="EE154" s="97">
        <v>0</v>
      </c>
      <c r="EF154" s="98">
        <v>847.5</v>
      </c>
      <c r="EG154" s="97">
        <v>0</v>
      </c>
      <c r="EH154" s="98">
        <v>7397.5988710000001</v>
      </c>
      <c r="EI154" s="97">
        <v>0</v>
      </c>
      <c r="EJ154" s="98">
        <v>6779.6610170000004</v>
      </c>
      <c r="EK154" s="105">
        <v>242.98584449000001</v>
      </c>
      <c r="EL154" s="106">
        <v>847.5</v>
      </c>
      <c r="EM154" s="107">
        <v>735.83500000000004</v>
      </c>
      <c r="EN154" s="105">
        <v>429.85082277999999</v>
      </c>
      <c r="EO154" s="105">
        <v>10964.025395000001</v>
      </c>
      <c r="EP154" s="105">
        <v>0</v>
      </c>
      <c r="ER154" s="133">
        <v>0</v>
      </c>
      <c r="ES154" s="23">
        <v>0</v>
      </c>
      <c r="ET154" s="34">
        <f t="shared" si="41"/>
        <v>0</v>
      </c>
      <c r="EU154" s="133">
        <v>0</v>
      </c>
      <c r="EV154" s="23">
        <v>0</v>
      </c>
      <c r="EW154" s="34">
        <f t="shared" si="40"/>
        <v>0</v>
      </c>
      <c r="EY154" s="141">
        <v>562.79134395000005</v>
      </c>
      <c r="EZ154" s="23">
        <v>0</v>
      </c>
      <c r="FA154" s="139">
        <f t="shared" si="42"/>
        <v>4.1369609772287236E-2</v>
      </c>
      <c r="FB154" s="5">
        <v>0</v>
      </c>
      <c r="FC154" s="139">
        <f t="shared" si="43"/>
        <v>0</v>
      </c>
      <c r="FE154" s="5"/>
      <c r="FF154" s="141">
        <v>2897.4</v>
      </c>
      <c r="FG154" s="23">
        <v>10423.35</v>
      </c>
      <c r="FH154" s="139">
        <f t="shared" si="44"/>
        <v>1</v>
      </c>
      <c r="FI154" s="5">
        <v>3078.2521829799998</v>
      </c>
      <c r="FJ154" s="139">
        <f t="shared" si="45"/>
        <v>0.80225493431847794</v>
      </c>
      <c r="FL154" s="144">
        <v>7873</v>
      </c>
      <c r="FM154" s="145">
        <f t="shared" si="46"/>
        <v>0.68245451314546257</v>
      </c>
      <c r="FN154" s="144">
        <v>2591</v>
      </c>
      <c r="FO154" s="145">
        <f t="shared" si="47"/>
        <v>0.82634348588741824</v>
      </c>
      <c r="FQ154" s="141">
        <v>278</v>
      </c>
      <c r="FR154" s="23">
        <v>367.01</v>
      </c>
      <c r="FS154" s="185">
        <f t="shared" si="48"/>
        <v>0.8184367466057606</v>
      </c>
      <c r="FT154" s="186">
        <f t="shared" si="49"/>
        <v>645.01</v>
      </c>
      <c r="FV154" s="107" t="e">
        <f t="shared" si="50"/>
        <v>#REF!</v>
      </c>
      <c r="FW154" s="23">
        <v>242.98584449000001</v>
      </c>
      <c r="FX154" s="23">
        <v>330</v>
      </c>
      <c r="FY154" s="23" t="e">
        <f>330*#REF!</f>
        <v>#REF!</v>
      </c>
      <c r="FZ154" s="23" t="e">
        <f t="shared" si="51"/>
        <v>#REF!</v>
      </c>
      <c r="GA154" s="183">
        <v>0</v>
      </c>
      <c r="GC154" s="37">
        <v>18096.087370000001</v>
      </c>
      <c r="GD154" s="37">
        <f t="shared" si="52"/>
        <v>0.55509470460122701</v>
      </c>
      <c r="GE154" s="37">
        <v>1455.3989030499999</v>
      </c>
      <c r="GF154" s="37">
        <f t="shared" si="53"/>
        <v>0.10798329893530197</v>
      </c>
      <c r="GH154" s="5">
        <v>24359.144370000002</v>
      </c>
      <c r="GI154" s="270">
        <v>5428.9403869999996</v>
      </c>
      <c r="GK154" s="35">
        <v>0.25700000000000001</v>
      </c>
      <c r="GL154" s="33">
        <v>0.84</v>
      </c>
      <c r="GM154" s="5">
        <f t="shared" si="54"/>
        <v>1517.77579117</v>
      </c>
      <c r="GN154" s="5">
        <v>-1517.77579117</v>
      </c>
      <c r="GO154" s="5">
        <f t="shared" si="55"/>
        <v>0</v>
      </c>
      <c r="GP154" s="5">
        <f t="shared" si="56"/>
        <v>0</v>
      </c>
      <c r="GR154" s="270">
        <v>26489.845979999998</v>
      </c>
      <c r="GS154" s="270">
        <v>6224.9138590000002</v>
      </c>
      <c r="GV154" s="270">
        <v>3776.590956</v>
      </c>
      <c r="GW154" s="270">
        <v>930.30215120000003</v>
      </c>
      <c r="GX154" s="5">
        <f t="shared" si="57"/>
        <v>1537.03108</v>
      </c>
      <c r="GY154" s="5">
        <f t="shared" si="58"/>
        <v>0.60525916704299831</v>
      </c>
    </row>
    <row r="155" spans="16:207" x14ac:dyDescent="0.35">
      <c r="P155" s="40">
        <v>153</v>
      </c>
      <c r="Q155" s="85">
        <v>0</v>
      </c>
      <c r="R155" s="86">
        <v>0</v>
      </c>
      <c r="S155" s="87">
        <v>0</v>
      </c>
      <c r="T155" s="86">
        <v>0</v>
      </c>
      <c r="U155" s="87">
        <v>0</v>
      </c>
      <c r="V155" s="86">
        <v>0</v>
      </c>
      <c r="W155" s="87">
        <v>0</v>
      </c>
      <c r="X155" s="86">
        <v>0</v>
      </c>
      <c r="Y155" s="87">
        <v>0</v>
      </c>
      <c r="Z155" s="86">
        <v>0</v>
      </c>
      <c r="AA155" s="87">
        <v>0</v>
      </c>
      <c r="AB155" s="86">
        <v>0</v>
      </c>
      <c r="AC155" s="87">
        <v>0</v>
      </c>
      <c r="AD155" s="86">
        <v>0</v>
      </c>
      <c r="AF155" s="40">
        <v>153</v>
      </c>
      <c r="AG155" s="85">
        <v>56959.872000000003</v>
      </c>
      <c r="AH155" s="87">
        <v>2097.6</v>
      </c>
      <c r="AI155" s="85">
        <v>456</v>
      </c>
      <c r="AJ155" s="37">
        <v>0.64</v>
      </c>
      <c r="AK155" s="37">
        <v>0.91199999999999992</v>
      </c>
      <c r="AL155" s="37">
        <v>0.91200000000000003</v>
      </c>
      <c r="AM155" s="86">
        <v>390.83</v>
      </c>
      <c r="AN155" s="87">
        <v>8383.3919999999998</v>
      </c>
      <c r="AO155" s="37">
        <v>0.60499999999999998</v>
      </c>
      <c r="AP155" s="34">
        <v>0.72</v>
      </c>
      <c r="AQ155" s="85">
        <v>37820.800000000003</v>
      </c>
      <c r="AR155" s="87">
        <v>18897.375</v>
      </c>
      <c r="AS155" s="37">
        <v>0.84800000000000009</v>
      </c>
      <c r="AT155" s="34">
        <v>0.80500000000000005</v>
      </c>
      <c r="AU155" s="26"/>
      <c r="AV155" s="85">
        <v>891.48299999999995</v>
      </c>
      <c r="AW155" s="86">
        <v>0.36200003248519891</v>
      </c>
      <c r="AX155" s="85">
        <v>1031.7850000000001</v>
      </c>
      <c r="AY155" s="86">
        <v>0.64205662725575607</v>
      </c>
      <c r="AZ155" s="85">
        <v>1121.4780000000001</v>
      </c>
      <c r="BA155" s="86">
        <v>0.5784392407674851</v>
      </c>
      <c r="BB155" s="26"/>
      <c r="BC155" s="88">
        <v>53641.616999999998</v>
      </c>
      <c r="BD155" s="86">
        <v>0.77049180327868849</v>
      </c>
      <c r="BE155" s="26"/>
      <c r="BF155" s="133">
        <v>24359.144</v>
      </c>
      <c r="BG155" s="26">
        <v>0</v>
      </c>
      <c r="BH155" s="89">
        <v>0</v>
      </c>
      <c r="BI155" s="90">
        <v>0.74721300613496933</v>
      </c>
      <c r="BJ155" s="91">
        <v>0</v>
      </c>
      <c r="BK155" s="89">
        <v>0</v>
      </c>
      <c r="BL155" s="89">
        <v>0</v>
      </c>
      <c r="BM155" s="89">
        <v>0</v>
      </c>
      <c r="BN155" s="89">
        <v>5428.94</v>
      </c>
      <c r="BO155" s="90">
        <v>0.40280011871197502</v>
      </c>
      <c r="BP155" s="91">
        <v>0</v>
      </c>
      <c r="BQ155" s="26">
        <v>7668</v>
      </c>
      <c r="BR155" s="26">
        <v>0</v>
      </c>
      <c r="BS155" s="26"/>
      <c r="BT155" s="92">
        <v>-700</v>
      </c>
      <c r="BU155" s="26">
        <v>0</v>
      </c>
      <c r="BV155" s="26">
        <v>4485</v>
      </c>
      <c r="BW155" s="26">
        <v>4485</v>
      </c>
      <c r="BX155" s="26">
        <v>0</v>
      </c>
      <c r="BY155" s="26">
        <v>0</v>
      </c>
      <c r="BZ155" s="26">
        <v>-5000</v>
      </c>
      <c r="CA155" s="26">
        <v>0</v>
      </c>
      <c r="CB155" s="26">
        <v>-5300</v>
      </c>
      <c r="CC155" s="26">
        <v>0</v>
      </c>
      <c r="CD155" s="26">
        <v>-4000</v>
      </c>
      <c r="CE155" s="26">
        <v>0</v>
      </c>
      <c r="CF155" s="26">
        <v>-4800</v>
      </c>
      <c r="CG155" s="26">
        <v>0</v>
      </c>
      <c r="CH155" s="26">
        <v>20200.097486499999</v>
      </c>
      <c r="CI155" s="26">
        <v>20200.097486499999</v>
      </c>
      <c r="CJ155" s="90">
        <v>24685.097486499999</v>
      </c>
      <c r="CK155" s="26"/>
      <c r="CL155" s="92">
        <v>-700</v>
      </c>
      <c r="CM155" s="26">
        <v>700</v>
      </c>
      <c r="CN155" s="26">
        <v>4485</v>
      </c>
      <c r="CO155" s="26">
        <v>0</v>
      </c>
      <c r="CP155" s="26">
        <v>0</v>
      </c>
      <c r="CQ155" s="26">
        <v>0</v>
      </c>
      <c r="CR155" s="26">
        <v>-5000</v>
      </c>
      <c r="CS155" s="26">
        <v>5000</v>
      </c>
      <c r="CT155" s="26">
        <v>-5300</v>
      </c>
      <c r="CU155" s="26">
        <v>5300</v>
      </c>
      <c r="CV155" s="26">
        <v>-4000</v>
      </c>
      <c r="CW155" s="26">
        <v>4000</v>
      </c>
      <c r="CX155" s="26">
        <v>-4800</v>
      </c>
      <c r="CY155" s="26">
        <v>4800</v>
      </c>
      <c r="CZ155" s="26">
        <v>20200.097486499999</v>
      </c>
      <c r="DA155" s="26">
        <v>0</v>
      </c>
      <c r="DB155" s="90">
        <v>19800</v>
      </c>
      <c r="DC155" s="26"/>
      <c r="DD155" s="93">
        <v>31600.330999999998</v>
      </c>
      <c r="DE155" s="34">
        <v>2035.595</v>
      </c>
      <c r="DF155" s="37">
        <v>4005.3451847143001</v>
      </c>
      <c r="DG155" s="37">
        <v>37641.2711847143</v>
      </c>
      <c r="DH155" s="93">
        <v>7009.6719999999996</v>
      </c>
      <c r="DI155" s="93">
        <v>49762.411</v>
      </c>
      <c r="DJ155" s="34">
        <v>8874</v>
      </c>
      <c r="DK155" s="90">
        <v>58636.411</v>
      </c>
      <c r="DL155" s="26"/>
      <c r="DM155" s="93">
        <v>1137.6869999999999</v>
      </c>
      <c r="DN155" s="34">
        <v>10553.7831128091</v>
      </c>
      <c r="DO155" s="34">
        <v>11691.4701128091</v>
      </c>
      <c r="DP155" s="37">
        <v>1455.3989030504879</v>
      </c>
      <c r="DQ155" s="37">
        <v>2931.2847992178222</v>
      </c>
      <c r="DR155" s="37">
        <v>429.85082277999999</v>
      </c>
      <c r="DS155" s="34">
        <v>3361.135621997822</v>
      </c>
      <c r="DT155" s="34">
        <v>162.84915551210119</v>
      </c>
      <c r="DU155" s="34">
        <v>162.84915551210119</v>
      </c>
      <c r="DW155" s="97">
        <v>0</v>
      </c>
      <c r="DX155" s="98">
        <v>6779.6610170000004</v>
      </c>
      <c r="DY155" s="104">
        <v>1447.7400829999999</v>
      </c>
      <c r="DZ155" s="104">
        <v>0</v>
      </c>
      <c r="EA155" s="97">
        <v>0</v>
      </c>
      <c r="EB155" s="98">
        <v>242.98584449000001</v>
      </c>
      <c r="EC155" s="97">
        <v>0</v>
      </c>
      <c r="ED155" s="98">
        <v>1271.1864410000001</v>
      </c>
      <c r="EE155" s="97">
        <v>0</v>
      </c>
      <c r="EF155" s="98">
        <v>847.5</v>
      </c>
      <c r="EG155" s="97">
        <v>0</v>
      </c>
      <c r="EH155" s="98">
        <v>7397.5988710000001</v>
      </c>
      <c r="EI155" s="97">
        <v>0</v>
      </c>
      <c r="EJ155" s="98">
        <v>6779.6610170000004</v>
      </c>
      <c r="EK155" s="105">
        <v>242.98584449000001</v>
      </c>
      <c r="EL155" s="106">
        <v>847.5</v>
      </c>
      <c r="EM155" s="107">
        <v>735.83500000000004</v>
      </c>
      <c r="EN155" s="105">
        <v>429.85082277999999</v>
      </c>
      <c r="EO155" s="105">
        <v>10964.025395000001</v>
      </c>
      <c r="EP155" s="105">
        <v>0</v>
      </c>
      <c r="ER155" s="133">
        <v>0</v>
      </c>
      <c r="ES155" s="23">
        <v>0</v>
      </c>
      <c r="ET155" s="34">
        <f t="shared" si="41"/>
        <v>0</v>
      </c>
      <c r="EU155" s="133">
        <v>0</v>
      </c>
      <c r="EV155" s="23">
        <v>0</v>
      </c>
      <c r="EW155" s="34">
        <f t="shared" si="40"/>
        <v>0</v>
      </c>
      <c r="EY155" s="141">
        <v>7211.9239925399997</v>
      </c>
      <c r="EZ155" s="23">
        <v>0</v>
      </c>
      <c r="FA155" s="139">
        <f t="shared" si="42"/>
        <v>0.53013338688677869</v>
      </c>
      <c r="FB155" s="5">
        <v>0</v>
      </c>
      <c r="FC155" s="139">
        <f t="shared" si="43"/>
        <v>0</v>
      </c>
      <c r="FE155" s="5"/>
      <c r="FF155" s="141">
        <v>2897.4</v>
      </c>
      <c r="FG155" s="23">
        <v>0</v>
      </c>
      <c r="FH155" s="139">
        <f t="shared" si="44"/>
        <v>0.21751027532233547</v>
      </c>
      <c r="FI155" s="5">
        <v>3837</v>
      </c>
      <c r="FJ155" s="139">
        <f t="shared" si="45"/>
        <v>1</v>
      </c>
      <c r="FL155" s="144">
        <v>7873</v>
      </c>
      <c r="FM155" s="145">
        <f t="shared" si="46"/>
        <v>0.68245451314546257</v>
      </c>
      <c r="FN155" s="144">
        <v>2591</v>
      </c>
      <c r="FO155" s="145">
        <f t="shared" si="47"/>
        <v>0.82634348588741824</v>
      </c>
      <c r="FQ155" s="141">
        <v>0</v>
      </c>
      <c r="FR155" s="23">
        <v>367.01</v>
      </c>
      <c r="FS155" s="185">
        <f t="shared" si="48"/>
        <v>0.46568963329526708</v>
      </c>
      <c r="FT155" s="186">
        <f t="shared" si="49"/>
        <v>367.01</v>
      </c>
      <c r="FV155" s="107" t="e">
        <f t="shared" si="50"/>
        <v>#REF!</v>
      </c>
      <c r="FW155" s="23">
        <v>242.98584449000001</v>
      </c>
      <c r="FX155" s="23">
        <v>330</v>
      </c>
      <c r="FY155" s="23" t="e">
        <f>330*#REF!</f>
        <v>#REF!</v>
      </c>
      <c r="FZ155" s="23" t="e">
        <f t="shared" si="51"/>
        <v>#REF!</v>
      </c>
      <c r="GA155" s="183">
        <v>0</v>
      </c>
      <c r="GC155" s="37">
        <v>9766.5536188099995</v>
      </c>
      <c r="GD155" s="37">
        <f t="shared" si="52"/>
        <v>0.29958753431932517</v>
      </c>
      <c r="GE155" s="37">
        <v>1455.3989030499999</v>
      </c>
      <c r="GF155" s="37">
        <f t="shared" si="53"/>
        <v>0.10798329893530197</v>
      </c>
      <c r="GH155" s="5">
        <v>24295.388439999999</v>
      </c>
      <c r="GI155" s="270">
        <v>4891.6631829999997</v>
      </c>
      <c r="GK155" s="35">
        <v>0.25700000000000001</v>
      </c>
      <c r="GL155" s="33">
        <v>0.84</v>
      </c>
      <c r="GM155" s="5">
        <f t="shared" si="54"/>
        <v>1517.77579117</v>
      </c>
      <c r="GN155" s="5">
        <v>-1517.77579117</v>
      </c>
      <c r="GO155" s="5">
        <f t="shared" si="55"/>
        <v>0</v>
      </c>
      <c r="GP155" s="5">
        <f t="shared" si="56"/>
        <v>0</v>
      </c>
      <c r="GR155" s="270">
        <v>25487.447260000001</v>
      </c>
      <c r="GS155" s="270">
        <v>6055.6414080000004</v>
      </c>
      <c r="GV155" s="270">
        <v>3776.590956</v>
      </c>
      <c r="GW155" s="270">
        <v>930.30215120000003</v>
      </c>
      <c r="GX155" s="5">
        <f t="shared" si="57"/>
        <v>1537.03108</v>
      </c>
      <c r="GY155" s="5">
        <f t="shared" si="58"/>
        <v>0.60525916704299831</v>
      </c>
    </row>
    <row r="156" spans="16:207" x14ac:dyDescent="0.35">
      <c r="P156" s="40">
        <v>154</v>
      </c>
      <c r="Q156" s="85">
        <v>2490</v>
      </c>
      <c r="R156" s="86">
        <v>0.03</v>
      </c>
      <c r="S156" s="87">
        <v>0</v>
      </c>
      <c r="T156" s="86">
        <v>0</v>
      </c>
      <c r="U156" s="87">
        <v>1110</v>
      </c>
      <c r="V156" s="86">
        <v>3.6999999999999998E-2</v>
      </c>
      <c r="W156" s="87">
        <v>172.5384</v>
      </c>
      <c r="X156" s="86">
        <v>1.1999999999999999E-2</v>
      </c>
      <c r="Y156" s="87">
        <v>115.9188</v>
      </c>
      <c r="Z156" s="86">
        <v>1.2E-2</v>
      </c>
      <c r="AA156" s="87">
        <v>1079.82</v>
      </c>
      <c r="AB156" s="86">
        <v>2.0999999999999998E-2</v>
      </c>
      <c r="AC156" s="87">
        <v>972.73680000000002</v>
      </c>
      <c r="AD156" s="86">
        <v>2.0999999999999998E-2</v>
      </c>
      <c r="AF156" s="40">
        <v>154</v>
      </c>
      <c r="AG156" s="85">
        <v>53933.878799999999</v>
      </c>
      <c r="AH156" s="87">
        <v>2099.9</v>
      </c>
      <c r="AI156" s="85">
        <v>456.5</v>
      </c>
      <c r="AJ156" s="37">
        <v>0.60599999999999998</v>
      </c>
      <c r="AK156" s="37">
        <v>0.91300000000000003</v>
      </c>
      <c r="AL156" s="37">
        <v>0.91300000000000003</v>
      </c>
      <c r="AM156" s="86">
        <v>341.08800000000002</v>
      </c>
      <c r="AN156" s="87">
        <v>7742.9939999999997</v>
      </c>
      <c r="AO156" s="37">
        <v>0.52800000000000002</v>
      </c>
      <c r="AP156" s="34">
        <v>0.66499999999999992</v>
      </c>
      <c r="AQ156" s="85">
        <v>37151.800000000003</v>
      </c>
      <c r="AR156" s="87">
        <v>19085.174999999999</v>
      </c>
      <c r="AS156" s="37">
        <v>0.83300000000000007</v>
      </c>
      <c r="AT156" s="34">
        <v>0.81299999999999994</v>
      </c>
      <c r="AU156" s="26"/>
      <c r="AV156" s="85">
        <v>906.25900000000001</v>
      </c>
      <c r="AW156" s="86">
        <v>0.3680000487277984</v>
      </c>
      <c r="AX156" s="85">
        <v>0</v>
      </c>
      <c r="AY156" s="86">
        <v>0</v>
      </c>
      <c r="AZ156" s="85">
        <v>1121.4780000000001</v>
      </c>
      <c r="BA156" s="86">
        <v>0.5784392407674851</v>
      </c>
      <c r="BB156" s="26"/>
      <c r="BC156" s="88">
        <v>53641.616999999998</v>
      </c>
      <c r="BD156" s="86">
        <v>0.77049180327868849</v>
      </c>
      <c r="BE156" s="26"/>
      <c r="BF156" s="133">
        <v>24295.387999999999</v>
      </c>
      <c r="BG156" s="26">
        <v>0</v>
      </c>
      <c r="BH156" s="89">
        <v>0</v>
      </c>
      <c r="BI156" s="90">
        <v>0.74525730061349693</v>
      </c>
      <c r="BJ156" s="91">
        <v>0</v>
      </c>
      <c r="BK156" s="89">
        <v>0</v>
      </c>
      <c r="BL156" s="89">
        <v>0</v>
      </c>
      <c r="BM156" s="89">
        <v>0</v>
      </c>
      <c r="BN156" s="89">
        <v>4891.6629999999996</v>
      </c>
      <c r="BO156" s="90">
        <v>0.36293686006825937</v>
      </c>
      <c r="BP156" s="91">
        <v>0</v>
      </c>
      <c r="BQ156" s="26">
        <v>7668</v>
      </c>
      <c r="BR156" s="26">
        <v>0</v>
      </c>
      <c r="BS156" s="26"/>
      <c r="BT156" s="92">
        <v>-700</v>
      </c>
      <c r="BU156" s="26">
        <v>0</v>
      </c>
      <c r="BV156" s="26">
        <v>4485</v>
      </c>
      <c r="BW156" s="26">
        <v>4485</v>
      </c>
      <c r="BX156" s="26">
        <v>0</v>
      </c>
      <c r="BY156" s="26">
        <v>0</v>
      </c>
      <c r="BZ156" s="26">
        <v>-5000</v>
      </c>
      <c r="CA156" s="26">
        <v>0</v>
      </c>
      <c r="CB156" s="26">
        <v>-5300</v>
      </c>
      <c r="CC156" s="26">
        <v>0</v>
      </c>
      <c r="CD156" s="26">
        <v>-4000</v>
      </c>
      <c r="CE156" s="26">
        <v>0</v>
      </c>
      <c r="CF156" s="26">
        <v>-4800</v>
      </c>
      <c r="CG156" s="26">
        <v>0</v>
      </c>
      <c r="CH156" s="26">
        <v>20381.173239299998</v>
      </c>
      <c r="CI156" s="26">
        <v>20381.173239299998</v>
      </c>
      <c r="CJ156" s="90">
        <v>24866.173239299998</v>
      </c>
      <c r="CK156" s="26"/>
      <c r="CL156" s="92">
        <v>-700</v>
      </c>
      <c r="CM156" s="26">
        <v>700</v>
      </c>
      <c r="CN156" s="26">
        <v>4485</v>
      </c>
      <c r="CO156" s="26">
        <v>0</v>
      </c>
      <c r="CP156" s="26">
        <v>0</v>
      </c>
      <c r="CQ156" s="26">
        <v>0</v>
      </c>
      <c r="CR156" s="26">
        <v>-5000</v>
      </c>
      <c r="CS156" s="26">
        <v>5000</v>
      </c>
      <c r="CT156" s="26">
        <v>-5300</v>
      </c>
      <c r="CU156" s="26">
        <v>5300</v>
      </c>
      <c r="CV156" s="26">
        <v>-4000</v>
      </c>
      <c r="CW156" s="26">
        <v>4000</v>
      </c>
      <c r="CX156" s="26">
        <v>-4800</v>
      </c>
      <c r="CY156" s="26">
        <v>4800</v>
      </c>
      <c r="CZ156" s="26">
        <v>20381.173239299998</v>
      </c>
      <c r="DA156" s="26">
        <v>0</v>
      </c>
      <c r="DB156" s="90">
        <v>19800</v>
      </c>
      <c r="DC156" s="26"/>
      <c r="DD156" s="93">
        <v>34110.508000000002</v>
      </c>
      <c r="DE156" s="34">
        <v>1913.068</v>
      </c>
      <c r="DF156" s="37">
        <v>2484.8285621874002</v>
      </c>
      <c r="DG156" s="37">
        <v>38508.404562187403</v>
      </c>
      <c r="DH156" s="93">
        <v>7404.299</v>
      </c>
      <c r="DI156" s="93">
        <v>50267.411</v>
      </c>
      <c r="DJ156" s="34">
        <v>9802</v>
      </c>
      <c r="DK156" s="90">
        <v>60069.411</v>
      </c>
      <c r="DL156" s="26"/>
      <c r="DM156" s="93">
        <v>1060.5630000000001</v>
      </c>
      <c r="DN156" s="34">
        <v>10553.7831128091</v>
      </c>
      <c r="DO156" s="34">
        <v>11614.3461128091</v>
      </c>
      <c r="DP156" s="37">
        <v>1455.3989030504879</v>
      </c>
      <c r="DQ156" s="37">
        <v>2931.2847992178222</v>
      </c>
      <c r="DR156" s="37">
        <v>429.85082277999999</v>
      </c>
      <c r="DS156" s="34">
        <v>3361.135621997822</v>
      </c>
      <c r="DT156" s="34">
        <v>162.84915551210119</v>
      </c>
      <c r="DU156" s="34">
        <v>162.84915551210119</v>
      </c>
      <c r="DW156" s="97">
        <v>0</v>
      </c>
      <c r="DX156" s="98">
        <v>6779.6610170000004</v>
      </c>
      <c r="DY156" s="104">
        <v>1447.7400829999999</v>
      </c>
      <c r="DZ156" s="104">
        <v>0</v>
      </c>
      <c r="EA156" s="97">
        <v>0</v>
      </c>
      <c r="EB156" s="98">
        <v>242.98584449000001</v>
      </c>
      <c r="EC156" s="97">
        <v>0</v>
      </c>
      <c r="ED156" s="98">
        <v>1271.1864410000001</v>
      </c>
      <c r="EE156" s="97">
        <v>0</v>
      </c>
      <c r="EF156" s="98">
        <v>847.5</v>
      </c>
      <c r="EG156" s="97">
        <v>0</v>
      </c>
      <c r="EH156" s="98">
        <v>7397.5988710000001</v>
      </c>
      <c r="EI156" s="97">
        <v>0</v>
      </c>
      <c r="EJ156" s="98">
        <v>6779.6610170000004</v>
      </c>
      <c r="EK156" s="105">
        <v>242.98584449000001</v>
      </c>
      <c r="EL156" s="106">
        <v>847.5</v>
      </c>
      <c r="EM156" s="107">
        <v>735.83500000000004</v>
      </c>
      <c r="EN156" s="105">
        <v>429.85082277999999</v>
      </c>
      <c r="EO156" s="105">
        <v>10964.025395000001</v>
      </c>
      <c r="EP156" s="105">
        <v>0</v>
      </c>
      <c r="ER156" s="133">
        <v>0</v>
      </c>
      <c r="ES156" s="23">
        <v>0</v>
      </c>
      <c r="ET156" s="34">
        <f t="shared" si="41"/>
        <v>0</v>
      </c>
      <c r="EU156" s="133">
        <v>0</v>
      </c>
      <c r="EV156" s="23">
        <v>0</v>
      </c>
      <c r="EW156" s="34">
        <f t="shared" si="40"/>
        <v>0</v>
      </c>
      <c r="EY156" s="141">
        <v>6322.18954536</v>
      </c>
      <c r="EZ156" s="23">
        <v>0</v>
      </c>
      <c r="FA156" s="139">
        <f t="shared" si="42"/>
        <v>0.46473087621122644</v>
      </c>
      <c r="FB156" s="5">
        <v>0</v>
      </c>
      <c r="FC156" s="139">
        <f t="shared" si="43"/>
        <v>0</v>
      </c>
      <c r="FE156" s="5"/>
      <c r="FF156" s="141">
        <v>2897.4</v>
      </c>
      <c r="FG156" s="23">
        <v>0</v>
      </c>
      <c r="FH156" s="139">
        <f t="shared" si="44"/>
        <v>0.21751027532233547</v>
      </c>
      <c r="FI156" s="5">
        <v>0</v>
      </c>
      <c r="FJ156" s="139">
        <f t="shared" si="45"/>
        <v>0</v>
      </c>
      <c r="FL156" s="144">
        <v>7873</v>
      </c>
      <c r="FM156" s="145">
        <f t="shared" si="46"/>
        <v>0.68245451314546257</v>
      </c>
      <c r="FN156" s="144">
        <v>2591</v>
      </c>
      <c r="FO156" s="145">
        <f t="shared" si="47"/>
        <v>0.82634348588741824</v>
      </c>
      <c r="FQ156" s="141">
        <v>0</v>
      </c>
      <c r="FR156" s="23">
        <v>0</v>
      </c>
      <c r="FS156" s="185">
        <f t="shared" si="48"/>
        <v>0</v>
      </c>
      <c r="FT156" s="186">
        <f t="shared" si="49"/>
        <v>0</v>
      </c>
      <c r="FV156" s="107" t="e">
        <f t="shared" si="50"/>
        <v>#REF!</v>
      </c>
      <c r="FW156" s="23">
        <v>242.98584449000001</v>
      </c>
      <c r="FX156" s="23">
        <v>330</v>
      </c>
      <c r="FY156" s="23" t="e">
        <f>330*#REF!</f>
        <v>#REF!</v>
      </c>
      <c r="FZ156" s="23" t="e">
        <f t="shared" si="51"/>
        <v>#REF!</v>
      </c>
      <c r="GA156" s="183">
        <v>0</v>
      </c>
      <c r="GC156" s="37">
        <v>9746.717199050001</v>
      </c>
      <c r="GD156" s="37">
        <f t="shared" si="52"/>
        <v>0.29897905518558288</v>
      </c>
      <c r="GE156" s="37">
        <v>1455.3989030499999</v>
      </c>
      <c r="GF156" s="37">
        <f t="shared" si="53"/>
        <v>0.10798329893530197</v>
      </c>
      <c r="GH156" s="5">
        <v>26488.442279999999</v>
      </c>
      <c r="GI156" s="270">
        <v>4668.4676129999998</v>
      </c>
      <c r="GK156" s="35">
        <v>0.25700000000000001</v>
      </c>
      <c r="GL156" s="33">
        <v>0.84</v>
      </c>
      <c r="GM156" s="5">
        <f t="shared" si="54"/>
        <v>1517.77579117</v>
      </c>
      <c r="GN156" s="5">
        <v>-1517.77579117</v>
      </c>
      <c r="GO156" s="5">
        <f t="shared" si="55"/>
        <v>0</v>
      </c>
      <c r="GP156" s="5">
        <f t="shared" si="56"/>
        <v>0</v>
      </c>
      <c r="GR156" s="270">
        <v>24359.144370000002</v>
      </c>
      <c r="GS156" s="270">
        <v>5428.9403869999996</v>
      </c>
      <c r="GV156" s="270">
        <v>3776.590956</v>
      </c>
      <c r="GW156" s="270">
        <v>930.30215120000003</v>
      </c>
      <c r="GX156" s="5">
        <f t="shared" si="57"/>
        <v>1537.03108</v>
      </c>
      <c r="GY156" s="5">
        <f t="shared" si="58"/>
        <v>0.60525916704299831</v>
      </c>
    </row>
    <row r="157" spans="16:207" x14ac:dyDescent="0.35">
      <c r="P157" s="40">
        <v>155</v>
      </c>
      <c r="Q157" s="85">
        <v>6806</v>
      </c>
      <c r="R157" s="86">
        <v>8.2000000000000003E-2</v>
      </c>
      <c r="S157" s="87">
        <v>81.685000000000002</v>
      </c>
      <c r="T157" s="86">
        <v>1.7000000000000001E-2</v>
      </c>
      <c r="U157" s="87">
        <v>3210</v>
      </c>
      <c r="V157" s="86">
        <v>0.107</v>
      </c>
      <c r="W157" s="87">
        <v>704.53179999999998</v>
      </c>
      <c r="X157" s="86">
        <v>4.8999999999999995E-2</v>
      </c>
      <c r="Y157" s="87">
        <v>540.95439999999996</v>
      </c>
      <c r="Z157" s="86">
        <v>5.6000000000000001E-2</v>
      </c>
      <c r="AA157" s="87">
        <v>4267.8599999999997</v>
      </c>
      <c r="AB157" s="86">
        <v>8.299999999999999E-2</v>
      </c>
      <c r="AC157" s="87">
        <v>3427.7392</v>
      </c>
      <c r="AD157" s="86">
        <v>7.3999999999999996E-2</v>
      </c>
      <c r="AF157" s="40">
        <v>155</v>
      </c>
      <c r="AG157" s="85">
        <v>53666.879399999998</v>
      </c>
      <c r="AH157" s="87">
        <v>2093</v>
      </c>
      <c r="AI157" s="85">
        <v>455</v>
      </c>
      <c r="AJ157" s="37">
        <v>0.60299999999999998</v>
      </c>
      <c r="AK157" s="37">
        <v>0.91</v>
      </c>
      <c r="AL157" s="37">
        <v>0.91</v>
      </c>
      <c r="AM157" s="86">
        <v>288.11599999999999</v>
      </c>
      <c r="AN157" s="87">
        <v>7230.6755999999996</v>
      </c>
      <c r="AO157" s="37">
        <v>0.44599999999999995</v>
      </c>
      <c r="AP157" s="34">
        <v>0.621</v>
      </c>
      <c r="AQ157" s="85">
        <v>36705.800000000003</v>
      </c>
      <c r="AR157" s="87">
        <v>19695.525000000001</v>
      </c>
      <c r="AS157" s="37">
        <v>0.82300000000000006</v>
      </c>
      <c r="AT157" s="34">
        <v>0.83900000000000008</v>
      </c>
      <c r="AU157" s="26"/>
      <c r="AV157" s="85">
        <v>901.33399999999995</v>
      </c>
      <c r="AW157" s="86">
        <v>0.36600017866859413</v>
      </c>
      <c r="AX157" s="85">
        <v>1033.3889999999999</v>
      </c>
      <c r="AY157" s="86">
        <v>0.64305476042314869</v>
      </c>
      <c r="AZ157" s="85">
        <v>1121.4780000000001</v>
      </c>
      <c r="BA157" s="86">
        <v>0.5784392407674851</v>
      </c>
      <c r="BB157" s="26"/>
      <c r="BC157" s="88">
        <v>53641.616999999998</v>
      </c>
      <c r="BD157" s="86">
        <v>0.77049180327868849</v>
      </c>
      <c r="BE157" s="26"/>
      <c r="BF157" s="133">
        <v>26488.441999999999</v>
      </c>
      <c r="BG157" s="26">
        <v>0</v>
      </c>
      <c r="BH157" s="89">
        <v>0</v>
      </c>
      <c r="BI157" s="90">
        <v>0.81252889570552145</v>
      </c>
      <c r="BJ157" s="91">
        <v>0</v>
      </c>
      <c r="BK157" s="89">
        <v>0</v>
      </c>
      <c r="BL157" s="89">
        <v>0</v>
      </c>
      <c r="BM157" s="89">
        <v>0</v>
      </c>
      <c r="BN157" s="89">
        <v>4668.4679999999998</v>
      </c>
      <c r="BO157" s="90">
        <v>0.34637691052084879</v>
      </c>
      <c r="BP157" s="91">
        <v>0</v>
      </c>
      <c r="BQ157" s="26">
        <v>7668</v>
      </c>
      <c r="BR157" s="26">
        <v>0</v>
      </c>
      <c r="BS157" s="26"/>
      <c r="BT157" s="92">
        <v>-700</v>
      </c>
      <c r="BU157" s="26">
        <v>0</v>
      </c>
      <c r="BV157" s="26">
        <v>4485</v>
      </c>
      <c r="BW157" s="26">
        <v>4485</v>
      </c>
      <c r="BX157" s="26">
        <v>0</v>
      </c>
      <c r="BY157" s="26">
        <v>0</v>
      </c>
      <c r="BZ157" s="26">
        <v>-5000</v>
      </c>
      <c r="CA157" s="26">
        <v>0</v>
      </c>
      <c r="CB157" s="26">
        <v>-5300</v>
      </c>
      <c r="CC157" s="26">
        <v>0</v>
      </c>
      <c r="CD157" s="26">
        <v>-4000</v>
      </c>
      <c r="CE157" s="26">
        <v>0</v>
      </c>
      <c r="CF157" s="26">
        <v>-4800</v>
      </c>
      <c r="CG157" s="26">
        <v>0</v>
      </c>
      <c r="CH157" s="26">
        <v>20889.164371880001</v>
      </c>
      <c r="CI157" s="26">
        <v>20889.164371880001</v>
      </c>
      <c r="CJ157" s="90">
        <v>25374.164371880001</v>
      </c>
      <c r="CK157" s="26"/>
      <c r="CL157" s="92">
        <v>-700</v>
      </c>
      <c r="CM157" s="26">
        <v>700</v>
      </c>
      <c r="CN157" s="26">
        <v>4485</v>
      </c>
      <c r="CO157" s="26">
        <v>0</v>
      </c>
      <c r="CP157" s="26">
        <v>0</v>
      </c>
      <c r="CQ157" s="26">
        <v>0</v>
      </c>
      <c r="CR157" s="26">
        <v>-5000</v>
      </c>
      <c r="CS157" s="26">
        <v>5000</v>
      </c>
      <c r="CT157" s="26">
        <v>-5300</v>
      </c>
      <c r="CU157" s="26">
        <v>5300</v>
      </c>
      <c r="CV157" s="26">
        <v>-4000</v>
      </c>
      <c r="CW157" s="26">
        <v>4000</v>
      </c>
      <c r="CX157" s="26">
        <v>-4800</v>
      </c>
      <c r="CY157" s="26">
        <v>4800</v>
      </c>
      <c r="CZ157" s="26">
        <v>20889.164371880001</v>
      </c>
      <c r="DA157" s="26">
        <v>0</v>
      </c>
      <c r="DB157" s="90">
        <v>19800</v>
      </c>
      <c r="DC157" s="26"/>
      <c r="DD157" s="93">
        <v>35040.794000000002</v>
      </c>
      <c r="DE157" s="34">
        <v>1764.1790000000001</v>
      </c>
      <c r="DF157" s="37">
        <v>2000.9532392553001</v>
      </c>
      <c r="DG157" s="37">
        <v>38805.926239255299</v>
      </c>
      <c r="DH157" s="93">
        <v>7957.683</v>
      </c>
      <c r="DI157" s="93">
        <v>51744.411</v>
      </c>
      <c r="DJ157" s="34">
        <v>9675</v>
      </c>
      <c r="DK157" s="90">
        <v>61419.411</v>
      </c>
      <c r="DL157" s="26"/>
      <c r="DM157" s="93">
        <v>990.99400000000003</v>
      </c>
      <c r="DN157" s="34">
        <v>10553.7831128091</v>
      </c>
      <c r="DO157" s="34">
        <v>11544.777112809101</v>
      </c>
      <c r="DP157" s="37">
        <v>1639.11874024391</v>
      </c>
      <c r="DQ157" s="37">
        <v>2931.2847992178222</v>
      </c>
      <c r="DR157" s="37">
        <v>429.85082277999999</v>
      </c>
      <c r="DS157" s="34">
        <v>3361.135621997822</v>
      </c>
      <c r="DT157" s="34">
        <v>162.84915551210119</v>
      </c>
      <c r="DU157" s="34">
        <v>162.84915551210119</v>
      </c>
      <c r="DW157" s="97">
        <v>0</v>
      </c>
      <c r="DX157" s="98">
        <v>6779.6610170000004</v>
      </c>
      <c r="DY157" s="104">
        <v>1447.7400829999999</v>
      </c>
      <c r="DZ157" s="104">
        <v>0</v>
      </c>
      <c r="EA157" s="97">
        <v>0</v>
      </c>
      <c r="EB157" s="98">
        <v>242.98584449000001</v>
      </c>
      <c r="EC157" s="97">
        <v>0</v>
      </c>
      <c r="ED157" s="98">
        <v>1271.1864410000001</v>
      </c>
      <c r="EE157" s="97">
        <v>0</v>
      </c>
      <c r="EF157" s="98">
        <v>847.5</v>
      </c>
      <c r="EG157" s="97">
        <v>0</v>
      </c>
      <c r="EH157" s="98">
        <v>7397.5988710000001</v>
      </c>
      <c r="EI157" s="97">
        <v>0</v>
      </c>
      <c r="EJ157" s="98">
        <v>6779.6610170000004</v>
      </c>
      <c r="EK157" s="105">
        <v>242.98584449000001</v>
      </c>
      <c r="EL157" s="106">
        <v>847.5</v>
      </c>
      <c r="EM157" s="107">
        <v>735.83500000000004</v>
      </c>
      <c r="EN157" s="105">
        <v>429.85082277999999</v>
      </c>
      <c r="EO157" s="105">
        <v>10964.025395000001</v>
      </c>
      <c r="EP157" s="105">
        <v>0</v>
      </c>
      <c r="ER157" s="133">
        <v>0</v>
      </c>
      <c r="ES157" s="23">
        <v>0</v>
      </c>
      <c r="ET157" s="34">
        <f t="shared" si="41"/>
        <v>0</v>
      </c>
      <c r="EU157" s="133">
        <v>0</v>
      </c>
      <c r="EV157" s="23">
        <v>0</v>
      </c>
      <c r="EW157" s="34">
        <f t="shared" si="40"/>
        <v>0</v>
      </c>
      <c r="EY157" s="141">
        <v>4283.9895957500003</v>
      </c>
      <c r="EZ157" s="23">
        <v>0</v>
      </c>
      <c r="FA157" s="139">
        <f t="shared" si="42"/>
        <v>0.31490707835133547</v>
      </c>
      <c r="FB157" s="5">
        <v>0</v>
      </c>
      <c r="FC157" s="139">
        <f t="shared" si="43"/>
        <v>0</v>
      </c>
      <c r="FE157" s="5"/>
      <c r="FF157" s="141">
        <v>2897.4</v>
      </c>
      <c r="FG157" s="23">
        <v>10423.35</v>
      </c>
      <c r="FH157" s="139">
        <f t="shared" si="44"/>
        <v>1</v>
      </c>
      <c r="FI157" s="5">
        <v>3837</v>
      </c>
      <c r="FJ157" s="139">
        <f t="shared" si="45"/>
        <v>1</v>
      </c>
      <c r="FL157" s="144">
        <v>7873</v>
      </c>
      <c r="FM157" s="145">
        <f t="shared" si="46"/>
        <v>0.68245451314546257</v>
      </c>
      <c r="FN157" s="144">
        <v>2591</v>
      </c>
      <c r="FO157" s="145">
        <f t="shared" si="47"/>
        <v>0.82634348588741824</v>
      </c>
      <c r="FQ157" s="141">
        <v>278</v>
      </c>
      <c r="FR157" s="23">
        <v>367.01</v>
      </c>
      <c r="FS157" s="185">
        <f t="shared" si="48"/>
        <v>0.8184367466057606</v>
      </c>
      <c r="FT157" s="186">
        <f t="shared" si="49"/>
        <v>645.01</v>
      </c>
      <c r="FV157" s="107" t="e">
        <f t="shared" si="50"/>
        <v>#REF!</v>
      </c>
      <c r="FW157" s="23">
        <v>242.98584449000001</v>
      </c>
      <c r="FX157" s="23">
        <v>330</v>
      </c>
      <c r="FY157" s="23" t="e">
        <f>330*#REF!</f>
        <v>#REF!</v>
      </c>
      <c r="FZ157" s="23" t="e">
        <f t="shared" si="51"/>
        <v>#REF!</v>
      </c>
      <c r="GA157" s="183">
        <v>0</v>
      </c>
      <c r="GC157" s="37">
        <v>14391.62647098</v>
      </c>
      <c r="GD157" s="37">
        <f t="shared" si="52"/>
        <v>0.44146093469263803</v>
      </c>
      <c r="GE157" s="37">
        <v>1639.11874025</v>
      </c>
      <c r="GF157" s="37">
        <f t="shared" si="53"/>
        <v>0.12161438939382697</v>
      </c>
      <c r="GH157" s="5">
        <v>29483.574260000001</v>
      </c>
      <c r="GI157" s="270">
        <v>4582.6249719999996</v>
      </c>
      <c r="GK157" s="35">
        <v>0.25700000000000001</v>
      </c>
      <c r="GL157" s="33">
        <v>0.84</v>
      </c>
      <c r="GM157" s="5">
        <f t="shared" si="54"/>
        <v>1517.77579117</v>
      </c>
      <c r="GN157" s="5">
        <v>-1517.77579117</v>
      </c>
      <c r="GO157" s="5">
        <f t="shared" si="55"/>
        <v>0</v>
      </c>
      <c r="GP157" s="5">
        <f t="shared" si="56"/>
        <v>0</v>
      </c>
      <c r="GR157" s="270">
        <v>24295.388439999999</v>
      </c>
      <c r="GS157" s="270">
        <v>4891.6631829999997</v>
      </c>
      <c r="GV157" s="270">
        <v>3776.590956</v>
      </c>
      <c r="GW157" s="270">
        <v>930.30215120000003</v>
      </c>
      <c r="GX157" s="5">
        <f t="shared" si="57"/>
        <v>1537.03108</v>
      </c>
      <c r="GY157" s="5">
        <f t="shared" si="58"/>
        <v>0.60525916704299831</v>
      </c>
    </row>
    <row r="158" spans="16:207" x14ac:dyDescent="0.35">
      <c r="P158" s="40">
        <v>156</v>
      </c>
      <c r="Q158" s="85">
        <v>11288</v>
      </c>
      <c r="R158" s="86">
        <v>0.13600000000000001</v>
      </c>
      <c r="S158" s="87">
        <v>134.54</v>
      </c>
      <c r="T158" s="86">
        <v>2.7999999999999997E-2</v>
      </c>
      <c r="U158" s="87">
        <v>5370</v>
      </c>
      <c r="V158" s="86">
        <v>0.17899999999999999</v>
      </c>
      <c r="W158" s="87">
        <v>1294.038</v>
      </c>
      <c r="X158" s="86">
        <v>0.09</v>
      </c>
      <c r="Y158" s="87">
        <v>1043.2692</v>
      </c>
      <c r="Z158" s="86">
        <v>0.108</v>
      </c>
      <c r="AA158" s="87">
        <v>8124.36</v>
      </c>
      <c r="AB158" s="86">
        <v>0.158</v>
      </c>
      <c r="AC158" s="87">
        <v>6253.308</v>
      </c>
      <c r="AD158" s="86">
        <v>0.13499999999999998</v>
      </c>
      <c r="AF158" s="40">
        <v>156</v>
      </c>
      <c r="AG158" s="85">
        <v>55001.876400000001</v>
      </c>
      <c r="AH158" s="87">
        <v>2093</v>
      </c>
      <c r="AI158" s="85">
        <v>455</v>
      </c>
      <c r="AJ158" s="37">
        <v>0.61799999999999999</v>
      </c>
      <c r="AK158" s="37">
        <v>0.91</v>
      </c>
      <c r="AL158" s="37">
        <v>0.91</v>
      </c>
      <c r="AM158" s="86">
        <v>239.666</v>
      </c>
      <c r="AN158" s="87">
        <v>6695.07</v>
      </c>
      <c r="AO158" s="37">
        <v>0.371</v>
      </c>
      <c r="AP158" s="34">
        <v>0.57499999999999996</v>
      </c>
      <c r="AQ158" s="85">
        <v>36170.6</v>
      </c>
      <c r="AR158" s="87">
        <v>20634.525000000001</v>
      </c>
      <c r="AS158" s="37">
        <v>0.81099999999999994</v>
      </c>
      <c r="AT158" s="34">
        <v>0.87900000000000011</v>
      </c>
      <c r="AU158" s="26"/>
      <c r="AV158" s="85">
        <v>911.18399999999997</v>
      </c>
      <c r="AW158" s="86">
        <v>0.36999991878700267</v>
      </c>
      <c r="AX158" s="85">
        <v>1024.3230000000001</v>
      </c>
      <c r="AY158" s="86">
        <v>0.63741319228375859</v>
      </c>
      <c r="AZ158" s="85">
        <v>1121.4780000000001</v>
      </c>
      <c r="BA158" s="86">
        <v>0.5784392407674851</v>
      </c>
      <c r="BB158" s="26"/>
      <c r="BC158" s="88">
        <v>53641.616999999998</v>
      </c>
      <c r="BD158" s="86">
        <v>0.77049180327868849</v>
      </c>
      <c r="BE158" s="26"/>
      <c r="BF158" s="133">
        <v>29483.574000000001</v>
      </c>
      <c r="BG158" s="26">
        <v>0</v>
      </c>
      <c r="BH158" s="89">
        <v>0</v>
      </c>
      <c r="BI158" s="90">
        <v>0.9044041104294479</v>
      </c>
      <c r="BJ158" s="91">
        <v>0</v>
      </c>
      <c r="BK158" s="89">
        <v>0</v>
      </c>
      <c r="BL158" s="89">
        <v>0</v>
      </c>
      <c r="BM158" s="89">
        <v>0</v>
      </c>
      <c r="BN158" s="89">
        <v>4582.625</v>
      </c>
      <c r="BO158" s="90">
        <v>0.34000779047336399</v>
      </c>
      <c r="BP158" s="91">
        <v>0</v>
      </c>
      <c r="BQ158" s="26">
        <v>7668</v>
      </c>
      <c r="BR158" s="26">
        <v>0</v>
      </c>
      <c r="BS158" s="26"/>
      <c r="BT158" s="92">
        <v>-700</v>
      </c>
      <c r="BU158" s="26">
        <v>0</v>
      </c>
      <c r="BV158" s="26">
        <v>4485</v>
      </c>
      <c r="BW158" s="26">
        <v>4485</v>
      </c>
      <c r="BX158" s="26">
        <v>0</v>
      </c>
      <c r="BY158" s="26">
        <v>0</v>
      </c>
      <c r="BZ158" s="26">
        <v>-5000</v>
      </c>
      <c r="CA158" s="26">
        <v>0</v>
      </c>
      <c r="CB158" s="26">
        <v>-5300</v>
      </c>
      <c r="CC158" s="26">
        <v>0</v>
      </c>
      <c r="CD158" s="26">
        <v>-4000</v>
      </c>
      <c r="CE158" s="26">
        <v>0</v>
      </c>
      <c r="CF158" s="26">
        <v>-4800</v>
      </c>
      <c r="CG158" s="26">
        <v>0</v>
      </c>
      <c r="CH158" s="26">
        <v>20592.227723399999</v>
      </c>
      <c r="CI158" s="26">
        <v>20592.227723399999</v>
      </c>
      <c r="CJ158" s="90">
        <v>25077.227723399999</v>
      </c>
      <c r="CK158" s="26"/>
      <c r="CL158" s="92">
        <v>-700</v>
      </c>
      <c r="CM158" s="26">
        <v>700</v>
      </c>
      <c r="CN158" s="26">
        <v>4485</v>
      </c>
      <c r="CO158" s="26">
        <v>0</v>
      </c>
      <c r="CP158" s="26">
        <v>0</v>
      </c>
      <c r="CQ158" s="26">
        <v>0</v>
      </c>
      <c r="CR158" s="26">
        <v>-5000</v>
      </c>
      <c r="CS158" s="26">
        <v>5000</v>
      </c>
      <c r="CT158" s="26">
        <v>-5300</v>
      </c>
      <c r="CU158" s="26">
        <v>5300</v>
      </c>
      <c r="CV158" s="26">
        <v>-4000</v>
      </c>
      <c r="CW158" s="26">
        <v>4000</v>
      </c>
      <c r="CX158" s="26">
        <v>-4800</v>
      </c>
      <c r="CY158" s="26">
        <v>4800</v>
      </c>
      <c r="CZ158" s="26">
        <v>20592.227723399999</v>
      </c>
      <c r="DA158" s="26">
        <v>0</v>
      </c>
      <c r="DB158" s="90">
        <v>19800</v>
      </c>
      <c r="DC158" s="26"/>
      <c r="DD158" s="93">
        <v>35902.012000000002</v>
      </c>
      <c r="DE158" s="34">
        <v>1736.2159999999999</v>
      </c>
      <c r="DF158" s="37">
        <v>2578.0380017264001</v>
      </c>
      <c r="DG158" s="37">
        <v>40216.266001726406</v>
      </c>
      <c r="DH158" s="93">
        <v>8638.7980000000007</v>
      </c>
      <c r="DI158" s="93">
        <v>54506.411</v>
      </c>
      <c r="DJ158" s="34">
        <v>9365</v>
      </c>
      <c r="DK158" s="90">
        <v>63871.411</v>
      </c>
      <c r="DL158" s="26"/>
      <c r="DM158" s="93">
        <v>941.68299999999999</v>
      </c>
      <c r="DN158" s="34">
        <v>10569.62924658717</v>
      </c>
      <c r="DO158" s="34">
        <v>11511.312246587171</v>
      </c>
      <c r="DP158" s="37">
        <v>1639.11874024391</v>
      </c>
      <c r="DQ158" s="37">
        <v>2939.6344044654588</v>
      </c>
      <c r="DR158" s="37">
        <v>421.50121753000002</v>
      </c>
      <c r="DS158" s="34">
        <v>3361.1356219954587</v>
      </c>
      <c r="DT158" s="34">
        <v>163.31302247030331</v>
      </c>
      <c r="DU158" s="34">
        <v>163.31302247030331</v>
      </c>
      <c r="DW158" s="97">
        <v>0</v>
      </c>
      <c r="DX158" s="98">
        <v>6779.6610170000004</v>
      </c>
      <c r="DY158" s="104">
        <v>1447.7400829999999</v>
      </c>
      <c r="DZ158" s="104">
        <v>0</v>
      </c>
      <c r="EA158" s="97">
        <v>0</v>
      </c>
      <c r="EB158" s="98">
        <v>242.52197752999999</v>
      </c>
      <c r="EC158" s="97">
        <v>0</v>
      </c>
      <c r="ED158" s="98">
        <v>1271.1864410000001</v>
      </c>
      <c r="EE158" s="97">
        <v>0</v>
      </c>
      <c r="EF158" s="98">
        <v>847.5</v>
      </c>
      <c r="EG158" s="97">
        <v>0</v>
      </c>
      <c r="EH158" s="98">
        <v>7397.5988710000001</v>
      </c>
      <c r="EI158" s="97">
        <v>0</v>
      </c>
      <c r="EJ158" s="98">
        <v>6779.6610170000004</v>
      </c>
      <c r="EK158" s="105">
        <v>242.52197752999999</v>
      </c>
      <c r="EL158" s="106">
        <v>847.5</v>
      </c>
      <c r="EM158" s="107">
        <v>735.83500000000004</v>
      </c>
      <c r="EN158" s="105">
        <v>421.50121753000002</v>
      </c>
      <c r="EO158" s="105">
        <v>10964.025395000001</v>
      </c>
      <c r="EP158" s="105">
        <v>0</v>
      </c>
      <c r="ER158" s="133">
        <v>0</v>
      </c>
      <c r="ES158" s="23">
        <v>0</v>
      </c>
      <c r="ET158" s="34">
        <f t="shared" si="41"/>
        <v>0</v>
      </c>
      <c r="EU158" s="133">
        <v>0</v>
      </c>
      <c r="EV158" s="23">
        <v>0</v>
      </c>
      <c r="EW158" s="34">
        <f t="shared" si="40"/>
        <v>0</v>
      </c>
      <c r="EY158" s="141">
        <v>2998.62965033</v>
      </c>
      <c r="EZ158" s="23">
        <v>0</v>
      </c>
      <c r="FA158" s="139">
        <f t="shared" si="42"/>
        <v>0.22042296815564269</v>
      </c>
      <c r="FB158" s="5">
        <v>0</v>
      </c>
      <c r="FC158" s="139">
        <f t="shared" si="43"/>
        <v>0</v>
      </c>
      <c r="FE158" s="5"/>
      <c r="FF158" s="141">
        <v>2897.4</v>
      </c>
      <c r="FG158" s="23">
        <v>10423.35</v>
      </c>
      <c r="FH158" s="139">
        <f t="shared" si="44"/>
        <v>1</v>
      </c>
      <c r="FI158" s="5">
        <v>3837</v>
      </c>
      <c r="FJ158" s="139">
        <f t="shared" si="45"/>
        <v>1</v>
      </c>
      <c r="FL158" s="144">
        <v>7873</v>
      </c>
      <c r="FM158" s="145">
        <f t="shared" si="46"/>
        <v>0.68245451314546257</v>
      </c>
      <c r="FN158" s="144">
        <v>2591</v>
      </c>
      <c r="FO158" s="145">
        <f t="shared" si="47"/>
        <v>0.82634348588741824</v>
      </c>
      <c r="FQ158" s="141">
        <v>278</v>
      </c>
      <c r="FR158" s="23">
        <v>367.01</v>
      </c>
      <c r="FS158" s="185">
        <f t="shared" si="48"/>
        <v>0.8184367466057606</v>
      </c>
      <c r="FT158" s="186">
        <f t="shared" si="49"/>
        <v>645.01</v>
      </c>
      <c r="FV158" s="107" t="e">
        <f t="shared" si="50"/>
        <v>#REF!</v>
      </c>
      <c r="FW158" s="23">
        <v>242.52197752999999</v>
      </c>
      <c r="FX158" s="23">
        <v>330</v>
      </c>
      <c r="FY158" s="23" t="e">
        <f>330*#REF!</f>
        <v>#REF!</v>
      </c>
      <c r="FZ158" s="23" t="e">
        <f t="shared" si="51"/>
        <v>#REF!</v>
      </c>
      <c r="GA158" s="183">
        <v>0</v>
      </c>
      <c r="GC158" s="37">
        <v>9732.9149350600001</v>
      </c>
      <c r="GD158" s="37">
        <f t="shared" si="52"/>
        <v>0.29855567285460122</v>
      </c>
      <c r="GE158" s="37">
        <v>1639.11874025</v>
      </c>
      <c r="GF158" s="37">
        <f t="shared" si="53"/>
        <v>0.12161438939382697</v>
      </c>
      <c r="GH158" s="5">
        <v>32600</v>
      </c>
      <c r="GI158" s="270">
        <v>4978.9622769999996</v>
      </c>
      <c r="GK158" s="35">
        <v>0.25700000000000001</v>
      </c>
      <c r="GL158" s="33">
        <v>0.84</v>
      </c>
      <c r="GM158" s="5">
        <f t="shared" si="54"/>
        <v>1517.77579117</v>
      </c>
      <c r="GN158" s="5">
        <v>-1517.77579117</v>
      </c>
      <c r="GO158" s="5">
        <f t="shared" si="55"/>
        <v>0</v>
      </c>
      <c r="GP158" s="5">
        <f t="shared" si="56"/>
        <v>0</v>
      </c>
      <c r="GR158" s="270">
        <v>26488.442279999999</v>
      </c>
      <c r="GS158" s="270">
        <v>4668.4676129999998</v>
      </c>
    </row>
    <row r="159" spans="16:207" x14ac:dyDescent="0.35">
      <c r="P159" s="40">
        <v>157</v>
      </c>
      <c r="Q159" s="85">
        <v>15272</v>
      </c>
      <c r="R159" s="86">
        <v>0.184</v>
      </c>
      <c r="S159" s="87">
        <v>172.98</v>
      </c>
      <c r="T159" s="86">
        <v>3.5999999999999997E-2</v>
      </c>
      <c r="U159" s="87">
        <v>7200</v>
      </c>
      <c r="V159" s="86">
        <v>0.24</v>
      </c>
      <c r="W159" s="87">
        <v>2185.4863999999998</v>
      </c>
      <c r="X159" s="86">
        <v>0.15199999999999997</v>
      </c>
      <c r="Y159" s="87">
        <v>1584.2236</v>
      </c>
      <c r="Z159" s="86">
        <v>0.16400000000000001</v>
      </c>
      <c r="AA159" s="87">
        <v>11466.66</v>
      </c>
      <c r="AB159" s="86">
        <v>0.223</v>
      </c>
      <c r="AC159" s="87">
        <v>8847.2728000000006</v>
      </c>
      <c r="AD159" s="86">
        <v>0.191</v>
      </c>
      <c r="AF159" s="40">
        <v>157</v>
      </c>
      <c r="AG159" s="85">
        <v>58561.868399999999</v>
      </c>
      <c r="AH159" s="87">
        <v>2099.9</v>
      </c>
      <c r="AI159" s="85">
        <v>456.5</v>
      </c>
      <c r="AJ159" s="37">
        <v>0.65799999999999992</v>
      </c>
      <c r="AK159" s="37">
        <v>0.91300000000000003</v>
      </c>
      <c r="AL159" s="37">
        <v>0.91300000000000003</v>
      </c>
      <c r="AM159" s="86">
        <v>213.82599999999999</v>
      </c>
      <c r="AN159" s="87">
        <v>6799.8624</v>
      </c>
      <c r="AO159" s="37">
        <v>0.33100000000000002</v>
      </c>
      <c r="AP159" s="34">
        <v>0.58399999999999996</v>
      </c>
      <c r="AQ159" s="85">
        <v>35501.599999999999</v>
      </c>
      <c r="AR159" s="87">
        <v>21550.05</v>
      </c>
      <c r="AS159" s="37">
        <v>0.79599999999999993</v>
      </c>
      <c r="AT159" s="34">
        <v>0.91799999999999993</v>
      </c>
      <c r="AU159" s="26"/>
      <c r="AV159" s="85">
        <v>908.72199999999998</v>
      </c>
      <c r="AW159" s="86">
        <v>0.36900018678989388</v>
      </c>
      <c r="AX159" s="85">
        <v>1017.357</v>
      </c>
      <c r="AY159" s="86">
        <v>0.63307840696950834</v>
      </c>
      <c r="AZ159" s="85">
        <v>1121.4780000000001</v>
      </c>
      <c r="BA159" s="86">
        <v>0.5784392407674851</v>
      </c>
      <c r="BB159" s="26"/>
      <c r="BC159" s="88">
        <v>53641.616999999998</v>
      </c>
      <c r="BD159" s="86">
        <v>0.77049180327868849</v>
      </c>
      <c r="BE159" s="26"/>
      <c r="BF159" s="133">
        <v>32600</v>
      </c>
      <c r="BG159" s="26">
        <v>117.562</v>
      </c>
      <c r="BH159" s="89">
        <v>364.91800000000001</v>
      </c>
      <c r="BI159" s="90">
        <v>1</v>
      </c>
      <c r="BJ159" s="91">
        <v>1.2696949026939174E-2</v>
      </c>
      <c r="BK159" s="89">
        <v>0</v>
      </c>
      <c r="BL159" s="89">
        <v>0</v>
      </c>
      <c r="BM159" s="89">
        <v>0</v>
      </c>
      <c r="BN159" s="89">
        <v>4978.9620000000004</v>
      </c>
      <c r="BO159" s="90">
        <v>0.36941400801305835</v>
      </c>
      <c r="BP159" s="91">
        <v>0</v>
      </c>
      <c r="BQ159" s="26">
        <v>7668</v>
      </c>
      <c r="BR159" s="26">
        <v>0</v>
      </c>
      <c r="BS159" s="26"/>
      <c r="BT159" s="92">
        <v>-700</v>
      </c>
      <c r="BU159" s="26">
        <v>0</v>
      </c>
      <c r="BV159" s="26">
        <v>4485</v>
      </c>
      <c r="BW159" s="26">
        <v>4485</v>
      </c>
      <c r="BX159" s="26">
        <v>0</v>
      </c>
      <c r="BY159" s="26">
        <v>0</v>
      </c>
      <c r="BZ159" s="26">
        <v>-5000</v>
      </c>
      <c r="CA159" s="26">
        <v>0</v>
      </c>
      <c r="CB159" s="26">
        <v>-5300</v>
      </c>
      <c r="CC159" s="26">
        <v>0</v>
      </c>
      <c r="CD159" s="26">
        <v>-4000</v>
      </c>
      <c r="CE159" s="26">
        <v>0</v>
      </c>
      <c r="CF159" s="26">
        <v>-4800</v>
      </c>
      <c r="CG159" s="26">
        <v>0</v>
      </c>
      <c r="CH159" s="26">
        <v>23293.240979189999</v>
      </c>
      <c r="CI159" s="26">
        <v>23293.240979189999</v>
      </c>
      <c r="CJ159" s="90">
        <v>27778.240979189999</v>
      </c>
      <c r="CK159" s="26"/>
      <c r="CL159" s="92">
        <v>-700</v>
      </c>
      <c r="CM159" s="26">
        <v>700</v>
      </c>
      <c r="CN159" s="26">
        <v>4485</v>
      </c>
      <c r="CO159" s="26">
        <v>0</v>
      </c>
      <c r="CP159" s="26">
        <v>0</v>
      </c>
      <c r="CQ159" s="26">
        <v>0</v>
      </c>
      <c r="CR159" s="26">
        <v>-5000</v>
      </c>
      <c r="CS159" s="26">
        <v>5000</v>
      </c>
      <c r="CT159" s="26">
        <v>-5300</v>
      </c>
      <c r="CU159" s="26">
        <v>5300</v>
      </c>
      <c r="CV159" s="26">
        <v>-4000</v>
      </c>
      <c r="CW159" s="26">
        <v>4000</v>
      </c>
      <c r="CX159" s="26">
        <v>-4800</v>
      </c>
      <c r="CY159" s="26">
        <v>4800</v>
      </c>
      <c r="CZ159" s="26">
        <v>23293.240979189999</v>
      </c>
      <c r="DA159" s="26">
        <v>0</v>
      </c>
      <c r="DB159" s="90">
        <v>19800</v>
      </c>
      <c r="DC159" s="26"/>
      <c r="DD159" s="93">
        <v>36858.574999999997</v>
      </c>
      <c r="DE159" s="34">
        <v>1676.62</v>
      </c>
      <c r="DF159" s="37">
        <v>2861.3687009046998</v>
      </c>
      <c r="DG159" s="37">
        <v>41396.563700904699</v>
      </c>
      <c r="DH159" s="93">
        <v>9593.99</v>
      </c>
      <c r="DI159" s="93">
        <v>56557.411</v>
      </c>
      <c r="DJ159" s="34">
        <v>8858</v>
      </c>
      <c r="DK159" s="90">
        <v>65415.411</v>
      </c>
      <c r="DL159" s="26"/>
      <c r="DM159" s="93">
        <v>916.39</v>
      </c>
      <c r="DN159" s="34">
        <v>10553.7831128091</v>
      </c>
      <c r="DO159" s="34">
        <v>11470.1731128091</v>
      </c>
      <c r="DP159" s="37">
        <v>1639.11874024391</v>
      </c>
      <c r="DQ159" s="37">
        <v>2931.2847992178222</v>
      </c>
      <c r="DR159" s="37">
        <v>429.85082277999999</v>
      </c>
      <c r="DS159" s="34">
        <v>3361.135621997822</v>
      </c>
      <c r="DT159" s="34">
        <v>162.84915551210119</v>
      </c>
      <c r="DU159" s="34">
        <v>162.84915551210119</v>
      </c>
      <c r="DW159" s="97">
        <v>0</v>
      </c>
      <c r="DX159" s="98">
        <v>6779.6610170000004</v>
      </c>
      <c r="DY159" s="104">
        <v>1447.7400829999999</v>
      </c>
      <c r="DZ159" s="104">
        <v>0</v>
      </c>
      <c r="EA159" s="97">
        <v>0</v>
      </c>
      <c r="EB159" s="98">
        <v>242.98584449000001</v>
      </c>
      <c r="EC159" s="97">
        <v>0</v>
      </c>
      <c r="ED159" s="98">
        <v>1271.1864410000001</v>
      </c>
      <c r="EE159" s="97">
        <v>0</v>
      </c>
      <c r="EF159" s="98">
        <v>847.5</v>
      </c>
      <c r="EG159" s="97">
        <v>0</v>
      </c>
      <c r="EH159" s="98">
        <v>7397.5988710000001</v>
      </c>
      <c r="EI159" s="97">
        <v>0</v>
      </c>
      <c r="EJ159" s="98">
        <v>6779.6610170000004</v>
      </c>
      <c r="EK159" s="105">
        <v>242.98584449000001</v>
      </c>
      <c r="EL159" s="106">
        <v>847.5</v>
      </c>
      <c r="EM159" s="107">
        <v>735.83500000000004</v>
      </c>
      <c r="EN159" s="105">
        <v>429.85082277999999</v>
      </c>
      <c r="EO159" s="105">
        <v>10964.025395000001</v>
      </c>
      <c r="EP159" s="105">
        <v>0</v>
      </c>
      <c r="ER159" s="133">
        <v>0</v>
      </c>
      <c r="ES159" s="23">
        <v>0</v>
      </c>
      <c r="ET159" s="34">
        <f t="shared" si="41"/>
        <v>0</v>
      </c>
      <c r="EU159" s="133">
        <v>0</v>
      </c>
      <c r="EV159" s="23">
        <v>0</v>
      </c>
      <c r="EW159" s="34">
        <f t="shared" si="40"/>
        <v>0</v>
      </c>
      <c r="EY159" s="141">
        <v>551.08658912999999</v>
      </c>
      <c r="EZ159" s="23">
        <v>0</v>
      </c>
      <c r="FA159" s="139">
        <f t="shared" si="42"/>
        <v>4.0509217826694838E-2</v>
      </c>
      <c r="FB159" s="5">
        <v>0</v>
      </c>
      <c r="FC159" s="139">
        <f t="shared" si="43"/>
        <v>0</v>
      </c>
      <c r="FE159" s="5"/>
      <c r="FF159" s="141">
        <v>2897.4</v>
      </c>
      <c r="FG159" s="23">
        <v>10423.35</v>
      </c>
      <c r="FH159" s="139">
        <f t="shared" si="44"/>
        <v>1</v>
      </c>
      <c r="FI159" s="5">
        <v>659.54797021000002</v>
      </c>
      <c r="FJ159" s="139">
        <f t="shared" si="45"/>
        <v>0.17189157420119885</v>
      </c>
      <c r="FL159" s="144">
        <v>7873</v>
      </c>
      <c r="FM159" s="145">
        <f t="shared" si="46"/>
        <v>0.68245451314546257</v>
      </c>
      <c r="FN159" s="144">
        <v>2591</v>
      </c>
      <c r="FO159" s="145">
        <f t="shared" si="47"/>
        <v>0.82634348588741824</v>
      </c>
      <c r="FQ159" s="141">
        <v>278</v>
      </c>
      <c r="FR159" s="23">
        <v>367.01</v>
      </c>
      <c r="FS159" s="185">
        <f t="shared" si="48"/>
        <v>0.8184367466057606</v>
      </c>
      <c r="FT159" s="186">
        <f t="shared" si="49"/>
        <v>645.01</v>
      </c>
      <c r="FV159" s="107" t="e">
        <f t="shared" si="50"/>
        <v>#REF!</v>
      </c>
      <c r="FW159" s="23">
        <v>242.98584449000001</v>
      </c>
      <c r="FX159" s="23">
        <v>330</v>
      </c>
      <c r="FY159" s="23" t="e">
        <f>330*#REF!</f>
        <v>#REF!</v>
      </c>
      <c r="FZ159" s="23" t="e">
        <f t="shared" si="51"/>
        <v>#REF!</v>
      </c>
      <c r="GA159" s="183">
        <v>0</v>
      </c>
      <c r="GC159" s="37">
        <v>10192.115666129999</v>
      </c>
      <c r="GD159" s="37">
        <f t="shared" si="52"/>
        <v>0.3126415848506135</v>
      </c>
      <c r="GE159" s="37">
        <v>1639.11874025</v>
      </c>
      <c r="GF159" s="37">
        <f t="shared" si="53"/>
        <v>0.12161438939382697</v>
      </c>
      <c r="GH159" s="5">
        <v>32600</v>
      </c>
      <c r="GI159" s="270">
        <v>5510.4905550000003</v>
      </c>
      <c r="GK159" s="35">
        <v>0.25700000000000001</v>
      </c>
      <c r="GL159" s="33">
        <v>0.84</v>
      </c>
      <c r="GM159" s="5">
        <f t="shared" si="54"/>
        <v>1517.77579117</v>
      </c>
      <c r="GN159" s="5">
        <v>-1517.77579117</v>
      </c>
      <c r="GO159" s="5">
        <f t="shared" si="55"/>
        <v>0</v>
      </c>
      <c r="GP159" s="5">
        <f t="shared" si="56"/>
        <v>0</v>
      </c>
      <c r="GR159" s="270">
        <v>29483.574260000001</v>
      </c>
      <c r="GS159" s="270">
        <v>4582.6249719999996</v>
      </c>
    </row>
    <row r="160" spans="16:207" x14ac:dyDescent="0.35">
      <c r="P160" s="40">
        <v>158</v>
      </c>
      <c r="Q160" s="85">
        <v>17347</v>
      </c>
      <c r="R160" s="86">
        <v>0.20899999999999999</v>
      </c>
      <c r="S160" s="87">
        <v>187.39500000000001</v>
      </c>
      <c r="T160" s="86">
        <v>3.9E-2</v>
      </c>
      <c r="U160" s="87">
        <v>8160</v>
      </c>
      <c r="V160" s="86">
        <v>0.27200000000000002</v>
      </c>
      <c r="W160" s="87">
        <v>2976.2874000000002</v>
      </c>
      <c r="X160" s="86">
        <v>0.20699999999999999</v>
      </c>
      <c r="Y160" s="87">
        <v>1970.6196</v>
      </c>
      <c r="Z160" s="86">
        <v>0.20400000000000001</v>
      </c>
      <c r="AA160" s="87">
        <v>13934.82</v>
      </c>
      <c r="AB160" s="86">
        <v>0.27100000000000002</v>
      </c>
      <c r="AC160" s="87">
        <v>10514.821599999999</v>
      </c>
      <c r="AD160" s="86">
        <v>0.22699999999999998</v>
      </c>
      <c r="AF160" s="40">
        <v>158</v>
      </c>
      <c r="AG160" s="85">
        <v>61943.860800000002</v>
      </c>
      <c r="AH160" s="87">
        <v>2111.4</v>
      </c>
      <c r="AI160" s="85">
        <v>459</v>
      </c>
      <c r="AJ160" s="37">
        <v>0.69599999999999995</v>
      </c>
      <c r="AK160" s="37">
        <v>0.91800000000000004</v>
      </c>
      <c r="AL160" s="37">
        <v>0.91800000000000004</v>
      </c>
      <c r="AM160" s="86">
        <v>209.304</v>
      </c>
      <c r="AN160" s="87">
        <v>7207.3883999999998</v>
      </c>
      <c r="AO160" s="37">
        <v>0.32400000000000001</v>
      </c>
      <c r="AP160" s="34">
        <v>0.61899999999999999</v>
      </c>
      <c r="AQ160" s="85">
        <v>35590.800000000003</v>
      </c>
      <c r="AR160" s="87">
        <v>22207.35</v>
      </c>
      <c r="AS160" s="37">
        <v>0.79800000000000004</v>
      </c>
      <c r="AT160" s="34">
        <v>0.94599999999999995</v>
      </c>
      <c r="AU160" s="26"/>
      <c r="AV160" s="85">
        <v>911.18399999999997</v>
      </c>
      <c r="AW160" s="86">
        <v>0.36999991878700267</v>
      </c>
      <c r="AX160" s="85">
        <v>1014.687</v>
      </c>
      <c r="AY160" s="86">
        <v>0.63141692594897325</v>
      </c>
      <c r="AZ160" s="85">
        <v>1121.4780000000001</v>
      </c>
      <c r="BA160" s="86">
        <v>0.5784392407674851</v>
      </c>
      <c r="BB160" s="26"/>
      <c r="BC160" s="88">
        <v>53641.616999999998</v>
      </c>
      <c r="BD160" s="86">
        <v>0.77049180327868849</v>
      </c>
      <c r="BE160" s="26"/>
      <c r="BF160" s="133">
        <v>32600</v>
      </c>
      <c r="BG160" s="26">
        <v>761.29499999999996</v>
      </c>
      <c r="BH160" s="89">
        <v>2202.5450000000001</v>
      </c>
      <c r="BI160" s="90">
        <v>1</v>
      </c>
      <c r="BJ160" s="91">
        <v>7.7996446285863469E-2</v>
      </c>
      <c r="BK160" s="89">
        <v>0</v>
      </c>
      <c r="BL160" s="89">
        <v>0</v>
      </c>
      <c r="BM160" s="89">
        <v>0</v>
      </c>
      <c r="BN160" s="89">
        <v>5510.491</v>
      </c>
      <c r="BO160" s="90">
        <v>0.40885079388633327</v>
      </c>
      <c r="BP160" s="91">
        <v>0</v>
      </c>
      <c r="BQ160" s="26">
        <v>7668</v>
      </c>
      <c r="BR160" s="26">
        <v>0</v>
      </c>
      <c r="BS160" s="26"/>
      <c r="BT160" s="92">
        <v>-700</v>
      </c>
      <c r="BU160" s="26">
        <v>0</v>
      </c>
      <c r="BV160" s="26">
        <v>4485</v>
      </c>
      <c r="BW160" s="26">
        <v>4485</v>
      </c>
      <c r="BX160" s="26">
        <v>0</v>
      </c>
      <c r="BY160" s="26">
        <v>0</v>
      </c>
      <c r="BZ160" s="26">
        <v>-5000</v>
      </c>
      <c r="CA160" s="26">
        <v>0</v>
      </c>
      <c r="CB160" s="26">
        <v>-5300</v>
      </c>
      <c r="CC160" s="26">
        <v>0</v>
      </c>
      <c r="CD160" s="26">
        <v>-4000</v>
      </c>
      <c r="CE160" s="26">
        <v>0</v>
      </c>
      <c r="CF160" s="26">
        <v>-4800</v>
      </c>
      <c r="CG160" s="26">
        <v>0</v>
      </c>
      <c r="CH160" s="26">
        <v>25924.267542329999</v>
      </c>
      <c r="CI160" s="26">
        <v>25924.267542329999</v>
      </c>
      <c r="CJ160" s="90">
        <v>30409.267542329999</v>
      </c>
      <c r="CK160" s="26"/>
      <c r="CL160" s="92">
        <v>-700</v>
      </c>
      <c r="CM160" s="26">
        <v>700</v>
      </c>
      <c r="CN160" s="26">
        <v>4485</v>
      </c>
      <c r="CO160" s="26">
        <v>0</v>
      </c>
      <c r="CP160" s="26">
        <v>0</v>
      </c>
      <c r="CQ160" s="26">
        <v>0</v>
      </c>
      <c r="CR160" s="26">
        <v>-5000</v>
      </c>
      <c r="CS160" s="26">
        <v>5000</v>
      </c>
      <c r="CT160" s="26">
        <v>-5300</v>
      </c>
      <c r="CU160" s="26">
        <v>5300</v>
      </c>
      <c r="CV160" s="26">
        <v>-4000</v>
      </c>
      <c r="CW160" s="26">
        <v>4000</v>
      </c>
      <c r="CX160" s="26">
        <v>-4800</v>
      </c>
      <c r="CY160" s="26">
        <v>4800</v>
      </c>
      <c r="CZ160" s="26">
        <v>25924.267542329999</v>
      </c>
      <c r="DA160" s="26">
        <v>0</v>
      </c>
      <c r="DB160" s="90">
        <v>19800</v>
      </c>
      <c r="DC160" s="26"/>
      <c r="DD160" s="93">
        <v>37272.042000000001</v>
      </c>
      <c r="DE160" s="34">
        <v>1696.915</v>
      </c>
      <c r="DF160" s="37">
        <v>2565.5269242793001</v>
      </c>
      <c r="DG160" s="37">
        <v>41534.483924279302</v>
      </c>
      <c r="DH160" s="93">
        <v>9738.6779999999999</v>
      </c>
      <c r="DI160" s="93">
        <v>54547.411</v>
      </c>
      <c r="DJ160" s="34">
        <v>8496</v>
      </c>
      <c r="DK160" s="90">
        <v>63043.411</v>
      </c>
      <c r="DL160" s="26"/>
      <c r="DM160" s="93">
        <v>899.38</v>
      </c>
      <c r="DN160" s="34">
        <v>10553.7831128091</v>
      </c>
      <c r="DO160" s="34">
        <v>11453.163112809099</v>
      </c>
      <c r="DP160" s="37">
        <v>1639.11874024391</v>
      </c>
      <c r="DQ160" s="37">
        <v>2931.2847992178222</v>
      </c>
      <c r="DR160" s="37">
        <v>429.85082277999999</v>
      </c>
      <c r="DS160" s="34">
        <v>3361.135621997822</v>
      </c>
      <c r="DT160" s="34">
        <v>162.84915551210119</v>
      </c>
      <c r="DU160" s="34">
        <v>162.84915551210119</v>
      </c>
      <c r="DW160" s="97">
        <v>0</v>
      </c>
      <c r="DX160" s="98">
        <v>6779.6610170000004</v>
      </c>
      <c r="DY160" s="104">
        <v>1447.7400829999999</v>
      </c>
      <c r="DZ160" s="104">
        <v>0</v>
      </c>
      <c r="EA160" s="97">
        <v>0</v>
      </c>
      <c r="EB160" s="98">
        <v>242.98584449000001</v>
      </c>
      <c r="EC160" s="97">
        <v>0</v>
      </c>
      <c r="ED160" s="98">
        <v>1271.1864410000001</v>
      </c>
      <c r="EE160" s="97">
        <v>0</v>
      </c>
      <c r="EF160" s="98">
        <v>847.5</v>
      </c>
      <c r="EG160" s="97">
        <v>0</v>
      </c>
      <c r="EH160" s="98">
        <v>7397.5988710000001</v>
      </c>
      <c r="EI160" s="97">
        <v>0</v>
      </c>
      <c r="EJ160" s="98">
        <v>6779.6610170000004</v>
      </c>
      <c r="EK160" s="105">
        <v>242.98584449000001</v>
      </c>
      <c r="EL160" s="106">
        <v>847.5</v>
      </c>
      <c r="EM160" s="107">
        <v>735.83500000000004</v>
      </c>
      <c r="EN160" s="105">
        <v>429.85082277999999</v>
      </c>
      <c r="EO160" s="105">
        <v>10964.025395000001</v>
      </c>
      <c r="EP160" s="105">
        <v>0</v>
      </c>
      <c r="ER160" s="133">
        <v>0</v>
      </c>
      <c r="ES160" s="23">
        <v>0</v>
      </c>
      <c r="ET160" s="34">
        <f t="shared" si="41"/>
        <v>0</v>
      </c>
      <c r="EU160" s="133">
        <v>0</v>
      </c>
      <c r="EV160" s="23">
        <v>0</v>
      </c>
      <c r="EW160" s="34">
        <f t="shared" si="40"/>
        <v>0</v>
      </c>
      <c r="EY160" s="141">
        <v>0</v>
      </c>
      <c r="EZ160" s="23">
        <v>0</v>
      </c>
      <c r="FA160" s="139">
        <f t="shared" si="42"/>
        <v>0</v>
      </c>
      <c r="FB160" s="5">
        <v>0</v>
      </c>
      <c r="FC160" s="139">
        <f t="shared" si="43"/>
        <v>0</v>
      </c>
      <c r="FE160" s="5"/>
      <c r="FF160" s="141">
        <v>2897.4</v>
      </c>
      <c r="FG160" s="23">
        <v>10423.35</v>
      </c>
      <c r="FH160" s="139">
        <f t="shared" si="44"/>
        <v>1</v>
      </c>
      <c r="FI160" s="5">
        <v>3837</v>
      </c>
      <c r="FJ160" s="139">
        <f t="shared" si="45"/>
        <v>1</v>
      </c>
      <c r="FL160" s="144">
        <v>7873</v>
      </c>
      <c r="FM160" s="145">
        <f t="shared" si="46"/>
        <v>0.68245451314546257</v>
      </c>
      <c r="FN160" s="144">
        <v>2591</v>
      </c>
      <c r="FO160" s="145">
        <f t="shared" si="47"/>
        <v>0.82634348588741824</v>
      </c>
      <c r="FQ160" s="141">
        <v>0</v>
      </c>
      <c r="FR160" s="23">
        <v>367.01</v>
      </c>
      <c r="FS160" s="185">
        <f t="shared" si="48"/>
        <v>0.46568963329526708</v>
      </c>
      <c r="FT160" s="186">
        <f t="shared" si="49"/>
        <v>367.01</v>
      </c>
      <c r="FV160" s="107" t="e">
        <f t="shared" si="50"/>
        <v>#REF!</v>
      </c>
      <c r="FW160" s="23">
        <v>242.98584449000001</v>
      </c>
      <c r="FX160" s="23">
        <v>330</v>
      </c>
      <c r="FY160" s="23" t="e">
        <f>330*#REF!</f>
        <v>#REF!</v>
      </c>
      <c r="FZ160" s="23" t="e">
        <f t="shared" si="51"/>
        <v>#REF!</v>
      </c>
      <c r="GA160" s="183">
        <v>0</v>
      </c>
      <c r="GC160" s="37">
        <v>12669.100666130002</v>
      </c>
      <c r="GD160" s="37">
        <f t="shared" si="52"/>
        <v>0.38862271981993868</v>
      </c>
      <c r="GE160" s="37">
        <v>1639.11874025</v>
      </c>
      <c r="GF160" s="37">
        <f t="shared" si="53"/>
        <v>0.12161438939382697</v>
      </c>
      <c r="GH160" s="5">
        <v>32600</v>
      </c>
      <c r="GI160" s="270">
        <v>5844.0984150000004</v>
      </c>
      <c r="GK160" s="35">
        <v>0.25700000000000001</v>
      </c>
      <c r="GL160" s="33">
        <v>0.84</v>
      </c>
      <c r="GM160" s="5">
        <f t="shared" si="54"/>
        <v>1517.77579117</v>
      </c>
      <c r="GN160" s="5">
        <v>-1517.77579117</v>
      </c>
      <c r="GO160" s="5">
        <f t="shared" si="55"/>
        <v>0</v>
      </c>
      <c r="GP160" s="5">
        <f t="shared" si="56"/>
        <v>0</v>
      </c>
      <c r="GR160" s="270">
        <v>32600</v>
      </c>
      <c r="GS160" s="270">
        <v>4978.9622769999996</v>
      </c>
    </row>
    <row r="161" spans="15:201" x14ac:dyDescent="0.35">
      <c r="P161" s="40">
        <v>159</v>
      </c>
      <c r="Q161" s="85">
        <v>17347</v>
      </c>
      <c r="R161" s="86">
        <v>0.20899999999999999</v>
      </c>
      <c r="S161" s="87">
        <v>163.37</v>
      </c>
      <c r="T161" s="86">
        <v>3.4000000000000002E-2</v>
      </c>
      <c r="U161" s="87">
        <v>7920</v>
      </c>
      <c r="V161" s="86">
        <v>0.26400000000000001</v>
      </c>
      <c r="W161" s="87">
        <v>3436.3897999999999</v>
      </c>
      <c r="X161" s="86">
        <v>0.23899999999999999</v>
      </c>
      <c r="Y161" s="87">
        <v>2057.5587</v>
      </c>
      <c r="Z161" s="86">
        <v>0.21300000000000002</v>
      </c>
      <c r="AA161" s="87">
        <v>14346.18</v>
      </c>
      <c r="AB161" s="86">
        <v>0.27900000000000003</v>
      </c>
      <c r="AC161" s="87">
        <v>10329.538399999999</v>
      </c>
      <c r="AD161" s="86">
        <v>0.22299999999999998</v>
      </c>
      <c r="AF161" s="40">
        <v>159</v>
      </c>
      <c r="AG161" s="85">
        <v>64168.855799999998</v>
      </c>
      <c r="AH161" s="87">
        <v>2118.3000000000002</v>
      </c>
      <c r="AI161" s="85">
        <v>460.5</v>
      </c>
      <c r="AJ161" s="37">
        <v>0.72099999999999997</v>
      </c>
      <c r="AK161" s="37">
        <v>0.92100000000000004</v>
      </c>
      <c r="AL161" s="37">
        <v>0.92100000000000004</v>
      </c>
      <c r="AM161" s="86">
        <v>214.47200000000001</v>
      </c>
      <c r="AN161" s="87">
        <v>7335.4679999999998</v>
      </c>
      <c r="AO161" s="37">
        <v>0.33200000000000002</v>
      </c>
      <c r="AP161" s="34">
        <v>0.63</v>
      </c>
      <c r="AQ161" s="85">
        <v>36259.800000000003</v>
      </c>
      <c r="AR161" s="87">
        <v>22512.525000000001</v>
      </c>
      <c r="AS161" s="37">
        <v>0.81300000000000006</v>
      </c>
      <c r="AT161" s="34">
        <v>0.95900000000000007</v>
      </c>
      <c r="AU161" s="26"/>
      <c r="AV161" s="85">
        <v>913.64700000000005</v>
      </c>
      <c r="AW161" s="86">
        <v>0.37100005684909815</v>
      </c>
      <c r="AX161" s="85">
        <v>1004.417</v>
      </c>
      <c r="AY161" s="86">
        <v>0.62502613565650278</v>
      </c>
      <c r="AZ161" s="85">
        <v>1121.4780000000001</v>
      </c>
      <c r="BA161" s="86">
        <v>0.5784392407674851</v>
      </c>
      <c r="BB161" s="26"/>
      <c r="BC161" s="88">
        <v>53641.616999999998</v>
      </c>
      <c r="BD161" s="86">
        <v>0.77049180327868849</v>
      </c>
      <c r="BE161" s="26"/>
      <c r="BF161" s="133">
        <v>32600</v>
      </c>
      <c r="BG161" s="26">
        <v>934.54600000000005</v>
      </c>
      <c r="BH161" s="89">
        <v>2844.4479999999999</v>
      </c>
      <c r="BI161" s="90">
        <v>1</v>
      </c>
      <c r="BJ161" s="91">
        <v>9.9448047983561966E-2</v>
      </c>
      <c r="BK161" s="89">
        <v>0</v>
      </c>
      <c r="BL161" s="89">
        <v>0</v>
      </c>
      <c r="BM161" s="89">
        <v>0</v>
      </c>
      <c r="BN161" s="89">
        <v>5844.098</v>
      </c>
      <c r="BO161" s="90">
        <v>0.43360276005342041</v>
      </c>
      <c r="BP161" s="91">
        <v>0</v>
      </c>
      <c r="BQ161" s="26">
        <v>7668</v>
      </c>
      <c r="BR161" s="26">
        <v>0</v>
      </c>
      <c r="BS161" s="26"/>
      <c r="BT161" s="92">
        <v>-700</v>
      </c>
      <c r="BU161" s="26">
        <v>0</v>
      </c>
      <c r="BV161" s="26">
        <v>4485</v>
      </c>
      <c r="BW161" s="26">
        <v>4485</v>
      </c>
      <c r="BX161" s="26">
        <v>0</v>
      </c>
      <c r="BY161" s="26">
        <v>0</v>
      </c>
      <c r="BZ161" s="26">
        <v>-5000</v>
      </c>
      <c r="CA161" s="26">
        <v>0</v>
      </c>
      <c r="CB161" s="26">
        <v>-5300</v>
      </c>
      <c r="CC161" s="26">
        <v>0</v>
      </c>
      <c r="CD161" s="26">
        <v>-4000</v>
      </c>
      <c r="CE161" s="26">
        <v>0</v>
      </c>
      <c r="CF161" s="26">
        <v>-4800</v>
      </c>
      <c r="CG161" s="26">
        <v>0</v>
      </c>
      <c r="CH161" s="26">
        <v>26310.573710199998</v>
      </c>
      <c r="CI161" s="26">
        <v>26310.573710199998</v>
      </c>
      <c r="CJ161" s="90">
        <v>30795.573710199998</v>
      </c>
      <c r="CK161" s="26"/>
      <c r="CL161" s="92">
        <v>-700</v>
      </c>
      <c r="CM161" s="26">
        <v>700</v>
      </c>
      <c r="CN161" s="26">
        <v>4485</v>
      </c>
      <c r="CO161" s="26">
        <v>0</v>
      </c>
      <c r="CP161" s="26">
        <v>0</v>
      </c>
      <c r="CQ161" s="26">
        <v>0</v>
      </c>
      <c r="CR161" s="26">
        <v>-5000</v>
      </c>
      <c r="CS161" s="26">
        <v>5000</v>
      </c>
      <c r="CT161" s="26">
        <v>-5300</v>
      </c>
      <c r="CU161" s="26">
        <v>5300</v>
      </c>
      <c r="CV161" s="26">
        <v>-4000</v>
      </c>
      <c r="CW161" s="26">
        <v>4000</v>
      </c>
      <c r="CX161" s="26">
        <v>-4800</v>
      </c>
      <c r="CY161" s="26">
        <v>4800</v>
      </c>
      <c r="CZ161" s="26">
        <v>26310.573710199998</v>
      </c>
      <c r="DA161" s="26">
        <v>0</v>
      </c>
      <c r="DB161" s="90">
        <v>19800</v>
      </c>
      <c r="DC161" s="26"/>
      <c r="DD161" s="93">
        <v>36194.607000000004</v>
      </c>
      <c r="DE161" s="34">
        <v>1894.8209999999999</v>
      </c>
      <c r="DF161" s="37">
        <v>1930.2141477869</v>
      </c>
      <c r="DG161" s="37">
        <v>40019.642147786901</v>
      </c>
      <c r="DH161" s="93">
        <v>9656.4390000000003</v>
      </c>
      <c r="DI161" s="93">
        <v>53531.411</v>
      </c>
      <c r="DJ161" s="34">
        <v>8304</v>
      </c>
      <c r="DK161" s="90">
        <v>61835.411</v>
      </c>
      <c r="DL161" s="26"/>
      <c r="DM161" s="93">
        <v>895.10900000000004</v>
      </c>
      <c r="DN161" s="34">
        <v>10569.62924658717</v>
      </c>
      <c r="DO161" s="34">
        <v>11464.738246587171</v>
      </c>
      <c r="DP161" s="37">
        <v>1639.11874024391</v>
      </c>
      <c r="DQ161" s="37">
        <v>2939.6344044654588</v>
      </c>
      <c r="DR161" s="37">
        <v>421.50121753000002</v>
      </c>
      <c r="DS161" s="34">
        <v>3361.1356219954587</v>
      </c>
      <c r="DT161" s="34">
        <v>163.31302247030331</v>
      </c>
      <c r="DU161" s="34">
        <v>163.31302247030331</v>
      </c>
      <c r="DW161" s="97">
        <v>0</v>
      </c>
      <c r="DX161" s="98">
        <v>6779.6610170000004</v>
      </c>
      <c r="DY161" s="104">
        <v>1447.7400829999999</v>
      </c>
      <c r="DZ161" s="104">
        <v>0</v>
      </c>
      <c r="EA161" s="97">
        <v>0</v>
      </c>
      <c r="EB161" s="98">
        <v>242.52197752999999</v>
      </c>
      <c r="EC161" s="97">
        <v>0</v>
      </c>
      <c r="ED161" s="98">
        <v>1271.1864410000001</v>
      </c>
      <c r="EE161" s="97">
        <v>0</v>
      </c>
      <c r="EF161" s="98">
        <v>847.5</v>
      </c>
      <c r="EG161" s="97">
        <v>0</v>
      </c>
      <c r="EH161" s="98">
        <v>7397.5988710000001</v>
      </c>
      <c r="EI161" s="97">
        <v>0</v>
      </c>
      <c r="EJ161" s="98">
        <v>6779.6610170000004</v>
      </c>
      <c r="EK161" s="105">
        <v>242.52197752999999</v>
      </c>
      <c r="EL161" s="106">
        <v>847.5</v>
      </c>
      <c r="EM161" s="107">
        <v>735.83500000000004</v>
      </c>
      <c r="EN161" s="105">
        <v>421.50121753000002</v>
      </c>
      <c r="EO161" s="105">
        <v>10964.025395000001</v>
      </c>
      <c r="EP161" s="105">
        <v>0</v>
      </c>
      <c r="ER161" s="133">
        <v>0</v>
      </c>
      <c r="ES161" s="23">
        <v>0</v>
      </c>
      <c r="ET161" s="34">
        <f t="shared" si="41"/>
        <v>0</v>
      </c>
      <c r="EU161" s="133">
        <v>0</v>
      </c>
      <c r="EV161" s="23">
        <v>0</v>
      </c>
      <c r="EW161" s="34">
        <f t="shared" si="40"/>
        <v>0</v>
      </c>
      <c r="EY161" s="141">
        <v>0</v>
      </c>
      <c r="EZ161" s="23">
        <v>0</v>
      </c>
      <c r="FA161" s="139">
        <f t="shared" si="42"/>
        <v>0</v>
      </c>
      <c r="FB161" s="5">
        <v>0</v>
      </c>
      <c r="FC161" s="139">
        <f t="shared" si="43"/>
        <v>0</v>
      </c>
      <c r="FE161" s="5"/>
      <c r="FF161" s="141">
        <v>2897.4</v>
      </c>
      <c r="FG161" s="23">
        <v>10423.35</v>
      </c>
      <c r="FH161" s="139">
        <f t="shared" si="44"/>
        <v>1</v>
      </c>
      <c r="FI161" s="5">
        <v>3837</v>
      </c>
      <c r="FJ161" s="139">
        <f t="shared" si="45"/>
        <v>1</v>
      </c>
      <c r="FL161" s="144">
        <v>7873</v>
      </c>
      <c r="FM161" s="145">
        <f t="shared" si="46"/>
        <v>0.68245451314546257</v>
      </c>
      <c r="FN161" s="144">
        <v>2591</v>
      </c>
      <c r="FO161" s="145">
        <f t="shared" si="47"/>
        <v>0.82634348588741824</v>
      </c>
      <c r="FQ161" s="141">
        <v>278</v>
      </c>
      <c r="FR161" s="23">
        <v>367.01</v>
      </c>
      <c r="FS161" s="185">
        <f t="shared" si="48"/>
        <v>0.8184367466057606</v>
      </c>
      <c r="FT161" s="186">
        <f t="shared" si="49"/>
        <v>645.01</v>
      </c>
      <c r="FV161" s="107" t="e">
        <f t="shared" si="50"/>
        <v>#REF!</v>
      </c>
      <c r="FW161" s="23">
        <v>242.52197752999999</v>
      </c>
      <c r="FX161" s="23">
        <v>330</v>
      </c>
      <c r="FY161" s="23" t="e">
        <f>330*#REF!</f>
        <v>#REF!</v>
      </c>
      <c r="FZ161" s="23" t="e">
        <f t="shared" si="51"/>
        <v>#REF!</v>
      </c>
      <c r="GA161" s="183">
        <v>0</v>
      </c>
      <c r="GC161" s="37">
        <v>13499.930025589998</v>
      </c>
      <c r="GD161" s="37">
        <f t="shared" si="52"/>
        <v>0.41410828299355823</v>
      </c>
      <c r="GE161" s="37">
        <v>1639.11874025</v>
      </c>
      <c r="GF161" s="37">
        <f t="shared" si="53"/>
        <v>0.12161438939382697</v>
      </c>
      <c r="GH161" s="5">
        <v>32600</v>
      </c>
      <c r="GI161" s="270">
        <v>5522.1392109999997</v>
      </c>
      <c r="GK161" s="35">
        <v>0.25700000000000001</v>
      </c>
      <c r="GL161" s="33">
        <v>0.84</v>
      </c>
      <c r="GM161" s="5">
        <f t="shared" si="54"/>
        <v>1517.77579117</v>
      </c>
      <c r="GN161" s="5">
        <v>-1517.77579117</v>
      </c>
      <c r="GO161" s="5">
        <f t="shared" si="55"/>
        <v>0</v>
      </c>
      <c r="GP161" s="5">
        <f t="shared" si="56"/>
        <v>0</v>
      </c>
      <c r="GR161" s="270">
        <v>32600</v>
      </c>
      <c r="GS161" s="270">
        <v>5510.4905550000003</v>
      </c>
    </row>
    <row r="162" spans="15:201" x14ac:dyDescent="0.35">
      <c r="P162" s="40">
        <v>160</v>
      </c>
      <c r="Q162" s="85">
        <v>14442</v>
      </c>
      <c r="R162" s="86">
        <v>0.17399999999999999</v>
      </c>
      <c r="S162" s="87">
        <v>105.71</v>
      </c>
      <c r="T162" s="86">
        <v>2.1999999999999999E-2</v>
      </c>
      <c r="U162" s="87">
        <v>6120</v>
      </c>
      <c r="V162" s="86">
        <v>0.20399999999999999</v>
      </c>
      <c r="W162" s="87">
        <v>3048.1783999999998</v>
      </c>
      <c r="X162" s="86">
        <v>0.21199999999999997</v>
      </c>
      <c r="Y162" s="87">
        <v>1680.8226</v>
      </c>
      <c r="Z162" s="86">
        <v>0.17400000000000002</v>
      </c>
      <c r="AA162" s="87">
        <v>9821.2199999999993</v>
      </c>
      <c r="AB162" s="86">
        <v>0.19099999999999998</v>
      </c>
      <c r="AC162" s="87">
        <v>6855.4784</v>
      </c>
      <c r="AD162" s="86">
        <v>0.14799999999999999</v>
      </c>
      <c r="AF162" s="40">
        <v>160</v>
      </c>
      <c r="AG162" s="85">
        <v>65770.852199999994</v>
      </c>
      <c r="AH162" s="87">
        <v>2122.9</v>
      </c>
      <c r="AI162" s="85">
        <v>461.5</v>
      </c>
      <c r="AJ162" s="37">
        <v>0.73899999999999988</v>
      </c>
      <c r="AK162" s="37">
        <v>0.92300000000000004</v>
      </c>
      <c r="AL162" s="37">
        <v>0.92300000000000004</v>
      </c>
      <c r="AM162" s="86">
        <v>220.93199999999999</v>
      </c>
      <c r="AN162" s="87">
        <v>7184.1012000000001</v>
      </c>
      <c r="AO162" s="37">
        <v>0.34199999999999997</v>
      </c>
      <c r="AP162" s="34">
        <v>0.61699999999999999</v>
      </c>
      <c r="AQ162" s="85">
        <v>36928.800000000003</v>
      </c>
      <c r="AR162" s="87">
        <v>22536</v>
      </c>
      <c r="AS162" s="37">
        <v>0.82800000000000007</v>
      </c>
      <c r="AT162" s="34">
        <v>0.96</v>
      </c>
      <c r="AU162" s="26"/>
      <c r="AV162" s="85">
        <v>901.33399999999995</v>
      </c>
      <c r="AW162" s="86">
        <v>0.36600017866859413</v>
      </c>
      <c r="AX162" s="85">
        <v>998.851</v>
      </c>
      <c r="AY162" s="86">
        <v>0.62156253889234603</v>
      </c>
      <c r="AZ162" s="85">
        <v>1121.4780000000001</v>
      </c>
      <c r="BA162" s="86">
        <v>0.5784392407674851</v>
      </c>
      <c r="BB162" s="26"/>
      <c r="BC162" s="88">
        <v>53641.616999999998</v>
      </c>
      <c r="BD162" s="86">
        <v>0.77049180327868849</v>
      </c>
      <c r="BE162" s="26"/>
      <c r="BF162" s="133">
        <v>32600</v>
      </c>
      <c r="BG162" s="26">
        <v>543.82500000000005</v>
      </c>
      <c r="BH162" s="89">
        <v>2128.3090000000002</v>
      </c>
      <c r="BI162" s="90">
        <v>1</v>
      </c>
      <c r="BJ162" s="91">
        <v>7.0319907957119648E-2</v>
      </c>
      <c r="BK162" s="89">
        <v>0</v>
      </c>
      <c r="BL162" s="89">
        <v>0</v>
      </c>
      <c r="BM162" s="89">
        <v>0</v>
      </c>
      <c r="BN162" s="89">
        <v>5522.1390000000001</v>
      </c>
      <c r="BO162" s="90">
        <v>0.40971501706484642</v>
      </c>
      <c r="BP162" s="91">
        <v>0</v>
      </c>
      <c r="BQ162" s="26">
        <v>7668</v>
      </c>
      <c r="BR162" s="26">
        <v>0</v>
      </c>
      <c r="BS162" s="26"/>
      <c r="BT162" s="92">
        <v>-700</v>
      </c>
      <c r="BU162" s="26">
        <v>0</v>
      </c>
      <c r="BV162" s="26">
        <v>4485</v>
      </c>
      <c r="BW162" s="26">
        <v>4485</v>
      </c>
      <c r="BX162" s="26">
        <v>0</v>
      </c>
      <c r="BY162" s="26">
        <v>0</v>
      </c>
      <c r="BZ162" s="26">
        <v>-5000</v>
      </c>
      <c r="CA162" s="26">
        <v>0</v>
      </c>
      <c r="CB162" s="26">
        <v>-5300</v>
      </c>
      <c r="CC162" s="26">
        <v>0</v>
      </c>
      <c r="CD162" s="26">
        <v>-4000</v>
      </c>
      <c r="CE162" s="26">
        <v>0</v>
      </c>
      <c r="CF162" s="26">
        <v>-4800</v>
      </c>
      <c r="CG162" s="26">
        <v>0</v>
      </c>
      <c r="CH162" s="26">
        <v>25664.110382980001</v>
      </c>
      <c r="CI162" s="26">
        <v>25664.110382980001</v>
      </c>
      <c r="CJ162" s="90">
        <v>30149.110382980001</v>
      </c>
      <c r="CK162" s="26"/>
      <c r="CL162" s="92">
        <v>-700</v>
      </c>
      <c r="CM162" s="26">
        <v>700</v>
      </c>
      <c r="CN162" s="26">
        <v>4485</v>
      </c>
      <c r="CO162" s="26">
        <v>0</v>
      </c>
      <c r="CP162" s="26">
        <v>0</v>
      </c>
      <c r="CQ162" s="26">
        <v>0</v>
      </c>
      <c r="CR162" s="26">
        <v>-5000</v>
      </c>
      <c r="CS162" s="26">
        <v>5000</v>
      </c>
      <c r="CT162" s="26">
        <v>-5300</v>
      </c>
      <c r="CU162" s="26">
        <v>5300</v>
      </c>
      <c r="CV162" s="26">
        <v>-4000</v>
      </c>
      <c r="CW162" s="26">
        <v>4000</v>
      </c>
      <c r="CX162" s="26">
        <v>-4800</v>
      </c>
      <c r="CY162" s="26">
        <v>4800</v>
      </c>
      <c r="CZ162" s="26">
        <v>25664.110382980001</v>
      </c>
      <c r="DA162" s="26">
        <v>0</v>
      </c>
      <c r="DB162" s="90">
        <v>19800</v>
      </c>
      <c r="DC162" s="26"/>
      <c r="DD162" s="93">
        <v>35482.705000000002</v>
      </c>
      <c r="DE162" s="34">
        <v>2031.595</v>
      </c>
      <c r="DF162" s="37">
        <v>1637.9073579962001</v>
      </c>
      <c r="DG162" s="37">
        <v>39152.207357996202</v>
      </c>
      <c r="DH162" s="93">
        <v>9420.32</v>
      </c>
      <c r="DI162" s="93">
        <v>53144.411</v>
      </c>
      <c r="DJ162" s="34">
        <v>9066</v>
      </c>
      <c r="DK162" s="90">
        <v>62210.411</v>
      </c>
      <c r="DL162" s="26"/>
      <c r="DM162" s="93">
        <v>901.02599999999995</v>
      </c>
      <c r="DN162" s="34">
        <v>10553.7831128091</v>
      </c>
      <c r="DO162" s="34">
        <v>11454.8091128091</v>
      </c>
      <c r="DP162" s="37">
        <v>1455.3989030504879</v>
      </c>
      <c r="DQ162" s="37">
        <v>2931.2847992178222</v>
      </c>
      <c r="DR162" s="37">
        <v>429.85082277999999</v>
      </c>
      <c r="DS162" s="34">
        <v>3361.135621997822</v>
      </c>
      <c r="DT162" s="34">
        <v>162.84915551210119</v>
      </c>
      <c r="DU162" s="34">
        <v>162.84915551210119</v>
      </c>
      <c r="DW162" s="97">
        <v>0</v>
      </c>
      <c r="DX162" s="98">
        <v>6779.6610170000004</v>
      </c>
      <c r="DY162" s="104">
        <v>1447.7400829999999</v>
      </c>
      <c r="DZ162" s="104">
        <v>0</v>
      </c>
      <c r="EA162" s="97">
        <v>0</v>
      </c>
      <c r="EB162" s="98">
        <v>242.98584449000001</v>
      </c>
      <c r="EC162" s="97">
        <v>0</v>
      </c>
      <c r="ED162" s="98">
        <v>1271.1864410000001</v>
      </c>
      <c r="EE162" s="97">
        <v>0</v>
      </c>
      <c r="EF162" s="98">
        <v>847.5</v>
      </c>
      <c r="EG162" s="97">
        <v>0</v>
      </c>
      <c r="EH162" s="98">
        <v>7397.5988710000001</v>
      </c>
      <c r="EI162" s="97">
        <v>0</v>
      </c>
      <c r="EJ162" s="98">
        <v>6779.6610170000004</v>
      </c>
      <c r="EK162" s="105">
        <v>242.98584449000001</v>
      </c>
      <c r="EL162" s="106">
        <v>847.5</v>
      </c>
      <c r="EM162" s="107">
        <v>735.83500000000004</v>
      </c>
      <c r="EN162" s="105">
        <v>429.85082277999999</v>
      </c>
      <c r="EO162" s="105">
        <v>10964.025395000001</v>
      </c>
      <c r="EP162" s="105">
        <v>0</v>
      </c>
      <c r="ER162" s="133">
        <v>0</v>
      </c>
      <c r="ES162" s="23">
        <v>0</v>
      </c>
      <c r="ET162" s="34">
        <f t="shared" si="41"/>
        <v>0</v>
      </c>
      <c r="EU162" s="133">
        <v>0</v>
      </c>
      <c r="EV162" s="23">
        <v>0</v>
      </c>
      <c r="EW162" s="34">
        <f t="shared" si="40"/>
        <v>0</v>
      </c>
      <c r="EY162" s="141">
        <v>0</v>
      </c>
      <c r="EZ162" s="23">
        <v>0</v>
      </c>
      <c r="FA162" s="139">
        <f t="shared" si="42"/>
        <v>0</v>
      </c>
      <c r="FB162" s="5">
        <v>0</v>
      </c>
      <c r="FC162" s="139">
        <f t="shared" si="43"/>
        <v>0</v>
      </c>
      <c r="FE162" s="5"/>
      <c r="FF162" s="141">
        <v>2897.4</v>
      </c>
      <c r="FG162" s="23">
        <v>10423.35</v>
      </c>
      <c r="FH162" s="139">
        <f t="shared" si="44"/>
        <v>1</v>
      </c>
      <c r="FI162" s="5">
        <v>3837</v>
      </c>
      <c r="FJ162" s="139">
        <f t="shared" si="45"/>
        <v>1</v>
      </c>
      <c r="FL162" s="144">
        <v>7873</v>
      </c>
      <c r="FM162" s="145">
        <f t="shared" si="46"/>
        <v>0.68245451314546257</v>
      </c>
      <c r="FN162" s="144">
        <v>2591</v>
      </c>
      <c r="FO162" s="145">
        <f t="shared" si="47"/>
        <v>0.82634348588741824</v>
      </c>
      <c r="FQ162" s="141">
        <v>218.69846623000001</v>
      </c>
      <c r="FR162" s="23">
        <v>367.01</v>
      </c>
      <c r="FS162" s="185">
        <f t="shared" si="48"/>
        <v>0.74319054210125612</v>
      </c>
      <c r="FT162" s="186">
        <f t="shared" si="49"/>
        <v>585.70846623</v>
      </c>
      <c r="FV162" s="107" t="e">
        <f t="shared" si="50"/>
        <v>#REF!</v>
      </c>
      <c r="FW162" s="23">
        <v>242.98584449000001</v>
      </c>
      <c r="FX162" s="23">
        <v>330</v>
      </c>
      <c r="FY162" s="23" t="e">
        <f>330*#REF!</f>
        <v>#REF!</v>
      </c>
      <c r="FZ162" s="23" t="e">
        <f t="shared" si="51"/>
        <v>#REF!</v>
      </c>
      <c r="GA162" s="183">
        <v>0</v>
      </c>
      <c r="GC162" s="37">
        <v>9705.6840200400002</v>
      </c>
      <c r="GD162" s="37">
        <f t="shared" si="52"/>
        <v>0.29772036871288343</v>
      </c>
      <c r="GE162" s="37">
        <v>1455.3989030499999</v>
      </c>
      <c r="GF162" s="37">
        <f t="shared" si="53"/>
        <v>0.10798329893530197</v>
      </c>
      <c r="GH162" s="5">
        <v>32600</v>
      </c>
      <c r="GI162" s="270">
        <v>4794.9756479999996</v>
      </c>
      <c r="GK162" s="35">
        <v>0.25700000000000001</v>
      </c>
      <c r="GL162" s="33">
        <v>0.84</v>
      </c>
      <c r="GM162" s="5">
        <f t="shared" si="54"/>
        <v>1517.77579117</v>
      </c>
      <c r="GN162" s="5">
        <v>-1517.77579117</v>
      </c>
      <c r="GO162" s="5">
        <f t="shared" si="55"/>
        <v>0</v>
      </c>
      <c r="GP162" s="5">
        <f t="shared" si="56"/>
        <v>0</v>
      </c>
      <c r="GR162" s="270">
        <v>32600</v>
      </c>
      <c r="GS162" s="270">
        <v>5844.0984150000004</v>
      </c>
    </row>
    <row r="163" spans="15:201" x14ac:dyDescent="0.35">
      <c r="P163" s="40">
        <v>161</v>
      </c>
      <c r="Q163" s="85">
        <v>9296</v>
      </c>
      <c r="R163" s="86">
        <v>0.112</v>
      </c>
      <c r="S163" s="87">
        <v>0</v>
      </c>
      <c r="T163" s="86">
        <v>0</v>
      </c>
      <c r="U163" s="87">
        <v>3570</v>
      </c>
      <c r="V163" s="86">
        <v>0.11899999999999999</v>
      </c>
      <c r="W163" s="87">
        <v>2300.5120000000002</v>
      </c>
      <c r="X163" s="86">
        <v>0.16</v>
      </c>
      <c r="Y163" s="87">
        <v>1081.9087999999999</v>
      </c>
      <c r="Z163" s="86">
        <v>0.112</v>
      </c>
      <c r="AA163" s="87">
        <v>4473.54</v>
      </c>
      <c r="AB163" s="86">
        <v>8.6999999999999994E-2</v>
      </c>
      <c r="AC163" s="87">
        <v>2918.2103999999999</v>
      </c>
      <c r="AD163" s="86">
        <v>6.3E-2</v>
      </c>
      <c r="AF163" s="40">
        <v>161</v>
      </c>
      <c r="AG163" s="85">
        <v>69152.844599999997</v>
      </c>
      <c r="AH163" s="87">
        <v>2125.1999999999998</v>
      </c>
      <c r="AI163" s="85">
        <v>462</v>
      </c>
      <c r="AJ163" s="37">
        <v>0.77699999999999991</v>
      </c>
      <c r="AK163" s="37">
        <v>0.92399999999999993</v>
      </c>
      <c r="AL163" s="37">
        <v>0.92400000000000004</v>
      </c>
      <c r="AM163" s="86">
        <v>220.286</v>
      </c>
      <c r="AN163" s="87">
        <v>7125.8832000000002</v>
      </c>
      <c r="AO163" s="37">
        <v>0.34100000000000003</v>
      </c>
      <c r="AP163" s="34">
        <v>0.61199999999999999</v>
      </c>
      <c r="AQ163" s="85">
        <v>37241</v>
      </c>
      <c r="AR163" s="87">
        <v>22465.575000000001</v>
      </c>
      <c r="AS163" s="37">
        <v>0.83499999999999996</v>
      </c>
      <c r="AT163" s="34">
        <v>0.95700000000000007</v>
      </c>
      <c r="AU163" s="26"/>
      <c r="AV163" s="85">
        <v>916.11</v>
      </c>
      <c r="AW163" s="86">
        <v>0.37200019491119363</v>
      </c>
      <c r="AX163" s="85">
        <v>1003.027</v>
      </c>
      <c r="AY163" s="86">
        <v>0.62416116988176729</v>
      </c>
      <c r="AZ163" s="85">
        <v>1121.4780000000001</v>
      </c>
      <c r="BA163" s="86">
        <v>0.5784392407674851</v>
      </c>
      <c r="BB163" s="26"/>
      <c r="BC163" s="88">
        <v>53641.616999999998</v>
      </c>
      <c r="BD163" s="86">
        <v>0.77049180327868849</v>
      </c>
      <c r="BE163" s="26"/>
      <c r="BF163" s="133">
        <v>32600</v>
      </c>
      <c r="BG163" s="26">
        <v>168.40600000000001</v>
      </c>
      <c r="BH163" s="89">
        <v>1135.7719999999999</v>
      </c>
      <c r="BI163" s="90">
        <v>1</v>
      </c>
      <c r="BJ163" s="91">
        <v>3.4320762701159586E-2</v>
      </c>
      <c r="BK163" s="89">
        <v>0</v>
      </c>
      <c r="BL163" s="89">
        <v>0</v>
      </c>
      <c r="BM163" s="89">
        <v>0</v>
      </c>
      <c r="BN163" s="89">
        <v>4794.9759999999997</v>
      </c>
      <c r="BO163" s="90">
        <v>0.35576316960973436</v>
      </c>
      <c r="BP163" s="91">
        <v>0</v>
      </c>
      <c r="BQ163" s="26">
        <v>7668</v>
      </c>
      <c r="BR163" s="26">
        <v>0</v>
      </c>
      <c r="BS163" s="26"/>
      <c r="BT163" s="92">
        <v>-700</v>
      </c>
      <c r="BU163" s="26">
        <v>0</v>
      </c>
      <c r="BV163" s="26">
        <v>4485</v>
      </c>
      <c r="BW163" s="26">
        <v>4485</v>
      </c>
      <c r="BX163" s="26">
        <v>0</v>
      </c>
      <c r="BY163" s="26">
        <v>0</v>
      </c>
      <c r="BZ163" s="26">
        <v>-5000</v>
      </c>
      <c r="CA163" s="26">
        <v>0</v>
      </c>
      <c r="CB163" s="26">
        <v>-5300</v>
      </c>
      <c r="CC163" s="26">
        <v>0</v>
      </c>
      <c r="CD163" s="26">
        <v>-4000</v>
      </c>
      <c r="CE163" s="26">
        <v>0</v>
      </c>
      <c r="CF163" s="26">
        <v>-4800</v>
      </c>
      <c r="CG163" s="26">
        <v>0</v>
      </c>
      <c r="CH163" s="26">
        <v>21176.456659570002</v>
      </c>
      <c r="CI163" s="26">
        <v>21176.456659570002</v>
      </c>
      <c r="CJ163" s="90">
        <v>25661.456659570002</v>
      </c>
      <c r="CK163" s="26"/>
      <c r="CL163" s="92">
        <v>-700</v>
      </c>
      <c r="CM163" s="26">
        <v>700</v>
      </c>
      <c r="CN163" s="26">
        <v>4485</v>
      </c>
      <c r="CO163" s="26">
        <v>0</v>
      </c>
      <c r="CP163" s="26">
        <v>0</v>
      </c>
      <c r="CQ163" s="26">
        <v>0</v>
      </c>
      <c r="CR163" s="26">
        <v>-5000</v>
      </c>
      <c r="CS163" s="26">
        <v>5000</v>
      </c>
      <c r="CT163" s="26">
        <v>-5300</v>
      </c>
      <c r="CU163" s="26">
        <v>5300</v>
      </c>
      <c r="CV163" s="26">
        <v>-4000</v>
      </c>
      <c r="CW163" s="26">
        <v>4000</v>
      </c>
      <c r="CX163" s="26">
        <v>-4800</v>
      </c>
      <c r="CY163" s="26">
        <v>4800</v>
      </c>
      <c r="CZ163" s="26">
        <v>21176.456659570002</v>
      </c>
      <c r="DA163" s="26">
        <v>0</v>
      </c>
      <c r="DB163" s="90">
        <v>19800</v>
      </c>
      <c r="DC163" s="26"/>
      <c r="DD163" s="93">
        <v>35524.81</v>
      </c>
      <c r="DE163" s="34">
        <v>2055.6889999999999</v>
      </c>
      <c r="DF163" s="37">
        <v>1632.8602057942001</v>
      </c>
      <c r="DG163" s="37">
        <v>39213.359205794193</v>
      </c>
      <c r="DH163" s="93">
        <v>9212.3780000000006</v>
      </c>
      <c r="DI163" s="93">
        <v>54704.411</v>
      </c>
      <c r="DJ163" s="34">
        <v>9032</v>
      </c>
      <c r="DK163" s="90">
        <v>63736.411</v>
      </c>
      <c r="DL163" s="26"/>
      <c r="DM163" s="93">
        <v>899.17200000000003</v>
      </c>
      <c r="DN163" s="34">
        <v>10553.7831128091</v>
      </c>
      <c r="DO163" s="34">
        <v>11452.955112809101</v>
      </c>
      <c r="DP163" s="37">
        <v>1455.3989030504879</v>
      </c>
      <c r="DQ163" s="37">
        <v>2931.2847992178222</v>
      </c>
      <c r="DR163" s="37">
        <v>429.85082277999999</v>
      </c>
      <c r="DS163" s="34">
        <v>3361.135621997822</v>
      </c>
      <c r="DT163" s="34">
        <v>162.84915551210119</v>
      </c>
      <c r="DU163" s="34">
        <v>162.84915551210119</v>
      </c>
      <c r="DW163" s="97">
        <v>0</v>
      </c>
      <c r="DX163" s="98">
        <v>6779.6610170000004</v>
      </c>
      <c r="DY163" s="104">
        <v>1447.7400829999999</v>
      </c>
      <c r="DZ163" s="104">
        <v>0</v>
      </c>
      <c r="EA163" s="97">
        <v>0</v>
      </c>
      <c r="EB163" s="98">
        <v>242.98584449000001</v>
      </c>
      <c r="EC163" s="97">
        <v>0</v>
      </c>
      <c r="ED163" s="98">
        <v>1271.1864410000001</v>
      </c>
      <c r="EE163" s="97">
        <v>0</v>
      </c>
      <c r="EF163" s="98">
        <v>847.5</v>
      </c>
      <c r="EG163" s="97">
        <v>0</v>
      </c>
      <c r="EH163" s="98">
        <v>7397.5988710000001</v>
      </c>
      <c r="EI163" s="97">
        <v>0</v>
      </c>
      <c r="EJ163" s="98">
        <v>6779.6610170000004</v>
      </c>
      <c r="EK163" s="105">
        <v>242.98584449000001</v>
      </c>
      <c r="EL163" s="106">
        <v>847.5</v>
      </c>
      <c r="EM163" s="107">
        <v>735.83500000000004</v>
      </c>
      <c r="EN163" s="105">
        <v>429.85082277999999</v>
      </c>
      <c r="EO163" s="105">
        <v>10964.025395000001</v>
      </c>
      <c r="EP163" s="105">
        <v>0</v>
      </c>
      <c r="ER163" s="133">
        <v>0</v>
      </c>
      <c r="ES163" s="23">
        <v>0</v>
      </c>
      <c r="ET163" s="34">
        <f t="shared" si="41"/>
        <v>0</v>
      </c>
      <c r="EU163" s="133">
        <v>0</v>
      </c>
      <c r="EV163" s="23">
        <v>0</v>
      </c>
      <c r="EW163" s="34">
        <f t="shared" ref="EW163:EW170" si="59">(EU163+EV163)/($J$2+$J$3)</f>
        <v>0</v>
      </c>
      <c r="EY163" s="141">
        <v>0</v>
      </c>
      <c r="EZ163" s="23">
        <v>0</v>
      </c>
      <c r="FA163" s="139">
        <f t="shared" si="42"/>
        <v>0</v>
      </c>
      <c r="FB163" s="5">
        <v>0</v>
      </c>
      <c r="FC163" s="139">
        <f t="shared" si="43"/>
        <v>0</v>
      </c>
      <c r="FE163" s="5"/>
      <c r="FF163" s="141">
        <v>2897.4</v>
      </c>
      <c r="FG163" s="23">
        <v>10423.35</v>
      </c>
      <c r="FH163" s="139">
        <f t="shared" si="44"/>
        <v>1</v>
      </c>
      <c r="FI163" s="5">
        <v>3837</v>
      </c>
      <c r="FJ163" s="139">
        <f t="shared" si="45"/>
        <v>1</v>
      </c>
      <c r="FL163" s="144">
        <v>7873</v>
      </c>
      <c r="FM163" s="145">
        <f t="shared" si="46"/>
        <v>0.68245451314546257</v>
      </c>
      <c r="FN163" s="144">
        <v>2591</v>
      </c>
      <c r="FO163" s="145">
        <f t="shared" si="47"/>
        <v>0.82634348588741824</v>
      </c>
      <c r="FQ163" s="141">
        <v>0</v>
      </c>
      <c r="FR163" s="23">
        <v>367.01</v>
      </c>
      <c r="FS163" s="185">
        <f t="shared" si="48"/>
        <v>0.46568963329526708</v>
      </c>
      <c r="FT163" s="186">
        <f t="shared" si="49"/>
        <v>367.01</v>
      </c>
      <c r="FV163" s="107" t="e">
        <f t="shared" si="50"/>
        <v>#REF!</v>
      </c>
      <c r="FW163" s="23">
        <v>242.98584449000001</v>
      </c>
      <c r="FX163" s="23">
        <v>330</v>
      </c>
      <c r="FY163" s="23" t="e">
        <f>330*#REF!</f>
        <v>#REF!</v>
      </c>
      <c r="FZ163" s="23" t="e">
        <f t="shared" si="51"/>
        <v>#REF!</v>
      </c>
      <c r="GA163" s="183">
        <v>0</v>
      </c>
      <c r="GC163" s="37">
        <v>9705.2071681800007</v>
      </c>
      <c r="GD163" s="37">
        <f t="shared" si="52"/>
        <v>0.29770574135521477</v>
      </c>
      <c r="GE163" s="37">
        <v>1455.3989030499999</v>
      </c>
      <c r="GF163" s="37">
        <f t="shared" si="53"/>
        <v>0.10798329893530197</v>
      </c>
      <c r="GH163" s="5">
        <v>30243.23129</v>
      </c>
      <c r="GI163" s="270">
        <v>3960.0947310000001</v>
      </c>
      <c r="GK163" s="35">
        <v>0.25700000000000001</v>
      </c>
      <c r="GL163" s="33">
        <v>0.84</v>
      </c>
      <c r="GM163" s="5">
        <f t="shared" si="54"/>
        <v>1517.77579117</v>
      </c>
      <c r="GN163" s="5">
        <v>-1517.77579117</v>
      </c>
      <c r="GO163" s="5">
        <f t="shared" si="55"/>
        <v>0</v>
      </c>
      <c r="GP163" s="5">
        <f t="shared" si="56"/>
        <v>0</v>
      </c>
      <c r="GR163" s="270">
        <v>32600</v>
      </c>
      <c r="GS163" s="270">
        <v>5522.1392109999997</v>
      </c>
    </row>
    <row r="164" spans="15:201" x14ac:dyDescent="0.35">
      <c r="P164" s="40">
        <v>162</v>
      </c>
      <c r="Q164" s="85">
        <v>2324</v>
      </c>
      <c r="R164" s="86">
        <v>2.8000000000000001E-2</v>
      </c>
      <c r="S164" s="87">
        <v>0</v>
      </c>
      <c r="T164" s="86">
        <v>0</v>
      </c>
      <c r="U164" s="87">
        <v>960</v>
      </c>
      <c r="V164" s="86">
        <v>3.2000000000000001E-2</v>
      </c>
      <c r="W164" s="87">
        <v>1308.4161999999999</v>
      </c>
      <c r="X164" s="86">
        <v>9.0999999999999984E-2</v>
      </c>
      <c r="Y164" s="87">
        <v>434.69549999999998</v>
      </c>
      <c r="Z164" s="86">
        <v>4.4999999999999998E-2</v>
      </c>
      <c r="AA164" s="87">
        <v>0</v>
      </c>
      <c r="AB164" s="86">
        <v>0</v>
      </c>
      <c r="AC164" s="87">
        <v>0</v>
      </c>
      <c r="AD164" s="86">
        <v>0</v>
      </c>
      <c r="AF164" s="40">
        <v>162</v>
      </c>
      <c r="AG164" s="85">
        <v>68173.846799999999</v>
      </c>
      <c r="AH164" s="87">
        <v>2122.9</v>
      </c>
      <c r="AI164" s="85">
        <v>461.5</v>
      </c>
      <c r="AJ164" s="37">
        <v>0.76600000000000001</v>
      </c>
      <c r="AK164" s="37">
        <v>0.92300000000000004</v>
      </c>
      <c r="AL164" s="37">
        <v>0.92300000000000004</v>
      </c>
      <c r="AM164" s="86">
        <v>221.578</v>
      </c>
      <c r="AN164" s="87">
        <v>6019.7412000000004</v>
      </c>
      <c r="AO164" s="37">
        <v>0.34300000000000003</v>
      </c>
      <c r="AP164" s="34">
        <v>0.51700000000000002</v>
      </c>
      <c r="AQ164" s="85">
        <v>35546.199999999997</v>
      </c>
      <c r="AR164" s="87">
        <v>22442.1</v>
      </c>
      <c r="AS164" s="37">
        <v>0.79699999999999993</v>
      </c>
      <c r="AT164" s="34">
        <v>0.95599999999999996</v>
      </c>
      <c r="AU164" s="26"/>
      <c r="AV164" s="85">
        <v>923.49699999999996</v>
      </c>
      <c r="AW164" s="86">
        <v>0.37499979696750668</v>
      </c>
      <c r="AX164" s="85">
        <v>1006.4059999999999</v>
      </c>
      <c r="AY164" s="86">
        <v>0.62626384567517113</v>
      </c>
      <c r="AZ164" s="85">
        <v>1121.4780000000001</v>
      </c>
      <c r="BA164" s="86">
        <v>0.5784392407674851</v>
      </c>
      <c r="BB164" s="26"/>
      <c r="BC164" s="88">
        <v>53641.616999999998</v>
      </c>
      <c r="BD164" s="86">
        <v>0.77049180327868849</v>
      </c>
      <c r="BE164" s="26"/>
      <c r="BF164" s="133">
        <v>30243.231</v>
      </c>
      <c r="BG164" s="26">
        <v>0</v>
      </c>
      <c r="BH164" s="89">
        <v>0</v>
      </c>
      <c r="BI164" s="90">
        <v>0.92770647239263804</v>
      </c>
      <c r="BJ164" s="91">
        <v>0</v>
      </c>
      <c r="BK164" s="89">
        <v>0</v>
      </c>
      <c r="BL164" s="89">
        <v>0</v>
      </c>
      <c r="BM164" s="89">
        <v>0</v>
      </c>
      <c r="BN164" s="89">
        <v>3960.0949999999998</v>
      </c>
      <c r="BO164" s="90">
        <v>0.29381918682297076</v>
      </c>
      <c r="BP164" s="91">
        <v>0</v>
      </c>
      <c r="BQ164" s="26">
        <v>7668</v>
      </c>
      <c r="BR164" s="26">
        <v>0</v>
      </c>
      <c r="BS164" s="26"/>
      <c r="BT164" s="92">
        <v>-700</v>
      </c>
      <c r="BU164" s="26">
        <v>0</v>
      </c>
      <c r="BV164" s="26">
        <v>4485</v>
      </c>
      <c r="BW164" s="26">
        <v>4485</v>
      </c>
      <c r="BX164" s="26">
        <v>0</v>
      </c>
      <c r="BY164" s="26">
        <v>0</v>
      </c>
      <c r="BZ164" s="26">
        <v>-5000</v>
      </c>
      <c r="CA164" s="26">
        <v>0</v>
      </c>
      <c r="CB164" s="26">
        <v>-5300</v>
      </c>
      <c r="CC164" s="26">
        <v>0</v>
      </c>
      <c r="CD164" s="26">
        <v>-4000</v>
      </c>
      <c r="CE164" s="26">
        <v>0</v>
      </c>
      <c r="CF164" s="26">
        <v>-4800</v>
      </c>
      <c r="CG164" s="26">
        <v>0</v>
      </c>
      <c r="CH164" s="26">
        <v>19961.347404259999</v>
      </c>
      <c r="CI164" s="26">
        <v>19961.347404259999</v>
      </c>
      <c r="CJ164" s="90">
        <v>24446.347404259999</v>
      </c>
      <c r="CK164" s="26"/>
      <c r="CL164" s="92">
        <v>-700</v>
      </c>
      <c r="CM164" s="26">
        <v>700</v>
      </c>
      <c r="CN164" s="26">
        <v>4485</v>
      </c>
      <c r="CO164" s="26">
        <v>0</v>
      </c>
      <c r="CP164" s="26">
        <v>0</v>
      </c>
      <c r="CQ164" s="26">
        <v>0</v>
      </c>
      <c r="CR164" s="26">
        <v>-5000</v>
      </c>
      <c r="CS164" s="26">
        <v>5000</v>
      </c>
      <c r="CT164" s="26">
        <v>-5300</v>
      </c>
      <c r="CU164" s="26">
        <v>5300</v>
      </c>
      <c r="CV164" s="26">
        <v>-4000</v>
      </c>
      <c r="CW164" s="26">
        <v>4000</v>
      </c>
      <c r="CX164" s="26">
        <v>-4800</v>
      </c>
      <c r="CY164" s="26">
        <v>4800</v>
      </c>
      <c r="CZ164" s="26">
        <v>19961.347404259999</v>
      </c>
      <c r="DA164" s="26">
        <v>0</v>
      </c>
      <c r="DB164" s="90">
        <v>19800</v>
      </c>
      <c r="DC164" s="26"/>
      <c r="DD164" s="93">
        <v>37301.245999999999</v>
      </c>
      <c r="DE164" s="34">
        <v>2217.5830000000001</v>
      </c>
      <c r="DF164" s="37">
        <v>1706.7498811513999</v>
      </c>
      <c r="DG164" s="37">
        <v>41225.578881151399</v>
      </c>
      <c r="DH164" s="93">
        <v>9355.2849999999999</v>
      </c>
      <c r="DI164" s="93">
        <v>57836.411</v>
      </c>
      <c r="DJ164" s="34">
        <v>9500</v>
      </c>
      <c r="DK164" s="90">
        <v>67336.410999999993</v>
      </c>
      <c r="DL164" s="26"/>
      <c r="DM164" s="93">
        <v>881.50199999999995</v>
      </c>
      <c r="DN164" s="34">
        <v>10553.7831128091</v>
      </c>
      <c r="DO164" s="34">
        <v>11435.285112809101</v>
      </c>
      <c r="DP164" s="37">
        <v>1455.3989030504879</v>
      </c>
      <c r="DQ164" s="37">
        <v>2931.2847992178222</v>
      </c>
      <c r="DR164" s="37">
        <v>429.85082277999999</v>
      </c>
      <c r="DS164" s="34">
        <v>3361.135621997822</v>
      </c>
      <c r="DT164" s="34">
        <v>162.84915551210119</v>
      </c>
      <c r="DU164" s="34">
        <v>162.84915551210119</v>
      </c>
      <c r="DW164" s="97">
        <v>0</v>
      </c>
      <c r="DX164" s="98">
        <v>6779.6610170000004</v>
      </c>
      <c r="DY164" s="104">
        <v>1447.7400829999999</v>
      </c>
      <c r="DZ164" s="104">
        <v>0</v>
      </c>
      <c r="EA164" s="97">
        <v>0</v>
      </c>
      <c r="EB164" s="98">
        <v>242.98584449000001</v>
      </c>
      <c r="EC164" s="97">
        <v>0</v>
      </c>
      <c r="ED164" s="98">
        <v>1271.1864410000001</v>
      </c>
      <c r="EE164" s="97">
        <v>0</v>
      </c>
      <c r="EF164" s="98">
        <v>847.5</v>
      </c>
      <c r="EG164" s="97">
        <v>0</v>
      </c>
      <c r="EH164" s="98">
        <v>7397.5988710000001</v>
      </c>
      <c r="EI164" s="97">
        <v>0</v>
      </c>
      <c r="EJ164" s="98">
        <v>6779.6610170000004</v>
      </c>
      <c r="EK164" s="105">
        <v>242.98584449000001</v>
      </c>
      <c r="EL164" s="106">
        <v>847.5</v>
      </c>
      <c r="EM164" s="107">
        <v>735.83500000000004</v>
      </c>
      <c r="EN164" s="105">
        <v>429.85082277999999</v>
      </c>
      <c r="EO164" s="105">
        <v>10964.025395000001</v>
      </c>
      <c r="EP164" s="105">
        <v>0</v>
      </c>
      <c r="ER164" s="133">
        <v>0</v>
      </c>
      <c r="ES164" s="23">
        <v>0</v>
      </c>
      <c r="ET164" s="34">
        <f t="shared" si="41"/>
        <v>0</v>
      </c>
      <c r="EU164" s="133">
        <v>0</v>
      </c>
      <c r="EV164" s="23">
        <v>0</v>
      </c>
      <c r="EW164" s="34">
        <f t="shared" si="59"/>
        <v>0</v>
      </c>
      <c r="EY164" s="141">
        <v>2973.3030961999998</v>
      </c>
      <c r="EZ164" s="23">
        <v>0</v>
      </c>
      <c r="FA164" s="139">
        <f t="shared" si="42"/>
        <v>0.21856126634999462</v>
      </c>
      <c r="FB164" s="5">
        <v>0</v>
      </c>
      <c r="FC164" s="139">
        <f t="shared" si="43"/>
        <v>0</v>
      </c>
      <c r="FE164" s="5"/>
      <c r="FF164" s="141">
        <v>2897.4</v>
      </c>
      <c r="FG164" s="23">
        <v>0</v>
      </c>
      <c r="FH164" s="139">
        <f t="shared" si="44"/>
        <v>0.21751027532233547</v>
      </c>
      <c r="FI164" s="5">
        <v>1530.0317191500001</v>
      </c>
      <c r="FJ164" s="139">
        <f t="shared" si="45"/>
        <v>0.39875728932759968</v>
      </c>
      <c r="FL164" s="144">
        <v>7873</v>
      </c>
      <c r="FM164" s="145">
        <f t="shared" si="46"/>
        <v>0.68245451314546257</v>
      </c>
      <c r="FN164" s="144">
        <v>2591</v>
      </c>
      <c r="FO164" s="145">
        <f t="shared" si="47"/>
        <v>0.82634348588741824</v>
      </c>
      <c r="FQ164" s="141">
        <v>0</v>
      </c>
      <c r="FR164" s="23">
        <v>367.01</v>
      </c>
      <c r="FS164" s="185">
        <f t="shared" si="48"/>
        <v>0.46568963329526708</v>
      </c>
      <c r="FT164" s="186">
        <f t="shared" si="49"/>
        <v>367.01</v>
      </c>
      <c r="FV164" s="107" t="e">
        <f t="shared" si="50"/>
        <v>#REF!</v>
      </c>
      <c r="FW164" s="23">
        <v>242.98584449000001</v>
      </c>
      <c r="FX164" s="23">
        <v>330</v>
      </c>
      <c r="FY164" s="23" t="e">
        <f>330*#REF!</f>
        <v>#REF!</v>
      </c>
      <c r="FZ164" s="23" t="e">
        <f t="shared" si="51"/>
        <v>#REF!</v>
      </c>
      <c r="GA164" s="183">
        <v>0</v>
      </c>
      <c r="GC164" s="37">
        <v>20705.6624151</v>
      </c>
      <c r="GD164" s="37">
        <f t="shared" si="52"/>
        <v>0.6351430188680981</v>
      </c>
      <c r="GE164" s="37">
        <v>1455.3989030499999</v>
      </c>
      <c r="GF164" s="37">
        <f t="shared" si="53"/>
        <v>0.10798329893530197</v>
      </c>
      <c r="GH164" s="5">
        <v>27240.467359999999</v>
      </c>
      <c r="GI164" s="270">
        <v>3136.3065409999999</v>
      </c>
      <c r="GK164" s="35">
        <v>0.25700000000000001</v>
      </c>
      <c r="GL164" s="33">
        <v>0.84</v>
      </c>
      <c r="GM164" s="5">
        <f t="shared" si="54"/>
        <v>1517.77579117</v>
      </c>
      <c r="GN164" s="5">
        <v>-1517.77579117</v>
      </c>
      <c r="GO164" s="5">
        <f t="shared" si="55"/>
        <v>0</v>
      </c>
      <c r="GP164" s="5">
        <f t="shared" si="56"/>
        <v>0</v>
      </c>
      <c r="GR164" s="270">
        <v>32600</v>
      </c>
      <c r="GS164" s="270">
        <v>4794.9756479999996</v>
      </c>
    </row>
    <row r="165" spans="15:201" x14ac:dyDescent="0.35">
      <c r="P165" s="40">
        <v>163</v>
      </c>
      <c r="Q165" s="85">
        <v>0</v>
      </c>
      <c r="R165" s="86">
        <v>0</v>
      </c>
      <c r="S165" s="87">
        <v>0</v>
      </c>
      <c r="T165" s="86">
        <v>0</v>
      </c>
      <c r="U165" s="87">
        <v>0</v>
      </c>
      <c r="V165" s="86">
        <v>0</v>
      </c>
      <c r="W165" s="87">
        <v>0</v>
      </c>
      <c r="X165" s="86">
        <v>0</v>
      </c>
      <c r="Y165" s="87">
        <v>0</v>
      </c>
      <c r="Z165" s="86">
        <v>0</v>
      </c>
      <c r="AA165" s="87">
        <v>0</v>
      </c>
      <c r="AB165" s="86">
        <v>0</v>
      </c>
      <c r="AC165" s="87">
        <v>0</v>
      </c>
      <c r="AD165" s="86">
        <v>0</v>
      </c>
      <c r="AF165" s="40">
        <v>163</v>
      </c>
      <c r="AG165" s="85">
        <v>63812.856599999999</v>
      </c>
      <c r="AH165" s="87">
        <v>2118.3000000000002</v>
      </c>
      <c r="AI165" s="85">
        <v>460.5</v>
      </c>
      <c r="AJ165" s="37">
        <v>0.71699999999999997</v>
      </c>
      <c r="AK165" s="37">
        <v>0.92100000000000004</v>
      </c>
      <c r="AL165" s="37">
        <v>0.92100000000000004</v>
      </c>
      <c r="AM165" s="86">
        <v>219.64</v>
      </c>
      <c r="AN165" s="87">
        <v>3772.5264000000002</v>
      </c>
      <c r="AO165" s="37">
        <v>0.33999999999999997</v>
      </c>
      <c r="AP165" s="34">
        <v>0.32400000000000001</v>
      </c>
      <c r="AQ165" s="85">
        <v>34386.6</v>
      </c>
      <c r="AR165" s="87">
        <v>22301.25</v>
      </c>
      <c r="AS165" s="37">
        <v>0.77100000000000002</v>
      </c>
      <c r="AT165" s="34">
        <v>0.95</v>
      </c>
      <c r="AU165" s="26"/>
      <c r="AV165" s="85">
        <v>925.96</v>
      </c>
      <c r="AW165" s="86">
        <v>0.37599993502960216</v>
      </c>
      <c r="AX165" s="85">
        <v>1007.8</v>
      </c>
      <c r="AY165" s="86">
        <v>0.62713130056004973</v>
      </c>
      <c r="AZ165" s="85">
        <v>1121.4780000000001</v>
      </c>
      <c r="BA165" s="86">
        <v>0.5784392407674851</v>
      </c>
      <c r="BB165" s="26"/>
      <c r="BC165" s="88">
        <v>53641.616999999998</v>
      </c>
      <c r="BD165" s="86">
        <v>0.77049180327868849</v>
      </c>
      <c r="BE165" s="26"/>
      <c r="BF165" s="133">
        <v>27240.467000000001</v>
      </c>
      <c r="BG165" s="26">
        <v>0</v>
      </c>
      <c r="BH165" s="89">
        <v>0</v>
      </c>
      <c r="BI165" s="90">
        <v>0.83559714723926382</v>
      </c>
      <c r="BJ165" s="91">
        <v>0</v>
      </c>
      <c r="BK165" s="89">
        <v>0</v>
      </c>
      <c r="BL165" s="89">
        <v>0</v>
      </c>
      <c r="BM165" s="89">
        <v>0</v>
      </c>
      <c r="BN165" s="89">
        <v>3136.3069999999998</v>
      </c>
      <c r="BO165" s="90">
        <v>0.23269824899836769</v>
      </c>
      <c r="BP165" s="91">
        <v>0</v>
      </c>
      <c r="BQ165" s="26">
        <v>7668</v>
      </c>
      <c r="BR165" s="26">
        <v>0</v>
      </c>
      <c r="BS165" s="26"/>
      <c r="BT165" s="92">
        <v>-700</v>
      </c>
      <c r="BU165" s="26">
        <v>0</v>
      </c>
      <c r="BV165" s="26">
        <v>4485</v>
      </c>
      <c r="BW165" s="26">
        <v>4485</v>
      </c>
      <c r="BX165" s="26">
        <v>0</v>
      </c>
      <c r="BY165" s="26">
        <v>0</v>
      </c>
      <c r="BZ165" s="26">
        <v>-5000</v>
      </c>
      <c r="CA165" s="26">
        <v>0</v>
      </c>
      <c r="CB165" s="26">
        <v>-5300</v>
      </c>
      <c r="CC165" s="26">
        <v>0</v>
      </c>
      <c r="CD165" s="26">
        <v>-4000</v>
      </c>
      <c r="CE165" s="26">
        <v>0</v>
      </c>
      <c r="CF165" s="26">
        <v>-4800</v>
      </c>
      <c r="CG165" s="26">
        <v>0</v>
      </c>
      <c r="CH165" s="26">
        <v>16343.858893619999</v>
      </c>
      <c r="CI165" s="26">
        <v>16343.858893619999</v>
      </c>
      <c r="CJ165" s="90">
        <v>20828.858893619999</v>
      </c>
      <c r="CK165" s="26"/>
      <c r="CL165" s="92">
        <v>-700</v>
      </c>
      <c r="CM165" s="26">
        <v>700</v>
      </c>
      <c r="CN165" s="26">
        <v>4485</v>
      </c>
      <c r="CO165" s="26">
        <v>0</v>
      </c>
      <c r="CP165" s="26">
        <v>0</v>
      </c>
      <c r="CQ165" s="26">
        <v>0</v>
      </c>
      <c r="CR165" s="26">
        <v>-5000</v>
      </c>
      <c r="CS165" s="26">
        <v>5000</v>
      </c>
      <c r="CT165" s="26">
        <v>-5300</v>
      </c>
      <c r="CU165" s="26">
        <v>5300</v>
      </c>
      <c r="CV165" s="26">
        <v>-4000</v>
      </c>
      <c r="CW165" s="26">
        <v>4000</v>
      </c>
      <c r="CX165" s="26">
        <v>-4800</v>
      </c>
      <c r="CY165" s="26">
        <v>4800</v>
      </c>
      <c r="CZ165" s="26">
        <v>16343.858893619999</v>
      </c>
      <c r="DA165" s="26">
        <v>0</v>
      </c>
      <c r="DB165" s="90">
        <v>19800</v>
      </c>
      <c r="DC165" s="26"/>
      <c r="DD165" s="93">
        <v>38251.661999999997</v>
      </c>
      <c r="DE165" s="34">
        <v>2316.5680000000002</v>
      </c>
      <c r="DF165" s="37">
        <v>1812.6672722281</v>
      </c>
      <c r="DG165" s="37">
        <v>42380.897272228096</v>
      </c>
      <c r="DH165" s="93">
        <v>9407.5650000000005</v>
      </c>
      <c r="DI165" s="93">
        <v>59335.411</v>
      </c>
      <c r="DJ165" s="34">
        <v>9099</v>
      </c>
      <c r="DK165" s="90">
        <v>68434.410999999993</v>
      </c>
      <c r="DL165" s="26"/>
      <c r="DM165" s="93">
        <v>876.221</v>
      </c>
      <c r="DN165" s="34">
        <v>10569.62924658717</v>
      </c>
      <c r="DO165" s="34">
        <v>11445.85024658717</v>
      </c>
      <c r="DP165" s="37">
        <v>1455.3989030504879</v>
      </c>
      <c r="DQ165" s="37">
        <v>2939.6344044654588</v>
      </c>
      <c r="DR165" s="37">
        <v>421.50121753000002</v>
      </c>
      <c r="DS165" s="34">
        <v>3361.1356219954587</v>
      </c>
      <c r="DT165" s="34">
        <v>163.31302247030331</v>
      </c>
      <c r="DU165" s="34">
        <v>163.31302247030331</v>
      </c>
      <c r="DW165" s="97">
        <v>0</v>
      </c>
      <c r="DX165" s="98">
        <v>6779.6610170000004</v>
      </c>
      <c r="DY165" s="104">
        <v>1447.7400829999999</v>
      </c>
      <c r="DZ165" s="104">
        <v>0</v>
      </c>
      <c r="EA165" s="97">
        <v>0</v>
      </c>
      <c r="EB165" s="98">
        <v>242.52197752999999</v>
      </c>
      <c r="EC165" s="97">
        <v>0</v>
      </c>
      <c r="ED165" s="98">
        <v>1271.1864410000001</v>
      </c>
      <c r="EE165" s="97">
        <v>0</v>
      </c>
      <c r="EF165" s="98">
        <v>847.5</v>
      </c>
      <c r="EG165" s="97">
        <v>0</v>
      </c>
      <c r="EH165" s="98">
        <v>7397.5988710000001</v>
      </c>
      <c r="EI165" s="97">
        <v>0</v>
      </c>
      <c r="EJ165" s="98">
        <v>6779.6610170000004</v>
      </c>
      <c r="EK165" s="105">
        <v>242.52197752999999</v>
      </c>
      <c r="EL165" s="106">
        <v>847.5</v>
      </c>
      <c r="EM165" s="107">
        <v>735.83500000000004</v>
      </c>
      <c r="EN165" s="105">
        <v>421.50121753000002</v>
      </c>
      <c r="EO165" s="105">
        <v>10964.025395000001</v>
      </c>
      <c r="EP165" s="105">
        <v>0</v>
      </c>
      <c r="ER165" s="133">
        <v>0</v>
      </c>
      <c r="ES165" s="23">
        <v>0</v>
      </c>
      <c r="ET165" s="34">
        <f t="shared" si="41"/>
        <v>0</v>
      </c>
      <c r="EU165" s="133">
        <v>0</v>
      </c>
      <c r="EV165" s="23">
        <v>0</v>
      </c>
      <c r="EW165" s="34">
        <f t="shared" si="59"/>
        <v>0</v>
      </c>
      <c r="EY165" s="141">
        <v>0</v>
      </c>
      <c r="EZ165" s="23">
        <v>0</v>
      </c>
      <c r="FA165" s="139">
        <f t="shared" si="42"/>
        <v>0</v>
      </c>
      <c r="FB165" s="5">
        <v>2064.9701558299998</v>
      </c>
      <c r="FC165" s="139">
        <f t="shared" si="43"/>
        <v>0.44764148186212871</v>
      </c>
      <c r="FE165" s="5"/>
      <c r="FF165" s="141">
        <v>2897.4</v>
      </c>
      <c r="FG165" s="23">
        <v>0</v>
      </c>
      <c r="FH165" s="139">
        <f t="shared" si="44"/>
        <v>0.21751027532233547</v>
      </c>
      <c r="FI165" s="5">
        <v>0</v>
      </c>
      <c r="FJ165" s="139">
        <f t="shared" si="45"/>
        <v>0</v>
      </c>
      <c r="FL165" s="144">
        <v>7873</v>
      </c>
      <c r="FM165" s="145">
        <f t="shared" si="46"/>
        <v>0.68245451314546257</v>
      </c>
      <c r="FN165" s="144">
        <v>2591</v>
      </c>
      <c r="FO165" s="145">
        <f t="shared" si="47"/>
        <v>0.82634348588741824</v>
      </c>
      <c r="FQ165" s="141">
        <v>278</v>
      </c>
      <c r="FR165" s="23">
        <v>367.01</v>
      </c>
      <c r="FS165" s="185">
        <f t="shared" si="48"/>
        <v>0.8184367466057606</v>
      </c>
      <c r="FT165" s="186">
        <f t="shared" si="49"/>
        <v>645.01</v>
      </c>
      <c r="FV165" s="107" t="e">
        <f t="shared" si="50"/>
        <v>#REF!</v>
      </c>
      <c r="FW165" s="23">
        <v>242.52197752999999</v>
      </c>
      <c r="FX165" s="23">
        <v>330</v>
      </c>
      <c r="FY165" s="23" t="e">
        <f>330*#REF!</f>
        <v>#REF!</v>
      </c>
      <c r="FZ165" s="23" t="e">
        <f t="shared" si="51"/>
        <v>#REF!</v>
      </c>
      <c r="GA165" s="183">
        <v>0</v>
      </c>
      <c r="GC165" s="37">
        <v>9716.0780009000009</v>
      </c>
      <c r="GD165" s="37">
        <f t="shared" si="52"/>
        <v>0.2980392024815951</v>
      </c>
      <c r="GE165" s="37">
        <v>1455.3989030499999</v>
      </c>
      <c r="GF165" s="37">
        <f t="shared" si="53"/>
        <v>0.10798329893530197</v>
      </c>
      <c r="GH165" s="5">
        <v>26492.049289999999</v>
      </c>
      <c r="GI165" s="270">
        <v>3067.5387289999999</v>
      </c>
      <c r="GK165" s="35">
        <v>0.25700000000000001</v>
      </c>
      <c r="GL165" s="33">
        <v>0.84</v>
      </c>
      <c r="GM165" s="5">
        <f t="shared" si="54"/>
        <v>1517.77579117</v>
      </c>
      <c r="GN165" s="5">
        <v>-1517.77579117</v>
      </c>
      <c r="GO165" s="5">
        <f t="shared" si="55"/>
        <v>0</v>
      </c>
      <c r="GP165" s="5">
        <f t="shared" si="56"/>
        <v>0</v>
      </c>
      <c r="GR165" s="270">
        <v>30243.23129</v>
      </c>
      <c r="GS165" s="270">
        <v>3960.0947310000001</v>
      </c>
    </row>
    <row r="166" spans="15:201" x14ac:dyDescent="0.35">
      <c r="P166" s="40">
        <v>164</v>
      </c>
      <c r="Q166" s="85">
        <v>0</v>
      </c>
      <c r="R166" s="86">
        <v>0</v>
      </c>
      <c r="S166" s="87">
        <v>0</v>
      </c>
      <c r="T166" s="86">
        <v>0</v>
      </c>
      <c r="U166" s="87">
        <v>0</v>
      </c>
      <c r="V166" s="86">
        <v>0</v>
      </c>
      <c r="W166" s="87">
        <v>0</v>
      </c>
      <c r="X166" s="86">
        <v>0</v>
      </c>
      <c r="Y166" s="87">
        <v>0</v>
      </c>
      <c r="Z166" s="86">
        <v>0</v>
      </c>
      <c r="AA166" s="87">
        <v>0</v>
      </c>
      <c r="AB166" s="86">
        <v>0</v>
      </c>
      <c r="AC166" s="87">
        <v>0</v>
      </c>
      <c r="AD166" s="86">
        <v>0</v>
      </c>
      <c r="AF166" s="40">
        <v>164</v>
      </c>
      <c r="AG166" s="85">
        <v>62032.8606</v>
      </c>
      <c r="AH166" s="87">
        <v>2122.9</v>
      </c>
      <c r="AI166" s="85">
        <v>461.5</v>
      </c>
      <c r="AJ166" s="37">
        <v>0.69699999999999995</v>
      </c>
      <c r="AK166" s="37">
        <v>0.92300000000000004</v>
      </c>
      <c r="AL166" s="37">
        <v>0.92300000000000004</v>
      </c>
      <c r="AM166" s="86">
        <v>218.34800000000001</v>
      </c>
      <c r="AN166" s="87">
        <v>2922.5436</v>
      </c>
      <c r="AO166" s="37">
        <v>0.33800000000000002</v>
      </c>
      <c r="AP166" s="34">
        <v>0.251</v>
      </c>
      <c r="AQ166" s="85">
        <v>34431.199999999997</v>
      </c>
      <c r="AR166" s="87">
        <v>22043.025000000001</v>
      </c>
      <c r="AS166" s="37">
        <v>0.77199999999999991</v>
      </c>
      <c r="AT166" s="34">
        <v>0.93900000000000006</v>
      </c>
      <c r="AU166" s="26"/>
      <c r="AV166" s="85">
        <v>925.96</v>
      </c>
      <c r="AW166" s="86">
        <v>0.37599993502960216</v>
      </c>
      <c r="AX166" s="85">
        <v>1012.452</v>
      </c>
      <c r="AY166" s="86">
        <v>0.63002613565650278</v>
      </c>
      <c r="AZ166" s="85">
        <v>1121.4780000000001</v>
      </c>
      <c r="BA166" s="86">
        <v>0.5784392407674851</v>
      </c>
      <c r="BB166" s="26"/>
      <c r="BC166" s="88">
        <v>53641.616999999998</v>
      </c>
      <c r="BD166" s="86">
        <v>0.77049180327868849</v>
      </c>
      <c r="BE166" s="26"/>
      <c r="BF166" s="133">
        <v>26492.048999999999</v>
      </c>
      <c r="BG166" s="26">
        <v>0</v>
      </c>
      <c r="BH166" s="89">
        <v>0</v>
      </c>
      <c r="BI166" s="90">
        <v>0.81263953987730053</v>
      </c>
      <c r="BJ166" s="91">
        <v>0</v>
      </c>
      <c r="BK166" s="89">
        <v>0</v>
      </c>
      <c r="BL166" s="89">
        <v>0</v>
      </c>
      <c r="BM166" s="89">
        <v>0</v>
      </c>
      <c r="BN166" s="89">
        <v>3067.5390000000002</v>
      </c>
      <c r="BO166" s="90">
        <v>0.22759600830983828</v>
      </c>
      <c r="BP166" s="91">
        <v>0</v>
      </c>
      <c r="BQ166" s="26">
        <v>7668</v>
      </c>
      <c r="BR166" s="26">
        <v>0</v>
      </c>
      <c r="BS166" s="26"/>
      <c r="BT166" s="92">
        <v>-700</v>
      </c>
      <c r="BU166" s="26">
        <v>0</v>
      </c>
      <c r="BV166" s="26">
        <v>4485</v>
      </c>
      <c r="BW166" s="26">
        <v>4485</v>
      </c>
      <c r="BX166" s="26">
        <v>0</v>
      </c>
      <c r="BY166" s="26">
        <v>0</v>
      </c>
      <c r="BZ166" s="26">
        <v>-5000</v>
      </c>
      <c r="CA166" s="26">
        <v>0</v>
      </c>
      <c r="CB166" s="26">
        <v>-5300</v>
      </c>
      <c r="CC166" s="26">
        <v>0</v>
      </c>
      <c r="CD166" s="26">
        <v>-4000</v>
      </c>
      <c r="CE166" s="26">
        <v>0</v>
      </c>
      <c r="CF166" s="26">
        <v>-4800</v>
      </c>
      <c r="CG166" s="26">
        <v>0</v>
      </c>
      <c r="CH166" s="26">
        <v>26004.059856439999</v>
      </c>
      <c r="CI166" s="26">
        <v>26004.059856439999</v>
      </c>
      <c r="CJ166" s="90">
        <v>30489.059856439999</v>
      </c>
      <c r="CK166" s="26"/>
      <c r="CL166" s="92">
        <v>-700</v>
      </c>
      <c r="CM166" s="26">
        <v>700</v>
      </c>
      <c r="CN166" s="26">
        <v>4485</v>
      </c>
      <c r="CO166" s="26">
        <v>0</v>
      </c>
      <c r="CP166" s="26">
        <v>0</v>
      </c>
      <c r="CQ166" s="26">
        <v>0</v>
      </c>
      <c r="CR166" s="26">
        <v>-5000</v>
      </c>
      <c r="CS166" s="26">
        <v>5000</v>
      </c>
      <c r="CT166" s="26">
        <v>-5300</v>
      </c>
      <c r="CU166" s="26">
        <v>5300</v>
      </c>
      <c r="CV166" s="26">
        <v>-4000</v>
      </c>
      <c r="CW166" s="26">
        <v>4000</v>
      </c>
      <c r="CX166" s="26">
        <v>-4800</v>
      </c>
      <c r="CY166" s="26">
        <v>4800</v>
      </c>
      <c r="CZ166" s="26">
        <v>26004.059856439999</v>
      </c>
      <c r="DA166" s="26">
        <v>0</v>
      </c>
      <c r="DB166" s="90">
        <v>19800</v>
      </c>
      <c r="DC166" s="26"/>
      <c r="DD166" s="93">
        <v>38545.404000000002</v>
      </c>
      <c r="DE166" s="34">
        <v>2318.4690000000001</v>
      </c>
      <c r="DF166" s="37">
        <v>1932.657983051</v>
      </c>
      <c r="DG166" s="37">
        <v>42796.530983051001</v>
      </c>
      <c r="DH166" s="93">
        <v>9485.7279999999992</v>
      </c>
      <c r="DI166" s="93">
        <v>59483.411</v>
      </c>
      <c r="DJ166" s="34">
        <v>8575</v>
      </c>
      <c r="DK166" s="90">
        <v>68058.410999999993</v>
      </c>
      <c r="DL166" s="26"/>
      <c r="DM166" s="93">
        <v>865.38099999999997</v>
      </c>
      <c r="DN166" s="34">
        <v>10553.7831128091</v>
      </c>
      <c r="DO166" s="34">
        <v>11419.1641128091</v>
      </c>
      <c r="DP166" s="37">
        <v>1455.3989030504879</v>
      </c>
      <c r="DQ166" s="37">
        <v>2931.2847992178222</v>
      </c>
      <c r="DR166" s="37">
        <v>429.85082277999999</v>
      </c>
      <c r="DS166" s="34">
        <v>3361.135621997822</v>
      </c>
      <c r="DT166" s="34">
        <v>162.84915551210119</v>
      </c>
      <c r="DU166" s="34">
        <v>162.84915551210119</v>
      </c>
      <c r="DW166" s="97">
        <v>0</v>
      </c>
      <c r="DX166" s="98">
        <v>6779.6610170000004</v>
      </c>
      <c r="DY166" s="104">
        <v>1447.7400829999999</v>
      </c>
      <c r="DZ166" s="104">
        <v>0</v>
      </c>
      <c r="EA166" s="97">
        <v>0</v>
      </c>
      <c r="EB166" s="98">
        <v>242.98584449000001</v>
      </c>
      <c r="EC166" s="97">
        <v>0</v>
      </c>
      <c r="ED166" s="98">
        <v>1271.1864410000001</v>
      </c>
      <c r="EE166" s="97">
        <v>0</v>
      </c>
      <c r="EF166" s="98">
        <v>847.5</v>
      </c>
      <c r="EG166" s="97">
        <v>0</v>
      </c>
      <c r="EH166" s="98">
        <v>7397.5988710000001</v>
      </c>
      <c r="EI166" s="97">
        <v>0</v>
      </c>
      <c r="EJ166" s="98">
        <v>6779.6610170000004</v>
      </c>
      <c r="EK166" s="105">
        <v>242.98584449000001</v>
      </c>
      <c r="EL166" s="106">
        <v>847.5</v>
      </c>
      <c r="EM166" s="107">
        <v>735.83500000000004</v>
      </c>
      <c r="EN166" s="105">
        <v>429.85082277999999</v>
      </c>
      <c r="EO166" s="105">
        <v>10964.025395000001</v>
      </c>
      <c r="EP166" s="105">
        <v>0</v>
      </c>
      <c r="ER166" s="133">
        <v>0</v>
      </c>
      <c r="ES166" s="23">
        <v>0</v>
      </c>
      <c r="ET166" s="34">
        <f t="shared" si="41"/>
        <v>0</v>
      </c>
      <c r="EU166" s="133">
        <v>0</v>
      </c>
      <c r="EV166" s="23">
        <v>0</v>
      </c>
      <c r="EW166" s="34">
        <f t="shared" si="59"/>
        <v>0</v>
      </c>
      <c r="EY166" s="141">
        <v>0</v>
      </c>
      <c r="EZ166" s="23">
        <v>0</v>
      </c>
      <c r="FA166" s="139">
        <f t="shared" si="42"/>
        <v>0</v>
      </c>
      <c r="FB166" s="5">
        <v>4613</v>
      </c>
      <c r="FC166" s="139">
        <f t="shared" si="43"/>
        <v>1</v>
      </c>
      <c r="FE166" s="5"/>
      <c r="FF166" s="141">
        <v>2897.4</v>
      </c>
      <c r="FG166" s="23">
        <v>10423.35</v>
      </c>
      <c r="FH166" s="139">
        <f t="shared" si="44"/>
        <v>1</v>
      </c>
      <c r="FI166" s="5">
        <v>3837</v>
      </c>
      <c r="FJ166" s="139">
        <f t="shared" si="45"/>
        <v>1</v>
      </c>
      <c r="FL166" s="144">
        <v>7873</v>
      </c>
      <c r="FM166" s="145">
        <f t="shared" si="46"/>
        <v>0.68245451314546257</v>
      </c>
      <c r="FN166" s="144">
        <v>2591</v>
      </c>
      <c r="FO166" s="145">
        <f t="shared" si="47"/>
        <v>0.82634348588741824</v>
      </c>
      <c r="FQ166" s="141">
        <v>278</v>
      </c>
      <c r="FR166" s="23">
        <v>367.01</v>
      </c>
      <c r="FS166" s="185">
        <f t="shared" si="48"/>
        <v>0.8184367466057606</v>
      </c>
      <c r="FT166" s="186">
        <f t="shared" si="49"/>
        <v>645.01</v>
      </c>
      <c r="FV166" s="107" t="e">
        <f t="shared" si="50"/>
        <v>#REF!</v>
      </c>
      <c r="FW166" s="23">
        <v>242.98584449000001</v>
      </c>
      <c r="FX166" s="23">
        <v>330</v>
      </c>
      <c r="FY166" s="23" t="e">
        <f>330*#REF!</f>
        <v>#REF!</v>
      </c>
      <c r="FZ166" s="23" t="e">
        <f t="shared" si="51"/>
        <v>#REF!</v>
      </c>
      <c r="GA166" s="183">
        <v>0</v>
      </c>
      <c r="GC166" s="37">
        <v>18809.354790000001</v>
      </c>
      <c r="GD166" s="37">
        <f t="shared" si="52"/>
        <v>0.57697407331288353</v>
      </c>
      <c r="GE166" s="37">
        <v>1455.3989030499999</v>
      </c>
      <c r="GF166" s="37">
        <f t="shared" si="53"/>
        <v>0.10798329893530197</v>
      </c>
      <c r="GH166" s="5">
        <v>26700.264510000001</v>
      </c>
      <c r="GI166" s="270">
        <v>3233.3349119999998</v>
      </c>
      <c r="GK166" s="35">
        <v>0.25700000000000001</v>
      </c>
      <c r="GL166" s="33">
        <v>0.84</v>
      </c>
      <c r="GM166" s="5">
        <f t="shared" si="54"/>
        <v>1517.77579117</v>
      </c>
      <c r="GN166" s="5">
        <v>-1517.77579117</v>
      </c>
      <c r="GO166" s="5">
        <f t="shared" si="55"/>
        <v>0</v>
      </c>
      <c r="GP166" s="5">
        <f t="shared" si="56"/>
        <v>0</v>
      </c>
      <c r="GR166" s="270">
        <v>27240.467359999999</v>
      </c>
      <c r="GS166" s="270">
        <v>3136.3065409999999</v>
      </c>
    </row>
    <row r="167" spans="15:201" x14ac:dyDescent="0.35">
      <c r="P167" s="40">
        <v>165</v>
      </c>
      <c r="Q167" s="85">
        <v>0</v>
      </c>
      <c r="R167" s="86">
        <v>0</v>
      </c>
      <c r="S167" s="87">
        <v>0</v>
      </c>
      <c r="T167" s="86">
        <v>0</v>
      </c>
      <c r="U167" s="87">
        <v>0</v>
      </c>
      <c r="V167" s="86">
        <v>0</v>
      </c>
      <c r="W167" s="87">
        <v>0</v>
      </c>
      <c r="X167" s="86">
        <v>0</v>
      </c>
      <c r="Y167" s="87">
        <v>0</v>
      </c>
      <c r="Z167" s="86">
        <v>0</v>
      </c>
      <c r="AA167" s="87">
        <v>0</v>
      </c>
      <c r="AB167" s="86">
        <v>0</v>
      </c>
      <c r="AC167" s="87">
        <v>0</v>
      </c>
      <c r="AD167" s="86">
        <v>0</v>
      </c>
      <c r="AF167" s="40">
        <v>165</v>
      </c>
      <c r="AG167" s="85">
        <v>62566.859400000001</v>
      </c>
      <c r="AH167" s="87">
        <v>2129.8000000000002</v>
      </c>
      <c r="AI167" s="85">
        <v>463</v>
      </c>
      <c r="AJ167" s="37">
        <v>0.70299999999999996</v>
      </c>
      <c r="AK167" s="37">
        <v>0.92600000000000005</v>
      </c>
      <c r="AL167" s="37">
        <v>0.92600000000000005</v>
      </c>
      <c r="AM167" s="86">
        <v>229.976</v>
      </c>
      <c r="AN167" s="87">
        <v>2561.5920000000001</v>
      </c>
      <c r="AO167" s="37">
        <v>0.35599999999999998</v>
      </c>
      <c r="AP167" s="34">
        <v>0.22</v>
      </c>
      <c r="AQ167" s="85">
        <v>34877.199999999997</v>
      </c>
      <c r="AR167" s="87">
        <v>21831.75</v>
      </c>
      <c r="AS167" s="37">
        <v>0.78199999999999992</v>
      </c>
      <c r="AT167" s="34">
        <v>0.93</v>
      </c>
      <c r="AU167" s="26"/>
      <c r="AV167" s="85">
        <v>925.96</v>
      </c>
      <c r="AW167" s="86">
        <v>0.37599993502960216</v>
      </c>
      <c r="AX167" s="85">
        <v>1021.498</v>
      </c>
      <c r="AY167" s="86">
        <v>0.63565525824517732</v>
      </c>
      <c r="AZ167" s="85">
        <v>1121.4780000000001</v>
      </c>
      <c r="BA167" s="86">
        <v>0.5784392407674851</v>
      </c>
      <c r="BB167" s="26"/>
      <c r="BC167" s="88">
        <v>53641.616999999998</v>
      </c>
      <c r="BD167" s="86">
        <v>0.77049180327868849</v>
      </c>
      <c r="BE167" s="26"/>
      <c r="BF167" s="133">
        <v>26700.264999999999</v>
      </c>
      <c r="BG167" s="26">
        <v>0</v>
      </c>
      <c r="BH167" s="89">
        <v>0</v>
      </c>
      <c r="BI167" s="90">
        <v>0.81902653374233125</v>
      </c>
      <c r="BJ167" s="91">
        <v>0</v>
      </c>
      <c r="BK167" s="89">
        <v>0</v>
      </c>
      <c r="BL167" s="89">
        <v>0</v>
      </c>
      <c r="BM167" s="89">
        <v>0</v>
      </c>
      <c r="BN167" s="89">
        <v>3233.335</v>
      </c>
      <c r="BO167" s="90">
        <v>0.2398972399465796</v>
      </c>
      <c r="BP167" s="91">
        <v>0</v>
      </c>
      <c r="BQ167" s="26">
        <v>7668</v>
      </c>
      <c r="BR167" s="26">
        <v>0</v>
      </c>
      <c r="BS167" s="26"/>
      <c r="BT167" s="92">
        <v>-700</v>
      </c>
      <c r="BU167" s="26">
        <v>0</v>
      </c>
      <c r="BV167" s="26">
        <v>4485</v>
      </c>
      <c r="BW167" s="26">
        <v>4485</v>
      </c>
      <c r="BX167" s="26">
        <v>0</v>
      </c>
      <c r="BY167" s="26">
        <v>0</v>
      </c>
      <c r="BZ167" s="26">
        <v>-5000</v>
      </c>
      <c r="CA167" s="26">
        <v>0</v>
      </c>
      <c r="CB167" s="26">
        <v>-5300</v>
      </c>
      <c r="CC167" s="26">
        <v>0</v>
      </c>
      <c r="CD167" s="26">
        <v>-4000</v>
      </c>
      <c r="CE167" s="26">
        <v>0</v>
      </c>
      <c r="CF167" s="26">
        <v>-4800</v>
      </c>
      <c r="CG167" s="26">
        <v>0</v>
      </c>
      <c r="CH167" s="26">
        <v>18367.89102128</v>
      </c>
      <c r="CI167" s="26">
        <v>18367.89102128</v>
      </c>
      <c r="CJ167" s="90">
        <v>22852.89102128</v>
      </c>
      <c r="CK167" s="26"/>
      <c r="CL167" s="92">
        <v>-700</v>
      </c>
      <c r="CM167" s="26">
        <v>700</v>
      </c>
      <c r="CN167" s="26">
        <v>4485</v>
      </c>
      <c r="CO167" s="26">
        <v>0</v>
      </c>
      <c r="CP167" s="26">
        <v>0</v>
      </c>
      <c r="CQ167" s="26">
        <v>0</v>
      </c>
      <c r="CR167" s="26">
        <v>-5000</v>
      </c>
      <c r="CS167" s="26">
        <v>5000</v>
      </c>
      <c r="CT167" s="26">
        <v>-5300</v>
      </c>
      <c r="CU167" s="26">
        <v>5300</v>
      </c>
      <c r="CV167" s="26">
        <v>-4000</v>
      </c>
      <c r="CW167" s="26">
        <v>4000</v>
      </c>
      <c r="CX167" s="26">
        <v>-4800</v>
      </c>
      <c r="CY167" s="26">
        <v>4800</v>
      </c>
      <c r="CZ167" s="26">
        <v>18367.89102128</v>
      </c>
      <c r="DA167" s="26">
        <v>0</v>
      </c>
      <c r="DB167" s="90">
        <v>19800</v>
      </c>
      <c r="DC167" s="26"/>
      <c r="DD167" s="93">
        <v>38210.756000000001</v>
      </c>
      <c r="DE167" s="34">
        <v>2319.2249999999999</v>
      </c>
      <c r="DF167" s="37">
        <v>1902.0340898625</v>
      </c>
      <c r="DG167" s="37">
        <v>42432.0150898625</v>
      </c>
      <c r="DH167" s="93">
        <v>9216.625</v>
      </c>
      <c r="DI167" s="93">
        <v>57668.411</v>
      </c>
      <c r="DJ167" s="34">
        <v>8661</v>
      </c>
      <c r="DK167" s="90">
        <v>66329.410999999993</v>
      </c>
      <c r="DL167" s="26"/>
      <c r="DM167" s="93">
        <v>816.726</v>
      </c>
      <c r="DN167" s="34">
        <v>10537.936979031019</v>
      </c>
      <c r="DO167" s="34">
        <v>11354.66297903102</v>
      </c>
      <c r="DP167" s="37">
        <v>1455.3989030504879</v>
      </c>
      <c r="DQ167" s="37">
        <v>2922.935193970186</v>
      </c>
      <c r="DR167" s="37">
        <v>438.20042803000001</v>
      </c>
      <c r="DS167" s="34">
        <v>3361.1356220001862</v>
      </c>
      <c r="DT167" s="34">
        <v>162.38528855389919</v>
      </c>
      <c r="DU167" s="34">
        <v>162.38528855389919</v>
      </c>
      <c r="DW167" s="97">
        <v>0</v>
      </c>
      <c r="DX167" s="98">
        <v>6779.6610170000004</v>
      </c>
      <c r="DY167" s="104">
        <v>1447.7400829999999</v>
      </c>
      <c r="DZ167" s="104">
        <v>0</v>
      </c>
      <c r="EA167" s="97">
        <v>0</v>
      </c>
      <c r="EB167" s="98">
        <v>243.44971145</v>
      </c>
      <c r="EC167" s="97">
        <v>0</v>
      </c>
      <c r="ED167" s="98">
        <v>1271.1864410000001</v>
      </c>
      <c r="EE167" s="97">
        <v>0</v>
      </c>
      <c r="EF167" s="98">
        <v>847.5</v>
      </c>
      <c r="EG167" s="97">
        <v>0</v>
      </c>
      <c r="EH167" s="98">
        <v>7397.5988710000001</v>
      </c>
      <c r="EI167" s="97">
        <v>0</v>
      </c>
      <c r="EJ167" s="98">
        <v>6779.6610170000004</v>
      </c>
      <c r="EK167" s="105">
        <v>243.44971145</v>
      </c>
      <c r="EL167" s="106">
        <v>847.5</v>
      </c>
      <c r="EM167" s="107">
        <v>735.83500000000004</v>
      </c>
      <c r="EN167" s="105">
        <v>438.20042803000001</v>
      </c>
      <c r="EO167" s="105">
        <v>10964.025395000001</v>
      </c>
      <c r="EP167" s="105">
        <v>0</v>
      </c>
      <c r="ER167" s="133">
        <v>0</v>
      </c>
      <c r="ES167" s="23">
        <v>0</v>
      </c>
      <c r="ET167" s="34">
        <f t="shared" si="41"/>
        <v>0</v>
      </c>
      <c r="EU167" s="133">
        <v>0</v>
      </c>
      <c r="EV167" s="23">
        <v>0</v>
      </c>
      <c r="EW167" s="34">
        <f t="shared" si="59"/>
        <v>0</v>
      </c>
      <c r="EY167" s="141">
        <v>0</v>
      </c>
      <c r="EZ167" s="23">
        <v>0</v>
      </c>
      <c r="FA167" s="139">
        <f t="shared" si="42"/>
        <v>0</v>
      </c>
      <c r="FB167" s="5">
        <v>3999.9155957399998</v>
      </c>
      <c r="FC167" s="139">
        <f t="shared" si="43"/>
        <v>0.86709637887275093</v>
      </c>
      <c r="FE167" s="5"/>
      <c r="FF167" s="141">
        <v>2897.4</v>
      </c>
      <c r="FG167" s="23">
        <v>10423.35</v>
      </c>
      <c r="FH167" s="139">
        <f t="shared" si="44"/>
        <v>1</v>
      </c>
      <c r="FI167" s="5">
        <v>3837</v>
      </c>
      <c r="FJ167" s="139">
        <f t="shared" si="45"/>
        <v>1</v>
      </c>
      <c r="FL167" s="144">
        <v>7873</v>
      </c>
      <c r="FM167" s="145">
        <f t="shared" si="46"/>
        <v>0.68245451314546257</v>
      </c>
      <c r="FN167" s="144">
        <v>2591</v>
      </c>
      <c r="FO167" s="145">
        <f t="shared" si="47"/>
        <v>0.82634348588741824</v>
      </c>
      <c r="FQ167" s="141">
        <v>0</v>
      </c>
      <c r="FR167" s="23">
        <v>367.01</v>
      </c>
      <c r="FS167" s="185">
        <f t="shared" si="48"/>
        <v>0.46568963329526708</v>
      </c>
      <c r="FT167" s="186">
        <f t="shared" si="49"/>
        <v>367.01</v>
      </c>
      <c r="FV167" s="107" t="e">
        <f t="shared" si="50"/>
        <v>#REF!</v>
      </c>
      <c r="FW167" s="23">
        <v>243.44971145</v>
      </c>
      <c r="FX167" s="23">
        <v>330</v>
      </c>
      <c r="FY167" s="23" t="e">
        <f>330*#REF!</f>
        <v>#REF!</v>
      </c>
      <c r="FZ167" s="23" t="e">
        <f t="shared" si="51"/>
        <v>#REF!</v>
      </c>
      <c r="GA167" s="183">
        <v>0</v>
      </c>
      <c r="GC167" s="37">
        <v>9667.2280535799982</v>
      </c>
      <c r="GD167" s="37">
        <f t="shared" si="52"/>
        <v>0.29654073783987722</v>
      </c>
      <c r="GE167" s="37">
        <v>1455.3989030499999</v>
      </c>
      <c r="GF167" s="37">
        <f t="shared" si="53"/>
        <v>0.10798329893530197</v>
      </c>
      <c r="GH167" s="5">
        <v>27241.190320000002</v>
      </c>
      <c r="GI167" s="270">
        <v>3574.5304590000001</v>
      </c>
      <c r="GK167" s="35">
        <v>0.25700000000000001</v>
      </c>
      <c r="GL167" s="33">
        <v>0.84</v>
      </c>
      <c r="GM167" s="5">
        <f t="shared" si="54"/>
        <v>1517.77579117</v>
      </c>
      <c r="GN167" s="5">
        <v>-1517.77579117</v>
      </c>
      <c r="GO167" s="5">
        <f t="shared" si="55"/>
        <v>0</v>
      </c>
      <c r="GP167" s="5">
        <f t="shared" si="56"/>
        <v>0</v>
      </c>
      <c r="GR167" s="270">
        <v>26492.049289999999</v>
      </c>
      <c r="GS167" s="270">
        <v>3067.5387289999999</v>
      </c>
    </row>
    <row r="168" spans="15:201" x14ac:dyDescent="0.35">
      <c r="P168" s="40">
        <v>166</v>
      </c>
      <c r="Q168" s="85">
        <v>0</v>
      </c>
      <c r="R168" s="86">
        <v>0</v>
      </c>
      <c r="S168" s="87">
        <v>0</v>
      </c>
      <c r="T168" s="86">
        <v>0</v>
      </c>
      <c r="U168" s="87">
        <v>0</v>
      </c>
      <c r="V168" s="86">
        <v>0</v>
      </c>
      <c r="W168" s="87">
        <v>0</v>
      </c>
      <c r="X168" s="86">
        <v>0</v>
      </c>
      <c r="Y168" s="87">
        <v>0</v>
      </c>
      <c r="Z168" s="86">
        <v>0</v>
      </c>
      <c r="AA168" s="87">
        <v>0</v>
      </c>
      <c r="AB168" s="86">
        <v>0</v>
      </c>
      <c r="AC168" s="87">
        <v>0</v>
      </c>
      <c r="AD168" s="86">
        <v>0</v>
      </c>
      <c r="AF168" s="40">
        <v>166</v>
      </c>
      <c r="AG168" s="85">
        <v>63812.856599999999</v>
      </c>
      <c r="AH168" s="87">
        <v>2136.6999999999998</v>
      </c>
      <c r="AI168" s="85">
        <v>464.5</v>
      </c>
      <c r="AJ168" s="37">
        <v>0.71699999999999997</v>
      </c>
      <c r="AK168" s="37">
        <v>0.92899999999999994</v>
      </c>
      <c r="AL168" s="37">
        <v>0.92900000000000005</v>
      </c>
      <c r="AM168" s="86">
        <v>255.17</v>
      </c>
      <c r="AN168" s="87">
        <v>2712.9587999999999</v>
      </c>
      <c r="AO168" s="37">
        <v>0.39499999999999996</v>
      </c>
      <c r="AP168" s="34">
        <v>0.23299999999999998</v>
      </c>
      <c r="AQ168" s="85">
        <v>35189.4</v>
      </c>
      <c r="AR168" s="87">
        <v>21385.724999999999</v>
      </c>
      <c r="AS168" s="37">
        <v>0.78900000000000003</v>
      </c>
      <c r="AT168" s="34">
        <v>0.91099999999999992</v>
      </c>
      <c r="AU168" s="26"/>
      <c r="AV168" s="85">
        <v>928.423</v>
      </c>
      <c r="AW168" s="86">
        <v>0.37700007309169764</v>
      </c>
      <c r="AX168" s="85">
        <v>1023.155</v>
      </c>
      <c r="AY168" s="86">
        <v>0.63668637212196633</v>
      </c>
      <c r="AZ168" s="85">
        <v>1121.4780000000001</v>
      </c>
      <c r="BA168" s="86">
        <v>0.5784392407674851</v>
      </c>
      <c r="BB168" s="26"/>
      <c r="BC168" s="88">
        <v>53641.616999999998</v>
      </c>
      <c r="BD168" s="86">
        <v>0.77049180327868849</v>
      </c>
      <c r="BE168" s="26"/>
      <c r="BF168" s="133">
        <v>27241.19</v>
      </c>
      <c r="BG168" s="26">
        <v>0</v>
      </c>
      <c r="BH168" s="89">
        <v>0</v>
      </c>
      <c r="BI168" s="90">
        <v>0.83561932515337423</v>
      </c>
      <c r="BJ168" s="91">
        <v>0</v>
      </c>
      <c r="BK168" s="89">
        <v>0</v>
      </c>
      <c r="BL168" s="89">
        <v>0</v>
      </c>
      <c r="BM168" s="89">
        <v>0</v>
      </c>
      <c r="BN168" s="89">
        <v>3574.53</v>
      </c>
      <c r="BO168" s="90">
        <v>0.26521219765543852</v>
      </c>
      <c r="BP168" s="91">
        <v>0</v>
      </c>
      <c r="BQ168" s="5">
        <v>7668</v>
      </c>
      <c r="BR168" s="5">
        <v>0</v>
      </c>
      <c r="BS168" s="26"/>
      <c r="BT168" s="92">
        <v>-700</v>
      </c>
      <c r="BU168" s="26">
        <v>0</v>
      </c>
      <c r="BV168" s="26">
        <v>4485</v>
      </c>
      <c r="BW168" s="26">
        <v>4485</v>
      </c>
      <c r="BX168" s="26">
        <v>0</v>
      </c>
      <c r="BY168" s="26">
        <v>0</v>
      </c>
      <c r="BZ168" s="26">
        <v>-5000</v>
      </c>
      <c r="CA168" s="26">
        <v>0</v>
      </c>
      <c r="CB168" s="26">
        <v>-5300</v>
      </c>
      <c r="CC168" s="26">
        <v>0</v>
      </c>
      <c r="CD168" s="26">
        <v>-4000</v>
      </c>
      <c r="CE168" s="26">
        <v>0</v>
      </c>
      <c r="CF168" s="26">
        <v>-4800</v>
      </c>
      <c r="CG168" s="26">
        <v>0</v>
      </c>
      <c r="CH168" s="26">
        <v>37664.787803940002</v>
      </c>
      <c r="CI168" s="26">
        <v>37664.787803940002</v>
      </c>
      <c r="CJ168" s="90">
        <v>42149.787803940002</v>
      </c>
      <c r="CK168" s="26"/>
      <c r="CL168" s="92">
        <v>-700</v>
      </c>
      <c r="CM168" s="26">
        <v>700</v>
      </c>
      <c r="CN168" s="26">
        <v>4485</v>
      </c>
      <c r="CO168" s="26">
        <v>0</v>
      </c>
      <c r="CP168" s="26">
        <v>0</v>
      </c>
      <c r="CQ168" s="26">
        <v>0</v>
      </c>
      <c r="CR168" s="26">
        <v>-5000</v>
      </c>
      <c r="CS168" s="26">
        <v>5000</v>
      </c>
      <c r="CT168" s="26">
        <v>-5300</v>
      </c>
      <c r="CU168" s="26">
        <v>5300</v>
      </c>
      <c r="CV168" s="26">
        <v>-4000</v>
      </c>
      <c r="CW168" s="26">
        <v>4000</v>
      </c>
      <c r="CX168" s="26">
        <v>-4800</v>
      </c>
      <c r="CY168" s="26">
        <v>4800</v>
      </c>
      <c r="CZ168" s="26">
        <v>37664.787803940002</v>
      </c>
      <c r="DA168" s="26">
        <v>0</v>
      </c>
      <c r="DB168" s="90">
        <v>19800</v>
      </c>
      <c r="DC168" s="26"/>
      <c r="DD168" s="93">
        <v>36905.480000000003</v>
      </c>
      <c r="DE168" s="34">
        <v>2320.0259999999998</v>
      </c>
      <c r="DF168" s="37">
        <v>1827.8689189644001</v>
      </c>
      <c r="DG168" s="37">
        <v>41053.3749189644</v>
      </c>
      <c r="DH168" s="93">
        <v>8756.384</v>
      </c>
      <c r="DI168" s="93">
        <v>55998.411</v>
      </c>
      <c r="DJ168" s="34">
        <v>8467</v>
      </c>
      <c r="DK168" s="90">
        <v>64465.411</v>
      </c>
      <c r="DL168" s="26"/>
      <c r="DM168" s="93">
        <v>703.02700000000004</v>
      </c>
      <c r="DN168" s="34">
        <v>10522.090845252949</v>
      </c>
      <c r="DO168" s="34">
        <v>11225.117845252949</v>
      </c>
      <c r="DP168" s="37">
        <v>1455.3989030504879</v>
      </c>
      <c r="DQ168" s="37">
        <v>2914.5855887225489</v>
      </c>
      <c r="DR168" s="37">
        <v>446.55003327999998</v>
      </c>
      <c r="DS168" s="34">
        <v>3361.1356220025491</v>
      </c>
      <c r="DT168" s="34">
        <v>161.92142159569721</v>
      </c>
      <c r="DU168" s="34">
        <v>161.92142159569721</v>
      </c>
      <c r="DW168" s="97">
        <v>0</v>
      </c>
      <c r="DX168" s="98">
        <v>6779.6610170000004</v>
      </c>
      <c r="DY168" s="104">
        <v>1447.7400829999999</v>
      </c>
      <c r="DZ168" s="104">
        <v>0</v>
      </c>
      <c r="EA168" s="97">
        <v>0</v>
      </c>
      <c r="EB168" s="98">
        <v>243.91357840000001</v>
      </c>
      <c r="EC168" s="97">
        <v>0</v>
      </c>
      <c r="ED168" s="98">
        <v>1271.1864410000001</v>
      </c>
      <c r="EE168" s="97">
        <v>0</v>
      </c>
      <c r="EF168" s="98">
        <v>847.5</v>
      </c>
      <c r="EG168" s="97">
        <v>0</v>
      </c>
      <c r="EH168" s="98">
        <v>7397.5988710000001</v>
      </c>
      <c r="EI168" s="97">
        <v>0</v>
      </c>
      <c r="EJ168" s="98">
        <v>6779.6610170000004</v>
      </c>
      <c r="EK168" s="105">
        <v>243.91357840000001</v>
      </c>
      <c r="EL168" s="106">
        <v>847.5</v>
      </c>
      <c r="EM168" s="107">
        <v>735.83500000000004</v>
      </c>
      <c r="EN168" s="105">
        <v>446.55003327999998</v>
      </c>
      <c r="EO168" s="105">
        <v>10964.025395000001</v>
      </c>
      <c r="EP168" s="105">
        <v>0</v>
      </c>
      <c r="ER168" s="133">
        <v>0</v>
      </c>
      <c r="ES168" s="23">
        <v>0</v>
      </c>
      <c r="ET168" s="34">
        <f t="shared" si="41"/>
        <v>0</v>
      </c>
      <c r="EU168" s="133">
        <v>0</v>
      </c>
      <c r="EV168" s="23">
        <v>0</v>
      </c>
      <c r="EW168" s="34">
        <f t="shared" si="59"/>
        <v>0</v>
      </c>
      <c r="EY168" s="141">
        <v>0</v>
      </c>
      <c r="EZ168" s="23">
        <v>0</v>
      </c>
      <c r="FA168" s="139">
        <f t="shared" si="42"/>
        <v>0</v>
      </c>
      <c r="FB168" s="5">
        <v>2460.2040297899998</v>
      </c>
      <c r="FC168" s="139">
        <f t="shared" si="43"/>
        <v>0.53331975499458051</v>
      </c>
      <c r="FE168" s="5"/>
      <c r="FF168" s="141">
        <v>2897.4</v>
      </c>
      <c r="FG168" s="23">
        <v>10423.35</v>
      </c>
      <c r="FH168" s="139">
        <f t="shared" si="44"/>
        <v>1</v>
      </c>
      <c r="FI168" s="5">
        <v>3837</v>
      </c>
      <c r="FJ168" s="139">
        <f t="shared" si="45"/>
        <v>1</v>
      </c>
      <c r="FL168" s="144">
        <v>7873</v>
      </c>
      <c r="FM168" s="145">
        <f t="shared" si="46"/>
        <v>0.68245451314546257</v>
      </c>
      <c r="FN168" s="144">
        <v>2591</v>
      </c>
      <c r="FO168" s="145">
        <f t="shared" si="47"/>
        <v>0.82634348588741824</v>
      </c>
      <c r="FQ168" s="141">
        <v>278</v>
      </c>
      <c r="FR168" s="23">
        <v>367.01</v>
      </c>
      <c r="FS168" s="185">
        <f t="shared" si="48"/>
        <v>0.8184367466057606</v>
      </c>
      <c r="FT168" s="186">
        <f t="shared" si="49"/>
        <v>645.01</v>
      </c>
      <c r="FV168" s="107" t="e">
        <f t="shared" si="50"/>
        <v>#REF!</v>
      </c>
      <c r="FW168" s="23">
        <v>243.91357840000001</v>
      </c>
      <c r="FX168" s="23">
        <v>330</v>
      </c>
      <c r="FY168" s="23" t="e">
        <f>330*#REF!</f>
        <v>#REF!</v>
      </c>
      <c r="FZ168" s="23" t="e">
        <f t="shared" si="51"/>
        <v>#REF!</v>
      </c>
      <c r="GA168" s="183">
        <v>0</v>
      </c>
      <c r="GC168" s="37">
        <v>17760.502118320001</v>
      </c>
      <c r="GD168" s="37">
        <f t="shared" si="52"/>
        <v>0.54480067847607361</v>
      </c>
      <c r="GE168" s="37">
        <v>1455.3989030499999</v>
      </c>
      <c r="GF168" s="37">
        <f t="shared" si="53"/>
        <v>0.10798329893530197</v>
      </c>
      <c r="GH168" s="5">
        <v>27874.28974</v>
      </c>
      <c r="GI168" s="270">
        <v>4051.3255180000001</v>
      </c>
      <c r="GK168" s="35">
        <v>0.25700000000000001</v>
      </c>
      <c r="GL168" s="33">
        <v>0.84</v>
      </c>
      <c r="GM168" s="5">
        <f t="shared" si="54"/>
        <v>1517.77579117</v>
      </c>
      <c r="GN168" s="5">
        <v>-1517.77579117</v>
      </c>
      <c r="GO168" s="5">
        <f t="shared" si="55"/>
        <v>0</v>
      </c>
      <c r="GP168" s="5">
        <f t="shared" si="56"/>
        <v>0</v>
      </c>
      <c r="GR168" s="270">
        <v>26700.264510000001</v>
      </c>
      <c r="GS168" s="270">
        <v>3233.3349119999998</v>
      </c>
    </row>
    <row r="169" spans="15:201" x14ac:dyDescent="0.35">
      <c r="P169" s="40">
        <v>167</v>
      </c>
      <c r="Q169" s="85">
        <v>0</v>
      </c>
      <c r="R169" s="86">
        <v>0</v>
      </c>
      <c r="S169" s="87">
        <v>0</v>
      </c>
      <c r="T169" s="86">
        <v>0</v>
      </c>
      <c r="U169" s="87">
        <v>0</v>
      </c>
      <c r="V169" s="86">
        <v>0</v>
      </c>
      <c r="W169" s="87">
        <v>0</v>
      </c>
      <c r="X169" s="86">
        <v>0</v>
      </c>
      <c r="Y169" s="87">
        <v>0</v>
      </c>
      <c r="Z169" s="86">
        <v>0</v>
      </c>
      <c r="AA169" s="87">
        <v>0</v>
      </c>
      <c r="AB169" s="86">
        <v>0</v>
      </c>
      <c r="AC169" s="87">
        <v>0</v>
      </c>
      <c r="AD169" s="86">
        <v>0</v>
      </c>
      <c r="AF169" s="40">
        <v>167</v>
      </c>
      <c r="AG169" s="85">
        <v>65325.853199999998</v>
      </c>
      <c r="AH169" s="87">
        <v>2141.3000000000002</v>
      </c>
      <c r="AI169" s="85">
        <v>465.5</v>
      </c>
      <c r="AJ169" s="37">
        <v>0.73399999999999999</v>
      </c>
      <c r="AK169" s="37">
        <v>0.93100000000000005</v>
      </c>
      <c r="AL169" s="37">
        <v>0.93100000000000005</v>
      </c>
      <c r="AM169" s="86">
        <v>289.40800000000002</v>
      </c>
      <c r="AN169" s="87">
        <v>3225.2772</v>
      </c>
      <c r="AO169" s="37">
        <v>0.44800000000000001</v>
      </c>
      <c r="AP169" s="34">
        <v>0.27699999999999997</v>
      </c>
      <c r="AQ169" s="85">
        <v>34788</v>
      </c>
      <c r="AR169" s="87">
        <v>20423.25</v>
      </c>
      <c r="AS169" s="37">
        <v>0.78</v>
      </c>
      <c r="AT169" s="34">
        <v>0.87</v>
      </c>
      <c r="AU169" s="26"/>
      <c r="AV169" s="85">
        <v>918.572</v>
      </c>
      <c r="AW169" s="86">
        <v>0.37299992690830241</v>
      </c>
      <c r="AX169" s="85">
        <v>1026.3009999999999</v>
      </c>
      <c r="AY169" s="86">
        <v>0.63864405724953321</v>
      </c>
      <c r="AZ169" s="85">
        <v>1121.4780000000001</v>
      </c>
      <c r="BA169" s="86">
        <v>0.5784392407674851</v>
      </c>
      <c r="BB169" s="26"/>
      <c r="BC169" s="88">
        <v>53641.616999999998</v>
      </c>
      <c r="BD169" s="86">
        <v>0.77049180327868849</v>
      </c>
      <c r="BE169" s="26"/>
      <c r="BF169" s="133">
        <v>27874.29</v>
      </c>
      <c r="BG169" s="26">
        <v>0</v>
      </c>
      <c r="BH169" s="89">
        <v>0</v>
      </c>
      <c r="BI169" s="90">
        <v>0.8550395705521473</v>
      </c>
      <c r="BJ169" s="91">
        <v>0</v>
      </c>
      <c r="BK169" s="89">
        <v>0</v>
      </c>
      <c r="BL169" s="89">
        <v>0</v>
      </c>
      <c r="BM169" s="89">
        <v>0</v>
      </c>
      <c r="BN169" s="89">
        <v>4051.326</v>
      </c>
      <c r="BO169" s="90">
        <v>0.3005880694465054</v>
      </c>
      <c r="BP169" s="91">
        <v>0</v>
      </c>
      <c r="BQ169" s="5">
        <v>7668</v>
      </c>
      <c r="BR169" s="5">
        <v>0</v>
      </c>
      <c r="BS169" s="26"/>
      <c r="BT169" s="92">
        <v>-700</v>
      </c>
      <c r="BU169" s="26">
        <v>0</v>
      </c>
      <c r="BV169" s="26">
        <v>4485</v>
      </c>
      <c r="BW169" s="26">
        <v>4485</v>
      </c>
      <c r="BX169" s="26">
        <v>0</v>
      </c>
      <c r="BY169" s="26">
        <v>0</v>
      </c>
      <c r="BZ169" s="26">
        <v>-5000</v>
      </c>
      <c r="CA169" s="26">
        <v>0</v>
      </c>
      <c r="CB169" s="26">
        <v>-5300</v>
      </c>
      <c r="CC169" s="26">
        <v>0</v>
      </c>
      <c r="CD169" s="26">
        <v>-4000</v>
      </c>
      <c r="CE169" s="26">
        <v>0</v>
      </c>
      <c r="CF169" s="26">
        <v>-4800</v>
      </c>
      <c r="CG169" s="26">
        <v>0</v>
      </c>
      <c r="CH169" s="26">
        <v>16650.940186889999</v>
      </c>
      <c r="CI169" s="26">
        <v>16650.940186889999</v>
      </c>
      <c r="CJ169" s="90">
        <v>21135.940186889999</v>
      </c>
      <c r="CK169" s="26"/>
      <c r="CL169" s="92">
        <v>-700</v>
      </c>
      <c r="CM169" s="26">
        <v>700</v>
      </c>
      <c r="CN169" s="26">
        <v>4485</v>
      </c>
      <c r="CO169" s="26">
        <v>0</v>
      </c>
      <c r="CP169" s="26">
        <v>0</v>
      </c>
      <c r="CQ169" s="26">
        <v>0</v>
      </c>
      <c r="CR169" s="26">
        <v>-5000</v>
      </c>
      <c r="CS169" s="26">
        <v>5000</v>
      </c>
      <c r="CT169" s="26">
        <v>-5300</v>
      </c>
      <c r="CU169" s="26">
        <v>5300</v>
      </c>
      <c r="CV169" s="26">
        <v>-4000</v>
      </c>
      <c r="CW169" s="26">
        <v>4000</v>
      </c>
      <c r="CX169" s="26">
        <v>-4800</v>
      </c>
      <c r="CY169" s="26">
        <v>4800</v>
      </c>
      <c r="CZ169" s="26">
        <v>16650.940186889999</v>
      </c>
      <c r="DA169" s="26">
        <v>0</v>
      </c>
      <c r="DB169" s="90">
        <v>19800</v>
      </c>
      <c r="DC169" s="26"/>
      <c r="DD169" s="93">
        <v>34947.680999999997</v>
      </c>
      <c r="DE169" s="34">
        <v>2296.6019999999999</v>
      </c>
      <c r="DF169" s="37">
        <v>1840.5668303376999</v>
      </c>
      <c r="DG169" s="37">
        <v>39084.849830337698</v>
      </c>
      <c r="DH169" s="93">
        <v>8761.81</v>
      </c>
      <c r="DI169" s="93">
        <v>62198.411</v>
      </c>
      <c r="DJ169" s="34">
        <v>8875</v>
      </c>
      <c r="DK169" s="90">
        <v>71073.410999999993</v>
      </c>
      <c r="DL169" s="26"/>
      <c r="DM169" s="93">
        <v>628.42600000000004</v>
      </c>
      <c r="DN169" s="34">
        <v>10490.3985776968</v>
      </c>
      <c r="DO169" s="34">
        <v>11118.8245776968</v>
      </c>
      <c r="DP169" s="37">
        <v>1455.3989030504879</v>
      </c>
      <c r="DQ169" s="37">
        <v>2897.8863782272761</v>
      </c>
      <c r="DR169" s="37">
        <v>463.24924377000002</v>
      </c>
      <c r="DS169" s="34">
        <v>3361.1356219972758</v>
      </c>
      <c r="DT169" s="34">
        <v>160.9936876792932</v>
      </c>
      <c r="DU169" s="34">
        <v>160.9936876792932</v>
      </c>
      <c r="DW169" s="97">
        <v>0</v>
      </c>
      <c r="DX169" s="98">
        <v>6779.6610170000004</v>
      </c>
      <c r="DY169" s="104">
        <v>1447.7400829999999</v>
      </c>
      <c r="DZ169" s="104">
        <v>0</v>
      </c>
      <c r="EA169" s="97">
        <v>0</v>
      </c>
      <c r="EB169" s="98">
        <v>244.84131231999999</v>
      </c>
      <c r="EC169" s="97">
        <v>0</v>
      </c>
      <c r="ED169" s="98">
        <v>1271.1864410000001</v>
      </c>
      <c r="EE169" s="97">
        <v>0</v>
      </c>
      <c r="EF169" s="98">
        <v>847.5</v>
      </c>
      <c r="EG169" s="97">
        <v>0</v>
      </c>
      <c r="EH169" s="98">
        <v>7397.5988710000001</v>
      </c>
      <c r="EI169" s="97">
        <v>0</v>
      </c>
      <c r="EJ169" s="98">
        <v>6779.6610170000004</v>
      </c>
      <c r="EK169" s="105">
        <v>244.84131231999999</v>
      </c>
      <c r="EL169" s="106">
        <v>847.5</v>
      </c>
      <c r="EM169" s="107">
        <v>735.83500000000004</v>
      </c>
      <c r="EN169" s="105">
        <v>463.24924377000002</v>
      </c>
      <c r="EO169" s="105">
        <v>10964.025395000001</v>
      </c>
      <c r="EP169" s="105">
        <v>0</v>
      </c>
      <c r="ER169" s="133">
        <v>0</v>
      </c>
      <c r="ES169" s="23">
        <v>0</v>
      </c>
      <c r="ET169" s="34">
        <f t="shared" si="41"/>
        <v>0</v>
      </c>
      <c r="EU169" s="133">
        <v>0</v>
      </c>
      <c r="EV169" s="23">
        <v>0</v>
      </c>
      <c r="EW169" s="34">
        <f t="shared" si="59"/>
        <v>0</v>
      </c>
      <c r="EY169" s="141">
        <v>9483.59832689</v>
      </c>
      <c r="EZ169" s="23">
        <v>0</v>
      </c>
      <c r="FA169" s="139">
        <f t="shared" si="42"/>
        <v>0.69711939644795129</v>
      </c>
      <c r="FB169" s="5">
        <v>4613</v>
      </c>
      <c r="FC169" s="139">
        <f t="shared" si="43"/>
        <v>1</v>
      </c>
      <c r="FE169" s="5"/>
      <c r="FF169" s="141">
        <v>2897.4</v>
      </c>
      <c r="FG169" s="23">
        <v>10423.35</v>
      </c>
      <c r="FH169" s="139">
        <f t="shared" si="44"/>
        <v>1</v>
      </c>
      <c r="FI169" s="5">
        <v>3837</v>
      </c>
      <c r="FJ169" s="139">
        <f t="shared" si="45"/>
        <v>1</v>
      </c>
      <c r="FL169" s="144">
        <v>7873</v>
      </c>
      <c r="FM169" s="145">
        <f t="shared" si="46"/>
        <v>0.68245451314546257</v>
      </c>
      <c r="FN169" s="144">
        <v>2591</v>
      </c>
      <c r="FO169" s="145">
        <f t="shared" si="47"/>
        <v>0.82634348588741824</v>
      </c>
      <c r="FQ169" s="141">
        <v>278</v>
      </c>
      <c r="FR169" s="23">
        <v>367.01</v>
      </c>
      <c r="FS169" s="185">
        <f t="shared" si="48"/>
        <v>0.8184367466057606</v>
      </c>
      <c r="FT169" s="186">
        <f t="shared" si="49"/>
        <v>645.01</v>
      </c>
      <c r="FV169" s="107" t="e">
        <f t="shared" si="50"/>
        <v>#REF!</v>
      </c>
      <c r="FW169" s="23">
        <v>244.84131231999999</v>
      </c>
      <c r="FX169" s="23">
        <v>330</v>
      </c>
      <c r="FY169" s="23" t="e">
        <f>330*#REF!</f>
        <v>#REF!</v>
      </c>
      <c r="FZ169" s="23" t="e">
        <f t="shared" si="51"/>
        <v>#REF!</v>
      </c>
      <c r="GA169" s="183">
        <v>0</v>
      </c>
      <c r="GC169" s="37">
        <v>9568.4753805399996</v>
      </c>
      <c r="GD169" s="37">
        <f t="shared" si="52"/>
        <v>0.29351151474049081</v>
      </c>
      <c r="GE169" s="37">
        <v>1455.3989030499999</v>
      </c>
      <c r="GF169" s="37">
        <f t="shared" si="53"/>
        <v>0.10798329893530197</v>
      </c>
      <c r="GH169" s="5">
        <v>28610.690559999999</v>
      </c>
      <c r="GI169" s="270">
        <v>4604.9586319999999</v>
      </c>
      <c r="GK169" s="35">
        <v>0.25700000000000001</v>
      </c>
      <c r="GL169" s="33">
        <v>0.84</v>
      </c>
      <c r="GM169" s="5">
        <f t="shared" si="54"/>
        <v>1517.77579117</v>
      </c>
      <c r="GN169" s="5">
        <v>-1517.77579117</v>
      </c>
      <c r="GO169" s="5">
        <f t="shared" si="55"/>
        <v>0</v>
      </c>
      <c r="GP169" s="5">
        <f t="shared" si="56"/>
        <v>0</v>
      </c>
      <c r="GR169" s="270">
        <v>27241.190320000002</v>
      </c>
      <c r="GS169" s="270">
        <v>3574.5304590000001</v>
      </c>
    </row>
    <row r="170" spans="15:201" x14ac:dyDescent="0.35">
      <c r="P170" s="41">
        <v>168</v>
      </c>
      <c r="Q170" s="111">
        <v>0</v>
      </c>
      <c r="R170" s="86">
        <v>0</v>
      </c>
      <c r="S170" s="112">
        <v>0</v>
      </c>
      <c r="T170" s="86">
        <v>0</v>
      </c>
      <c r="U170" s="112">
        <v>0</v>
      </c>
      <c r="V170" s="86">
        <v>0</v>
      </c>
      <c r="W170" s="112">
        <v>0</v>
      </c>
      <c r="X170" s="113">
        <v>0</v>
      </c>
      <c r="Y170" s="112">
        <v>0</v>
      </c>
      <c r="Z170" s="113">
        <v>0</v>
      </c>
      <c r="AA170" s="112">
        <v>0</v>
      </c>
      <c r="AB170" s="113">
        <v>0</v>
      </c>
      <c r="AC170" s="112">
        <v>0</v>
      </c>
      <c r="AD170" s="86">
        <v>0</v>
      </c>
      <c r="AF170" s="41">
        <v>168</v>
      </c>
      <c r="AG170" s="111">
        <v>67016.849400000006</v>
      </c>
      <c r="AH170" s="112">
        <v>2159.6999999999998</v>
      </c>
      <c r="AI170" s="111">
        <v>469.5</v>
      </c>
      <c r="AJ170" s="114">
        <v>0.753</v>
      </c>
      <c r="AK170" s="114">
        <v>0.93899999999999995</v>
      </c>
      <c r="AL170" s="114">
        <v>0.93899999999999995</v>
      </c>
      <c r="AM170" s="113">
        <v>328.81400000000002</v>
      </c>
      <c r="AN170" s="112">
        <v>4063.6163999999999</v>
      </c>
      <c r="AO170" s="114">
        <v>0.50900000000000001</v>
      </c>
      <c r="AP170" s="115">
        <v>0.34899999999999998</v>
      </c>
      <c r="AQ170" s="111">
        <v>33673</v>
      </c>
      <c r="AR170" s="112">
        <v>18803.474999999999</v>
      </c>
      <c r="AS170" s="114">
        <v>0.755</v>
      </c>
      <c r="AT170" s="115">
        <v>0.80099999999999993</v>
      </c>
      <c r="AU170" s="26"/>
      <c r="AV170" s="111">
        <v>908.72199999999998</v>
      </c>
      <c r="AW170" s="113">
        <v>0.36900018678989388</v>
      </c>
      <c r="AX170" s="111">
        <v>1026.0419999999999</v>
      </c>
      <c r="AY170" s="113">
        <v>0.63848288736776593</v>
      </c>
      <c r="AZ170" s="111">
        <v>1121.4780000000001</v>
      </c>
      <c r="BA170" s="113">
        <v>0.5784392407674851</v>
      </c>
      <c r="BB170" s="26"/>
      <c r="BC170" s="116">
        <v>53641.616999999998</v>
      </c>
      <c r="BD170" s="113">
        <v>0.77049180327868849</v>
      </c>
      <c r="BE170" s="26"/>
      <c r="BF170" s="134">
        <v>28610.690999999999</v>
      </c>
      <c r="BG170" s="117">
        <v>0</v>
      </c>
      <c r="BH170" s="118">
        <v>0</v>
      </c>
      <c r="BI170" s="119">
        <v>0.87762855828220854</v>
      </c>
      <c r="BJ170" s="120">
        <v>0</v>
      </c>
      <c r="BK170" s="89">
        <v>0</v>
      </c>
      <c r="BL170" s="89">
        <v>0</v>
      </c>
      <c r="BM170" s="89">
        <v>0</v>
      </c>
      <c r="BN170" s="89">
        <v>4604.9589999999998</v>
      </c>
      <c r="BO170" s="119">
        <v>0.34166486125537915</v>
      </c>
      <c r="BP170" s="120">
        <v>0</v>
      </c>
      <c r="BQ170" s="5">
        <v>7668</v>
      </c>
      <c r="BR170" s="5">
        <v>0</v>
      </c>
      <c r="BS170" s="26"/>
      <c r="BT170" s="121">
        <v>-700</v>
      </c>
      <c r="BU170" s="117">
        <v>0</v>
      </c>
      <c r="BV170" s="117">
        <v>4485</v>
      </c>
      <c r="BW170" s="117">
        <v>4485</v>
      </c>
      <c r="BX170" s="117">
        <v>0</v>
      </c>
      <c r="BY170" s="117">
        <v>0</v>
      </c>
      <c r="BZ170" s="117">
        <v>-5000</v>
      </c>
      <c r="CA170" s="117">
        <v>0</v>
      </c>
      <c r="CB170" s="117">
        <v>-5300</v>
      </c>
      <c r="CC170" s="117">
        <v>0</v>
      </c>
      <c r="CD170" s="117">
        <v>-4000</v>
      </c>
      <c r="CE170" s="117">
        <v>0</v>
      </c>
      <c r="CF170" s="117">
        <v>-4800</v>
      </c>
      <c r="CG170" s="117">
        <v>0</v>
      </c>
      <c r="CH170" s="117">
        <v>14539.764416599999</v>
      </c>
      <c r="CI170" s="117">
        <v>14539.764416599999</v>
      </c>
      <c r="CJ170" s="119">
        <v>19024.764416599999</v>
      </c>
      <c r="CK170" s="26"/>
      <c r="CL170" s="121">
        <v>-700</v>
      </c>
      <c r="CM170" s="26">
        <v>700</v>
      </c>
      <c r="CN170" s="117">
        <v>4485</v>
      </c>
      <c r="CO170" s="26">
        <v>0</v>
      </c>
      <c r="CP170" s="117">
        <v>0</v>
      </c>
      <c r="CQ170" s="26">
        <v>0</v>
      </c>
      <c r="CR170" s="117">
        <v>-5000</v>
      </c>
      <c r="CS170" s="26">
        <v>5000</v>
      </c>
      <c r="CT170" s="117">
        <v>-5300</v>
      </c>
      <c r="CU170" s="26">
        <v>5300</v>
      </c>
      <c r="CV170" s="117">
        <v>-4000</v>
      </c>
      <c r="CW170" s="26">
        <v>4000</v>
      </c>
      <c r="CX170" s="117">
        <v>-4800</v>
      </c>
      <c r="CY170" s="26">
        <v>4800</v>
      </c>
      <c r="CZ170" s="117">
        <v>14539.764416599999</v>
      </c>
      <c r="DA170" s="26">
        <v>0</v>
      </c>
      <c r="DB170" s="119">
        <v>19800</v>
      </c>
      <c r="DC170" s="26"/>
      <c r="DD170" s="122">
        <v>32664.236000000001</v>
      </c>
      <c r="DE170" s="115">
        <v>2193.31</v>
      </c>
      <c r="DF170" s="114">
        <v>1545.0016245171</v>
      </c>
      <c r="DG170" s="114">
        <v>36402.547624517101</v>
      </c>
      <c r="DH170" s="122">
        <v>8468.3739999999998</v>
      </c>
      <c r="DI170" s="122">
        <v>59099.411</v>
      </c>
      <c r="DJ170" s="115">
        <v>9157</v>
      </c>
      <c r="DK170" s="119">
        <v>68256.410999999993</v>
      </c>
      <c r="DL170" s="26"/>
      <c r="DM170" s="122">
        <v>646.39300000000003</v>
      </c>
      <c r="DN170" s="115">
        <v>10490.3985776968</v>
      </c>
      <c r="DO170" s="115">
        <v>11136.7915776968</v>
      </c>
      <c r="DP170" s="114">
        <v>1455.3989030504879</v>
      </c>
      <c r="DQ170" s="114">
        <v>2897.8863782272761</v>
      </c>
      <c r="DR170" s="114">
        <v>463.24924377000002</v>
      </c>
      <c r="DS170" s="115">
        <v>3361.1356219972758</v>
      </c>
      <c r="DT170" s="34">
        <v>160.9936876792932</v>
      </c>
      <c r="DU170" s="115">
        <v>160.9936876792932</v>
      </c>
      <c r="DW170" s="123">
        <v>0</v>
      </c>
      <c r="DX170" s="124">
        <v>6779.6610170000004</v>
      </c>
      <c r="DY170" s="125">
        <v>1447.7400829999999</v>
      </c>
      <c r="DZ170" s="125">
        <v>0</v>
      </c>
      <c r="EA170" s="123">
        <v>0</v>
      </c>
      <c r="EB170" s="124">
        <v>244.84131231999999</v>
      </c>
      <c r="EC170" s="123">
        <v>0</v>
      </c>
      <c r="ED170" s="124">
        <v>1271.1864410000001</v>
      </c>
      <c r="EE170" s="123">
        <v>0</v>
      </c>
      <c r="EF170" s="124">
        <v>847.5</v>
      </c>
      <c r="EG170" s="123">
        <v>0</v>
      </c>
      <c r="EH170" s="124">
        <v>7397.5988710000001</v>
      </c>
      <c r="EI170" s="123">
        <v>0</v>
      </c>
      <c r="EJ170" s="124">
        <v>6779.6610170000004</v>
      </c>
      <c r="EK170" s="126">
        <v>244.84131231999999</v>
      </c>
      <c r="EL170" s="127">
        <v>847.5</v>
      </c>
      <c r="EM170" s="128">
        <v>735.83500000000004</v>
      </c>
      <c r="EN170" s="126">
        <v>463.24924377000002</v>
      </c>
      <c r="EO170" s="126">
        <v>10964.025395000001</v>
      </c>
      <c r="EP170" s="126">
        <v>0</v>
      </c>
      <c r="ER170" s="134">
        <v>0</v>
      </c>
      <c r="ES170" s="23">
        <v>0</v>
      </c>
      <c r="ET170" s="34">
        <f t="shared" si="41"/>
        <v>0</v>
      </c>
      <c r="EU170" s="133">
        <v>0</v>
      </c>
      <c r="EV170" s="23">
        <v>0</v>
      </c>
      <c r="EW170" s="34">
        <f t="shared" si="59"/>
        <v>0</v>
      </c>
      <c r="EY170" s="142">
        <v>0</v>
      </c>
      <c r="EZ170" s="143">
        <v>0</v>
      </c>
      <c r="FA170" s="140">
        <f t="shared" si="42"/>
        <v>0</v>
      </c>
      <c r="FB170" s="5">
        <v>1388.2723531900001</v>
      </c>
      <c r="FC170" s="139">
        <f t="shared" si="43"/>
        <v>0.30094783290483418</v>
      </c>
      <c r="FE170" s="5"/>
      <c r="FF170" s="142">
        <v>2897.4</v>
      </c>
      <c r="FG170" s="143">
        <v>10423.35</v>
      </c>
      <c r="FH170" s="140">
        <f t="shared" si="44"/>
        <v>1</v>
      </c>
      <c r="FI170" s="5">
        <v>0</v>
      </c>
      <c r="FJ170" s="139">
        <f t="shared" si="45"/>
        <v>0</v>
      </c>
      <c r="FL170" s="146">
        <v>7873</v>
      </c>
      <c r="FM170" s="147">
        <f t="shared" si="46"/>
        <v>0.68245451314546257</v>
      </c>
      <c r="FN170" s="146">
        <v>2591</v>
      </c>
      <c r="FO170" s="145">
        <f t="shared" si="47"/>
        <v>0.82634348588741824</v>
      </c>
      <c r="FQ170" s="142">
        <v>278</v>
      </c>
      <c r="FR170" s="143">
        <v>367.01</v>
      </c>
      <c r="FS170" s="187">
        <f t="shared" si="48"/>
        <v>0.8184367466057606</v>
      </c>
      <c r="FT170" s="188">
        <f t="shared" si="49"/>
        <v>645.01</v>
      </c>
      <c r="FV170" s="128" t="e">
        <f t="shared" si="50"/>
        <v>#REF!</v>
      </c>
      <c r="FW170" s="143">
        <v>244.84131231999999</v>
      </c>
      <c r="FX170" s="143">
        <v>330</v>
      </c>
      <c r="FY170" s="143" t="e">
        <f>330*#REF!</f>
        <v>#REF!</v>
      </c>
      <c r="FZ170" s="143" t="e">
        <f t="shared" si="51"/>
        <v>#REF!</v>
      </c>
      <c r="GA170" s="184">
        <v>0</v>
      </c>
      <c r="GC170" s="114">
        <v>20313.590609999999</v>
      </c>
      <c r="GD170" s="114">
        <f t="shared" si="52"/>
        <v>0.62311627638036804</v>
      </c>
      <c r="GE170" s="114">
        <v>1455.3989030499999</v>
      </c>
      <c r="GF170" s="114">
        <f t="shared" si="53"/>
        <v>0.10798329893530197</v>
      </c>
      <c r="GK170" s="194">
        <v>0.25700000000000001</v>
      </c>
      <c r="GL170" s="195">
        <v>0.84</v>
      </c>
      <c r="GM170" s="5">
        <f t="shared" si="54"/>
        <v>1517.77579117</v>
      </c>
      <c r="GN170" s="5">
        <v>-1517.77579117</v>
      </c>
      <c r="GO170" s="5">
        <f t="shared" si="55"/>
        <v>0</v>
      </c>
      <c r="GP170" s="5">
        <f t="shared" si="56"/>
        <v>0</v>
      </c>
      <c r="GR170" s="270">
        <v>27874.28974</v>
      </c>
      <c r="GS170" s="270">
        <v>4051.3255180000001</v>
      </c>
    </row>
    <row r="171" spans="15:201" x14ac:dyDescent="0.35"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G171" s="39"/>
      <c r="AH171" s="39"/>
      <c r="AI171" s="39"/>
      <c r="AJ171" s="23"/>
      <c r="AK171" s="23"/>
      <c r="AL171" s="23"/>
      <c r="AM171" s="39"/>
      <c r="AN171" s="39"/>
      <c r="AO171" s="23"/>
      <c r="AP171" s="23"/>
      <c r="AQ171" s="39"/>
      <c r="AR171" s="39"/>
      <c r="AS171" s="23"/>
      <c r="AT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132"/>
      <c r="BH171" s="2"/>
      <c r="BK171" s="2"/>
      <c r="BL171" s="2"/>
      <c r="BM171" s="2"/>
      <c r="BN171" s="2"/>
      <c r="DD171" s="23"/>
      <c r="DE171" s="23"/>
      <c r="DF171" s="23"/>
      <c r="DG171" s="23"/>
      <c r="DH171" s="23"/>
      <c r="DI171" s="23"/>
      <c r="DJ171" s="23"/>
      <c r="DM171" s="23"/>
      <c r="DN171" s="23"/>
      <c r="DO171" s="23"/>
      <c r="DP171" s="23"/>
      <c r="DQ171" s="23"/>
      <c r="DR171" s="23"/>
      <c r="DS171" s="31"/>
      <c r="DT171" s="129"/>
      <c r="DU171" s="23"/>
      <c r="EL171" s="23"/>
      <c r="EM171" s="23"/>
      <c r="EN171" s="23"/>
      <c r="ER171" s="132"/>
      <c r="EU171" s="137"/>
      <c r="EV171" s="129"/>
      <c r="EW171" s="138"/>
      <c r="FB171" s="5"/>
      <c r="FI171" s="5"/>
      <c r="FJ171" s="139"/>
      <c r="FL171" s="2"/>
      <c r="FN171" s="2"/>
      <c r="GR171" s="270">
        <v>28610.690559999999</v>
      </c>
      <c r="GS171" s="270">
        <v>4604.9586319999999</v>
      </c>
    </row>
    <row r="172" spans="15:201" x14ac:dyDescent="0.35">
      <c r="O172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/>
      <c r="AG172" s="39"/>
      <c r="AH172" s="39"/>
      <c r="AI172" s="39"/>
      <c r="AJ172" s="23"/>
      <c r="AK172" s="23"/>
      <c r="AL172" s="23"/>
      <c r="AM172" s="39"/>
      <c r="AN172" s="39"/>
      <c r="AO172" s="23"/>
      <c r="AP172" s="23"/>
      <c r="AQ172" s="39"/>
      <c r="AR172" s="39"/>
      <c r="AS172" s="23"/>
      <c r="AT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132"/>
      <c r="BH172" s="2"/>
      <c r="BK172" s="2"/>
      <c r="BL172" s="2"/>
      <c r="BM172" s="2"/>
      <c r="BN172" s="2"/>
      <c r="DD172" s="23"/>
      <c r="DE172" s="23"/>
      <c r="DF172" s="23"/>
      <c r="DG172" s="23"/>
      <c r="DH172" s="23"/>
      <c r="DI172" s="23"/>
      <c r="DJ172" s="23"/>
      <c r="DM172" s="23"/>
      <c r="DN172" s="23"/>
      <c r="DO172" s="31"/>
      <c r="DP172" s="23"/>
      <c r="DQ172" s="23"/>
      <c r="DR172" s="23"/>
      <c r="DS172" s="31"/>
      <c r="DT172" s="23"/>
      <c r="DU172" s="23"/>
      <c r="DV172" s="2"/>
      <c r="EL172" s="23"/>
      <c r="EM172" s="23"/>
      <c r="EN172" s="23"/>
      <c r="ER172" s="132"/>
      <c r="EU172" s="132"/>
      <c r="EW172" s="31"/>
      <c r="FB172" s="5"/>
      <c r="FI172" s="5"/>
      <c r="FJ172" s="139"/>
      <c r="FL172" s="2"/>
      <c r="FN172" s="2"/>
    </row>
    <row r="173" spans="15:201" x14ac:dyDescent="0.35">
      <c r="O173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/>
      <c r="AG173" s="39"/>
      <c r="AH173" s="39"/>
      <c r="AI173" s="39"/>
      <c r="AJ173" s="23"/>
      <c r="AK173" s="23"/>
      <c r="AL173" s="23"/>
      <c r="AM173" s="39"/>
      <c r="AN173" s="39"/>
      <c r="AO173" s="23"/>
      <c r="AP173" s="23"/>
      <c r="AQ173" s="39"/>
      <c r="AR173" s="39"/>
      <c r="AS173" s="23"/>
      <c r="AT173" s="23"/>
      <c r="AV173" s="23"/>
      <c r="AW173" s="23"/>
      <c r="AX173" s="23"/>
      <c r="AY173" s="23"/>
      <c r="AZ173" s="23"/>
      <c r="BA173" s="23"/>
      <c r="BD173" s="23"/>
      <c r="BF173" s="132"/>
      <c r="BH173" s="2"/>
      <c r="BK173" s="2"/>
      <c r="BL173" s="2"/>
      <c r="BM173" s="2"/>
      <c r="BN173" s="2"/>
      <c r="DD173" s="23"/>
      <c r="DE173" s="23"/>
      <c r="DF173" s="23"/>
      <c r="DG173" s="23"/>
      <c r="DH173" s="23"/>
      <c r="DI173" s="23"/>
      <c r="DJ173" s="23"/>
      <c r="DM173" s="23"/>
      <c r="DN173" s="23"/>
      <c r="DO173" s="31"/>
      <c r="DP173" s="23"/>
      <c r="DQ173" s="23"/>
      <c r="DR173" s="23"/>
      <c r="DS173" s="31"/>
      <c r="DT173" s="23"/>
      <c r="DU173" s="23"/>
      <c r="DV173" s="2"/>
      <c r="EL173" s="23"/>
      <c r="EM173" s="23"/>
      <c r="EN173" s="23"/>
      <c r="ER173" s="132"/>
      <c r="EU173" s="132"/>
      <c r="EW173" s="31"/>
      <c r="FB173" s="5"/>
      <c r="FI173" s="5"/>
      <c r="FJ173" s="139"/>
      <c r="FL173" s="2"/>
      <c r="FN173" s="2"/>
    </row>
    <row r="174" spans="15:201" x14ac:dyDescent="0.35">
      <c r="O174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/>
      <c r="AG174" s="39"/>
      <c r="AH174" s="39"/>
      <c r="AI174" s="39"/>
      <c r="AJ174" s="23"/>
      <c r="AK174" s="23"/>
      <c r="AL174" s="23"/>
      <c r="AM174" s="39"/>
      <c r="AN174" s="39"/>
      <c r="AO174" s="23"/>
      <c r="AP174" s="23"/>
      <c r="AQ174" s="39"/>
      <c r="AR174" s="39"/>
      <c r="AS174" s="23"/>
      <c r="AT174" s="23"/>
      <c r="AV174" s="23"/>
      <c r="AW174" s="23"/>
      <c r="AX174" s="23"/>
      <c r="AY174" s="23"/>
      <c r="AZ174" s="23"/>
      <c r="BA174" s="23"/>
      <c r="BD174" s="23"/>
      <c r="BF174" s="132"/>
      <c r="BH174" s="2"/>
      <c r="BK174" s="2"/>
      <c r="BL174" s="2"/>
      <c r="BM174" s="2"/>
      <c r="BN174" s="2"/>
      <c r="DD174" s="23"/>
      <c r="DE174" s="23"/>
      <c r="DF174" s="23"/>
      <c r="DG174" s="23"/>
      <c r="DH174" s="23"/>
      <c r="DI174" s="23"/>
      <c r="DJ174" s="23"/>
      <c r="DM174" s="23"/>
      <c r="DN174" s="23"/>
      <c r="DO174" s="31"/>
      <c r="DP174" s="23"/>
      <c r="DQ174" s="23"/>
      <c r="DR174" s="23"/>
      <c r="DS174" s="31"/>
      <c r="DT174" s="23"/>
      <c r="DU174" s="23"/>
      <c r="DV174" s="2"/>
      <c r="EL174" s="23"/>
      <c r="EM174" s="23"/>
      <c r="EN174" s="23"/>
      <c r="ER174" s="132"/>
      <c r="EU174" s="132"/>
      <c r="EW174" s="31"/>
      <c r="FB174" s="5"/>
      <c r="FI174" s="5"/>
      <c r="FJ174" s="139"/>
      <c r="FL174" s="2"/>
      <c r="FN174" s="2"/>
    </row>
    <row r="175" spans="15:201" x14ac:dyDescent="0.35">
      <c r="EW175" s="31"/>
      <c r="FB175" s="5"/>
      <c r="FI175" s="5"/>
      <c r="FJ175" s="139"/>
      <c r="FL175" s="2"/>
      <c r="FN175" s="2"/>
    </row>
    <row r="176" spans="15:201" x14ac:dyDescent="0.35">
      <c r="EW176" s="31"/>
      <c r="FB176" s="5"/>
      <c r="FI176" s="5"/>
      <c r="FJ176" s="139"/>
      <c r="FL176" s="2"/>
      <c r="FN176" s="2"/>
    </row>
    <row r="177" spans="153:170" x14ac:dyDescent="0.35">
      <c r="EW177" s="31"/>
      <c r="FB177" s="5"/>
      <c r="FI177" s="5"/>
      <c r="FJ177" s="139"/>
      <c r="FL177" s="2"/>
      <c r="FN177" s="2"/>
    </row>
    <row r="178" spans="153:170" x14ac:dyDescent="0.35">
      <c r="EW178" s="31"/>
      <c r="FB178" s="5"/>
      <c r="FI178" s="5"/>
      <c r="FJ178" s="139"/>
      <c r="FL178" s="2"/>
      <c r="FN178" s="2"/>
    </row>
    <row r="179" spans="153:170" x14ac:dyDescent="0.35">
      <c r="EW179" s="31"/>
      <c r="FB179" s="5"/>
      <c r="FI179" s="5"/>
      <c r="FJ179" s="139"/>
      <c r="FL179" s="2"/>
      <c r="FN179" s="2"/>
    </row>
    <row r="180" spans="153:170" x14ac:dyDescent="0.35">
      <c r="EW180" s="31"/>
      <c r="FB180" s="5"/>
      <c r="FI180" s="5"/>
      <c r="FJ180" s="139"/>
      <c r="FL180" s="2"/>
      <c r="FN180" s="2"/>
    </row>
    <row r="181" spans="153:170" x14ac:dyDescent="0.35">
      <c r="EW181" s="31"/>
      <c r="FB181" s="5"/>
      <c r="FI181" s="5"/>
      <c r="FJ181" s="139"/>
      <c r="FL181" s="2"/>
      <c r="FN181" s="2"/>
    </row>
    <row r="182" spans="153:170" x14ac:dyDescent="0.35">
      <c r="EW182" s="31"/>
      <c r="FB182" s="5"/>
      <c r="FI182" s="5"/>
      <c r="FJ182" s="139"/>
      <c r="FL182" s="2"/>
      <c r="FN182" s="2"/>
    </row>
    <row r="183" spans="153:170" x14ac:dyDescent="0.35">
      <c r="EW183" s="31"/>
      <c r="FB183" s="5"/>
      <c r="FI183" s="5"/>
      <c r="FJ183" s="139"/>
      <c r="FL183" s="2"/>
      <c r="FN183" s="2"/>
    </row>
    <row r="184" spans="153:170" x14ac:dyDescent="0.35">
      <c r="EW184" s="31"/>
      <c r="FB184" s="5"/>
      <c r="FI184" s="5"/>
      <c r="FJ184" s="139"/>
      <c r="FL184" s="2"/>
      <c r="FN184" s="2"/>
    </row>
    <row r="185" spans="153:170" x14ac:dyDescent="0.35">
      <c r="EW185" s="31"/>
      <c r="FB185" s="5"/>
      <c r="FI185" s="5"/>
      <c r="FJ185" s="139"/>
      <c r="FL185" s="2"/>
      <c r="FN185" s="2"/>
    </row>
    <row r="186" spans="153:170" x14ac:dyDescent="0.35">
      <c r="EW186" s="31"/>
      <c r="FB186" s="5"/>
      <c r="FI186" s="5"/>
      <c r="FJ186" s="139"/>
      <c r="FL186" s="2"/>
      <c r="FN186" s="2"/>
    </row>
    <row r="187" spans="153:170" x14ac:dyDescent="0.35">
      <c r="EW187" s="31"/>
      <c r="FB187" s="5"/>
      <c r="FI187" s="5"/>
      <c r="FJ187" s="139"/>
      <c r="FL187" s="2"/>
      <c r="FN187" s="2"/>
    </row>
    <row r="188" spans="153:170" x14ac:dyDescent="0.35">
      <c r="EW188" s="31"/>
      <c r="FB188" s="5"/>
      <c r="FI188" s="5"/>
      <c r="FJ188" s="139"/>
      <c r="FL188" s="2"/>
      <c r="FN188" s="2"/>
    </row>
    <row r="189" spans="153:170" x14ac:dyDescent="0.35">
      <c r="EW189" s="31"/>
      <c r="FB189" s="5"/>
      <c r="FI189" s="5"/>
      <c r="FJ189" s="139"/>
      <c r="FL189" s="2"/>
      <c r="FN189" s="2"/>
    </row>
    <row r="190" spans="153:170" x14ac:dyDescent="0.35">
      <c r="EW190" s="31"/>
      <c r="FB190" s="5"/>
      <c r="FI190" s="5"/>
      <c r="FJ190" s="139"/>
      <c r="FL190" s="2"/>
      <c r="FN190" s="2"/>
    </row>
    <row r="191" spans="153:170" x14ac:dyDescent="0.35">
      <c r="EW191" s="31"/>
      <c r="FB191" s="5"/>
      <c r="FI191" s="5"/>
      <c r="FJ191" s="139"/>
      <c r="FL191" s="2"/>
      <c r="FN191" s="2"/>
    </row>
    <row r="192" spans="153:170" x14ac:dyDescent="0.35">
      <c r="EW192" s="31"/>
      <c r="FB192" s="5"/>
      <c r="FI192" s="5"/>
      <c r="FJ192" s="139"/>
      <c r="FL192" s="2"/>
      <c r="FN192" s="2"/>
    </row>
    <row r="193" spans="153:170" x14ac:dyDescent="0.35">
      <c r="EW193" s="31"/>
      <c r="FB193" s="5"/>
      <c r="FI193" s="5"/>
      <c r="FJ193" s="139"/>
      <c r="FL193" s="2"/>
      <c r="FN193" s="2"/>
    </row>
    <row r="194" spans="153:170" x14ac:dyDescent="0.35">
      <c r="EW194" s="31"/>
      <c r="FB194" s="5"/>
      <c r="FI194" s="5"/>
      <c r="FJ194" s="139"/>
      <c r="FL194" s="2"/>
      <c r="FN194" s="2"/>
    </row>
    <row r="195" spans="153:170" x14ac:dyDescent="0.35">
      <c r="EW195" s="31"/>
      <c r="FB195" s="5"/>
      <c r="FI195" s="5"/>
      <c r="FJ195" s="139"/>
      <c r="FL195" s="2"/>
      <c r="FN195" s="2"/>
    </row>
    <row r="196" spans="153:170" x14ac:dyDescent="0.35">
      <c r="EW196" s="31"/>
      <c r="FB196" s="5"/>
      <c r="FI196" s="5"/>
      <c r="FJ196" s="139"/>
      <c r="FL196" s="2"/>
      <c r="FN196" s="2"/>
    </row>
    <row r="197" spans="153:170" x14ac:dyDescent="0.35">
      <c r="EW197" s="31"/>
      <c r="FB197" s="5"/>
      <c r="FI197" s="5"/>
      <c r="FJ197" s="139"/>
      <c r="FL197" s="2"/>
      <c r="FN197" s="2"/>
    </row>
    <row r="198" spans="153:170" x14ac:dyDescent="0.35">
      <c r="EW198" s="31"/>
      <c r="FB198" s="5"/>
      <c r="FI198" s="5"/>
      <c r="FJ198" s="139"/>
      <c r="FL198" s="2"/>
      <c r="FN198" s="2"/>
    </row>
    <row r="199" spans="153:170" x14ac:dyDescent="0.35">
      <c r="EW199" s="31"/>
      <c r="FB199" s="5"/>
      <c r="FI199" s="5"/>
      <c r="FJ199" s="139"/>
      <c r="FL199" s="2"/>
      <c r="FN199" s="2"/>
    </row>
    <row r="200" spans="153:170" x14ac:dyDescent="0.35">
      <c r="EW200" s="31"/>
      <c r="FB200" s="5"/>
      <c r="FI200" s="5"/>
      <c r="FJ200" s="139"/>
      <c r="FL200" s="2"/>
      <c r="FN200" s="2"/>
    </row>
    <row r="201" spans="153:170" x14ac:dyDescent="0.35">
      <c r="EW201" s="31"/>
      <c r="FB201" s="5"/>
      <c r="FI201" s="5"/>
      <c r="FJ201" s="139"/>
      <c r="FL201" s="2"/>
      <c r="FN201" s="2"/>
    </row>
    <row r="202" spans="153:170" x14ac:dyDescent="0.35">
      <c r="EW202" s="31"/>
      <c r="FB202" s="5"/>
      <c r="FI202" s="5"/>
      <c r="FJ202" s="139"/>
      <c r="FL202" s="2"/>
      <c r="FN202" s="2"/>
    </row>
    <row r="203" spans="153:170" x14ac:dyDescent="0.35">
      <c r="EW203" s="31"/>
      <c r="FB203" s="5"/>
      <c r="FI203" s="5"/>
      <c r="FJ203" s="139"/>
      <c r="FL203" s="2"/>
      <c r="FN203" s="2"/>
    </row>
    <row r="204" spans="153:170" x14ac:dyDescent="0.35">
      <c r="EW204" s="31"/>
      <c r="FB204" s="5"/>
      <c r="FI204" s="5"/>
      <c r="FJ204" s="139"/>
      <c r="FL204" s="2"/>
      <c r="FN204" s="2"/>
    </row>
    <row r="205" spans="153:170" x14ac:dyDescent="0.35">
      <c r="EW205" s="31"/>
      <c r="FB205" s="5"/>
      <c r="FI205" s="5"/>
      <c r="FJ205" s="139"/>
      <c r="FL205" s="2"/>
      <c r="FN205" s="2"/>
    </row>
    <row r="206" spans="153:170" x14ac:dyDescent="0.35">
      <c r="EW206" s="31"/>
      <c r="FB206" s="5"/>
      <c r="FI206" s="5"/>
      <c r="FJ206" s="139"/>
      <c r="FL206" s="2"/>
      <c r="FN206" s="2"/>
    </row>
    <row r="207" spans="153:170" x14ac:dyDescent="0.35">
      <c r="EW207" s="31"/>
      <c r="FB207" s="5"/>
      <c r="FI207" s="5"/>
      <c r="FJ207" s="139"/>
      <c r="FL207" s="2"/>
      <c r="FN207" s="2"/>
    </row>
    <row r="208" spans="153:170" x14ac:dyDescent="0.35">
      <c r="EW208" s="31"/>
      <c r="FB208" s="5"/>
      <c r="FI208" s="5"/>
      <c r="FJ208" s="139"/>
      <c r="FL208" s="2"/>
      <c r="FN208" s="2"/>
    </row>
    <row r="209" spans="153:170" x14ac:dyDescent="0.35">
      <c r="EW209" s="31"/>
      <c r="FB209" s="5"/>
      <c r="FI209" s="5"/>
      <c r="FJ209" s="139"/>
      <c r="FL209" s="2"/>
      <c r="FN209" s="2"/>
    </row>
    <row r="210" spans="153:170" x14ac:dyDescent="0.35">
      <c r="EW210" s="31"/>
      <c r="FB210" s="5"/>
      <c r="FI210" s="5"/>
      <c r="FJ210" s="139"/>
      <c r="FL210" s="2"/>
      <c r="FN210" s="2"/>
    </row>
    <row r="211" spans="153:170" x14ac:dyDescent="0.35">
      <c r="EW211" s="31"/>
      <c r="FB211" s="5"/>
      <c r="FI211" s="5"/>
      <c r="FJ211" s="139"/>
      <c r="FL211" s="2"/>
      <c r="FN211" s="2"/>
    </row>
    <row r="212" spans="153:170" x14ac:dyDescent="0.35">
      <c r="EW212" s="31"/>
      <c r="FB212" s="5"/>
      <c r="FI212" s="5"/>
      <c r="FJ212" s="139"/>
      <c r="FL212" s="2"/>
      <c r="FN212" s="2"/>
    </row>
    <row r="213" spans="153:170" x14ac:dyDescent="0.35">
      <c r="EW213" s="31"/>
      <c r="FB213" s="5"/>
      <c r="FI213" s="5"/>
      <c r="FJ213" s="139"/>
      <c r="FL213" s="2"/>
      <c r="FN213" s="2"/>
    </row>
    <row r="214" spans="153:170" x14ac:dyDescent="0.35">
      <c r="EW214" s="31"/>
      <c r="FB214" s="5"/>
      <c r="FI214" s="5"/>
      <c r="FJ214" s="139"/>
      <c r="FL214" s="2"/>
      <c r="FN214" s="2"/>
    </row>
    <row r="215" spans="153:170" x14ac:dyDescent="0.35">
      <c r="EW215" s="31"/>
      <c r="FB215" s="5"/>
      <c r="FI215" s="5"/>
      <c r="FJ215" s="139"/>
      <c r="FL215" s="2"/>
      <c r="FN215" s="2"/>
    </row>
    <row r="216" spans="153:170" x14ac:dyDescent="0.35">
      <c r="EW216" s="31"/>
      <c r="FB216" s="5"/>
      <c r="FI216" s="5"/>
      <c r="FJ216" s="139"/>
      <c r="FL216" s="2"/>
      <c r="FN216" s="2"/>
    </row>
    <row r="217" spans="153:170" x14ac:dyDescent="0.35">
      <c r="EW217" s="31"/>
      <c r="FB217" s="5"/>
      <c r="FI217" s="5"/>
      <c r="FJ217" s="139"/>
      <c r="FL217" s="2"/>
      <c r="FN217" s="2"/>
    </row>
    <row r="218" spans="153:170" x14ac:dyDescent="0.35">
      <c r="EW218" s="31"/>
      <c r="FB218" s="5"/>
      <c r="FI218" s="5"/>
      <c r="FJ218" s="139"/>
      <c r="FL218" s="2"/>
      <c r="FN218" s="2"/>
    </row>
    <row r="219" spans="153:170" x14ac:dyDescent="0.35">
      <c r="EW219" s="31"/>
      <c r="FB219" s="5"/>
      <c r="FI219" s="5"/>
      <c r="FJ219" s="139"/>
      <c r="FL219" s="2"/>
      <c r="FN219" s="2"/>
    </row>
    <row r="220" spans="153:170" x14ac:dyDescent="0.35">
      <c r="EW220" s="31"/>
      <c r="FB220" s="5"/>
      <c r="FI220" s="5"/>
      <c r="FJ220" s="139"/>
      <c r="FL220" s="2"/>
      <c r="FN220" s="2"/>
    </row>
    <row r="221" spans="153:170" x14ac:dyDescent="0.35">
      <c r="EW221" s="31"/>
      <c r="FB221" s="5"/>
      <c r="FI221" s="5"/>
      <c r="FJ221" s="139"/>
      <c r="FL221" s="2"/>
      <c r="FN221" s="2"/>
    </row>
    <row r="222" spans="153:170" x14ac:dyDescent="0.35">
      <c r="EW222" s="31"/>
      <c r="FB222" s="5"/>
      <c r="FI222" s="5"/>
      <c r="FJ222" s="139"/>
      <c r="FL222" s="2"/>
      <c r="FN222" s="2"/>
    </row>
    <row r="223" spans="153:170" x14ac:dyDescent="0.35">
      <c r="EW223" s="31"/>
      <c r="FB223" s="5"/>
      <c r="FI223" s="5"/>
      <c r="FJ223" s="139"/>
      <c r="FL223" s="2"/>
      <c r="FN223" s="2"/>
    </row>
    <row r="224" spans="153:170" x14ac:dyDescent="0.35">
      <c r="EW224" s="31"/>
      <c r="FB224" s="5"/>
      <c r="FI224" s="5"/>
      <c r="FJ224" s="139"/>
      <c r="FL224" s="2"/>
      <c r="FN224" s="2"/>
    </row>
    <row r="225" spans="153:170" x14ac:dyDescent="0.35">
      <c r="EW225" s="31"/>
      <c r="FB225" s="5"/>
      <c r="FI225" s="5"/>
      <c r="FJ225" s="139"/>
      <c r="FL225" s="2"/>
      <c r="FN225" s="2"/>
    </row>
    <row r="226" spans="153:170" x14ac:dyDescent="0.35">
      <c r="EW226" s="31"/>
      <c r="FB226" s="5"/>
      <c r="FI226" s="5"/>
      <c r="FJ226" s="139"/>
      <c r="FL226" s="2"/>
      <c r="FN226" s="2"/>
    </row>
    <row r="227" spans="153:170" x14ac:dyDescent="0.35">
      <c r="EW227" s="31"/>
      <c r="FB227" s="5"/>
      <c r="FI227" s="5"/>
      <c r="FJ227" s="139"/>
      <c r="FL227" s="2"/>
      <c r="FN227" s="2"/>
    </row>
    <row r="228" spans="153:170" x14ac:dyDescent="0.35">
      <c r="EW228" s="31"/>
      <c r="FB228" s="5"/>
      <c r="FI228" s="5"/>
      <c r="FJ228" s="139"/>
      <c r="FL228" s="2"/>
      <c r="FN228" s="2"/>
    </row>
    <row r="229" spans="153:170" x14ac:dyDescent="0.35">
      <c r="EW229" s="31"/>
      <c r="FB229" s="5"/>
      <c r="FI229" s="5"/>
      <c r="FJ229" s="139"/>
      <c r="FL229" s="2"/>
      <c r="FN229" s="2"/>
    </row>
    <row r="230" spans="153:170" x14ac:dyDescent="0.35">
      <c r="EW230" s="31"/>
      <c r="FB230" s="5"/>
      <c r="FI230" s="5"/>
      <c r="FJ230" s="139"/>
      <c r="FL230" s="2"/>
      <c r="FN230" s="2"/>
    </row>
    <row r="231" spans="153:170" x14ac:dyDescent="0.35">
      <c r="EW231" s="31"/>
      <c r="FB231" s="5"/>
      <c r="FI231" s="5"/>
      <c r="FJ231" s="139"/>
      <c r="FL231" s="2"/>
      <c r="FN231" s="2"/>
    </row>
    <row r="232" spans="153:170" x14ac:dyDescent="0.35">
      <c r="EW232" s="31"/>
      <c r="FB232" s="5"/>
      <c r="FI232" s="5"/>
      <c r="FJ232" s="139"/>
      <c r="FL232" s="2"/>
      <c r="FN232" s="2"/>
    </row>
    <row r="233" spans="153:170" x14ac:dyDescent="0.35">
      <c r="EW233" s="31"/>
      <c r="FB233" s="5"/>
      <c r="FI233" s="5"/>
      <c r="FJ233" s="139"/>
      <c r="FL233" s="2"/>
      <c r="FN233" s="2"/>
    </row>
    <row r="234" spans="153:170" x14ac:dyDescent="0.35">
      <c r="EW234" s="31"/>
      <c r="FB234" s="5"/>
      <c r="FI234" s="5"/>
      <c r="FJ234" s="139"/>
      <c r="FL234" s="2"/>
      <c r="FN234" s="2"/>
    </row>
    <row r="235" spans="153:170" x14ac:dyDescent="0.35">
      <c r="EW235" s="31"/>
      <c r="FB235" s="5"/>
      <c r="FI235" s="5"/>
      <c r="FJ235" s="139"/>
      <c r="FL235" s="2"/>
      <c r="FN235" s="2"/>
    </row>
    <row r="236" spans="153:170" x14ac:dyDescent="0.35">
      <c r="EW236" s="31"/>
      <c r="FB236" s="5"/>
      <c r="FI236" s="5"/>
      <c r="FJ236" s="139"/>
      <c r="FL236" s="2"/>
      <c r="FN236" s="2"/>
    </row>
    <row r="237" spans="153:170" x14ac:dyDescent="0.35">
      <c r="EW237" s="31"/>
      <c r="FB237" s="5"/>
      <c r="FI237" s="5"/>
      <c r="FJ237" s="139"/>
      <c r="FL237" s="2"/>
      <c r="FN237" s="2"/>
    </row>
    <row r="238" spans="153:170" x14ac:dyDescent="0.35">
      <c r="EW238" s="31"/>
      <c r="FB238" s="5"/>
      <c r="FI238" s="5"/>
      <c r="FJ238" s="139"/>
      <c r="FL238" s="2"/>
      <c r="FN238" s="2"/>
    </row>
    <row r="239" spans="153:170" x14ac:dyDescent="0.35">
      <c r="EW239" s="31"/>
      <c r="FB239" s="5"/>
      <c r="FI239" s="5"/>
      <c r="FJ239" s="139"/>
      <c r="FL239" s="2"/>
      <c r="FN239" s="2"/>
    </row>
    <row r="240" spans="153:170" x14ac:dyDescent="0.35">
      <c r="EW240" s="31"/>
      <c r="FB240" s="5"/>
      <c r="FI240" s="5"/>
      <c r="FJ240" s="139"/>
      <c r="FL240" s="2"/>
      <c r="FN240" s="2"/>
    </row>
    <row r="241" spans="153:170" x14ac:dyDescent="0.35">
      <c r="EW241" s="31"/>
      <c r="FB241" s="5"/>
      <c r="FI241" s="5"/>
      <c r="FJ241" s="139"/>
      <c r="FL241" s="2"/>
      <c r="FN241" s="2"/>
    </row>
    <row r="242" spans="153:170" x14ac:dyDescent="0.35">
      <c r="EW242" s="31"/>
      <c r="FB242" s="5"/>
      <c r="FI242" s="5"/>
      <c r="FJ242" s="139"/>
      <c r="FL242" s="2"/>
      <c r="FN242" s="2"/>
    </row>
    <row r="243" spans="153:170" x14ac:dyDescent="0.35">
      <c r="EW243" s="31"/>
      <c r="FB243" s="5"/>
      <c r="FI243" s="5"/>
      <c r="FJ243" s="139"/>
      <c r="FL243" s="2"/>
      <c r="FN243" s="2"/>
    </row>
    <row r="244" spans="153:170" x14ac:dyDescent="0.35">
      <c r="EW244" s="31"/>
      <c r="FB244" s="5"/>
      <c r="FI244" s="5"/>
      <c r="FJ244" s="139"/>
      <c r="FL244" s="2"/>
      <c r="FN244" s="2"/>
    </row>
    <row r="245" spans="153:170" x14ac:dyDescent="0.35">
      <c r="EW245" s="31"/>
      <c r="FB245" s="5"/>
      <c r="FI245" s="5"/>
      <c r="FJ245" s="139"/>
      <c r="FL245" s="2"/>
      <c r="FN245" s="2"/>
    </row>
    <row r="246" spans="153:170" x14ac:dyDescent="0.35">
      <c r="EW246" s="31"/>
      <c r="FB246" s="5"/>
      <c r="FI246" s="5"/>
      <c r="FJ246" s="139"/>
      <c r="FL246" s="2"/>
      <c r="FN246" s="2"/>
    </row>
    <row r="247" spans="153:170" x14ac:dyDescent="0.35">
      <c r="EW247" s="31"/>
      <c r="FB247" s="5"/>
      <c r="FI247" s="5"/>
      <c r="FJ247" s="139"/>
      <c r="FL247" s="2"/>
      <c r="FN247" s="2"/>
    </row>
    <row r="248" spans="153:170" x14ac:dyDescent="0.35">
      <c r="EW248" s="31"/>
      <c r="FB248" s="5"/>
      <c r="FI248" s="5"/>
      <c r="FJ248" s="139"/>
      <c r="FL248" s="2"/>
      <c r="FN248" s="2"/>
    </row>
    <row r="249" spans="153:170" x14ac:dyDescent="0.35">
      <c r="EW249" s="31"/>
      <c r="FB249" s="5"/>
      <c r="FI249" s="5"/>
      <c r="FJ249" s="139"/>
      <c r="FL249" s="2"/>
      <c r="FN249" s="2"/>
    </row>
    <row r="250" spans="153:170" x14ac:dyDescent="0.35">
      <c r="EW250" s="31"/>
      <c r="FB250" s="5"/>
      <c r="FI250" s="5"/>
      <c r="FJ250" s="139"/>
      <c r="FL250" s="2"/>
      <c r="FN250" s="2"/>
    </row>
    <row r="251" spans="153:170" x14ac:dyDescent="0.35">
      <c r="EW251" s="31"/>
      <c r="FB251" s="5"/>
      <c r="FI251" s="5"/>
      <c r="FJ251" s="139"/>
      <c r="FL251" s="2"/>
      <c r="FN251" s="2"/>
    </row>
    <row r="252" spans="153:170" x14ac:dyDescent="0.35">
      <c r="EW252" s="31"/>
      <c r="FB252" s="5"/>
      <c r="FI252" s="5"/>
      <c r="FJ252" s="139"/>
      <c r="FL252" s="2"/>
      <c r="FN252" s="2"/>
    </row>
    <row r="253" spans="153:170" x14ac:dyDescent="0.35">
      <c r="EW253" s="31"/>
      <c r="FB253" s="5"/>
      <c r="FI253" s="5"/>
      <c r="FJ253" s="139"/>
      <c r="FL253" s="2"/>
      <c r="FN253" s="2"/>
    </row>
    <row r="254" spans="153:170" x14ac:dyDescent="0.35">
      <c r="EW254" s="31"/>
      <c r="FB254" s="5"/>
      <c r="FI254" s="5"/>
      <c r="FJ254" s="139"/>
      <c r="FL254" s="2"/>
      <c r="FN254" s="2"/>
    </row>
    <row r="255" spans="153:170" x14ac:dyDescent="0.35">
      <c r="EW255" s="31"/>
      <c r="FB255" s="5"/>
      <c r="FI255" s="5"/>
      <c r="FJ255" s="139"/>
      <c r="FL255" s="2"/>
      <c r="FN255" s="2"/>
    </row>
    <row r="256" spans="153:170" x14ac:dyDescent="0.35">
      <c r="EW256" s="31"/>
      <c r="FB256" s="5"/>
      <c r="FI256" s="5"/>
      <c r="FJ256" s="139"/>
      <c r="FL256" s="2"/>
      <c r="FN256" s="2"/>
    </row>
    <row r="257" spans="153:170" x14ac:dyDescent="0.35">
      <c r="EW257" s="31"/>
      <c r="FB257" s="5"/>
      <c r="FI257" s="5"/>
      <c r="FJ257" s="139"/>
      <c r="FL257" s="2"/>
      <c r="FN257" s="2"/>
    </row>
    <row r="258" spans="153:170" x14ac:dyDescent="0.35">
      <c r="EW258" s="31"/>
      <c r="FB258" s="5"/>
      <c r="FI258" s="5"/>
      <c r="FJ258" s="139"/>
      <c r="FL258" s="2"/>
      <c r="FN258" s="2"/>
    </row>
    <row r="259" spans="153:170" x14ac:dyDescent="0.35">
      <c r="EW259" s="31"/>
      <c r="FB259" s="5"/>
      <c r="FI259" s="5"/>
      <c r="FJ259" s="139"/>
      <c r="FL259" s="2"/>
      <c r="FN259" s="2"/>
    </row>
    <row r="260" spans="153:170" x14ac:dyDescent="0.35">
      <c r="EW260" s="31"/>
      <c r="FB260" s="5"/>
      <c r="FI260" s="5"/>
      <c r="FJ260" s="139"/>
      <c r="FL260" s="2"/>
      <c r="FN260" s="2"/>
    </row>
    <row r="261" spans="153:170" x14ac:dyDescent="0.35">
      <c r="EW261" s="31"/>
      <c r="FB261" s="5"/>
      <c r="FI261" s="5"/>
      <c r="FJ261" s="139"/>
      <c r="FL261" s="2"/>
      <c r="FN261" s="2"/>
    </row>
    <row r="262" spans="153:170" x14ac:dyDescent="0.35">
      <c r="EW262" s="31"/>
      <c r="FB262" s="5"/>
      <c r="FI262" s="5"/>
      <c r="FJ262" s="139"/>
      <c r="FL262" s="2"/>
      <c r="FN262" s="2"/>
    </row>
    <row r="263" spans="153:170" x14ac:dyDescent="0.35">
      <c r="EW263" s="31"/>
      <c r="FB263" s="5"/>
      <c r="FI263" s="5"/>
      <c r="FJ263" s="139"/>
      <c r="FL263" s="2"/>
      <c r="FN263" s="2"/>
    </row>
    <row r="264" spans="153:170" x14ac:dyDescent="0.35">
      <c r="EW264" s="31"/>
      <c r="FB264" s="5"/>
      <c r="FI264" s="5"/>
      <c r="FJ264" s="139"/>
      <c r="FL264" s="2"/>
      <c r="FN264" s="2"/>
    </row>
    <row r="265" spans="153:170" x14ac:dyDescent="0.35">
      <c r="EW265" s="31"/>
      <c r="FB265" s="5"/>
      <c r="FI265" s="5"/>
      <c r="FJ265" s="139"/>
      <c r="FL265" s="2"/>
      <c r="FN265" s="2"/>
    </row>
    <row r="266" spans="153:170" x14ac:dyDescent="0.35">
      <c r="EW266" s="31"/>
      <c r="FB266" s="5"/>
      <c r="FI266" s="5"/>
      <c r="FJ266" s="139"/>
      <c r="FL266" s="2"/>
      <c r="FN266" s="2"/>
    </row>
    <row r="267" spans="153:170" x14ac:dyDescent="0.35">
      <c r="EW267" s="31"/>
      <c r="FB267" s="5"/>
      <c r="FI267" s="5"/>
      <c r="FJ267" s="139"/>
      <c r="FL267" s="2"/>
      <c r="FN267" s="2"/>
    </row>
    <row r="268" spans="153:170" x14ac:dyDescent="0.35">
      <c r="EW268" s="31"/>
      <c r="FB268" s="5"/>
      <c r="FI268" s="5"/>
      <c r="FJ268" s="139"/>
      <c r="FL268" s="2"/>
      <c r="FN268" s="2"/>
    </row>
    <row r="269" spans="153:170" x14ac:dyDescent="0.35">
      <c r="EW269" s="31"/>
      <c r="FB269" s="5"/>
      <c r="FI269" s="5"/>
      <c r="FJ269" s="139"/>
      <c r="FL269" s="2"/>
      <c r="FN269" s="2"/>
    </row>
    <row r="270" spans="153:170" x14ac:dyDescent="0.35">
      <c r="EW270" s="31"/>
      <c r="FB270" s="5"/>
      <c r="FI270" s="5"/>
      <c r="FJ270" s="139"/>
      <c r="FL270" s="2"/>
      <c r="FN270" s="2"/>
    </row>
    <row r="271" spans="153:170" x14ac:dyDescent="0.35">
      <c r="EW271" s="31"/>
      <c r="FB271" s="5"/>
      <c r="FI271" s="5"/>
      <c r="FJ271" s="139"/>
      <c r="FL271" s="2"/>
      <c r="FN271" s="2"/>
    </row>
    <row r="272" spans="153:170" x14ac:dyDescent="0.35">
      <c r="EW272" s="31"/>
      <c r="FB272" s="5"/>
      <c r="FI272" s="5"/>
      <c r="FJ272" s="139"/>
      <c r="FL272" s="2"/>
      <c r="FN272" s="2"/>
    </row>
    <row r="273" spans="153:170" x14ac:dyDescent="0.35">
      <c r="EW273" s="31"/>
      <c r="FB273" s="5"/>
      <c r="FI273" s="5"/>
      <c r="FJ273" s="139"/>
      <c r="FL273" s="2"/>
      <c r="FN273" s="2"/>
    </row>
    <row r="274" spans="153:170" x14ac:dyDescent="0.35">
      <c r="EW274" s="31"/>
      <c r="FB274" s="5"/>
      <c r="FI274" s="5"/>
      <c r="FJ274" s="139"/>
      <c r="FL274" s="2"/>
      <c r="FN274" s="2"/>
    </row>
    <row r="275" spans="153:170" x14ac:dyDescent="0.35">
      <c r="EW275" s="31"/>
      <c r="FB275" s="5"/>
      <c r="FI275" s="5"/>
      <c r="FJ275" s="139"/>
      <c r="FL275" s="2"/>
      <c r="FN275" s="2"/>
    </row>
    <row r="276" spans="153:170" x14ac:dyDescent="0.35">
      <c r="EW276" s="31"/>
      <c r="FB276" s="5"/>
      <c r="FI276" s="5"/>
      <c r="FJ276" s="139"/>
      <c r="FL276" s="2"/>
      <c r="FN276" s="2"/>
    </row>
    <row r="277" spans="153:170" x14ac:dyDescent="0.35">
      <c r="EW277" s="31"/>
      <c r="FB277" s="5"/>
      <c r="FI277" s="5"/>
      <c r="FJ277" s="139"/>
      <c r="FL277" s="2"/>
      <c r="FN277" s="2"/>
    </row>
    <row r="278" spans="153:170" x14ac:dyDescent="0.35">
      <c r="EW278" s="31"/>
      <c r="FB278" s="5"/>
      <c r="FI278" s="5"/>
      <c r="FJ278" s="139"/>
      <c r="FL278" s="2"/>
      <c r="FN278" s="2"/>
    </row>
    <row r="279" spans="153:170" x14ac:dyDescent="0.35">
      <c r="EW279" s="31"/>
      <c r="FB279" s="5"/>
      <c r="FI279" s="5"/>
      <c r="FJ279" s="139"/>
      <c r="FL279" s="2"/>
      <c r="FN279" s="2"/>
    </row>
    <row r="280" spans="153:170" x14ac:dyDescent="0.35">
      <c r="EW280" s="31"/>
      <c r="FB280" s="5"/>
      <c r="FI280" s="5"/>
      <c r="FJ280" s="139"/>
      <c r="FL280" s="2"/>
      <c r="FN280" s="2"/>
    </row>
    <row r="281" spans="153:170" x14ac:dyDescent="0.35">
      <c r="EW281" s="31"/>
      <c r="FB281" s="5"/>
      <c r="FI281" s="5"/>
      <c r="FJ281" s="139"/>
      <c r="FL281" s="2"/>
      <c r="FN281" s="2"/>
    </row>
    <row r="282" spans="153:170" x14ac:dyDescent="0.35">
      <c r="EW282" s="31"/>
      <c r="FB282" s="5"/>
      <c r="FI282" s="5"/>
      <c r="FJ282" s="139"/>
      <c r="FL282" s="2"/>
      <c r="FN282" s="2"/>
    </row>
    <row r="283" spans="153:170" x14ac:dyDescent="0.35">
      <c r="EW283" s="31"/>
      <c r="FB283" s="5"/>
      <c r="FI283" s="5"/>
      <c r="FJ283" s="139"/>
      <c r="FL283" s="2"/>
      <c r="FN283" s="2"/>
    </row>
    <row r="284" spans="153:170" x14ac:dyDescent="0.35">
      <c r="EW284" s="31"/>
      <c r="FB284" s="5"/>
      <c r="FI284" s="5"/>
      <c r="FJ284" s="139"/>
      <c r="FL284" s="2"/>
      <c r="FN284" s="2"/>
    </row>
    <row r="285" spans="153:170" x14ac:dyDescent="0.35">
      <c r="EW285" s="31"/>
      <c r="FB285" s="5"/>
      <c r="FI285" s="5"/>
      <c r="FJ285" s="139"/>
      <c r="FL285" s="2"/>
      <c r="FN285" s="2"/>
    </row>
    <row r="286" spans="153:170" x14ac:dyDescent="0.35">
      <c r="EW286" s="31"/>
      <c r="FB286" s="5"/>
      <c r="FI286" s="5"/>
      <c r="FJ286" s="139"/>
      <c r="FL286" s="2"/>
      <c r="FN286" s="2"/>
    </row>
    <row r="287" spans="153:170" x14ac:dyDescent="0.35">
      <c r="EW287" s="31"/>
      <c r="FB287" s="5"/>
      <c r="FI287" s="5"/>
      <c r="FJ287" s="139"/>
      <c r="FL287" s="2"/>
      <c r="FN287" s="2"/>
    </row>
    <row r="288" spans="153:170" x14ac:dyDescent="0.35">
      <c r="EW288" s="31"/>
      <c r="FB288" s="5"/>
      <c r="FI288" s="5"/>
      <c r="FJ288" s="139"/>
      <c r="FL288" s="2"/>
      <c r="FN288" s="2"/>
    </row>
    <row r="289" spans="153:170" x14ac:dyDescent="0.35">
      <c r="EW289" s="31"/>
      <c r="FB289" s="5"/>
      <c r="FI289" s="5"/>
      <c r="FJ289" s="139"/>
      <c r="FL289" s="2"/>
      <c r="FN289" s="2"/>
    </row>
    <row r="290" spans="153:170" x14ac:dyDescent="0.35">
      <c r="EW290" s="31"/>
      <c r="FB290" s="5"/>
      <c r="FI290" s="5"/>
      <c r="FJ290" s="139"/>
      <c r="FL290" s="2"/>
      <c r="FN290" s="2"/>
    </row>
    <row r="291" spans="153:170" x14ac:dyDescent="0.35">
      <c r="EW291" s="31"/>
      <c r="FB291" s="5"/>
      <c r="FI291" s="5"/>
      <c r="FJ291" s="139"/>
      <c r="FL291" s="2"/>
      <c r="FN291" s="2"/>
    </row>
    <row r="292" spans="153:170" x14ac:dyDescent="0.35">
      <c r="EW292" s="31"/>
      <c r="FB292" s="5"/>
      <c r="FI292" s="5"/>
      <c r="FJ292" s="139"/>
      <c r="FL292" s="2"/>
      <c r="FN292" s="2"/>
    </row>
    <row r="293" spans="153:170" x14ac:dyDescent="0.35">
      <c r="EW293" s="31"/>
      <c r="FB293" s="5"/>
      <c r="FI293" s="5"/>
      <c r="FJ293" s="139"/>
      <c r="FL293" s="2"/>
      <c r="FN293" s="2"/>
    </row>
    <row r="294" spans="153:170" x14ac:dyDescent="0.35">
      <c r="EW294" s="31"/>
      <c r="FB294" s="5"/>
      <c r="FI294" s="5"/>
      <c r="FJ294" s="139"/>
      <c r="FL294" s="2"/>
      <c r="FN294" s="2"/>
    </row>
    <row r="295" spans="153:170" x14ac:dyDescent="0.35">
      <c r="EW295" s="31"/>
      <c r="FB295" s="5"/>
      <c r="FI295" s="5"/>
      <c r="FJ295" s="139"/>
      <c r="FL295" s="2"/>
      <c r="FN295" s="2"/>
    </row>
    <row r="296" spans="153:170" x14ac:dyDescent="0.35">
      <c r="EW296" s="31"/>
      <c r="FB296" s="5"/>
      <c r="FI296" s="5"/>
      <c r="FJ296" s="139"/>
      <c r="FL296" s="2"/>
      <c r="FN296" s="2"/>
    </row>
    <row r="297" spans="153:170" x14ac:dyDescent="0.35">
      <c r="EW297" s="31"/>
      <c r="FB297" s="5"/>
      <c r="FI297" s="5"/>
      <c r="FJ297" s="139"/>
      <c r="FL297" s="2"/>
      <c r="FN297" s="2"/>
    </row>
    <row r="298" spans="153:170" x14ac:dyDescent="0.35">
      <c r="EW298" s="31"/>
      <c r="FB298" s="5"/>
      <c r="FI298" s="5"/>
      <c r="FJ298" s="139"/>
      <c r="FL298" s="2"/>
      <c r="FN298" s="2"/>
    </row>
    <row r="299" spans="153:170" x14ac:dyDescent="0.35">
      <c r="EW299" s="31"/>
      <c r="FB299" s="5"/>
      <c r="FI299" s="5"/>
      <c r="FJ299" s="139"/>
      <c r="FL299" s="2"/>
      <c r="FN299" s="2"/>
    </row>
    <row r="300" spans="153:170" x14ac:dyDescent="0.35">
      <c r="EW300" s="31"/>
      <c r="FB300" s="5"/>
      <c r="FI300" s="5"/>
      <c r="FJ300" s="139"/>
      <c r="FL300" s="2"/>
      <c r="FN300" s="2"/>
    </row>
    <row r="301" spans="153:170" x14ac:dyDescent="0.35">
      <c r="EW301" s="31"/>
      <c r="FB301" s="5"/>
      <c r="FI301" s="5"/>
      <c r="FJ301" s="139"/>
      <c r="FL301" s="2"/>
      <c r="FN301" s="2"/>
    </row>
    <row r="302" spans="153:170" x14ac:dyDescent="0.35">
      <c r="EW302" s="31"/>
      <c r="FB302" s="5"/>
      <c r="FI302" s="5"/>
      <c r="FJ302" s="139"/>
      <c r="FL302" s="2"/>
      <c r="FN302" s="2"/>
    </row>
    <row r="303" spans="153:170" x14ac:dyDescent="0.35">
      <c r="EW303" s="31"/>
      <c r="FB303" s="5"/>
      <c r="FI303" s="5"/>
      <c r="FJ303" s="139"/>
      <c r="FL303" s="2"/>
      <c r="FN303" s="2"/>
    </row>
    <row r="304" spans="153:170" x14ac:dyDescent="0.35">
      <c r="EW304" s="31"/>
      <c r="FB304" s="5"/>
      <c r="FI304" s="5"/>
      <c r="FJ304" s="139"/>
      <c r="FL304" s="2"/>
      <c r="FN304" s="2"/>
    </row>
    <row r="305" spans="153:170" x14ac:dyDescent="0.35">
      <c r="EW305" s="31"/>
      <c r="FB305" s="5"/>
      <c r="FI305" s="5"/>
      <c r="FJ305" s="139"/>
      <c r="FL305" s="2"/>
      <c r="FN305" s="2"/>
    </row>
    <row r="306" spans="153:170" x14ac:dyDescent="0.35">
      <c r="EW306" s="31"/>
      <c r="FB306" s="5"/>
      <c r="FI306" s="5"/>
      <c r="FJ306" s="139"/>
      <c r="FL306" s="2"/>
      <c r="FN306" s="2"/>
    </row>
    <row r="307" spans="153:170" x14ac:dyDescent="0.35">
      <c r="EW307" s="31"/>
      <c r="FB307" s="5"/>
      <c r="FI307" s="5"/>
      <c r="FJ307" s="139"/>
      <c r="FL307" s="2"/>
      <c r="FN307" s="2"/>
    </row>
    <row r="308" spans="153:170" x14ac:dyDescent="0.35">
      <c r="EW308" s="31"/>
      <c r="FB308" s="5"/>
      <c r="FI308" s="5"/>
      <c r="FJ308" s="139"/>
      <c r="FL308" s="2"/>
      <c r="FN308" s="2"/>
    </row>
    <row r="309" spans="153:170" x14ac:dyDescent="0.35">
      <c r="EW309" s="31"/>
      <c r="FB309" s="5"/>
      <c r="FI309" s="5"/>
      <c r="FJ309" s="139"/>
      <c r="FL309" s="2"/>
      <c r="FN309" s="2"/>
    </row>
    <row r="310" spans="153:170" x14ac:dyDescent="0.35">
      <c r="EW310" s="31"/>
      <c r="FB310" s="5"/>
      <c r="FI310" s="5"/>
      <c r="FJ310" s="139"/>
      <c r="FL310" s="2"/>
      <c r="FN310" s="2"/>
    </row>
    <row r="311" spans="153:170" x14ac:dyDescent="0.35">
      <c r="EW311" s="31"/>
      <c r="FB311" s="5"/>
      <c r="FI311" s="5"/>
      <c r="FJ311" s="139"/>
      <c r="FL311" s="2"/>
      <c r="FN311" s="2"/>
    </row>
    <row r="312" spans="153:170" x14ac:dyDescent="0.35">
      <c r="EW312" s="31"/>
      <c r="FB312" s="5"/>
      <c r="FI312" s="5"/>
      <c r="FJ312" s="139"/>
      <c r="FL312" s="2"/>
      <c r="FN312" s="2"/>
    </row>
    <row r="313" spans="153:170" x14ac:dyDescent="0.35">
      <c r="EW313" s="31"/>
      <c r="FB313" s="5"/>
      <c r="FI313" s="5"/>
      <c r="FJ313" s="139"/>
      <c r="FL313" s="2"/>
      <c r="FN313" s="2"/>
    </row>
    <row r="314" spans="153:170" x14ac:dyDescent="0.35">
      <c r="EW314" s="31"/>
      <c r="FB314" s="5"/>
      <c r="FI314" s="5"/>
      <c r="FJ314" s="139"/>
      <c r="FL314" s="2"/>
      <c r="FN314" s="2"/>
    </row>
    <row r="315" spans="153:170" x14ac:dyDescent="0.35">
      <c r="EW315" s="31"/>
      <c r="FB315" s="5"/>
      <c r="FI315" s="5"/>
      <c r="FJ315" s="139"/>
      <c r="FL315" s="2"/>
      <c r="FN315" s="2"/>
    </row>
    <row r="316" spans="153:170" x14ac:dyDescent="0.35">
      <c r="EW316" s="31"/>
      <c r="FB316" s="5"/>
      <c r="FI316" s="5"/>
      <c r="FJ316" s="139"/>
      <c r="FL316" s="2"/>
      <c r="FN316" s="2"/>
    </row>
    <row r="317" spans="153:170" x14ac:dyDescent="0.35">
      <c r="EW317" s="31"/>
      <c r="FB317" s="5"/>
      <c r="FI317" s="5"/>
      <c r="FJ317" s="139"/>
      <c r="FL317" s="2"/>
      <c r="FN317" s="2"/>
    </row>
    <row r="318" spans="153:170" x14ac:dyDescent="0.35">
      <c r="EW318" s="31"/>
      <c r="FB318" s="5"/>
      <c r="FI318" s="5"/>
      <c r="FJ318" s="139"/>
      <c r="FL318" s="2"/>
      <c r="FN318" s="2"/>
    </row>
    <row r="319" spans="153:170" x14ac:dyDescent="0.35">
      <c r="EW319" s="31"/>
      <c r="FB319" s="5"/>
      <c r="FI319" s="5"/>
      <c r="FJ319" s="139"/>
      <c r="FL319" s="2"/>
      <c r="FN319" s="2"/>
    </row>
    <row r="320" spans="153:170" x14ac:dyDescent="0.35">
      <c r="EW320" s="31"/>
      <c r="FB320" s="5"/>
      <c r="FI320" s="5"/>
      <c r="FJ320" s="139"/>
      <c r="FL320" s="2"/>
      <c r="FN320" s="2"/>
    </row>
    <row r="321" spans="153:170" x14ac:dyDescent="0.35">
      <c r="EW321" s="31"/>
      <c r="FB321" s="5"/>
      <c r="FI321" s="5"/>
      <c r="FJ321" s="139"/>
      <c r="FL321" s="2"/>
      <c r="FN321" s="2"/>
    </row>
    <row r="322" spans="153:170" x14ac:dyDescent="0.35">
      <c r="EW322" s="31"/>
      <c r="FB322" s="5"/>
      <c r="FI322" s="5"/>
      <c r="FJ322" s="139"/>
      <c r="FL322" s="2"/>
      <c r="FN322" s="2"/>
    </row>
    <row r="323" spans="153:170" x14ac:dyDescent="0.35">
      <c r="EW323" s="31"/>
      <c r="FB323" s="5"/>
      <c r="FI323" s="5"/>
      <c r="FJ323" s="139"/>
      <c r="FL323" s="2"/>
      <c r="FN323" s="2"/>
    </row>
    <row r="324" spans="153:170" x14ac:dyDescent="0.35">
      <c r="EW324" s="31"/>
      <c r="FB324" s="5"/>
      <c r="FI324" s="5"/>
      <c r="FJ324" s="139"/>
      <c r="FL324" s="2"/>
      <c r="FN324" s="2"/>
    </row>
    <row r="325" spans="153:170" x14ac:dyDescent="0.35">
      <c r="EW325" s="31"/>
      <c r="FB325" s="5"/>
      <c r="FI325" s="5"/>
      <c r="FJ325" s="139"/>
      <c r="FL325" s="2"/>
      <c r="FN325" s="2"/>
    </row>
    <row r="326" spans="153:170" x14ac:dyDescent="0.35">
      <c r="EW326" s="31"/>
      <c r="FB326" s="5"/>
      <c r="FI326" s="5"/>
      <c r="FJ326" s="139"/>
      <c r="FL326" s="2"/>
      <c r="FN326" s="2"/>
    </row>
    <row r="327" spans="153:170" x14ac:dyDescent="0.35">
      <c r="EW327" s="31"/>
      <c r="FB327" s="5"/>
      <c r="FI327" s="5"/>
      <c r="FJ327" s="139"/>
      <c r="FL327" s="2"/>
      <c r="FN327" s="2"/>
    </row>
    <row r="328" spans="153:170" x14ac:dyDescent="0.35">
      <c r="EW328" s="31"/>
      <c r="FB328" s="5"/>
      <c r="FI328" s="5"/>
      <c r="FJ328" s="139"/>
      <c r="FL328" s="2"/>
      <c r="FN328" s="2"/>
    </row>
    <row r="329" spans="153:170" x14ac:dyDescent="0.35">
      <c r="EW329" s="31"/>
      <c r="FB329" s="5"/>
      <c r="FI329" s="5"/>
      <c r="FJ329" s="139"/>
      <c r="FL329" s="2"/>
      <c r="FN329" s="2"/>
    </row>
    <row r="330" spans="153:170" x14ac:dyDescent="0.35">
      <c r="EW330" s="31"/>
      <c r="FB330" s="5"/>
      <c r="FI330" s="5"/>
      <c r="FJ330" s="139"/>
      <c r="FL330" s="2"/>
      <c r="FN330" s="2"/>
    </row>
    <row r="331" spans="153:170" x14ac:dyDescent="0.35">
      <c r="EW331" s="31"/>
      <c r="FB331" s="5"/>
      <c r="FI331" s="5"/>
      <c r="FJ331" s="139"/>
      <c r="FL331" s="2"/>
      <c r="FN331" s="2"/>
    </row>
    <row r="332" spans="153:170" x14ac:dyDescent="0.35">
      <c r="EW332" s="31"/>
      <c r="FB332" s="5"/>
      <c r="FI332" s="5"/>
      <c r="FJ332" s="139"/>
      <c r="FL332" s="2"/>
      <c r="FN332" s="2"/>
    </row>
    <row r="333" spans="153:170" x14ac:dyDescent="0.35">
      <c r="EW333" s="31"/>
      <c r="FB333" s="5"/>
      <c r="FI333" s="5"/>
      <c r="FJ333" s="139"/>
      <c r="FL333" s="2"/>
      <c r="FN333" s="2"/>
    </row>
    <row r="334" spans="153:170" x14ac:dyDescent="0.35">
      <c r="EW334" s="31"/>
      <c r="FB334" s="5"/>
      <c r="FI334" s="5"/>
      <c r="FJ334" s="139"/>
      <c r="FL334" s="2"/>
      <c r="FN334" s="2"/>
    </row>
    <row r="335" spans="153:170" x14ac:dyDescent="0.35">
      <c r="EW335" s="31"/>
      <c r="FB335" s="5"/>
      <c r="FI335" s="5"/>
      <c r="FJ335" s="139"/>
      <c r="FL335" s="2"/>
      <c r="FN335" s="2"/>
    </row>
    <row r="336" spans="153:170" x14ac:dyDescent="0.35">
      <c r="EW336" s="31"/>
      <c r="FB336" s="5"/>
      <c r="FI336" s="5"/>
      <c r="FJ336" s="139"/>
      <c r="FL336" s="2"/>
      <c r="FN336" s="2"/>
    </row>
    <row r="337" spans="153:170" x14ac:dyDescent="0.35">
      <c r="EW337" s="31"/>
      <c r="FB337" s="5"/>
      <c r="FI337" s="5"/>
      <c r="FJ337" s="139"/>
      <c r="FL337" s="2"/>
      <c r="FN337" s="2"/>
    </row>
    <row r="338" spans="153:170" x14ac:dyDescent="0.35">
      <c r="EW338" s="31"/>
      <c r="FB338" s="5"/>
      <c r="FI338" s="5"/>
      <c r="FJ338" s="139"/>
      <c r="FL338" s="2"/>
      <c r="FN338" s="2"/>
    </row>
    <row r="339" spans="153:170" x14ac:dyDescent="0.35">
      <c r="EW339" s="31"/>
      <c r="FB339" s="5"/>
      <c r="FI339" s="5"/>
      <c r="FJ339" s="139"/>
      <c r="FL339" s="2"/>
      <c r="FN339" s="2"/>
    </row>
    <row r="340" spans="153:170" x14ac:dyDescent="0.35">
      <c r="EW340" s="31"/>
      <c r="FB340" s="5"/>
      <c r="FI340" s="5"/>
      <c r="FJ340" s="139"/>
      <c r="FL340" s="2"/>
      <c r="FN340" s="2"/>
    </row>
    <row r="341" spans="153:170" x14ac:dyDescent="0.35">
      <c r="EW341" s="31"/>
      <c r="FB341" s="5"/>
      <c r="FI341" s="5"/>
      <c r="FJ341" s="139"/>
      <c r="FL341" s="2"/>
      <c r="FN341" s="2"/>
    </row>
    <row r="342" spans="153:170" x14ac:dyDescent="0.35">
      <c r="EW342" s="31"/>
      <c r="FB342" s="5"/>
      <c r="FI342" s="5"/>
      <c r="FJ342" s="139"/>
      <c r="FL342" s="2"/>
      <c r="FN342" s="2"/>
    </row>
    <row r="343" spans="153:170" x14ac:dyDescent="0.35">
      <c r="EW343" s="31"/>
      <c r="FB343" s="5"/>
      <c r="FI343" s="5"/>
      <c r="FJ343" s="139"/>
      <c r="FL343" s="2"/>
      <c r="FN343" s="2"/>
    </row>
    <row r="344" spans="153:170" x14ac:dyDescent="0.35">
      <c r="EW344" s="31"/>
      <c r="FB344" s="5"/>
      <c r="FI344" s="5"/>
      <c r="FJ344" s="139"/>
      <c r="FL344" s="2"/>
      <c r="FN344" s="2"/>
    </row>
    <row r="345" spans="153:170" x14ac:dyDescent="0.35">
      <c r="EW345" s="31"/>
      <c r="FB345" s="5"/>
      <c r="FI345" s="5"/>
      <c r="FJ345" s="139"/>
      <c r="FL345" s="2"/>
      <c r="FN345" s="2"/>
    </row>
    <row r="346" spans="153:170" x14ac:dyDescent="0.35">
      <c r="EW346" s="31"/>
      <c r="FB346" s="5"/>
      <c r="FI346" s="5"/>
      <c r="FJ346" s="139"/>
      <c r="FL346" s="2"/>
      <c r="FN346" s="2"/>
    </row>
    <row r="347" spans="153:170" x14ac:dyDescent="0.35">
      <c r="EW347" s="31"/>
      <c r="FB347" s="5"/>
      <c r="FI347" s="5"/>
      <c r="FJ347" s="139"/>
      <c r="FL347" s="2"/>
      <c r="FN347" s="2"/>
    </row>
    <row r="348" spans="153:170" x14ac:dyDescent="0.35">
      <c r="EW348" s="31"/>
      <c r="FB348" s="5"/>
      <c r="FI348" s="5"/>
      <c r="FJ348" s="139"/>
      <c r="FL348" s="2"/>
      <c r="FN348" s="2"/>
    </row>
    <row r="349" spans="153:170" x14ac:dyDescent="0.35">
      <c r="EW349" s="31"/>
      <c r="FB349" s="5"/>
      <c r="FI349" s="5"/>
      <c r="FJ349" s="139"/>
      <c r="FL349" s="2"/>
      <c r="FN349" s="2"/>
    </row>
    <row r="350" spans="153:170" x14ac:dyDescent="0.35">
      <c r="EW350" s="31"/>
      <c r="FB350" s="5"/>
      <c r="FI350" s="5"/>
      <c r="FJ350" s="139"/>
      <c r="FL350" s="2"/>
      <c r="FN350" s="2"/>
    </row>
    <row r="351" spans="153:170" x14ac:dyDescent="0.35">
      <c r="EW351" s="31"/>
      <c r="FB351" s="5"/>
      <c r="FI351" s="5"/>
      <c r="FJ351" s="139"/>
      <c r="FL351" s="2"/>
      <c r="FN351" s="2"/>
    </row>
    <row r="352" spans="153:170" x14ac:dyDescent="0.35">
      <c r="EW352" s="31"/>
      <c r="FB352" s="5"/>
      <c r="FI352" s="5"/>
      <c r="FJ352" s="139"/>
      <c r="FL352" s="2"/>
      <c r="FN352" s="2"/>
    </row>
    <row r="353" spans="153:170" x14ac:dyDescent="0.35">
      <c r="EW353" s="31"/>
      <c r="FB353" s="5"/>
      <c r="FI353" s="5"/>
      <c r="FJ353" s="139"/>
      <c r="FL353" s="2"/>
      <c r="FN353" s="2"/>
    </row>
    <row r="354" spans="153:170" x14ac:dyDescent="0.35">
      <c r="EW354" s="31"/>
      <c r="FB354" s="5"/>
      <c r="FI354" s="5"/>
      <c r="FJ354" s="139"/>
      <c r="FL354" s="2"/>
      <c r="FN354" s="2"/>
    </row>
    <row r="355" spans="153:170" x14ac:dyDescent="0.35">
      <c r="EW355" s="31"/>
      <c r="FB355" s="5"/>
      <c r="FI355" s="5"/>
      <c r="FJ355" s="139"/>
      <c r="FL355" s="2"/>
      <c r="FN355" s="2"/>
    </row>
    <row r="356" spans="153:170" x14ac:dyDescent="0.35">
      <c r="EW356" s="31"/>
      <c r="FB356" s="5"/>
      <c r="FI356" s="5"/>
      <c r="FJ356" s="139"/>
      <c r="FL356" s="2"/>
      <c r="FN356" s="2"/>
    </row>
    <row r="357" spans="153:170" x14ac:dyDescent="0.35">
      <c r="EW357" s="31"/>
      <c r="FB357" s="5"/>
      <c r="FI357" s="5"/>
      <c r="FJ357" s="139"/>
      <c r="FL357" s="2"/>
      <c r="FN357" s="2"/>
    </row>
    <row r="358" spans="153:170" x14ac:dyDescent="0.35">
      <c r="EW358" s="31"/>
      <c r="FB358" s="5"/>
      <c r="FI358" s="5"/>
      <c r="FJ358" s="139"/>
      <c r="FL358" s="2"/>
      <c r="FN358" s="2"/>
    </row>
    <row r="359" spans="153:170" x14ac:dyDescent="0.35">
      <c r="EW359" s="31"/>
      <c r="FB359" s="5"/>
      <c r="FI359" s="5"/>
      <c r="FJ359" s="139"/>
      <c r="FL359" s="2"/>
      <c r="FN359" s="2"/>
    </row>
    <row r="360" spans="153:170" x14ac:dyDescent="0.35">
      <c r="EW360" s="31"/>
      <c r="FB360" s="5"/>
      <c r="FI360" s="5"/>
      <c r="FJ360" s="139"/>
      <c r="FL360" s="2"/>
      <c r="FN360" s="2"/>
    </row>
    <row r="361" spans="153:170" x14ac:dyDescent="0.35">
      <c r="EW361" s="31"/>
      <c r="FB361" s="5"/>
      <c r="FI361" s="5"/>
      <c r="FJ361" s="139"/>
      <c r="FL361" s="2"/>
      <c r="FN361" s="2"/>
    </row>
    <row r="362" spans="153:170" x14ac:dyDescent="0.35">
      <c r="EW362" s="31"/>
      <c r="FB362" s="5"/>
      <c r="FI362" s="5"/>
      <c r="FJ362" s="139"/>
      <c r="FL362" s="2"/>
      <c r="FN362" s="2"/>
    </row>
    <row r="363" spans="153:170" x14ac:dyDescent="0.35">
      <c r="EW363" s="31"/>
      <c r="FB363" s="5"/>
      <c r="FI363" s="5"/>
      <c r="FJ363" s="139"/>
      <c r="FL363" s="2"/>
      <c r="FN363" s="2"/>
    </row>
    <row r="364" spans="153:170" x14ac:dyDescent="0.35">
      <c r="EW364" s="31"/>
      <c r="FB364" s="5"/>
      <c r="FI364" s="5"/>
      <c r="FJ364" s="139"/>
      <c r="FL364" s="2"/>
      <c r="FN364" s="2"/>
    </row>
    <row r="365" spans="153:170" x14ac:dyDescent="0.35">
      <c r="EW365" s="31"/>
      <c r="FB365" s="5"/>
      <c r="FI365" s="5"/>
      <c r="FJ365" s="139"/>
      <c r="FL365" s="2"/>
      <c r="FN365" s="2"/>
    </row>
    <row r="366" spans="153:170" x14ac:dyDescent="0.35">
      <c r="EW366" s="31"/>
      <c r="FB366" s="5"/>
      <c r="FI366" s="5"/>
      <c r="FJ366" s="139"/>
      <c r="FL366" s="2"/>
      <c r="FN366" s="2"/>
    </row>
    <row r="367" spans="153:170" x14ac:dyDescent="0.35">
      <c r="EW367" s="31"/>
      <c r="FB367" s="5"/>
      <c r="FI367" s="5"/>
      <c r="FJ367" s="139"/>
      <c r="FL367" s="2"/>
      <c r="FN367" s="2"/>
    </row>
    <row r="368" spans="153:170" x14ac:dyDescent="0.35">
      <c r="EW368" s="31"/>
      <c r="FB368" s="5"/>
      <c r="FI368" s="5"/>
      <c r="FJ368" s="139"/>
      <c r="FL368" s="2"/>
      <c r="FN368" s="2"/>
    </row>
    <row r="369" spans="153:170" x14ac:dyDescent="0.35">
      <c r="EW369" s="31"/>
      <c r="FB369" s="5"/>
      <c r="FI369" s="5"/>
      <c r="FJ369" s="139"/>
      <c r="FL369" s="2"/>
      <c r="FN369" s="2"/>
    </row>
    <row r="370" spans="153:170" x14ac:dyDescent="0.35">
      <c r="EW370" s="31"/>
      <c r="FB370" s="5"/>
      <c r="FI370" s="5"/>
      <c r="FJ370" s="139"/>
      <c r="FL370" s="2"/>
      <c r="FN370" s="2"/>
    </row>
    <row r="371" spans="153:170" x14ac:dyDescent="0.35">
      <c r="EW371" s="31"/>
      <c r="FB371" s="5"/>
      <c r="FI371" s="5"/>
      <c r="FJ371" s="139"/>
      <c r="FL371" s="2"/>
      <c r="FN371" s="2"/>
    </row>
    <row r="372" spans="153:170" x14ac:dyDescent="0.35">
      <c r="EW372" s="31"/>
      <c r="FB372" s="5"/>
      <c r="FI372" s="5"/>
      <c r="FJ372" s="139"/>
      <c r="FL372" s="2"/>
      <c r="FN372" s="2"/>
    </row>
    <row r="373" spans="153:170" x14ac:dyDescent="0.35">
      <c r="EW373" s="31"/>
      <c r="FB373" s="5"/>
      <c r="FI373" s="5"/>
      <c r="FJ373" s="139"/>
      <c r="FL373" s="2"/>
      <c r="FN373" s="2"/>
    </row>
    <row r="374" spans="153:170" x14ac:dyDescent="0.35">
      <c r="EW374" s="31"/>
      <c r="FB374" s="5"/>
      <c r="FI374" s="5"/>
      <c r="FJ374" s="139"/>
      <c r="FL374" s="2"/>
      <c r="FN374" s="2"/>
    </row>
    <row r="375" spans="153:170" x14ac:dyDescent="0.35">
      <c r="EW375" s="31"/>
      <c r="FB375" s="5"/>
      <c r="FI375" s="5"/>
      <c r="FJ375" s="139"/>
      <c r="FL375" s="2"/>
      <c r="FN375" s="2"/>
    </row>
    <row r="376" spans="153:170" x14ac:dyDescent="0.35">
      <c r="EW376" s="31"/>
      <c r="FB376" s="5"/>
      <c r="FI376" s="5"/>
      <c r="FJ376" s="139"/>
      <c r="FL376" s="2"/>
      <c r="FN376" s="2"/>
    </row>
    <row r="377" spans="153:170" x14ac:dyDescent="0.35">
      <c r="EW377" s="31"/>
      <c r="FB377" s="5"/>
      <c r="FI377" s="5"/>
      <c r="FJ377" s="139"/>
      <c r="FL377" s="2"/>
      <c r="FN377" s="2"/>
    </row>
    <row r="378" spans="153:170" x14ac:dyDescent="0.35">
      <c r="EW378" s="31"/>
      <c r="FB378" s="5"/>
      <c r="FI378" s="5"/>
      <c r="FJ378" s="139"/>
      <c r="FL378" s="2"/>
      <c r="FN378" s="2"/>
    </row>
    <row r="379" spans="153:170" x14ac:dyDescent="0.35">
      <c r="EW379" s="31"/>
      <c r="FB379" s="5"/>
      <c r="FI379" s="5"/>
      <c r="FJ379" s="139"/>
      <c r="FL379" s="2"/>
      <c r="FN379" s="2"/>
    </row>
    <row r="380" spans="153:170" x14ac:dyDescent="0.35">
      <c r="EW380" s="31"/>
      <c r="FB380" s="5"/>
      <c r="FI380" s="5"/>
      <c r="FJ380" s="139"/>
      <c r="FL380" s="2"/>
      <c r="FN380" s="2"/>
    </row>
    <row r="381" spans="153:170" x14ac:dyDescent="0.35">
      <c r="EW381" s="31"/>
      <c r="FB381" s="5"/>
      <c r="FI381" s="5"/>
      <c r="FJ381" s="139"/>
      <c r="FL381" s="2"/>
      <c r="FN381" s="2"/>
    </row>
    <row r="382" spans="153:170" x14ac:dyDescent="0.35">
      <c r="EW382" s="31"/>
      <c r="FB382" s="5"/>
      <c r="FI382" s="5"/>
      <c r="FJ382" s="139"/>
      <c r="FL382" s="2"/>
      <c r="FN382" s="2"/>
    </row>
    <row r="383" spans="153:170" x14ac:dyDescent="0.35">
      <c r="EW383" s="31"/>
      <c r="FB383" s="5"/>
      <c r="FI383" s="5"/>
      <c r="FJ383" s="139"/>
      <c r="FL383" s="2"/>
      <c r="FN383" s="2"/>
    </row>
    <row r="384" spans="153:170" x14ac:dyDescent="0.35">
      <c r="EW384" s="31"/>
      <c r="FB384" s="5"/>
      <c r="FI384" s="5"/>
      <c r="FJ384" s="139"/>
      <c r="FL384" s="2"/>
      <c r="FN384" s="2"/>
    </row>
    <row r="385" spans="153:170" x14ac:dyDescent="0.35">
      <c r="EW385" s="31"/>
      <c r="FB385" s="5"/>
      <c r="FI385" s="5"/>
      <c r="FJ385" s="139"/>
      <c r="FL385" s="2"/>
      <c r="FN385" s="2"/>
    </row>
    <row r="386" spans="153:170" x14ac:dyDescent="0.35">
      <c r="EW386" s="31"/>
      <c r="FB386" s="5"/>
      <c r="FI386" s="5"/>
      <c r="FJ386" s="139"/>
      <c r="FL386" s="2"/>
      <c r="FN386" s="2"/>
    </row>
    <row r="387" spans="153:170" x14ac:dyDescent="0.35">
      <c r="EW387" s="31"/>
      <c r="FB387" s="5"/>
      <c r="FI387" s="5"/>
      <c r="FJ387" s="139"/>
      <c r="FL387" s="2"/>
      <c r="FN387" s="2"/>
    </row>
    <row r="388" spans="153:170" x14ac:dyDescent="0.35">
      <c r="EW388" s="31"/>
      <c r="FB388" s="5"/>
      <c r="FI388" s="5"/>
      <c r="FJ388" s="139"/>
      <c r="FL388" s="2"/>
      <c r="FN388" s="2"/>
    </row>
    <row r="389" spans="153:170" x14ac:dyDescent="0.35">
      <c r="EW389" s="31"/>
      <c r="FB389" s="5"/>
      <c r="FI389" s="5"/>
      <c r="FJ389" s="139"/>
      <c r="FL389" s="2"/>
      <c r="FN389" s="2"/>
    </row>
    <row r="390" spans="153:170" x14ac:dyDescent="0.35">
      <c r="EW390" s="31"/>
      <c r="FB390" s="5"/>
      <c r="FI390" s="5"/>
      <c r="FJ390" s="139"/>
      <c r="FL390" s="2"/>
      <c r="FN390" s="2"/>
    </row>
    <row r="391" spans="153:170" x14ac:dyDescent="0.35">
      <c r="EW391" s="31"/>
      <c r="FB391" s="5"/>
      <c r="FI391" s="5"/>
      <c r="FJ391" s="139"/>
      <c r="FL391" s="2"/>
      <c r="FN391" s="2"/>
    </row>
    <row r="392" spans="153:170" x14ac:dyDescent="0.35">
      <c r="EW392" s="31"/>
      <c r="FB392" s="5"/>
      <c r="FI392" s="5"/>
      <c r="FJ392" s="139"/>
      <c r="FL392" s="2"/>
      <c r="FN392" s="2"/>
    </row>
    <row r="393" spans="153:170" x14ac:dyDescent="0.35">
      <c r="EW393" s="31"/>
      <c r="FB393" s="5"/>
      <c r="FI393" s="5"/>
      <c r="FJ393" s="139"/>
      <c r="FL393" s="2"/>
      <c r="FN393" s="2"/>
    </row>
    <row r="394" spans="153:170" x14ac:dyDescent="0.35">
      <c r="EW394" s="31"/>
      <c r="FB394" s="5"/>
      <c r="FI394" s="5"/>
      <c r="FJ394" s="139"/>
      <c r="FL394" s="2"/>
      <c r="FN394" s="2"/>
    </row>
    <row r="395" spans="153:170" x14ac:dyDescent="0.35">
      <c r="EW395" s="31"/>
      <c r="FB395" s="5"/>
      <c r="FI395" s="5"/>
      <c r="FJ395" s="139"/>
      <c r="FL395" s="2"/>
      <c r="FN395" s="2"/>
    </row>
    <row r="396" spans="153:170" x14ac:dyDescent="0.35">
      <c r="EW396" s="31"/>
      <c r="FB396" s="5"/>
      <c r="FI396" s="5"/>
      <c r="FJ396" s="139"/>
      <c r="FL396" s="2"/>
      <c r="FN396" s="2"/>
    </row>
    <row r="397" spans="153:170" x14ac:dyDescent="0.35">
      <c r="EW397" s="31"/>
      <c r="FB397" s="5"/>
      <c r="FI397" s="5"/>
      <c r="FJ397" s="139"/>
      <c r="FL397" s="2"/>
      <c r="FN397" s="2"/>
    </row>
    <row r="398" spans="153:170" x14ac:dyDescent="0.35">
      <c r="EW398" s="31"/>
      <c r="FB398" s="5"/>
      <c r="FI398" s="5"/>
      <c r="FJ398" s="139"/>
      <c r="FL398" s="2"/>
      <c r="FN398" s="2"/>
    </row>
    <row r="399" spans="153:170" x14ac:dyDescent="0.35">
      <c r="EW399" s="31"/>
      <c r="FB399" s="5"/>
      <c r="FI399" s="5"/>
      <c r="FJ399" s="139"/>
      <c r="FL399" s="2"/>
      <c r="FN399" s="2"/>
    </row>
    <row r="400" spans="153:170" x14ac:dyDescent="0.35">
      <c r="EW400" s="31"/>
      <c r="FB400" s="5"/>
      <c r="FI400" s="5"/>
      <c r="FJ400" s="139"/>
      <c r="FL400" s="2"/>
      <c r="FN400" s="2"/>
    </row>
    <row r="401" spans="153:170" x14ac:dyDescent="0.35">
      <c r="EW401" s="31"/>
      <c r="FB401" s="5"/>
      <c r="FI401" s="5"/>
      <c r="FJ401" s="139"/>
      <c r="FL401" s="2"/>
      <c r="FN401" s="2"/>
    </row>
    <row r="402" spans="153:170" x14ac:dyDescent="0.35">
      <c r="EW402" s="31"/>
      <c r="FB402" s="5"/>
      <c r="FI402" s="5"/>
      <c r="FJ402" s="139"/>
      <c r="FL402" s="2"/>
      <c r="FN402" s="2"/>
    </row>
    <row r="403" spans="153:170" x14ac:dyDescent="0.35">
      <c r="EW403" s="31"/>
      <c r="FB403" s="5"/>
      <c r="FI403" s="5"/>
      <c r="FJ403" s="139"/>
      <c r="FL403" s="2"/>
      <c r="FN403" s="2"/>
    </row>
    <row r="404" spans="153:170" x14ac:dyDescent="0.35">
      <c r="EW404" s="31"/>
      <c r="FB404" s="5"/>
      <c r="FI404" s="5"/>
      <c r="FJ404" s="139"/>
      <c r="FL404" s="2"/>
      <c r="FN404" s="2"/>
    </row>
    <row r="405" spans="153:170" x14ac:dyDescent="0.35">
      <c r="EW405" s="31"/>
      <c r="FB405" s="5"/>
      <c r="FI405" s="5"/>
      <c r="FJ405" s="139"/>
      <c r="FL405" s="2"/>
      <c r="FN405" s="2"/>
    </row>
    <row r="406" spans="153:170" x14ac:dyDescent="0.35">
      <c r="EW406" s="31"/>
      <c r="FB406" s="5"/>
      <c r="FI406" s="5"/>
      <c r="FJ406" s="139"/>
      <c r="FL406" s="2"/>
      <c r="FN406" s="2"/>
    </row>
    <row r="407" spans="153:170" x14ac:dyDescent="0.35">
      <c r="EW407" s="31"/>
      <c r="FB407" s="5"/>
      <c r="FI407" s="5"/>
      <c r="FJ407" s="139"/>
      <c r="FL407" s="2"/>
      <c r="FN407" s="2"/>
    </row>
    <row r="408" spans="153:170" x14ac:dyDescent="0.35">
      <c r="EW408" s="31"/>
      <c r="FB408" s="5"/>
      <c r="FI408" s="5"/>
      <c r="FJ408" s="139"/>
      <c r="FL408" s="2"/>
      <c r="FN408" s="2"/>
    </row>
    <row r="409" spans="153:170" x14ac:dyDescent="0.35">
      <c r="EW409" s="31"/>
      <c r="FB409" s="5"/>
      <c r="FI409" s="5"/>
      <c r="FJ409" s="139"/>
      <c r="FL409" s="2"/>
      <c r="FN409" s="2"/>
    </row>
    <row r="410" spans="153:170" x14ac:dyDescent="0.35">
      <c r="EW410" s="31"/>
      <c r="FB410" s="5"/>
      <c r="FI410" s="5"/>
      <c r="FJ410" s="139"/>
      <c r="FL410" s="2"/>
      <c r="FN410" s="2"/>
    </row>
    <row r="411" spans="153:170" x14ac:dyDescent="0.35">
      <c r="EW411" s="31"/>
      <c r="FB411" s="5"/>
      <c r="FI411" s="5"/>
      <c r="FJ411" s="139"/>
      <c r="FL411" s="2"/>
      <c r="FN411" s="2"/>
    </row>
    <row r="412" spans="153:170" x14ac:dyDescent="0.35">
      <c r="EW412" s="31"/>
      <c r="FB412" s="5"/>
      <c r="FI412" s="5"/>
      <c r="FJ412" s="139"/>
      <c r="FL412" s="2"/>
      <c r="FN412" s="2"/>
    </row>
    <row r="413" spans="153:170" x14ac:dyDescent="0.35">
      <c r="EW413" s="31"/>
      <c r="FB413" s="5"/>
      <c r="FI413" s="5"/>
      <c r="FJ413" s="139"/>
      <c r="FL413" s="2"/>
      <c r="FN413" s="2"/>
    </row>
    <row r="414" spans="153:170" x14ac:dyDescent="0.35">
      <c r="EW414" s="31"/>
      <c r="FB414" s="5"/>
      <c r="FI414" s="5"/>
      <c r="FJ414" s="139"/>
      <c r="FL414" s="2"/>
      <c r="FN414" s="2"/>
    </row>
    <row r="415" spans="153:170" x14ac:dyDescent="0.35">
      <c r="EW415" s="31"/>
      <c r="FB415" s="5"/>
      <c r="FI415" s="5"/>
      <c r="FJ415" s="139"/>
      <c r="FL415" s="2"/>
      <c r="FN415" s="2"/>
    </row>
    <row r="416" spans="153:170" x14ac:dyDescent="0.35">
      <c r="EW416" s="31"/>
      <c r="FB416" s="5"/>
      <c r="FI416" s="5"/>
      <c r="FJ416" s="139"/>
      <c r="FL416" s="2"/>
      <c r="FN416" s="2"/>
    </row>
    <row r="417" spans="153:170" x14ac:dyDescent="0.35">
      <c r="EW417" s="31"/>
      <c r="FB417" s="5"/>
      <c r="FI417" s="5"/>
      <c r="FJ417" s="139"/>
      <c r="FL417" s="2"/>
      <c r="FN417" s="2"/>
    </row>
    <row r="418" spans="153:170" x14ac:dyDescent="0.35">
      <c r="EW418" s="31"/>
      <c r="FB418" s="5"/>
      <c r="FI418" s="5"/>
      <c r="FJ418" s="139"/>
      <c r="FL418" s="2"/>
      <c r="FN418" s="2"/>
    </row>
    <row r="419" spans="153:170" x14ac:dyDescent="0.35">
      <c r="EW419" s="31"/>
      <c r="FB419" s="5"/>
      <c r="FI419" s="5"/>
      <c r="FJ419" s="139"/>
      <c r="FL419" s="2"/>
      <c r="FN419" s="2"/>
    </row>
    <row r="420" spans="153:170" x14ac:dyDescent="0.35">
      <c r="EW420" s="31"/>
      <c r="FB420" s="5"/>
      <c r="FI420" s="5"/>
      <c r="FJ420" s="139"/>
      <c r="FL420" s="2"/>
      <c r="FN420" s="2"/>
    </row>
    <row r="421" spans="153:170" x14ac:dyDescent="0.35">
      <c r="EW421" s="31"/>
      <c r="FB421" s="5"/>
      <c r="FI421" s="5"/>
      <c r="FJ421" s="139"/>
      <c r="FL421" s="2"/>
      <c r="FN421" s="2"/>
    </row>
    <row r="422" spans="153:170" x14ac:dyDescent="0.35">
      <c r="EW422" s="31"/>
      <c r="FB422" s="5"/>
      <c r="FI422" s="5"/>
      <c r="FJ422" s="139"/>
      <c r="FL422" s="2"/>
      <c r="FN422" s="2"/>
    </row>
    <row r="423" spans="153:170" x14ac:dyDescent="0.35">
      <c r="EW423" s="31"/>
      <c r="FB423" s="5"/>
      <c r="FI423" s="5"/>
      <c r="FJ423" s="139"/>
      <c r="FL423" s="2"/>
      <c r="FN423" s="2"/>
    </row>
    <row r="424" spans="153:170" x14ac:dyDescent="0.35">
      <c r="EW424" s="31"/>
      <c r="FB424" s="5"/>
      <c r="FI424" s="5"/>
      <c r="FJ424" s="139"/>
      <c r="FL424" s="2"/>
      <c r="FN424" s="2"/>
    </row>
    <row r="425" spans="153:170" x14ac:dyDescent="0.35">
      <c r="EW425" s="31"/>
      <c r="FB425" s="5"/>
      <c r="FI425" s="5"/>
      <c r="FJ425" s="139"/>
      <c r="FL425" s="2"/>
      <c r="FN425" s="2"/>
    </row>
    <row r="426" spans="153:170" x14ac:dyDescent="0.35">
      <c r="EW426" s="31"/>
      <c r="FB426" s="5"/>
      <c r="FI426" s="5"/>
      <c r="FJ426" s="139"/>
      <c r="FL426" s="2"/>
      <c r="FN426" s="2"/>
    </row>
    <row r="427" spans="153:170" x14ac:dyDescent="0.35">
      <c r="EW427" s="31"/>
      <c r="FB427" s="5"/>
      <c r="FI427" s="5"/>
      <c r="FJ427" s="139"/>
      <c r="FL427" s="2"/>
      <c r="FN427" s="2"/>
    </row>
    <row r="428" spans="153:170" x14ac:dyDescent="0.35">
      <c r="EW428" s="31"/>
      <c r="FB428" s="5"/>
      <c r="FI428" s="5"/>
      <c r="FJ428" s="139"/>
      <c r="FL428" s="2"/>
      <c r="FN428" s="2"/>
    </row>
    <row r="429" spans="153:170" x14ac:dyDescent="0.35">
      <c r="EW429" s="31"/>
      <c r="FB429" s="5"/>
      <c r="FI429" s="5"/>
      <c r="FJ429" s="139"/>
      <c r="FL429" s="2"/>
      <c r="FN429" s="2"/>
    </row>
    <row r="430" spans="153:170" x14ac:dyDescent="0.35">
      <c r="EW430" s="31"/>
      <c r="FB430" s="5"/>
      <c r="FI430" s="5"/>
      <c r="FJ430" s="139"/>
      <c r="FL430" s="2"/>
      <c r="FN430" s="2"/>
    </row>
    <row r="431" spans="153:170" x14ac:dyDescent="0.35">
      <c r="EW431" s="31"/>
      <c r="FB431" s="5"/>
      <c r="FI431" s="5"/>
      <c r="FJ431" s="139"/>
      <c r="FL431" s="2"/>
      <c r="FN431" s="2"/>
    </row>
    <row r="432" spans="153:170" x14ac:dyDescent="0.35">
      <c r="EW432" s="31"/>
      <c r="FB432" s="5"/>
      <c r="FI432" s="5"/>
      <c r="FJ432" s="139"/>
      <c r="FL432" s="2"/>
      <c r="FN432" s="2"/>
    </row>
    <row r="433" spans="153:170" x14ac:dyDescent="0.35">
      <c r="EW433" s="31"/>
      <c r="FB433" s="5"/>
      <c r="FI433" s="5"/>
      <c r="FJ433" s="139"/>
      <c r="FL433" s="2"/>
      <c r="FN433" s="2"/>
    </row>
    <row r="434" spans="153:170" x14ac:dyDescent="0.35">
      <c r="EW434" s="31"/>
      <c r="FB434" s="5"/>
      <c r="FI434" s="5"/>
      <c r="FJ434" s="139"/>
      <c r="FL434" s="2"/>
      <c r="FN434" s="2"/>
    </row>
    <row r="435" spans="153:170" x14ac:dyDescent="0.35">
      <c r="EW435" s="31"/>
      <c r="FB435" s="5"/>
      <c r="FI435" s="5"/>
      <c r="FJ435" s="139"/>
      <c r="FL435" s="2"/>
      <c r="FN435" s="2"/>
    </row>
    <row r="436" spans="153:170" x14ac:dyDescent="0.35">
      <c r="EW436" s="31"/>
      <c r="FB436" s="5"/>
      <c r="FI436" s="5"/>
      <c r="FJ436" s="139"/>
      <c r="FL436" s="2"/>
      <c r="FN436" s="2"/>
    </row>
    <row r="437" spans="153:170" x14ac:dyDescent="0.35">
      <c r="EW437" s="31"/>
      <c r="FB437" s="5"/>
      <c r="FI437" s="5"/>
      <c r="FJ437" s="139"/>
      <c r="FL437" s="2"/>
      <c r="FN437" s="2"/>
    </row>
    <row r="438" spans="153:170" x14ac:dyDescent="0.35">
      <c r="EW438" s="31"/>
      <c r="FB438" s="5"/>
      <c r="FI438" s="5"/>
      <c r="FJ438" s="139"/>
      <c r="FL438" s="2"/>
      <c r="FN438" s="2"/>
    </row>
    <row r="439" spans="153:170" x14ac:dyDescent="0.35">
      <c r="EW439" s="31"/>
      <c r="FB439" s="5"/>
      <c r="FI439" s="5"/>
      <c r="FJ439" s="139"/>
      <c r="FL439" s="2"/>
      <c r="FN439" s="2"/>
    </row>
    <row r="440" spans="153:170" x14ac:dyDescent="0.35">
      <c r="EW440" s="31"/>
      <c r="FB440" s="5"/>
      <c r="FI440" s="5"/>
      <c r="FJ440" s="139"/>
      <c r="FL440" s="2"/>
      <c r="FN440" s="2"/>
    </row>
    <row r="441" spans="153:170" x14ac:dyDescent="0.35">
      <c r="EW441" s="31"/>
      <c r="FB441" s="5"/>
      <c r="FI441" s="5"/>
      <c r="FJ441" s="139"/>
      <c r="FL441" s="2"/>
      <c r="FN441" s="2"/>
    </row>
    <row r="442" spans="153:170" x14ac:dyDescent="0.35">
      <c r="EW442" s="31"/>
      <c r="FB442" s="5"/>
      <c r="FI442" s="5"/>
      <c r="FJ442" s="139"/>
      <c r="FL442" s="2"/>
      <c r="FN442" s="2"/>
    </row>
    <row r="443" spans="153:170" x14ac:dyDescent="0.35">
      <c r="EW443" s="31"/>
      <c r="FB443" s="5"/>
      <c r="FI443" s="5"/>
      <c r="FJ443" s="139"/>
      <c r="FL443" s="2"/>
      <c r="FN443" s="2"/>
    </row>
    <row r="444" spans="153:170" x14ac:dyDescent="0.35">
      <c r="EW444" s="31"/>
      <c r="FB444" s="5"/>
      <c r="FI444" s="5"/>
      <c r="FJ444" s="139"/>
      <c r="FL444" s="2"/>
      <c r="FN444" s="2"/>
    </row>
    <row r="445" spans="153:170" x14ac:dyDescent="0.35">
      <c r="EW445" s="31"/>
      <c r="FB445" s="5"/>
      <c r="FI445" s="5"/>
      <c r="FJ445" s="139"/>
      <c r="FL445" s="2"/>
      <c r="FN445" s="2"/>
    </row>
    <row r="446" spans="153:170" x14ac:dyDescent="0.35">
      <c r="EW446" s="31"/>
      <c r="FB446" s="5"/>
      <c r="FI446" s="5"/>
      <c r="FJ446" s="139"/>
      <c r="FL446" s="2"/>
      <c r="FN446" s="2"/>
    </row>
    <row r="447" spans="153:170" x14ac:dyDescent="0.35">
      <c r="EW447" s="31"/>
      <c r="FB447" s="5"/>
      <c r="FI447" s="5"/>
      <c r="FJ447" s="139"/>
      <c r="FL447" s="2"/>
      <c r="FN447" s="2"/>
    </row>
    <row r="448" spans="153:170" x14ac:dyDescent="0.35">
      <c r="EW448" s="31"/>
      <c r="FB448" s="5"/>
      <c r="FI448" s="5"/>
      <c r="FJ448" s="139"/>
      <c r="FL448" s="2"/>
      <c r="FN448" s="2"/>
    </row>
    <row r="449" spans="153:170" x14ac:dyDescent="0.35">
      <c r="EW449" s="31"/>
      <c r="FB449" s="5"/>
      <c r="FI449" s="5"/>
      <c r="FJ449" s="139"/>
      <c r="FL449" s="2"/>
      <c r="FN449" s="2"/>
    </row>
    <row r="450" spans="153:170" x14ac:dyDescent="0.35">
      <c r="EW450" s="31"/>
      <c r="FB450" s="5"/>
      <c r="FI450" s="5"/>
      <c r="FJ450" s="139"/>
      <c r="FL450" s="2"/>
      <c r="FN450" s="2"/>
    </row>
    <row r="451" spans="153:170" x14ac:dyDescent="0.35">
      <c r="EW451" s="31"/>
      <c r="FB451" s="5"/>
      <c r="FI451" s="5"/>
      <c r="FJ451" s="139"/>
      <c r="FL451" s="2"/>
      <c r="FN451" s="2"/>
    </row>
    <row r="452" spans="153:170" x14ac:dyDescent="0.35">
      <c r="EW452" s="31"/>
      <c r="FB452" s="5"/>
      <c r="FI452" s="5"/>
      <c r="FJ452" s="139"/>
      <c r="FL452" s="2"/>
      <c r="FN452" s="2"/>
    </row>
    <row r="453" spans="153:170" x14ac:dyDescent="0.35">
      <c r="EW453" s="31"/>
      <c r="FB453" s="5"/>
      <c r="FI453" s="5"/>
      <c r="FJ453" s="139"/>
      <c r="FL453" s="2"/>
      <c r="FN453" s="2"/>
    </row>
    <row r="454" spans="153:170" x14ac:dyDescent="0.35">
      <c r="EW454" s="31"/>
      <c r="FB454" s="5"/>
      <c r="FI454" s="5"/>
      <c r="FJ454" s="139"/>
      <c r="FL454" s="2"/>
      <c r="FN454" s="2"/>
    </row>
    <row r="455" spans="153:170" x14ac:dyDescent="0.35">
      <c r="EW455" s="31"/>
      <c r="FB455" s="5"/>
      <c r="FI455" s="5"/>
      <c r="FJ455" s="139"/>
      <c r="FL455" s="2"/>
      <c r="FN455" s="2"/>
    </row>
    <row r="456" spans="153:170" x14ac:dyDescent="0.35">
      <c r="EW456" s="31"/>
      <c r="FB456" s="5"/>
      <c r="FI456" s="5"/>
      <c r="FJ456" s="139"/>
      <c r="FL456" s="2"/>
      <c r="FN456" s="2"/>
    </row>
    <row r="457" spans="153:170" x14ac:dyDescent="0.35">
      <c r="EW457" s="31"/>
      <c r="FB457" s="5"/>
      <c r="FI457" s="5"/>
      <c r="FJ457" s="139"/>
      <c r="FL457" s="2"/>
      <c r="FN457" s="2"/>
    </row>
    <row r="458" spans="153:170" x14ac:dyDescent="0.35">
      <c r="EW458" s="31"/>
      <c r="FB458" s="5"/>
      <c r="FI458" s="5"/>
      <c r="FJ458" s="139"/>
      <c r="FL458" s="2"/>
      <c r="FN458" s="2"/>
    </row>
    <row r="459" spans="153:170" x14ac:dyDescent="0.35">
      <c r="EW459" s="31"/>
      <c r="FB459" s="5"/>
      <c r="FI459" s="5"/>
      <c r="FJ459" s="139"/>
      <c r="FL459" s="2"/>
      <c r="FN459" s="2"/>
    </row>
    <row r="460" spans="153:170" x14ac:dyDescent="0.35">
      <c r="EW460" s="31"/>
      <c r="FB460" s="5"/>
      <c r="FI460" s="5"/>
      <c r="FJ460" s="139"/>
      <c r="FL460" s="2"/>
      <c r="FN460" s="2"/>
    </row>
    <row r="461" spans="153:170" x14ac:dyDescent="0.35">
      <c r="EW461" s="31"/>
      <c r="FB461" s="5"/>
      <c r="FI461" s="5"/>
      <c r="FJ461" s="139"/>
      <c r="FL461" s="2"/>
      <c r="FN461" s="2"/>
    </row>
    <row r="462" spans="153:170" x14ac:dyDescent="0.35">
      <c r="EW462" s="31"/>
      <c r="FB462" s="5"/>
      <c r="FI462" s="5"/>
      <c r="FJ462" s="139"/>
      <c r="FL462" s="2"/>
      <c r="FN462" s="2"/>
    </row>
    <row r="463" spans="153:170" x14ac:dyDescent="0.35">
      <c r="EW463" s="31"/>
      <c r="FB463" s="5"/>
      <c r="FI463" s="5"/>
      <c r="FJ463" s="139"/>
      <c r="FL463" s="2"/>
      <c r="FN463" s="2"/>
    </row>
    <row r="464" spans="153:170" x14ac:dyDescent="0.35">
      <c r="EW464" s="31"/>
      <c r="FB464" s="5"/>
      <c r="FI464" s="5"/>
      <c r="FJ464" s="139"/>
      <c r="FL464" s="2"/>
      <c r="FN464" s="2"/>
    </row>
    <row r="465" spans="153:170" x14ac:dyDescent="0.35">
      <c r="EW465" s="31"/>
      <c r="FB465" s="5"/>
      <c r="FI465" s="5"/>
      <c r="FJ465" s="139"/>
      <c r="FL465" s="2"/>
      <c r="FN465" s="2"/>
    </row>
    <row r="466" spans="153:170" x14ac:dyDescent="0.35">
      <c r="EW466" s="31"/>
      <c r="FB466" s="5"/>
      <c r="FI466" s="5"/>
      <c r="FJ466" s="139"/>
      <c r="FL466" s="2"/>
      <c r="FN466" s="2"/>
    </row>
    <row r="467" spans="153:170" x14ac:dyDescent="0.35">
      <c r="EW467" s="31"/>
      <c r="FB467" s="5"/>
      <c r="FI467" s="5"/>
      <c r="FJ467" s="139"/>
      <c r="FL467" s="2"/>
      <c r="FN467" s="2"/>
    </row>
    <row r="468" spans="153:170" x14ac:dyDescent="0.35">
      <c r="EW468" s="31"/>
      <c r="FB468" s="5"/>
      <c r="FI468" s="5"/>
      <c r="FJ468" s="139"/>
      <c r="FL468" s="2"/>
      <c r="FN468" s="2"/>
    </row>
    <row r="469" spans="153:170" x14ac:dyDescent="0.35">
      <c r="EW469" s="31"/>
      <c r="FB469" s="5"/>
      <c r="FI469" s="5"/>
      <c r="FJ469" s="139"/>
      <c r="FL469" s="2"/>
      <c r="FN469" s="2"/>
    </row>
    <row r="470" spans="153:170" x14ac:dyDescent="0.35">
      <c r="EW470" s="31"/>
      <c r="FB470" s="5"/>
      <c r="FI470" s="5"/>
      <c r="FJ470" s="139"/>
      <c r="FL470" s="2"/>
      <c r="FN470" s="2"/>
    </row>
    <row r="471" spans="153:170" x14ac:dyDescent="0.35">
      <c r="EW471" s="31"/>
      <c r="FB471" s="5"/>
      <c r="FI471" s="5"/>
      <c r="FJ471" s="139"/>
      <c r="FL471" s="2"/>
      <c r="FN471" s="2"/>
    </row>
    <row r="472" spans="153:170" x14ac:dyDescent="0.35">
      <c r="EW472" s="31"/>
      <c r="FB472" s="5"/>
      <c r="FI472" s="5"/>
      <c r="FJ472" s="139"/>
      <c r="FL472" s="2"/>
      <c r="FN472" s="2"/>
    </row>
    <row r="473" spans="153:170" x14ac:dyDescent="0.35">
      <c r="EW473" s="31"/>
      <c r="FB473" s="5"/>
      <c r="FI473" s="5"/>
      <c r="FJ473" s="139"/>
      <c r="FL473" s="2"/>
      <c r="FN473" s="2"/>
    </row>
    <row r="474" spans="153:170" x14ac:dyDescent="0.35">
      <c r="EW474" s="31"/>
      <c r="FB474" s="5"/>
      <c r="FI474" s="5"/>
      <c r="FJ474" s="139"/>
      <c r="FL474" s="2"/>
      <c r="FN474" s="2"/>
    </row>
    <row r="475" spans="153:170" x14ac:dyDescent="0.35">
      <c r="EW475" s="31"/>
      <c r="FB475" s="5"/>
      <c r="FI475" s="5"/>
      <c r="FJ475" s="139"/>
      <c r="FL475" s="2"/>
      <c r="FN475" s="2"/>
    </row>
    <row r="476" spans="153:170" x14ac:dyDescent="0.35">
      <c r="EW476" s="31"/>
      <c r="FB476" s="5"/>
      <c r="FI476" s="5"/>
      <c r="FJ476" s="139"/>
      <c r="FL476" s="2"/>
      <c r="FN476" s="2"/>
    </row>
    <row r="477" spans="153:170" x14ac:dyDescent="0.35">
      <c r="EW477" s="31"/>
      <c r="FB477" s="5"/>
      <c r="FI477" s="5"/>
      <c r="FJ477" s="139"/>
      <c r="FL477" s="2"/>
      <c r="FN477" s="2"/>
    </row>
    <row r="478" spans="153:170" x14ac:dyDescent="0.35">
      <c r="EW478" s="31"/>
      <c r="FB478" s="5"/>
      <c r="FI478" s="5"/>
      <c r="FJ478" s="139"/>
      <c r="FL478" s="2"/>
      <c r="FN478" s="2"/>
    </row>
    <row r="479" spans="153:170" x14ac:dyDescent="0.35">
      <c r="EW479" s="31"/>
      <c r="FB479" s="5"/>
      <c r="FI479" s="5"/>
      <c r="FJ479" s="139"/>
      <c r="FL479" s="2"/>
      <c r="FN479" s="2"/>
    </row>
    <row r="480" spans="153:170" x14ac:dyDescent="0.35">
      <c r="EW480" s="31"/>
      <c r="FB480" s="5"/>
      <c r="FI480" s="5"/>
      <c r="FJ480" s="139"/>
      <c r="FL480" s="2"/>
      <c r="FN480" s="2"/>
    </row>
    <row r="481" spans="153:170" x14ac:dyDescent="0.35">
      <c r="EW481" s="31"/>
      <c r="FB481" s="5"/>
      <c r="FI481" s="5"/>
      <c r="FJ481" s="139"/>
      <c r="FL481" s="2"/>
      <c r="FN481" s="2"/>
    </row>
    <row r="482" spans="153:170" x14ac:dyDescent="0.35">
      <c r="EW482" s="31"/>
      <c r="FB482" s="5"/>
      <c r="FI482" s="5"/>
      <c r="FJ482" s="139"/>
      <c r="FL482" s="2"/>
      <c r="FN482" s="2"/>
    </row>
    <row r="483" spans="153:170" x14ac:dyDescent="0.35">
      <c r="EW483" s="31"/>
      <c r="FB483" s="5"/>
      <c r="FI483" s="5"/>
      <c r="FJ483" s="139"/>
      <c r="FL483" s="2"/>
      <c r="FN483" s="2"/>
    </row>
    <row r="484" spans="153:170" x14ac:dyDescent="0.35">
      <c r="EW484" s="31"/>
      <c r="FB484" s="5"/>
      <c r="FI484" s="5"/>
      <c r="FJ484" s="139"/>
      <c r="FL484" s="2"/>
      <c r="FN484" s="2"/>
    </row>
    <row r="485" spans="153:170" x14ac:dyDescent="0.35">
      <c r="EW485" s="31"/>
      <c r="FB485" s="5"/>
      <c r="FI485" s="5"/>
      <c r="FJ485" s="139"/>
      <c r="FL485" s="2"/>
      <c r="FN485" s="2"/>
    </row>
    <row r="486" spans="153:170" x14ac:dyDescent="0.35">
      <c r="EW486" s="31"/>
      <c r="FB486" s="5"/>
      <c r="FI486" s="5"/>
      <c r="FJ486" s="139"/>
      <c r="FL486" s="2"/>
      <c r="FN486" s="2"/>
    </row>
    <row r="487" spans="153:170" x14ac:dyDescent="0.35">
      <c r="EW487" s="31"/>
      <c r="FB487" s="5"/>
      <c r="FI487" s="5"/>
      <c r="FJ487" s="139"/>
      <c r="FL487" s="2"/>
      <c r="FN487" s="2"/>
    </row>
    <row r="488" spans="153:170" x14ac:dyDescent="0.35">
      <c r="EW488" s="31"/>
      <c r="FB488" s="5"/>
      <c r="FI488" s="5"/>
      <c r="FJ488" s="139"/>
      <c r="FL488" s="2"/>
      <c r="FN488" s="2"/>
    </row>
    <row r="489" spans="153:170" x14ac:dyDescent="0.35">
      <c r="EW489" s="31"/>
      <c r="FB489" s="5"/>
      <c r="FI489" s="5"/>
      <c r="FJ489" s="139"/>
      <c r="FL489" s="2"/>
      <c r="FN489" s="2"/>
    </row>
    <row r="490" spans="153:170" x14ac:dyDescent="0.35">
      <c r="EW490" s="31"/>
      <c r="FB490" s="5"/>
      <c r="FI490" s="5"/>
      <c r="FJ490" s="139"/>
      <c r="FL490" s="2"/>
      <c r="FN490" s="2"/>
    </row>
    <row r="491" spans="153:170" x14ac:dyDescent="0.35">
      <c r="EW491" s="31"/>
      <c r="FB491" s="5"/>
      <c r="FI491" s="5"/>
      <c r="FJ491" s="139"/>
      <c r="FL491" s="2"/>
      <c r="FN491" s="2"/>
    </row>
    <row r="492" spans="153:170" x14ac:dyDescent="0.35">
      <c r="EW492" s="31"/>
      <c r="FB492" s="5"/>
      <c r="FI492" s="5"/>
      <c r="FJ492" s="139"/>
      <c r="FL492" s="2"/>
      <c r="FN492" s="2"/>
    </row>
    <row r="493" spans="153:170" x14ac:dyDescent="0.35">
      <c r="EW493" s="31"/>
      <c r="FB493" s="5"/>
      <c r="FI493" s="5"/>
      <c r="FJ493" s="139"/>
      <c r="FL493" s="2"/>
      <c r="FN493" s="2"/>
    </row>
    <row r="494" spans="153:170" x14ac:dyDescent="0.35">
      <c r="EW494" s="31"/>
      <c r="FB494" s="5"/>
      <c r="FI494" s="5"/>
      <c r="FJ494" s="139"/>
      <c r="FL494" s="2"/>
      <c r="FN494" s="2"/>
    </row>
    <row r="495" spans="153:170" x14ac:dyDescent="0.35">
      <c r="EW495" s="31"/>
      <c r="FB495" s="5"/>
      <c r="FI495" s="5"/>
      <c r="FJ495" s="139"/>
      <c r="FL495" s="2"/>
      <c r="FN495" s="2"/>
    </row>
    <row r="496" spans="153:170" x14ac:dyDescent="0.35">
      <c r="EW496" s="31"/>
      <c r="FB496" s="5"/>
      <c r="FI496" s="5"/>
      <c r="FJ496" s="139"/>
      <c r="FL496" s="2"/>
      <c r="FN496" s="2"/>
    </row>
    <row r="497" spans="153:170" x14ac:dyDescent="0.35">
      <c r="EW497" s="31"/>
      <c r="FB497" s="5"/>
      <c r="FI497" s="5"/>
      <c r="FJ497" s="139"/>
      <c r="FL497" s="2"/>
      <c r="FN497" s="2"/>
    </row>
    <row r="498" spans="153:170" x14ac:dyDescent="0.35">
      <c r="EW498" s="31"/>
      <c r="FB498" s="5"/>
      <c r="FI498" s="5"/>
      <c r="FJ498" s="139"/>
      <c r="FL498" s="2"/>
      <c r="FN498" s="2"/>
    </row>
    <row r="499" spans="153:170" x14ac:dyDescent="0.35">
      <c r="EW499" s="31"/>
      <c r="FB499" s="5"/>
      <c r="FI499" s="5"/>
      <c r="FJ499" s="139"/>
      <c r="FL499" s="2"/>
      <c r="FN499" s="2"/>
    </row>
    <row r="500" spans="153:170" x14ac:dyDescent="0.35">
      <c r="EW500" s="31"/>
      <c r="FB500" s="5"/>
      <c r="FI500" s="5"/>
      <c r="FJ500" s="139"/>
      <c r="FL500" s="2"/>
      <c r="FN500" s="2"/>
    </row>
    <row r="501" spans="153:170" x14ac:dyDescent="0.35">
      <c r="EW501" s="31"/>
      <c r="FB501" s="5"/>
      <c r="FI501" s="5"/>
      <c r="FJ501" s="139"/>
      <c r="FL501" s="2"/>
      <c r="FN501" s="2"/>
    </row>
    <row r="502" spans="153:170" x14ac:dyDescent="0.35">
      <c r="EW502" s="31"/>
      <c r="FB502" s="5"/>
      <c r="FI502" s="5"/>
      <c r="FJ502" s="139"/>
      <c r="FL502" s="2"/>
      <c r="FN502" s="2"/>
    </row>
    <row r="503" spans="153:170" x14ac:dyDescent="0.35">
      <c r="EW503" s="31"/>
      <c r="FB503" s="5"/>
      <c r="FI503" s="5"/>
      <c r="FJ503" s="139"/>
      <c r="FL503" s="2"/>
      <c r="FN503" s="2"/>
    </row>
    <row r="504" spans="153:170" x14ac:dyDescent="0.35">
      <c r="EW504" s="31"/>
      <c r="FB504" s="5"/>
      <c r="FI504" s="5"/>
      <c r="FJ504" s="139"/>
      <c r="FL504" s="2"/>
      <c r="FN504" s="2"/>
    </row>
    <row r="505" spans="153:170" x14ac:dyDescent="0.35">
      <c r="EW505" s="31"/>
      <c r="FB505" s="5"/>
      <c r="FI505" s="5"/>
      <c r="FJ505" s="139"/>
      <c r="FL505" s="2"/>
      <c r="FN505" s="2"/>
    </row>
    <row r="506" spans="153:170" x14ac:dyDescent="0.35">
      <c r="EW506" s="31"/>
      <c r="FB506" s="5"/>
      <c r="FI506" s="5"/>
      <c r="FJ506" s="139"/>
      <c r="FL506" s="2"/>
      <c r="FN506" s="2"/>
    </row>
    <row r="507" spans="153:170" x14ac:dyDescent="0.35">
      <c r="EW507" s="31"/>
      <c r="FB507" s="5"/>
      <c r="FI507" s="5"/>
      <c r="FJ507" s="139"/>
      <c r="FL507" s="2"/>
      <c r="FN507" s="2"/>
    </row>
    <row r="508" spans="153:170" x14ac:dyDescent="0.35">
      <c r="EW508" s="31"/>
      <c r="FB508" s="5"/>
      <c r="FI508" s="5"/>
      <c r="FJ508" s="139"/>
      <c r="FL508" s="2"/>
      <c r="FN508" s="2"/>
    </row>
    <row r="509" spans="153:170" x14ac:dyDescent="0.35">
      <c r="EW509" s="31"/>
      <c r="FB509" s="5"/>
      <c r="FI509" s="5"/>
      <c r="FJ509" s="139"/>
      <c r="FL509" s="2"/>
      <c r="FN509" s="2"/>
    </row>
    <row r="510" spans="153:170" x14ac:dyDescent="0.35">
      <c r="EW510" s="31"/>
      <c r="FB510" s="5"/>
      <c r="FI510" s="5"/>
      <c r="FJ510" s="139"/>
      <c r="FL510" s="2"/>
      <c r="FN510" s="2"/>
    </row>
    <row r="511" spans="153:170" x14ac:dyDescent="0.35">
      <c r="EW511" s="31"/>
      <c r="FB511" s="5"/>
      <c r="FI511" s="5"/>
      <c r="FJ511" s="139"/>
      <c r="FL511" s="2"/>
      <c r="FN511" s="2"/>
    </row>
    <row r="512" spans="153:170" x14ac:dyDescent="0.35">
      <c r="EW512" s="31"/>
      <c r="FB512" s="5"/>
      <c r="FI512" s="5"/>
      <c r="FJ512" s="139"/>
      <c r="FL512" s="2"/>
      <c r="FN512" s="2"/>
    </row>
    <row r="513" spans="153:170" x14ac:dyDescent="0.35">
      <c r="EW513" s="31"/>
      <c r="FB513" s="5"/>
      <c r="FI513" s="5"/>
      <c r="FJ513" s="139"/>
      <c r="FL513" s="2"/>
      <c r="FN513" s="2"/>
    </row>
    <row r="514" spans="153:170" x14ac:dyDescent="0.35">
      <c r="EW514" s="31"/>
      <c r="FB514" s="5"/>
      <c r="FI514" s="5"/>
      <c r="FJ514" s="139"/>
      <c r="FL514" s="2"/>
      <c r="FN514" s="2"/>
    </row>
    <row r="515" spans="153:170" x14ac:dyDescent="0.35">
      <c r="EW515" s="31"/>
      <c r="FB515" s="5"/>
      <c r="FI515" s="5"/>
      <c r="FJ515" s="139"/>
      <c r="FL515" s="2"/>
      <c r="FN515" s="2"/>
    </row>
    <row r="516" spans="153:170" x14ac:dyDescent="0.35">
      <c r="EW516" s="31"/>
      <c r="FB516" s="5"/>
      <c r="FI516" s="5"/>
      <c r="FJ516" s="139"/>
      <c r="FL516" s="2"/>
      <c r="FN516" s="2"/>
    </row>
    <row r="517" spans="153:170" x14ac:dyDescent="0.35">
      <c r="EW517" s="31"/>
      <c r="FB517" s="5"/>
      <c r="FI517" s="5"/>
      <c r="FJ517" s="139"/>
      <c r="FL517" s="2"/>
      <c r="FN517" s="2"/>
    </row>
    <row r="518" spans="153:170" x14ac:dyDescent="0.35">
      <c r="EW518" s="31"/>
      <c r="FB518" s="5"/>
      <c r="FI518" s="5"/>
      <c r="FJ518" s="139"/>
      <c r="FL518" s="2"/>
      <c r="FN518" s="2"/>
    </row>
    <row r="519" spans="153:170" x14ac:dyDescent="0.35">
      <c r="EW519" s="31"/>
      <c r="FB519" s="5"/>
      <c r="FI519" s="5"/>
      <c r="FJ519" s="139"/>
      <c r="FL519" s="2"/>
      <c r="FN519" s="2"/>
    </row>
    <row r="520" spans="153:170" x14ac:dyDescent="0.35">
      <c r="EW520" s="31"/>
      <c r="FB520" s="5"/>
      <c r="FI520" s="5"/>
      <c r="FJ520" s="139"/>
      <c r="FL520" s="2"/>
      <c r="FN520" s="2"/>
    </row>
    <row r="521" spans="153:170" x14ac:dyDescent="0.35">
      <c r="EW521" s="31"/>
      <c r="FB521" s="5"/>
      <c r="FI521" s="5"/>
      <c r="FJ521" s="139"/>
      <c r="FL521" s="2"/>
      <c r="FN521" s="2"/>
    </row>
    <row r="522" spans="153:170" x14ac:dyDescent="0.35">
      <c r="EW522" s="31"/>
      <c r="FB522" s="5"/>
      <c r="FI522" s="5"/>
      <c r="FJ522" s="139"/>
      <c r="FL522" s="2"/>
      <c r="FN522" s="2"/>
    </row>
    <row r="523" spans="153:170" x14ac:dyDescent="0.35">
      <c r="EW523" s="31"/>
      <c r="FB523" s="5"/>
      <c r="FI523" s="5"/>
      <c r="FJ523" s="139"/>
      <c r="FL523" s="2"/>
      <c r="FN523" s="2"/>
    </row>
    <row r="524" spans="153:170" x14ac:dyDescent="0.35">
      <c r="EW524" s="31"/>
      <c r="FB524" s="5"/>
      <c r="FI524" s="5"/>
      <c r="FJ524" s="139"/>
      <c r="FL524" s="2"/>
      <c r="FN524" s="2"/>
    </row>
    <row r="525" spans="153:170" x14ac:dyDescent="0.35">
      <c r="EW525" s="31"/>
      <c r="FB525" s="5"/>
      <c r="FI525" s="5"/>
      <c r="FJ525" s="139"/>
      <c r="FL525" s="2"/>
      <c r="FN525" s="2"/>
    </row>
    <row r="526" spans="153:170" x14ac:dyDescent="0.35">
      <c r="EW526" s="31"/>
      <c r="FB526" s="5"/>
      <c r="FI526" s="5"/>
      <c r="FJ526" s="139"/>
      <c r="FL526" s="2"/>
      <c r="FN526" s="2"/>
    </row>
    <row r="527" spans="153:170" x14ac:dyDescent="0.35">
      <c r="EW527" s="31"/>
      <c r="FB527" s="5"/>
      <c r="FI527" s="5"/>
      <c r="FJ527" s="139"/>
      <c r="FL527" s="2"/>
      <c r="FN527" s="2"/>
    </row>
    <row r="528" spans="153:170" x14ac:dyDescent="0.35">
      <c r="EW528" s="31"/>
      <c r="FB528" s="5"/>
      <c r="FI528" s="5"/>
      <c r="FJ528" s="139"/>
      <c r="FL528" s="2"/>
      <c r="FN528" s="2"/>
    </row>
    <row r="529" spans="153:170" x14ac:dyDescent="0.35">
      <c r="EW529" s="31"/>
      <c r="FB529" s="5"/>
      <c r="FI529" s="5"/>
      <c r="FJ529" s="139"/>
      <c r="FL529" s="2"/>
      <c r="FN529" s="2"/>
    </row>
    <row r="530" spans="153:170" x14ac:dyDescent="0.35">
      <c r="EW530" s="31"/>
      <c r="FB530" s="5"/>
      <c r="FI530" s="5"/>
      <c r="FJ530" s="139"/>
      <c r="FL530" s="2"/>
      <c r="FN530" s="2"/>
    </row>
    <row r="531" spans="153:170" x14ac:dyDescent="0.35">
      <c r="EW531" s="31"/>
      <c r="FB531" s="5"/>
      <c r="FI531" s="5"/>
      <c r="FJ531" s="139"/>
      <c r="FL531" s="2"/>
      <c r="FN531" s="2"/>
    </row>
    <row r="532" spans="153:170" x14ac:dyDescent="0.35">
      <c r="EW532" s="31"/>
      <c r="FB532" s="5"/>
      <c r="FI532" s="5"/>
      <c r="FJ532" s="139"/>
      <c r="FL532" s="2"/>
      <c r="FN532" s="2"/>
    </row>
    <row r="533" spans="153:170" x14ac:dyDescent="0.35">
      <c r="EW533" s="31"/>
      <c r="FB533" s="5"/>
      <c r="FI533" s="5"/>
      <c r="FJ533" s="139"/>
      <c r="FL533" s="2"/>
      <c r="FN533" s="2"/>
    </row>
    <row r="534" spans="153:170" x14ac:dyDescent="0.35">
      <c r="EW534" s="31"/>
      <c r="FB534" s="5"/>
      <c r="FI534" s="5"/>
      <c r="FJ534" s="139"/>
      <c r="FL534" s="2"/>
      <c r="FN534" s="2"/>
    </row>
    <row r="535" spans="153:170" x14ac:dyDescent="0.35">
      <c r="EW535" s="31"/>
      <c r="FB535" s="5"/>
      <c r="FI535" s="5"/>
      <c r="FJ535" s="139"/>
      <c r="FL535" s="2"/>
      <c r="FN535" s="2"/>
    </row>
    <row r="536" spans="153:170" x14ac:dyDescent="0.35">
      <c r="EW536" s="31"/>
      <c r="FB536" s="5"/>
      <c r="FI536" s="5"/>
      <c r="FJ536" s="139"/>
      <c r="FL536" s="2"/>
      <c r="FN536" s="2"/>
    </row>
    <row r="537" spans="153:170" x14ac:dyDescent="0.35">
      <c r="EW537" s="31"/>
      <c r="FB537" s="5"/>
      <c r="FI537" s="5"/>
      <c r="FJ537" s="139"/>
      <c r="FL537" s="2"/>
      <c r="FN537" s="2"/>
    </row>
    <row r="538" spans="153:170" x14ac:dyDescent="0.35">
      <c r="EW538" s="31"/>
      <c r="FB538" s="5"/>
      <c r="FI538" s="5"/>
      <c r="FJ538" s="139"/>
      <c r="FL538" s="2"/>
      <c r="FN538" s="2"/>
    </row>
    <row r="539" spans="153:170" x14ac:dyDescent="0.35">
      <c r="EW539" s="31"/>
      <c r="FB539" s="5"/>
      <c r="FI539" s="5"/>
      <c r="FJ539" s="139"/>
      <c r="FL539" s="2"/>
      <c r="FN539" s="2"/>
    </row>
    <row r="540" spans="153:170" x14ac:dyDescent="0.35">
      <c r="EW540" s="31"/>
      <c r="FB540" s="5"/>
      <c r="FI540" s="5"/>
      <c r="FJ540" s="139"/>
      <c r="FL540" s="2"/>
      <c r="FN540" s="2"/>
    </row>
    <row r="541" spans="153:170" x14ac:dyDescent="0.35">
      <c r="EW541" s="31"/>
      <c r="FB541" s="5"/>
      <c r="FI541" s="5"/>
      <c r="FJ541" s="139"/>
      <c r="FL541" s="2"/>
      <c r="FN541" s="2"/>
    </row>
    <row r="542" spans="153:170" x14ac:dyDescent="0.35">
      <c r="EW542" s="31"/>
      <c r="FB542" s="5"/>
      <c r="FI542" s="5"/>
      <c r="FJ542" s="139"/>
      <c r="FL542" s="2"/>
      <c r="FN542" s="2"/>
    </row>
    <row r="543" spans="153:170" x14ac:dyDescent="0.35">
      <c r="EW543" s="31"/>
      <c r="FB543" s="5"/>
      <c r="FI543" s="5"/>
      <c r="FJ543" s="139"/>
      <c r="FL543" s="2"/>
      <c r="FN543" s="2"/>
    </row>
    <row r="544" spans="153:170" x14ac:dyDescent="0.35">
      <c r="EW544" s="31"/>
      <c r="FB544" s="5"/>
      <c r="FI544" s="5"/>
      <c r="FJ544" s="139"/>
      <c r="FL544" s="2"/>
      <c r="FN544" s="2"/>
    </row>
    <row r="545" spans="153:170" x14ac:dyDescent="0.35">
      <c r="EW545" s="31"/>
      <c r="FB545" s="5"/>
      <c r="FI545" s="5"/>
      <c r="FJ545" s="139"/>
      <c r="FL545" s="2"/>
      <c r="FN545" s="2"/>
    </row>
    <row r="546" spans="153:170" x14ac:dyDescent="0.35">
      <c r="EW546" s="31"/>
      <c r="FB546" s="5"/>
      <c r="FI546" s="5"/>
      <c r="FJ546" s="139"/>
      <c r="FL546" s="2"/>
      <c r="FN546" s="2"/>
    </row>
    <row r="547" spans="153:170" x14ac:dyDescent="0.35">
      <c r="EW547" s="31"/>
      <c r="FB547" s="5"/>
      <c r="FI547" s="5"/>
      <c r="FJ547" s="139"/>
      <c r="FL547" s="2"/>
      <c r="FN547" s="2"/>
    </row>
    <row r="548" spans="153:170" x14ac:dyDescent="0.35">
      <c r="EW548" s="31"/>
      <c r="FB548" s="5"/>
      <c r="FI548" s="5"/>
      <c r="FJ548" s="139"/>
      <c r="FL548" s="2"/>
      <c r="FN548" s="2"/>
    </row>
    <row r="549" spans="153:170" x14ac:dyDescent="0.35">
      <c r="EW549" s="31"/>
      <c r="FB549" s="5"/>
      <c r="FI549" s="5"/>
      <c r="FJ549" s="139"/>
      <c r="FL549" s="2"/>
      <c r="FN549" s="2"/>
    </row>
    <row r="550" spans="153:170" x14ac:dyDescent="0.35">
      <c r="EW550" s="31"/>
      <c r="FB550" s="5"/>
      <c r="FI550" s="5"/>
      <c r="FJ550" s="139"/>
      <c r="FL550" s="2"/>
      <c r="FN550" s="2"/>
    </row>
    <row r="551" spans="153:170" x14ac:dyDescent="0.35">
      <c r="EW551" s="31"/>
      <c r="FB551" s="5"/>
      <c r="FI551" s="5"/>
      <c r="FJ551" s="139"/>
      <c r="FL551" s="2"/>
      <c r="FN551" s="2"/>
    </row>
    <row r="552" spans="153:170" x14ac:dyDescent="0.35">
      <c r="EW552" s="31"/>
      <c r="FB552" s="5"/>
      <c r="FI552" s="5"/>
      <c r="FJ552" s="139"/>
      <c r="FL552" s="2"/>
      <c r="FN552" s="2"/>
    </row>
    <row r="553" spans="153:170" x14ac:dyDescent="0.35">
      <c r="EW553" s="31"/>
      <c r="FB553" s="5"/>
      <c r="FI553" s="5"/>
      <c r="FJ553" s="139"/>
      <c r="FL553" s="2"/>
      <c r="FN553" s="2"/>
    </row>
    <row r="554" spans="153:170" x14ac:dyDescent="0.35">
      <c r="EW554" s="31"/>
      <c r="FB554" s="5"/>
      <c r="FI554" s="5"/>
      <c r="FJ554" s="139"/>
      <c r="FL554" s="2"/>
      <c r="FN554" s="2"/>
    </row>
    <row r="555" spans="153:170" x14ac:dyDescent="0.35">
      <c r="EW555" s="31"/>
      <c r="FB555" s="5"/>
      <c r="FI555" s="5"/>
      <c r="FJ555" s="139"/>
      <c r="FL555" s="2"/>
      <c r="FN555" s="2"/>
    </row>
    <row r="556" spans="153:170" x14ac:dyDescent="0.35">
      <c r="EW556" s="31"/>
      <c r="FB556" s="5"/>
      <c r="FI556" s="5"/>
      <c r="FJ556" s="139"/>
      <c r="FL556" s="2"/>
      <c r="FN556" s="2"/>
    </row>
    <row r="557" spans="153:170" x14ac:dyDescent="0.35">
      <c r="EW557" s="31"/>
      <c r="FB557" s="5"/>
      <c r="FI557" s="5"/>
      <c r="FJ557" s="139"/>
      <c r="FL557" s="2"/>
      <c r="FN557" s="2"/>
    </row>
    <row r="558" spans="153:170" x14ac:dyDescent="0.35">
      <c r="EW558" s="31"/>
      <c r="FB558" s="5"/>
      <c r="FI558" s="5"/>
      <c r="FJ558" s="139"/>
      <c r="FL558" s="2"/>
      <c r="FN558" s="2"/>
    </row>
    <row r="559" spans="153:170" x14ac:dyDescent="0.35">
      <c r="EW559" s="31"/>
      <c r="FB559" s="5"/>
      <c r="FI559" s="5"/>
      <c r="FJ559" s="139"/>
      <c r="FL559" s="2"/>
      <c r="FN559" s="2"/>
    </row>
    <row r="560" spans="153:170" x14ac:dyDescent="0.35">
      <c r="EW560" s="31"/>
      <c r="FB560" s="5"/>
      <c r="FI560" s="5"/>
      <c r="FJ560" s="139"/>
      <c r="FL560" s="2"/>
      <c r="FN560" s="2"/>
    </row>
    <row r="561" spans="153:170" x14ac:dyDescent="0.35">
      <c r="EW561" s="31"/>
      <c r="FB561" s="5"/>
      <c r="FI561" s="5"/>
      <c r="FJ561" s="139"/>
      <c r="FL561" s="2"/>
      <c r="FN561" s="2"/>
    </row>
    <row r="562" spans="153:170" x14ac:dyDescent="0.35">
      <c r="EW562" s="31"/>
      <c r="FB562" s="5"/>
      <c r="FI562" s="5"/>
      <c r="FJ562" s="139"/>
      <c r="FL562" s="2"/>
      <c r="FN562" s="2"/>
    </row>
    <row r="563" spans="153:170" x14ac:dyDescent="0.35">
      <c r="EW563" s="31"/>
      <c r="FB563" s="5"/>
      <c r="FI563" s="5"/>
      <c r="FJ563" s="139"/>
      <c r="FL563" s="2"/>
      <c r="FN563" s="2"/>
    </row>
    <row r="564" spans="153:170" x14ac:dyDescent="0.35">
      <c r="EW564" s="31"/>
      <c r="FB564" s="5"/>
      <c r="FI564" s="5"/>
      <c r="FJ564" s="139"/>
      <c r="FL564" s="2"/>
      <c r="FN564" s="2"/>
    </row>
    <row r="565" spans="153:170" x14ac:dyDescent="0.35">
      <c r="EW565" s="31"/>
      <c r="FB565" s="5"/>
      <c r="FI565" s="5"/>
      <c r="FJ565" s="139"/>
      <c r="FL565" s="2"/>
      <c r="FN565" s="2"/>
    </row>
    <row r="566" spans="153:170" x14ac:dyDescent="0.35">
      <c r="EW566" s="31"/>
      <c r="FB566" s="5"/>
      <c r="FI566" s="5"/>
      <c r="FJ566" s="139"/>
      <c r="FL566" s="2"/>
      <c r="FN566" s="2"/>
    </row>
    <row r="567" spans="153:170" x14ac:dyDescent="0.35">
      <c r="EW567" s="31"/>
      <c r="FB567" s="5"/>
      <c r="FI567" s="5"/>
      <c r="FJ567" s="139"/>
      <c r="FL567" s="2"/>
      <c r="FN567" s="2"/>
    </row>
    <row r="568" spans="153:170" x14ac:dyDescent="0.35">
      <c r="EW568" s="31"/>
      <c r="FB568" s="5"/>
      <c r="FI568" s="5"/>
      <c r="FJ568" s="139"/>
      <c r="FL568" s="2"/>
      <c r="FN568" s="2"/>
    </row>
    <row r="569" spans="153:170" x14ac:dyDescent="0.35">
      <c r="EW569" s="31"/>
      <c r="FB569" s="5"/>
      <c r="FI569" s="5"/>
      <c r="FJ569" s="139"/>
      <c r="FL569" s="2"/>
      <c r="FN569" s="2"/>
    </row>
    <row r="570" spans="153:170" x14ac:dyDescent="0.35">
      <c r="EW570" s="31"/>
      <c r="FB570" s="5"/>
      <c r="FI570" s="5"/>
      <c r="FJ570" s="139"/>
      <c r="FL570" s="2"/>
      <c r="FN570" s="2"/>
    </row>
    <row r="571" spans="153:170" x14ac:dyDescent="0.35">
      <c r="EW571" s="31"/>
      <c r="FB571" s="5"/>
      <c r="FI571" s="5"/>
      <c r="FJ571" s="139"/>
      <c r="FL571" s="2"/>
      <c r="FN571" s="2"/>
    </row>
    <row r="572" spans="153:170" x14ac:dyDescent="0.35">
      <c r="EW572" s="31"/>
      <c r="FB572" s="5"/>
      <c r="FI572" s="5"/>
      <c r="FJ572" s="139"/>
      <c r="FL572" s="2"/>
      <c r="FN572" s="2"/>
    </row>
    <row r="573" spans="153:170" x14ac:dyDescent="0.35">
      <c r="EW573" s="31"/>
      <c r="FB573" s="5"/>
      <c r="FI573" s="5"/>
      <c r="FJ573" s="139"/>
      <c r="FL573" s="2"/>
      <c r="FN573" s="2"/>
    </row>
    <row r="574" spans="153:170" x14ac:dyDescent="0.35">
      <c r="EW574" s="31"/>
      <c r="FB574" s="5"/>
      <c r="FI574" s="5"/>
      <c r="FJ574" s="139"/>
      <c r="FL574" s="2"/>
      <c r="FN574" s="2"/>
    </row>
    <row r="575" spans="153:170" x14ac:dyDescent="0.35">
      <c r="EW575" s="31"/>
      <c r="FB575" s="5"/>
      <c r="FI575" s="5"/>
      <c r="FJ575" s="139"/>
      <c r="FL575" s="2"/>
      <c r="FN575" s="2"/>
    </row>
    <row r="576" spans="153:170" x14ac:dyDescent="0.35">
      <c r="EW576" s="31"/>
      <c r="FB576" s="5"/>
      <c r="FI576" s="5"/>
      <c r="FJ576" s="139"/>
      <c r="FL576" s="2"/>
      <c r="FN576" s="2"/>
    </row>
    <row r="577" spans="153:170" x14ac:dyDescent="0.35">
      <c r="EW577" s="31"/>
      <c r="FB577" s="5"/>
      <c r="FI577" s="5"/>
      <c r="FJ577" s="139"/>
      <c r="FL577" s="2"/>
      <c r="FN577" s="2"/>
    </row>
    <row r="578" spans="153:170" x14ac:dyDescent="0.35">
      <c r="EW578" s="31"/>
      <c r="FB578" s="5"/>
      <c r="FI578" s="5"/>
      <c r="FJ578" s="139"/>
      <c r="FL578" s="2"/>
      <c r="FN578" s="2"/>
    </row>
    <row r="579" spans="153:170" x14ac:dyDescent="0.35">
      <c r="EW579" s="31"/>
      <c r="FB579" s="5"/>
      <c r="FI579" s="5"/>
      <c r="FJ579" s="139"/>
      <c r="FL579" s="2"/>
      <c r="FN579" s="2"/>
    </row>
    <row r="580" spans="153:170" x14ac:dyDescent="0.35">
      <c r="EW580" s="31"/>
      <c r="FB580" s="5"/>
      <c r="FI580" s="5"/>
      <c r="FJ580" s="139"/>
      <c r="FL580" s="2"/>
      <c r="FN580" s="2"/>
    </row>
    <row r="581" spans="153:170" x14ac:dyDescent="0.35">
      <c r="EW581" s="31"/>
      <c r="FB581" s="5"/>
      <c r="FI581" s="5"/>
      <c r="FJ581" s="139"/>
      <c r="FL581" s="2"/>
      <c r="FN581" s="2"/>
    </row>
    <row r="582" spans="153:170" x14ac:dyDescent="0.35">
      <c r="EW582" s="31"/>
      <c r="FB582" s="5"/>
      <c r="FI582" s="5"/>
      <c r="FJ582" s="139"/>
      <c r="FL582" s="2"/>
      <c r="FN582" s="2"/>
    </row>
    <row r="583" spans="153:170" x14ac:dyDescent="0.35">
      <c r="EW583" s="31"/>
      <c r="FB583" s="5"/>
      <c r="FI583" s="5"/>
      <c r="FJ583" s="139"/>
      <c r="FL583" s="2"/>
      <c r="FN583" s="2"/>
    </row>
    <row r="584" spans="153:170" x14ac:dyDescent="0.35">
      <c r="EW584" s="31"/>
      <c r="FB584" s="5"/>
      <c r="FI584" s="5"/>
      <c r="FJ584" s="139"/>
      <c r="FL584" s="2"/>
      <c r="FN584" s="2"/>
    </row>
    <row r="585" spans="153:170" x14ac:dyDescent="0.35">
      <c r="EW585" s="31"/>
      <c r="FB585" s="5"/>
      <c r="FI585" s="5"/>
      <c r="FJ585" s="139"/>
      <c r="FL585" s="2"/>
      <c r="FN585" s="2"/>
    </row>
    <row r="586" spans="153:170" x14ac:dyDescent="0.35">
      <c r="EW586" s="31"/>
      <c r="FB586" s="5"/>
      <c r="FI586" s="5"/>
      <c r="FJ586" s="139"/>
      <c r="FL586" s="2"/>
      <c r="FN586" s="2"/>
    </row>
    <row r="587" spans="153:170" x14ac:dyDescent="0.35">
      <c r="EW587" s="31"/>
      <c r="FB587" s="5"/>
      <c r="FI587" s="5"/>
      <c r="FJ587" s="139"/>
      <c r="FL587" s="2"/>
      <c r="FN587" s="2"/>
    </row>
    <row r="588" spans="153:170" x14ac:dyDescent="0.35">
      <c r="EW588" s="31"/>
      <c r="FB588" s="5"/>
      <c r="FI588" s="5"/>
      <c r="FJ588" s="139"/>
      <c r="FL588" s="2"/>
      <c r="FN588" s="2"/>
    </row>
    <row r="589" spans="153:170" x14ac:dyDescent="0.35">
      <c r="EW589" s="31"/>
      <c r="FB589" s="5"/>
      <c r="FI589" s="5"/>
      <c r="FJ589" s="139"/>
      <c r="FL589" s="2"/>
      <c r="FN589" s="2"/>
    </row>
    <row r="590" spans="153:170" x14ac:dyDescent="0.35">
      <c r="EW590" s="31"/>
      <c r="FB590" s="5"/>
      <c r="FI590" s="5"/>
      <c r="FJ590" s="139"/>
      <c r="FL590" s="2"/>
      <c r="FN590" s="2"/>
    </row>
    <row r="591" spans="153:170" x14ac:dyDescent="0.35">
      <c r="EW591" s="31"/>
      <c r="FB591" s="5"/>
      <c r="FI591" s="5"/>
      <c r="FJ591" s="139"/>
      <c r="FL591" s="2"/>
      <c r="FN591" s="2"/>
    </row>
    <row r="592" spans="153:170" x14ac:dyDescent="0.35">
      <c r="EW592" s="31"/>
      <c r="FB592" s="5"/>
      <c r="FI592" s="5"/>
      <c r="FJ592" s="139"/>
      <c r="FL592" s="2"/>
      <c r="FN592" s="2"/>
    </row>
    <row r="593" spans="153:170" x14ac:dyDescent="0.35">
      <c r="EW593" s="31"/>
      <c r="FB593" s="5"/>
      <c r="FI593" s="5"/>
      <c r="FJ593" s="139"/>
      <c r="FL593" s="2"/>
      <c r="FN593" s="2"/>
    </row>
    <row r="594" spans="153:170" x14ac:dyDescent="0.35">
      <c r="EW594" s="31"/>
      <c r="FB594" s="5"/>
      <c r="FI594" s="5"/>
      <c r="FJ594" s="139"/>
      <c r="FL594" s="2"/>
      <c r="FN594" s="2"/>
    </row>
    <row r="595" spans="153:170" x14ac:dyDescent="0.35">
      <c r="EW595" s="31"/>
      <c r="FB595" s="5"/>
      <c r="FI595" s="5"/>
      <c r="FJ595" s="139"/>
      <c r="FL595" s="2"/>
      <c r="FN595" s="2"/>
    </row>
    <row r="596" spans="153:170" x14ac:dyDescent="0.35">
      <c r="EW596" s="31"/>
      <c r="FB596" s="5"/>
      <c r="FI596" s="5"/>
      <c r="FJ596" s="139"/>
      <c r="FL596" s="2"/>
      <c r="FN596" s="2"/>
    </row>
    <row r="597" spans="153:170" x14ac:dyDescent="0.35">
      <c r="EW597" s="31"/>
      <c r="FB597" s="5"/>
      <c r="FI597" s="5"/>
      <c r="FJ597" s="139"/>
      <c r="FL597" s="2"/>
      <c r="FN597" s="2"/>
    </row>
    <row r="598" spans="153:170" x14ac:dyDescent="0.35">
      <c r="EW598" s="31"/>
      <c r="FB598" s="5"/>
      <c r="FI598" s="5"/>
      <c r="FJ598" s="139"/>
      <c r="FL598" s="2"/>
      <c r="FN598" s="2"/>
    </row>
    <row r="599" spans="153:170" x14ac:dyDescent="0.35">
      <c r="EW599" s="31"/>
      <c r="FB599" s="5"/>
      <c r="FI599" s="5"/>
      <c r="FJ599" s="139"/>
      <c r="FL599" s="2"/>
      <c r="FN599" s="2"/>
    </row>
    <row r="600" spans="153:170" x14ac:dyDescent="0.35">
      <c r="EW600" s="31"/>
      <c r="FB600" s="5"/>
      <c r="FI600" s="5"/>
      <c r="FJ600" s="139"/>
      <c r="FL600" s="2"/>
      <c r="FN600" s="2"/>
    </row>
    <row r="601" spans="153:170" x14ac:dyDescent="0.35">
      <c r="EW601" s="31"/>
      <c r="FB601" s="5"/>
      <c r="FI601" s="5"/>
      <c r="FJ601" s="139"/>
      <c r="FL601" s="2"/>
      <c r="FN601" s="2"/>
    </row>
    <row r="602" spans="153:170" x14ac:dyDescent="0.35">
      <c r="EW602" s="31"/>
      <c r="FB602" s="5"/>
      <c r="FI602" s="5"/>
      <c r="FJ602" s="139"/>
      <c r="FL602" s="2"/>
      <c r="FN602" s="2"/>
    </row>
    <row r="603" spans="153:170" x14ac:dyDescent="0.35">
      <c r="EW603" s="31"/>
      <c r="FB603" s="5"/>
      <c r="FI603" s="5"/>
      <c r="FJ603" s="139"/>
      <c r="FL603" s="2"/>
      <c r="FN603" s="2"/>
    </row>
    <row r="604" spans="153:170" x14ac:dyDescent="0.35">
      <c r="EW604" s="31"/>
      <c r="FB604" s="5"/>
      <c r="FI604" s="5"/>
      <c r="FJ604" s="139"/>
      <c r="FL604" s="2"/>
      <c r="FN604" s="2"/>
    </row>
    <row r="605" spans="153:170" x14ac:dyDescent="0.35">
      <c r="EW605" s="31"/>
      <c r="FB605" s="5"/>
      <c r="FI605" s="5"/>
      <c r="FJ605" s="139"/>
      <c r="FL605" s="2"/>
      <c r="FN605" s="2"/>
    </row>
    <row r="606" spans="153:170" x14ac:dyDescent="0.35">
      <c r="EW606" s="31"/>
      <c r="FB606" s="5"/>
      <c r="FI606" s="5"/>
      <c r="FJ606" s="139"/>
      <c r="FL606" s="2"/>
      <c r="FN606" s="2"/>
    </row>
    <row r="607" spans="153:170" x14ac:dyDescent="0.35">
      <c r="EW607" s="31"/>
      <c r="FB607" s="5"/>
      <c r="FI607" s="5"/>
      <c r="FJ607" s="139"/>
      <c r="FL607" s="2"/>
      <c r="FN607" s="2"/>
    </row>
    <row r="608" spans="153:170" x14ac:dyDescent="0.35">
      <c r="EW608" s="31"/>
      <c r="FB608" s="5"/>
      <c r="FI608" s="5"/>
      <c r="FJ608" s="139"/>
      <c r="FL608" s="2"/>
      <c r="FN608" s="2"/>
    </row>
    <row r="609" spans="153:170" x14ac:dyDescent="0.35">
      <c r="EW609" s="31"/>
      <c r="FB609" s="5"/>
      <c r="FI609" s="5"/>
      <c r="FJ609" s="139"/>
      <c r="FL609" s="2"/>
      <c r="FN609" s="2"/>
    </row>
    <row r="610" spans="153:170" x14ac:dyDescent="0.35">
      <c r="EW610" s="31"/>
      <c r="FB610" s="5"/>
      <c r="FI610" s="5"/>
      <c r="FJ610" s="139"/>
      <c r="FL610" s="2"/>
      <c r="FN610" s="2"/>
    </row>
    <row r="611" spans="153:170" x14ac:dyDescent="0.35">
      <c r="EW611" s="31"/>
      <c r="FB611" s="5"/>
      <c r="FI611" s="5"/>
      <c r="FJ611" s="139"/>
      <c r="FL611" s="2"/>
      <c r="FN611" s="2"/>
    </row>
    <row r="612" spans="153:170" x14ac:dyDescent="0.35">
      <c r="EW612" s="31"/>
      <c r="FB612" s="5"/>
      <c r="FI612" s="5"/>
      <c r="FJ612" s="139"/>
      <c r="FL612" s="2"/>
      <c r="FN612" s="2"/>
    </row>
    <row r="613" spans="153:170" x14ac:dyDescent="0.35">
      <c r="EW613" s="31"/>
      <c r="FB613" s="5"/>
      <c r="FI613" s="5"/>
      <c r="FJ613" s="139"/>
      <c r="FL613" s="2"/>
      <c r="FN613" s="2"/>
    </row>
    <row r="614" spans="153:170" x14ac:dyDescent="0.35">
      <c r="EW614" s="31"/>
      <c r="FB614" s="5"/>
      <c r="FI614" s="5"/>
      <c r="FJ614" s="139"/>
      <c r="FL614" s="2"/>
      <c r="FN614" s="2"/>
    </row>
    <row r="615" spans="153:170" x14ac:dyDescent="0.35">
      <c r="EW615" s="31"/>
      <c r="FB615" s="5"/>
      <c r="FI615" s="5"/>
      <c r="FJ615" s="139"/>
      <c r="FL615" s="2"/>
      <c r="FN615" s="2"/>
    </row>
    <row r="616" spans="153:170" x14ac:dyDescent="0.35">
      <c r="EW616" s="31"/>
      <c r="FB616" s="5"/>
      <c r="FI616" s="5"/>
      <c r="FJ616" s="139"/>
      <c r="FL616" s="2"/>
      <c r="FN616" s="2"/>
    </row>
    <row r="617" spans="153:170" x14ac:dyDescent="0.35">
      <c r="EW617" s="31"/>
      <c r="FB617" s="5"/>
      <c r="FI617" s="5"/>
      <c r="FJ617" s="139"/>
      <c r="FL617" s="2"/>
      <c r="FN617" s="2"/>
    </row>
    <row r="618" spans="153:170" x14ac:dyDescent="0.35">
      <c r="EW618" s="31"/>
      <c r="FB618" s="5"/>
      <c r="FI618" s="5"/>
      <c r="FJ618" s="139"/>
      <c r="FL618" s="2"/>
      <c r="FN618" s="2"/>
    </row>
    <row r="619" spans="153:170" x14ac:dyDescent="0.35">
      <c r="EW619" s="31"/>
      <c r="FB619" s="5"/>
      <c r="FI619" s="5"/>
      <c r="FJ619" s="139"/>
      <c r="FL619" s="2"/>
      <c r="FN619" s="2"/>
    </row>
    <row r="620" spans="153:170" x14ac:dyDescent="0.35">
      <c r="EW620" s="31"/>
      <c r="FB620" s="5"/>
      <c r="FI620" s="5"/>
      <c r="FJ620" s="139"/>
      <c r="FL620" s="2"/>
      <c r="FN620" s="2"/>
    </row>
    <row r="621" spans="153:170" x14ac:dyDescent="0.35">
      <c r="EW621" s="31"/>
      <c r="FB621" s="5"/>
      <c r="FI621" s="5"/>
      <c r="FJ621" s="139"/>
      <c r="FL621" s="2"/>
      <c r="FN621" s="2"/>
    </row>
    <row r="622" spans="153:170" x14ac:dyDescent="0.35">
      <c r="EW622" s="31"/>
      <c r="FB622" s="5"/>
      <c r="FI622" s="5"/>
      <c r="FJ622" s="139"/>
      <c r="FL622" s="2"/>
      <c r="FN622" s="2"/>
    </row>
    <row r="623" spans="153:170" x14ac:dyDescent="0.35">
      <c r="EW623" s="31"/>
      <c r="FB623" s="5"/>
      <c r="FI623" s="5"/>
      <c r="FJ623" s="139"/>
      <c r="FL623" s="2"/>
      <c r="FN623" s="2"/>
    </row>
    <row r="624" spans="153:170" x14ac:dyDescent="0.35">
      <c r="EW624" s="31"/>
      <c r="FB624" s="5"/>
      <c r="FI624" s="5"/>
      <c r="FJ624" s="139"/>
      <c r="FL624" s="2"/>
      <c r="FN624" s="2"/>
    </row>
    <row r="625" spans="153:170" x14ac:dyDescent="0.35">
      <c r="EW625" s="31"/>
      <c r="FB625" s="5"/>
      <c r="FI625" s="5"/>
      <c r="FJ625" s="139"/>
      <c r="FL625" s="2"/>
      <c r="FN625" s="2"/>
    </row>
    <row r="626" spans="153:170" x14ac:dyDescent="0.35">
      <c r="EW626" s="31"/>
      <c r="FB626" s="5"/>
      <c r="FI626" s="5"/>
      <c r="FJ626" s="139"/>
      <c r="FL626" s="2"/>
      <c r="FN626" s="2"/>
    </row>
    <row r="627" spans="153:170" x14ac:dyDescent="0.35">
      <c r="EW627" s="31"/>
      <c r="FB627" s="5"/>
      <c r="FI627" s="5"/>
      <c r="FJ627" s="139"/>
      <c r="FL627" s="2"/>
      <c r="FN627" s="2"/>
    </row>
    <row r="628" spans="153:170" x14ac:dyDescent="0.35">
      <c r="EW628" s="31"/>
      <c r="FB628" s="5"/>
      <c r="FI628" s="5"/>
      <c r="FJ628" s="139"/>
      <c r="FL628" s="2"/>
      <c r="FN628" s="2"/>
    </row>
    <row r="629" spans="153:170" x14ac:dyDescent="0.35">
      <c r="EW629" s="31"/>
      <c r="FB629" s="5"/>
      <c r="FI629" s="5"/>
      <c r="FJ629" s="139"/>
      <c r="FL629" s="2"/>
      <c r="FN629" s="2"/>
    </row>
    <row r="630" spans="153:170" x14ac:dyDescent="0.35">
      <c r="EW630" s="31"/>
      <c r="FB630" s="5"/>
      <c r="FI630" s="5"/>
      <c r="FJ630" s="139"/>
      <c r="FL630" s="2"/>
      <c r="FN630" s="2"/>
    </row>
    <row r="631" spans="153:170" x14ac:dyDescent="0.35">
      <c r="EW631" s="31"/>
      <c r="FB631" s="5"/>
      <c r="FI631" s="5"/>
      <c r="FJ631" s="139"/>
      <c r="FL631" s="2"/>
      <c r="FN631" s="2"/>
    </row>
    <row r="632" spans="153:170" x14ac:dyDescent="0.35">
      <c r="EW632" s="31"/>
      <c r="FB632" s="5"/>
      <c r="FI632" s="5"/>
      <c r="FJ632" s="139"/>
      <c r="FL632" s="2"/>
      <c r="FN632" s="2"/>
    </row>
    <row r="633" spans="153:170" x14ac:dyDescent="0.35">
      <c r="EW633" s="31"/>
      <c r="FB633" s="5"/>
      <c r="FI633" s="5"/>
      <c r="FJ633" s="139"/>
      <c r="FL633" s="2"/>
      <c r="FN633" s="2"/>
    </row>
    <row r="634" spans="153:170" x14ac:dyDescent="0.35">
      <c r="EW634" s="31"/>
      <c r="FB634" s="5"/>
      <c r="FI634" s="5"/>
      <c r="FJ634" s="139"/>
      <c r="FL634" s="2"/>
      <c r="FN634" s="2"/>
    </row>
    <row r="635" spans="153:170" x14ac:dyDescent="0.35">
      <c r="EW635" s="31"/>
      <c r="FB635" s="5"/>
      <c r="FI635" s="5"/>
      <c r="FJ635" s="139"/>
      <c r="FL635" s="2"/>
      <c r="FN635" s="2"/>
    </row>
    <row r="636" spans="153:170" x14ac:dyDescent="0.35">
      <c r="EW636" s="31"/>
      <c r="FB636" s="5"/>
      <c r="FI636" s="5"/>
      <c r="FJ636" s="139"/>
      <c r="FL636" s="2"/>
      <c r="FN636" s="2"/>
    </row>
    <row r="637" spans="153:170" x14ac:dyDescent="0.35">
      <c r="EW637" s="31"/>
      <c r="FB637" s="5"/>
      <c r="FI637" s="5"/>
      <c r="FJ637" s="139"/>
      <c r="FL637" s="2"/>
      <c r="FN637" s="2"/>
    </row>
    <row r="638" spans="153:170" x14ac:dyDescent="0.35">
      <c r="EW638" s="31"/>
      <c r="FB638" s="5"/>
      <c r="FI638" s="5"/>
      <c r="FJ638" s="139"/>
      <c r="FL638" s="2"/>
      <c r="FN638" s="2"/>
    </row>
    <row r="639" spans="153:170" x14ac:dyDescent="0.35">
      <c r="EW639" s="31"/>
      <c r="FB639" s="5"/>
      <c r="FI639" s="5"/>
      <c r="FJ639" s="139"/>
      <c r="FL639" s="2"/>
      <c r="FN639" s="2"/>
    </row>
    <row r="640" spans="153:170" x14ac:dyDescent="0.35">
      <c r="EW640" s="31"/>
      <c r="FB640" s="5"/>
      <c r="FI640" s="5"/>
      <c r="FJ640" s="139"/>
      <c r="FL640" s="2"/>
      <c r="FN640" s="2"/>
    </row>
    <row r="641" spans="153:170" x14ac:dyDescent="0.35">
      <c r="EW641" s="31"/>
      <c r="FB641" s="5"/>
      <c r="FI641" s="5"/>
      <c r="FJ641" s="139"/>
      <c r="FL641" s="2"/>
      <c r="FN641" s="2"/>
    </row>
    <row r="642" spans="153:170" x14ac:dyDescent="0.35">
      <c r="EW642" s="31"/>
      <c r="FB642" s="5"/>
      <c r="FI642" s="5"/>
      <c r="FJ642" s="139"/>
      <c r="FL642" s="2"/>
      <c r="FN642" s="2"/>
    </row>
    <row r="643" spans="153:170" x14ac:dyDescent="0.35">
      <c r="EW643" s="31"/>
      <c r="FB643" s="5"/>
      <c r="FI643" s="5"/>
      <c r="FJ643" s="139"/>
      <c r="FL643" s="2"/>
      <c r="FN643" s="2"/>
    </row>
    <row r="644" spans="153:170" x14ac:dyDescent="0.35">
      <c r="EW644" s="31"/>
      <c r="FB644" s="5"/>
      <c r="FI644" s="5"/>
      <c r="FJ644" s="139"/>
      <c r="FL644" s="2"/>
      <c r="FN644" s="2"/>
    </row>
    <row r="645" spans="153:170" x14ac:dyDescent="0.35">
      <c r="EW645" s="31"/>
      <c r="FB645" s="5"/>
      <c r="FI645" s="5"/>
      <c r="FJ645" s="139"/>
      <c r="FL645" s="2"/>
      <c r="FN645" s="2"/>
    </row>
    <row r="646" spans="153:170" x14ac:dyDescent="0.35">
      <c r="EW646" s="31"/>
      <c r="FB646" s="5"/>
      <c r="FI646" s="5"/>
      <c r="FJ646" s="139"/>
      <c r="FL646" s="2"/>
      <c r="FN646" s="2"/>
    </row>
    <row r="647" spans="153:170" x14ac:dyDescent="0.35">
      <c r="EW647" s="31"/>
      <c r="FB647" s="5"/>
      <c r="FI647" s="5"/>
      <c r="FJ647" s="139"/>
      <c r="FL647" s="2"/>
      <c r="FN647" s="2"/>
    </row>
    <row r="648" spans="153:170" x14ac:dyDescent="0.35">
      <c r="EW648" s="31"/>
      <c r="FB648" s="5"/>
      <c r="FI648" s="5"/>
      <c r="FJ648" s="139"/>
      <c r="FL648" s="2"/>
      <c r="FN648" s="2"/>
    </row>
    <row r="649" spans="153:170" x14ac:dyDescent="0.35">
      <c r="EW649" s="31"/>
      <c r="FB649" s="5"/>
      <c r="FI649" s="5"/>
      <c r="FJ649" s="139"/>
      <c r="FL649" s="2"/>
      <c r="FN649" s="2"/>
    </row>
    <row r="650" spans="153:170" x14ac:dyDescent="0.35">
      <c r="EW650" s="31"/>
      <c r="FB650" s="5"/>
      <c r="FI650" s="5"/>
      <c r="FJ650" s="139"/>
      <c r="FL650" s="2"/>
      <c r="FN650" s="2"/>
    </row>
    <row r="651" spans="153:170" x14ac:dyDescent="0.35">
      <c r="EW651" s="31"/>
      <c r="FB651" s="5"/>
      <c r="FI651" s="5"/>
      <c r="FJ651" s="139"/>
      <c r="FL651" s="2"/>
      <c r="FN651" s="2"/>
    </row>
    <row r="652" spans="153:170" x14ac:dyDescent="0.35">
      <c r="EW652" s="31"/>
      <c r="FB652" s="5"/>
      <c r="FI652" s="5"/>
      <c r="FJ652" s="139"/>
      <c r="FL652" s="2"/>
      <c r="FN652" s="2"/>
    </row>
    <row r="653" spans="153:170" x14ac:dyDescent="0.35">
      <c r="EW653" s="31"/>
      <c r="FB653" s="5"/>
      <c r="FI653" s="5"/>
      <c r="FJ653" s="139"/>
      <c r="FL653" s="2"/>
      <c r="FN653" s="2"/>
    </row>
    <row r="654" spans="153:170" x14ac:dyDescent="0.35">
      <c r="EW654" s="31"/>
      <c r="FB654" s="5"/>
      <c r="FI654" s="5"/>
      <c r="FJ654" s="139"/>
      <c r="FL654" s="2"/>
      <c r="FN654" s="2"/>
    </row>
    <row r="655" spans="153:170" x14ac:dyDescent="0.35">
      <c r="EW655" s="31"/>
      <c r="FB655" s="5"/>
      <c r="FI655" s="5"/>
      <c r="FJ655" s="139"/>
      <c r="FL655" s="2"/>
      <c r="FN655" s="2"/>
    </row>
    <row r="656" spans="153:170" x14ac:dyDescent="0.35">
      <c r="EW656" s="31"/>
      <c r="FB656" s="5"/>
      <c r="FI656" s="5"/>
      <c r="FJ656" s="139"/>
      <c r="FL656" s="2"/>
      <c r="FN656" s="2"/>
    </row>
    <row r="657" spans="153:170" x14ac:dyDescent="0.35">
      <c r="EW657" s="31"/>
      <c r="FB657" s="5"/>
      <c r="FI657" s="5"/>
      <c r="FJ657" s="139"/>
      <c r="FL657" s="2"/>
      <c r="FN657" s="2"/>
    </row>
    <row r="658" spans="153:170" x14ac:dyDescent="0.35">
      <c r="EW658" s="31"/>
      <c r="FB658" s="5"/>
      <c r="FI658" s="5"/>
      <c r="FJ658" s="139"/>
      <c r="FL658" s="2"/>
      <c r="FN658" s="2"/>
    </row>
    <row r="659" spans="153:170" x14ac:dyDescent="0.35">
      <c r="EW659" s="31"/>
      <c r="FB659" s="5"/>
      <c r="FI659" s="5"/>
      <c r="FJ659" s="139"/>
      <c r="FL659" s="2"/>
      <c r="FN659" s="2"/>
    </row>
    <row r="660" spans="153:170" x14ac:dyDescent="0.35">
      <c r="EW660" s="31"/>
      <c r="FB660" s="5"/>
      <c r="FI660" s="5"/>
      <c r="FJ660" s="139"/>
      <c r="FL660" s="2"/>
      <c r="FN660" s="2"/>
    </row>
    <row r="661" spans="153:170" x14ac:dyDescent="0.35">
      <c r="EW661" s="31"/>
      <c r="FB661" s="5"/>
      <c r="FI661" s="5"/>
      <c r="FJ661" s="139"/>
      <c r="FL661" s="2"/>
      <c r="FN661" s="2"/>
    </row>
    <row r="662" spans="153:170" x14ac:dyDescent="0.35">
      <c r="EW662" s="31"/>
      <c r="FB662" s="5"/>
      <c r="FI662" s="5"/>
      <c r="FJ662" s="139"/>
      <c r="FL662" s="2"/>
      <c r="FN662" s="2"/>
    </row>
    <row r="663" spans="153:170" x14ac:dyDescent="0.35">
      <c r="EW663" s="31"/>
      <c r="FB663" s="5"/>
      <c r="FI663" s="5"/>
      <c r="FJ663" s="139"/>
      <c r="FL663" s="2"/>
      <c r="FN663" s="2"/>
    </row>
    <row r="664" spans="153:170" x14ac:dyDescent="0.35">
      <c r="EW664" s="31"/>
      <c r="FB664" s="5"/>
      <c r="FI664" s="5"/>
      <c r="FJ664" s="139"/>
      <c r="FL664" s="2"/>
      <c r="FN664" s="2"/>
    </row>
    <row r="665" spans="153:170" x14ac:dyDescent="0.35">
      <c r="EW665" s="31"/>
      <c r="FB665" s="5"/>
      <c r="FI665" s="5"/>
      <c r="FJ665" s="139"/>
      <c r="FL665" s="2"/>
      <c r="FN665" s="2"/>
    </row>
    <row r="666" spans="153:170" x14ac:dyDescent="0.35">
      <c r="EW666" s="31"/>
      <c r="FB666" s="5"/>
      <c r="FI666" s="5"/>
      <c r="FJ666" s="139"/>
      <c r="FL666" s="2"/>
      <c r="FN666" s="2"/>
    </row>
    <row r="667" spans="153:170" x14ac:dyDescent="0.35">
      <c r="EW667" s="31"/>
      <c r="FB667" s="5"/>
      <c r="FI667" s="5"/>
      <c r="FJ667" s="139"/>
      <c r="FL667" s="2"/>
      <c r="FN667" s="2"/>
    </row>
    <row r="668" spans="153:170" x14ac:dyDescent="0.35">
      <c r="EW668" s="31"/>
      <c r="FB668" s="5"/>
      <c r="FI668" s="5"/>
      <c r="FJ668" s="139"/>
      <c r="FL668" s="2"/>
      <c r="FN668" s="2"/>
    </row>
    <row r="669" spans="153:170" x14ac:dyDescent="0.35">
      <c r="EW669" s="31"/>
      <c r="FB669" s="5"/>
      <c r="FI669" s="5"/>
      <c r="FJ669" s="139"/>
      <c r="FL669" s="2"/>
      <c r="FN669" s="2"/>
    </row>
    <row r="670" spans="153:170" x14ac:dyDescent="0.35">
      <c r="EW670" s="31"/>
      <c r="FB670" s="5"/>
      <c r="FI670" s="5"/>
      <c r="FJ670" s="139"/>
      <c r="FL670" s="2"/>
      <c r="FN670" s="2"/>
    </row>
    <row r="671" spans="153:170" x14ac:dyDescent="0.35">
      <c r="EW671" s="31"/>
      <c r="FB671" s="5"/>
      <c r="FI671" s="5"/>
      <c r="FJ671" s="139"/>
      <c r="FL671" s="2"/>
      <c r="FN671" s="2"/>
    </row>
    <row r="672" spans="153:170" x14ac:dyDescent="0.35">
      <c r="EW672" s="31"/>
      <c r="FB672" s="5"/>
      <c r="FI672" s="5"/>
      <c r="FJ672" s="139"/>
      <c r="FL672" s="2"/>
      <c r="FN672" s="2"/>
    </row>
    <row r="673" spans="153:170" x14ac:dyDescent="0.35">
      <c r="EW673" s="31"/>
      <c r="FB673" s="5"/>
      <c r="FI673" s="5"/>
      <c r="FJ673" s="139"/>
      <c r="FL673" s="2"/>
      <c r="FN673" s="2"/>
    </row>
    <row r="674" spans="153:170" x14ac:dyDescent="0.35">
      <c r="EW674" s="31"/>
      <c r="FB674" s="5"/>
      <c r="FI674" s="5"/>
      <c r="FJ674" s="139"/>
      <c r="FL674" s="2"/>
      <c r="FN674" s="2"/>
    </row>
    <row r="675" spans="153:170" x14ac:dyDescent="0.35">
      <c r="EW675" s="31"/>
      <c r="FB675" s="5"/>
      <c r="FI675" s="5"/>
      <c r="FJ675" s="139"/>
      <c r="FL675" s="2"/>
      <c r="FN675" s="2"/>
    </row>
    <row r="676" spans="153:170" x14ac:dyDescent="0.35">
      <c r="EW676" s="31"/>
      <c r="FB676" s="5"/>
      <c r="FI676" s="5"/>
      <c r="FJ676" s="139"/>
      <c r="FL676" s="2"/>
      <c r="FN676" s="2"/>
    </row>
    <row r="677" spans="153:170" x14ac:dyDescent="0.35">
      <c r="EW677" s="31"/>
      <c r="FB677" s="5"/>
      <c r="FI677" s="5"/>
      <c r="FJ677" s="139"/>
      <c r="FL677" s="2"/>
      <c r="FN677" s="2"/>
    </row>
    <row r="678" spans="153:170" x14ac:dyDescent="0.35">
      <c r="EW678" s="31"/>
      <c r="FB678" s="5"/>
      <c r="FI678" s="5"/>
      <c r="FJ678" s="139"/>
      <c r="FL678" s="2"/>
      <c r="FN678" s="2"/>
    </row>
    <row r="679" spans="153:170" x14ac:dyDescent="0.35">
      <c r="EW679" s="31"/>
      <c r="FB679" s="5"/>
      <c r="FI679" s="5"/>
      <c r="FJ679" s="139"/>
      <c r="FL679" s="2"/>
      <c r="FN679" s="2"/>
    </row>
    <row r="680" spans="153:170" x14ac:dyDescent="0.35">
      <c r="EW680" s="31"/>
      <c r="FB680" s="5"/>
      <c r="FI680" s="5"/>
      <c r="FJ680" s="139"/>
      <c r="FL680" s="2"/>
      <c r="FN680" s="2"/>
    </row>
    <row r="681" spans="153:170" x14ac:dyDescent="0.35">
      <c r="EW681" s="31"/>
      <c r="FB681" s="5"/>
      <c r="FI681" s="5"/>
      <c r="FJ681" s="139"/>
      <c r="FL681" s="2"/>
      <c r="FN681" s="2"/>
    </row>
    <row r="682" spans="153:170" x14ac:dyDescent="0.35">
      <c r="EW682" s="31"/>
      <c r="FB682" s="5"/>
      <c r="FI682" s="5"/>
      <c r="FJ682" s="139"/>
      <c r="FL682" s="2"/>
      <c r="FN682" s="2"/>
    </row>
    <row r="683" spans="153:170" x14ac:dyDescent="0.35">
      <c r="EW683" s="31"/>
      <c r="FB683" s="5"/>
      <c r="FI683" s="5"/>
      <c r="FJ683" s="139"/>
      <c r="FL683" s="2"/>
      <c r="FN683" s="2"/>
    </row>
    <row r="684" spans="153:170" x14ac:dyDescent="0.35">
      <c r="EW684" s="31"/>
      <c r="FB684" s="5"/>
      <c r="FI684" s="5"/>
      <c r="FJ684" s="139"/>
      <c r="FL684" s="2"/>
      <c r="FN684" s="2"/>
    </row>
    <row r="685" spans="153:170" x14ac:dyDescent="0.35">
      <c r="EW685" s="31"/>
      <c r="FB685" s="5"/>
      <c r="FI685" s="5"/>
      <c r="FJ685" s="139"/>
      <c r="FL685" s="2"/>
      <c r="FN685" s="2"/>
    </row>
    <row r="686" spans="153:170" x14ac:dyDescent="0.35">
      <c r="EW686" s="31"/>
      <c r="FB686" s="5"/>
      <c r="FI686" s="5"/>
      <c r="FJ686" s="139"/>
      <c r="FL686" s="2"/>
      <c r="FN686" s="2"/>
    </row>
    <row r="687" spans="153:170" x14ac:dyDescent="0.35">
      <c r="EW687" s="31"/>
      <c r="FB687" s="5"/>
      <c r="FI687" s="5"/>
      <c r="FJ687" s="139"/>
      <c r="FL687" s="2"/>
      <c r="FN687" s="2"/>
    </row>
    <row r="688" spans="153:170" x14ac:dyDescent="0.35">
      <c r="EW688" s="31"/>
      <c r="FB688" s="5"/>
      <c r="FI688" s="5"/>
      <c r="FJ688" s="139"/>
      <c r="FL688" s="2"/>
      <c r="FN688" s="2"/>
    </row>
    <row r="689" spans="153:170" x14ac:dyDescent="0.35">
      <c r="EW689" s="31"/>
      <c r="FB689" s="5"/>
      <c r="FI689" s="5"/>
      <c r="FJ689" s="139"/>
      <c r="FL689" s="2"/>
      <c r="FN689" s="2"/>
    </row>
    <row r="690" spans="153:170" x14ac:dyDescent="0.35">
      <c r="EW690" s="31"/>
      <c r="FB690" s="5"/>
      <c r="FI690" s="5"/>
      <c r="FJ690" s="139"/>
      <c r="FL690" s="2"/>
      <c r="FN690" s="2"/>
    </row>
    <row r="691" spans="153:170" x14ac:dyDescent="0.35">
      <c r="EW691" s="31"/>
      <c r="FB691" s="5"/>
      <c r="FI691" s="5"/>
      <c r="FJ691" s="139"/>
      <c r="FL691" s="2"/>
      <c r="FN691" s="2"/>
    </row>
    <row r="692" spans="153:170" x14ac:dyDescent="0.35">
      <c r="EW692" s="31"/>
      <c r="FB692" s="5"/>
      <c r="FI692" s="5"/>
      <c r="FJ692" s="139"/>
      <c r="FL692" s="2"/>
      <c r="FN692" s="2"/>
    </row>
    <row r="693" spans="153:170" x14ac:dyDescent="0.35">
      <c r="EW693" s="31"/>
      <c r="FB693" s="5"/>
      <c r="FI693" s="5"/>
      <c r="FJ693" s="139"/>
      <c r="FL693" s="2"/>
      <c r="FN693" s="2"/>
    </row>
    <row r="694" spans="153:170" x14ac:dyDescent="0.35">
      <c r="EW694" s="31"/>
      <c r="FB694" s="5"/>
      <c r="FI694" s="5"/>
      <c r="FJ694" s="139"/>
      <c r="FL694" s="2"/>
      <c r="FN694" s="2"/>
    </row>
    <row r="695" spans="153:170" x14ac:dyDescent="0.35">
      <c r="EW695" s="31"/>
      <c r="FB695" s="5"/>
      <c r="FI695" s="5"/>
      <c r="FJ695" s="139"/>
      <c r="FL695" s="2"/>
      <c r="FN695" s="2"/>
    </row>
    <row r="696" spans="153:170" x14ac:dyDescent="0.35">
      <c r="EW696" s="31"/>
      <c r="FB696" s="5"/>
      <c r="FI696" s="5"/>
      <c r="FJ696" s="139"/>
      <c r="FL696" s="2"/>
      <c r="FN696" s="2"/>
    </row>
    <row r="697" spans="153:170" x14ac:dyDescent="0.35">
      <c r="EW697" s="31"/>
      <c r="FB697" s="5"/>
      <c r="FI697" s="5"/>
      <c r="FJ697" s="139"/>
      <c r="FL697" s="2"/>
      <c r="FN697" s="2"/>
    </row>
    <row r="698" spans="153:170" x14ac:dyDescent="0.35">
      <c r="EW698" s="31"/>
      <c r="FB698" s="5"/>
      <c r="FI698" s="5"/>
      <c r="FJ698" s="139"/>
      <c r="FL698" s="2"/>
      <c r="FN698" s="2"/>
    </row>
    <row r="699" spans="153:170" x14ac:dyDescent="0.35">
      <c r="EW699" s="31"/>
      <c r="FB699" s="5"/>
      <c r="FI699" s="5"/>
      <c r="FJ699" s="139"/>
      <c r="FL699" s="2"/>
      <c r="FN699" s="2"/>
    </row>
    <row r="700" spans="153:170" x14ac:dyDescent="0.35">
      <c r="EW700" s="31"/>
      <c r="FB700" s="5"/>
      <c r="FI700" s="5"/>
      <c r="FJ700" s="139"/>
      <c r="FL700" s="2"/>
      <c r="FN700" s="2"/>
    </row>
    <row r="701" spans="153:170" x14ac:dyDescent="0.35">
      <c r="EW701" s="31"/>
      <c r="FB701" s="5"/>
      <c r="FI701" s="5"/>
      <c r="FJ701" s="139"/>
      <c r="FL701" s="2"/>
      <c r="FN701" s="2"/>
    </row>
    <row r="702" spans="153:170" x14ac:dyDescent="0.35">
      <c r="EW702" s="31"/>
      <c r="FB702" s="5"/>
      <c r="FI702" s="5"/>
      <c r="FJ702" s="139"/>
      <c r="FL702" s="2"/>
      <c r="FN702" s="2"/>
    </row>
    <row r="703" spans="153:170" x14ac:dyDescent="0.35">
      <c r="EW703" s="31"/>
      <c r="FB703" s="5"/>
      <c r="FI703" s="5"/>
      <c r="FJ703" s="139"/>
      <c r="FL703" s="2"/>
      <c r="FN703" s="2"/>
    </row>
    <row r="704" spans="153:170" x14ac:dyDescent="0.35">
      <c r="EW704" s="31"/>
      <c r="FB704" s="5"/>
      <c r="FI704" s="5"/>
      <c r="FJ704" s="139"/>
      <c r="FL704" s="2"/>
      <c r="FN704" s="2"/>
    </row>
    <row r="705" spans="153:170" x14ac:dyDescent="0.35">
      <c r="EW705" s="31"/>
      <c r="FB705" s="5"/>
      <c r="FI705" s="5"/>
      <c r="FJ705" s="139"/>
      <c r="FL705" s="2"/>
      <c r="FN705" s="2"/>
    </row>
    <row r="706" spans="153:170" x14ac:dyDescent="0.35">
      <c r="EW706" s="31"/>
      <c r="FB706" s="5"/>
      <c r="FI706" s="5"/>
      <c r="FJ706" s="139"/>
      <c r="FL706" s="2"/>
      <c r="FN706" s="2"/>
    </row>
    <row r="707" spans="153:170" x14ac:dyDescent="0.35">
      <c r="EW707" s="31"/>
      <c r="FB707" s="5"/>
      <c r="FI707" s="5"/>
      <c r="FJ707" s="139"/>
      <c r="FL707" s="2"/>
      <c r="FN707" s="2"/>
    </row>
    <row r="708" spans="153:170" x14ac:dyDescent="0.35">
      <c r="EW708" s="31"/>
      <c r="FB708" s="5"/>
      <c r="FI708" s="5"/>
      <c r="FJ708" s="139"/>
      <c r="FL708" s="2"/>
      <c r="FN708" s="2"/>
    </row>
    <row r="709" spans="153:170" x14ac:dyDescent="0.35">
      <c r="EW709" s="31"/>
      <c r="FB709" s="5"/>
      <c r="FI709" s="5"/>
      <c r="FJ709" s="139"/>
      <c r="FL709" s="2"/>
      <c r="FN709" s="2"/>
    </row>
    <row r="710" spans="153:170" x14ac:dyDescent="0.35">
      <c r="EW710" s="31"/>
      <c r="FB710" s="5"/>
      <c r="FI710" s="5"/>
      <c r="FJ710" s="139"/>
      <c r="FL710" s="2"/>
      <c r="FN710" s="2"/>
    </row>
    <row r="711" spans="153:170" x14ac:dyDescent="0.35">
      <c r="EW711" s="31"/>
      <c r="FB711" s="5"/>
      <c r="FI711" s="5"/>
      <c r="FJ711" s="139"/>
      <c r="FL711" s="2"/>
      <c r="FN711" s="2"/>
    </row>
    <row r="712" spans="153:170" x14ac:dyDescent="0.35">
      <c r="EW712" s="31"/>
      <c r="FB712" s="5"/>
      <c r="FI712" s="5"/>
      <c r="FJ712" s="139"/>
      <c r="FL712" s="2"/>
      <c r="FN712" s="2"/>
    </row>
    <row r="713" spans="153:170" x14ac:dyDescent="0.35">
      <c r="EW713" s="31"/>
      <c r="FB713" s="5"/>
      <c r="FI713" s="5"/>
      <c r="FJ713" s="139"/>
      <c r="FL713" s="2"/>
      <c r="FN713" s="2"/>
    </row>
    <row r="714" spans="153:170" x14ac:dyDescent="0.35">
      <c r="EW714" s="31"/>
      <c r="FB714" s="5"/>
      <c r="FI714" s="5"/>
      <c r="FJ714" s="139"/>
      <c r="FL714" s="2"/>
      <c r="FN714" s="2"/>
    </row>
    <row r="715" spans="153:170" x14ac:dyDescent="0.35">
      <c r="EW715" s="31"/>
      <c r="FB715" s="5"/>
      <c r="FI715" s="5"/>
      <c r="FJ715" s="139"/>
      <c r="FL715" s="2"/>
      <c r="FN715" s="2"/>
    </row>
    <row r="716" spans="153:170" x14ac:dyDescent="0.35">
      <c r="EW716" s="31"/>
      <c r="FB716" s="5"/>
      <c r="FI716" s="5"/>
      <c r="FJ716" s="139"/>
      <c r="FL716" s="2"/>
      <c r="FN716" s="2"/>
    </row>
    <row r="717" spans="153:170" x14ac:dyDescent="0.35">
      <c r="EW717" s="31"/>
      <c r="FB717" s="5"/>
      <c r="FI717" s="5"/>
      <c r="FJ717" s="139"/>
      <c r="FL717" s="2"/>
      <c r="FN717" s="2"/>
    </row>
    <row r="718" spans="153:170" x14ac:dyDescent="0.35">
      <c r="EW718" s="31"/>
      <c r="FB718" s="5"/>
      <c r="FI718" s="5"/>
      <c r="FJ718" s="139"/>
      <c r="FL718" s="2"/>
      <c r="FN718" s="2"/>
    </row>
    <row r="719" spans="153:170" x14ac:dyDescent="0.35">
      <c r="EW719" s="31"/>
      <c r="FB719" s="5"/>
      <c r="FI719" s="5"/>
      <c r="FJ719" s="139"/>
      <c r="FL719" s="2"/>
      <c r="FN719" s="2"/>
    </row>
    <row r="720" spans="153:170" x14ac:dyDescent="0.35">
      <c r="EW720" s="31"/>
      <c r="FB720" s="5"/>
      <c r="FI720" s="5"/>
      <c r="FJ720" s="139"/>
      <c r="FL720" s="2"/>
      <c r="FN720" s="2"/>
    </row>
    <row r="721" spans="153:170" x14ac:dyDescent="0.35">
      <c r="EW721" s="31"/>
      <c r="FB721" s="5"/>
      <c r="FI721" s="5"/>
      <c r="FJ721" s="139"/>
      <c r="FL721" s="2"/>
      <c r="FN721" s="2"/>
    </row>
    <row r="722" spans="153:170" x14ac:dyDescent="0.35">
      <c r="EW722" s="31"/>
      <c r="FB722" s="5"/>
      <c r="FI722" s="5"/>
      <c r="FJ722" s="139"/>
      <c r="FL722" s="2"/>
      <c r="FN722" s="2"/>
    </row>
    <row r="723" spans="153:170" x14ac:dyDescent="0.35">
      <c r="EW723" s="31"/>
      <c r="FB723" s="5"/>
      <c r="FI723" s="5"/>
      <c r="FJ723" s="139"/>
      <c r="FL723" s="2"/>
      <c r="FN723" s="2"/>
    </row>
    <row r="724" spans="153:170" x14ac:dyDescent="0.35">
      <c r="EW724" s="31"/>
      <c r="FB724" s="5"/>
      <c r="FI724" s="5"/>
      <c r="FJ724" s="139"/>
      <c r="FL724" s="2"/>
      <c r="FN724" s="2"/>
    </row>
    <row r="725" spans="153:170" x14ac:dyDescent="0.35">
      <c r="EW725" s="31"/>
      <c r="FB725" s="5"/>
      <c r="FI725" s="5"/>
      <c r="FJ725" s="139"/>
      <c r="FL725" s="2"/>
      <c r="FN725" s="2"/>
    </row>
    <row r="726" spans="153:170" x14ac:dyDescent="0.35">
      <c r="EW726" s="31"/>
      <c r="FB726" s="5"/>
      <c r="FI726" s="5"/>
      <c r="FJ726" s="139"/>
      <c r="FL726" s="2"/>
      <c r="FN726" s="2"/>
    </row>
    <row r="727" spans="153:170" x14ac:dyDescent="0.35">
      <c r="EW727" s="31"/>
      <c r="FB727" s="5"/>
      <c r="FI727" s="5"/>
      <c r="FJ727" s="139"/>
      <c r="FL727" s="2"/>
      <c r="FN727" s="2"/>
    </row>
    <row r="728" spans="153:170" x14ac:dyDescent="0.35">
      <c r="EW728" s="31"/>
      <c r="FB728" s="5"/>
      <c r="FI728" s="5"/>
      <c r="FJ728" s="139"/>
      <c r="FL728" s="2"/>
      <c r="FN728" s="2"/>
    </row>
    <row r="729" spans="153:170" x14ac:dyDescent="0.35">
      <c r="EW729" s="31"/>
      <c r="FB729" s="5"/>
      <c r="FI729" s="5"/>
      <c r="FJ729" s="139"/>
      <c r="FL729" s="2"/>
      <c r="FN729" s="2"/>
    </row>
    <row r="730" spans="153:170" x14ac:dyDescent="0.35">
      <c r="EW730" s="31"/>
      <c r="FB730" s="5"/>
      <c r="FI730" s="5"/>
      <c r="FJ730" s="139"/>
      <c r="FL730" s="2"/>
      <c r="FN730" s="2"/>
    </row>
    <row r="731" spans="153:170" x14ac:dyDescent="0.35">
      <c r="EW731" s="31"/>
      <c r="FB731" s="5"/>
      <c r="FI731" s="5"/>
      <c r="FJ731" s="139"/>
      <c r="FL731" s="2"/>
      <c r="FN731" s="2"/>
    </row>
    <row r="732" spans="153:170" x14ac:dyDescent="0.35">
      <c r="EW732" s="31"/>
      <c r="FB732" s="5"/>
      <c r="FI732" s="5"/>
      <c r="FJ732" s="139"/>
      <c r="FL732" s="2"/>
      <c r="FN732" s="2"/>
    </row>
    <row r="733" spans="153:170" x14ac:dyDescent="0.35">
      <c r="EW733" s="31"/>
      <c r="FB733" s="5"/>
      <c r="FI733" s="5"/>
      <c r="FJ733" s="139"/>
      <c r="FL733" s="2"/>
      <c r="FN733" s="2"/>
    </row>
    <row r="734" spans="153:170" x14ac:dyDescent="0.35">
      <c r="EW734" s="31"/>
      <c r="FB734" s="5"/>
      <c r="FI734" s="5"/>
      <c r="FJ734" s="139"/>
      <c r="FL734" s="2"/>
      <c r="FN734" s="2"/>
    </row>
    <row r="735" spans="153:170" x14ac:dyDescent="0.35">
      <c r="EW735" s="31"/>
      <c r="FB735" s="5"/>
      <c r="FI735" s="5"/>
      <c r="FJ735" s="139"/>
      <c r="FL735" s="2"/>
      <c r="FN735" s="2"/>
    </row>
    <row r="736" spans="153:170" x14ac:dyDescent="0.35">
      <c r="EW736" s="31"/>
      <c r="FB736" s="5"/>
      <c r="FI736" s="5"/>
      <c r="FJ736" s="139"/>
      <c r="FL736" s="2"/>
      <c r="FN736" s="2"/>
    </row>
    <row r="737" spans="153:170" x14ac:dyDescent="0.35">
      <c r="EW737" s="31"/>
      <c r="FB737" s="5"/>
      <c r="FI737" s="5"/>
      <c r="FJ737" s="139"/>
      <c r="FL737" s="2"/>
      <c r="FN737" s="2"/>
    </row>
    <row r="738" spans="153:170" x14ac:dyDescent="0.35">
      <c r="EW738" s="31"/>
      <c r="FB738" s="5"/>
      <c r="FI738" s="5"/>
      <c r="FJ738" s="139"/>
      <c r="FL738" s="2"/>
      <c r="FN738" s="2"/>
    </row>
    <row r="739" spans="153:170" x14ac:dyDescent="0.35">
      <c r="EW739" s="31"/>
      <c r="FB739" s="5"/>
      <c r="FI739" s="5"/>
      <c r="FJ739" s="139"/>
      <c r="FL739" s="2"/>
      <c r="FN739" s="2"/>
    </row>
    <row r="740" spans="153:170" x14ac:dyDescent="0.35">
      <c r="EW740" s="31"/>
      <c r="FB740" s="5"/>
      <c r="FI740" s="5"/>
      <c r="FJ740" s="139"/>
      <c r="FL740" s="2"/>
      <c r="FN740" s="2"/>
    </row>
    <row r="741" spans="153:170" x14ac:dyDescent="0.35">
      <c r="EW741" s="31"/>
      <c r="FB741" s="5"/>
      <c r="FI741" s="5"/>
      <c r="FJ741" s="139"/>
      <c r="FL741" s="2"/>
      <c r="FN741" s="2"/>
    </row>
    <row r="742" spans="153:170" x14ac:dyDescent="0.35">
      <c r="EW742" s="31"/>
      <c r="FB742" s="5"/>
      <c r="FI742" s="5"/>
      <c r="FJ742" s="139"/>
      <c r="FL742" s="2"/>
      <c r="FN742" s="2"/>
    </row>
    <row r="743" spans="153:170" x14ac:dyDescent="0.35">
      <c r="EW743" s="31"/>
      <c r="FB743" s="5"/>
      <c r="FI743" s="5"/>
      <c r="FJ743" s="139"/>
      <c r="FL743" s="2"/>
      <c r="FN743" s="2"/>
    </row>
    <row r="744" spans="153:170" x14ac:dyDescent="0.35">
      <c r="EW744" s="31"/>
      <c r="FB744" s="5"/>
      <c r="FI744" s="5"/>
      <c r="FJ744" s="139"/>
      <c r="FL744" s="2"/>
      <c r="FN744" s="2"/>
    </row>
    <row r="745" spans="153:170" x14ac:dyDescent="0.35">
      <c r="EW745" s="31"/>
      <c r="FB745" s="5"/>
      <c r="FI745" s="5"/>
      <c r="FJ745" s="139"/>
      <c r="FL745" s="2"/>
      <c r="FN745" s="2"/>
    </row>
    <row r="746" spans="153:170" x14ac:dyDescent="0.35">
      <c r="EW746" s="31"/>
      <c r="FB746" s="5"/>
      <c r="FI746" s="5"/>
      <c r="FJ746" s="139"/>
      <c r="FL746" s="2"/>
      <c r="FN746" s="2"/>
    </row>
    <row r="747" spans="153:170" x14ac:dyDescent="0.35">
      <c r="EW747" s="31"/>
      <c r="FB747" s="5"/>
      <c r="FI747" s="5"/>
      <c r="FJ747" s="139"/>
      <c r="FL747" s="2"/>
      <c r="FN747" s="2"/>
    </row>
    <row r="748" spans="153:170" x14ac:dyDescent="0.35">
      <c r="EW748" s="31"/>
      <c r="FB748" s="5"/>
      <c r="FI748" s="5"/>
      <c r="FJ748" s="139"/>
      <c r="FL748" s="2"/>
      <c r="FN748" s="2"/>
    </row>
    <row r="749" spans="153:170" x14ac:dyDescent="0.35">
      <c r="EW749" s="31"/>
      <c r="FB749" s="5"/>
      <c r="FI749" s="5"/>
      <c r="FJ749" s="139"/>
      <c r="FL749" s="2"/>
      <c r="FN749" s="2"/>
    </row>
    <row r="750" spans="153:170" x14ac:dyDescent="0.35">
      <c r="EW750" s="31"/>
      <c r="FB750" s="5"/>
      <c r="FI750" s="5"/>
      <c r="FJ750" s="139"/>
      <c r="FL750" s="2"/>
      <c r="FN750" s="2"/>
    </row>
    <row r="751" spans="153:170" x14ac:dyDescent="0.35">
      <c r="EW751" s="31"/>
      <c r="FB751" s="5"/>
      <c r="FI751" s="5"/>
      <c r="FJ751" s="139"/>
      <c r="FL751" s="2"/>
      <c r="FN751" s="2"/>
    </row>
    <row r="752" spans="153:170" x14ac:dyDescent="0.35">
      <c r="EW752" s="31"/>
      <c r="FB752" s="5"/>
      <c r="FI752" s="5"/>
      <c r="FJ752" s="139"/>
      <c r="FL752" s="2"/>
      <c r="FN752" s="2"/>
    </row>
    <row r="753" spans="153:170" x14ac:dyDescent="0.35">
      <c r="EW753" s="31"/>
      <c r="FB753" s="5"/>
      <c r="FI753" s="5"/>
      <c r="FJ753" s="139"/>
      <c r="FL753" s="2"/>
      <c r="FN753" s="2"/>
    </row>
    <row r="754" spans="153:170" x14ac:dyDescent="0.35">
      <c r="EW754" s="31"/>
      <c r="FB754" s="5"/>
      <c r="FI754" s="5"/>
      <c r="FJ754" s="139"/>
      <c r="FL754" s="2"/>
      <c r="FN754" s="2"/>
    </row>
    <row r="755" spans="153:170" x14ac:dyDescent="0.35">
      <c r="EW755" s="31"/>
      <c r="FB755" s="5"/>
      <c r="FI755" s="5"/>
      <c r="FJ755" s="139"/>
      <c r="FL755" s="2"/>
      <c r="FN755" s="2"/>
    </row>
    <row r="756" spans="153:170" x14ac:dyDescent="0.35">
      <c r="EW756" s="31"/>
      <c r="FB756" s="5"/>
      <c r="FI756" s="5"/>
      <c r="FJ756" s="139"/>
      <c r="FL756" s="2"/>
      <c r="FN756" s="2"/>
    </row>
    <row r="757" spans="153:170" x14ac:dyDescent="0.35">
      <c r="EW757" s="31"/>
      <c r="FB757" s="5"/>
      <c r="FI757" s="5"/>
      <c r="FJ757" s="139"/>
      <c r="FL757" s="2"/>
      <c r="FN757" s="2"/>
    </row>
    <row r="758" spans="153:170" x14ac:dyDescent="0.35">
      <c r="EW758" s="31"/>
      <c r="FB758" s="5"/>
      <c r="FI758" s="5"/>
      <c r="FJ758" s="139"/>
      <c r="FL758" s="2"/>
      <c r="FN758" s="2"/>
    </row>
    <row r="759" spans="153:170" x14ac:dyDescent="0.35">
      <c r="EW759" s="31"/>
      <c r="FB759" s="5"/>
      <c r="FI759" s="5"/>
      <c r="FJ759" s="139"/>
      <c r="FL759" s="2"/>
      <c r="FN759" s="2"/>
    </row>
    <row r="760" spans="153:170" x14ac:dyDescent="0.35">
      <c r="EW760" s="31"/>
      <c r="FB760" s="5"/>
      <c r="FI760" s="5"/>
      <c r="FJ760" s="139"/>
      <c r="FL760" s="2"/>
      <c r="FN760" s="2"/>
    </row>
    <row r="761" spans="153:170" x14ac:dyDescent="0.35">
      <c r="EW761" s="31"/>
      <c r="FB761" s="5"/>
      <c r="FI761" s="5"/>
      <c r="FJ761" s="139"/>
      <c r="FL761" s="2"/>
      <c r="FN761" s="2"/>
    </row>
    <row r="762" spans="153:170" x14ac:dyDescent="0.35">
      <c r="EW762" s="31"/>
      <c r="FB762" s="5"/>
      <c r="FI762" s="5"/>
      <c r="FJ762" s="139"/>
      <c r="FL762" s="2"/>
      <c r="FN762" s="2"/>
    </row>
    <row r="763" spans="153:170" x14ac:dyDescent="0.35">
      <c r="EW763" s="31"/>
      <c r="FB763" s="5"/>
      <c r="FI763" s="5"/>
      <c r="FJ763" s="139"/>
      <c r="FL763" s="2"/>
      <c r="FN763" s="2"/>
    </row>
    <row r="764" spans="153:170" x14ac:dyDescent="0.35">
      <c r="EW764" s="31"/>
      <c r="FB764" s="5"/>
      <c r="FI764" s="5"/>
      <c r="FJ764" s="139"/>
      <c r="FL764" s="2"/>
      <c r="FN764" s="2"/>
    </row>
    <row r="765" spans="153:170" x14ac:dyDescent="0.35">
      <c r="EW765" s="31"/>
      <c r="FB765" s="5"/>
      <c r="FI765" s="5"/>
      <c r="FJ765" s="139"/>
      <c r="FL765" s="2"/>
      <c r="FN765" s="2"/>
    </row>
    <row r="766" spans="153:170" x14ac:dyDescent="0.35">
      <c r="EW766" s="31"/>
      <c r="FB766" s="5"/>
      <c r="FI766" s="5"/>
      <c r="FJ766" s="139"/>
      <c r="FL766" s="2"/>
      <c r="FN766" s="2"/>
    </row>
    <row r="767" spans="153:170" x14ac:dyDescent="0.35">
      <c r="EW767" s="31"/>
      <c r="FB767" s="5"/>
      <c r="FI767" s="5"/>
      <c r="FJ767" s="139"/>
      <c r="FL767" s="2"/>
      <c r="FN767" s="2"/>
    </row>
    <row r="768" spans="153:170" x14ac:dyDescent="0.35">
      <c r="EW768" s="31"/>
      <c r="FB768" s="5"/>
      <c r="FI768" s="5"/>
      <c r="FJ768" s="139"/>
      <c r="FL768" s="2"/>
      <c r="FN768" s="2"/>
    </row>
    <row r="769" spans="153:170" x14ac:dyDescent="0.35">
      <c r="EW769" s="31"/>
      <c r="FB769" s="5"/>
      <c r="FI769" s="5"/>
      <c r="FJ769" s="139"/>
      <c r="FL769" s="2"/>
      <c r="FN769" s="2"/>
    </row>
    <row r="770" spans="153:170" x14ac:dyDescent="0.35">
      <c r="EW770" s="31"/>
      <c r="FB770" s="5"/>
      <c r="FI770" s="5"/>
      <c r="FJ770" s="139"/>
      <c r="FL770" s="2"/>
      <c r="FN770" s="2"/>
    </row>
    <row r="771" spans="153:170" x14ac:dyDescent="0.35">
      <c r="EW771" s="31"/>
      <c r="FB771" s="5"/>
      <c r="FI771" s="5"/>
      <c r="FJ771" s="139"/>
      <c r="FL771" s="2"/>
      <c r="FN771" s="2"/>
    </row>
    <row r="772" spans="153:170" x14ac:dyDescent="0.35">
      <c r="EW772" s="31"/>
      <c r="FB772" s="5"/>
      <c r="FI772" s="5"/>
      <c r="FJ772" s="139"/>
      <c r="FL772" s="2"/>
      <c r="FN772" s="2"/>
    </row>
    <row r="773" spans="153:170" x14ac:dyDescent="0.35">
      <c r="EW773" s="31"/>
      <c r="FB773" s="5"/>
      <c r="FI773" s="5"/>
      <c r="FJ773" s="139"/>
      <c r="FL773" s="2"/>
      <c r="FN773" s="2"/>
    </row>
    <row r="774" spans="153:170" x14ac:dyDescent="0.35">
      <c r="EW774" s="31"/>
      <c r="FB774" s="5"/>
      <c r="FI774" s="5"/>
      <c r="FJ774" s="139"/>
      <c r="FL774" s="2"/>
      <c r="FN774" s="2"/>
    </row>
    <row r="775" spans="153:170" x14ac:dyDescent="0.35">
      <c r="EW775" s="31"/>
      <c r="FB775" s="5"/>
      <c r="FI775" s="5"/>
      <c r="FJ775" s="139"/>
      <c r="FL775" s="2"/>
      <c r="FN775" s="2"/>
    </row>
    <row r="776" spans="153:170" x14ac:dyDescent="0.35">
      <c r="EW776" s="31"/>
      <c r="FB776" s="5"/>
      <c r="FI776" s="5"/>
      <c r="FJ776" s="139"/>
      <c r="FL776" s="2"/>
      <c r="FN776" s="2"/>
    </row>
    <row r="777" spans="153:170" x14ac:dyDescent="0.35">
      <c r="EW777" s="31"/>
      <c r="FB777" s="5"/>
      <c r="FI777" s="5"/>
      <c r="FJ777" s="139"/>
      <c r="FL777" s="2"/>
      <c r="FN777" s="2"/>
    </row>
    <row r="778" spans="153:170" x14ac:dyDescent="0.35">
      <c r="EW778" s="31"/>
      <c r="FB778" s="5"/>
      <c r="FI778" s="5"/>
      <c r="FJ778" s="139"/>
      <c r="FL778" s="2"/>
      <c r="FN778" s="2"/>
    </row>
    <row r="779" spans="153:170" x14ac:dyDescent="0.35">
      <c r="EW779" s="31"/>
      <c r="FB779" s="5"/>
      <c r="FI779" s="5"/>
      <c r="FJ779" s="139"/>
      <c r="FL779" s="2"/>
      <c r="FN779" s="2"/>
    </row>
    <row r="780" spans="153:170" x14ac:dyDescent="0.35">
      <c r="EW780" s="31"/>
      <c r="FB780" s="5"/>
      <c r="FI780" s="5"/>
      <c r="FJ780" s="139"/>
      <c r="FL780" s="2"/>
      <c r="FN780" s="2"/>
    </row>
    <row r="781" spans="153:170" x14ac:dyDescent="0.35">
      <c r="EW781" s="31"/>
      <c r="FB781" s="5"/>
      <c r="FI781" s="5"/>
      <c r="FJ781" s="139"/>
      <c r="FL781" s="2"/>
      <c r="FN781" s="2"/>
    </row>
    <row r="782" spans="153:170" x14ac:dyDescent="0.35">
      <c r="EW782" s="31"/>
      <c r="FB782" s="5"/>
      <c r="FI782" s="5"/>
      <c r="FJ782" s="139"/>
      <c r="FL782" s="2"/>
      <c r="FN782" s="2"/>
    </row>
    <row r="783" spans="153:170" x14ac:dyDescent="0.35">
      <c r="EW783" s="31"/>
      <c r="FB783" s="5"/>
      <c r="FI783" s="5"/>
      <c r="FJ783" s="139"/>
      <c r="FL783" s="2"/>
      <c r="FN783" s="2"/>
    </row>
    <row r="784" spans="153:170" x14ac:dyDescent="0.35">
      <c r="EW784" s="31"/>
      <c r="FB784" s="5"/>
      <c r="FI784" s="5"/>
      <c r="FJ784" s="139"/>
      <c r="FL784" s="2"/>
      <c r="FN784" s="2"/>
    </row>
    <row r="785" spans="153:170" x14ac:dyDescent="0.35">
      <c r="EW785" s="31"/>
      <c r="FB785" s="5"/>
      <c r="FI785" s="5"/>
      <c r="FJ785" s="139"/>
      <c r="FL785" s="2"/>
      <c r="FN785" s="2"/>
    </row>
    <row r="786" spans="153:170" x14ac:dyDescent="0.35">
      <c r="EW786" s="31"/>
      <c r="FB786" s="5"/>
      <c r="FI786" s="5"/>
      <c r="FJ786" s="139"/>
      <c r="FL786" s="2"/>
      <c r="FN786" s="2"/>
    </row>
    <row r="787" spans="153:170" x14ac:dyDescent="0.35">
      <c r="EW787" s="31"/>
      <c r="FB787" s="5"/>
      <c r="FI787" s="5"/>
      <c r="FJ787" s="139"/>
      <c r="FL787" s="2"/>
      <c r="FN787" s="2"/>
    </row>
    <row r="788" spans="153:170" x14ac:dyDescent="0.35">
      <c r="EW788" s="31"/>
      <c r="FB788" s="5"/>
      <c r="FI788" s="5"/>
      <c r="FJ788" s="139"/>
      <c r="FL788" s="2"/>
      <c r="FN788" s="2"/>
    </row>
    <row r="789" spans="153:170" x14ac:dyDescent="0.35">
      <c r="EW789" s="31"/>
      <c r="FB789" s="5"/>
      <c r="FI789" s="5"/>
      <c r="FJ789" s="139"/>
      <c r="FL789" s="2"/>
      <c r="FN789" s="2"/>
    </row>
    <row r="790" spans="153:170" x14ac:dyDescent="0.35">
      <c r="EW790" s="31"/>
      <c r="FB790" s="5"/>
      <c r="FI790" s="5"/>
      <c r="FJ790" s="139"/>
      <c r="FL790" s="2"/>
      <c r="FN790" s="2"/>
    </row>
    <row r="791" spans="153:170" x14ac:dyDescent="0.35">
      <c r="EW791" s="31"/>
      <c r="FB791" s="5"/>
      <c r="FI791" s="5"/>
      <c r="FJ791" s="139"/>
      <c r="FL791" s="2"/>
      <c r="FN791" s="2"/>
    </row>
    <row r="792" spans="153:170" x14ac:dyDescent="0.35">
      <c r="EW792" s="31"/>
      <c r="FB792" s="5"/>
      <c r="FI792" s="5"/>
      <c r="FJ792" s="139"/>
      <c r="FL792" s="2"/>
      <c r="FN792" s="2"/>
    </row>
    <row r="793" spans="153:170" x14ac:dyDescent="0.35">
      <c r="EW793" s="31"/>
      <c r="FB793" s="5"/>
      <c r="FI793" s="5"/>
      <c r="FJ793" s="139"/>
      <c r="FL793" s="2"/>
      <c r="FN793" s="2"/>
    </row>
    <row r="794" spans="153:170" x14ac:dyDescent="0.35">
      <c r="EW794" s="31"/>
      <c r="FB794" s="5"/>
      <c r="FI794" s="5"/>
      <c r="FJ794" s="139"/>
      <c r="FL794" s="2"/>
      <c r="FN794" s="2"/>
    </row>
    <row r="795" spans="153:170" x14ac:dyDescent="0.35">
      <c r="EW795" s="31"/>
      <c r="FB795" s="5"/>
      <c r="FI795" s="5"/>
      <c r="FJ795" s="139"/>
      <c r="FL795" s="2"/>
      <c r="FN795" s="2"/>
    </row>
    <row r="796" spans="153:170" x14ac:dyDescent="0.35">
      <c r="EW796" s="31"/>
      <c r="FB796" s="5"/>
      <c r="FI796" s="5"/>
      <c r="FJ796" s="139"/>
      <c r="FL796" s="2"/>
      <c r="FN796" s="2"/>
    </row>
    <row r="797" spans="153:170" x14ac:dyDescent="0.35">
      <c r="EW797" s="31"/>
      <c r="FB797" s="5"/>
      <c r="FI797" s="5"/>
      <c r="FJ797" s="139"/>
      <c r="FL797" s="2"/>
      <c r="FN797" s="2"/>
    </row>
    <row r="798" spans="153:170" x14ac:dyDescent="0.35">
      <c r="EW798" s="31"/>
      <c r="FB798" s="5"/>
      <c r="FI798" s="5"/>
      <c r="FJ798" s="139"/>
      <c r="FL798" s="2"/>
      <c r="FN798" s="2"/>
    </row>
    <row r="799" spans="153:170" x14ac:dyDescent="0.35">
      <c r="EW799" s="31"/>
      <c r="FB799" s="5"/>
      <c r="FI799" s="5"/>
      <c r="FJ799" s="139"/>
      <c r="FL799" s="2"/>
      <c r="FN799" s="2"/>
    </row>
    <row r="800" spans="153:170" x14ac:dyDescent="0.35">
      <c r="EW800" s="31"/>
      <c r="FB800" s="5"/>
      <c r="FI800" s="5"/>
      <c r="FJ800" s="139"/>
      <c r="FL800" s="2"/>
      <c r="FN800" s="2"/>
    </row>
    <row r="801" spans="153:170" x14ac:dyDescent="0.35">
      <c r="EW801" s="31"/>
      <c r="FB801" s="5"/>
      <c r="FI801" s="5"/>
      <c r="FJ801" s="139"/>
      <c r="FL801" s="2"/>
      <c r="FN801" s="2"/>
    </row>
    <row r="802" spans="153:170" x14ac:dyDescent="0.35">
      <c r="EW802" s="31"/>
      <c r="FB802" s="5"/>
      <c r="FI802" s="5"/>
      <c r="FJ802" s="139"/>
      <c r="FL802" s="2"/>
      <c r="FN802" s="2"/>
    </row>
    <row r="803" spans="153:170" x14ac:dyDescent="0.35">
      <c r="EW803" s="31"/>
      <c r="FB803" s="5"/>
      <c r="FI803" s="5"/>
      <c r="FJ803" s="139"/>
      <c r="FL803" s="2"/>
      <c r="FN803" s="2"/>
    </row>
    <row r="804" spans="153:170" x14ac:dyDescent="0.35">
      <c r="EW804" s="31"/>
      <c r="FB804" s="5"/>
      <c r="FI804" s="5"/>
      <c r="FJ804" s="139"/>
      <c r="FL804" s="2"/>
      <c r="FN804" s="2"/>
    </row>
    <row r="805" spans="153:170" x14ac:dyDescent="0.35">
      <c r="EW805" s="31"/>
      <c r="FB805" s="5"/>
      <c r="FI805" s="5"/>
      <c r="FJ805" s="139"/>
      <c r="FL805" s="2"/>
      <c r="FN805" s="2"/>
    </row>
    <row r="806" spans="153:170" x14ac:dyDescent="0.35">
      <c r="EW806" s="31"/>
      <c r="FB806" s="5"/>
      <c r="FI806" s="5"/>
      <c r="FJ806" s="139"/>
      <c r="FL806" s="2"/>
      <c r="FN806" s="2"/>
    </row>
    <row r="807" spans="153:170" x14ac:dyDescent="0.35">
      <c r="EW807" s="31"/>
      <c r="FB807" s="5"/>
      <c r="FI807" s="5"/>
      <c r="FJ807" s="139"/>
      <c r="FL807" s="2"/>
      <c r="FN807" s="2"/>
    </row>
    <row r="808" spans="153:170" x14ac:dyDescent="0.35">
      <c r="EW808" s="31"/>
      <c r="FB808" s="5"/>
      <c r="FI808" s="5"/>
      <c r="FJ808" s="139"/>
      <c r="FL808" s="2"/>
      <c r="FN808" s="2"/>
    </row>
    <row r="809" spans="153:170" x14ac:dyDescent="0.35">
      <c r="EW809" s="31"/>
      <c r="FB809" s="5"/>
      <c r="FI809" s="5"/>
      <c r="FJ809" s="139"/>
      <c r="FL809" s="2"/>
      <c r="FN809" s="2"/>
    </row>
    <row r="810" spans="153:170" x14ac:dyDescent="0.35">
      <c r="EW810" s="31"/>
      <c r="FB810" s="5"/>
      <c r="FI810" s="5"/>
      <c r="FJ810" s="139"/>
      <c r="FL810" s="2"/>
      <c r="FN810" s="2"/>
    </row>
    <row r="811" spans="153:170" x14ac:dyDescent="0.35">
      <c r="EW811" s="31"/>
      <c r="FB811" s="5"/>
      <c r="FI811" s="5"/>
      <c r="FJ811" s="139"/>
      <c r="FL811" s="2"/>
      <c r="FN811" s="2"/>
    </row>
    <row r="812" spans="153:170" x14ac:dyDescent="0.35">
      <c r="EW812" s="31"/>
      <c r="FB812" s="5"/>
      <c r="FI812" s="5"/>
      <c r="FJ812" s="139"/>
      <c r="FL812" s="2"/>
      <c r="FN812" s="2"/>
    </row>
    <row r="813" spans="153:170" x14ac:dyDescent="0.35">
      <c r="EW813" s="31"/>
      <c r="FB813" s="5"/>
      <c r="FI813" s="5"/>
      <c r="FJ813" s="139"/>
      <c r="FL813" s="2"/>
      <c r="FN813" s="2"/>
    </row>
    <row r="814" spans="153:170" x14ac:dyDescent="0.35">
      <c r="EW814" s="31"/>
      <c r="FB814" s="5"/>
      <c r="FI814" s="5"/>
      <c r="FJ814" s="139"/>
      <c r="FL814" s="2"/>
      <c r="FN814" s="2"/>
    </row>
    <row r="815" spans="153:170" x14ac:dyDescent="0.35">
      <c r="EW815" s="31"/>
      <c r="FB815" s="5"/>
      <c r="FI815" s="5"/>
      <c r="FJ815" s="139"/>
      <c r="FL815" s="2"/>
      <c r="FN815" s="2"/>
    </row>
    <row r="816" spans="153:170" x14ac:dyDescent="0.35">
      <c r="EW816" s="31"/>
      <c r="FB816" s="5"/>
      <c r="FI816" s="5"/>
      <c r="FJ816" s="139"/>
      <c r="FL816" s="2"/>
      <c r="FN816" s="2"/>
    </row>
    <row r="817" spans="153:170" x14ac:dyDescent="0.35">
      <c r="EW817" s="31"/>
      <c r="FB817" s="5"/>
      <c r="FI817" s="5"/>
      <c r="FJ817" s="139"/>
      <c r="FL817" s="2"/>
      <c r="FN817" s="2"/>
    </row>
    <row r="818" spans="153:170" x14ac:dyDescent="0.35">
      <c r="EW818" s="31"/>
      <c r="FB818" s="5"/>
      <c r="FI818" s="5"/>
      <c r="FJ818" s="139"/>
      <c r="FL818" s="2"/>
      <c r="FN818" s="2"/>
    </row>
    <row r="819" spans="153:170" x14ac:dyDescent="0.35">
      <c r="EW819" s="31"/>
      <c r="FB819" s="5"/>
      <c r="FI819" s="5"/>
      <c r="FJ819" s="139"/>
      <c r="FL819" s="2"/>
      <c r="FN819" s="2"/>
    </row>
    <row r="820" spans="153:170" x14ac:dyDescent="0.35">
      <c r="EW820" s="31"/>
      <c r="FB820" s="5"/>
      <c r="FI820" s="5"/>
      <c r="FJ820" s="139"/>
      <c r="FL820" s="2"/>
      <c r="FN820" s="2"/>
    </row>
    <row r="821" spans="153:170" x14ac:dyDescent="0.35">
      <c r="EW821" s="31"/>
      <c r="FB821" s="5"/>
      <c r="FI821" s="5"/>
      <c r="FJ821" s="139"/>
      <c r="FL821" s="2"/>
      <c r="FN821" s="2"/>
    </row>
    <row r="822" spans="153:170" x14ac:dyDescent="0.35">
      <c r="EW822" s="31"/>
      <c r="FB822" s="5"/>
      <c r="FI822" s="5"/>
      <c r="FJ822" s="139"/>
      <c r="FL822" s="2"/>
      <c r="FN822" s="2"/>
    </row>
    <row r="823" spans="153:170" x14ac:dyDescent="0.35">
      <c r="EW823" s="31"/>
      <c r="FB823" s="5"/>
      <c r="FI823" s="5"/>
      <c r="FJ823" s="139"/>
      <c r="FL823" s="2"/>
      <c r="FN823" s="2"/>
    </row>
    <row r="824" spans="153:170" x14ac:dyDescent="0.35">
      <c r="EW824" s="31"/>
      <c r="FB824" s="5"/>
      <c r="FI824" s="5"/>
      <c r="FJ824" s="139"/>
      <c r="FL824" s="2"/>
      <c r="FN824" s="2"/>
    </row>
    <row r="825" spans="153:170" x14ac:dyDescent="0.35">
      <c r="EW825" s="31"/>
      <c r="FB825" s="5"/>
      <c r="FI825" s="5"/>
      <c r="FJ825" s="139"/>
      <c r="FL825" s="2"/>
      <c r="FN825" s="2"/>
    </row>
    <row r="826" spans="153:170" x14ac:dyDescent="0.35">
      <c r="EW826" s="31"/>
      <c r="FB826" s="5"/>
      <c r="FI826" s="5"/>
      <c r="FJ826" s="139"/>
      <c r="FL826" s="2"/>
      <c r="FN826" s="2"/>
    </row>
    <row r="827" spans="153:170" x14ac:dyDescent="0.35">
      <c r="EW827" s="31"/>
      <c r="FB827" s="5"/>
      <c r="FI827" s="5"/>
      <c r="FJ827" s="139"/>
      <c r="FL827" s="2"/>
      <c r="FN827" s="2"/>
    </row>
    <row r="828" spans="153:170" x14ac:dyDescent="0.35">
      <c r="EW828" s="31"/>
      <c r="FB828" s="5"/>
      <c r="FI828" s="5"/>
      <c r="FJ828" s="139"/>
      <c r="FL828" s="2"/>
      <c r="FN828" s="2"/>
    </row>
    <row r="829" spans="153:170" x14ac:dyDescent="0.35">
      <c r="EW829" s="31"/>
      <c r="FB829" s="5"/>
      <c r="FI829" s="5"/>
      <c r="FJ829" s="139"/>
      <c r="FL829" s="2"/>
      <c r="FN829" s="2"/>
    </row>
    <row r="830" spans="153:170" x14ac:dyDescent="0.35">
      <c r="EW830" s="31"/>
      <c r="FB830" s="5"/>
      <c r="FI830" s="5"/>
      <c r="FJ830" s="139"/>
      <c r="FL830" s="2"/>
      <c r="FN830" s="2"/>
    </row>
    <row r="831" spans="153:170" x14ac:dyDescent="0.35">
      <c r="EW831" s="31"/>
      <c r="FB831" s="5"/>
      <c r="FI831" s="5"/>
      <c r="FJ831" s="139"/>
      <c r="FL831" s="2"/>
      <c r="FN831" s="2"/>
    </row>
    <row r="832" spans="153:170" x14ac:dyDescent="0.35">
      <c r="EW832" s="31"/>
      <c r="FB832" s="5"/>
      <c r="FI832" s="5"/>
      <c r="FJ832" s="139"/>
      <c r="FL832" s="2"/>
      <c r="FN832" s="2"/>
    </row>
    <row r="833" spans="153:170" x14ac:dyDescent="0.35">
      <c r="EW833" s="31"/>
      <c r="FB833" s="5"/>
      <c r="FI833" s="5"/>
      <c r="FJ833" s="139"/>
      <c r="FL833" s="2"/>
      <c r="FN833" s="2"/>
    </row>
    <row r="834" spans="153:170" x14ac:dyDescent="0.35">
      <c r="EW834" s="31"/>
      <c r="FB834" s="5"/>
      <c r="FI834" s="5"/>
      <c r="FJ834" s="139"/>
      <c r="FL834" s="2"/>
      <c r="FN834" s="2"/>
    </row>
    <row r="835" spans="153:170" x14ac:dyDescent="0.35">
      <c r="EW835" s="31"/>
      <c r="FB835" s="5"/>
      <c r="FI835" s="5"/>
      <c r="FJ835" s="139"/>
      <c r="FL835" s="2"/>
      <c r="FN835" s="2"/>
    </row>
    <row r="836" spans="153:170" x14ac:dyDescent="0.35">
      <c r="EW836" s="31"/>
      <c r="FB836" s="5"/>
      <c r="FI836" s="5"/>
      <c r="FJ836" s="139"/>
      <c r="FL836" s="2"/>
      <c r="FN836" s="2"/>
    </row>
    <row r="837" spans="153:170" x14ac:dyDescent="0.35">
      <c r="EW837" s="31"/>
      <c r="FB837" s="5"/>
      <c r="FI837" s="5"/>
      <c r="FJ837" s="139"/>
      <c r="FL837" s="2"/>
      <c r="FN837" s="2"/>
    </row>
    <row r="838" spans="153:170" x14ac:dyDescent="0.35">
      <c r="EW838" s="31"/>
      <c r="FB838" s="5"/>
      <c r="FI838" s="5"/>
      <c r="FJ838" s="139"/>
      <c r="FL838" s="2"/>
      <c r="FN838" s="2"/>
    </row>
    <row r="839" spans="153:170" x14ac:dyDescent="0.35">
      <c r="EW839" s="31"/>
      <c r="FB839" s="5"/>
      <c r="FI839" s="5"/>
      <c r="FJ839" s="139"/>
      <c r="FL839" s="2"/>
      <c r="FN839" s="2"/>
    </row>
    <row r="840" spans="153:170" x14ac:dyDescent="0.35">
      <c r="EW840" s="31"/>
      <c r="FB840" s="5"/>
      <c r="FI840" s="5"/>
      <c r="FJ840" s="139"/>
      <c r="FL840" s="2"/>
      <c r="FN840" s="2"/>
    </row>
    <row r="841" spans="153:170" x14ac:dyDescent="0.35">
      <c r="EW841" s="31"/>
      <c r="FB841" s="5"/>
      <c r="FI841" s="5"/>
      <c r="FJ841" s="139"/>
      <c r="FL841" s="2"/>
      <c r="FN841" s="2"/>
    </row>
    <row r="842" spans="153:170" x14ac:dyDescent="0.35">
      <c r="EW842" s="31"/>
      <c r="FB842" s="5"/>
      <c r="FI842" s="5"/>
      <c r="FJ842" s="139"/>
      <c r="FL842" s="2"/>
      <c r="FN842" s="2"/>
    </row>
    <row r="843" spans="153:170" x14ac:dyDescent="0.35">
      <c r="EW843" s="31"/>
      <c r="FB843" s="5"/>
      <c r="FI843" s="5"/>
      <c r="FJ843" s="139"/>
      <c r="FL843" s="2"/>
      <c r="FN843" s="2"/>
    </row>
    <row r="844" spans="153:170" x14ac:dyDescent="0.35">
      <c r="EW844" s="31"/>
      <c r="FB844" s="5"/>
      <c r="FI844" s="5"/>
      <c r="FJ844" s="139"/>
      <c r="FL844" s="2"/>
      <c r="FN844" s="2"/>
    </row>
    <row r="845" spans="153:170" x14ac:dyDescent="0.35">
      <c r="EW845" s="31"/>
      <c r="FB845" s="5"/>
      <c r="FI845" s="5"/>
      <c r="FJ845" s="139"/>
      <c r="FL845" s="2"/>
      <c r="FN845" s="2"/>
    </row>
    <row r="846" spans="153:170" x14ac:dyDescent="0.35">
      <c r="EW846" s="31"/>
      <c r="FB846" s="5"/>
      <c r="FI846" s="5"/>
      <c r="FJ846" s="139"/>
      <c r="FL846" s="2"/>
      <c r="FN846" s="2"/>
    </row>
    <row r="847" spans="153:170" x14ac:dyDescent="0.35">
      <c r="EW847" s="31"/>
      <c r="FB847" s="5"/>
      <c r="FI847" s="5"/>
      <c r="FJ847" s="139"/>
      <c r="FL847" s="2"/>
      <c r="FN847" s="2"/>
    </row>
    <row r="848" spans="153:170" x14ac:dyDescent="0.35">
      <c r="EW848" s="31"/>
      <c r="FB848" s="5"/>
      <c r="FI848" s="5"/>
      <c r="FJ848" s="139"/>
      <c r="FL848" s="2"/>
      <c r="FN848" s="2"/>
    </row>
    <row r="849" spans="153:170" x14ac:dyDescent="0.35">
      <c r="EW849" s="31"/>
      <c r="FB849" s="5"/>
      <c r="FI849" s="5"/>
      <c r="FJ849" s="139"/>
      <c r="FL849" s="2"/>
      <c r="FN849" s="2"/>
    </row>
    <row r="850" spans="153:170" x14ac:dyDescent="0.35">
      <c r="EW850" s="31"/>
      <c r="FB850" s="5"/>
      <c r="FI850" s="5"/>
      <c r="FJ850" s="139"/>
      <c r="FL850" s="2"/>
      <c r="FN850" s="2"/>
    </row>
    <row r="851" spans="153:170" x14ac:dyDescent="0.35">
      <c r="EW851" s="31"/>
      <c r="FB851" s="5"/>
      <c r="FI851" s="5"/>
      <c r="FJ851" s="139"/>
      <c r="FL851" s="2"/>
      <c r="FN851" s="2"/>
    </row>
    <row r="852" spans="153:170" x14ac:dyDescent="0.35">
      <c r="EW852" s="31"/>
      <c r="FB852" s="5"/>
      <c r="FI852" s="5"/>
      <c r="FJ852" s="139"/>
      <c r="FL852" s="2"/>
      <c r="FN852" s="2"/>
    </row>
    <row r="853" spans="153:170" x14ac:dyDescent="0.35">
      <c r="EW853" s="31"/>
      <c r="FB853" s="5"/>
      <c r="FI853" s="5"/>
      <c r="FJ853" s="139"/>
      <c r="FL853" s="2"/>
      <c r="FN853" s="2"/>
    </row>
    <row r="854" spans="153:170" x14ac:dyDescent="0.35">
      <c r="EW854" s="31"/>
      <c r="FB854" s="5"/>
      <c r="FI854" s="5"/>
      <c r="FJ854" s="139"/>
      <c r="FL854" s="2"/>
      <c r="FN854" s="2"/>
    </row>
    <row r="855" spans="153:170" x14ac:dyDescent="0.35">
      <c r="EW855" s="31"/>
      <c r="FB855" s="5"/>
      <c r="FI855" s="5"/>
      <c r="FJ855" s="139"/>
      <c r="FL855" s="2"/>
      <c r="FN855" s="2"/>
    </row>
    <row r="856" spans="153:170" x14ac:dyDescent="0.35">
      <c r="EW856" s="31"/>
      <c r="FB856" s="5"/>
      <c r="FI856" s="5"/>
      <c r="FJ856" s="139"/>
      <c r="FL856" s="2"/>
      <c r="FN856" s="2"/>
    </row>
    <row r="857" spans="153:170" x14ac:dyDescent="0.35">
      <c r="EW857" s="31"/>
      <c r="FB857" s="5"/>
      <c r="FI857" s="5"/>
      <c r="FJ857" s="139"/>
      <c r="FL857" s="2"/>
      <c r="FN857" s="2"/>
    </row>
    <row r="858" spans="153:170" x14ac:dyDescent="0.35">
      <c r="EW858" s="31"/>
      <c r="FB858" s="5"/>
      <c r="FI858" s="5"/>
      <c r="FJ858" s="139"/>
      <c r="FL858" s="2"/>
      <c r="FN858" s="2"/>
    </row>
    <row r="859" spans="153:170" x14ac:dyDescent="0.35">
      <c r="EW859" s="31"/>
      <c r="FB859" s="5"/>
      <c r="FI859" s="5"/>
      <c r="FJ859" s="139"/>
      <c r="FL859" s="2"/>
      <c r="FN859" s="2"/>
    </row>
    <row r="860" spans="153:170" x14ac:dyDescent="0.35">
      <c r="EW860" s="31"/>
      <c r="FB860" s="5"/>
      <c r="FI860" s="5"/>
      <c r="FJ860" s="139"/>
      <c r="FL860" s="2"/>
      <c r="FN860" s="2"/>
    </row>
    <row r="861" spans="153:170" x14ac:dyDescent="0.35">
      <c r="EW861" s="31"/>
      <c r="FB861" s="5"/>
      <c r="FI861" s="5"/>
      <c r="FJ861" s="139"/>
      <c r="FL861" s="2"/>
      <c r="FN861" s="2"/>
    </row>
    <row r="862" spans="153:170" x14ac:dyDescent="0.35">
      <c r="EW862" s="31"/>
      <c r="FB862" s="5"/>
      <c r="FI862" s="5"/>
      <c r="FJ862" s="139"/>
      <c r="FL862" s="2"/>
      <c r="FN862" s="2"/>
    </row>
    <row r="863" spans="153:170" x14ac:dyDescent="0.35">
      <c r="EW863" s="31"/>
      <c r="FB863" s="5"/>
      <c r="FI863" s="5"/>
      <c r="FJ863" s="139"/>
      <c r="FL863" s="2"/>
      <c r="FN863" s="2"/>
    </row>
    <row r="864" spans="153:170" x14ac:dyDescent="0.35">
      <c r="EW864" s="31"/>
      <c r="FB864" s="5"/>
      <c r="FI864" s="5"/>
      <c r="FJ864" s="139"/>
      <c r="FL864" s="2"/>
      <c r="FN864" s="2"/>
    </row>
    <row r="865" spans="153:170" x14ac:dyDescent="0.35">
      <c r="EW865" s="31"/>
      <c r="FB865" s="5"/>
      <c r="FI865" s="5"/>
      <c r="FJ865" s="139"/>
      <c r="FL865" s="2"/>
      <c r="FN865" s="2"/>
    </row>
    <row r="866" spans="153:170" x14ac:dyDescent="0.35">
      <c r="EW866" s="31"/>
      <c r="FB866" s="5"/>
      <c r="FI866" s="5"/>
      <c r="FJ866" s="139"/>
      <c r="FL866" s="2"/>
      <c r="FN866" s="2"/>
    </row>
    <row r="867" spans="153:170" x14ac:dyDescent="0.35">
      <c r="EW867" s="31"/>
      <c r="FB867" s="5"/>
      <c r="FI867" s="5"/>
      <c r="FJ867" s="139"/>
      <c r="FL867" s="2"/>
      <c r="FN867" s="2"/>
    </row>
    <row r="868" spans="153:170" x14ac:dyDescent="0.35">
      <c r="EW868" s="31"/>
      <c r="FB868" s="5"/>
      <c r="FI868" s="5"/>
      <c r="FJ868" s="139"/>
      <c r="FL868" s="2"/>
      <c r="FN868" s="2"/>
    </row>
    <row r="869" spans="153:170" x14ac:dyDescent="0.35">
      <c r="EW869" s="31"/>
      <c r="FB869" s="5"/>
      <c r="FI869" s="5"/>
      <c r="FJ869" s="139"/>
      <c r="FL869" s="2"/>
      <c r="FN869" s="2"/>
    </row>
    <row r="870" spans="153:170" x14ac:dyDescent="0.35">
      <c r="EW870" s="31"/>
      <c r="FB870" s="5"/>
      <c r="FI870" s="5"/>
      <c r="FJ870" s="139"/>
      <c r="FL870" s="2"/>
      <c r="FN870" s="2"/>
    </row>
    <row r="871" spans="153:170" x14ac:dyDescent="0.35">
      <c r="EW871" s="31"/>
      <c r="FB871" s="5"/>
      <c r="FI871" s="5"/>
      <c r="FJ871" s="139"/>
      <c r="FL871" s="2"/>
      <c r="FN871" s="2"/>
    </row>
    <row r="872" spans="153:170" x14ac:dyDescent="0.35">
      <c r="EW872" s="31"/>
      <c r="FB872" s="5"/>
      <c r="FI872" s="5"/>
      <c r="FJ872" s="139"/>
      <c r="FL872" s="2"/>
      <c r="FN872" s="2"/>
    </row>
    <row r="873" spans="153:170" x14ac:dyDescent="0.35">
      <c r="EW873" s="31"/>
      <c r="FB873" s="5"/>
      <c r="FI873" s="5"/>
      <c r="FJ873" s="139"/>
      <c r="FL873" s="2"/>
      <c r="FN873" s="2"/>
    </row>
    <row r="874" spans="153:170" x14ac:dyDescent="0.35">
      <c r="EW874" s="31"/>
      <c r="FB874" s="5"/>
      <c r="FI874" s="5"/>
      <c r="FJ874" s="139"/>
      <c r="FL874" s="2"/>
      <c r="FN874" s="2"/>
    </row>
    <row r="875" spans="153:170" x14ac:dyDescent="0.35">
      <c r="EW875" s="31"/>
      <c r="FB875" s="5"/>
      <c r="FI875" s="5"/>
      <c r="FJ875" s="139"/>
      <c r="FL875" s="2"/>
      <c r="FN875" s="2"/>
    </row>
    <row r="876" spans="153:170" x14ac:dyDescent="0.35">
      <c r="EW876" s="31"/>
      <c r="FB876" s="5"/>
      <c r="FI876" s="5"/>
      <c r="FJ876" s="139"/>
      <c r="FL876" s="2"/>
      <c r="FN876" s="2"/>
    </row>
    <row r="877" spans="153:170" x14ac:dyDescent="0.35">
      <c r="EW877" s="31"/>
      <c r="FB877" s="5"/>
      <c r="FI877" s="5"/>
      <c r="FJ877" s="139"/>
      <c r="FL877" s="2"/>
      <c r="FN877" s="2"/>
    </row>
    <row r="878" spans="153:170" x14ac:dyDescent="0.35">
      <c r="EW878" s="31"/>
      <c r="FB878" s="5"/>
      <c r="FI878" s="5"/>
      <c r="FJ878" s="139"/>
      <c r="FL878" s="2"/>
      <c r="FN878" s="2"/>
    </row>
    <row r="879" spans="153:170" x14ac:dyDescent="0.35">
      <c r="EW879" s="31"/>
      <c r="FB879" s="5"/>
      <c r="FI879" s="5"/>
      <c r="FJ879" s="139"/>
      <c r="FL879" s="2"/>
      <c r="FN879" s="2"/>
    </row>
    <row r="880" spans="153:170" x14ac:dyDescent="0.35">
      <c r="EW880" s="31"/>
      <c r="FB880" s="5"/>
      <c r="FI880" s="5"/>
      <c r="FJ880" s="139"/>
      <c r="FL880" s="2"/>
      <c r="FN880" s="2"/>
    </row>
    <row r="881" spans="153:170" x14ac:dyDescent="0.35">
      <c r="EW881" s="31"/>
      <c r="FB881" s="5"/>
      <c r="FI881" s="5"/>
      <c r="FJ881" s="139"/>
      <c r="FL881" s="2"/>
      <c r="FN881" s="2"/>
    </row>
    <row r="882" spans="153:170" x14ac:dyDescent="0.35">
      <c r="EW882" s="31"/>
      <c r="FB882" s="5"/>
      <c r="FI882" s="5"/>
      <c r="FJ882" s="139"/>
      <c r="FL882" s="2"/>
      <c r="FN882" s="2"/>
    </row>
    <row r="883" spans="153:170" x14ac:dyDescent="0.35">
      <c r="EW883" s="31"/>
      <c r="FB883" s="5"/>
      <c r="FI883" s="5"/>
      <c r="FJ883" s="139"/>
      <c r="FL883" s="2"/>
      <c r="FN883" s="2"/>
    </row>
    <row r="884" spans="153:170" x14ac:dyDescent="0.35">
      <c r="EW884" s="31"/>
      <c r="FB884" s="5"/>
      <c r="FI884" s="5"/>
      <c r="FJ884" s="139"/>
      <c r="FL884" s="2"/>
      <c r="FN884" s="2"/>
    </row>
    <row r="885" spans="153:170" x14ac:dyDescent="0.35">
      <c r="EW885" s="31"/>
      <c r="FB885" s="5"/>
      <c r="FI885" s="5"/>
      <c r="FJ885" s="139"/>
      <c r="FL885" s="2"/>
      <c r="FN885" s="2"/>
    </row>
    <row r="886" spans="153:170" x14ac:dyDescent="0.35">
      <c r="EW886" s="31"/>
      <c r="FB886" s="5"/>
      <c r="FI886" s="5"/>
      <c r="FJ886" s="139"/>
      <c r="FL886" s="2"/>
      <c r="FN886" s="2"/>
    </row>
    <row r="887" spans="153:170" x14ac:dyDescent="0.35">
      <c r="EW887" s="31"/>
      <c r="FB887" s="5"/>
      <c r="FI887" s="5"/>
      <c r="FJ887" s="139"/>
      <c r="FL887" s="2"/>
      <c r="FN887" s="2"/>
    </row>
    <row r="888" spans="153:170" x14ac:dyDescent="0.35">
      <c r="EW888" s="31"/>
      <c r="FB888" s="5"/>
      <c r="FI888" s="5"/>
      <c r="FJ888" s="139"/>
      <c r="FL888" s="2"/>
      <c r="FN888" s="2"/>
    </row>
    <row r="889" spans="153:170" x14ac:dyDescent="0.35">
      <c r="EW889" s="31"/>
      <c r="FB889" s="5"/>
      <c r="FI889" s="5"/>
      <c r="FJ889" s="139"/>
      <c r="FL889" s="2"/>
      <c r="FN889" s="2"/>
    </row>
    <row r="890" spans="153:170" x14ac:dyDescent="0.35">
      <c r="EW890" s="31"/>
      <c r="FB890" s="5"/>
      <c r="FI890" s="5"/>
      <c r="FJ890" s="139"/>
      <c r="FL890" s="2"/>
      <c r="FN890" s="2"/>
    </row>
    <row r="891" spans="153:170" x14ac:dyDescent="0.35">
      <c r="EW891" s="31"/>
      <c r="FB891" s="5"/>
      <c r="FI891" s="5"/>
      <c r="FJ891" s="139"/>
      <c r="FL891" s="2"/>
      <c r="FN891" s="2"/>
    </row>
    <row r="892" spans="153:170" x14ac:dyDescent="0.35">
      <c r="EW892" s="31"/>
      <c r="FB892" s="5"/>
      <c r="FI892" s="5"/>
      <c r="FJ892" s="139"/>
      <c r="FL892" s="2"/>
      <c r="FN892" s="2"/>
    </row>
    <row r="893" spans="153:170" x14ac:dyDescent="0.35">
      <c r="EW893" s="31"/>
      <c r="FB893" s="5"/>
      <c r="FI893" s="5"/>
      <c r="FJ893" s="139"/>
      <c r="FL893" s="2"/>
      <c r="FN893" s="2"/>
    </row>
    <row r="894" spans="153:170" x14ac:dyDescent="0.35">
      <c r="EW894" s="31"/>
      <c r="FB894" s="5"/>
      <c r="FI894" s="5"/>
      <c r="FJ894" s="139"/>
      <c r="FL894" s="2"/>
      <c r="FN894" s="2"/>
    </row>
    <row r="895" spans="153:170" x14ac:dyDescent="0.35">
      <c r="EW895" s="31"/>
      <c r="FB895" s="5"/>
      <c r="FI895" s="5"/>
      <c r="FJ895" s="139"/>
      <c r="FL895" s="2"/>
      <c r="FN895" s="2"/>
    </row>
    <row r="896" spans="153:170" x14ac:dyDescent="0.35">
      <c r="EW896" s="31"/>
      <c r="FB896" s="5"/>
      <c r="FI896" s="5"/>
      <c r="FJ896" s="139"/>
      <c r="FL896" s="2"/>
      <c r="FN896" s="2"/>
    </row>
    <row r="897" spans="153:170" x14ac:dyDescent="0.35">
      <c r="EW897" s="31"/>
      <c r="FB897" s="5"/>
      <c r="FI897" s="5"/>
      <c r="FJ897" s="139"/>
      <c r="FL897" s="2"/>
      <c r="FN897" s="2"/>
    </row>
    <row r="898" spans="153:170" x14ac:dyDescent="0.35">
      <c r="EW898" s="31"/>
      <c r="FB898" s="5"/>
      <c r="FI898" s="5"/>
      <c r="FJ898" s="139"/>
      <c r="FL898" s="2"/>
      <c r="FN898" s="2"/>
    </row>
    <row r="899" spans="153:170" x14ac:dyDescent="0.35">
      <c r="EW899" s="31"/>
      <c r="FB899" s="5"/>
      <c r="FI899" s="5"/>
      <c r="FJ899" s="139"/>
      <c r="FL899" s="2"/>
      <c r="FN899" s="2"/>
    </row>
    <row r="900" spans="153:170" x14ac:dyDescent="0.35">
      <c r="EW900" s="31"/>
      <c r="FB900" s="5"/>
      <c r="FI900" s="5"/>
      <c r="FJ900" s="139"/>
      <c r="FL900" s="2"/>
      <c r="FN900" s="2"/>
    </row>
    <row r="901" spans="153:170" x14ac:dyDescent="0.35">
      <c r="EW901" s="31"/>
      <c r="FB901" s="5"/>
      <c r="FI901" s="5"/>
      <c r="FJ901" s="139"/>
      <c r="FL901" s="2"/>
      <c r="FN901" s="2"/>
    </row>
    <row r="902" spans="153:170" x14ac:dyDescent="0.35">
      <c r="EW902" s="31"/>
      <c r="FB902" s="5"/>
      <c r="FI902" s="5"/>
      <c r="FJ902" s="139"/>
      <c r="FL902" s="2"/>
      <c r="FN902" s="2"/>
    </row>
    <row r="903" spans="153:170" x14ac:dyDescent="0.35">
      <c r="EW903" s="31"/>
      <c r="FB903" s="5"/>
      <c r="FI903" s="5"/>
      <c r="FJ903" s="139"/>
      <c r="FL903" s="2"/>
      <c r="FN903" s="2"/>
    </row>
    <row r="904" spans="153:170" x14ac:dyDescent="0.35">
      <c r="EW904" s="31"/>
      <c r="FB904" s="5"/>
      <c r="FI904" s="5"/>
      <c r="FJ904" s="139"/>
      <c r="FL904" s="2"/>
      <c r="FN904" s="2"/>
    </row>
    <row r="905" spans="153:170" x14ac:dyDescent="0.35">
      <c r="EW905" s="31"/>
      <c r="FB905" s="5"/>
      <c r="FI905" s="5"/>
      <c r="FJ905" s="139"/>
      <c r="FL905" s="2"/>
      <c r="FN905" s="2"/>
    </row>
    <row r="906" spans="153:170" x14ac:dyDescent="0.35">
      <c r="EW906" s="31"/>
      <c r="FB906" s="5"/>
      <c r="FI906" s="5"/>
      <c r="FJ906" s="139"/>
      <c r="FL906" s="2"/>
      <c r="FN906" s="2"/>
    </row>
    <row r="907" spans="153:170" x14ac:dyDescent="0.35">
      <c r="EW907" s="31"/>
      <c r="FB907" s="5"/>
      <c r="FI907" s="5"/>
      <c r="FJ907" s="139"/>
      <c r="FL907" s="2"/>
      <c r="FN907" s="2"/>
    </row>
    <row r="908" spans="153:170" x14ac:dyDescent="0.35">
      <c r="EW908" s="31"/>
      <c r="FB908" s="5"/>
      <c r="FI908" s="5"/>
      <c r="FJ908" s="139"/>
      <c r="FL908" s="2"/>
      <c r="FN908" s="2"/>
    </row>
    <row r="909" spans="153:170" x14ac:dyDescent="0.35">
      <c r="EW909" s="31"/>
      <c r="FB909" s="5"/>
      <c r="FI909" s="5"/>
      <c r="FJ909" s="139"/>
      <c r="FL909" s="2"/>
      <c r="FN909" s="2"/>
    </row>
    <row r="910" spans="153:170" x14ac:dyDescent="0.35">
      <c r="EW910" s="31"/>
      <c r="FB910" s="5"/>
      <c r="FI910" s="5"/>
      <c r="FJ910" s="139"/>
      <c r="FL910" s="2"/>
      <c r="FN910" s="2"/>
    </row>
    <row r="911" spans="153:170" x14ac:dyDescent="0.35">
      <c r="EW911" s="31"/>
      <c r="FB911" s="5"/>
      <c r="FI911" s="5"/>
      <c r="FJ911" s="139"/>
      <c r="FL911" s="2"/>
      <c r="FN911" s="2"/>
    </row>
    <row r="912" spans="153:170" x14ac:dyDescent="0.35">
      <c r="EW912" s="31"/>
      <c r="FB912" s="5"/>
      <c r="FI912" s="5"/>
      <c r="FJ912" s="139"/>
      <c r="FL912" s="2"/>
      <c r="FN912" s="2"/>
    </row>
    <row r="913" spans="153:170" x14ac:dyDescent="0.35">
      <c r="EW913" s="31"/>
      <c r="FB913" s="5"/>
      <c r="FI913" s="5"/>
      <c r="FJ913" s="139"/>
      <c r="FL913" s="2"/>
      <c r="FN913" s="2"/>
    </row>
    <row r="914" spans="153:170" x14ac:dyDescent="0.35">
      <c r="EW914" s="31"/>
      <c r="FB914" s="5"/>
      <c r="FI914" s="5"/>
      <c r="FJ914" s="139"/>
      <c r="FL914" s="2"/>
      <c r="FN914" s="2"/>
    </row>
    <row r="915" spans="153:170" x14ac:dyDescent="0.35">
      <c r="EW915" s="31"/>
      <c r="FB915" s="5"/>
      <c r="FI915" s="5"/>
      <c r="FJ915" s="139"/>
      <c r="FL915" s="2"/>
      <c r="FN915" s="2"/>
    </row>
    <row r="916" spans="153:170" x14ac:dyDescent="0.35">
      <c r="EW916" s="31"/>
      <c r="FB916" s="5"/>
      <c r="FI916" s="5"/>
      <c r="FJ916" s="139"/>
      <c r="FL916" s="2"/>
      <c r="FN916" s="2"/>
    </row>
    <row r="917" spans="153:170" x14ac:dyDescent="0.35">
      <c r="EW917" s="31"/>
      <c r="FB917" s="5"/>
      <c r="FI917" s="5"/>
      <c r="FJ917" s="139"/>
      <c r="FL917" s="2"/>
      <c r="FN917" s="2"/>
    </row>
    <row r="918" spans="153:170" x14ac:dyDescent="0.35">
      <c r="EW918" s="31"/>
      <c r="FB918" s="5"/>
      <c r="FI918" s="5"/>
      <c r="FJ918" s="139"/>
      <c r="FL918" s="2"/>
      <c r="FN918" s="2"/>
    </row>
    <row r="919" spans="153:170" x14ac:dyDescent="0.35">
      <c r="EW919" s="31"/>
      <c r="FB919" s="5"/>
      <c r="FI919" s="5"/>
      <c r="FJ919" s="139"/>
      <c r="FL919" s="2"/>
      <c r="FN919" s="2"/>
    </row>
    <row r="920" spans="153:170" x14ac:dyDescent="0.35">
      <c r="EW920" s="31"/>
      <c r="FB920" s="5"/>
      <c r="FI920" s="5"/>
      <c r="FJ920" s="139"/>
      <c r="FL920" s="2"/>
      <c r="FN920" s="2"/>
    </row>
    <row r="921" spans="153:170" x14ac:dyDescent="0.35">
      <c r="EW921" s="31"/>
      <c r="FB921" s="5"/>
      <c r="FI921" s="5"/>
      <c r="FJ921" s="139"/>
      <c r="FL921" s="2"/>
      <c r="FN921" s="2"/>
    </row>
    <row r="922" spans="153:170" x14ac:dyDescent="0.35">
      <c r="EW922" s="31"/>
      <c r="FB922" s="5"/>
      <c r="FI922" s="5"/>
      <c r="FJ922" s="139"/>
      <c r="FL922" s="2"/>
      <c r="FN922" s="2"/>
    </row>
    <row r="923" spans="153:170" x14ac:dyDescent="0.35">
      <c r="EW923" s="31"/>
      <c r="FB923" s="5"/>
      <c r="FI923" s="5"/>
      <c r="FJ923" s="139"/>
      <c r="FL923" s="2"/>
      <c r="FN923" s="2"/>
    </row>
    <row r="924" spans="153:170" x14ac:dyDescent="0.35">
      <c r="EW924" s="31"/>
      <c r="FB924" s="5"/>
      <c r="FI924" s="5"/>
      <c r="FJ924" s="139"/>
      <c r="FL924" s="2"/>
      <c r="FN924" s="2"/>
    </row>
    <row r="925" spans="153:170" x14ac:dyDescent="0.35">
      <c r="EW925" s="31"/>
      <c r="FB925" s="5"/>
      <c r="FI925" s="5"/>
      <c r="FJ925" s="139"/>
      <c r="FL925" s="2"/>
      <c r="FN925" s="2"/>
    </row>
    <row r="926" spans="153:170" x14ac:dyDescent="0.35">
      <c r="EW926" s="31"/>
      <c r="FB926" s="5"/>
      <c r="FI926" s="5"/>
      <c r="FJ926" s="139"/>
      <c r="FL926" s="2"/>
      <c r="FN926" s="2"/>
    </row>
    <row r="927" spans="153:170" x14ac:dyDescent="0.35">
      <c r="EW927" s="31"/>
      <c r="FB927" s="5"/>
      <c r="FI927" s="5"/>
      <c r="FJ927" s="139"/>
      <c r="FL927" s="2"/>
      <c r="FN927" s="2"/>
    </row>
    <row r="928" spans="153:170" x14ac:dyDescent="0.35">
      <c r="EW928" s="31"/>
      <c r="FB928" s="5"/>
      <c r="FI928" s="5"/>
      <c r="FJ928" s="139"/>
      <c r="FL928" s="2"/>
      <c r="FN928" s="2"/>
    </row>
    <row r="929" spans="153:170" x14ac:dyDescent="0.35">
      <c r="EW929" s="31"/>
      <c r="FB929" s="5"/>
      <c r="FI929" s="5"/>
      <c r="FJ929" s="139"/>
      <c r="FL929" s="2"/>
      <c r="FN929" s="2"/>
    </row>
    <row r="930" spans="153:170" x14ac:dyDescent="0.35">
      <c r="EW930" s="31"/>
      <c r="FB930" s="5"/>
      <c r="FI930" s="5"/>
      <c r="FJ930" s="139"/>
      <c r="FL930" s="2"/>
      <c r="FN930" s="2"/>
    </row>
    <row r="931" spans="153:170" x14ac:dyDescent="0.35">
      <c r="EW931" s="31"/>
      <c r="FB931" s="5"/>
      <c r="FI931" s="5"/>
      <c r="FJ931" s="139"/>
      <c r="FL931" s="2"/>
      <c r="FN931" s="2"/>
    </row>
    <row r="932" spans="153:170" x14ac:dyDescent="0.35">
      <c r="EW932" s="31"/>
      <c r="FB932" s="5"/>
      <c r="FI932" s="5"/>
      <c r="FJ932" s="139"/>
      <c r="FL932" s="2"/>
      <c r="FN932" s="2"/>
    </row>
    <row r="933" spans="153:170" x14ac:dyDescent="0.35">
      <c r="EW933" s="31"/>
      <c r="FB933" s="5"/>
      <c r="FI933" s="5"/>
      <c r="FJ933" s="139"/>
      <c r="FL933" s="2"/>
      <c r="FN933" s="2"/>
    </row>
    <row r="934" spans="153:170" x14ac:dyDescent="0.35">
      <c r="EW934" s="31"/>
      <c r="FB934" s="5"/>
      <c r="FI934" s="5"/>
      <c r="FJ934" s="139"/>
      <c r="FL934" s="2"/>
      <c r="FN934" s="2"/>
    </row>
    <row r="935" spans="153:170" x14ac:dyDescent="0.35">
      <c r="EW935" s="31"/>
      <c r="FB935" s="5"/>
      <c r="FI935" s="5"/>
      <c r="FJ935" s="139"/>
      <c r="FL935" s="2"/>
      <c r="FN935" s="2"/>
    </row>
    <row r="936" spans="153:170" x14ac:dyDescent="0.35">
      <c r="EW936" s="31"/>
      <c r="FB936" s="5"/>
      <c r="FI936" s="5"/>
      <c r="FJ936" s="139"/>
      <c r="FL936" s="2"/>
      <c r="FN936" s="2"/>
    </row>
    <row r="937" spans="153:170" x14ac:dyDescent="0.35">
      <c r="EW937" s="31"/>
      <c r="FB937" s="5"/>
      <c r="FI937" s="5"/>
      <c r="FJ937" s="139"/>
      <c r="FL937" s="2"/>
      <c r="FN937" s="2"/>
    </row>
    <row r="938" spans="153:170" x14ac:dyDescent="0.35">
      <c r="EW938" s="31"/>
      <c r="FB938" s="5"/>
      <c r="FI938" s="5"/>
      <c r="FJ938" s="139"/>
      <c r="FL938" s="2"/>
      <c r="FN938" s="2"/>
    </row>
    <row r="939" spans="153:170" x14ac:dyDescent="0.35">
      <c r="EW939" s="31"/>
      <c r="FB939" s="5"/>
      <c r="FI939" s="5"/>
      <c r="FJ939" s="139"/>
      <c r="FL939" s="2"/>
      <c r="FN939" s="2"/>
    </row>
    <row r="940" spans="153:170" x14ac:dyDescent="0.35">
      <c r="EW940" s="31"/>
      <c r="FB940" s="5"/>
      <c r="FI940" s="5"/>
      <c r="FJ940" s="139"/>
      <c r="FL940" s="2"/>
      <c r="FN940" s="2"/>
    </row>
    <row r="941" spans="153:170" x14ac:dyDescent="0.35">
      <c r="EW941" s="31"/>
      <c r="FB941" s="5"/>
      <c r="FI941" s="5"/>
      <c r="FJ941" s="139"/>
      <c r="FL941" s="2"/>
      <c r="FN941" s="2"/>
    </row>
    <row r="942" spans="153:170" x14ac:dyDescent="0.35">
      <c r="EW942" s="31"/>
      <c r="FB942" s="5"/>
      <c r="FI942" s="5"/>
      <c r="FJ942" s="139"/>
      <c r="FL942" s="2"/>
      <c r="FN942" s="2"/>
    </row>
    <row r="943" spans="153:170" x14ac:dyDescent="0.35">
      <c r="EW943" s="31"/>
      <c r="FB943" s="5"/>
      <c r="FI943" s="5"/>
      <c r="FJ943" s="139"/>
      <c r="FL943" s="2"/>
      <c r="FN943" s="2"/>
    </row>
    <row r="944" spans="153:170" x14ac:dyDescent="0.35">
      <c r="EW944" s="31"/>
      <c r="FB944" s="5"/>
      <c r="FI944" s="5"/>
      <c r="FJ944" s="139"/>
      <c r="FL944" s="2"/>
      <c r="FN944" s="2"/>
    </row>
    <row r="945" spans="153:170" x14ac:dyDescent="0.35">
      <c r="EW945" s="31"/>
      <c r="FB945" s="5"/>
      <c r="FI945" s="5"/>
      <c r="FJ945" s="139"/>
      <c r="FL945" s="2"/>
      <c r="FN945" s="2"/>
    </row>
    <row r="946" spans="153:170" x14ac:dyDescent="0.35">
      <c r="EW946" s="31"/>
      <c r="FB946" s="5"/>
      <c r="FI946" s="5"/>
      <c r="FJ946" s="139"/>
      <c r="FL946" s="2"/>
      <c r="FN946" s="2"/>
    </row>
    <row r="947" spans="153:170" x14ac:dyDescent="0.35">
      <c r="EW947" s="31"/>
      <c r="FB947" s="5"/>
      <c r="FI947" s="5"/>
      <c r="FJ947" s="139"/>
      <c r="FL947" s="2"/>
      <c r="FN947" s="2"/>
    </row>
    <row r="948" spans="153:170" x14ac:dyDescent="0.35">
      <c r="EW948" s="31"/>
      <c r="FB948" s="5"/>
      <c r="FI948" s="5"/>
      <c r="FJ948" s="139"/>
      <c r="FL948" s="2"/>
      <c r="FN948" s="2"/>
    </row>
    <row r="949" spans="153:170" x14ac:dyDescent="0.35">
      <c r="EW949" s="31"/>
      <c r="FB949" s="5"/>
      <c r="FI949" s="5"/>
      <c r="FJ949" s="139"/>
      <c r="FL949" s="2"/>
      <c r="FN949" s="2"/>
    </row>
    <row r="950" spans="153:170" x14ac:dyDescent="0.35">
      <c r="EW950" s="31"/>
      <c r="FB950" s="5"/>
      <c r="FI950" s="5"/>
      <c r="FJ950" s="139"/>
      <c r="FL950" s="2"/>
      <c r="FN950" s="2"/>
    </row>
    <row r="951" spans="153:170" x14ac:dyDescent="0.35">
      <c r="EW951" s="31"/>
      <c r="FB951" s="5"/>
      <c r="FI951" s="5"/>
      <c r="FJ951" s="139"/>
      <c r="FL951" s="2"/>
      <c r="FN951" s="2"/>
    </row>
    <row r="952" spans="153:170" x14ac:dyDescent="0.35">
      <c r="EW952" s="31"/>
      <c r="FB952" s="5"/>
      <c r="FI952" s="5"/>
      <c r="FJ952" s="139"/>
      <c r="FL952" s="2"/>
      <c r="FN952" s="2"/>
    </row>
    <row r="953" spans="153:170" x14ac:dyDescent="0.35">
      <c r="EW953" s="31"/>
      <c r="FB953" s="5"/>
      <c r="FI953" s="5"/>
      <c r="FJ953" s="139"/>
      <c r="FL953" s="2"/>
      <c r="FN953" s="2"/>
    </row>
    <row r="954" spans="153:170" x14ac:dyDescent="0.35">
      <c r="EW954" s="31"/>
      <c r="FB954" s="5"/>
      <c r="FI954" s="5"/>
      <c r="FJ954" s="139"/>
      <c r="FL954" s="2"/>
      <c r="FN954" s="2"/>
    </row>
    <row r="955" spans="153:170" x14ac:dyDescent="0.35">
      <c r="EW955" s="31"/>
      <c r="FB955" s="5"/>
      <c r="FI955" s="5"/>
      <c r="FJ955" s="139"/>
      <c r="FL955" s="2"/>
      <c r="FN955" s="2"/>
    </row>
    <row r="956" spans="153:170" x14ac:dyDescent="0.35">
      <c r="EW956" s="31"/>
      <c r="FB956" s="5"/>
      <c r="FI956" s="5"/>
      <c r="FJ956" s="139"/>
      <c r="FL956" s="2"/>
      <c r="FN956" s="2"/>
    </row>
    <row r="957" spans="153:170" x14ac:dyDescent="0.35">
      <c r="EW957" s="31"/>
      <c r="FB957" s="5"/>
      <c r="FI957" s="5"/>
      <c r="FJ957" s="139"/>
      <c r="FL957" s="2"/>
      <c r="FN957" s="2"/>
    </row>
    <row r="958" spans="153:170" x14ac:dyDescent="0.35">
      <c r="EW958" s="31"/>
      <c r="FB958" s="5"/>
      <c r="FI958" s="5"/>
      <c r="FJ958" s="139"/>
      <c r="FL958" s="2"/>
      <c r="FN958" s="2"/>
    </row>
    <row r="959" spans="153:170" x14ac:dyDescent="0.35">
      <c r="EW959" s="31"/>
      <c r="FB959" s="5"/>
      <c r="FI959" s="5"/>
      <c r="FJ959" s="139"/>
      <c r="FL959" s="2"/>
      <c r="FN959" s="2"/>
    </row>
    <row r="960" spans="153:170" x14ac:dyDescent="0.35">
      <c r="EW960" s="31"/>
      <c r="FB960" s="5"/>
      <c r="FI960" s="5"/>
      <c r="FJ960" s="139"/>
      <c r="FL960" s="2"/>
      <c r="FN960" s="2"/>
    </row>
    <row r="961" spans="153:170" x14ac:dyDescent="0.35">
      <c r="EW961" s="31"/>
      <c r="FB961" s="5"/>
      <c r="FI961" s="5"/>
      <c r="FJ961" s="139"/>
      <c r="FL961" s="2"/>
      <c r="FN961" s="2"/>
    </row>
    <row r="962" spans="153:170" x14ac:dyDescent="0.35">
      <c r="EW962" s="31"/>
      <c r="FB962" s="5"/>
      <c r="FI962" s="5"/>
      <c r="FJ962" s="139"/>
      <c r="FL962" s="2"/>
      <c r="FN962" s="2"/>
    </row>
    <row r="963" spans="153:170" x14ac:dyDescent="0.35">
      <c r="EW963" s="31"/>
      <c r="FB963" s="5"/>
      <c r="FI963" s="5"/>
      <c r="FJ963" s="139"/>
      <c r="FL963" s="2"/>
      <c r="FN963" s="2"/>
    </row>
    <row r="964" spans="153:170" x14ac:dyDescent="0.35">
      <c r="EW964" s="31"/>
      <c r="FB964" s="5"/>
      <c r="FI964" s="5"/>
      <c r="FJ964" s="139"/>
      <c r="FL964" s="2"/>
      <c r="FN964" s="2"/>
    </row>
    <row r="965" spans="153:170" x14ac:dyDescent="0.35">
      <c r="EW965" s="31"/>
      <c r="FB965" s="5"/>
      <c r="FI965" s="5"/>
      <c r="FJ965" s="139"/>
      <c r="FL965" s="2"/>
      <c r="FN965" s="2"/>
    </row>
    <row r="966" spans="153:170" x14ac:dyDescent="0.35">
      <c r="EW966" s="31"/>
      <c r="FB966" s="5"/>
      <c r="FI966" s="5"/>
      <c r="FJ966" s="139"/>
      <c r="FL966" s="2"/>
      <c r="FN966" s="2"/>
    </row>
    <row r="967" spans="153:170" x14ac:dyDescent="0.35">
      <c r="EW967" s="31"/>
      <c r="FB967" s="5"/>
      <c r="FI967" s="5"/>
      <c r="FJ967" s="139"/>
      <c r="FL967" s="2"/>
      <c r="FN967" s="2"/>
    </row>
    <row r="968" spans="153:170" x14ac:dyDescent="0.35">
      <c r="EW968" s="31"/>
      <c r="FB968" s="5"/>
      <c r="FI968" s="5"/>
      <c r="FJ968" s="139"/>
      <c r="FL968" s="2"/>
      <c r="FN968" s="2"/>
    </row>
    <row r="969" spans="153:170" x14ac:dyDescent="0.35">
      <c r="EW969" s="31"/>
      <c r="FB969" s="5"/>
      <c r="FI969" s="5"/>
      <c r="FJ969" s="139"/>
      <c r="FL969" s="2"/>
      <c r="FN969" s="2"/>
    </row>
    <row r="970" spans="153:170" x14ac:dyDescent="0.35">
      <c r="EW970" s="31"/>
      <c r="FB970" s="5"/>
      <c r="FI970" s="5"/>
      <c r="FJ970" s="139"/>
      <c r="FL970" s="2"/>
      <c r="FN970" s="2"/>
    </row>
    <row r="971" spans="153:170" x14ac:dyDescent="0.35">
      <c r="EW971" s="31"/>
      <c r="FB971" s="5"/>
      <c r="FI971" s="5"/>
      <c r="FJ971" s="139"/>
      <c r="FL971" s="2"/>
      <c r="FN971" s="2"/>
    </row>
    <row r="972" spans="153:170" x14ac:dyDescent="0.35">
      <c r="EW972" s="31"/>
      <c r="FB972" s="5"/>
      <c r="FI972" s="5"/>
      <c r="FJ972" s="139"/>
      <c r="FL972" s="2"/>
      <c r="FN972" s="2"/>
    </row>
    <row r="973" spans="153:170" x14ac:dyDescent="0.35">
      <c r="EW973" s="31"/>
      <c r="FB973" s="5"/>
      <c r="FI973" s="5"/>
      <c r="FJ973" s="139"/>
      <c r="FL973" s="2"/>
      <c r="FN973" s="2"/>
    </row>
    <row r="974" spans="153:170" x14ac:dyDescent="0.35">
      <c r="EW974" s="31"/>
      <c r="FB974" s="5"/>
      <c r="FI974" s="5"/>
      <c r="FJ974" s="139"/>
      <c r="FL974" s="2"/>
      <c r="FN974" s="2"/>
    </row>
    <row r="975" spans="153:170" x14ac:dyDescent="0.35">
      <c r="EW975" s="31"/>
      <c r="FB975" s="5"/>
      <c r="FI975" s="5"/>
      <c r="FJ975" s="139"/>
      <c r="FL975" s="2"/>
      <c r="FN975" s="2"/>
    </row>
    <row r="976" spans="153:170" x14ac:dyDescent="0.35">
      <c r="EW976" s="31"/>
      <c r="FB976" s="5"/>
      <c r="FI976" s="5"/>
      <c r="FJ976" s="139"/>
      <c r="FL976" s="2"/>
      <c r="FN976" s="2"/>
    </row>
    <row r="977" spans="153:170" x14ac:dyDescent="0.35">
      <c r="EW977" s="31"/>
      <c r="FB977" s="5"/>
      <c r="FI977" s="5"/>
      <c r="FJ977" s="139"/>
      <c r="FL977" s="2"/>
      <c r="FN977" s="2"/>
    </row>
    <row r="978" spans="153:170" x14ac:dyDescent="0.35">
      <c r="EW978" s="31"/>
      <c r="FB978" s="5"/>
      <c r="FI978" s="5"/>
      <c r="FJ978" s="139"/>
      <c r="FL978" s="2"/>
      <c r="FN978" s="2"/>
    </row>
    <row r="979" spans="153:170" x14ac:dyDescent="0.35">
      <c r="EW979" s="31"/>
      <c r="FB979" s="5"/>
      <c r="FI979" s="5"/>
      <c r="FJ979" s="139"/>
      <c r="FL979" s="2"/>
      <c r="FN979" s="2"/>
    </row>
    <row r="980" spans="153:170" x14ac:dyDescent="0.35">
      <c r="EW980" s="31"/>
      <c r="FB980" s="5"/>
      <c r="FI980" s="5"/>
      <c r="FJ980" s="139"/>
      <c r="FL980" s="2"/>
      <c r="FN980" s="2"/>
    </row>
    <row r="981" spans="153:170" x14ac:dyDescent="0.35">
      <c r="EW981" s="31"/>
      <c r="FB981" s="5"/>
      <c r="FI981" s="5"/>
      <c r="FJ981" s="139"/>
      <c r="FL981" s="2"/>
      <c r="FN981" s="2"/>
    </row>
    <row r="982" spans="153:170" x14ac:dyDescent="0.35">
      <c r="EW982" s="31"/>
      <c r="FB982" s="5"/>
      <c r="FI982" s="5"/>
      <c r="FJ982" s="139"/>
      <c r="FL982" s="2"/>
      <c r="FN982" s="2"/>
    </row>
    <row r="983" spans="153:170" x14ac:dyDescent="0.35">
      <c r="EW983" s="31"/>
      <c r="FB983" s="5"/>
      <c r="FI983" s="5"/>
      <c r="FJ983" s="139"/>
      <c r="FL983" s="2"/>
      <c r="FN983" s="2"/>
    </row>
    <row r="984" spans="153:170" x14ac:dyDescent="0.35">
      <c r="EW984" s="31"/>
      <c r="FB984" s="5"/>
      <c r="FI984" s="5"/>
      <c r="FJ984" s="139"/>
      <c r="FL984" s="2"/>
      <c r="FN984" s="2"/>
    </row>
    <row r="985" spans="153:170" x14ac:dyDescent="0.35">
      <c r="EW985" s="31"/>
      <c r="FB985" s="5"/>
      <c r="FI985" s="5"/>
      <c r="FJ985" s="139"/>
      <c r="FL985" s="2"/>
      <c r="FN985" s="2"/>
    </row>
    <row r="986" spans="153:170" x14ac:dyDescent="0.35">
      <c r="EW986" s="31"/>
      <c r="FB986" s="5"/>
      <c r="FI986" s="5"/>
      <c r="FJ986" s="139"/>
      <c r="FL986" s="2"/>
      <c r="FN986" s="2"/>
    </row>
    <row r="987" spans="153:170" x14ac:dyDescent="0.35">
      <c r="EW987" s="31"/>
      <c r="FB987" s="5"/>
      <c r="FI987" s="5"/>
      <c r="FJ987" s="139"/>
      <c r="FL987" s="2"/>
      <c r="FN987" s="2"/>
    </row>
    <row r="988" spans="153:170" x14ac:dyDescent="0.35">
      <c r="EW988" s="31"/>
      <c r="FB988" s="5"/>
      <c r="FI988" s="5"/>
      <c r="FJ988" s="139"/>
      <c r="FL988" s="2"/>
      <c r="FN988" s="2"/>
    </row>
    <row r="989" spans="153:170" x14ac:dyDescent="0.35">
      <c r="EW989" s="31"/>
      <c r="FB989" s="5"/>
      <c r="FI989" s="5"/>
      <c r="FJ989" s="139"/>
      <c r="FL989" s="2"/>
      <c r="FN989" s="2"/>
    </row>
    <row r="990" spans="153:170" x14ac:dyDescent="0.35">
      <c r="EW990" s="31"/>
      <c r="FB990" s="5"/>
      <c r="FI990" s="5"/>
      <c r="FJ990" s="139"/>
      <c r="FL990" s="2"/>
      <c r="FN990" s="2"/>
    </row>
    <row r="991" spans="153:170" x14ac:dyDescent="0.35">
      <c r="EW991" s="31"/>
      <c r="FB991" s="5"/>
      <c r="FI991" s="5"/>
      <c r="FJ991" s="139"/>
      <c r="FL991" s="2"/>
      <c r="FN991" s="2"/>
    </row>
    <row r="992" spans="153:170" x14ac:dyDescent="0.35">
      <c r="EW992" s="31"/>
      <c r="FB992" s="5"/>
      <c r="FI992" s="5"/>
      <c r="FJ992" s="139"/>
      <c r="FL992" s="2"/>
      <c r="FN992" s="2"/>
    </row>
    <row r="993" spans="153:170" x14ac:dyDescent="0.35">
      <c r="EW993" s="31"/>
      <c r="FB993" s="5"/>
      <c r="FI993" s="5"/>
      <c r="FJ993" s="139"/>
      <c r="FL993" s="2"/>
      <c r="FN993" s="2"/>
    </row>
    <row r="994" spans="153:170" x14ac:dyDescent="0.35">
      <c r="EW994" s="31"/>
      <c r="FB994" s="5"/>
      <c r="FI994" s="5"/>
      <c r="FJ994" s="139"/>
      <c r="FL994" s="2"/>
      <c r="FN994" s="2"/>
    </row>
    <row r="995" spans="153:170" x14ac:dyDescent="0.35">
      <c r="EW995" s="31"/>
      <c r="FB995" s="5"/>
      <c r="FI995" s="5"/>
      <c r="FJ995" s="139"/>
      <c r="FL995" s="2"/>
      <c r="FN995" s="2"/>
    </row>
    <row r="996" spans="153:170" x14ac:dyDescent="0.35">
      <c r="EW996" s="31"/>
      <c r="FB996" s="5"/>
      <c r="FI996" s="5"/>
      <c r="FJ996" s="139"/>
      <c r="FL996" s="2"/>
      <c r="FN996" s="2"/>
    </row>
    <row r="997" spans="153:170" x14ac:dyDescent="0.35">
      <c r="EW997" s="31"/>
      <c r="FB997" s="5"/>
      <c r="FI997" s="5"/>
      <c r="FJ997" s="139"/>
      <c r="FL997" s="2"/>
      <c r="FN997" s="2"/>
    </row>
    <row r="998" spans="153:170" x14ac:dyDescent="0.35">
      <c r="EW998" s="31"/>
      <c r="FB998" s="5"/>
      <c r="FI998" s="5"/>
      <c r="FJ998" s="139"/>
      <c r="FL998" s="2"/>
      <c r="FN998" s="2"/>
    </row>
    <row r="999" spans="153:170" x14ac:dyDescent="0.35">
      <c r="EW999" s="31"/>
      <c r="FB999" s="5"/>
      <c r="FI999" s="5"/>
      <c r="FJ999" s="139"/>
      <c r="FL999" s="2"/>
      <c r="FN999" s="2"/>
    </row>
    <row r="1000" spans="153:170" x14ac:dyDescent="0.35">
      <c r="EW1000" s="31"/>
      <c r="FB1000" s="5"/>
      <c r="FI1000" s="5"/>
      <c r="FJ1000" s="139"/>
      <c r="FL1000" s="2"/>
      <c r="FN1000" s="2"/>
    </row>
    <row r="1001" spans="153:170" x14ac:dyDescent="0.35">
      <c r="EW1001" s="31"/>
      <c r="FB1001" s="5"/>
      <c r="FI1001" s="5"/>
      <c r="FJ1001" s="139"/>
      <c r="FL1001" s="2"/>
      <c r="FN1001" s="2"/>
    </row>
    <row r="1002" spans="153:170" x14ac:dyDescent="0.35">
      <c r="EW1002" s="31"/>
      <c r="FB1002" s="5"/>
      <c r="FI1002" s="5"/>
      <c r="FJ1002" s="139"/>
      <c r="FL1002" s="2"/>
      <c r="FN1002" s="2"/>
    </row>
    <row r="1003" spans="153:170" x14ac:dyDescent="0.35">
      <c r="EW1003" s="31"/>
      <c r="FB1003" s="5"/>
      <c r="FI1003" s="5"/>
      <c r="FJ1003" s="139"/>
      <c r="FL1003" s="2"/>
      <c r="FN1003" s="2"/>
    </row>
    <row r="1004" spans="153:170" x14ac:dyDescent="0.35">
      <c r="EW1004" s="31"/>
      <c r="FB1004" s="5"/>
      <c r="FI1004" s="5"/>
      <c r="FJ1004" s="139"/>
      <c r="FL1004" s="2"/>
      <c r="FN1004" s="2"/>
    </row>
    <row r="1005" spans="153:170" x14ac:dyDescent="0.35">
      <c r="EW1005" s="31"/>
      <c r="FB1005" s="5"/>
      <c r="FI1005" s="5"/>
      <c r="FJ1005" s="139"/>
      <c r="FL1005" s="2"/>
      <c r="FN1005" s="2"/>
    </row>
    <row r="1006" spans="153:170" x14ac:dyDescent="0.35">
      <c r="EW1006" s="31"/>
      <c r="FB1006" s="5"/>
      <c r="FI1006" s="5"/>
      <c r="FJ1006" s="139"/>
      <c r="FL1006" s="2"/>
      <c r="FN1006" s="2"/>
    </row>
    <row r="1007" spans="153:170" x14ac:dyDescent="0.35">
      <c r="EW1007" s="31"/>
      <c r="FB1007" s="5"/>
      <c r="FI1007" s="5"/>
      <c r="FJ1007" s="139"/>
      <c r="FL1007" s="2"/>
      <c r="FN1007" s="2"/>
    </row>
    <row r="1008" spans="153:170" x14ac:dyDescent="0.35">
      <c r="EW1008" s="31"/>
      <c r="FB1008" s="5"/>
      <c r="FI1008" s="5"/>
      <c r="FJ1008" s="139"/>
      <c r="FL1008" s="2"/>
      <c r="FN1008" s="2"/>
    </row>
    <row r="1009" spans="153:170" x14ac:dyDescent="0.35">
      <c r="EW1009" s="31"/>
      <c r="FB1009" s="5"/>
      <c r="FI1009" s="5"/>
      <c r="FJ1009" s="139"/>
      <c r="FL1009" s="2"/>
      <c r="FN1009" s="2"/>
    </row>
    <row r="1010" spans="153:170" x14ac:dyDescent="0.35">
      <c r="EW1010" s="31"/>
      <c r="FB1010" s="5"/>
      <c r="FI1010" s="5"/>
      <c r="FJ1010" s="139"/>
      <c r="FL1010" s="2"/>
      <c r="FN1010" s="2"/>
    </row>
    <row r="1011" spans="153:170" x14ac:dyDescent="0.35">
      <c r="EW1011" s="31"/>
      <c r="FB1011" s="5"/>
      <c r="FI1011" s="5"/>
      <c r="FJ1011" s="139"/>
      <c r="FL1011" s="2"/>
      <c r="FN1011" s="2"/>
    </row>
    <row r="1012" spans="153:170" x14ac:dyDescent="0.35">
      <c r="EW1012" s="31"/>
      <c r="FB1012" s="5"/>
      <c r="FI1012" s="5"/>
      <c r="FJ1012" s="139"/>
      <c r="FL1012" s="2"/>
      <c r="FN1012" s="2"/>
    </row>
    <row r="1013" spans="153:170" x14ac:dyDescent="0.35">
      <c r="EW1013" s="31"/>
      <c r="FB1013" s="5"/>
      <c r="FI1013" s="5"/>
      <c r="FJ1013" s="139"/>
      <c r="FL1013" s="2"/>
      <c r="FN1013" s="2"/>
    </row>
    <row r="1014" spans="153:170" x14ac:dyDescent="0.35">
      <c r="EW1014" s="31"/>
      <c r="FB1014" s="5"/>
      <c r="FI1014" s="5"/>
      <c r="FJ1014" s="139"/>
      <c r="FL1014" s="2"/>
      <c r="FN1014" s="2"/>
    </row>
    <row r="1015" spans="153:170" x14ac:dyDescent="0.35">
      <c r="EW1015" s="31"/>
      <c r="FB1015" s="5"/>
      <c r="FI1015" s="5"/>
      <c r="FJ1015" s="139"/>
      <c r="FL1015" s="2"/>
      <c r="FN1015" s="2"/>
    </row>
    <row r="1016" spans="153:170" x14ac:dyDescent="0.35">
      <c r="EW1016" s="31"/>
      <c r="FB1016" s="5"/>
      <c r="FI1016" s="5"/>
      <c r="FJ1016" s="139"/>
      <c r="FL1016" s="2"/>
      <c r="FN1016" s="2"/>
    </row>
    <row r="1017" spans="153:170" x14ac:dyDescent="0.35">
      <c r="EW1017" s="31"/>
      <c r="FB1017" s="5"/>
      <c r="FI1017" s="5"/>
      <c r="FJ1017" s="139"/>
      <c r="FL1017" s="2"/>
      <c r="FN1017" s="2"/>
    </row>
    <row r="1018" spans="153:170" x14ac:dyDescent="0.35">
      <c r="EW1018" s="31"/>
      <c r="FB1018" s="5"/>
      <c r="FI1018" s="5"/>
      <c r="FJ1018" s="139"/>
      <c r="FL1018" s="2"/>
      <c r="FN1018" s="2"/>
    </row>
    <row r="1019" spans="153:170" x14ac:dyDescent="0.35">
      <c r="EW1019" s="31"/>
      <c r="FB1019" s="5"/>
      <c r="FI1019" s="5"/>
      <c r="FJ1019" s="139"/>
      <c r="FL1019" s="2"/>
      <c r="FN1019" s="2"/>
    </row>
    <row r="1020" spans="153:170" x14ac:dyDescent="0.35">
      <c r="EW1020" s="31"/>
      <c r="FB1020" s="5"/>
      <c r="FI1020" s="5"/>
      <c r="FJ1020" s="139"/>
      <c r="FL1020" s="2"/>
      <c r="FN1020" s="2"/>
    </row>
    <row r="1021" spans="153:170" x14ac:dyDescent="0.35">
      <c r="EW1021" s="31"/>
      <c r="FB1021" s="5"/>
      <c r="FI1021" s="5"/>
      <c r="FJ1021" s="139"/>
      <c r="FL1021" s="2"/>
      <c r="FN1021" s="2"/>
    </row>
    <row r="1022" spans="153:170" x14ac:dyDescent="0.35">
      <c r="EW1022" s="31"/>
      <c r="FB1022" s="5"/>
      <c r="FI1022" s="5"/>
      <c r="FJ1022" s="139"/>
      <c r="FL1022" s="2"/>
      <c r="FN1022" s="2"/>
    </row>
    <row r="1023" spans="153:170" x14ac:dyDescent="0.35">
      <c r="EW1023" s="31"/>
      <c r="FB1023" s="5"/>
      <c r="FI1023" s="5"/>
      <c r="FJ1023" s="139"/>
      <c r="FL1023" s="2"/>
      <c r="FN1023" s="2"/>
    </row>
    <row r="1024" spans="153:170" x14ac:dyDescent="0.35">
      <c r="EW1024" s="31"/>
      <c r="FB1024" s="5"/>
      <c r="FI1024" s="5"/>
      <c r="FJ1024" s="139"/>
      <c r="FL1024" s="2"/>
      <c r="FN1024" s="2"/>
    </row>
    <row r="1025" spans="153:170" x14ac:dyDescent="0.35">
      <c r="EW1025" s="31"/>
      <c r="FB1025" s="5"/>
      <c r="FI1025" s="5"/>
      <c r="FJ1025" s="139"/>
      <c r="FL1025" s="2"/>
      <c r="FN1025" s="2"/>
    </row>
    <row r="1026" spans="153:170" x14ac:dyDescent="0.35">
      <c r="EW1026" s="31"/>
      <c r="FB1026" s="5"/>
      <c r="FI1026" s="5"/>
      <c r="FJ1026" s="139"/>
      <c r="FL1026" s="2"/>
      <c r="FN1026" s="2"/>
    </row>
    <row r="1027" spans="153:170" x14ac:dyDescent="0.35">
      <c r="EW1027" s="31"/>
      <c r="FB1027" s="5"/>
      <c r="FI1027" s="5"/>
      <c r="FJ1027" s="139"/>
      <c r="FL1027" s="2"/>
      <c r="FN1027" s="2"/>
    </row>
    <row r="1028" spans="153:170" x14ac:dyDescent="0.35">
      <c r="EW1028" s="31"/>
      <c r="FB1028" s="5"/>
      <c r="FI1028" s="5"/>
      <c r="FJ1028" s="139"/>
      <c r="FL1028" s="2"/>
      <c r="FN1028" s="2"/>
    </row>
    <row r="1029" spans="153:170" x14ac:dyDescent="0.35">
      <c r="EW1029" s="31"/>
      <c r="FB1029" s="5"/>
      <c r="FI1029" s="5"/>
      <c r="FJ1029" s="139"/>
      <c r="FL1029" s="2"/>
      <c r="FN1029" s="2"/>
    </row>
    <row r="1030" spans="153:170" x14ac:dyDescent="0.35">
      <c r="EW1030" s="31"/>
      <c r="FB1030" s="5"/>
      <c r="FI1030" s="5"/>
      <c r="FJ1030" s="139"/>
      <c r="FL1030" s="2"/>
      <c r="FN1030" s="2"/>
    </row>
    <row r="1031" spans="153:170" x14ac:dyDescent="0.35">
      <c r="EW1031" s="31"/>
      <c r="FB1031" s="5"/>
      <c r="FI1031" s="5"/>
      <c r="FJ1031" s="139"/>
      <c r="FL1031" s="2"/>
      <c r="FN1031" s="2"/>
    </row>
    <row r="1032" spans="153:170" x14ac:dyDescent="0.35">
      <c r="EW1032" s="31"/>
      <c r="FB1032" s="5"/>
      <c r="FI1032" s="5"/>
      <c r="FJ1032" s="139"/>
      <c r="FL1032" s="2"/>
      <c r="FN1032" s="2"/>
    </row>
    <row r="1033" spans="153:170" x14ac:dyDescent="0.35">
      <c r="EW1033" s="31"/>
      <c r="FB1033" s="5"/>
      <c r="FI1033" s="5"/>
      <c r="FJ1033" s="139"/>
      <c r="FL1033" s="2"/>
      <c r="FN1033" s="2"/>
    </row>
    <row r="1034" spans="153:170" x14ac:dyDescent="0.35">
      <c r="EW1034" s="31"/>
      <c r="FB1034" s="5"/>
      <c r="FI1034" s="5"/>
      <c r="FJ1034" s="139"/>
      <c r="FL1034" s="2"/>
      <c r="FN1034" s="2"/>
    </row>
    <row r="1035" spans="153:170" x14ac:dyDescent="0.35">
      <c r="EW1035" s="31"/>
      <c r="FB1035" s="5"/>
      <c r="FI1035" s="5"/>
      <c r="FJ1035" s="139"/>
      <c r="FL1035" s="2"/>
      <c r="FN1035" s="2"/>
    </row>
    <row r="1036" spans="153:170" x14ac:dyDescent="0.35">
      <c r="EW1036" s="31"/>
      <c r="FB1036" s="5"/>
      <c r="FI1036" s="5"/>
      <c r="FJ1036" s="139"/>
      <c r="FL1036" s="2"/>
      <c r="FN1036" s="2"/>
    </row>
    <row r="1037" spans="153:170" x14ac:dyDescent="0.35">
      <c r="EW1037" s="31"/>
      <c r="FB1037" s="5"/>
      <c r="FI1037" s="5"/>
      <c r="FJ1037" s="139"/>
      <c r="FL1037" s="2"/>
      <c r="FN1037" s="2"/>
    </row>
    <row r="1038" spans="153:170" x14ac:dyDescent="0.35">
      <c r="EW1038" s="31"/>
      <c r="FB1038" s="5"/>
      <c r="FI1038" s="5"/>
      <c r="FJ1038" s="139"/>
      <c r="FL1038" s="2"/>
      <c r="FN1038" s="2"/>
    </row>
    <row r="1039" spans="153:170" x14ac:dyDescent="0.35">
      <c r="EW1039" s="31"/>
      <c r="FB1039" s="5"/>
      <c r="FI1039" s="5"/>
      <c r="FJ1039" s="139"/>
      <c r="FL1039" s="2"/>
      <c r="FN1039" s="2"/>
    </row>
    <row r="1040" spans="153:170" x14ac:dyDescent="0.35">
      <c r="EW1040" s="31"/>
      <c r="FB1040" s="5"/>
      <c r="FI1040" s="5"/>
      <c r="FJ1040" s="139"/>
      <c r="FL1040" s="2"/>
      <c r="FN1040" s="2"/>
    </row>
    <row r="1041" spans="153:170" x14ac:dyDescent="0.35">
      <c r="EW1041" s="31"/>
      <c r="FB1041" s="5"/>
      <c r="FI1041" s="5"/>
      <c r="FJ1041" s="139"/>
      <c r="FL1041" s="2"/>
      <c r="FN1041" s="2"/>
    </row>
    <row r="1042" spans="153:170" x14ac:dyDescent="0.35">
      <c r="EW1042" s="31"/>
      <c r="FB1042" s="5"/>
      <c r="FI1042" s="5"/>
      <c r="FJ1042" s="139"/>
      <c r="FL1042" s="2"/>
      <c r="FN1042" s="2"/>
    </row>
    <row r="1043" spans="153:170" x14ac:dyDescent="0.35">
      <c r="EW1043" s="31"/>
      <c r="FB1043" s="5"/>
      <c r="FI1043" s="5"/>
      <c r="FJ1043" s="139"/>
      <c r="FL1043" s="2"/>
      <c r="FN1043" s="2"/>
    </row>
    <row r="1044" spans="153:170" x14ac:dyDescent="0.35">
      <c r="EW1044" s="31"/>
      <c r="FB1044" s="5"/>
      <c r="FI1044" s="5"/>
      <c r="FJ1044" s="139"/>
      <c r="FL1044" s="2"/>
      <c r="FN1044" s="2"/>
    </row>
    <row r="1045" spans="153:170" x14ac:dyDescent="0.35">
      <c r="EW1045" s="31"/>
      <c r="FB1045" s="5"/>
      <c r="FI1045" s="5"/>
      <c r="FJ1045" s="139"/>
      <c r="FL1045" s="2"/>
      <c r="FN1045" s="2"/>
    </row>
    <row r="1046" spans="153:170" x14ac:dyDescent="0.35">
      <c r="EW1046" s="31"/>
      <c r="FB1046" s="5"/>
      <c r="FI1046" s="5"/>
      <c r="FJ1046" s="139"/>
      <c r="FL1046" s="2"/>
      <c r="FN1046" s="2"/>
    </row>
    <row r="1047" spans="153:170" x14ac:dyDescent="0.35">
      <c r="EW1047" s="31"/>
      <c r="FB1047" s="5"/>
      <c r="FI1047" s="5"/>
      <c r="FJ1047" s="139"/>
      <c r="FL1047" s="2"/>
      <c r="FN1047" s="2"/>
    </row>
    <row r="1048" spans="153:170" x14ac:dyDescent="0.35">
      <c r="EW1048" s="31"/>
      <c r="FB1048" s="5"/>
      <c r="FI1048" s="5"/>
      <c r="FJ1048" s="139"/>
      <c r="FL1048" s="2"/>
      <c r="FN1048" s="2"/>
    </row>
    <row r="1049" spans="153:170" x14ac:dyDescent="0.35">
      <c r="EW1049" s="31"/>
      <c r="FB1049" s="5"/>
      <c r="FI1049" s="5"/>
      <c r="FJ1049" s="139"/>
      <c r="FL1049" s="2"/>
      <c r="FN1049" s="2"/>
    </row>
    <row r="1050" spans="153:170" x14ac:dyDescent="0.35">
      <c r="EW1050" s="31"/>
      <c r="FB1050" s="5"/>
      <c r="FI1050" s="5"/>
      <c r="FJ1050" s="139"/>
      <c r="FL1050" s="2"/>
      <c r="FN1050" s="2"/>
    </row>
    <row r="1051" spans="153:170" x14ac:dyDescent="0.35">
      <c r="EW1051" s="31"/>
      <c r="FB1051" s="5"/>
      <c r="FI1051" s="5"/>
      <c r="FJ1051" s="139"/>
      <c r="FL1051" s="2"/>
      <c r="FN1051" s="2"/>
    </row>
    <row r="1052" spans="153:170" x14ac:dyDescent="0.35">
      <c r="EW1052" s="31"/>
      <c r="FB1052" s="5"/>
      <c r="FI1052" s="5"/>
      <c r="FJ1052" s="139"/>
      <c r="FL1052" s="2"/>
      <c r="FN1052" s="2"/>
    </row>
    <row r="1053" spans="153:170" x14ac:dyDescent="0.35">
      <c r="EW1053" s="31"/>
      <c r="FB1053" s="5"/>
      <c r="FI1053" s="5"/>
      <c r="FJ1053" s="139"/>
      <c r="FL1053" s="2"/>
      <c r="FN1053" s="2"/>
    </row>
    <row r="1054" spans="153:170" x14ac:dyDescent="0.35">
      <c r="EW1054" s="31"/>
      <c r="FB1054" s="5"/>
      <c r="FI1054" s="5"/>
      <c r="FJ1054" s="139"/>
      <c r="FL1054" s="2"/>
      <c r="FN1054" s="2"/>
    </row>
    <row r="1055" spans="153:170" x14ac:dyDescent="0.35">
      <c r="EW1055" s="31"/>
      <c r="FB1055" s="5"/>
      <c r="FI1055" s="5"/>
      <c r="FJ1055" s="139"/>
      <c r="FL1055" s="2"/>
      <c r="FN1055" s="2"/>
    </row>
    <row r="1056" spans="153:170" x14ac:dyDescent="0.35">
      <c r="EW1056" s="31"/>
      <c r="FB1056" s="5"/>
      <c r="FI1056" s="5"/>
      <c r="FJ1056" s="139"/>
      <c r="FL1056" s="2"/>
      <c r="FN1056" s="2"/>
    </row>
    <row r="1057" spans="153:170" x14ac:dyDescent="0.35">
      <c r="EW1057" s="31"/>
      <c r="FB1057" s="5"/>
      <c r="FI1057" s="5"/>
      <c r="FJ1057" s="139"/>
      <c r="FL1057" s="2"/>
      <c r="FN1057" s="2"/>
    </row>
    <row r="1058" spans="153:170" x14ac:dyDescent="0.35">
      <c r="EW1058" s="31"/>
      <c r="FB1058" s="5"/>
      <c r="FI1058" s="5"/>
      <c r="FJ1058" s="139"/>
      <c r="FL1058" s="2"/>
      <c r="FN1058" s="2"/>
    </row>
    <row r="1059" spans="153:170" x14ac:dyDescent="0.35">
      <c r="EW1059" s="31"/>
      <c r="FB1059" s="5"/>
      <c r="FI1059" s="5"/>
      <c r="FJ1059" s="139"/>
      <c r="FL1059" s="2"/>
      <c r="FN1059" s="2"/>
    </row>
    <row r="1060" spans="153:170" x14ac:dyDescent="0.35">
      <c r="EW1060" s="31"/>
      <c r="FB1060" s="5"/>
      <c r="FI1060" s="5"/>
      <c r="FJ1060" s="139"/>
      <c r="FL1060" s="2"/>
      <c r="FN1060" s="2"/>
    </row>
    <row r="1061" spans="153:170" x14ac:dyDescent="0.35">
      <c r="EW1061" s="31"/>
      <c r="FB1061" s="5"/>
      <c r="FI1061" s="5"/>
      <c r="FJ1061" s="139"/>
      <c r="FL1061" s="2"/>
      <c r="FN1061" s="2"/>
    </row>
    <row r="1062" spans="153:170" x14ac:dyDescent="0.35">
      <c r="EW1062" s="31"/>
      <c r="FB1062" s="5"/>
      <c r="FI1062" s="5"/>
      <c r="FJ1062" s="139"/>
      <c r="FL1062" s="2"/>
      <c r="FN1062" s="2"/>
    </row>
    <row r="1063" spans="153:170" x14ac:dyDescent="0.35">
      <c r="EW1063" s="31"/>
      <c r="FB1063" s="5"/>
      <c r="FI1063" s="5"/>
      <c r="FJ1063" s="139"/>
      <c r="FL1063" s="2"/>
      <c r="FN1063" s="2"/>
    </row>
    <row r="1064" spans="153:170" x14ac:dyDescent="0.35">
      <c r="EW1064" s="31"/>
      <c r="FB1064" s="5"/>
      <c r="FI1064" s="5"/>
      <c r="FJ1064" s="139"/>
      <c r="FL1064" s="2"/>
      <c r="FN1064" s="2"/>
    </row>
    <row r="1065" spans="153:170" x14ac:dyDescent="0.35">
      <c r="EW1065" s="31"/>
      <c r="FB1065" s="5"/>
      <c r="FI1065" s="5"/>
      <c r="FJ1065" s="139"/>
      <c r="FL1065" s="2"/>
      <c r="FN1065" s="2"/>
    </row>
    <row r="1066" spans="153:170" x14ac:dyDescent="0.35">
      <c r="EW1066" s="31"/>
      <c r="FB1066" s="5"/>
      <c r="FI1066" s="5"/>
      <c r="FJ1066" s="139"/>
      <c r="FL1066" s="2"/>
      <c r="FN1066" s="2"/>
    </row>
    <row r="1067" spans="153:170" x14ac:dyDescent="0.35">
      <c r="EW1067" s="31"/>
      <c r="FB1067" s="5"/>
      <c r="FI1067" s="5"/>
      <c r="FJ1067" s="139"/>
      <c r="FL1067" s="2"/>
      <c r="FN1067" s="2"/>
    </row>
    <row r="1068" spans="153:170" x14ac:dyDescent="0.35">
      <c r="EW1068" s="31"/>
      <c r="FB1068" s="5"/>
      <c r="FI1068" s="5"/>
      <c r="FJ1068" s="139"/>
      <c r="FL1068" s="2"/>
      <c r="FN1068" s="2"/>
    </row>
    <row r="1069" spans="153:170" x14ac:dyDescent="0.35">
      <c r="EW1069" s="31"/>
      <c r="FB1069" s="5"/>
      <c r="FI1069" s="5"/>
      <c r="FJ1069" s="139"/>
      <c r="FL1069" s="2"/>
      <c r="FN1069" s="2"/>
    </row>
    <row r="1070" spans="153:170" x14ac:dyDescent="0.35">
      <c r="EW1070" s="31"/>
      <c r="FB1070" s="5"/>
      <c r="FI1070" s="5"/>
      <c r="FJ1070" s="139"/>
      <c r="FL1070" s="2"/>
      <c r="FN1070" s="2"/>
    </row>
    <row r="1071" spans="153:170" x14ac:dyDescent="0.35">
      <c r="EW1071" s="31"/>
      <c r="FB1071" s="5"/>
      <c r="FI1071" s="5"/>
      <c r="FJ1071" s="139"/>
      <c r="FL1071" s="2"/>
      <c r="FN1071" s="2"/>
    </row>
    <row r="1072" spans="153:170" x14ac:dyDescent="0.35">
      <c r="EW1072" s="31"/>
      <c r="FB1072" s="5"/>
      <c r="FI1072" s="5"/>
      <c r="FJ1072" s="139"/>
      <c r="FL1072" s="2"/>
      <c r="FN1072" s="2"/>
    </row>
    <row r="1073" spans="153:170" x14ac:dyDescent="0.35">
      <c r="EW1073" s="31"/>
      <c r="FB1073" s="5"/>
      <c r="FI1073" s="5"/>
      <c r="FJ1073" s="139"/>
      <c r="FL1073" s="2"/>
      <c r="FN1073" s="2"/>
    </row>
    <row r="1074" spans="153:170" x14ac:dyDescent="0.35">
      <c r="EW1074" s="31"/>
      <c r="FB1074" s="5"/>
      <c r="FI1074" s="5"/>
      <c r="FJ1074" s="139"/>
      <c r="FL1074" s="2"/>
      <c r="FN1074" s="2"/>
    </row>
    <row r="1075" spans="153:170" x14ac:dyDescent="0.35">
      <c r="EW1075" s="31"/>
      <c r="FB1075" s="5"/>
      <c r="FI1075" s="5"/>
      <c r="FJ1075" s="139"/>
      <c r="FL1075" s="2"/>
      <c r="FN1075" s="2"/>
    </row>
    <row r="1076" spans="153:170" x14ac:dyDescent="0.35">
      <c r="EW1076" s="31"/>
      <c r="FB1076" s="5"/>
      <c r="FI1076" s="5"/>
      <c r="FJ1076" s="139"/>
      <c r="FL1076" s="2"/>
      <c r="FN1076" s="2"/>
    </row>
    <row r="1077" spans="153:170" x14ac:dyDescent="0.35">
      <c r="EW1077" s="31"/>
      <c r="FB1077" s="5"/>
      <c r="FI1077" s="5"/>
      <c r="FJ1077" s="139"/>
      <c r="FL1077" s="2"/>
      <c r="FN1077" s="2"/>
    </row>
    <row r="1078" spans="153:170" x14ac:dyDescent="0.35">
      <c r="EW1078" s="31"/>
      <c r="FB1078" s="5"/>
      <c r="FI1078" s="5"/>
      <c r="FJ1078" s="139"/>
      <c r="FL1078" s="2"/>
      <c r="FN1078" s="2"/>
    </row>
    <row r="1079" spans="153:170" x14ac:dyDescent="0.35">
      <c r="EW1079" s="31"/>
      <c r="FB1079" s="5"/>
      <c r="FI1079" s="5"/>
      <c r="FJ1079" s="139"/>
      <c r="FL1079" s="2"/>
      <c r="FN1079" s="2"/>
    </row>
    <row r="1080" spans="153:170" x14ac:dyDescent="0.35">
      <c r="EW1080" s="31"/>
      <c r="FB1080" s="5"/>
      <c r="FI1080" s="5"/>
      <c r="FJ1080" s="139"/>
      <c r="FL1080" s="2"/>
      <c r="FN1080" s="2"/>
    </row>
    <row r="1081" spans="153:170" x14ac:dyDescent="0.35">
      <c r="EW1081" s="31"/>
      <c r="FB1081" s="5"/>
      <c r="FI1081" s="5"/>
      <c r="FJ1081" s="139"/>
      <c r="FL1081" s="2"/>
      <c r="FN1081" s="2"/>
    </row>
    <row r="1082" spans="153:170" x14ac:dyDescent="0.35">
      <c r="EW1082" s="31"/>
      <c r="FB1082" s="5"/>
      <c r="FI1082" s="5"/>
      <c r="FJ1082" s="139"/>
      <c r="FL1082" s="2"/>
      <c r="FN1082" s="2"/>
    </row>
    <row r="1083" spans="153:170" x14ac:dyDescent="0.35">
      <c r="EW1083" s="31"/>
      <c r="FB1083" s="5"/>
      <c r="FI1083" s="5"/>
      <c r="FJ1083" s="139"/>
      <c r="FL1083" s="2"/>
      <c r="FN1083" s="2"/>
    </row>
    <row r="1084" spans="153:170" x14ac:dyDescent="0.35">
      <c r="EW1084" s="31"/>
      <c r="FB1084" s="5"/>
      <c r="FI1084" s="5"/>
      <c r="FJ1084" s="139"/>
      <c r="FL1084" s="2"/>
      <c r="FN1084" s="2"/>
    </row>
    <row r="1085" spans="153:170" x14ac:dyDescent="0.35">
      <c r="EW1085" s="31"/>
      <c r="FB1085" s="5"/>
      <c r="FI1085" s="5"/>
      <c r="FJ1085" s="139"/>
      <c r="FL1085" s="2"/>
      <c r="FN1085" s="2"/>
    </row>
    <row r="1086" spans="153:170" x14ac:dyDescent="0.35">
      <c r="EW1086" s="31"/>
      <c r="FB1086" s="5"/>
      <c r="FI1086" s="5"/>
      <c r="FJ1086" s="139"/>
      <c r="FL1086" s="2"/>
      <c r="FN1086" s="2"/>
    </row>
    <row r="1087" spans="153:170" x14ac:dyDescent="0.35">
      <c r="EW1087" s="31"/>
      <c r="FB1087" s="5"/>
      <c r="FI1087" s="5"/>
      <c r="FJ1087" s="139"/>
      <c r="FL1087" s="2"/>
      <c r="FN1087" s="2"/>
    </row>
    <row r="1088" spans="153:170" x14ac:dyDescent="0.35">
      <c r="EW1088" s="31"/>
      <c r="FB1088" s="5"/>
      <c r="FI1088" s="5"/>
      <c r="FJ1088" s="139"/>
      <c r="FL1088" s="2"/>
      <c r="FN1088" s="2"/>
    </row>
    <row r="1089" spans="153:170" x14ac:dyDescent="0.35">
      <c r="EW1089" s="31"/>
      <c r="FB1089" s="5"/>
      <c r="FI1089" s="5"/>
      <c r="FJ1089" s="139"/>
      <c r="FL1089" s="2"/>
      <c r="FN1089" s="2"/>
    </row>
    <row r="1090" spans="153:170" x14ac:dyDescent="0.35">
      <c r="EW1090" s="31"/>
      <c r="FB1090" s="5"/>
      <c r="FI1090" s="5"/>
      <c r="FJ1090" s="139"/>
      <c r="FL1090" s="2"/>
      <c r="FN1090" s="2"/>
    </row>
    <row r="1091" spans="153:170" x14ac:dyDescent="0.35">
      <c r="EW1091" s="31"/>
      <c r="FB1091" s="5"/>
      <c r="FI1091" s="5"/>
      <c r="FJ1091" s="139"/>
      <c r="FL1091" s="2"/>
      <c r="FN1091" s="2"/>
    </row>
    <row r="1092" spans="153:170" x14ac:dyDescent="0.35">
      <c r="EW1092" s="31"/>
      <c r="FB1092" s="5"/>
      <c r="FI1092" s="5"/>
      <c r="FJ1092" s="139"/>
      <c r="FL1092" s="2"/>
      <c r="FN1092" s="2"/>
    </row>
    <row r="1093" spans="153:170" x14ac:dyDescent="0.35">
      <c r="EW1093" s="31"/>
      <c r="FB1093" s="5"/>
      <c r="FI1093" s="5"/>
      <c r="FJ1093" s="139"/>
      <c r="FL1093" s="2"/>
      <c r="FN1093" s="2"/>
    </row>
    <row r="1094" spans="153:170" x14ac:dyDescent="0.35">
      <c r="EW1094" s="31"/>
      <c r="FB1094" s="5"/>
      <c r="FI1094" s="5"/>
      <c r="FJ1094" s="139"/>
      <c r="FL1094" s="2"/>
      <c r="FN1094" s="2"/>
    </row>
    <row r="1095" spans="153:170" x14ac:dyDescent="0.35">
      <c r="EW1095" s="31"/>
      <c r="FB1095" s="5"/>
      <c r="FI1095" s="5"/>
      <c r="FJ1095" s="139"/>
      <c r="FL1095" s="2"/>
      <c r="FN1095" s="2"/>
    </row>
    <row r="1096" spans="153:170" x14ac:dyDescent="0.35">
      <c r="EW1096" s="31"/>
      <c r="FB1096" s="5"/>
      <c r="FI1096" s="5"/>
      <c r="FJ1096" s="139"/>
      <c r="FL1096" s="2"/>
      <c r="FN1096" s="2"/>
    </row>
    <row r="1097" spans="153:170" x14ac:dyDescent="0.35">
      <c r="EW1097" s="31"/>
      <c r="FB1097" s="5"/>
      <c r="FI1097" s="5"/>
      <c r="FJ1097" s="139"/>
      <c r="FL1097" s="2"/>
      <c r="FN1097" s="2"/>
    </row>
    <row r="1098" spans="153:170" x14ac:dyDescent="0.35">
      <c r="EW1098" s="31"/>
      <c r="FB1098" s="5"/>
      <c r="FI1098" s="5"/>
      <c r="FJ1098" s="139"/>
      <c r="FL1098" s="2"/>
      <c r="FN1098" s="2"/>
    </row>
    <row r="1099" spans="153:170" x14ac:dyDescent="0.35">
      <c r="EW1099" s="31"/>
      <c r="FB1099" s="5"/>
      <c r="FI1099" s="5"/>
      <c r="FJ1099" s="139"/>
      <c r="FL1099" s="2"/>
      <c r="FN1099" s="2"/>
    </row>
    <row r="1100" spans="153:170" x14ac:dyDescent="0.35">
      <c r="EW1100" s="31"/>
      <c r="FB1100" s="5"/>
      <c r="FI1100" s="5"/>
      <c r="FJ1100" s="139"/>
      <c r="FL1100" s="2"/>
      <c r="FN1100" s="2"/>
    </row>
    <row r="1101" spans="153:170" x14ac:dyDescent="0.35">
      <c r="EW1101" s="31"/>
      <c r="FB1101" s="5"/>
      <c r="FI1101" s="5"/>
      <c r="FJ1101" s="139"/>
      <c r="FL1101" s="2"/>
      <c r="FN1101" s="2"/>
    </row>
    <row r="1102" spans="153:170" x14ac:dyDescent="0.35">
      <c r="EW1102" s="31"/>
      <c r="FB1102" s="5"/>
      <c r="FI1102" s="5"/>
      <c r="FJ1102" s="139"/>
      <c r="FL1102" s="2"/>
      <c r="FN1102" s="2"/>
    </row>
    <row r="1103" spans="153:170" x14ac:dyDescent="0.35">
      <c r="EW1103" s="31"/>
      <c r="FB1103" s="5"/>
      <c r="FI1103" s="5"/>
      <c r="FJ1103" s="139"/>
      <c r="FL1103" s="2"/>
      <c r="FN1103" s="2"/>
    </row>
    <row r="1104" spans="153:170" x14ac:dyDescent="0.35">
      <c r="EW1104" s="31"/>
      <c r="FB1104" s="5"/>
      <c r="FI1104" s="5"/>
      <c r="FJ1104" s="139"/>
      <c r="FL1104" s="2"/>
      <c r="FN1104" s="2"/>
    </row>
    <row r="1105" spans="153:170" x14ac:dyDescent="0.35">
      <c r="EW1105" s="31"/>
      <c r="FB1105" s="5"/>
      <c r="FI1105" s="5"/>
      <c r="FJ1105" s="139"/>
      <c r="FL1105" s="2"/>
      <c r="FN1105" s="2"/>
    </row>
    <row r="1106" spans="153:170" x14ac:dyDescent="0.35">
      <c r="EW1106" s="31"/>
      <c r="FB1106" s="5"/>
      <c r="FI1106" s="5"/>
      <c r="FJ1106" s="139"/>
      <c r="FL1106" s="2"/>
      <c r="FN1106" s="2"/>
    </row>
    <row r="1107" spans="153:170" x14ac:dyDescent="0.35">
      <c r="EW1107" s="31"/>
      <c r="FB1107" s="5"/>
      <c r="FI1107" s="5"/>
      <c r="FJ1107" s="139"/>
      <c r="FL1107" s="2"/>
      <c r="FN1107" s="2"/>
    </row>
    <row r="1108" spans="153:170" x14ac:dyDescent="0.35">
      <c r="EW1108" s="31"/>
      <c r="FB1108" s="5"/>
      <c r="FI1108" s="5"/>
      <c r="FJ1108" s="139"/>
      <c r="FL1108" s="2"/>
      <c r="FN1108" s="2"/>
    </row>
    <row r="1109" spans="153:170" x14ac:dyDescent="0.35">
      <c r="EW1109" s="31"/>
      <c r="FB1109" s="5"/>
      <c r="FI1109" s="5"/>
      <c r="FJ1109" s="139"/>
      <c r="FL1109" s="2"/>
      <c r="FN1109" s="2"/>
    </row>
    <row r="1110" spans="153:170" x14ac:dyDescent="0.35">
      <c r="EW1110" s="31"/>
      <c r="FB1110" s="5"/>
      <c r="FI1110" s="5"/>
      <c r="FJ1110" s="139"/>
      <c r="FL1110" s="2"/>
      <c r="FN1110" s="2"/>
    </row>
    <row r="1111" spans="153:170" x14ac:dyDescent="0.35">
      <c r="EW1111" s="31"/>
      <c r="FB1111" s="5"/>
      <c r="FI1111" s="5"/>
      <c r="FJ1111" s="139"/>
      <c r="FL1111" s="2"/>
      <c r="FN1111" s="2"/>
    </row>
    <row r="1112" spans="153:170" x14ac:dyDescent="0.35">
      <c r="EW1112" s="31"/>
      <c r="FB1112" s="5"/>
      <c r="FI1112" s="5"/>
      <c r="FJ1112" s="139"/>
      <c r="FL1112" s="2"/>
      <c r="FN1112" s="2"/>
    </row>
    <row r="1113" spans="153:170" x14ac:dyDescent="0.35">
      <c r="EW1113" s="31"/>
      <c r="FB1113" s="5"/>
      <c r="FI1113" s="5"/>
      <c r="FJ1113" s="139"/>
      <c r="FL1113" s="2"/>
      <c r="FN1113" s="2"/>
    </row>
    <row r="1114" spans="153:170" x14ac:dyDescent="0.35">
      <c r="EW1114" s="31"/>
      <c r="FB1114" s="5"/>
      <c r="FI1114" s="5"/>
      <c r="FJ1114" s="139"/>
      <c r="FL1114" s="2"/>
      <c r="FN1114" s="2"/>
    </row>
    <row r="1115" spans="153:170" x14ac:dyDescent="0.35">
      <c r="EW1115" s="31"/>
      <c r="FB1115" s="5"/>
      <c r="FI1115" s="5"/>
      <c r="FJ1115" s="139"/>
      <c r="FL1115" s="2"/>
      <c r="FN1115" s="2"/>
    </row>
    <row r="1116" spans="153:170" x14ac:dyDescent="0.35">
      <c r="EW1116" s="31"/>
      <c r="FB1116" s="5"/>
      <c r="FI1116" s="5"/>
      <c r="FJ1116" s="139"/>
      <c r="FL1116" s="2"/>
      <c r="FN1116" s="2"/>
    </row>
    <row r="1117" spans="153:170" x14ac:dyDescent="0.35">
      <c r="EW1117" s="31"/>
      <c r="FB1117" s="5"/>
      <c r="FI1117" s="5"/>
      <c r="FJ1117" s="139"/>
      <c r="FL1117" s="2"/>
      <c r="FN1117" s="2"/>
    </row>
    <row r="1118" spans="153:170" x14ac:dyDescent="0.35">
      <c r="EW1118" s="31"/>
      <c r="FB1118" s="5"/>
      <c r="FI1118" s="5"/>
      <c r="FJ1118" s="139"/>
      <c r="FL1118" s="2"/>
      <c r="FN1118" s="2"/>
    </row>
    <row r="1119" spans="153:170" x14ac:dyDescent="0.35">
      <c r="EW1119" s="31"/>
      <c r="FB1119" s="5"/>
      <c r="FI1119" s="5"/>
      <c r="FJ1119" s="139"/>
      <c r="FL1119" s="2"/>
      <c r="FN1119" s="2"/>
    </row>
    <row r="1120" spans="153:170" x14ac:dyDescent="0.35">
      <c r="EW1120" s="31"/>
      <c r="FB1120" s="5"/>
      <c r="FI1120" s="5"/>
      <c r="FJ1120" s="139"/>
      <c r="FL1120" s="2"/>
      <c r="FN1120" s="2"/>
    </row>
    <row r="1121" spans="153:170" x14ac:dyDescent="0.35">
      <c r="EW1121" s="31"/>
      <c r="FB1121" s="5"/>
      <c r="FI1121" s="5"/>
      <c r="FJ1121" s="139"/>
      <c r="FL1121" s="2"/>
      <c r="FN1121" s="2"/>
    </row>
    <row r="1122" spans="153:170" x14ac:dyDescent="0.35">
      <c r="EW1122" s="31"/>
      <c r="FB1122" s="5"/>
      <c r="FI1122" s="5"/>
      <c r="FJ1122" s="139"/>
      <c r="FL1122" s="2"/>
      <c r="FN1122" s="2"/>
    </row>
    <row r="1123" spans="153:170" x14ac:dyDescent="0.35">
      <c r="EW1123" s="31"/>
      <c r="FB1123" s="5"/>
      <c r="FI1123" s="5"/>
      <c r="FJ1123" s="139"/>
      <c r="FL1123" s="2"/>
      <c r="FN1123" s="2"/>
    </row>
    <row r="1124" spans="153:170" x14ac:dyDescent="0.35">
      <c r="EW1124" s="31"/>
      <c r="FB1124" s="5"/>
      <c r="FI1124" s="5"/>
      <c r="FJ1124" s="139"/>
      <c r="FL1124" s="2"/>
      <c r="FN1124" s="2"/>
    </row>
    <row r="1125" spans="153:170" x14ac:dyDescent="0.35">
      <c r="EW1125" s="31"/>
      <c r="FB1125" s="5"/>
      <c r="FI1125" s="5"/>
      <c r="FJ1125" s="139"/>
      <c r="FL1125" s="2"/>
      <c r="FN1125" s="2"/>
    </row>
    <row r="1126" spans="153:170" x14ac:dyDescent="0.35">
      <c r="EW1126" s="31"/>
      <c r="FB1126" s="5"/>
      <c r="FI1126" s="5"/>
      <c r="FJ1126" s="139"/>
      <c r="FL1126" s="2"/>
      <c r="FN1126" s="2"/>
    </row>
    <row r="1127" spans="153:170" x14ac:dyDescent="0.35">
      <c r="EW1127" s="31"/>
      <c r="FB1127" s="5"/>
      <c r="FI1127" s="5"/>
      <c r="FJ1127" s="139"/>
      <c r="FL1127" s="2"/>
      <c r="FN1127" s="2"/>
    </row>
    <row r="1128" spans="153:170" x14ac:dyDescent="0.35">
      <c r="EW1128" s="31"/>
      <c r="FB1128" s="5"/>
      <c r="FI1128" s="5"/>
      <c r="FJ1128" s="139"/>
      <c r="FL1128" s="2"/>
      <c r="FN1128" s="2"/>
    </row>
    <row r="1129" spans="153:170" x14ac:dyDescent="0.35">
      <c r="EW1129" s="31"/>
      <c r="FB1129" s="5"/>
      <c r="FI1129" s="5"/>
      <c r="FJ1129" s="139"/>
      <c r="FL1129" s="2"/>
      <c r="FN1129" s="2"/>
    </row>
    <row r="1130" spans="153:170" x14ac:dyDescent="0.35">
      <c r="EW1130" s="31"/>
      <c r="FB1130" s="5"/>
      <c r="FI1130" s="5"/>
      <c r="FJ1130" s="139"/>
      <c r="FL1130" s="2"/>
      <c r="FN1130" s="2"/>
    </row>
    <row r="1131" spans="153:170" x14ac:dyDescent="0.35">
      <c r="EW1131" s="31"/>
      <c r="FB1131" s="5"/>
      <c r="FI1131" s="5"/>
      <c r="FJ1131" s="139"/>
      <c r="FL1131" s="2"/>
      <c r="FN1131" s="2"/>
    </row>
    <row r="1132" spans="153:170" x14ac:dyDescent="0.35">
      <c r="EW1132" s="31"/>
      <c r="FB1132" s="5"/>
      <c r="FI1132" s="5"/>
      <c r="FJ1132" s="139"/>
      <c r="FL1132" s="2"/>
      <c r="FN1132" s="2"/>
    </row>
    <row r="1133" spans="153:170" x14ac:dyDescent="0.35">
      <c r="EW1133" s="31"/>
      <c r="FB1133" s="5"/>
      <c r="FI1133" s="5"/>
      <c r="FJ1133" s="139"/>
      <c r="FL1133" s="2"/>
      <c r="FN1133" s="2"/>
    </row>
    <row r="1134" spans="153:170" x14ac:dyDescent="0.35">
      <c r="EW1134" s="31"/>
      <c r="FB1134" s="5"/>
      <c r="FI1134" s="5"/>
      <c r="FJ1134" s="139"/>
      <c r="FL1134" s="2"/>
      <c r="FN1134" s="2"/>
    </row>
    <row r="1135" spans="153:170" x14ac:dyDescent="0.35">
      <c r="EW1135" s="31"/>
      <c r="FB1135" s="5"/>
      <c r="FI1135" s="5"/>
      <c r="FJ1135" s="139"/>
      <c r="FL1135" s="2"/>
      <c r="FN1135" s="2"/>
    </row>
    <row r="1136" spans="153:170" x14ac:dyDescent="0.35">
      <c r="EW1136" s="31"/>
      <c r="FB1136" s="5"/>
      <c r="FI1136" s="5"/>
      <c r="FJ1136" s="139"/>
      <c r="FL1136" s="2"/>
      <c r="FN1136" s="2"/>
    </row>
    <row r="1137" spans="153:170" x14ac:dyDescent="0.35">
      <c r="EW1137" s="31"/>
      <c r="FB1137" s="5"/>
      <c r="FI1137" s="5"/>
      <c r="FJ1137" s="139"/>
      <c r="FL1137" s="2"/>
      <c r="FN1137" s="2"/>
    </row>
    <row r="1138" spans="153:170" x14ac:dyDescent="0.35">
      <c r="EW1138" s="31"/>
      <c r="FB1138" s="5"/>
      <c r="FI1138" s="5"/>
      <c r="FJ1138" s="139"/>
      <c r="FL1138" s="2"/>
      <c r="FN1138" s="2"/>
    </row>
    <row r="1139" spans="153:170" x14ac:dyDescent="0.35">
      <c r="EW1139" s="31"/>
      <c r="FB1139" s="5"/>
      <c r="FI1139" s="5"/>
      <c r="FJ1139" s="139"/>
      <c r="FL1139" s="2"/>
      <c r="FN1139" s="2"/>
    </row>
    <row r="1140" spans="153:170" x14ac:dyDescent="0.35">
      <c r="EW1140" s="31"/>
      <c r="FB1140" s="5"/>
      <c r="FI1140" s="5"/>
      <c r="FJ1140" s="139"/>
      <c r="FL1140" s="2"/>
      <c r="FN1140" s="2"/>
    </row>
    <row r="1141" spans="153:170" x14ac:dyDescent="0.35">
      <c r="EW1141" s="31"/>
      <c r="FB1141" s="5"/>
      <c r="FI1141" s="5"/>
      <c r="FJ1141" s="139"/>
      <c r="FL1141" s="2"/>
      <c r="FN1141" s="2"/>
    </row>
    <row r="1142" spans="153:170" x14ac:dyDescent="0.35">
      <c r="EW1142" s="31"/>
      <c r="FB1142" s="5"/>
      <c r="FI1142" s="5"/>
      <c r="FJ1142" s="139"/>
      <c r="FL1142" s="2"/>
      <c r="FN1142" s="2"/>
    </row>
    <row r="1143" spans="153:170" x14ac:dyDescent="0.35">
      <c r="EW1143" s="31"/>
      <c r="FB1143" s="5"/>
      <c r="FI1143" s="5"/>
      <c r="FJ1143" s="139"/>
      <c r="FL1143" s="2"/>
      <c r="FN1143" s="2"/>
    </row>
    <row r="1144" spans="153:170" x14ac:dyDescent="0.35">
      <c r="EW1144" s="31"/>
      <c r="FB1144" s="5"/>
      <c r="FI1144" s="5"/>
      <c r="FJ1144" s="139"/>
      <c r="FL1144" s="2"/>
      <c r="FN1144" s="2"/>
    </row>
    <row r="1145" spans="153:170" x14ac:dyDescent="0.35">
      <c r="EW1145" s="31"/>
      <c r="FB1145" s="5"/>
      <c r="FI1145" s="5"/>
      <c r="FJ1145" s="139"/>
      <c r="FL1145" s="2"/>
      <c r="FN1145" s="2"/>
    </row>
    <row r="1146" spans="153:170" x14ac:dyDescent="0.35">
      <c r="EW1146" s="31"/>
      <c r="FB1146" s="5"/>
      <c r="FI1146" s="5"/>
      <c r="FJ1146" s="139"/>
      <c r="FL1146" s="2"/>
      <c r="FN1146" s="2"/>
    </row>
    <row r="1147" spans="153:170" x14ac:dyDescent="0.35">
      <c r="EW1147" s="31"/>
      <c r="FB1147" s="5"/>
      <c r="FI1147" s="5"/>
      <c r="FJ1147" s="139"/>
      <c r="FL1147" s="2"/>
      <c r="FN1147" s="2"/>
    </row>
    <row r="1148" spans="153:170" x14ac:dyDescent="0.35">
      <c r="EW1148" s="31"/>
      <c r="FB1148" s="5"/>
      <c r="FI1148" s="5"/>
      <c r="FJ1148" s="139"/>
      <c r="FL1148" s="2"/>
      <c r="FN1148" s="2"/>
    </row>
    <row r="1149" spans="153:170" x14ac:dyDescent="0.35">
      <c r="EW1149" s="31"/>
      <c r="FB1149" s="5"/>
      <c r="FI1149" s="5"/>
      <c r="FJ1149" s="139"/>
      <c r="FL1149" s="2"/>
      <c r="FN1149" s="2"/>
    </row>
    <row r="1150" spans="153:170" x14ac:dyDescent="0.35">
      <c r="EW1150" s="31"/>
      <c r="FB1150" s="5"/>
      <c r="FI1150" s="5"/>
      <c r="FJ1150" s="139"/>
      <c r="FL1150" s="2"/>
      <c r="FN1150" s="2"/>
    </row>
    <row r="1151" spans="153:170" x14ac:dyDescent="0.35">
      <c r="EW1151" s="31"/>
      <c r="FB1151" s="5"/>
      <c r="FI1151" s="5"/>
      <c r="FJ1151" s="139"/>
      <c r="FL1151" s="2"/>
      <c r="FN1151" s="2"/>
    </row>
    <row r="1152" spans="153:170" x14ac:dyDescent="0.35">
      <c r="EW1152" s="31"/>
      <c r="FB1152" s="5"/>
      <c r="FI1152" s="5"/>
      <c r="FJ1152" s="139"/>
      <c r="FL1152" s="2"/>
      <c r="FN1152" s="2"/>
    </row>
    <row r="1153" spans="153:170" x14ac:dyDescent="0.35">
      <c r="EW1153" s="31"/>
      <c r="FB1153" s="5"/>
      <c r="FI1153" s="5"/>
      <c r="FJ1153" s="139"/>
      <c r="FL1153" s="2"/>
      <c r="FN1153" s="2"/>
    </row>
    <row r="1154" spans="153:170" x14ac:dyDescent="0.35">
      <c r="EW1154" s="31"/>
      <c r="FB1154" s="5"/>
      <c r="FI1154" s="5"/>
      <c r="FJ1154" s="139"/>
      <c r="FL1154" s="2"/>
      <c r="FN1154" s="2"/>
    </row>
    <row r="1155" spans="153:170" x14ac:dyDescent="0.35">
      <c r="EW1155" s="31"/>
      <c r="FB1155" s="5"/>
      <c r="FI1155" s="5"/>
      <c r="FJ1155" s="139"/>
      <c r="FL1155" s="2"/>
      <c r="FN1155" s="2"/>
    </row>
    <row r="1156" spans="153:170" x14ac:dyDescent="0.35">
      <c r="EW1156" s="31"/>
      <c r="FB1156" s="5"/>
      <c r="FI1156" s="5"/>
      <c r="FJ1156" s="139"/>
      <c r="FL1156" s="2"/>
      <c r="FN1156" s="2"/>
    </row>
    <row r="1157" spans="153:170" x14ac:dyDescent="0.35">
      <c r="EW1157" s="31"/>
      <c r="FB1157" s="5"/>
      <c r="FI1157" s="5"/>
      <c r="FJ1157" s="139"/>
      <c r="FL1157" s="2"/>
      <c r="FN1157" s="2"/>
    </row>
    <row r="1158" spans="153:170" x14ac:dyDescent="0.35">
      <c r="EW1158" s="31"/>
      <c r="FB1158" s="5"/>
      <c r="FI1158" s="5"/>
      <c r="FJ1158" s="139"/>
      <c r="FL1158" s="2"/>
      <c r="FN1158" s="2"/>
    </row>
    <row r="1159" spans="153:170" x14ac:dyDescent="0.35">
      <c r="EW1159" s="31"/>
      <c r="FB1159" s="5"/>
      <c r="FI1159" s="5"/>
      <c r="FJ1159" s="139"/>
      <c r="FL1159" s="2"/>
      <c r="FN1159" s="2"/>
    </row>
    <row r="1160" spans="153:170" x14ac:dyDescent="0.35">
      <c r="EW1160" s="31"/>
      <c r="FB1160" s="5"/>
      <c r="FI1160" s="5"/>
      <c r="FJ1160" s="139"/>
      <c r="FL1160" s="2"/>
      <c r="FN1160" s="2"/>
    </row>
    <row r="1161" spans="153:170" x14ac:dyDescent="0.35">
      <c r="EW1161" s="31"/>
      <c r="FB1161" s="5"/>
      <c r="FI1161" s="5"/>
      <c r="FJ1161" s="139"/>
      <c r="FL1161" s="2"/>
      <c r="FN1161" s="2"/>
    </row>
    <row r="1162" spans="153:170" x14ac:dyDescent="0.35">
      <c r="EW1162" s="31"/>
      <c r="FB1162" s="5"/>
      <c r="FI1162" s="5"/>
      <c r="FJ1162" s="139"/>
      <c r="FL1162" s="2"/>
      <c r="FN1162" s="2"/>
    </row>
    <row r="1163" spans="153:170" x14ac:dyDescent="0.35">
      <c r="EW1163" s="31"/>
      <c r="FB1163" s="5"/>
      <c r="FI1163" s="5"/>
      <c r="FJ1163" s="139"/>
      <c r="FL1163" s="2"/>
      <c r="FN1163" s="2"/>
    </row>
    <row r="1164" spans="153:170" x14ac:dyDescent="0.35">
      <c r="EW1164" s="31"/>
      <c r="FB1164" s="5"/>
      <c r="FI1164" s="5"/>
      <c r="FJ1164" s="139"/>
      <c r="FL1164" s="2"/>
      <c r="FN1164" s="2"/>
    </row>
    <row r="1165" spans="153:170" x14ac:dyDescent="0.35">
      <c r="EW1165" s="31"/>
      <c r="FB1165" s="5"/>
      <c r="FI1165" s="5"/>
      <c r="FJ1165" s="139"/>
      <c r="FL1165" s="2"/>
      <c r="FN1165" s="2"/>
    </row>
    <row r="1166" spans="153:170" x14ac:dyDescent="0.35">
      <c r="EW1166" s="31"/>
      <c r="FB1166" s="5"/>
      <c r="FI1166" s="5"/>
      <c r="FJ1166" s="139"/>
      <c r="FL1166" s="2"/>
      <c r="FN1166" s="2"/>
    </row>
    <row r="1167" spans="153:170" x14ac:dyDescent="0.35">
      <c r="EW1167" s="31"/>
      <c r="FB1167" s="5"/>
      <c r="FI1167" s="5"/>
      <c r="FJ1167" s="139"/>
      <c r="FL1167" s="2"/>
      <c r="FN1167" s="2"/>
    </row>
    <row r="1168" spans="153:170" x14ac:dyDescent="0.35">
      <c r="EW1168" s="31"/>
      <c r="FB1168" s="5"/>
      <c r="FI1168" s="5"/>
      <c r="FJ1168" s="139"/>
      <c r="FL1168" s="2"/>
      <c r="FN1168" s="2"/>
    </row>
    <row r="1169" spans="153:170" x14ac:dyDescent="0.35">
      <c r="EW1169" s="31"/>
      <c r="FB1169" s="5"/>
      <c r="FI1169" s="5"/>
      <c r="FJ1169" s="139"/>
      <c r="FL1169" s="2"/>
      <c r="FN1169" s="2"/>
    </row>
    <row r="1170" spans="153:170" x14ac:dyDescent="0.35">
      <c r="EW1170" s="31"/>
      <c r="FB1170" s="5"/>
      <c r="FI1170" s="5"/>
      <c r="FJ1170" s="139"/>
      <c r="FL1170" s="2"/>
      <c r="FN1170" s="2"/>
    </row>
    <row r="1171" spans="153:170" x14ac:dyDescent="0.35">
      <c r="EW1171" s="31"/>
      <c r="FB1171" s="5"/>
      <c r="FI1171" s="5"/>
      <c r="FJ1171" s="139"/>
      <c r="FL1171" s="2"/>
      <c r="FN1171" s="2"/>
    </row>
    <row r="1172" spans="153:170" x14ac:dyDescent="0.35">
      <c r="EW1172" s="31"/>
      <c r="FB1172" s="5"/>
      <c r="FI1172" s="5"/>
      <c r="FJ1172" s="139"/>
      <c r="FL1172" s="2"/>
      <c r="FN1172" s="2"/>
    </row>
    <row r="1173" spans="153:170" x14ac:dyDescent="0.35">
      <c r="EW1173" s="31"/>
      <c r="FB1173" s="5"/>
      <c r="FI1173" s="5"/>
      <c r="FJ1173" s="139"/>
      <c r="FL1173" s="2"/>
      <c r="FN1173" s="2"/>
    </row>
    <row r="1174" spans="153:170" x14ac:dyDescent="0.35">
      <c r="EW1174" s="31"/>
      <c r="FB1174" s="5"/>
      <c r="FI1174" s="5"/>
      <c r="FJ1174" s="139"/>
      <c r="FL1174" s="2"/>
      <c r="FN1174" s="2"/>
    </row>
    <row r="1175" spans="153:170" x14ac:dyDescent="0.35">
      <c r="EW1175" s="31"/>
      <c r="FB1175" s="5"/>
      <c r="FI1175" s="5"/>
      <c r="FJ1175" s="139"/>
      <c r="FL1175" s="2"/>
      <c r="FN1175" s="2"/>
    </row>
    <row r="1176" spans="153:170" x14ac:dyDescent="0.35">
      <c r="EW1176" s="31"/>
      <c r="FB1176" s="5"/>
      <c r="FI1176" s="5"/>
      <c r="FJ1176" s="139"/>
      <c r="FL1176" s="2"/>
      <c r="FN1176" s="2"/>
    </row>
    <row r="1177" spans="153:170" x14ac:dyDescent="0.35">
      <c r="EW1177" s="31"/>
      <c r="FB1177" s="5"/>
      <c r="FI1177" s="5"/>
      <c r="FJ1177" s="139"/>
      <c r="FL1177" s="2"/>
      <c r="FN1177" s="2"/>
    </row>
    <row r="1178" spans="153:170" x14ac:dyDescent="0.35">
      <c r="EW1178" s="31"/>
      <c r="FB1178" s="5"/>
      <c r="FI1178" s="5"/>
      <c r="FJ1178" s="139"/>
      <c r="FL1178" s="2"/>
      <c r="FN1178" s="2"/>
    </row>
    <row r="1179" spans="153:170" x14ac:dyDescent="0.35">
      <c r="EW1179" s="31"/>
      <c r="FB1179" s="5"/>
      <c r="FI1179" s="5"/>
      <c r="FJ1179" s="139"/>
      <c r="FL1179" s="2"/>
      <c r="FN1179" s="2"/>
    </row>
    <row r="1180" spans="153:170" x14ac:dyDescent="0.35">
      <c r="EW1180" s="31"/>
      <c r="FB1180" s="5"/>
      <c r="FI1180" s="5"/>
      <c r="FJ1180" s="139"/>
      <c r="FL1180" s="2"/>
      <c r="FN1180" s="2"/>
    </row>
    <row r="1181" spans="153:170" x14ac:dyDescent="0.35">
      <c r="EW1181" s="31"/>
      <c r="FB1181" s="5"/>
      <c r="FI1181" s="5"/>
      <c r="FJ1181" s="139"/>
      <c r="FL1181" s="2"/>
      <c r="FN1181" s="2"/>
    </row>
    <row r="1182" spans="153:170" x14ac:dyDescent="0.35">
      <c r="EW1182" s="31"/>
      <c r="FB1182" s="5"/>
      <c r="FI1182" s="5"/>
      <c r="FJ1182" s="139"/>
      <c r="FL1182" s="2"/>
      <c r="FN1182" s="2"/>
    </row>
    <row r="1183" spans="153:170" x14ac:dyDescent="0.35">
      <c r="EW1183" s="31"/>
      <c r="FB1183" s="5"/>
      <c r="FI1183" s="5"/>
      <c r="FJ1183" s="139"/>
      <c r="FL1183" s="2"/>
      <c r="FN1183" s="2"/>
    </row>
    <row r="1184" spans="153:170" x14ac:dyDescent="0.35">
      <c r="EW1184" s="31"/>
      <c r="FB1184" s="5"/>
      <c r="FI1184" s="5"/>
      <c r="FJ1184" s="139"/>
      <c r="FL1184" s="2"/>
      <c r="FN1184" s="2"/>
    </row>
    <row r="1185" spans="153:170" x14ac:dyDescent="0.35">
      <c r="EW1185" s="31"/>
      <c r="FB1185" s="5"/>
      <c r="FI1185" s="5"/>
      <c r="FJ1185" s="139"/>
      <c r="FL1185" s="2"/>
      <c r="FN1185" s="2"/>
    </row>
    <row r="1186" spans="153:170" x14ac:dyDescent="0.35">
      <c r="EW1186" s="31"/>
      <c r="FB1186" s="5"/>
      <c r="FI1186" s="5"/>
      <c r="FJ1186" s="139"/>
      <c r="FL1186" s="2"/>
      <c r="FN1186" s="2"/>
    </row>
    <row r="1187" spans="153:170" x14ac:dyDescent="0.35">
      <c r="EW1187" s="31"/>
      <c r="FB1187" s="5"/>
      <c r="FI1187" s="5"/>
      <c r="FJ1187" s="139"/>
      <c r="FL1187" s="2"/>
      <c r="FN1187" s="2"/>
    </row>
    <row r="1188" spans="153:170" x14ac:dyDescent="0.35">
      <c r="EW1188" s="31"/>
      <c r="FB1188" s="5"/>
      <c r="FI1188" s="5"/>
      <c r="FJ1188" s="139"/>
      <c r="FL1188" s="2"/>
      <c r="FN1188" s="2"/>
    </row>
    <row r="1189" spans="153:170" x14ac:dyDescent="0.35">
      <c r="EW1189" s="31"/>
      <c r="FB1189" s="5"/>
      <c r="FI1189" s="5"/>
      <c r="FJ1189" s="139"/>
      <c r="FL1189" s="2"/>
      <c r="FN1189" s="2"/>
    </row>
    <row r="1190" spans="153:170" x14ac:dyDescent="0.35">
      <c r="EW1190" s="31"/>
      <c r="FB1190" s="5"/>
      <c r="FI1190" s="5"/>
      <c r="FJ1190" s="139"/>
      <c r="FL1190" s="2"/>
      <c r="FN1190" s="2"/>
    </row>
    <row r="1191" spans="153:170" x14ac:dyDescent="0.35">
      <c r="EW1191" s="31"/>
      <c r="FB1191" s="5"/>
      <c r="FI1191" s="5"/>
      <c r="FJ1191" s="139"/>
      <c r="FL1191" s="2"/>
      <c r="FN1191" s="2"/>
    </row>
    <row r="1192" spans="153:170" x14ac:dyDescent="0.35">
      <c r="EW1192" s="31"/>
      <c r="FB1192" s="5"/>
      <c r="FI1192" s="5"/>
      <c r="FJ1192" s="139"/>
      <c r="FL1192" s="2"/>
      <c r="FN1192" s="2"/>
    </row>
    <row r="1193" spans="153:170" x14ac:dyDescent="0.35">
      <c r="EW1193" s="31"/>
      <c r="FB1193" s="5"/>
      <c r="FI1193" s="5"/>
      <c r="FJ1193" s="139"/>
      <c r="FL1193" s="2"/>
      <c r="FN1193" s="2"/>
    </row>
    <row r="1194" spans="153:170" x14ac:dyDescent="0.35">
      <c r="EW1194" s="31"/>
      <c r="FB1194" s="5"/>
      <c r="FI1194" s="5"/>
      <c r="FJ1194" s="139"/>
      <c r="FL1194" s="2"/>
      <c r="FN1194" s="2"/>
    </row>
    <row r="1195" spans="153:170" x14ac:dyDescent="0.35">
      <c r="EW1195" s="31"/>
      <c r="FB1195" s="5"/>
      <c r="FI1195" s="5"/>
      <c r="FJ1195" s="139"/>
      <c r="FL1195" s="2"/>
      <c r="FN1195" s="2"/>
    </row>
    <row r="1196" spans="153:170" x14ac:dyDescent="0.35">
      <c r="EW1196" s="31"/>
      <c r="FB1196" s="5"/>
      <c r="FI1196" s="5"/>
      <c r="FJ1196" s="139"/>
      <c r="FL1196" s="2"/>
      <c r="FN1196" s="2"/>
    </row>
    <row r="1197" spans="153:170" x14ac:dyDescent="0.35">
      <c r="EW1197" s="31"/>
      <c r="FB1197" s="5"/>
      <c r="FI1197" s="5"/>
      <c r="FJ1197" s="139"/>
      <c r="FL1197" s="2"/>
      <c r="FN1197" s="2"/>
    </row>
    <row r="1198" spans="153:170" x14ac:dyDescent="0.35">
      <c r="EW1198" s="31"/>
      <c r="FB1198" s="5"/>
      <c r="FI1198" s="5"/>
      <c r="FJ1198" s="139"/>
      <c r="FL1198" s="2"/>
      <c r="FN1198" s="2"/>
    </row>
    <row r="1199" spans="153:170" x14ac:dyDescent="0.35">
      <c r="EW1199" s="31"/>
      <c r="FB1199" s="5"/>
      <c r="FI1199" s="5"/>
      <c r="FJ1199" s="139"/>
      <c r="FL1199" s="2"/>
      <c r="FN1199" s="2"/>
    </row>
    <row r="1200" spans="153:170" x14ac:dyDescent="0.35">
      <c r="EW1200" s="31"/>
      <c r="FB1200" s="5"/>
      <c r="FI1200" s="5"/>
      <c r="FJ1200" s="139"/>
      <c r="FL1200" s="2"/>
      <c r="FN1200" s="2"/>
    </row>
    <row r="1201" spans="153:170" x14ac:dyDescent="0.35">
      <c r="EW1201" s="31"/>
      <c r="FB1201" s="5"/>
      <c r="FI1201" s="5"/>
      <c r="FJ1201" s="139"/>
      <c r="FL1201" s="2"/>
      <c r="FN1201" s="2"/>
    </row>
    <row r="1202" spans="153:170" x14ac:dyDescent="0.35">
      <c r="EW1202" s="31"/>
      <c r="FB1202" s="5"/>
      <c r="FI1202" s="5"/>
      <c r="FJ1202" s="139"/>
      <c r="FL1202" s="2"/>
      <c r="FN1202" s="2"/>
    </row>
    <row r="1203" spans="153:170" x14ac:dyDescent="0.35">
      <c r="EW1203" s="31"/>
      <c r="FB1203" s="5"/>
      <c r="FI1203" s="5"/>
      <c r="FJ1203" s="139"/>
      <c r="FL1203" s="2"/>
      <c r="FN1203" s="2"/>
    </row>
    <row r="1204" spans="153:170" x14ac:dyDescent="0.35">
      <c r="EW1204" s="31"/>
      <c r="FB1204" s="5"/>
      <c r="FI1204" s="5"/>
      <c r="FJ1204" s="139"/>
      <c r="FL1204" s="2"/>
      <c r="FN1204" s="2"/>
    </row>
    <row r="1205" spans="153:170" x14ac:dyDescent="0.35">
      <c r="EW1205" s="31"/>
      <c r="FB1205" s="5"/>
      <c r="FI1205" s="5"/>
      <c r="FJ1205" s="139"/>
      <c r="FL1205" s="2"/>
      <c r="FN1205" s="2"/>
    </row>
    <row r="1206" spans="153:170" x14ac:dyDescent="0.35">
      <c r="EW1206" s="31"/>
      <c r="FB1206" s="5"/>
      <c r="FI1206" s="5"/>
      <c r="FJ1206" s="139"/>
      <c r="FL1206" s="2"/>
      <c r="FN1206" s="2"/>
    </row>
    <row r="1207" spans="153:170" x14ac:dyDescent="0.35">
      <c r="EW1207" s="31"/>
      <c r="FB1207" s="5"/>
      <c r="FI1207" s="5"/>
      <c r="FJ1207" s="139"/>
      <c r="FL1207" s="2"/>
      <c r="FN1207" s="2"/>
    </row>
    <row r="1208" spans="153:170" x14ac:dyDescent="0.35">
      <c r="EW1208" s="31"/>
      <c r="FB1208" s="5"/>
      <c r="FI1208" s="5"/>
      <c r="FJ1208" s="139"/>
      <c r="FL1208" s="2"/>
      <c r="FN1208" s="2"/>
    </row>
    <row r="1209" spans="153:170" x14ac:dyDescent="0.35">
      <c r="EW1209" s="31"/>
      <c r="FB1209" s="5"/>
      <c r="FI1209" s="5"/>
      <c r="FJ1209" s="139"/>
      <c r="FL1209" s="2"/>
      <c r="FN1209" s="2"/>
    </row>
    <row r="1210" spans="153:170" x14ac:dyDescent="0.35">
      <c r="EW1210" s="31"/>
      <c r="FB1210" s="5"/>
      <c r="FI1210" s="5"/>
      <c r="FJ1210" s="139"/>
      <c r="FL1210" s="2"/>
      <c r="FN1210" s="2"/>
    </row>
    <row r="1211" spans="153:170" x14ac:dyDescent="0.35">
      <c r="EW1211" s="31"/>
      <c r="FB1211" s="5"/>
      <c r="FI1211" s="5"/>
      <c r="FJ1211" s="139"/>
      <c r="FL1211" s="2"/>
      <c r="FN1211" s="2"/>
    </row>
    <row r="1212" spans="153:170" x14ac:dyDescent="0.35">
      <c r="EW1212" s="31"/>
      <c r="FB1212" s="5"/>
      <c r="FI1212" s="5"/>
      <c r="FJ1212" s="139"/>
      <c r="FL1212" s="2"/>
      <c r="FN1212" s="2"/>
    </row>
    <row r="1213" spans="153:170" x14ac:dyDescent="0.35">
      <c r="EW1213" s="31"/>
      <c r="FB1213" s="5"/>
      <c r="FI1213" s="5"/>
      <c r="FJ1213" s="139"/>
      <c r="FL1213" s="2"/>
      <c r="FN1213" s="2"/>
    </row>
    <row r="1214" spans="153:170" x14ac:dyDescent="0.35">
      <c r="EW1214" s="31"/>
      <c r="FB1214" s="5"/>
      <c r="FI1214" s="5"/>
      <c r="FJ1214" s="139"/>
      <c r="FL1214" s="2"/>
      <c r="FN1214" s="2"/>
    </row>
    <row r="1215" spans="153:170" x14ac:dyDescent="0.35">
      <c r="EW1215" s="31"/>
      <c r="FB1215" s="5"/>
      <c r="FI1215" s="5"/>
      <c r="FJ1215" s="139"/>
      <c r="FL1215" s="2"/>
      <c r="FN1215" s="2"/>
    </row>
    <row r="1216" spans="153:170" x14ac:dyDescent="0.35">
      <c r="EW1216" s="31"/>
      <c r="FB1216" s="5"/>
      <c r="FI1216" s="5"/>
      <c r="FJ1216" s="139"/>
      <c r="FL1216" s="2"/>
      <c r="FN1216" s="2"/>
    </row>
    <row r="1217" spans="153:170" x14ac:dyDescent="0.35">
      <c r="EW1217" s="31"/>
      <c r="FB1217" s="5"/>
      <c r="FI1217" s="5"/>
      <c r="FJ1217" s="139"/>
      <c r="FL1217" s="2"/>
      <c r="FN1217" s="2"/>
    </row>
    <row r="1218" spans="153:170" x14ac:dyDescent="0.35">
      <c r="EW1218" s="31"/>
      <c r="FB1218" s="5"/>
      <c r="FI1218" s="5"/>
      <c r="FJ1218" s="139"/>
      <c r="FL1218" s="2"/>
      <c r="FN1218" s="2"/>
    </row>
    <row r="1219" spans="153:170" x14ac:dyDescent="0.35">
      <c r="EW1219" s="31"/>
      <c r="FB1219" s="5"/>
      <c r="FI1219" s="5"/>
      <c r="FJ1219" s="139"/>
      <c r="FL1219" s="2"/>
      <c r="FN1219" s="2"/>
    </row>
    <row r="1220" spans="153:170" x14ac:dyDescent="0.35">
      <c r="EW1220" s="31"/>
      <c r="FB1220" s="5"/>
      <c r="FI1220" s="5"/>
      <c r="FJ1220" s="139"/>
      <c r="FL1220" s="2"/>
      <c r="FN1220" s="2"/>
    </row>
    <row r="1221" spans="153:170" x14ac:dyDescent="0.35">
      <c r="EW1221" s="31"/>
      <c r="FB1221" s="5"/>
      <c r="FI1221" s="5"/>
      <c r="FJ1221" s="139"/>
      <c r="FL1221" s="2"/>
      <c r="FN1221" s="2"/>
    </row>
    <row r="1222" spans="153:170" x14ac:dyDescent="0.35">
      <c r="EW1222" s="31"/>
      <c r="FB1222" s="5"/>
      <c r="FI1222" s="5"/>
      <c r="FJ1222" s="139"/>
      <c r="FL1222" s="2"/>
      <c r="FN1222" s="2"/>
    </row>
    <row r="1223" spans="153:170" x14ac:dyDescent="0.35">
      <c r="EW1223" s="31"/>
      <c r="FB1223" s="5"/>
      <c r="FI1223" s="5"/>
      <c r="FJ1223" s="139"/>
      <c r="FL1223" s="2"/>
      <c r="FN1223" s="2"/>
    </row>
    <row r="1224" spans="153:170" x14ac:dyDescent="0.35">
      <c r="EW1224" s="31"/>
      <c r="FB1224" s="5"/>
      <c r="FI1224" s="5"/>
      <c r="FJ1224" s="139"/>
      <c r="FL1224" s="2"/>
      <c r="FN1224" s="2"/>
    </row>
    <row r="1225" spans="153:170" x14ac:dyDescent="0.35">
      <c r="EW1225" s="31"/>
      <c r="FB1225" s="5"/>
      <c r="FI1225" s="5"/>
      <c r="FJ1225" s="139"/>
      <c r="FL1225" s="2"/>
      <c r="FN1225" s="2"/>
    </row>
    <row r="1226" spans="153:170" x14ac:dyDescent="0.35">
      <c r="EW1226" s="31"/>
      <c r="FB1226" s="5"/>
      <c r="FI1226" s="5"/>
      <c r="FJ1226" s="139"/>
      <c r="FL1226" s="2"/>
      <c r="FN1226" s="2"/>
    </row>
    <row r="1227" spans="153:170" x14ac:dyDescent="0.35">
      <c r="EW1227" s="31"/>
      <c r="FB1227" s="5"/>
      <c r="FI1227" s="5"/>
      <c r="FJ1227" s="139"/>
      <c r="FL1227" s="2"/>
      <c r="FN1227" s="2"/>
    </row>
    <row r="1228" spans="153:170" x14ac:dyDescent="0.35">
      <c r="EW1228" s="31"/>
      <c r="FB1228" s="5"/>
      <c r="FI1228" s="5"/>
      <c r="FJ1228" s="139"/>
      <c r="FL1228" s="2"/>
      <c r="FN1228" s="2"/>
    </row>
    <row r="1229" spans="153:170" x14ac:dyDescent="0.35">
      <c r="EW1229" s="31"/>
      <c r="FB1229" s="5"/>
      <c r="FI1229" s="5"/>
      <c r="FJ1229" s="139"/>
      <c r="FL1229" s="2"/>
      <c r="FN1229" s="2"/>
    </row>
    <row r="1230" spans="153:170" x14ac:dyDescent="0.35">
      <c r="EW1230" s="31"/>
      <c r="FB1230" s="5"/>
      <c r="FI1230" s="5"/>
      <c r="FJ1230" s="139"/>
      <c r="FL1230" s="2"/>
      <c r="FN1230" s="2"/>
    </row>
    <row r="1231" spans="153:170" x14ac:dyDescent="0.35">
      <c r="EW1231" s="31"/>
      <c r="FB1231" s="5"/>
      <c r="FI1231" s="5"/>
      <c r="FJ1231" s="139"/>
      <c r="FL1231" s="2"/>
      <c r="FN1231" s="2"/>
    </row>
    <row r="1232" spans="153:170" x14ac:dyDescent="0.35">
      <c r="EW1232" s="31"/>
      <c r="FB1232" s="5"/>
      <c r="FI1232" s="5"/>
      <c r="FJ1232" s="139"/>
      <c r="FL1232" s="2"/>
      <c r="FN1232" s="2"/>
    </row>
    <row r="1233" spans="153:170" x14ac:dyDescent="0.35">
      <c r="EW1233" s="31"/>
      <c r="FB1233" s="5"/>
      <c r="FI1233" s="5"/>
      <c r="FJ1233" s="139"/>
      <c r="FL1233" s="2"/>
      <c r="FN1233" s="2"/>
    </row>
    <row r="1234" spans="153:170" x14ac:dyDescent="0.35">
      <c r="EW1234" s="31"/>
      <c r="FB1234" s="5"/>
      <c r="FI1234" s="5"/>
      <c r="FJ1234" s="139"/>
      <c r="FL1234" s="2"/>
      <c r="FN1234" s="2"/>
    </row>
    <row r="1235" spans="153:170" x14ac:dyDescent="0.35">
      <c r="EW1235" s="31"/>
      <c r="FB1235" s="5"/>
      <c r="FI1235" s="5"/>
      <c r="FJ1235" s="139"/>
      <c r="FL1235" s="2"/>
      <c r="FN1235" s="2"/>
    </row>
    <row r="1236" spans="153:170" x14ac:dyDescent="0.35">
      <c r="EW1236" s="31"/>
      <c r="FB1236" s="5"/>
      <c r="FI1236" s="5"/>
      <c r="FJ1236" s="139"/>
      <c r="FL1236" s="2"/>
      <c r="FN1236" s="2"/>
    </row>
    <row r="1237" spans="153:170" x14ac:dyDescent="0.35">
      <c r="EW1237" s="31"/>
      <c r="FB1237" s="5"/>
      <c r="FI1237" s="5"/>
      <c r="FJ1237" s="139"/>
      <c r="FL1237" s="2"/>
      <c r="FN1237" s="2"/>
    </row>
    <row r="1238" spans="153:170" x14ac:dyDescent="0.35">
      <c r="EW1238" s="31"/>
      <c r="FB1238" s="5"/>
      <c r="FI1238" s="5"/>
      <c r="FJ1238" s="139"/>
      <c r="FL1238" s="2"/>
      <c r="FN1238" s="2"/>
    </row>
    <row r="1239" spans="153:170" x14ac:dyDescent="0.35">
      <c r="EW1239" s="31"/>
      <c r="FB1239" s="5"/>
      <c r="FI1239" s="5"/>
      <c r="FJ1239" s="139"/>
      <c r="FL1239" s="2"/>
      <c r="FN1239" s="2"/>
    </row>
    <row r="1240" spans="153:170" x14ac:dyDescent="0.35">
      <c r="EW1240" s="31"/>
      <c r="FB1240" s="5"/>
      <c r="FI1240" s="5"/>
      <c r="FJ1240" s="139"/>
      <c r="FL1240" s="2"/>
      <c r="FN1240" s="2"/>
    </row>
    <row r="1241" spans="153:170" x14ac:dyDescent="0.35">
      <c r="EW1241" s="31"/>
      <c r="FB1241" s="5"/>
      <c r="FI1241" s="5"/>
      <c r="FJ1241" s="139"/>
      <c r="FL1241" s="2"/>
      <c r="FN1241" s="2"/>
    </row>
    <row r="1242" spans="153:170" x14ac:dyDescent="0.35">
      <c r="EW1242" s="31"/>
      <c r="FB1242" s="5"/>
      <c r="FI1242" s="5"/>
      <c r="FJ1242" s="139"/>
      <c r="FL1242" s="2"/>
      <c r="FN1242" s="2"/>
    </row>
    <row r="1243" spans="153:170" x14ac:dyDescent="0.35">
      <c r="EW1243" s="31"/>
      <c r="FB1243" s="5"/>
      <c r="FI1243" s="5"/>
      <c r="FJ1243" s="139"/>
      <c r="FL1243" s="2"/>
      <c r="FN1243" s="2"/>
    </row>
    <row r="1244" spans="153:170" x14ac:dyDescent="0.35">
      <c r="EW1244" s="31"/>
      <c r="FB1244" s="5"/>
      <c r="FI1244" s="5"/>
      <c r="FJ1244" s="139"/>
      <c r="FL1244" s="2"/>
      <c r="FN1244" s="2"/>
    </row>
    <row r="1245" spans="153:170" x14ac:dyDescent="0.35">
      <c r="EW1245" s="31"/>
      <c r="FB1245" s="5"/>
      <c r="FI1245" s="5"/>
      <c r="FJ1245" s="139"/>
      <c r="FL1245" s="2"/>
      <c r="FN1245" s="2"/>
    </row>
    <row r="1246" spans="153:170" x14ac:dyDescent="0.35">
      <c r="EW1246" s="31"/>
      <c r="FB1246" s="5"/>
      <c r="FI1246" s="5"/>
      <c r="FJ1246" s="139"/>
      <c r="FL1246" s="2"/>
      <c r="FN1246" s="2"/>
    </row>
    <row r="1247" spans="153:170" x14ac:dyDescent="0.35">
      <c r="EW1247" s="31"/>
      <c r="FB1247" s="5"/>
      <c r="FI1247" s="5"/>
      <c r="FJ1247" s="139"/>
      <c r="FL1247" s="2"/>
      <c r="FN1247" s="2"/>
    </row>
    <row r="1248" spans="153:170" x14ac:dyDescent="0.35">
      <c r="EW1248" s="31"/>
      <c r="FB1248" s="5"/>
      <c r="FI1248" s="5"/>
      <c r="FJ1248" s="139"/>
      <c r="FL1248" s="2"/>
      <c r="FN1248" s="2"/>
    </row>
    <row r="1249" spans="153:170" x14ac:dyDescent="0.35">
      <c r="EW1249" s="31"/>
      <c r="FB1249" s="5"/>
      <c r="FI1249" s="5"/>
      <c r="FJ1249" s="139"/>
      <c r="FL1249" s="2"/>
      <c r="FN1249" s="2"/>
    </row>
    <row r="1250" spans="153:170" x14ac:dyDescent="0.35">
      <c r="EW1250" s="31"/>
      <c r="FB1250" s="5"/>
      <c r="FI1250" s="5"/>
      <c r="FJ1250" s="139"/>
      <c r="FL1250" s="2"/>
      <c r="FN1250" s="2"/>
    </row>
    <row r="1251" spans="153:170" x14ac:dyDescent="0.35">
      <c r="EW1251" s="31"/>
      <c r="FB1251" s="5"/>
      <c r="FI1251" s="5"/>
      <c r="FJ1251" s="139"/>
      <c r="FL1251" s="2"/>
      <c r="FN1251" s="2"/>
    </row>
    <row r="1252" spans="153:170" x14ac:dyDescent="0.35">
      <c r="EW1252" s="31"/>
      <c r="FB1252" s="5"/>
      <c r="FI1252" s="5"/>
      <c r="FJ1252" s="139"/>
      <c r="FL1252" s="2"/>
      <c r="FN1252" s="2"/>
    </row>
    <row r="1253" spans="153:170" x14ac:dyDescent="0.35">
      <c r="EW1253" s="31"/>
      <c r="FB1253" s="5"/>
      <c r="FI1253" s="5"/>
      <c r="FJ1253" s="139"/>
      <c r="FL1253" s="2"/>
      <c r="FN1253" s="2"/>
    </row>
    <row r="1254" spans="153:170" x14ac:dyDescent="0.35">
      <c r="EW1254" s="31"/>
      <c r="FB1254" s="5"/>
      <c r="FI1254" s="5"/>
      <c r="FJ1254" s="139"/>
      <c r="FL1254" s="2"/>
      <c r="FN1254" s="2"/>
    </row>
    <row r="1255" spans="153:170" x14ac:dyDescent="0.35">
      <c r="EW1255" s="31"/>
      <c r="FB1255" s="5"/>
      <c r="FI1255" s="5"/>
      <c r="FJ1255" s="139"/>
      <c r="FL1255" s="2"/>
      <c r="FN1255" s="2"/>
    </row>
    <row r="1256" spans="153:170" x14ac:dyDescent="0.35">
      <c r="EW1256" s="31"/>
      <c r="FB1256" s="5"/>
      <c r="FI1256" s="5"/>
      <c r="FJ1256" s="139"/>
      <c r="FL1256" s="2"/>
      <c r="FN1256" s="2"/>
    </row>
    <row r="1257" spans="153:170" x14ac:dyDescent="0.35">
      <c r="EW1257" s="31"/>
      <c r="FB1257" s="5"/>
      <c r="FI1257" s="5"/>
      <c r="FJ1257" s="139"/>
      <c r="FL1257" s="2"/>
      <c r="FN1257" s="2"/>
    </row>
    <row r="1258" spans="153:170" x14ac:dyDescent="0.35">
      <c r="EW1258" s="31"/>
      <c r="FB1258" s="5"/>
      <c r="FI1258" s="5"/>
      <c r="FJ1258" s="139"/>
      <c r="FL1258" s="2"/>
      <c r="FN1258" s="2"/>
    </row>
    <row r="1259" spans="153:170" x14ac:dyDescent="0.35">
      <c r="EW1259" s="31"/>
      <c r="FB1259" s="5"/>
      <c r="FI1259" s="5"/>
      <c r="FJ1259" s="139"/>
      <c r="FL1259" s="2"/>
      <c r="FN1259" s="2"/>
    </row>
    <row r="1260" spans="153:170" x14ac:dyDescent="0.35">
      <c r="EW1260" s="31"/>
      <c r="FB1260" s="5"/>
      <c r="FI1260" s="5"/>
      <c r="FJ1260" s="139"/>
      <c r="FL1260" s="2"/>
      <c r="FN1260" s="2"/>
    </row>
    <row r="1261" spans="153:170" x14ac:dyDescent="0.35">
      <c r="EW1261" s="31"/>
      <c r="FB1261" s="5"/>
      <c r="FI1261" s="5"/>
      <c r="FJ1261" s="139"/>
      <c r="FL1261" s="2"/>
      <c r="FN1261" s="2"/>
    </row>
    <row r="1262" spans="153:170" x14ac:dyDescent="0.35">
      <c r="EW1262" s="31"/>
      <c r="FB1262" s="5"/>
      <c r="FI1262" s="5"/>
      <c r="FJ1262" s="139"/>
      <c r="FL1262" s="2"/>
      <c r="FN1262" s="2"/>
    </row>
    <row r="1263" spans="153:170" x14ac:dyDescent="0.35">
      <c r="EW1263" s="31"/>
      <c r="FB1263" s="5"/>
      <c r="FI1263" s="5"/>
      <c r="FJ1263" s="139"/>
      <c r="FL1263" s="2"/>
      <c r="FN1263" s="2"/>
    </row>
    <row r="1264" spans="153:170" x14ac:dyDescent="0.35">
      <c r="EW1264" s="31"/>
      <c r="FB1264" s="5"/>
      <c r="FI1264" s="5"/>
      <c r="FJ1264" s="139"/>
      <c r="FL1264" s="2"/>
      <c r="FN1264" s="2"/>
    </row>
    <row r="1265" spans="153:170" x14ac:dyDescent="0.35">
      <c r="EW1265" s="31"/>
      <c r="FB1265" s="5"/>
      <c r="FI1265" s="5"/>
      <c r="FJ1265" s="139"/>
      <c r="FL1265" s="2"/>
      <c r="FN1265" s="2"/>
    </row>
    <row r="1266" spans="153:170" x14ac:dyDescent="0.35">
      <c r="EW1266" s="31"/>
      <c r="FB1266" s="5"/>
      <c r="FI1266" s="5"/>
      <c r="FJ1266" s="139"/>
      <c r="FL1266" s="2"/>
      <c r="FN1266" s="2"/>
    </row>
    <row r="1267" spans="153:170" x14ac:dyDescent="0.35">
      <c r="EW1267" s="31"/>
      <c r="FB1267" s="5"/>
      <c r="FI1267" s="5"/>
      <c r="FJ1267" s="139"/>
      <c r="FL1267" s="2"/>
      <c r="FN1267" s="2"/>
    </row>
    <row r="1268" spans="153:170" x14ac:dyDescent="0.35">
      <c r="EW1268" s="31"/>
      <c r="FB1268" s="5"/>
      <c r="FI1268" s="5"/>
      <c r="FJ1268" s="139"/>
      <c r="FL1268" s="2"/>
      <c r="FN1268" s="2"/>
    </row>
    <row r="1269" spans="153:170" x14ac:dyDescent="0.35">
      <c r="EW1269" s="31"/>
      <c r="FB1269" s="5"/>
      <c r="FI1269" s="5"/>
      <c r="FJ1269" s="139"/>
      <c r="FL1269" s="2"/>
      <c r="FN1269" s="2"/>
    </row>
    <row r="1270" spans="153:170" x14ac:dyDescent="0.35">
      <c r="EW1270" s="31"/>
      <c r="FB1270" s="5"/>
      <c r="FI1270" s="5"/>
      <c r="FJ1270" s="139"/>
      <c r="FL1270" s="2"/>
      <c r="FN1270" s="2"/>
    </row>
    <row r="1271" spans="153:170" x14ac:dyDescent="0.35">
      <c r="EW1271" s="31"/>
      <c r="FB1271" s="5"/>
      <c r="FI1271" s="5"/>
      <c r="FJ1271" s="139"/>
      <c r="FL1271" s="2"/>
      <c r="FN1271" s="2"/>
    </row>
    <row r="1272" spans="153:170" x14ac:dyDescent="0.35">
      <c r="EW1272" s="31"/>
      <c r="FB1272" s="5"/>
      <c r="FI1272" s="5"/>
      <c r="FJ1272" s="139"/>
      <c r="FL1272" s="2"/>
      <c r="FN1272" s="2"/>
    </row>
    <row r="1273" spans="153:170" x14ac:dyDescent="0.35">
      <c r="EW1273" s="31"/>
      <c r="FB1273" s="5"/>
      <c r="FI1273" s="5"/>
      <c r="FJ1273" s="139"/>
      <c r="FL1273" s="2"/>
      <c r="FN1273" s="2"/>
    </row>
    <row r="1274" spans="153:170" x14ac:dyDescent="0.35">
      <c r="EW1274" s="31"/>
      <c r="FB1274" s="5"/>
      <c r="FI1274" s="5"/>
      <c r="FJ1274" s="139"/>
      <c r="FL1274" s="2"/>
      <c r="FN1274" s="2"/>
    </row>
    <row r="1275" spans="153:170" x14ac:dyDescent="0.35">
      <c r="EW1275" s="31"/>
      <c r="FB1275" s="5"/>
      <c r="FI1275" s="5"/>
      <c r="FJ1275" s="139"/>
      <c r="FL1275" s="2"/>
      <c r="FN1275" s="2"/>
    </row>
    <row r="1276" spans="153:170" x14ac:dyDescent="0.35">
      <c r="EW1276" s="31"/>
      <c r="FB1276" s="5"/>
      <c r="FI1276" s="5"/>
      <c r="FJ1276" s="139"/>
      <c r="FL1276" s="2"/>
      <c r="FN1276" s="2"/>
    </row>
    <row r="1277" spans="153:170" x14ac:dyDescent="0.35">
      <c r="EW1277" s="31"/>
      <c r="FB1277" s="5"/>
      <c r="FI1277" s="5"/>
      <c r="FJ1277" s="139"/>
      <c r="FL1277" s="2"/>
      <c r="FN1277" s="2"/>
    </row>
    <row r="1278" spans="153:170" x14ac:dyDescent="0.35">
      <c r="EW1278" s="31"/>
      <c r="FB1278" s="5"/>
      <c r="FI1278" s="5"/>
      <c r="FJ1278" s="139"/>
      <c r="FL1278" s="2"/>
      <c r="FN1278" s="2"/>
    </row>
    <row r="1279" spans="153:170" x14ac:dyDescent="0.35">
      <c r="EW1279" s="31"/>
      <c r="FB1279" s="5"/>
      <c r="FI1279" s="5"/>
      <c r="FJ1279" s="139"/>
      <c r="FL1279" s="2"/>
      <c r="FN1279" s="2"/>
    </row>
    <row r="1280" spans="153:170" x14ac:dyDescent="0.35">
      <c r="EW1280" s="31"/>
      <c r="FB1280" s="5"/>
      <c r="FI1280" s="5"/>
      <c r="FJ1280" s="139"/>
      <c r="FL1280" s="2"/>
      <c r="FN1280" s="2"/>
    </row>
    <row r="1281" spans="153:170" x14ac:dyDescent="0.35">
      <c r="EW1281" s="31"/>
      <c r="FB1281" s="5"/>
      <c r="FI1281" s="5"/>
      <c r="FJ1281" s="139"/>
      <c r="FL1281" s="2"/>
      <c r="FN1281" s="2"/>
    </row>
    <row r="1282" spans="153:170" x14ac:dyDescent="0.35">
      <c r="EW1282" s="31"/>
      <c r="FB1282" s="5"/>
      <c r="FI1282" s="5"/>
      <c r="FJ1282" s="139"/>
      <c r="FL1282" s="2"/>
      <c r="FN1282" s="2"/>
    </row>
    <row r="1283" spans="153:170" x14ac:dyDescent="0.35">
      <c r="EW1283" s="31"/>
      <c r="FB1283" s="5"/>
      <c r="FI1283" s="5"/>
      <c r="FJ1283" s="139"/>
      <c r="FL1283" s="2"/>
      <c r="FN1283" s="2"/>
    </row>
    <row r="1284" spans="153:170" x14ac:dyDescent="0.35">
      <c r="EW1284" s="31"/>
      <c r="FB1284" s="5"/>
      <c r="FI1284" s="5"/>
      <c r="FJ1284" s="139"/>
      <c r="FL1284" s="2"/>
      <c r="FN1284" s="2"/>
    </row>
    <row r="1285" spans="153:170" x14ac:dyDescent="0.35">
      <c r="EW1285" s="31"/>
      <c r="FB1285" s="5"/>
      <c r="FI1285" s="5"/>
      <c r="FJ1285" s="139"/>
      <c r="FL1285" s="2"/>
      <c r="FN1285" s="2"/>
    </row>
    <row r="1286" spans="153:170" x14ac:dyDescent="0.35">
      <c r="EW1286" s="31"/>
      <c r="FB1286" s="5"/>
      <c r="FI1286" s="5"/>
      <c r="FJ1286" s="139"/>
      <c r="FL1286" s="2"/>
      <c r="FN1286" s="2"/>
    </row>
    <row r="1287" spans="153:170" x14ac:dyDescent="0.35">
      <c r="EW1287" s="31"/>
      <c r="FB1287" s="5"/>
      <c r="FI1287" s="5"/>
      <c r="FJ1287" s="139"/>
      <c r="FL1287" s="2"/>
      <c r="FN1287" s="2"/>
    </row>
    <row r="1288" spans="153:170" x14ac:dyDescent="0.35">
      <c r="EW1288" s="31"/>
      <c r="FB1288" s="5"/>
      <c r="FI1288" s="5"/>
      <c r="FJ1288" s="139"/>
      <c r="FL1288" s="2"/>
      <c r="FN1288" s="2"/>
    </row>
    <row r="1289" spans="153:170" x14ac:dyDescent="0.35">
      <c r="EW1289" s="31"/>
      <c r="FB1289" s="5"/>
      <c r="FI1289" s="5"/>
      <c r="FJ1289" s="139"/>
      <c r="FL1289" s="2"/>
      <c r="FN1289" s="2"/>
    </row>
    <row r="1290" spans="153:170" x14ac:dyDescent="0.35">
      <c r="EW1290" s="31"/>
      <c r="FB1290" s="5"/>
      <c r="FI1290" s="5"/>
      <c r="FJ1290" s="139"/>
      <c r="FL1290" s="2"/>
      <c r="FN1290" s="2"/>
    </row>
    <row r="1291" spans="153:170" x14ac:dyDescent="0.35">
      <c r="EW1291" s="31"/>
      <c r="FB1291" s="5"/>
      <c r="FI1291" s="5"/>
      <c r="FJ1291" s="139"/>
      <c r="FL1291" s="2"/>
      <c r="FN1291" s="2"/>
    </row>
    <row r="1292" spans="153:170" x14ac:dyDescent="0.35">
      <c r="EW1292" s="31"/>
      <c r="FB1292" s="5"/>
      <c r="FI1292" s="5"/>
      <c r="FJ1292" s="139"/>
      <c r="FL1292" s="2"/>
      <c r="FN1292" s="2"/>
    </row>
    <row r="1293" spans="153:170" x14ac:dyDescent="0.35">
      <c r="EW1293" s="31"/>
      <c r="FB1293" s="5"/>
      <c r="FI1293" s="5"/>
      <c r="FJ1293" s="139"/>
      <c r="FL1293" s="2"/>
      <c r="FN1293" s="2"/>
    </row>
    <row r="1294" spans="153:170" x14ac:dyDescent="0.35">
      <c r="EW1294" s="31"/>
      <c r="FB1294" s="5"/>
      <c r="FI1294" s="5"/>
      <c r="FJ1294" s="139"/>
      <c r="FL1294" s="2"/>
      <c r="FN1294" s="2"/>
    </row>
    <row r="1295" spans="153:170" x14ac:dyDescent="0.35">
      <c r="EW1295" s="31"/>
      <c r="FB1295" s="5"/>
      <c r="FI1295" s="5"/>
      <c r="FJ1295" s="139"/>
      <c r="FL1295" s="2"/>
      <c r="FN1295" s="2"/>
    </row>
    <row r="1296" spans="153:170" x14ac:dyDescent="0.35">
      <c r="EW1296" s="31"/>
      <c r="FB1296" s="5"/>
      <c r="FI1296" s="5"/>
      <c r="FJ1296" s="139"/>
      <c r="FL1296" s="2"/>
      <c r="FN1296" s="2"/>
    </row>
    <row r="1297" spans="153:170" x14ac:dyDescent="0.35">
      <c r="EW1297" s="31"/>
      <c r="FB1297" s="5"/>
      <c r="FI1297" s="5"/>
      <c r="FJ1297" s="139"/>
      <c r="FL1297" s="2"/>
      <c r="FN1297" s="2"/>
    </row>
    <row r="1298" spans="153:170" x14ac:dyDescent="0.35">
      <c r="EW1298" s="31"/>
      <c r="FB1298" s="5"/>
      <c r="FI1298" s="5"/>
      <c r="FJ1298" s="139"/>
      <c r="FL1298" s="2"/>
      <c r="FN1298" s="2"/>
    </row>
    <row r="1299" spans="153:170" x14ac:dyDescent="0.35">
      <c r="EW1299" s="31"/>
      <c r="FB1299" s="5"/>
      <c r="FI1299" s="5"/>
      <c r="FJ1299" s="139"/>
      <c r="FL1299" s="2"/>
      <c r="FN1299" s="2"/>
    </row>
    <row r="1300" spans="153:170" x14ac:dyDescent="0.35">
      <c r="EW1300" s="31"/>
      <c r="FB1300" s="5"/>
      <c r="FI1300" s="5"/>
      <c r="FJ1300" s="139"/>
      <c r="FL1300" s="2"/>
      <c r="FN1300" s="2"/>
    </row>
    <row r="1301" spans="153:170" x14ac:dyDescent="0.35">
      <c r="EW1301" s="31"/>
      <c r="FB1301" s="5"/>
      <c r="FI1301" s="5"/>
      <c r="FJ1301" s="139"/>
      <c r="FL1301" s="2"/>
      <c r="FN1301" s="2"/>
    </row>
    <row r="1302" spans="153:170" x14ac:dyDescent="0.35">
      <c r="EW1302" s="31"/>
      <c r="FB1302" s="5"/>
      <c r="FI1302" s="5"/>
      <c r="FJ1302" s="139"/>
      <c r="FL1302" s="2"/>
      <c r="FN1302" s="2"/>
    </row>
    <row r="1303" spans="153:170" x14ac:dyDescent="0.35">
      <c r="EW1303" s="31"/>
      <c r="FB1303" s="5"/>
      <c r="FI1303" s="5"/>
      <c r="FJ1303" s="139"/>
      <c r="FL1303" s="2"/>
      <c r="FN1303" s="2"/>
    </row>
    <row r="1304" spans="153:170" x14ac:dyDescent="0.35">
      <c r="EW1304" s="31"/>
      <c r="FB1304" s="5"/>
      <c r="FI1304" s="5"/>
      <c r="FJ1304" s="139"/>
      <c r="FL1304" s="2"/>
      <c r="FN1304" s="2"/>
    </row>
    <row r="1305" spans="153:170" x14ac:dyDescent="0.35">
      <c r="EW1305" s="31"/>
      <c r="FB1305" s="5"/>
      <c r="FI1305" s="5"/>
      <c r="FJ1305" s="139"/>
      <c r="FL1305" s="2"/>
      <c r="FN1305" s="2"/>
    </row>
    <row r="1306" spans="153:170" x14ac:dyDescent="0.35">
      <c r="EW1306" s="31"/>
      <c r="FB1306" s="5"/>
      <c r="FI1306" s="5"/>
      <c r="FJ1306" s="139"/>
      <c r="FL1306" s="2"/>
      <c r="FN1306" s="2"/>
    </row>
    <row r="1307" spans="153:170" x14ac:dyDescent="0.35">
      <c r="EW1307" s="31"/>
      <c r="FB1307" s="5"/>
      <c r="FI1307" s="5"/>
      <c r="FJ1307" s="139"/>
      <c r="FL1307" s="2"/>
      <c r="FN1307" s="2"/>
    </row>
    <row r="1308" spans="153:170" x14ac:dyDescent="0.35">
      <c r="EW1308" s="31"/>
      <c r="FB1308" s="5"/>
      <c r="FI1308" s="5"/>
      <c r="FJ1308" s="139"/>
      <c r="FL1308" s="2"/>
      <c r="FN1308" s="2"/>
    </row>
    <row r="1309" spans="153:170" x14ac:dyDescent="0.35">
      <c r="EW1309" s="31"/>
      <c r="FB1309" s="5"/>
      <c r="FI1309" s="5"/>
      <c r="FJ1309" s="139"/>
      <c r="FL1309" s="2"/>
      <c r="FN1309" s="2"/>
    </row>
    <row r="1310" spans="153:170" x14ac:dyDescent="0.35">
      <c r="EW1310" s="31"/>
      <c r="FB1310" s="5"/>
      <c r="FI1310" s="5"/>
      <c r="FJ1310" s="139"/>
      <c r="FL1310" s="2"/>
      <c r="FN1310" s="2"/>
    </row>
    <row r="1311" spans="153:170" x14ac:dyDescent="0.35">
      <c r="EW1311" s="31"/>
      <c r="FB1311" s="5"/>
      <c r="FI1311" s="5"/>
      <c r="FJ1311" s="139"/>
      <c r="FL1311" s="2"/>
      <c r="FN1311" s="2"/>
    </row>
    <row r="1312" spans="153:170" x14ac:dyDescent="0.35">
      <c r="EW1312" s="31"/>
      <c r="FB1312" s="5"/>
      <c r="FI1312" s="5"/>
      <c r="FJ1312" s="139"/>
      <c r="FL1312" s="2"/>
      <c r="FN1312" s="2"/>
    </row>
    <row r="1313" spans="153:170" x14ac:dyDescent="0.35">
      <c r="EW1313" s="31"/>
      <c r="FB1313" s="5"/>
      <c r="FI1313" s="5"/>
      <c r="FJ1313" s="139"/>
      <c r="FL1313" s="2"/>
      <c r="FN1313" s="2"/>
    </row>
    <row r="1314" spans="153:170" x14ac:dyDescent="0.35">
      <c r="EW1314" s="31"/>
      <c r="FB1314" s="5"/>
      <c r="FI1314" s="5"/>
      <c r="FJ1314" s="139"/>
      <c r="FL1314" s="2"/>
      <c r="FN1314" s="2"/>
    </row>
    <row r="1315" spans="153:170" x14ac:dyDescent="0.35">
      <c r="EW1315" s="31"/>
      <c r="FB1315" s="5"/>
      <c r="FI1315" s="5"/>
      <c r="FJ1315" s="139"/>
      <c r="FL1315" s="2"/>
      <c r="FN1315" s="2"/>
    </row>
    <row r="1316" spans="153:170" x14ac:dyDescent="0.35">
      <c r="EW1316" s="31"/>
      <c r="FB1316" s="5"/>
      <c r="FI1316" s="5"/>
      <c r="FJ1316" s="139"/>
      <c r="FL1316" s="2"/>
      <c r="FN1316" s="2"/>
    </row>
    <row r="1317" spans="153:170" x14ac:dyDescent="0.35">
      <c r="EW1317" s="31"/>
      <c r="FB1317" s="5"/>
      <c r="FI1317" s="5"/>
      <c r="FJ1317" s="139"/>
      <c r="FL1317" s="2"/>
      <c r="FN1317" s="2"/>
    </row>
    <row r="1318" spans="153:170" x14ac:dyDescent="0.35">
      <c r="EW1318" s="31"/>
      <c r="FB1318" s="5"/>
      <c r="FI1318" s="5"/>
      <c r="FJ1318" s="139"/>
      <c r="FL1318" s="2"/>
      <c r="FN1318" s="2"/>
    </row>
    <row r="1319" spans="153:170" x14ac:dyDescent="0.35">
      <c r="EW1319" s="31"/>
      <c r="FB1319" s="5"/>
      <c r="FI1319" s="5"/>
      <c r="FJ1319" s="139"/>
      <c r="FL1319" s="2"/>
      <c r="FN1319" s="2"/>
    </row>
    <row r="1320" spans="153:170" x14ac:dyDescent="0.35">
      <c r="EW1320" s="31"/>
      <c r="FB1320" s="5"/>
      <c r="FI1320" s="5"/>
      <c r="FJ1320" s="139"/>
      <c r="FL1320" s="2"/>
      <c r="FN1320" s="2"/>
    </row>
    <row r="1321" spans="153:170" x14ac:dyDescent="0.35">
      <c r="EW1321" s="31"/>
      <c r="FB1321" s="5"/>
      <c r="FI1321" s="5"/>
      <c r="FJ1321" s="139"/>
      <c r="FL1321" s="2"/>
      <c r="FN1321" s="2"/>
    </row>
    <row r="1322" spans="153:170" x14ac:dyDescent="0.35">
      <c r="EW1322" s="31"/>
      <c r="FB1322" s="5"/>
      <c r="FI1322" s="5"/>
      <c r="FJ1322" s="139"/>
      <c r="FL1322" s="2"/>
      <c r="FN1322" s="2"/>
    </row>
    <row r="1323" spans="153:170" x14ac:dyDescent="0.35">
      <c r="EW1323" s="31"/>
      <c r="FB1323" s="5"/>
      <c r="FI1323" s="5"/>
      <c r="FJ1323" s="139"/>
      <c r="FL1323" s="2"/>
      <c r="FN1323" s="2"/>
    </row>
    <row r="1324" spans="153:170" x14ac:dyDescent="0.35">
      <c r="EW1324" s="31"/>
      <c r="FB1324" s="5"/>
      <c r="FI1324" s="5"/>
      <c r="FJ1324" s="139"/>
      <c r="FL1324" s="2"/>
      <c r="FN1324" s="2"/>
    </row>
    <row r="1325" spans="153:170" x14ac:dyDescent="0.35">
      <c r="EW1325" s="31"/>
      <c r="FB1325" s="5"/>
      <c r="FI1325" s="5"/>
      <c r="FJ1325" s="139"/>
      <c r="FL1325" s="2"/>
      <c r="FN1325" s="2"/>
    </row>
    <row r="1326" spans="153:170" x14ac:dyDescent="0.35">
      <c r="EW1326" s="31"/>
      <c r="FB1326" s="5"/>
      <c r="FI1326" s="5"/>
      <c r="FJ1326" s="139"/>
      <c r="FL1326" s="2"/>
      <c r="FN1326" s="2"/>
    </row>
    <row r="1327" spans="153:170" x14ac:dyDescent="0.35">
      <c r="EW1327" s="31"/>
      <c r="FB1327" s="5"/>
      <c r="FI1327" s="5"/>
      <c r="FJ1327" s="139"/>
      <c r="FL1327" s="2"/>
      <c r="FN1327" s="2"/>
    </row>
    <row r="1328" spans="153:170" x14ac:dyDescent="0.35">
      <c r="EW1328" s="31"/>
      <c r="FB1328" s="5"/>
      <c r="FI1328" s="5"/>
      <c r="FJ1328" s="139"/>
      <c r="FL1328" s="2"/>
      <c r="FN1328" s="2"/>
    </row>
    <row r="1329" spans="153:170" x14ac:dyDescent="0.35">
      <c r="EW1329" s="31"/>
      <c r="FB1329" s="5"/>
      <c r="FI1329" s="5"/>
      <c r="FJ1329" s="139"/>
      <c r="FL1329" s="2"/>
      <c r="FN1329" s="2"/>
    </row>
    <row r="1330" spans="153:170" x14ac:dyDescent="0.35">
      <c r="EW1330" s="31"/>
      <c r="FB1330" s="5"/>
      <c r="FI1330" s="5"/>
      <c r="FJ1330" s="139"/>
      <c r="FL1330" s="2"/>
      <c r="FN1330" s="2"/>
    </row>
    <row r="1331" spans="153:170" x14ac:dyDescent="0.35">
      <c r="EW1331" s="31"/>
      <c r="FB1331" s="5"/>
      <c r="FI1331" s="5"/>
      <c r="FJ1331" s="139"/>
      <c r="FL1331" s="2"/>
      <c r="FN1331" s="2"/>
    </row>
    <row r="1332" spans="153:170" x14ac:dyDescent="0.35">
      <c r="EW1332" s="31"/>
      <c r="FB1332" s="5"/>
      <c r="FI1332" s="5"/>
      <c r="FJ1332" s="139"/>
      <c r="FL1332" s="2"/>
      <c r="FN1332" s="2"/>
    </row>
    <row r="1333" spans="153:170" x14ac:dyDescent="0.35">
      <c r="EW1333" s="31"/>
      <c r="FB1333" s="5"/>
      <c r="FI1333" s="5"/>
      <c r="FJ1333" s="139"/>
      <c r="FL1333" s="2"/>
      <c r="FN1333" s="2"/>
    </row>
    <row r="1334" spans="153:170" x14ac:dyDescent="0.35">
      <c r="EW1334" s="31"/>
      <c r="FB1334" s="5"/>
      <c r="FI1334" s="5"/>
      <c r="FJ1334" s="139"/>
      <c r="FL1334" s="2"/>
      <c r="FN1334" s="2"/>
    </row>
    <row r="1335" spans="153:170" x14ac:dyDescent="0.35">
      <c r="EW1335" s="31"/>
      <c r="FB1335" s="5"/>
      <c r="FI1335" s="5"/>
      <c r="FJ1335" s="139"/>
      <c r="FL1335" s="2"/>
      <c r="FN1335" s="2"/>
    </row>
    <row r="1336" spans="153:170" x14ac:dyDescent="0.35">
      <c r="EW1336" s="31"/>
      <c r="FB1336" s="5"/>
      <c r="FI1336" s="5"/>
      <c r="FJ1336" s="139"/>
      <c r="FL1336" s="2"/>
      <c r="FN1336" s="2"/>
    </row>
    <row r="1337" spans="153:170" x14ac:dyDescent="0.35">
      <c r="EW1337" s="31"/>
      <c r="FB1337" s="5"/>
      <c r="FI1337" s="5"/>
      <c r="FJ1337" s="139"/>
      <c r="FL1337" s="2"/>
      <c r="FN1337" s="2"/>
    </row>
    <row r="1338" spans="153:170" x14ac:dyDescent="0.35">
      <c r="EW1338" s="31"/>
      <c r="FB1338" s="5"/>
      <c r="FI1338" s="5"/>
      <c r="FJ1338" s="139"/>
      <c r="FL1338" s="2"/>
      <c r="FN1338" s="2"/>
    </row>
    <row r="1339" spans="153:170" x14ac:dyDescent="0.35">
      <c r="EW1339" s="31"/>
      <c r="FB1339" s="5"/>
      <c r="FI1339" s="5"/>
      <c r="FJ1339" s="139"/>
      <c r="FL1339" s="2"/>
      <c r="FN1339" s="2"/>
    </row>
    <row r="1340" spans="153:170" x14ac:dyDescent="0.35">
      <c r="EW1340" s="31"/>
      <c r="FB1340" s="5"/>
      <c r="FI1340" s="5"/>
      <c r="FJ1340" s="139"/>
      <c r="FL1340" s="2"/>
      <c r="FN1340" s="2"/>
    </row>
    <row r="1341" spans="153:170" x14ac:dyDescent="0.35">
      <c r="EW1341" s="31"/>
      <c r="FB1341" s="5"/>
      <c r="FI1341" s="5"/>
      <c r="FJ1341" s="139"/>
      <c r="FL1341" s="2"/>
      <c r="FN1341" s="2"/>
    </row>
    <row r="1342" spans="153:170" x14ac:dyDescent="0.35">
      <c r="EW1342" s="31"/>
      <c r="FB1342" s="5"/>
      <c r="FI1342" s="5"/>
      <c r="FJ1342" s="139"/>
      <c r="FL1342" s="2"/>
      <c r="FN1342" s="2"/>
    </row>
    <row r="1343" spans="153:170" x14ac:dyDescent="0.35">
      <c r="EW1343" s="31"/>
      <c r="FB1343" s="5"/>
      <c r="FI1343" s="5"/>
      <c r="FJ1343" s="139"/>
      <c r="FL1343" s="2"/>
      <c r="FN1343" s="2"/>
    </row>
    <row r="1344" spans="153:170" x14ac:dyDescent="0.35">
      <c r="EW1344" s="31"/>
      <c r="FB1344" s="5"/>
      <c r="FI1344" s="5"/>
      <c r="FJ1344" s="139"/>
      <c r="FL1344" s="2"/>
      <c r="FN1344" s="2"/>
    </row>
    <row r="1345" spans="153:170" x14ac:dyDescent="0.35">
      <c r="EW1345" s="31"/>
      <c r="FB1345" s="5"/>
      <c r="FI1345" s="5"/>
      <c r="FJ1345" s="139"/>
      <c r="FL1345" s="2"/>
      <c r="FN1345" s="2"/>
    </row>
    <row r="1346" spans="153:170" x14ac:dyDescent="0.35">
      <c r="EW1346" s="31"/>
      <c r="FB1346" s="5"/>
      <c r="FI1346" s="5"/>
      <c r="FJ1346" s="139"/>
      <c r="FL1346" s="2"/>
      <c r="FN1346" s="2"/>
    </row>
    <row r="1347" spans="153:170" x14ac:dyDescent="0.35">
      <c r="EW1347" s="31"/>
      <c r="FB1347" s="5"/>
      <c r="FI1347" s="5"/>
      <c r="FJ1347" s="139"/>
      <c r="FL1347" s="2"/>
      <c r="FN1347" s="2"/>
    </row>
    <row r="1348" spans="153:170" x14ac:dyDescent="0.35">
      <c r="EW1348" s="31"/>
      <c r="FB1348" s="5"/>
      <c r="FI1348" s="5"/>
      <c r="FJ1348" s="139"/>
      <c r="FL1348" s="2"/>
      <c r="FN1348" s="2"/>
    </row>
    <row r="1349" spans="153:170" x14ac:dyDescent="0.35">
      <c r="EW1349" s="31"/>
      <c r="FB1349" s="5"/>
      <c r="FI1349" s="5"/>
      <c r="FJ1349" s="139"/>
      <c r="FL1349" s="2"/>
      <c r="FN1349" s="2"/>
    </row>
    <row r="1350" spans="153:170" x14ac:dyDescent="0.35">
      <c r="EW1350" s="31"/>
      <c r="FB1350" s="5"/>
      <c r="FI1350" s="5"/>
      <c r="FJ1350" s="139"/>
      <c r="FL1350" s="2"/>
      <c r="FN1350" s="2"/>
    </row>
    <row r="1351" spans="153:170" x14ac:dyDescent="0.35">
      <c r="EW1351" s="31"/>
      <c r="FB1351" s="5"/>
      <c r="FI1351" s="5"/>
      <c r="FJ1351" s="139"/>
      <c r="FL1351" s="2"/>
      <c r="FN1351" s="2"/>
    </row>
    <row r="1352" spans="153:170" x14ac:dyDescent="0.35">
      <c r="EW1352" s="31"/>
      <c r="FB1352" s="5"/>
      <c r="FI1352" s="5"/>
      <c r="FJ1352" s="139"/>
      <c r="FL1352" s="2"/>
      <c r="FN1352" s="2"/>
    </row>
    <row r="1353" spans="153:170" x14ac:dyDescent="0.35">
      <c r="EW1353" s="31"/>
      <c r="FB1353" s="5"/>
      <c r="FI1353" s="5"/>
      <c r="FJ1353" s="139"/>
      <c r="FL1353" s="2"/>
      <c r="FN1353" s="2"/>
    </row>
    <row r="1354" spans="153:170" x14ac:dyDescent="0.35">
      <c r="EW1354" s="31"/>
      <c r="FB1354" s="5"/>
      <c r="FI1354" s="5"/>
      <c r="FJ1354" s="139"/>
      <c r="FL1354" s="2"/>
      <c r="FN1354" s="2"/>
    </row>
    <row r="1355" spans="153:170" x14ac:dyDescent="0.35">
      <c r="EW1355" s="31"/>
      <c r="FB1355" s="5"/>
      <c r="FI1355" s="5"/>
      <c r="FJ1355" s="139"/>
      <c r="FL1355" s="2"/>
      <c r="FN1355" s="2"/>
    </row>
    <row r="1356" spans="153:170" x14ac:dyDescent="0.35">
      <c r="EW1356" s="31"/>
      <c r="FB1356" s="5"/>
      <c r="FI1356" s="5"/>
      <c r="FJ1356" s="139"/>
      <c r="FL1356" s="2"/>
      <c r="FN1356" s="2"/>
    </row>
    <row r="1357" spans="153:170" x14ac:dyDescent="0.35">
      <c r="EW1357" s="31"/>
      <c r="FB1357" s="5"/>
      <c r="FI1357" s="5"/>
      <c r="FJ1357" s="139"/>
      <c r="FL1357" s="2"/>
      <c r="FN1357" s="2"/>
    </row>
    <row r="1358" spans="153:170" x14ac:dyDescent="0.35">
      <c r="EW1358" s="31"/>
      <c r="FB1358" s="5"/>
      <c r="FI1358" s="5"/>
      <c r="FJ1358" s="139"/>
      <c r="FL1358" s="2"/>
      <c r="FN1358" s="2"/>
    </row>
    <row r="1359" spans="153:170" x14ac:dyDescent="0.35">
      <c r="EW1359" s="31"/>
      <c r="FB1359" s="5"/>
      <c r="FI1359" s="5"/>
      <c r="FJ1359" s="139"/>
      <c r="FL1359" s="2"/>
      <c r="FN1359" s="2"/>
    </row>
    <row r="1360" spans="153:170" x14ac:dyDescent="0.35">
      <c r="EW1360" s="31"/>
      <c r="FB1360" s="5"/>
      <c r="FI1360" s="5"/>
      <c r="FJ1360" s="139"/>
      <c r="FL1360" s="2"/>
      <c r="FN1360" s="2"/>
    </row>
    <row r="1361" spans="153:170" x14ac:dyDescent="0.35">
      <c r="EW1361" s="31"/>
      <c r="FB1361" s="5"/>
      <c r="FI1361" s="5"/>
      <c r="FJ1361" s="139"/>
      <c r="FL1361" s="2"/>
      <c r="FN1361" s="2"/>
    </row>
    <row r="1362" spans="153:170" x14ac:dyDescent="0.35">
      <c r="EW1362" s="31"/>
      <c r="FB1362" s="5"/>
      <c r="FI1362" s="5"/>
      <c r="FJ1362" s="139"/>
      <c r="FL1362" s="2"/>
      <c r="FN1362" s="2"/>
    </row>
    <row r="1363" spans="153:170" x14ac:dyDescent="0.35">
      <c r="EW1363" s="31"/>
      <c r="FB1363" s="5"/>
      <c r="FI1363" s="5"/>
      <c r="FJ1363" s="139"/>
      <c r="FL1363" s="2"/>
      <c r="FN1363" s="2"/>
    </row>
    <row r="1364" spans="153:170" x14ac:dyDescent="0.35">
      <c r="EW1364" s="31"/>
      <c r="FB1364" s="5"/>
      <c r="FI1364" s="5"/>
      <c r="FJ1364" s="139"/>
      <c r="FL1364" s="2"/>
      <c r="FN1364" s="2"/>
    </row>
    <row r="1365" spans="153:170" x14ac:dyDescent="0.35">
      <c r="EW1365" s="31"/>
      <c r="FB1365" s="5"/>
      <c r="FI1365" s="5"/>
      <c r="FJ1365" s="139"/>
      <c r="FL1365" s="2"/>
      <c r="FN1365" s="2"/>
    </row>
    <row r="1366" spans="153:170" x14ac:dyDescent="0.35">
      <c r="EW1366" s="31"/>
      <c r="FB1366" s="5"/>
      <c r="FI1366" s="5"/>
      <c r="FJ1366" s="139"/>
      <c r="FL1366" s="2"/>
      <c r="FN1366" s="2"/>
    </row>
    <row r="1367" spans="153:170" x14ac:dyDescent="0.35">
      <c r="EW1367" s="31"/>
      <c r="FB1367" s="5"/>
      <c r="FI1367" s="5"/>
      <c r="FJ1367" s="139"/>
      <c r="FL1367" s="2"/>
      <c r="FN1367" s="2"/>
    </row>
    <row r="1368" spans="153:170" x14ac:dyDescent="0.35">
      <c r="EW1368" s="31"/>
      <c r="FB1368" s="5"/>
      <c r="FI1368" s="5"/>
      <c r="FJ1368" s="139"/>
      <c r="FL1368" s="2"/>
      <c r="FN1368" s="2"/>
    </row>
    <row r="1369" spans="153:170" x14ac:dyDescent="0.35">
      <c r="EW1369" s="31"/>
      <c r="FB1369" s="5"/>
      <c r="FI1369" s="5"/>
      <c r="FJ1369" s="139"/>
      <c r="FL1369" s="2"/>
      <c r="FN1369" s="2"/>
    </row>
    <row r="1370" spans="153:170" x14ac:dyDescent="0.35">
      <c r="EW1370" s="31"/>
      <c r="FB1370" s="5"/>
      <c r="FI1370" s="5"/>
      <c r="FJ1370" s="139"/>
      <c r="FL1370" s="2"/>
      <c r="FN1370" s="2"/>
    </row>
    <row r="1371" spans="153:170" x14ac:dyDescent="0.35">
      <c r="EW1371" s="31"/>
      <c r="FB1371" s="5"/>
      <c r="FI1371" s="5"/>
      <c r="FJ1371" s="139"/>
      <c r="FL1371" s="2"/>
      <c r="FN1371" s="2"/>
    </row>
    <row r="1372" spans="153:170" x14ac:dyDescent="0.35">
      <c r="EW1372" s="31"/>
      <c r="FB1372" s="5"/>
      <c r="FI1372" s="5"/>
      <c r="FJ1372" s="139"/>
      <c r="FL1372" s="2"/>
      <c r="FN1372" s="2"/>
    </row>
    <row r="1373" spans="153:170" x14ac:dyDescent="0.35">
      <c r="EW1373" s="31"/>
      <c r="FB1373" s="5"/>
      <c r="FI1373" s="5"/>
      <c r="FJ1373" s="139"/>
      <c r="FL1373" s="2"/>
      <c r="FN1373" s="2"/>
    </row>
    <row r="1374" spans="153:170" x14ac:dyDescent="0.35">
      <c r="EW1374" s="31"/>
      <c r="FB1374" s="5"/>
      <c r="FI1374" s="5"/>
      <c r="FJ1374" s="139"/>
      <c r="FL1374" s="2"/>
      <c r="FN1374" s="2"/>
    </row>
    <row r="1375" spans="153:170" x14ac:dyDescent="0.35">
      <c r="EW1375" s="31"/>
      <c r="FB1375" s="5"/>
      <c r="FI1375" s="5"/>
      <c r="FJ1375" s="139"/>
      <c r="FL1375" s="2"/>
      <c r="FN1375" s="2"/>
    </row>
    <row r="1376" spans="153:170" x14ac:dyDescent="0.35">
      <c r="EW1376" s="31"/>
      <c r="FB1376" s="5"/>
      <c r="FI1376" s="5"/>
      <c r="FJ1376" s="139"/>
      <c r="FL1376" s="2"/>
      <c r="FN1376" s="2"/>
    </row>
    <row r="1377" spans="153:170" x14ac:dyDescent="0.35">
      <c r="EW1377" s="31"/>
      <c r="FB1377" s="5"/>
      <c r="FI1377" s="5"/>
      <c r="FJ1377" s="139"/>
      <c r="FL1377" s="2"/>
      <c r="FN1377" s="2"/>
    </row>
    <row r="1378" spans="153:170" x14ac:dyDescent="0.35">
      <c r="EW1378" s="31"/>
      <c r="FB1378" s="5"/>
      <c r="FI1378" s="5"/>
      <c r="FJ1378" s="139"/>
      <c r="FL1378" s="2"/>
      <c r="FN1378" s="2"/>
    </row>
    <row r="1379" spans="153:170" x14ac:dyDescent="0.35">
      <c r="EW1379" s="31"/>
      <c r="FB1379" s="5"/>
      <c r="FI1379" s="5"/>
      <c r="FJ1379" s="139"/>
      <c r="FL1379" s="2"/>
      <c r="FN1379" s="2"/>
    </row>
    <row r="1380" spans="153:170" x14ac:dyDescent="0.35">
      <c r="EW1380" s="31"/>
      <c r="FB1380" s="5"/>
      <c r="FI1380" s="5"/>
      <c r="FJ1380" s="139"/>
      <c r="FL1380" s="2"/>
      <c r="FN1380" s="2"/>
    </row>
    <row r="1381" spans="153:170" x14ac:dyDescent="0.35">
      <c r="EW1381" s="31"/>
      <c r="FB1381" s="5"/>
      <c r="FI1381" s="5"/>
      <c r="FJ1381" s="139"/>
      <c r="FL1381" s="2"/>
      <c r="FN1381" s="2"/>
    </row>
    <row r="1382" spans="153:170" x14ac:dyDescent="0.35">
      <c r="EW1382" s="31"/>
      <c r="FB1382" s="5"/>
      <c r="FI1382" s="5"/>
      <c r="FJ1382" s="139"/>
      <c r="FL1382" s="2"/>
      <c r="FN1382" s="2"/>
    </row>
    <row r="1383" spans="153:170" x14ac:dyDescent="0.35">
      <c r="EW1383" s="31"/>
      <c r="FB1383" s="5"/>
      <c r="FI1383" s="5"/>
      <c r="FJ1383" s="139"/>
      <c r="FL1383" s="2"/>
      <c r="FN1383" s="2"/>
    </row>
    <row r="1384" spans="153:170" x14ac:dyDescent="0.35">
      <c r="EW1384" s="31"/>
      <c r="FB1384" s="5"/>
      <c r="FI1384" s="5"/>
      <c r="FJ1384" s="139"/>
      <c r="FL1384" s="2"/>
      <c r="FN1384" s="2"/>
    </row>
    <row r="1385" spans="153:170" x14ac:dyDescent="0.35">
      <c r="EW1385" s="31"/>
      <c r="FB1385" s="5"/>
      <c r="FI1385" s="5"/>
      <c r="FJ1385" s="139"/>
      <c r="FL1385" s="2"/>
      <c r="FN1385" s="2"/>
    </row>
    <row r="1386" spans="153:170" x14ac:dyDescent="0.35">
      <c r="EW1386" s="31"/>
      <c r="FB1386" s="5"/>
      <c r="FI1386" s="5"/>
      <c r="FJ1386" s="139"/>
      <c r="FL1386" s="2"/>
      <c r="FN1386" s="2"/>
    </row>
    <row r="1387" spans="153:170" x14ac:dyDescent="0.35">
      <c r="EW1387" s="31"/>
      <c r="FB1387" s="5"/>
      <c r="FI1387" s="5"/>
      <c r="FJ1387" s="139"/>
      <c r="FL1387" s="2"/>
      <c r="FN1387" s="2"/>
    </row>
    <row r="1388" spans="153:170" x14ac:dyDescent="0.35">
      <c r="EW1388" s="31"/>
      <c r="FB1388" s="5"/>
      <c r="FI1388" s="5"/>
      <c r="FJ1388" s="139"/>
      <c r="FL1388" s="2"/>
      <c r="FN1388" s="2"/>
    </row>
    <row r="1389" spans="153:170" x14ac:dyDescent="0.35">
      <c r="EW1389" s="31"/>
      <c r="FB1389" s="5"/>
      <c r="FI1389" s="5"/>
      <c r="FJ1389" s="139"/>
      <c r="FL1389" s="2"/>
      <c r="FN1389" s="2"/>
    </row>
    <row r="1390" spans="153:170" x14ac:dyDescent="0.35">
      <c r="EW1390" s="31"/>
      <c r="FB1390" s="5"/>
      <c r="FI1390" s="5"/>
      <c r="FJ1390" s="139"/>
      <c r="FL1390" s="2"/>
      <c r="FN1390" s="2"/>
    </row>
    <row r="1391" spans="153:170" x14ac:dyDescent="0.35">
      <c r="EW1391" s="31"/>
      <c r="FB1391" s="5"/>
      <c r="FI1391" s="5"/>
      <c r="FJ1391" s="139"/>
      <c r="FL1391" s="2"/>
      <c r="FN1391" s="2"/>
    </row>
    <row r="1392" spans="153:170" x14ac:dyDescent="0.35">
      <c r="EW1392" s="31"/>
      <c r="FB1392" s="5"/>
      <c r="FI1392" s="5"/>
      <c r="FJ1392" s="139"/>
      <c r="FL1392" s="2"/>
      <c r="FN1392" s="2"/>
    </row>
    <row r="1393" spans="153:170" x14ac:dyDescent="0.35">
      <c r="EW1393" s="31"/>
      <c r="FB1393" s="5"/>
      <c r="FI1393" s="5"/>
      <c r="FJ1393" s="139"/>
      <c r="FL1393" s="2"/>
      <c r="FN1393" s="2"/>
    </row>
    <row r="1394" spans="153:170" x14ac:dyDescent="0.35">
      <c r="EW1394" s="31"/>
      <c r="FB1394" s="5"/>
      <c r="FI1394" s="5"/>
      <c r="FJ1394" s="139"/>
      <c r="FL1394" s="2"/>
      <c r="FN1394" s="2"/>
    </row>
    <row r="1395" spans="153:170" x14ac:dyDescent="0.35">
      <c r="EW1395" s="31"/>
      <c r="FB1395" s="5"/>
      <c r="FI1395" s="5"/>
      <c r="FJ1395" s="139"/>
      <c r="FL1395" s="2"/>
      <c r="FN1395" s="2"/>
    </row>
    <row r="1396" spans="153:170" x14ac:dyDescent="0.35">
      <c r="EW1396" s="31"/>
      <c r="FB1396" s="5"/>
      <c r="FI1396" s="5"/>
      <c r="FJ1396" s="139"/>
      <c r="FL1396" s="2"/>
      <c r="FN1396" s="2"/>
    </row>
    <row r="1397" spans="153:170" x14ac:dyDescent="0.35">
      <c r="EW1397" s="31"/>
      <c r="FB1397" s="5"/>
      <c r="FI1397" s="5"/>
      <c r="FJ1397" s="139"/>
      <c r="FL1397" s="2"/>
      <c r="FN1397" s="2"/>
    </row>
    <row r="1398" spans="153:170" x14ac:dyDescent="0.35">
      <c r="EW1398" s="31"/>
      <c r="FB1398" s="5"/>
      <c r="FI1398" s="5"/>
      <c r="FJ1398" s="139"/>
      <c r="FL1398" s="2"/>
      <c r="FN1398" s="2"/>
    </row>
    <row r="1399" spans="153:170" x14ac:dyDescent="0.35">
      <c r="EW1399" s="31"/>
      <c r="FB1399" s="5"/>
      <c r="FI1399" s="5"/>
      <c r="FJ1399" s="139"/>
      <c r="FL1399" s="2"/>
      <c r="FN1399" s="2"/>
    </row>
    <row r="1400" spans="153:170" x14ac:dyDescent="0.35">
      <c r="EW1400" s="31"/>
      <c r="FB1400" s="5"/>
      <c r="FI1400" s="5"/>
      <c r="FJ1400" s="139"/>
      <c r="FL1400" s="2"/>
      <c r="FN1400" s="2"/>
    </row>
    <row r="1401" spans="153:170" x14ac:dyDescent="0.35">
      <c r="EW1401" s="31"/>
      <c r="FB1401" s="5"/>
      <c r="FI1401" s="5"/>
      <c r="FJ1401" s="139"/>
      <c r="FL1401" s="2"/>
      <c r="FN1401" s="2"/>
    </row>
    <row r="1402" spans="153:170" x14ac:dyDescent="0.35">
      <c r="EW1402" s="31"/>
      <c r="FB1402" s="5"/>
      <c r="FI1402" s="5"/>
      <c r="FJ1402" s="139"/>
      <c r="FL1402" s="2"/>
      <c r="FN1402" s="2"/>
    </row>
    <row r="1403" spans="153:170" x14ac:dyDescent="0.35">
      <c r="EW1403" s="31"/>
      <c r="FB1403" s="5"/>
      <c r="FI1403" s="5"/>
      <c r="FJ1403" s="139"/>
      <c r="FL1403" s="2"/>
      <c r="FN1403" s="2"/>
    </row>
    <row r="1404" spans="153:170" x14ac:dyDescent="0.35">
      <c r="EW1404" s="31"/>
      <c r="FB1404" s="5"/>
      <c r="FI1404" s="5"/>
      <c r="FJ1404" s="139"/>
      <c r="FL1404" s="2"/>
      <c r="FN1404" s="2"/>
    </row>
    <row r="1405" spans="153:170" x14ac:dyDescent="0.35">
      <c r="EW1405" s="31"/>
      <c r="FB1405" s="5"/>
      <c r="FI1405" s="5"/>
      <c r="FJ1405" s="139"/>
      <c r="FL1405" s="2"/>
      <c r="FN1405" s="2"/>
    </row>
    <row r="1406" spans="153:170" x14ac:dyDescent="0.35">
      <c r="EW1406" s="31"/>
      <c r="FB1406" s="5"/>
      <c r="FI1406" s="5"/>
      <c r="FJ1406" s="139"/>
      <c r="FL1406" s="2"/>
      <c r="FN1406" s="2"/>
    </row>
    <row r="1407" spans="153:170" x14ac:dyDescent="0.35">
      <c r="EW1407" s="31"/>
      <c r="FB1407" s="5"/>
      <c r="FI1407" s="5"/>
      <c r="FJ1407" s="139"/>
      <c r="FL1407" s="2"/>
      <c r="FN1407" s="2"/>
    </row>
    <row r="1408" spans="153:170" x14ac:dyDescent="0.35">
      <c r="EW1408" s="31"/>
      <c r="FB1408" s="5"/>
      <c r="FI1408" s="5"/>
      <c r="FJ1408" s="139"/>
      <c r="FL1408" s="2"/>
      <c r="FN1408" s="2"/>
    </row>
    <row r="1409" spans="153:170" x14ac:dyDescent="0.35">
      <c r="EW1409" s="31"/>
      <c r="FB1409" s="5"/>
      <c r="FI1409" s="5"/>
      <c r="FJ1409" s="139"/>
      <c r="FL1409" s="2"/>
      <c r="FN1409" s="2"/>
    </row>
    <row r="1410" spans="153:170" x14ac:dyDescent="0.35">
      <c r="EW1410" s="31"/>
      <c r="FB1410" s="5"/>
      <c r="FI1410" s="5"/>
      <c r="FJ1410" s="139"/>
      <c r="FL1410" s="2"/>
      <c r="FN1410" s="2"/>
    </row>
    <row r="1411" spans="153:170" x14ac:dyDescent="0.35">
      <c r="EW1411" s="31"/>
      <c r="FB1411" s="5"/>
      <c r="FI1411" s="5"/>
      <c r="FJ1411" s="139"/>
      <c r="FL1411" s="2"/>
      <c r="FN1411" s="2"/>
    </row>
    <row r="1412" spans="153:170" x14ac:dyDescent="0.35">
      <c r="EW1412" s="31"/>
      <c r="FB1412" s="5"/>
      <c r="FI1412" s="5"/>
      <c r="FJ1412" s="139"/>
      <c r="FL1412" s="2"/>
      <c r="FN1412" s="2"/>
    </row>
    <row r="1413" spans="153:170" x14ac:dyDescent="0.35">
      <c r="EW1413" s="31"/>
      <c r="FB1413" s="5"/>
      <c r="FI1413" s="5"/>
      <c r="FJ1413" s="139"/>
      <c r="FL1413" s="2"/>
      <c r="FN1413" s="2"/>
    </row>
    <row r="1414" spans="153:170" x14ac:dyDescent="0.35">
      <c r="EW1414" s="31"/>
      <c r="FB1414" s="5"/>
      <c r="FI1414" s="5"/>
      <c r="FJ1414" s="139"/>
      <c r="FL1414" s="2"/>
      <c r="FN1414" s="2"/>
    </row>
    <row r="1415" spans="153:170" x14ac:dyDescent="0.35">
      <c r="EW1415" s="31"/>
      <c r="FB1415" s="5"/>
      <c r="FI1415" s="5"/>
      <c r="FJ1415" s="139"/>
      <c r="FL1415" s="2"/>
      <c r="FN1415" s="2"/>
    </row>
    <row r="1416" spans="153:170" x14ac:dyDescent="0.35">
      <c r="EW1416" s="31"/>
      <c r="FB1416" s="5"/>
      <c r="FI1416" s="5"/>
      <c r="FJ1416" s="139"/>
      <c r="FL1416" s="2"/>
      <c r="FN1416" s="2"/>
    </row>
    <row r="1417" spans="153:170" x14ac:dyDescent="0.35">
      <c r="EW1417" s="31"/>
      <c r="FB1417" s="5"/>
      <c r="FI1417" s="5"/>
      <c r="FJ1417" s="139"/>
      <c r="FL1417" s="2"/>
      <c r="FN1417" s="2"/>
    </row>
    <row r="1418" spans="153:170" x14ac:dyDescent="0.35">
      <c r="EW1418" s="31"/>
      <c r="FB1418" s="5"/>
      <c r="FI1418" s="5"/>
      <c r="FJ1418" s="139"/>
      <c r="FL1418" s="2"/>
      <c r="FN1418" s="2"/>
    </row>
    <row r="1419" spans="153:170" x14ac:dyDescent="0.35">
      <c r="EW1419" s="31"/>
      <c r="FB1419" s="5"/>
      <c r="FI1419" s="5"/>
      <c r="FJ1419" s="139"/>
      <c r="FL1419" s="2"/>
      <c r="FN1419" s="2"/>
    </row>
    <row r="1420" spans="153:170" x14ac:dyDescent="0.35">
      <c r="EW1420" s="31"/>
      <c r="FB1420" s="5"/>
      <c r="FI1420" s="5"/>
      <c r="FJ1420" s="139"/>
      <c r="FL1420" s="2"/>
      <c r="FN1420" s="2"/>
    </row>
    <row r="1421" spans="153:170" x14ac:dyDescent="0.35">
      <c r="EW1421" s="31"/>
      <c r="FB1421" s="5"/>
      <c r="FI1421" s="5"/>
      <c r="FJ1421" s="139"/>
      <c r="FL1421" s="2"/>
      <c r="FN1421" s="2"/>
    </row>
    <row r="1422" spans="153:170" x14ac:dyDescent="0.35">
      <c r="EW1422" s="31"/>
      <c r="FB1422" s="5"/>
      <c r="FI1422" s="5"/>
      <c r="FJ1422" s="139"/>
      <c r="FL1422" s="2"/>
      <c r="FN1422" s="2"/>
    </row>
    <row r="1423" spans="153:170" x14ac:dyDescent="0.35">
      <c r="EW1423" s="31"/>
      <c r="FB1423" s="5"/>
      <c r="FI1423" s="5"/>
      <c r="FJ1423" s="139"/>
      <c r="FL1423" s="2"/>
      <c r="FN1423" s="2"/>
    </row>
    <row r="1424" spans="153:170" x14ac:dyDescent="0.35">
      <c r="EW1424" s="31"/>
      <c r="FB1424" s="5"/>
      <c r="FI1424" s="5"/>
      <c r="FJ1424" s="139"/>
      <c r="FL1424" s="2"/>
      <c r="FN1424" s="2"/>
    </row>
    <row r="1425" spans="153:170" x14ac:dyDescent="0.35">
      <c r="EW1425" s="31"/>
      <c r="FB1425" s="5"/>
      <c r="FI1425" s="5"/>
      <c r="FJ1425" s="139"/>
      <c r="FL1425" s="2"/>
      <c r="FN1425" s="2"/>
    </row>
    <row r="1426" spans="153:170" x14ac:dyDescent="0.35">
      <c r="EW1426" s="31"/>
      <c r="FB1426" s="5"/>
      <c r="FI1426" s="5"/>
      <c r="FJ1426" s="139"/>
      <c r="FL1426" s="2"/>
      <c r="FN1426" s="2"/>
    </row>
    <row r="1427" spans="153:170" x14ac:dyDescent="0.35">
      <c r="EW1427" s="31"/>
      <c r="FB1427" s="5"/>
      <c r="FI1427" s="5"/>
      <c r="FJ1427" s="139"/>
      <c r="FL1427" s="2"/>
      <c r="FN1427" s="2"/>
    </row>
    <row r="1428" spans="153:170" x14ac:dyDescent="0.35">
      <c r="EW1428" s="31"/>
      <c r="FB1428" s="5"/>
      <c r="FI1428" s="5"/>
      <c r="FJ1428" s="139"/>
      <c r="FL1428" s="2"/>
      <c r="FN1428" s="2"/>
    </row>
    <row r="1429" spans="153:170" x14ac:dyDescent="0.35">
      <c r="EW1429" s="31"/>
      <c r="FB1429" s="5"/>
      <c r="FI1429" s="5"/>
      <c r="FJ1429" s="139"/>
      <c r="FL1429" s="2"/>
      <c r="FN1429" s="2"/>
    </row>
    <row r="1430" spans="153:170" x14ac:dyDescent="0.35">
      <c r="EW1430" s="31"/>
      <c r="FB1430" s="5"/>
      <c r="FI1430" s="5"/>
      <c r="FJ1430" s="139"/>
      <c r="FL1430" s="2"/>
      <c r="FN1430" s="2"/>
    </row>
    <row r="1431" spans="153:170" x14ac:dyDescent="0.35">
      <c r="EW1431" s="31"/>
      <c r="FB1431" s="5"/>
      <c r="FI1431" s="5"/>
      <c r="FJ1431" s="139"/>
      <c r="FL1431" s="2"/>
      <c r="FN1431" s="2"/>
    </row>
    <row r="1432" spans="153:170" x14ac:dyDescent="0.35">
      <c r="EW1432" s="31"/>
      <c r="FB1432" s="5"/>
      <c r="FI1432" s="5"/>
      <c r="FJ1432" s="139"/>
      <c r="FL1432" s="2"/>
      <c r="FN1432" s="2"/>
    </row>
    <row r="1433" spans="153:170" x14ac:dyDescent="0.35">
      <c r="EW1433" s="31"/>
      <c r="FB1433" s="5"/>
      <c r="FI1433" s="5"/>
      <c r="FJ1433" s="139"/>
      <c r="FL1433" s="2"/>
      <c r="FN1433" s="2"/>
    </row>
    <row r="1434" spans="153:170" x14ac:dyDescent="0.35">
      <c r="EW1434" s="31"/>
      <c r="FB1434" s="5"/>
      <c r="FI1434" s="5"/>
      <c r="FJ1434" s="139"/>
      <c r="FL1434" s="2"/>
      <c r="FN1434" s="2"/>
    </row>
    <row r="1435" spans="153:170" x14ac:dyDescent="0.35">
      <c r="EW1435" s="31"/>
      <c r="FB1435" s="5"/>
      <c r="FI1435" s="5"/>
      <c r="FJ1435" s="139"/>
      <c r="FL1435" s="2"/>
      <c r="FN1435" s="2"/>
    </row>
    <row r="1436" spans="153:170" x14ac:dyDescent="0.35">
      <c r="EW1436" s="31"/>
      <c r="FB1436" s="5"/>
      <c r="FI1436" s="5"/>
      <c r="FJ1436" s="139"/>
      <c r="FL1436" s="2"/>
      <c r="FN1436" s="2"/>
    </row>
    <row r="1437" spans="153:170" x14ac:dyDescent="0.35">
      <c r="EW1437" s="31"/>
      <c r="FB1437" s="5"/>
      <c r="FI1437" s="5"/>
      <c r="FJ1437" s="139"/>
      <c r="FL1437" s="2"/>
      <c r="FN1437" s="2"/>
    </row>
    <row r="1438" spans="153:170" x14ac:dyDescent="0.35">
      <c r="EW1438" s="31"/>
      <c r="FB1438" s="5"/>
      <c r="FI1438" s="5"/>
      <c r="FJ1438" s="139"/>
      <c r="FL1438" s="2"/>
      <c r="FN1438" s="2"/>
    </row>
    <row r="1439" spans="153:170" x14ac:dyDescent="0.35">
      <c r="EW1439" s="31"/>
      <c r="FB1439" s="5"/>
      <c r="FI1439" s="5"/>
      <c r="FJ1439" s="139"/>
      <c r="FL1439" s="2"/>
      <c r="FN1439" s="2"/>
    </row>
    <row r="1440" spans="153:170" x14ac:dyDescent="0.35">
      <c r="EW1440" s="31"/>
      <c r="FB1440" s="5"/>
      <c r="FI1440" s="5"/>
      <c r="FJ1440" s="139"/>
      <c r="FL1440" s="2"/>
      <c r="FN1440" s="2"/>
    </row>
    <row r="1441" spans="153:170" x14ac:dyDescent="0.35">
      <c r="EW1441" s="31"/>
      <c r="FB1441" s="5"/>
      <c r="FI1441" s="5"/>
      <c r="FJ1441" s="139"/>
      <c r="FL1441" s="2"/>
      <c r="FN1441" s="2"/>
    </row>
    <row r="1442" spans="153:170" x14ac:dyDescent="0.35">
      <c r="EW1442" s="31"/>
      <c r="FB1442" s="5"/>
      <c r="FI1442" s="5"/>
      <c r="FJ1442" s="139"/>
      <c r="FL1442" s="2"/>
      <c r="FN1442" s="2"/>
    </row>
    <row r="1443" spans="153:170" x14ac:dyDescent="0.35">
      <c r="EW1443" s="31"/>
      <c r="FB1443" s="5"/>
      <c r="FI1443" s="5"/>
      <c r="FJ1443" s="139"/>
      <c r="FL1443" s="2"/>
      <c r="FN1443" s="2"/>
    </row>
    <row r="1444" spans="153:170" x14ac:dyDescent="0.35">
      <c r="EW1444" s="31"/>
      <c r="FB1444" s="5"/>
      <c r="FI1444" s="5"/>
      <c r="FJ1444" s="139"/>
      <c r="FL1444" s="2"/>
      <c r="FN1444" s="2"/>
    </row>
    <row r="1445" spans="153:170" x14ac:dyDescent="0.35">
      <c r="EW1445" s="31"/>
      <c r="FB1445" s="5"/>
      <c r="FI1445" s="5"/>
      <c r="FJ1445" s="139"/>
      <c r="FL1445" s="2"/>
      <c r="FN1445" s="2"/>
    </row>
    <row r="1446" spans="153:170" x14ac:dyDescent="0.35">
      <c r="EW1446" s="31"/>
      <c r="FB1446" s="5"/>
      <c r="FI1446" s="5"/>
      <c r="FJ1446" s="139"/>
      <c r="FL1446" s="2"/>
      <c r="FN1446" s="2"/>
    </row>
    <row r="1447" spans="153:170" x14ac:dyDescent="0.35">
      <c r="EW1447" s="31"/>
      <c r="FB1447" s="5"/>
      <c r="FI1447" s="5"/>
      <c r="FJ1447" s="139"/>
      <c r="FL1447" s="2"/>
      <c r="FN1447" s="2"/>
    </row>
    <row r="1448" spans="153:170" x14ac:dyDescent="0.35">
      <c r="EW1448" s="31"/>
      <c r="FB1448" s="5"/>
      <c r="FI1448" s="5"/>
      <c r="FJ1448" s="139"/>
      <c r="FL1448" s="2"/>
      <c r="FN1448" s="2"/>
    </row>
    <row r="1449" spans="153:170" x14ac:dyDescent="0.35">
      <c r="EW1449" s="31"/>
      <c r="FB1449" s="5"/>
      <c r="FI1449" s="5"/>
      <c r="FJ1449" s="139"/>
      <c r="FL1449" s="2"/>
      <c r="FN1449" s="2"/>
    </row>
    <row r="1450" spans="153:170" x14ac:dyDescent="0.35">
      <c r="EW1450" s="31"/>
      <c r="FB1450" s="5"/>
      <c r="FI1450" s="5"/>
      <c r="FJ1450" s="139"/>
      <c r="FL1450" s="2"/>
      <c r="FN1450" s="2"/>
    </row>
    <row r="1451" spans="153:170" x14ac:dyDescent="0.35">
      <c r="EW1451" s="31"/>
      <c r="FB1451" s="5"/>
      <c r="FI1451" s="5"/>
      <c r="FJ1451" s="139"/>
      <c r="FL1451" s="2"/>
      <c r="FN1451" s="2"/>
    </row>
    <row r="1452" spans="153:170" x14ac:dyDescent="0.35">
      <c r="EW1452" s="31"/>
      <c r="FB1452" s="5"/>
      <c r="FI1452" s="5"/>
      <c r="FJ1452" s="139"/>
      <c r="FL1452" s="2"/>
      <c r="FN1452" s="2"/>
    </row>
    <row r="1453" spans="153:170" x14ac:dyDescent="0.35">
      <c r="EW1453" s="31"/>
      <c r="FB1453" s="5"/>
      <c r="FI1453" s="5"/>
      <c r="FJ1453" s="139"/>
      <c r="FL1453" s="2"/>
      <c r="FN1453" s="2"/>
    </row>
    <row r="1454" spans="153:170" x14ac:dyDescent="0.35">
      <c r="EW1454" s="31"/>
      <c r="FB1454" s="5"/>
      <c r="FI1454" s="5"/>
      <c r="FJ1454" s="139"/>
      <c r="FL1454" s="2"/>
      <c r="FN1454" s="2"/>
    </row>
    <row r="1455" spans="153:170" x14ac:dyDescent="0.35">
      <c r="EW1455" s="31"/>
      <c r="FB1455" s="5"/>
      <c r="FI1455" s="5"/>
      <c r="FJ1455" s="139"/>
      <c r="FL1455" s="2"/>
      <c r="FN1455" s="2"/>
    </row>
    <row r="1456" spans="153:170" x14ac:dyDescent="0.35">
      <c r="EW1456" s="31"/>
      <c r="FB1456" s="5"/>
      <c r="FI1456" s="5"/>
      <c r="FJ1456" s="139"/>
      <c r="FL1456" s="2"/>
      <c r="FN1456" s="2"/>
    </row>
    <row r="1457" spans="153:170" x14ac:dyDescent="0.35">
      <c r="EW1457" s="31"/>
      <c r="FB1457" s="5"/>
      <c r="FI1457" s="5"/>
      <c r="FJ1457" s="139"/>
      <c r="FL1457" s="2"/>
      <c r="FN1457" s="2"/>
    </row>
    <row r="1458" spans="153:170" x14ac:dyDescent="0.35">
      <c r="EW1458" s="31"/>
      <c r="FB1458" s="5"/>
      <c r="FI1458" s="5"/>
      <c r="FJ1458" s="139"/>
      <c r="FL1458" s="2"/>
      <c r="FN1458" s="2"/>
    </row>
    <row r="1459" spans="153:170" x14ac:dyDescent="0.35">
      <c r="EW1459" s="31"/>
      <c r="FB1459" s="5"/>
      <c r="FI1459" s="5"/>
      <c r="FJ1459" s="139"/>
      <c r="FL1459" s="2"/>
      <c r="FN1459" s="2"/>
    </row>
    <row r="1460" spans="153:170" x14ac:dyDescent="0.35">
      <c r="EW1460" s="31"/>
      <c r="FB1460" s="5"/>
      <c r="FI1460" s="5"/>
      <c r="FJ1460" s="139"/>
      <c r="FL1460" s="2"/>
      <c r="FN1460" s="2"/>
    </row>
    <row r="1461" spans="153:170" x14ac:dyDescent="0.35">
      <c r="EW1461" s="31"/>
      <c r="FB1461" s="5"/>
      <c r="FI1461" s="5"/>
      <c r="FJ1461" s="139"/>
      <c r="FL1461" s="2"/>
      <c r="FN1461" s="2"/>
    </row>
    <row r="1462" spans="153:170" x14ac:dyDescent="0.35">
      <c r="EW1462" s="31"/>
      <c r="FB1462" s="5"/>
      <c r="FI1462" s="5"/>
      <c r="FJ1462" s="139"/>
      <c r="FL1462" s="2"/>
      <c r="FN1462" s="2"/>
    </row>
    <row r="1463" spans="153:170" x14ac:dyDescent="0.35">
      <c r="EW1463" s="31"/>
      <c r="FB1463" s="5"/>
      <c r="FI1463" s="5"/>
      <c r="FJ1463" s="139"/>
      <c r="FL1463" s="2"/>
      <c r="FN1463" s="2"/>
    </row>
    <row r="1464" spans="153:170" x14ac:dyDescent="0.35">
      <c r="EW1464" s="31"/>
      <c r="FB1464" s="5"/>
      <c r="FI1464" s="5"/>
      <c r="FJ1464" s="139"/>
      <c r="FL1464" s="2"/>
      <c r="FN1464" s="2"/>
    </row>
    <row r="1465" spans="153:170" x14ac:dyDescent="0.35">
      <c r="EW1465" s="31"/>
      <c r="FB1465" s="5"/>
      <c r="FI1465" s="5"/>
      <c r="FJ1465" s="139"/>
      <c r="FL1465" s="2"/>
      <c r="FN1465" s="2"/>
    </row>
    <row r="1466" spans="153:170" x14ac:dyDescent="0.35">
      <c r="EW1466" s="31"/>
      <c r="FB1466" s="5"/>
      <c r="FI1466" s="5"/>
      <c r="FJ1466" s="139"/>
      <c r="FL1466" s="2"/>
      <c r="FN1466" s="2"/>
    </row>
    <row r="1467" spans="153:170" x14ac:dyDescent="0.35">
      <c r="EW1467" s="31"/>
      <c r="FB1467" s="5"/>
      <c r="FI1467" s="5"/>
      <c r="FJ1467" s="139"/>
      <c r="FL1467" s="2"/>
      <c r="FN1467" s="2"/>
    </row>
    <row r="1468" spans="153:170" x14ac:dyDescent="0.35">
      <c r="EW1468" s="31"/>
      <c r="FB1468" s="5"/>
      <c r="FI1468" s="5"/>
      <c r="FJ1468" s="139"/>
      <c r="FL1468" s="2"/>
      <c r="FN1468" s="2"/>
    </row>
    <row r="1469" spans="153:170" x14ac:dyDescent="0.35">
      <c r="EW1469" s="31"/>
      <c r="FB1469" s="5"/>
      <c r="FI1469" s="5"/>
      <c r="FJ1469" s="139"/>
      <c r="FL1469" s="2"/>
      <c r="FN1469" s="2"/>
    </row>
    <row r="1470" spans="153:170" x14ac:dyDescent="0.35">
      <c r="EW1470" s="31"/>
      <c r="FB1470" s="5"/>
      <c r="FI1470" s="5"/>
      <c r="FJ1470" s="139"/>
      <c r="FL1470" s="2"/>
      <c r="FN1470" s="2"/>
    </row>
    <row r="1471" spans="153:170" x14ac:dyDescent="0.35">
      <c r="EW1471" s="31"/>
      <c r="FB1471" s="5"/>
      <c r="FI1471" s="5"/>
      <c r="FJ1471" s="139"/>
      <c r="FL1471" s="2"/>
      <c r="FN1471" s="2"/>
    </row>
    <row r="1472" spans="153:170" x14ac:dyDescent="0.35">
      <c r="EW1472" s="31"/>
      <c r="FB1472" s="5"/>
      <c r="FI1472" s="5"/>
      <c r="FJ1472" s="139"/>
      <c r="FL1472" s="2"/>
      <c r="FN1472" s="2"/>
    </row>
    <row r="1473" spans="153:170" x14ac:dyDescent="0.35">
      <c r="EW1473" s="31"/>
      <c r="FB1473" s="5"/>
      <c r="FI1473" s="5"/>
      <c r="FJ1473" s="139"/>
      <c r="FL1473" s="2"/>
      <c r="FN1473" s="2"/>
    </row>
    <row r="1474" spans="153:170" x14ac:dyDescent="0.35">
      <c r="EW1474" s="31"/>
      <c r="FB1474" s="5"/>
      <c r="FI1474" s="5"/>
      <c r="FJ1474" s="139"/>
      <c r="FL1474" s="2"/>
      <c r="FN1474" s="2"/>
    </row>
    <row r="1475" spans="153:170" x14ac:dyDescent="0.35">
      <c r="EW1475" s="31"/>
      <c r="FB1475" s="5"/>
      <c r="FI1475" s="5"/>
      <c r="FJ1475" s="139"/>
      <c r="FL1475" s="2"/>
      <c r="FN1475" s="2"/>
    </row>
    <row r="1476" spans="153:170" x14ac:dyDescent="0.35">
      <c r="EW1476" s="31"/>
      <c r="FB1476" s="5"/>
      <c r="FI1476" s="5"/>
      <c r="FJ1476" s="139"/>
      <c r="FL1476" s="2"/>
      <c r="FN1476" s="2"/>
    </row>
    <row r="1477" spans="153:170" x14ac:dyDescent="0.35">
      <c r="EW1477" s="31"/>
      <c r="FB1477" s="5"/>
      <c r="FI1477" s="5"/>
      <c r="FJ1477" s="139"/>
      <c r="FL1477" s="2"/>
      <c r="FN1477" s="2"/>
    </row>
    <row r="1478" spans="153:170" x14ac:dyDescent="0.35">
      <c r="EW1478" s="31"/>
      <c r="FB1478" s="5"/>
      <c r="FI1478" s="5"/>
      <c r="FJ1478" s="139"/>
      <c r="FL1478" s="2"/>
      <c r="FN1478" s="2"/>
    </row>
    <row r="1479" spans="153:170" x14ac:dyDescent="0.35">
      <c r="EW1479" s="31"/>
      <c r="FB1479" s="5"/>
      <c r="FI1479" s="5"/>
      <c r="FJ1479" s="139"/>
      <c r="FL1479" s="2"/>
      <c r="FN1479" s="2"/>
    </row>
    <row r="1480" spans="153:170" x14ac:dyDescent="0.35">
      <c r="EW1480" s="31"/>
      <c r="FB1480" s="5"/>
      <c r="FI1480" s="5"/>
      <c r="FJ1480" s="139"/>
      <c r="FL1480" s="2"/>
      <c r="FN1480" s="2"/>
    </row>
    <row r="1481" spans="153:170" x14ac:dyDescent="0.35">
      <c r="EW1481" s="31"/>
      <c r="FB1481" s="5"/>
      <c r="FI1481" s="5"/>
      <c r="FJ1481" s="139"/>
      <c r="FL1481" s="2"/>
      <c r="FN1481" s="2"/>
    </row>
    <row r="1482" spans="153:170" x14ac:dyDescent="0.35">
      <c r="EW1482" s="31"/>
      <c r="FB1482" s="5"/>
      <c r="FI1482" s="5"/>
      <c r="FJ1482" s="139"/>
      <c r="FL1482" s="2"/>
      <c r="FN1482" s="2"/>
    </row>
    <row r="1483" spans="153:170" x14ac:dyDescent="0.35">
      <c r="EW1483" s="31"/>
      <c r="FB1483" s="5"/>
      <c r="FI1483" s="5"/>
      <c r="FJ1483" s="139"/>
      <c r="FL1483" s="2"/>
      <c r="FN1483" s="2"/>
    </row>
    <row r="1484" spans="153:170" x14ac:dyDescent="0.35">
      <c r="EW1484" s="31"/>
      <c r="FB1484" s="5"/>
      <c r="FI1484" s="5"/>
      <c r="FJ1484" s="139"/>
      <c r="FL1484" s="2"/>
      <c r="FN1484" s="2"/>
    </row>
    <row r="1485" spans="153:170" x14ac:dyDescent="0.35">
      <c r="EW1485" s="31"/>
      <c r="FB1485" s="5"/>
      <c r="FI1485" s="5"/>
      <c r="FJ1485" s="139"/>
      <c r="FL1485" s="2"/>
      <c r="FN1485" s="2"/>
    </row>
    <row r="1486" spans="153:170" x14ac:dyDescent="0.35">
      <c r="EW1486" s="31"/>
      <c r="FB1486" s="5"/>
      <c r="FI1486" s="5"/>
      <c r="FJ1486" s="139"/>
      <c r="FL1486" s="2"/>
      <c r="FN1486" s="2"/>
    </row>
    <row r="1487" spans="153:170" x14ac:dyDescent="0.35">
      <c r="EW1487" s="31"/>
      <c r="FB1487" s="5"/>
      <c r="FI1487" s="5"/>
      <c r="FJ1487" s="139"/>
      <c r="FL1487" s="2"/>
      <c r="FN1487" s="2"/>
    </row>
    <row r="1488" spans="153:170" x14ac:dyDescent="0.35">
      <c r="EW1488" s="31"/>
      <c r="FB1488" s="5"/>
      <c r="FI1488" s="5"/>
      <c r="FJ1488" s="139"/>
      <c r="FL1488" s="2"/>
      <c r="FN1488" s="2"/>
    </row>
    <row r="1489" spans="153:170" x14ac:dyDescent="0.35">
      <c r="EW1489" s="31"/>
      <c r="FB1489" s="5"/>
      <c r="FI1489" s="5"/>
      <c r="FJ1489" s="139"/>
      <c r="FL1489" s="2"/>
      <c r="FN1489" s="2"/>
    </row>
    <row r="1490" spans="153:170" x14ac:dyDescent="0.35">
      <c r="EW1490" s="31"/>
      <c r="FB1490" s="5"/>
      <c r="FI1490" s="5"/>
      <c r="FJ1490" s="139"/>
      <c r="FL1490" s="2"/>
      <c r="FN1490" s="2"/>
    </row>
    <row r="1491" spans="153:170" x14ac:dyDescent="0.35">
      <c r="EW1491" s="31"/>
      <c r="FB1491" s="5"/>
      <c r="FI1491" s="5"/>
      <c r="FJ1491" s="139"/>
      <c r="FL1491" s="2"/>
      <c r="FN1491" s="2"/>
    </row>
    <row r="1492" spans="153:170" x14ac:dyDescent="0.35">
      <c r="EW1492" s="31"/>
      <c r="FB1492" s="5"/>
      <c r="FI1492" s="5"/>
      <c r="FJ1492" s="139"/>
      <c r="FL1492" s="2"/>
      <c r="FN1492" s="2"/>
    </row>
    <row r="1493" spans="153:170" x14ac:dyDescent="0.35">
      <c r="EW1493" s="31"/>
      <c r="FB1493" s="5"/>
      <c r="FI1493" s="5"/>
      <c r="FJ1493" s="139"/>
      <c r="FL1493" s="2"/>
      <c r="FN1493" s="2"/>
    </row>
    <row r="1494" spans="153:170" x14ac:dyDescent="0.35">
      <c r="EW1494" s="31"/>
      <c r="FB1494" s="5"/>
      <c r="FI1494" s="5"/>
      <c r="FJ1494" s="139"/>
      <c r="FL1494" s="2"/>
      <c r="FN1494" s="2"/>
    </row>
    <row r="1495" spans="153:170" x14ac:dyDescent="0.35">
      <c r="EW1495" s="31"/>
      <c r="FB1495" s="5"/>
      <c r="FI1495" s="5"/>
      <c r="FJ1495" s="139"/>
      <c r="FL1495" s="2"/>
      <c r="FN1495" s="2"/>
    </row>
    <row r="1496" spans="153:170" x14ac:dyDescent="0.35">
      <c r="EW1496" s="31"/>
      <c r="FB1496" s="5"/>
      <c r="FI1496" s="5"/>
      <c r="FJ1496" s="139"/>
      <c r="FL1496" s="2"/>
      <c r="FN1496" s="2"/>
    </row>
    <row r="1497" spans="153:170" x14ac:dyDescent="0.35">
      <c r="EW1497" s="31"/>
      <c r="FB1497" s="5"/>
      <c r="FI1497" s="5"/>
      <c r="FJ1497" s="139"/>
      <c r="FL1497" s="2"/>
      <c r="FN1497" s="2"/>
    </row>
    <row r="1498" spans="153:170" x14ac:dyDescent="0.35">
      <c r="EW1498" s="31"/>
      <c r="FB1498" s="5"/>
      <c r="FI1498" s="5"/>
      <c r="FJ1498" s="139"/>
      <c r="FL1498" s="2"/>
      <c r="FN1498" s="2"/>
    </row>
    <row r="1499" spans="153:170" x14ac:dyDescent="0.35">
      <c r="EW1499" s="31"/>
      <c r="FB1499" s="5"/>
      <c r="FI1499" s="5"/>
      <c r="FJ1499" s="139"/>
      <c r="FL1499" s="2"/>
      <c r="FN1499" s="2"/>
    </row>
    <row r="1500" spans="153:170" x14ac:dyDescent="0.35">
      <c r="EW1500" s="31"/>
      <c r="FB1500" s="5"/>
      <c r="FI1500" s="5"/>
      <c r="FJ1500" s="139"/>
      <c r="FL1500" s="2"/>
      <c r="FN1500" s="2"/>
    </row>
    <row r="1501" spans="153:170" x14ac:dyDescent="0.35">
      <c r="EW1501" s="31"/>
      <c r="FB1501" s="5"/>
      <c r="FI1501" s="5"/>
      <c r="FJ1501" s="139"/>
      <c r="FL1501" s="2"/>
      <c r="FN1501" s="2"/>
    </row>
    <row r="1502" spans="153:170" x14ac:dyDescent="0.35">
      <c r="EW1502" s="31"/>
      <c r="FB1502" s="5"/>
      <c r="FI1502" s="5"/>
      <c r="FJ1502" s="139"/>
      <c r="FL1502" s="2"/>
      <c r="FN1502" s="2"/>
    </row>
    <row r="1503" spans="153:170" x14ac:dyDescent="0.35">
      <c r="EW1503" s="31"/>
      <c r="FB1503" s="5"/>
      <c r="FI1503" s="5"/>
      <c r="FJ1503" s="139"/>
      <c r="FL1503" s="2"/>
      <c r="FN1503" s="2"/>
    </row>
    <row r="1504" spans="153:170" x14ac:dyDescent="0.35">
      <c r="EW1504" s="31"/>
      <c r="FB1504" s="5"/>
      <c r="FI1504" s="5"/>
      <c r="FJ1504" s="139"/>
      <c r="FL1504" s="2"/>
      <c r="FN1504" s="2"/>
    </row>
    <row r="1505" spans="153:170" x14ac:dyDescent="0.35">
      <c r="EW1505" s="31"/>
      <c r="FB1505" s="5"/>
      <c r="FI1505" s="5"/>
      <c r="FJ1505" s="139"/>
      <c r="FL1505" s="2"/>
      <c r="FN1505" s="2"/>
    </row>
    <row r="1506" spans="153:170" x14ac:dyDescent="0.35">
      <c r="EW1506" s="31"/>
      <c r="FB1506" s="5"/>
      <c r="FI1506" s="5"/>
      <c r="FJ1506" s="139"/>
      <c r="FL1506" s="2"/>
      <c r="FN1506" s="2"/>
    </row>
    <row r="1507" spans="153:170" x14ac:dyDescent="0.35">
      <c r="EW1507" s="31"/>
      <c r="FB1507" s="5"/>
      <c r="FI1507" s="5"/>
      <c r="FJ1507" s="139"/>
      <c r="FL1507" s="2"/>
      <c r="FN1507" s="2"/>
    </row>
    <row r="1508" spans="153:170" x14ac:dyDescent="0.35">
      <c r="EW1508" s="31"/>
      <c r="FB1508" s="5"/>
      <c r="FI1508" s="5"/>
      <c r="FJ1508" s="139"/>
      <c r="FL1508" s="2"/>
      <c r="FN1508" s="2"/>
    </row>
    <row r="1509" spans="153:170" x14ac:dyDescent="0.35">
      <c r="EW1509" s="31"/>
      <c r="FB1509" s="5"/>
      <c r="FI1509" s="5"/>
      <c r="FJ1509" s="139"/>
      <c r="FL1509" s="2"/>
      <c r="FN1509" s="2"/>
    </row>
    <row r="1510" spans="153:170" x14ac:dyDescent="0.35">
      <c r="EW1510" s="31"/>
      <c r="FB1510" s="5"/>
      <c r="FI1510" s="5"/>
      <c r="FJ1510" s="139"/>
      <c r="FL1510" s="2"/>
      <c r="FN1510" s="2"/>
    </row>
    <row r="1511" spans="153:170" x14ac:dyDescent="0.35">
      <c r="EW1511" s="31"/>
      <c r="FB1511" s="5"/>
      <c r="FI1511" s="5"/>
      <c r="FJ1511" s="139"/>
      <c r="FL1511" s="2"/>
      <c r="FN1511" s="2"/>
    </row>
    <row r="1512" spans="153:170" x14ac:dyDescent="0.35">
      <c r="EW1512" s="31"/>
      <c r="FB1512" s="5"/>
      <c r="FI1512" s="5"/>
      <c r="FJ1512" s="139"/>
      <c r="FL1512" s="2"/>
      <c r="FN1512" s="2"/>
    </row>
    <row r="1513" spans="153:170" x14ac:dyDescent="0.35">
      <c r="EW1513" s="31"/>
      <c r="FB1513" s="5"/>
      <c r="FI1513" s="5"/>
      <c r="FJ1513" s="139"/>
      <c r="FL1513" s="2"/>
      <c r="FN1513" s="2"/>
    </row>
    <row r="1514" spans="153:170" x14ac:dyDescent="0.35">
      <c r="EW1514" s="31"/>
      <c r="FB1514" s="5"/>
      <c r="FI1514" s="5"/>
      <c r="FJ1514" s="139"/>
      <c r="FL1514" s="2"/>
      <c r="FN1514" s="2"/>
    </row>
    <row r="1515" spans="153:170" x14ac:dyDescent="0.35">
      <c r="EW1515" s="31"/>
      <c r="FB1515" s="5"/>
      <c r="FI1515" s="5"/>
      <c r="FJ1515" s="139"/>
      <c r="FL1515" s="2"/>
      <c r="FN1515" s="2"/>
    </row>
    <row r="1516" spans="153:170" x14ac:dyDescent="0.35">
      <c r="EW1516" s="31"/>
      <c r="FB1516" s="5"/>
      <c r="FI1516" s="5"/>
      <c r="FJ1516" s="139"/>
      <c r="FL1516" s="2"/>
      <c r="FN1516" s="2"/>
    </row>
    <row r="1517" spans="153:170" x14ac:dyDescent="0.35">
      <c r="EW1517" s="31"/>
      <c r="FB1517" s="5"/>
      <c r="FI1517" s="5"/>
      <c r="FJ1517" s="139"/>
      <c r="FL1517" s="2"/>
      <c r="FN1517" s="2"/>
    </row>
    <row r="1518" spans="153:170" x14ac:dyDescent="0.35">
      <c r="EW1518" s="31"/>
      <c r="FB1518" s="5"/>
      <c r="FI1518" s="5"/>
      <c r="FJ1518" s="139"/>
      <c r="FL1518" s="2"/>
      <c r="FN1518" s="2"/>
    </row>
    <row r="1519" spans="153:170" x14ac:dyDescent="0.35">
      <c r="EW1519" s="31"/>
      <c r="FB1519" s="5"/>
      <c r="FI1519" s="5"/>
      <c r="FJ1519" s="139"/>
      <c r="FL1519" s="2"/>
      <c r="FN1519" s="2"/>
    </row>
    <row r="1520" spans="153:170" x14ac:dyDescent="0.35">
      <c r="EW1520" s="31"/>
      <c r="FB1520" s="5"/>
      <c r="FI1520" s="5"/>
      <c r="FJ1520" s="139"/>
      <c r="FL1520" s="2"/>
      <c r="FN1520" s="2"/>
    </row>
    <row r="1521" spans="153:170" x14ac:dyDescent="0.35">
      <c r="EW1521" s="31"/>
      <c r="FB1521" s="5"/>
      <c r="FI1521" s="5"/>
      <c r="FJ1521" s="139"/>
      <c r="FL1521" s="2"/>
      <c r="FN1521" s="2"/>
    </row>
    <row r="1522" spans="153:170" x14ac:dyDescent="0.35">
      <c r="EW1522" s="31"/>
      <c r="FB1522" s="5"/>
      <c r="FI1522" s="5"/>
      <c r="FJ1522" s="139"/>
      <c r="FL1522" s="2"/>
      <c r="FN1522" s="2"/>
    </row>
    <row r="1523" spans="153:170" x14ac:dyDescent="0.35">
      <c r="EW1523" s="31"/>
      <c r="FB1523" s="5"/>
      <c r="FI1523" s="5"/>
      <c r="FJ1523" s="139"/>
      <c r="FL1523" s="2"/>
      <c r="FN1523" s="2"/>
    </row>
    <row r="1524" spans="153:170" x14ac:dyDescent="0.35">
      <c r="EW1524" s="31"/>
      <c r="FB1524" s="5"/>
      <c r="FI1524" s="5"/>
      <c r="FJ1524" s="139"/>
      <c r="FL1524" s="2"/>
      <c r="FN1524" s="2"/>
    </row>
    <row r="1525" spans="153:170" x14ac:dyDescent="0.35">
      <c r="EW1525" s="31"/>
      <c r="FB1525" s="5"/>
      <c r="FI1525" s="5"/>
      <c r="FJ1525" s="139"/>
      <c r="FL1525" s="2"/>
      <c r="FN1525" s="2"/>
    </row>
    <row r="1526" spans="153:170" x14ac:dyDescent="0.35">
      <c r="EW1526" s="31"/>
      <c r="FB1526" s="5"/>
      <c r="FI1526" s="5"/>
      <c r="FJ1526" s="139"/>
      <c r="FL1526" s="2"/>
      <c r="FN1526" s="2"/>
    </row>
    <row r="1527" spans="153:170" x14ac:dyDescent="0.35">
      <c r="EW1527" s="31"/>
      <c r="FB1527" s="5"/>
      <c r="FI1527" s="5"/>
      <c r="FJ1527" s="139"/>
      <c r="FL1527" s="2"/>
      <c r="FN1527" s="2"/>
    </row>
    <row r="1528" spans="153:170" x14ac:dyDescent="0.35">
      <c r="EW1528" s="31"/>
      <c r="FB1528" s="5"/>
      <c r="FI1528" s="5"/>
      <c r="FJ1528" s="139"/>
      <c r="FL1528" s="2"/>
      <c r="FN1528" s="2"/>
    </row>
    <row r="1529" spans="153:170" x14ac:dyDescent="0.35">
      <c r="EW1529" s="31"/>
      <c r="FB1529" s="5"/>
      <c r="FI1529" s="5"/>
      <c r="FJ1529" s="139"/>
      <c r="FL1529" s="2"/>
      <c r="FN1529" s="2"/>
    </row>
    <row r="1530" spans="153:170" x14ac:dyDescent="0.35">
      <c r="EW1530" s="31"/>
      <c r="FB1530" s="5"/>
      <c r="FI1530" s="5"/>
      <c r="FJ1530" s="139"/>
      <c r="FL1530" s="2"/>
      <c r="FN1530" s="2"/>
    </row>
    <row r="1531" spans="153:170" x14ac:dyDescent="0.35">
      <c r="EW1531" s="31"/>
      <c r="FB1531" s="5"/>
      <c r="FI1531" s="5"/>
      <c r="FJ1531" s="139"/>
      <c r="FL1531" s="2"/>
      <c r="FN1531" s="2"/>
    </row>
    <row r="1532" spans="153:170" x14ac:dyDescent="0.35">
      <c r="EW1532" s="31"/>
      <c r="FB1532" s="5"/>
      <c r="FI1532" s="5"/>
      <c r="FJ1532" s="139"/>
      <c r="FL1532" s="2"/>
      <c r="FN1532" s="2"/>
    </row>
    <row r="1533" spans="153:170" x14ac:dyDescent="0.35">
      <c r="EW1533" s="31"/>
      <c r="FB1533" s="5"/>
      <c r="FI1533" s="5"/>
      <c r="FJ1533" s="139"/>
      <c r="FL1533" s="2"/>
      <c r="FN1533" s="2"/>
    </row>
    <row r="1534" spans="153:170" x14ac:dyDescent="0.35">
      <c r="EW1534" s="31"/>
      <c r="FB1534" s="5"/>
      <c r="FI1534" s="5"/>
      <c r="FJ1534" s="139"/>
      <c r="FL1534" s="2"/>
      <c r="FN1534" s="2"/>
    </row>
    <row r="1535" spans="153:170" x14ac:dyDescent="0.35">
      <c r="EW1535" s="31"/>
      <c r="FB1535" s="5"/>
      <c r="FI1535" s="5"/>
      <c r="FJ1535" s="139"/>
      <c r="FL1535" s="2"/>
      <c r="FN1535" s="2"/>
    </row>
    <row r="1536" spans="153:170" x14ac:dyDescent="0.35">
      <c r="EW1536" s="31"/>
      <c r="FB1536" s="5"/>
      <c r="FI1536" s="5"/>
      <c r="FJ1536" s="139"/>
      <c r="FL1536" s="2"/>
      <c r="FN1536" s="2"/>
    </row>
    <row r="1537" spans="153:170" x14ac:dyDescent="0.35">
      <c r="EW1537" s="31"/>
      <c r="FB1537" s="5"/>
      <c r="FI1537" s="5"/>
      <c r="FJ1537" s="139"/>
      <c r="FL1537" s="2"/>
      <c r="FN1537" s="2"/>
    </row>
    <row r="1538" spans="153:170" x14ac:dyDescent="0.35">
      <c r="EW1538" s="31"/>
      <c r="FB1538" s="5"/>
      <c r="FI1538" s="5"/>
      <c r="FJ1538" s="139"/>
      <c r="FL1538" s="2"/>
      <c r="FN1538" s="2"/>
    </row>
    <row r="1539" spans="153:170" x14ac:dyDescent="0.35">
      <c r="EW1539" s="31"/>
      <c r="FB1539" s="5"/>
      <c r="FI1539" s="5"/>
      <c r="FJ1539" s="139"/>
      <c r="FL1539" s="2"/>
      <c r="FN1539" s="2"/>
    </row>
    <row r="1540" spans="153:170" x14ac:dyDescent="0.35">
      <c r="EW1540" s="31"/>
      <c r="FB1540" s="5"/>
      <c r="FI1540" s="5"/>
      <c r="FJ1540" s="139"/>
      <c r="FL1540" s="2"/>
      <c r="FN1540" s="2"/>
    </row>
    <row r="1541" spans="153:170" x14ac:dyDescent="0.35">
      <c r="EW1541" s="31"/>
      <c r="FB1541" s="5"/>
      <c r="FI1541" s="5"/>
      <c r="FJ1541" s="139"/>
      <c r="FL1541" s="2"/>
      <c r="FN1541" s="2"/>
    </row>
    <row r="1542" spans="153:170" x14ac:dyDescent="0.35">
      <c r="EW1542" s="31"/>
      <c r="FB1542" s="5"/>
      <c r="FI1542" s="5"/>
      <c r="FJ1542" s="139"/>
      <c r="FL1542" s="2"/>
      <c r="FN1542" s="2"/>
    </row>
    <row r="1543" spans="153:170" x14ac:dyDescent="0.35">
      <c r="EW1543" s="31"/>
      <c r="FB1543" s="5"/>
      <c r="FI1543" s="5"/>
      <c r="FJ1543" s="139"/>
      <c r="FL1543" s="2"/>
      <c r="FN1543" s="2"/>
    </row>
    <row r="1544" spans="153:170" x14ac:dyDescent="0.35">
      <c r="EW1544" s="31"/>
      <c r="FB1544" s="5"/>
      <c r="FI1544" s="5"/>
      <c r="FJ1544" s="139"/>
      <c r="FL1544" s="2"/>
      <c r="FN1544" s="2"/>
    </row>
    <row r="1545" spans="153:170" x14ac:dyDescent="0.35">
      <c r="EW1545" s="31"/>
      <c r="FB1545" s="5"/>
      <c r="FI1545" s="5"/>
      <c r="FJ1545" s="139"/>
      <c r="FL1545" s="2"/>
      <c r="FN1545" s="2"/>
    </row>
    <row r="1546" spans="153:170" x14ac:dyDescent="0.35">
      <c r="EW1546" s="31"/>
      <c r="FB1546" s="5"/>
      <c r="FI1546" s="5"/>
      <c r="FJ1546" s="139"/>
      <c r="FL1546" s="2"/>
      <c r="FN1546" s="2"/>
    </row>
    <row r="1547" spans="153:170" x14ac:dyDescent="0.35">
      <c r="EW1547" s="31"/>
      <c r="FB1547" s="5"/>
      <c r="FI1547" s="5"/>
      <c r="FJ1547" s="139"/>
      <c r="FL1547" s="2"/>
      <c r="FN1547" s="2"/>
    </row>
    <row r="1548" spans="153:170" x14ac:dyDescent="0.35">
      <c r="EW1548" s="31"/>
      <c r="FB1548" s="5"/>
      <c r="FI1548" s="5"/>
      <c r="FJ1548" s="139"/>
      <c r="FL1548" s="2"/>
      <c r="FN1548" s="2"/>
    </row>
    <row r="1549" spans="153:170" x14ac:dyDescent="0.35">
      <c r="EW1549" s="31"/>
      <c r="FB1549" s="5"/>
      <c r="FI1549" s="5"/>
      <c r="FJ1549" s="139"/>
      <c r="FL1549" s="2"/>
      <c r="FN1549" s="2"/>
    </row>
    <row r="1550" spans="153:170" x14ac:dyDescent="0.35">
      <c r="EW1550" s="31"/>
      <c r="FB1550" s="5"/>
      <c r="FI1550" s="5"/>
      <c r="FJ1550" s="139"/>
      <c r="FL1550" s="2"/>
      <c r="FN1550" s="2"/>
    </row>
    <row r="1551" spans="153:170" x14ac:dyDescent="0.35">
      <c r="EW1551" s="31"/>
      <c r="FB1551" s="5"/>
      <c r="FI1551" s="5"/>
      <c r="FJ1551" s="139"/>
      <c r="FL1551" s="2"/>
      <c r="FN1551" s="2"/>
    </row>
    <row r="1552" spans="153:170" x14ac:dyDescent="0.35">
      <c r="EW1552" s="31"/>
      <c r="FB1552" s="5"/>
      <c r="FI1552" s="5"/>
      <c r="FJ1552" s="139"/>
      <c r="FL1552" s="2"/>
      <c r="FN1552" s="2"/>
    </row>
    <row r="1553" spans="153:170" x14ac:dyDescent="0.35">
      <c r="EW1553" s="31"/>
      <c r="FB1553" s="5"/>
      <c r="FI1553" s="5"/>
      <c r="FJ1553" s="139"/>
      <c r="FL1553" s="2"/>
      <c r="FN1553" s="2"/>
    </row>
    <row r="1554" spans="153:170" x14ac:dyDescent="0.35">
      <c r="EW1554" s="31"/>
      <c r="FB1554" s="5"/>
      <c r="FI1554" s="5"/>
      <c r="FJ1554" s="139"/>
      <c r="FL1554" s="2"/>
      <c r="FN1554" s="2"/>
    </row>
    <row r="1555" spans="153:170" x14ac:dyDescent="0.35">
      <c r="EW1555" s="31"/>
      <c r="FB1555" s="5"/>
      <c r="FI1555" s="5"/>
      <c r="FJ1555" s="139"/>
      <c r="FL1555" s="2"/>
      <c r="FN1555" s="2"/>
    </row>
    <row r="1556" spans="153:170" x14ac:dyDescent="0.35">
      <c r="EW1556" s="31"/>
      <c r="FB1556" s="5"/>
      <c r="FI1556" s="5"/>
      <c r="FJ1556" s="139"/>
      <c r="FL1556" s="2"/>
      <c r="FN1556" s="2"/>
    </row>
    <row r="1557" spans="153:170" x14ac:dyDescent="0.35">
      <c r="EW1557" s="31"/>
      <c r="FB1557" s="5"/>
      <c r="FI1557" s="5"/>
      <c r="FJ1557" s="139"/>
      <c r="FL1557" s="2"/>
      <c r="FN1557" s="2"/>
    </row>
    <row r="1558" spans="153:170" x14ac:dyDescent="0.35">
      <c r="EW1558" s="31"/>
      <c r="FB1558" s="5"/>
      <c r="FI1558" s="5"/>
      <c r="FJ1558" s="139"/>
      <c r="FL1558" s="2"/>
      <c r="FN1558" s="2"/>
    </row>
    <row r="1559" spans="153:170" x14ac:dyDescent="0.35">
      <c r="EW1559" s="31"/>
      <c r="FB1559" s="5"/>
      <c r="FI1559" s="5"/>
      <c r="FJ1559" s="139"/>
      <c r="FL1559" s="2"/>
      <c r="FN1559" s="2"/>
    </row>
    <row r="1560" spans="153:170" x14ac:dyDescent="0.35">
      <c r="EW1560" s="31"/>
      <c r="FB1560" s="5"/>
      <c r="FI1560" s="5"/>
      <c r="FJ1560" s="139"/>
      <c r="FL1560" s="2"/>
      <c r="FN1560" s="2"/>
    </row>
    <row r="1561" spans="153:170" x14ac:dyDescent="0.35">
      <c r="EW1561" s="31"/>
      <c r="FB1561" s="5"/>
      <c r="FI1561" s="5"/>
      <c r="FJ1561" s="139"/>
      <c r="FL1561" s="2"/>
      <c r="FN1561" s="2"/>
    </row>
    <row r="1562" spans="153:170" x14ac:dyDescent="0.35">
      <c r="EW1562" s="31"/>
      <c r="FB1562" s="5"/>
      <c r="FI1562" s="5"/>
      <c r="FJ1562" s="139"/>
      <c r="FL1562" s="2"/>
      <c r="FN1562" s="2"/>
    </row>
    <row r="1563" spans="153:170" x14ac:dyDescent="0.35">
      <c r="EW1563" s="31"/>
      <c r="FB1563" s="5"/>
      <c r="FI1563" s="5"/>
      <c r="FJ1563" s="139"/>
      <c r="FL1563" s="2"/>
      <c r="FN1563" s="2"/>
    </row>
    <row r="1564" spans="153:170" x14ac:dyDescent="0.35">
      <c r="EW1564" s="31"/>
      <c r="FB1564" s="5"/>
      <c r="FI1564" s="5"/>
      <c r="FJ1564" s="139"/>
      <c r="FL1564" s="2"/>
      <c r="FN1564" s="2"/>
    </row>
    <row r="1565" spans="153:170" x14ac:dyDescent="0.35">
      <c r="EW1565" s="31"/>
      <c r="FB1565" s="5"/>
      <c r="FI1565" s="5"/>
      <c r="FJ1565" s="139"/>
      <c r="FL1565" s="2"/>
      <c r="FN1565" s="2"/>
    </row>
    <row r="1566" spans="153:170" x14ac:dyDescent="0.35">
      <c r="EW1566" s="31"/>
      <c r="FB1566" s="5"/>
      <c r="FI1566" s="5"/>
      <c r="FJ1566" s="139"/>
      <c r="FL1566" s="2"/>
      <c r="FN1566" s="2"/>
    </row>
    <row r="1567" spans="153:170" x14ac:dyDescent="0.35">
      <c r="EW1567" s="31"/>
      <c r="FB1567" s="5"/>
      <c r="FI1567" s="5"/>
      <c r="FJ1567" s="139"/>
      <c r="FL1567" s="2"/>
      <c r="FN1567" s="2"/>
    </row>
    <row r="1568" spans="153:170" x14ac:dyDescent="0.35">
      <c r="EW1568" s="31"/>
      <c r="FB1568" s="5"/>
      <c r="FI1568" s="5"/>
      <c r="FJ1568" s="139"/>
      <c r="FL1568" s="2"/>
      <c r="FN1568" s="2"/>
    </row>
    <row r="1569" spans="153:170" x14ac:dyDescent="0.35">
      <c r="EW1569" s="31"/>
      <c r="FB1569" s="5"/>
      <c r="FI1569" s="5"/>
      <c r="FJ1569" s="139"/>
      <c r="FL1569" s="2"/>
      <c r="FN1569" s="2"/>
    </row>
    <row r="1570" spans="153:170" x14ac:dyDescent="0.35">
      <c r="EW1570" s="31"/>
      <c r="FB1570" s="5"/>
      <c r="FI1570" s="5"/>
      <c r="FJ1570" s="139"/>
      <c r="FL1570" s="2"/>
      <c r="FN1570" s="2"/>
    </row>
    <row r="1571" spans="153:170" x14ac:dyDescent="0.35">
      <c r="EW1571" s="31"/>
      <c r="FB1571" s="5"/>
      <c r="FI1571" s="5"/>
      <c r="FJ1571" s="139"/>
      <c r="FL1571" s="2"/>
      <c r="FN1571" s="2"/>
    </row>
    <row r="1572" spans="153:170" x14ac:dyDescent="0.35">
      <c r="EW1572" s="31"/>
      <c r="FB1572" s="5"/>
      <c r="FI1572" s="5"/>
      <c r="FJ1572" s="139"/>
      <c r="FL1572" s="2"/>
      <c r="FN1572" s="2"/>
    </row>
    <row r="1573" spans="153:170" x14ac:dyDescent="0.35">
      <c r="EW1573" s="31"/>
      <c r="FB1573" s="5"/>
      <c r="FI1573" s="5"/>
      <c r="FJ1573" s="139"/>
      <c r="FL1573" s="2"/>
      <c r="FN1573" s="2"/>
    </row>
    <row r="1574" spans="153:170" x14ac:dyDescent="0.35">
      <c r="EW1574" s="31"/>
      <c r="FB1574" s="5"/>
      <c r="FI1574" s="5"/>
      <c r="FJ1574" s="139"/>
      <c r="FL1574" s="2"/>
      <c r="FN1574" s="2"/>
    </row>
    <row r="1575" spans="153:170" x14ac:dyDescent="0.35">
      <c r="EW1575" s="31"/>
      <c r="FB1575" s="5"/>
      <c r="FI1575" s="5"/>
      <c r="FJ1575" s="139"/>
      <c r="FL1575" s="2"/>
      <c r="FN1575" s="2"/>
    </row>
    <row r="1576" spans="153:170" x14ac:dyDescent="0.35">
      <c r="EW1576" s="31"/>
      <c r="FB1576" s="5"/>
      <c r="FI1576" s="5"/>
      <c r="FJ1576" s="139"/>
      <c r="FL1576" s="2"/>
      <c r="FN1576" s="2"/>
    </row>
    <row r="1577" spans="153:170" x14ac:dyDescent="0.35">
      <c r="EW1577" s="31"/>
      <c r="FB1577" s="5"/>
      <c r="FI1577" s="5"/>
      <c r="FJ1577" s="139"/>
      <c r="FL1577" s="2"/>
      <c r="FN1577" s="2"/>
    </row>
    <row r="1578" spans="153:170" x14ac:dyDescent="0.35">
      <c r="EW1578" s="31"/>
      <c r="FB1578" s="5"/>
      <c r="FI1578" s="5"/>
      <c r="FJ1578" s="139"/>
      <c r="FL1578" s="2"/>
      <c r="FN1578" s="2"/>
    </row>
    <row r="1579" spans="153:170" x14ac:dyDescent="0.35">
      <c r="EW1579" s="31"/>
      <c r="FB1579" s="5"/>
      <c r="FI1579" s="5"/>
      <c r="FJ1579" s="139"/>
      <c r="FL1579" s="2"/>
      <c r="FN1579" s="2"/>
    </row>
    <row r="1580" spans="153:170" x14ac:dyDescent="0.35">
      <c r="EW1580" s="31"/>
      <c r="FB1580" s="5"/>
      <c r="FI1580" s="5"/>
      <c r="FJ1580" s="139"/>
      <c r="FL1580" s="2"/>
      <c r="FN1580" s="2"/>
    </row>
    <row r="1581" spans="153:170" x14ac:dyDescent="0.35">
      <c r="EW1581" s="31"/>
      <c r="FB1581" s="5"/>
      <c r="FI1581" s="5"/>
      <c r="FJ1581" s="139"/>
      <c r="FL1581" s="2"/>
      <c r="FN1581" s="2"/>
    </row>
    <row r="1582" spans="153:170" x14ac:dyDescent="0.35">
      <c r="EW1582" s="31"/>
      <c r="FB1582" s="5"/>
      <c r="FI1582" s="5"/>
      <c r="FJ1582" s="139"/>
      <c r="FL1582" s="2"/>
      <c r="FN1582" s="2"/>
    </row>
    <row r="1583" spans="153:170" x14ac:dyDescent="0.35">
      <c r="EW1583" s="31"/>
      <c r="FB1583" s="5"/>
      <c r="FI1583" s="5"/>
      <c r="FJ1583" s="139"/>
      <c r="FL1583" s="2"/>
      <c r="FN1583" s="2"/>
    </row>
    <row r="1584" spans="153:170" x14ac:dyDescent="0.35">
      <c r="EW1584" s="31"/>
      <c r="FB1584" s="5"/>
      <c r="FI1584" s="5"/>
      <c r="FJ1584" s="139"/>
      <c r="FL1584" s="2"/>
      <c r="FN1584" s="2"/>
    </row>
    <row r="1585" spans="153:170" x14ac:dyDescent="0.35">
      <c r="EW1585" s="31"/>
      <c r="FB1585" s="5"/>
      <c r="FI1585" s="5"/>
      <c r="FJ1585" s="139"/>
      <c r="FL1585" s="2"/>
      <c r="FN1585" s="2"/>
    </row>
    <row r="1586" spans="153:170" x14ac:dyDescent="0.35">
      <c r="EW1586" s="31"/>
      <c r="FB1586" s="5"/>
      <c r="FI1586" s="5"/>
      <c r="FJ1586" s="139"/>
      <c r="FL1586" s="2"/>
      <c r="FN1586" s="2"/>
    </row>
    <row r="1587" spans="153:170" x14ac:dyDescent="0.35">
      <c r="EW1587" s="31"/>
      <c r="FB1587" s="5"/>
      <c r="FI1587" s="5"/>
      <c r="FJ1587" s="139"/>
      <c r="FL1587" s="2"/>
      <c r="FN1587" s="2"/>
    </row>
    <row r="1588" spans="153:170" x14ac:dyDescent="0.35">
      <c r="EW1588" s="31"/>
      <c r="FB1588" s="5"/>
      <c r="FI1588" s="5"/>
      <c r="FJ1588" s="139"/>
      <c r="FL1588" s="2"/>
      <c r="FN1588" s="2"/>
    </row>
    <row r="1589" spans="153:170" x14ac:dyDescent="0.35">
      <c r="EW1589" s="31"/>
      <c r="FB1589" s="5"/>
      <c r="FI1589" s="5"/>
      <c r="FJ1589" s="139"/>
      <c r="FL1589" s="2"/>
      <c r="FN1589" s="2"/>
    </row>
    <row r="1590" spans="153:170" x14ac:dyDescent="0.35">
      <c r="EW1590" s="31"/>
      <c r="FB1590" s="5"/>
      <c r="FI1590" s="5"/>
      <c r="FJ1590" s="139"/>
      <c r="FL1590" s="2"/>
      <c r="FN1590" s="2"/>
    </row>
    <row r="1591" spans="153:170" x14ac:dyDescent="0.35">
      <c r="EW1591" s="31"/>
      <c r="FB1591" s="5"/>
      <c r="FI1591" s="5"/>
      <c r="FJ1591" s="139"/>
      <c r="FL1591" s="2"/>
      <c r="FN1591" s="2"/>
    </row>
    <row r="1592" spans="153:170" x14ac:dyDescent="0.35">
      <c r="EW1592" s="31"/>
      <c r="FB1592" s="5"/>
      <c r="FI1592" s="5"/>
      <c r="FJ1592" s="139"/>
      <c r="FL1592" s="2"/>
      <c r="FN1592" s="2"/>
    </row>
    <row r="1593" spans="153:170" x14ac:dyDescent="0.35">
      <c r="EW1593" s="31"/>
      <c r="FB1593" s="5"/>
      <c r="FI1593" s="5"/>
      <c r="FJ1593" s="139"/>
      <c r="FL1593" s="2"/>
      <c r="FN1593" s="2"/>
    </row>
    <row r="1594" spans="153:170" x14ac:dyDescent="0.35">
      <c r="EW1594" s="31"/>
      <c r="FB1594" s="5"/>
      <c r="FI1594" s="5"/>
      <c r="FJ1594" s="139"/>
      <c r="FL1594" s="2"/>
      <c r="FN1594" s="2"/>
    </row>
    <row r="1595" spans="153:170" x14ac:dyDescent="0.35">
      <c r="EW1595" s="31"/>
      <c r="FB1595" s="5"/>
      <c r="FI1595" s="5"/>
      <c r="FJ1595" s="139"/>
      <c r="FL1595" s="2"/>
      <c r="FN1595" s="2"/>
    </row>
    <row r="1596" spans="153:170" x14ac:dyDescent="0.35">
      <c r="EW1596" s="31"/>
      <c r="FB1596" s="5"/>
      <c r="FI1596" s="5"/>
      <c r="FJ1596" s="139"/>
      <c r="FL1596" s="2"/>
      <c r="FN1596" s="2"/>
    </row>
    <row r="1597" spans="153:170" x14ac:dyDescent="0.35">
      <c r="EW1597" s="31"/>
      <c r="FB1597" s="5"/>
      <c r="FI1597" s="5"/>
      <c r="FJ1597" s="139"/>
      <c r="FL1597" s="2"/>
      <c r="FN1597" s="2"/>
    </row>
    <row r="1598" spans="153:170" x14ac:dyDescent="0.35">
      <c r="EW1598" s="31"/>
      <c r="FB1598" s="5"/>
      <c r="FI1598" s="5"/>
      <c r="FJ1598" s="139"/>
      <c r="FL1598" s="2"/>
      <c r="FN1598" s="2"/>
    </row>
    <row r="1599" spans="153:170" x14ac:dyDescent="0.35">
      <c r="EW1599" s="31"/>
      <c r="FB1599" s="5"/>
      <c r="FI1599" s="5"/>
      <c r="FJ1599" s="139"/>
      <c r="FL1599" s="2"/>
      <c r="FN1599" s="2"/>
    </row>
    <row r="1600" spans="153:170" x14ac:dyDescent="0.35">
      <c r="EW1600" s="31"/>
      <c r="FB1600" s="5"/>
      <c r="FI1600" s="5"/>
      <c r="FJ1600" s="139"/>
      <c r="FL1600" s="2"/>
      <c r="FN1600" s="2"/>
    </row>
    <row r="1601" spans="153:170" x14ac:dyDescent="0.35">
      <c r="EW1601" s="31"/>
      <c r="FB1601" s="5"/>
      <c r="FI1601" s="5"/>
      <c r="FJ1601" s="139"/>
      <c r="FL1601" s="2"/>
      <c r="FN1601" s="2"/>
    </row>
    <row r="1602" spans="153:170" x14ac:dyDescent="0.35">
      <c r="EW1602" s="31"/>
      <c r="FB1602" s="5"/>
      <c r="FI1602" s="5"/>
      <c r="FJ1602" s="139"/>
      <c r="FL1602" s="2"/>
      <c r="FN1602" s="2"/>
    </row>
    <row r="1603" spans="153:170" x14ac:dyDescent="0.35">
      <c r="EW1603" s="31"/>
      <c r="FB1603" s="5"/>
      <c r="FI1603" s="5"/>
      <c r="FJ1603" s="139"/>
      <c r="FL1603" s="2"/>
      <c r="FN1603" s="2"/>
    </row>
    <row r="1604" spans="153:170" x14ac:dyDescent="0.35">
      <c r="EW1604" s="31"/>
      <c r="FB1604" s="5"/>
      <c r="FI1604" s="5"/>
      <c r="FJ1604" s="139"/>
      <c r="FL1604" s="2"/>
      <c r="FN1604" s="2"/>
    </row>
    <row r="1605" spans="153:170" x14ac:dyDescent="0.35">
      <c r="EW1605" s="31"/>
      <c r="FB1605" s="5"/>
      <c r="FI1605" s="5"/>
      <c r="FJ1605" s="139"/>
      <c r="FL1605" s="2"/>
      <c r="FN1605" s="2"/>
    </row>
    <row r="1606" spans="153:170" x14ac:dyDescent="0.35">
      <c r="EW1606" s="31"/>
      <c r="FB1606" s="5"/>
      <c r="FI1606" s="5"/>
      <c r="FJ1606" s="139"/>
      <c r="FL1606" s="2"/>
      <c r="FN1606" s="2"/>
    </row>
    <row r="1607" spans="153:170" x14ac:dyDescent="0.35">
      <c r="EW1607" s="31"/>
      <c r="FB1607" s="5"/>
      <c r="FI1607" s="5"/>
      <c r="FJ1607" s="139"/>
      <c r="FL1607" s="2"/>
      <c r="FN1607" s="2"/>
    </row>
    <row r="1608" spans="153:170" x14ac:dyDescent="0.35">
      <c r="EW1608" s="31"/>
      <c r="FB1608" s="5"/>
      <c r="FI1608" s="5"/>
      <c r="FJ1608" s="139"/>
      <c r="FL1608" s="2"/>
      <c r="FN1608" s="2"/>
    </row>
    <row r="1609" spans="153:170" x14ac:dyDescent="0.35">
      <c r="EW1609" s="31"/>
      <c r="FB1609" s="5"/>
      <c r="FI1609" s="5"/>
      <c r="FJ1609" s="139"/>
      <c r="FL1609" s="2"/>
      <c r="FN1609" s="2"/>
    </row>
    <row r="1610" spans="153:170" x14ac:dyDescent="0.35">
      <c r="EW1610" s="31"/>
      <c r="FB1610" s="5"/>
      <c r="FI1610" s="5"/>
      <c r="FJ1610" s="139"/>
      <c r="FL1610" s="2"/>
      <c r="FN1610" s="2"/>
    </row>
    <row r="1611" spans="153:170" x14ac:dyDescent="0.35">
      <c r="EW1611" s="31"/>
      <c r="FB1611" s="5"/>
      <c r="FI1611" s="5"/>
      <c r="FJ1611" s="139"/>
      <c r="FL1611" s="2"/>
      <c r="FN1611" s="2"/>
    </row>
    <row r="1612" spans="153:170" x14ac:dyDescent="0.35">
      <c r="EW1612" s="31"/>
      <c r="FB1612" s="5"/>
      <c r="FI1612" s="5"/>
      <c r="FJ1612" s="139"/>
      <c r="FL1612" s="2"/>
      <c r="FN1612" s="2"/>
    </row>
    <row r="1613" spans="153:170" x14ac:dyDescent="0.35">
      <c r="EW1613" s="31"/>
      <c r="FB1613" s="5"/>
      <c r="FI1613" s="5"/>
      <c r="FJ1613" s="139"/>
      <c r="FL1613" s="2"/>
      <c r="FN1613" s="2"/>
    </row>
    <row r="1614" spans="153:170" x14ac:dyDescent="0.35">
      <c r="EW1614" s="31"/>
      <c r="FB1614" s="5"/>
      <c r="FI1614" s="5"/>
      <c r="FJ1614" s="139"/>
      <c r="FL1614" s="2"/>
      <c r="FN1614" s="2"/>
    </row>
    <row r="1615" spans="153:170" x14ac:dyDescent="0.35">
      <c r="EW1615" s="31"/>
      <c r="FB1615" s="5"/>
      <c r="FI1615" s="5"/>
      <c r="FJ1615" s="139"/>
      <c r="FL1615" s="2"/>
      <c r="FN1615" s="2"/>
    </row>
    <row r="1616" spans="153:170" x14ac:dyDescent="0.35">
      <c r="EW1616" s="31"/>
      <c r="FB1616" s="5"/>
      <c r="FI1616" s="5"/>
      <c r="FJ1616" s="139"/>
      <c r="FL1616" s="2"/>
      <c r="FN1616" s="2"/>
    </row>
    <row r="1617" spans="153:170" x14ac:dyDescent="0.35">
      <c r="EW1617" s="31"/>
      <c r="FB1617" s="5"/>
      <c r="FI1617" s="5"/>
      <c r="FJ1617" s="139"/>
      <c r="FL1617" s="2"/>
      <c r="FN1617" s="2"/>
    </row>
    <row r="1618" spans="153:170" x14ac:dyDescent="0.35">
      <c r="EW1618" s="31"/>
      <c r="FB1618" s="5"/>
      <c r="FI1618" s="5"/>
      <c r="FJ1618" s="139"/>
      <c r="FL1618" s="2"/>
      <c r="FN1618" s="2"/>
    </row>
    <row r="1619" spans="153:170" x14ac:dyDescent="0.35">
      <c r="EW1619" s="31"/>
      <c r="FB1619" s="5"/>
      <c r="FI1619" s="5"/>
      <c r="FJ1619" s="139"/>
      <c r="FL1619" s="2"/>
      <c r="FN1619" s="2"/>
    </row>
    <row r="1620" spans="153:170" x14ac:dyDescent="0.35">
      <c r="EW1620" s="31"/>
      <c r="FB1620" s="5"/>
      <c r="FI1620" s="5"/>
      <c r="FJ1620" s="139"/>
      <c r="FL1620" s="2"/>
      <c r="FN1620" s="2"/>
    </row>
    <row r="1621" spans="153:170" x14ac:dyDescent="0.35">
      <c r="EW1621" s="31"/>
      <c r="FB1621" s="5"/>
      <c r="FI1621" s="5"/>
      <c r="FJ1621" s="139"/>
      <c r="FL1621" s="2"/>
      <c r="FN1621" s="2"/>
    </row>
    <row r="1622" spans="153:170" x14ac:dyDescent="0.35">
      <c r="EW1622" s="31"/>
      <c r="FB1622" s="5"/>
      <c r="FI1622" s="5"/>
      <c r="FJ1622" s="139"/>
      <c r="FL1622" s="2"/>
      <c r="FN1622" s="2"/>
    </row>
    <row r="1623" spans="153:170" x14ac:dyDescent="0.35">
      <c r="EW1623" s="31"/>
      <c r="FB1623" s="5"/>
      <c r="FI1623" s="5"/>
      <c r="FJ1623" s="139"/>
      <c r="FL1623" s="2"/>
      <c r="FN1623" s="2"/>
    </row>
    <row r="1624" spans="153:170" x14ac:dyDescent="0.35">
      <c r="EW1624" s="31"/>
      <c r="FB1624" s="5"/>
      <c r="FI1624" s="5"/>
      <c r="FJ1624" s="139"/>
      <c r="FL1624" s="2"/>
      <c r="FN1624" s="2"/>
    </row>
    <row r="1625" spans="153:170" x14ac:dyDescent="0.35">
      <c r="EW1625" s="31"/>
      <c r="FB1625" s="5"/>
      <c r="FI1625" s="5"/>
      <c r="FJ1625" s="139"/>
      <c r="FL1625" s="2"/>
      <c r="FN1625" s="2"/>
    </row>
    <row r="1626" spans="153:170" x14ac:dyDescent="0.35">
      <c r="EW1626" s="31"/>
      <c r="FB1626" s="5"/>
      <c r="FI1626" s="5"/>
      <c r="FJ1626" s="139"/>
      <c r="FL1626" s="2"/>
      <c r="FN1626" s="2"/>
    </row>
    <row r="1627" spans="153:170" x14ac:dyDescent="0.35">
      <c r="EW1627" s="31"/>
      <c r="FB1627" s="5"/>
      <c r="FI1627" s="5"/>
      <c r="FJ1627" s="139"/>
      <c r="FL1627" s="2"/>
      <c r="FN1627" s="2"/>
    </row>
    <row r="1628" spans="153:170" x14ac:dyDescent="0.35">
      <c r="EW1628" s="31"/>
      <c r="FB1628" s="5"/>
      <c r="FI1628" s="5"/>
      <c r="FJ1628" s="139"/>
      <c r="FL1628" s="2"/>
      <c r="FN1628" s="2"/>
    </row>
    <row r="1629" spans="153:170" x14ac:dyDescent="0.35">
      <c r="EW1629" s="31"/>
      <c r="FB1629" s="5"/>
      <c r="FI1629" s="5"/>
      <c r="FJ1629" s="139"/>
      <c r="FL1629" s="2"/>
      <c r="FN1629" s="2"/>
    </row>
    <row r="1630" spans="153:170" x14ac:dyDescent="0.35">
      <c r="EW1630" s="31"/>
      <c r="FB1630" s="5"/>
      <c r="FI1630" s="5"/>
      <c r="FJ1630" s="139"/>
      <c r="FL1630" s="2"/>
      <c r="FN1630" s="2"/>
    </row>
    <row r="1631" spans="153:170" x14ac:dyDescent="0.35">
      <c r="EW1631" s="31"/>
      <c r="FB1631" s="5"/>
      <c r="FI1631" s="5"/>
      <c r="FJ1631" s="139"/>
      <c r="FL1631" s="2"/>
      <c r="FN1631" s="2"/>
    </row>
    <row r="1632" spans="153:170" x14ac:dyDescent="0.35">
      <c r="EW1632" s="31"/>
      <c r="FB1632" s="5"/>
      <c r="FI1632" s="5"/>
      <c r="FJ1632" s="139"/>
      <c r="FL1632" s="2"/>
      <c r="FN1632" s="2"/>
    </row>
    <row r="1633" spans="153:170" x14ac:dyDescent="0.35">
      <c r="EW1633" s="31"/>
      <c r="FB1633" s="5"/>
      <c r="FI1633" s="5"/>
      <c r="FJ1633" s="139"/>
      <c r="FL1633" s="2"/>
      <c r="FN1633" s="2"/>
    </row>
    <row r="1634" spans="153:170" x14ac:dyDescent="0.35">
      <c r="EW1634" s="31"/>
      <c r="FB1634" s="5"/>
      <c r="FI1634" s="5"/>
      <c r="FJ1634" s="139"/>
      <c r="FL1634" s="2"/>
      <c r="FN1634" s="2"/>
    </row>
    <row r="1635" spans="153:170" x14ac:dyDescent="0.35">
      <c r="EW1635" s="31"/>
      <c r="FB1635" s="5"/>
      <c r="FI1635" s="5"/>
      <c r="FJ1635" s="139"/>
      <c r="FL1635" s="2"/>
      <c r="FN1635" s="2"/>
    </row>
    <row r="1636" spans="153:170" x14ac:dyDescent="0.35">
      <c r="EW1636" s="31"/>
      <c r="FB1636" s="5"/>
      <c r="FI1636" s="5"/>
      <c r="FJ1636" s="139"/>
      <c r="FL1636" s="2"/>
      <c r="FN1636" s="2"/>
    </row>
    <row r="1637" spans="153:170" x14ac:dyDescent="0.35">
      <c r="EW1637" s="31"/>
      <c r="FB1637" s="5"/>
      <c r="FI1637" s="5"/>
      <c r="FJ1637" s="139"/>
      <c r="FL1637" s="2"/>
      <c r="FN1637" s="2"/>
    </row>
    <row r="1638" spans="153:170" x14ac:dyDescent="0.35">
      <c r="EW1638" s="31"/>
      <c r="FB1638" s="5"/>
      <c r="FI1638" s="5"/>
      <c r="FJ1638" s="139"/>
      <c r="FL1638" s="2"/>
      <c r="FN1638" s="2"/>
    </row>
    <row r="1639" spans="153:170" x14ac:dyDescent="0.35">
      <c r="EW1639" s="31"/>
      <c r="FB1639" s="5"/>
      <c r="FI1639" s="5"/>
      <c r="FJ1639" s="139"/>
      <c r="FL1639" s="2"/>
      <c r="FN1639" s="2"/>
    </row>
    <row r="1640" spans="153:170" x14ac:dyDescent="0.35">
      <c r="EW1640" s="31"/>
      <c r="FB1640" s="5"/>
      <c r="FI1640" s="5"/>
      <c r="FJ1640" s="139"/>
      <c r="FL1640" s="2"/>
      <c r="FN1640" s="2"/>
    </row>
    <row r="1641" spans="153:170" x14ac:dyDescent="0.35">
      <c r="EW1641" s="31"/>
      <c r="FB1641" s="5"/>
      <c r="FI1641" s="5"/>
      <c r="FJ1641" s="139"/>
      <c r="FL1641" s="2"/>
      <c r="FN1641" s="2"/>
    </row>
    <row r="1642" spans="153:170" x14ac:dyDescent="0.35">
      <c r="EW1642" s="31"/>
      <c r="FB1642" s="5"/>
      <c r="FI1642" s="5"/>
      <c r="FJ1642" s="139"/>
      <c r="FL1642" s="2"/>
      <c r="FN1642" s="2"/>
    </row>
    <row r="1643" spans="153:170" x14ac:dyDescent="0.35">
      <c r="EW1643" s="31"/>
      <c r="FB1643" s="5"/>
      <c r="FI1643" s="5"/>
      <c r="FJ1643" s="139"/>
      <c r="FL1643" s="2"/>
      <c r="FN1643" s="2"/>
    </row>
    <row r="1644" spans="153:170" x14ac:dyDescent="0.35">
      <c r="EW1644" s="31"/>
      <c r="FB1644" s="5"/>
      <c r="FI1644" s="5"/>
      <c r="FJ1644" s="139"/>
      <c r="FL1644" s="2"/>
      <c r="FN1644" s="2"/>
    </row>
    <row r="1645" spans="153:170" x14ac:dyDescent="0.35">
      <c r="EW1645" s="31"/>
      <c r="FB1645" s="5"/>
      <c r="FI1645" s="5"/>
      <c r="FJ1645" s="139"/>
      <c r="FL1645" s="2"/>
      <c r="FN1645" s="2"/>
    </row>
    <row r="1646" spans="153:170" x14ac:dyDescent="0.35">
      <c r="EW1646" s="31"/>
      <c r="FB1646" s="5"/>
      <c r="FI1646" s="5"/>
      <c r="FJ1646" s="139"/>
      <c r="FL1646" s="2"/>
      <c r="FN1646" s="2"/>
    </row>
    <row r="1647" spans="153:170" x14ac:dyDescent="0.35">
      <c r="EW1647" s="31"/>
      <c r="FB1647" s="5"/>
      <c r="FI1647" s="5"/>
      <c r="FJ1647" s="139"/>
      <c r="FL1647" s="2"/>
      <c r="FN1647" s="2"/>
    </row>
    <row r="1648" spans="153:170" x14ac:dyDescent="0.35">
      <c r="EW1648" s="31"/>
      <c r="FB1648" s="5"/>
      <c r="FI1648" s="5"/>
      <c r="FJ1648" s="139"/>
      <c r="FL1648" s="2"/>
      <c r="FN1648" s="2"/>
    </row>
    <row r="1649" spans="153:170" x14ac:dyDescent="0.35">
      <c r="EW1649" s="31"/>
      <c r="FB1649" s="5"/>
      <c r="FI1649" s="5"/>
      <c r="FJ1649" s="139"/>
      <c r="FL1649" s="2"/>
      <c r="FN1649" s="2"/>
    </row>
    <row r="1650" spans="153:170" x14ac:dyDescent="0.35">
      <c r="EW1650" s="31"/>
      <c r="FB1650" s="5"/>
      <c r="FI1650" s="5"/>
      <c r="FJ1650" s="139"/>
      <c r="FL1650" s="2"/>
      <c r="FN1650" s="2"/>
    </row>
    <row r="1651" spans="153:170" x14ac:dyDescent="0.35">
      <c r="EW1651" s="31"/>
      <c r="FB1651" s="5"/>
      <c r="FI1651" s="5"/>
      <c r="FJ1651" s="139"/>
      <c r="FL1651" s="2"/>
      <c r="FN1651" s="2"/>
    </row>
    <row r="1652" spans="153:170" x14ac:dyDescent="0.35">
      <c r="EW1652" s="31"/>
      <c r="FB1652" s="5"/>
      <c r="FI1652" s="5"/>
      <c r="FJ1652" s="139"/>
      <c r="FL1652" s="2"/>
      <c r="FN1652" s="2"/>
    </row>
    <row r="1653" spans="153:170" x14ac:dyDescent="0.35">
      <c r="EW1653" s="31"/>
      <c r="FB1653" s="5"/>
      <c r="FI1653" s="5"/>
      <c r="FJ1653" s="139"/>
      <c r="FL1653" s="2"/>
      <c r="FN1653" s="2"/>
    </row>
    <row r="1654" spans="153:170" x14ac:dyDescent="0.35">
      <c r="EW1654" s="31"/>
      <c r="FB1654" s="5"/>
      <c r="FI1654" s="5"/>
      <c r="FJ1654" s="139"/>
      <c r="FL1654" s="2"/>
      <c r="FN1654" s="2"/>
    </row>
    <row r="1655" spans="153:170" x14ac:dyDescent="0.35">
      <c r="EW1655" s="31"/>
      <c r="FB1655" s="5"/>
      <c r="FI1655" s="5"/>
      <c r="FJ1655" s="139"/>
      <c r="FL1655" s="2"/>
      <c r="FN1655" s="2"/>
    </row>
    <row r="1656" spans="153:170" x14ac:dyDescent="0.35">
      <c r="EW1656" s="31"/>
      <c r="FB1656" s="5"/>
      <c r="FI1656" s="5"/>
      <c r="FJ1656" s="139"/>
      <c r="FL1656" s="2"/>
      <c r="FN1656" s="2"/>
    </row>
    <row r="1657" spans="153:170" x14ac:dyDescent="0.35">
      <c r="EW1657" s="31"/>
      <c r="FB1657" s="5"/>
      <c r="FI1657" s="5"/>
      <c r="FJ1657" s="139"/>
      <c r="FL1657" s="2"/>
      <c r="FN1657" s="2"/>
    </row>
    <row r="1658" spans="153:170" x14ac:dyDescent="0.35">
      <c r="EW1658" s="31"/>
      <c r="FB1658" s="5"/>
      <c r="FI1658" s="5"/>
      <c r="FJ1658" s="139"/>
      <c r="FL1658" s="2"/>
      <c r="FN1658" s="2"/>
    </row>
    <row r="1659" spans="153:170" x14ac:dyDescent="0.35">
      <c r="EW1659" s="31"/>
      <c r="FB1659" s="5"/>
      <c r="FI1659" s="5"/>
      <c r="FJ1659" s="139"/>
      <c r="FL1659" s="2"/>
      <c r="FN1659" s="2"/>
    </row>
    <row r="1660" spans="153:170" x14ac:dyDescent="0.35">
      <c r="EW1660" s="31"/>
      <c r="FB1660" s="5"/>
      <c r="FI1660" s="5"/>
      <c r="FJ1660" s="139"/>
      <c r="FL1660" s="2"/>
      <c r="FN1660" s="2"/>
    </row>
    <row r="1661" spans="153:170" x14ac:dyDescent="0.35">
      <c r="EW1661" s="31"/>
      <c r="FB1661" s="5"/>
      <c r="FI1661" s="5"/>
      <c r="FJ1661" s="139"/>
      <c r="FL1661" s="2"/>
      <c r="FN1661" s="2"/>
    </row>
    <row r="1662" spans="153:170" x14ac:dyDescent="0.35">
      <c r="EW1662" s="31"/>
      <c r="FB1662" s="5"/>
      <c r="FI1662" s="5"/>
      <c r="FJ1662" s="139"/>
      <c r="FL1662" s="2"/>
      <c r="FN1662" s="2"/>
    </row>
    <row r="1663" spans="153:170" x14ac:dyDescent="0.35">
      <c r="EW1663" s="31"/>
      <c r="FB1663" s="5"/>
      <c r="FI1663" s="5"/>
      <c r="FJ1663" s="139"/>
      <c r="FL1663" s="2"/>
      <c r="FN1663" s="2"/>
    </row>
    <row r="1664" spans="153:170" x14ac:dyDescent="0.35">
      <c r="EW1664" s="31"/>
      <c r="FB1664" s="5"/>
      <c r="FI1664" s="5"/>
      <c r="FJ1664" s="139"/>
      <c r="FL1664" s="2"/>
      <c r="FN1664" s="2"/>
    </row>
    <row r="1665" spans="153:170" x14ac:dyDescent="0.35">
      <c r="EW1665" s="31"/>
      <c r="FB1665" s="5"/>
      <c r="FI1665" s="5"/>
      <c r="FJ1665" s="139"/>
      <c r="FL1665" s="2"/>
      <c r="FN1665" s="2"/>
    </row>
    <row r="1666" spans="153:170" x14ac:dyDescent="0.35">
      <c r="EW1666" s="31"/>
      <c r="FB1666" s="5"/>
      <c r="FI1666" s="5"/>
      <c r="FJ1666" s="139"/>
      <c r="FL1666" s="2"/>
      <c r="FN1666" s="2"/>
    </row>
    <row r="1667" spans="153:170" x14ac:dyDescent="0.35">
      <c r="EW1667" s="31"/>
      <c r="FB1667" s="5"/>
      <c r="FI1667" s="5"/>
      <c r="FJ1667" s="139"/>
      <c r="FL1667" s="2"/>
      <c r="FN1667" s="2"/>
    </row>
    <row r="1668" spans="153:170" x14ac:dyDescent="0.35">
      <c r="EW1668" s="31"/>
      <c r="FB1668" s="5"/>
      <c r="FI1668" s="5"/>
      <c r="FJ1668" s="139"/>
      <c r="FL1668" s="2"/>
      <c r="FN1668" s="2"/>
    </row>
    <row r="1669" spans="153:170" x14ac:dyDescent="0.35">
      <c r="EW1669" s="31"/>
      <c r="FB1669" s="5"/>
      <c r="FI1669" s="5"/>
      <c r="FJ1669" s="139"/>
      <c r="FL1669" s="2"/>
      <c r="FN1669" s="2"/>
    </row>
    <row r="1670" spans="153:170" x14ac:dyDescent="0.35">
      <c r="EW1670" s="31"/>
      <c r="FB1670" s="5"/>
      <c r="FI1670" s="5"/>
      <c r="FJ1670" s="139"/>
      <c r="FL1670" s="2"/>
      <c r="FN1670" s="2"/>
    </row>
    <row r="1671" spans="153:170" x14ac:dyDescent="0.35">
      <c r="EW1671" s="31"/>
      <c r="FB1671" s="5"/>
      <c r="FI1671" s="5"/>
      <c r="FJ1671" s="139"/>
      <c r="FL1671" s="2"/>
      <c r="FN1671" s="2"/>
    </row>
    <row r="1672" spans="153:170" x14ac:dyDescent="0.35">
      <c r="EW1672" s="31"/>
      <c r="FB1672" s="5"/>
      <c r="FI1672" s="5"/>
      <c r="FJ1672" s="139"/>
      <c r="FL1672" s="2"/>
      <c r="FN1672" s="2"/>
    </row>
    <row r="1673" spans="153:170" x14ac:dyDescent="0.35">
      <c r="EW1673" s="31"/>
      <c r="FB1673" s="5"/>
      <c r="FI1673" s="5"/>
      <c r="FJ1673" s="139"/>
      <c r="FL1673" s="2"/>
      <c r="FN1673" s="2"/>
    </row>
    <row r="1674" spans="153:170" x14ac:dyDescent="0.35">
      <c r="EW1674" s="31"/>
      <c r="FB1674" s="5"/>
      <c r="FI1674" s="5"/>
      <c r="FJ1674" s="139"/>
      <c r="FL1674" s="2"/>
      <c r="FN1674" s="2"/>
    </row>
    <row r="1675" spans="153:170" x14ac:dyDescent="0.35">
      <c r="EW1675" s="31"/>
      <c r="FB1675" s="5"/>
      <c r="FI1675" s="5"/>
      <c r="FJ1675" s="139"/>
      <c r="FL1675" s="2"/>
      <c r="FN1675" s="2"/>
    </row>
    <row r="1676" spans="153:170" x14ac:dyDescent="0.35">
      <c r="EW1676" s="31"/>
      <c r="FB1676" s="5"/>
      <c r="FI1676" s="5"/>
      <c r="FJ1676" s="139"/>
      <c r="FL1676" s="2"/>
      <c r="FN1676" s="2"/>
    </row>
    <row r="1677" spans="153:170" x14ac:dyDescent="0.35">
      <c r="EW1677" s="31"/>
      <c r="FB1677" s="5"/>
      <c r="FI1677" s="5"/>
      <c r="FJ1677" s="139"/>
      <c r="FL1677" s="2"/>
      <c r="FN1677" s="2"/>
    </row>
    <row r="1678" spans="153:170" x14ac:dyDescent="0.35">
      <c r="EW1678" s="31"/>
      <c r="FB1678" s="5"/>
      <c r="FI1678" s="5"/>
      <c r="FJ1678" s="139"/>
      <c r="FL1678" s="2"/>
      <c r="FN1678" s="2"/>
    </row>
    <row r="1679" spans="153:170" x14ac:dyDescent="0.35">
      <c r="EW1679" s="31"/>
      <c r="FB1679" s="5"/>
      <c r="FI1679" s="5"/>
      <c r="FJ1679" s="139"/>
      <c r="FL1679" s="2"/>
      <c r="FN1679" s="2"/>
    </row>
    <row r="1680" spans="153:170" x14ac:dyDescent="0.35">
      <c r="EW1680" s="31"/>
      <c r="FB1680" s="5"/>
      <c r="FI1680" s="5"/>
      <c r="FJ1680" s="139"/>
      <c r="FL1680" s="2"/>
      <c r="FN1680" s="2"/>
    </row>
    <row r="1681" spans="153:170" x14ac:dyDescent="0.35">
      <c r="EW1681" s="31"/>
      <c r="FB1681" s="5"/>
      <c r="FI1681" s="5"/>
      <c r="FJ1681" s="139"/>
      <c r="FL1681" s="2"/>
      <c r="FN1681" s="2"/>
    </row>
    <row r="1682" spans="153:170" x14ac:dyDescent="0.35">
      <c r="EW1682" s="31"/>
      <c r="FB1682" s="5"/>
      <c r="FI1682" s="5"/>
      <c r="FJ1682" s="139"/>
      <c r="FL1682" s="2"/>
      <c r="FN1682" s="2"/>
    </row>
    <row r="1683" spans="153:170" x14ac:dyDescent="0.35">
      <c r="EW1683" s="31"/>
      <c r="FB1683" s="5"/>
      <c r="FI1683" s="5"/>
      <c r="FJ1683" s="139"/>
      <c r="FL1683" s="2"/>
      <c r="FN1683" s="2"/>
    </row>
    <row r="1684" spans="153:170" x14ac:dyDescent="0.35">
      <c r="EW1684" s="31"/>
      <c r="FB1684" s="5"/>
      <c r="FI1684" s="5"/>
      <c r="FJ1684" s="139"/>
      <c r="FL1684" s="2"/>
      <c r="FN1684" s="2"/>
    </row>
    <row r="1685" spans="153:170" x14ac:dyDescent="0.35">
      <c r="EW1685" s="31"/>
      <c r="FB1685" s="5"/>
      <c r="FI1685" s="5"/>
      <c r="FJ1685" s="139"/>
      <c r="FL1685" s="2"/>
      <c r="FN1685" s="2"/>
    </row>
    <row r="1686" spans="153:170" x14ac:dyDescent="0.35">
      <c r="EW1686" s="31"/>
      <c r="FB1686" s="5"/>
      <c r="FI1686" s="5"/>
      <c r="FJ1686" s="139"/>
      <c r="FL1686" s="2"/>
      <c r="FN1686" s="2"/>
    </row>
    <row r="1687" spans="153:170" x14ac:dyDescent="0.35">
      <c r="EW1687" s="31"/>
      <c r="FB1687" s="5"/>
      <c r="FI1687" s="5"/>
      <c r="FJ1687" s="139"/>
      <c r="FL1687" s="2"/>
      <c r="FN1687" s="2"/>
    </row>
    <row r="1688" spans="153:170" x14ac:dyDescent="0.35">
      <c r="EW1688" s="31"/>
      <c r="FB1688" s="5"/>
      <c r="FI1688" s="5"/>
      <c r="FJ1688" s="139"/>
      <c r="FL1688" s="2"/>
      <c r="FN1688" s="2"/>
    </row>
    <row r="1689" spans="153:170" x14ac:dyDescent="0.35">
      <c r="EW1689" s="31"/>
      <c r="FB1689" s="5"/>
      <c r="FI1689" s="5"/>
      <c r="FJ1689" s="139"/>
      <c r="FL1689" s="2"/>
      <c r="FN1689" s="2"/>
    </row>
    <row r="1690" spans="153:170" x14ac:dyDescent="0.35">
      <c r="EW1690" s="31"/>
      <c r="FB1690" s="5"/>
      <c r="FI1690" s="5"/>
      <c r="FJ1690" s="139"/>
      <c r="FL1690" s="2"/>
      <c r="FN1690" s="2"/>
    </row>
    <row r="1691" spans="153:170" x14ac:dyDescent="0.35">
      <c r="EW1691" s="31"/>
      <c r="FB1691" s="5"/>
      <c r="FI1691" s="5"/>
      <c r="FJ1691" s="139"/>
      <c r="FL1691" s="2"/>
      <c r="FN1691" s="2"/>
    </row>
    <row r="1692" spans="153:170" x14ac:dyDescent="0.35">
      <c r="EW1692" s="31"/>
      <c r="FB1692" s="5"/>
      <c r="FI1692" s="5"/>
      <c r="FJ1692" s="139"/>
      <c r="FL1692" s="2"/>
      <c r="FN1692" s="2"/>
    </row>
    <row r="1693" spans="153:170" x14ac:dyDescent="0.35">
      <c r="EW1693" s="31"/>
      <c r="FB1693" s="5"/>
      <c r="FI1693" s="5"/>
      <c r="FJ1693" s="139"/>
      <c r="FL1693" s="2"/>
      <c r="FN1693" s="2"/>
    </row>
    <row r="1694" spans="153:170" x14ac:dyDescent="0.35">
      <c r="EW1694" s="31"/>
      <c r="FB1694" s="5"/>
      <c r="FI1694" s="5"/>
      <c r="FJ1694" s="139"/>
      <c r="FL1694" s="2"/>
      <c r="FN1694" s="2"/>
    </row>
    <row r="1695" spans="153:170" x14ac:dyDescent="0.35">
      <c r="EW1695" s="31"/>
      <c r="FB1695" s="5"/>
      <c r="FI1695" s="5"/>
      <c r="FJ1695" s="139"/>
      <c r="FL1695" s="2"/>
      <c r="FN1695" s="2"/>
    </row>
    <row r="1696" spans="153:170" x14ac:dyDescent="0.35">
      <c r="EW1696" s="31"/>
      <c r="FB1696" s="5"/>
      <c r="FI1696" s="5"/>
      <c r="FJ1696" s="139"/>
      <c r="FL1696" s="2"/>
      <c r="FN1696" s="2"/>
    </row>
    <row r="1697" spans="153:170" x14ac:dyDescent="0.35">
      <c r="EW1697" s="31"/>
      <c r="FB1697" s="5"/>
      <c r="FI1697" s="5"/>
      <c r="FJ1697" s="139"/>
      <c r="FL1697" s="2"/>
      <c r="FN1697" s="2"/>
    </row>
    <row r="1698" spans="153:170" x14ac:dyDescent="0.35">
      <c r="EW1698" s="31"/>
      <c r="FB1698" s="5"/>
      <c r="FI1698" s="5"/>
      <c r="FJ1698" s="139"/>
      <c r="FL1698" s="2"/>
      <c r="FN1698" s="2"/>
    </row>
    <row r="1699" spans="153:170" x14ac:dyDescent="0.35">
      <c r="EW1699" s="31"/>
      <c r="FB1699" s="5"/>
      <c r="FI1699" s="5"/>
      <c r="FJ1699" s="139"/>
      <c r="FL1699" s="2"/>
      <c r="FN1699" s="2"/>
    </row>
    <row r="1700" spans="153:170" x14ac:dyDescent="0.35">
      <c r="EW1700" s="31"/>
      <c r="FB1700" s="5"/>
      <c r="FI1700" s="5"/>
      <c r="FJ1700" s="139"/>
      <c r="FL1700" s="2"/>
      <c r="FN1700" s="2"/>
    </row>
    <row r="1701" spans="153:170" x14ac:dyDescent="0.35">
      <c r="EW1701" s="31"/>
      <c r="FB1701" s="5"/>
      <c r="FI1701" s="5"/>
      <c r="FJ1701" s="139"/>
      <c r="FL1701" s="2"/>
      <c r="FN1701" s="2"/>
    </row>
    <row r="1702" spans="153:170" x14ac:dyDescent="0.35">
      <c r="EW1702" s="31"/>
      <c r="FB1702" s="5"/>
      <c r="FI1702" s="5"/>
      <c r="FJ1702" s="139"/>
      <c r="FL1702" s="2"/>
      <c r="FN1702" s="2"/>
    </row>
    <row r="1703" spans="153:170" x14ac:dyDescent="0.35">
      <c r="EW1703" s="31"/>
      <c r="FB1703" s="5"/>
      <c r="FI1703" s="5"/>
      <c r="FJ1703" s="139"/>
      <c r="FL1703" s="2"/>
      <c r="FN1703" s="2"/>
    </row>
    <row r="1704" spans="153:170" x14ac:dyDescent="0.35">
      <c r="EW1704" s="31"/>
      <c r="FB1704" s="5"/>
      <c r="FI1704" s="5"/>
      <c r="FJ1704" s="139"/>
      <c r="FL1704" s="2"/>
      <c r="FN1704" s="2"/>
    </row>
    <row r="1705" spans="153:170" x14ac:dyDescent="0.35">
      <c r="EW1705" s="31"/>
      <c r="FB1705" s="5"/>
      <c r="FI1705" s="5"/>
      <c r="FJ1705" s="139"/>
      <c r="FL1705" s="2"/>
      <c r="FN1705" s="2"/>
    </row>
    <row r="1706" spans="153:170" x14ac:dyDescent="0.35">
      <c r="EW1706" s="31"/>
      <c r="FB1706" s="5"/>
      <c r="FI1706" s="5"/>
      <c r="FJ1706" s="139"/>
      <c r="FL1706" s="2"/>
      <c r="FN1706" s="2"/>
    </row>
    <row r="1707" spans="153:170" x14ac:dyDescent="0.35">
      <c r="EW1707" s="31"/>
      <c r="FB1707" s="5"/>
      <c r="FI1707" s="5"/>
      <c r="FJ1707" s="139"/>
      <c r="FL1707" s="2"/>
      <c r="FN1707" s="2"/>
    </row>
    <row r="1708" spans="153:170" x14ac:dyDescent="0.35">
      <c r="EW1708" s="31"/>
      <c r="FB1708" s="5"/>
      <c r="FI1708" s="5"/>
      <c r="FJ1708" s="139"/>
      <c r="FL1708" s="2"/>
      <c r="FN1708" s="2"/>
    </row>
    <row r="1709" spans="153:170" x14ac:dyDescent="0.35">
      <c r="EW1709" s="31"/>
      <c r="FB1709" s="5"/>
      <c r="FI1709" s="5"/>
      <c r="FJ1709" s="139"/>
      <c r="FL1709" s="2"/>
      <c r="FN1709" s="2"/>
    </row>
    <row r="1710" spans="153:170" x14ac:dyDescent="0.35">
      <c r="EW1710" s="31"/>
      <c r="FB1710" s="5"/>
      <c r="FI1710" s="5"/>
      <c r="FJ1710" s="139"/>
      <c r="FL1710" s="2"/>
      <c r="FN1710" s="2"/>
    </row>
    <row r="1711" spans="153:170" x14ac:dyDescent="0.35">
      <c r="EW1711" s="31"/>
      <c r="FB1711" s="5"/>
      <c r="FI1711" s="5"/>
      <c r="FJ1711" s="139"/>
      <c r="FL1711" s="2"/>
      <c r="FN1711" s="2"/>
    </row>
    <row r="1712" spans="153:170" x14ac:dyDescent="0.35">
      <c r="EW1712" s="31"/>
      <c r="FB1712" s="5"/>
      <c r="FI1712" s="5"/>
      <c r="FJ1712" s="139"/>
      <c r="FL1712" s="2"/>
      <c r="FN1712" s="2"/>
    </row>
    <row r="1713" spans="153:170" x14ac:dyDescent="0.35">
      <c r="EW1713" s="31"/>
      <c r="FB1713" s="5"/>
      <c r="FI1713" s="5"/>
      <c r="FJ1713" s="139"/>
      <c r="FL1713" s="2"/>
      <c r="FN1713" s="2"/>
    </row>
    <row r="1714" spans="153:170" x14ac:dyDescent="0.35">
      <c r="EW1714" s="31"/>
      <c r="FB1714" s="5"/>
      <c r="FI1714" s="5"/>
      <c r="FJ1714" s="139"/>
      <c r="FL1714" s="2"/>
      <c r="FN1714" s="2"/>
    </row>
    <row r="1715" spans="153:170" x14ac:dyDescent="0.35">
      <c r="EW1715" s="31"/>
      <c r="FB1715" s="5"/>
      <c r="FI1715" s="5"/>
      <c r="FJ1715" s="139"/>
      <c r="FL1715" s="2"/>
      <c r="FN1715" s="2"/>
    </row>
    <row r="1716" spans="153:170" x14ac:dyDescent="0.35">
      <c r="EW1716" s="31"/>
      <c r="FB1716" s="5"/>
      <c r="FI1716" s="5"/>
      <c r="FJ1716" s="139"/>
      <c r="FL1716" s="2"/>
      <c r="FN1716" s="2"/>
    </row>
    <row r="1717" spans="153:170" x14ac:dyDescent="0.35">
      <c r="EW1717" s="31"/>
      <c r="FB1717" s="5"/>
      <c r="FI1717" s="5"/>
      <c r="FJ1717" s="139"/>
      <c r="FL1717" s="2"/>
      <c r="FN1717" s="2"/>
    </row>
    <row r="1718" spans="153:170" x14ac:dyDescent="0.35">
      <c r="EW1718" s="31"/>
      <c r="FB1718" s="5"/>
      <c r="FI1718" s="5"/>
      <c r="FJ1718" s="139"/>
      <c r="FL1718" s="2"/>
      <c r="FN1718" s="2"/>
    </row>
    <row r="1719" spans="153:170" x14ac:dyDescent="0.35">
      <c r="EW1719" s="31"/>
      <c r="FB1719" s="5"/>
      <c r="FI1719" s="5"/>
      <c r="FJ1719" s="139"/>
      <c r="FL1719" s="2"/>
      <c r="FN1719" s="2"/>
    </row>
    <row r="1720" spans="153:170" x14ac:dyDescent="0.35">
      <c r="EW1720" s="31"/>
      <c r="FB1720" s="5"/>
      <c r="FI1720" s="5"/>
      <c r="FJ1720" s="139"/>
      <c r="FL1720" s="2"/>
      <c r="FN1720" s="2"/>
    </row>
    <row r="1721" spans="153:170" x14ac:dyDescent="0.35">
      <c r="EW1721" s="31"/>
      <c r="FB1721" s="5"/>
      <c r="FI1721" s="5"/>
      <c r="FJ1721" s="139"/>
      <c r="FL1721" s="2"/>
      <c r="FN1721" s="2"/>
    </row>
    <row r="1722" spans="153:170" x14ac:dyDescent="0.35">
      <c r="EW1722" s="31"/>
      <c r="FB1722" s="5"/>
      <c r="FI1722" s="5"/>
      <c r="FJ1722" s="139"/>
      <c r="FL1722" s="2"/>
      <c r="FN1722" s="2"/>
    </row>
    <row r="1723" spans="153:170" x14ac:dyDescent="0.35">
      <c r="EW1723" s="31"/>
      <c r="FB1723" s="5"/>
      <c r="FI1723" s="5"/>
      <c r="FJ1723" s="139"/>
      <c r="FL1723" s="2"/>
      <c r="FN1723" s="2"/>
    </row>
    <row r="1724" spans="153:170" x14ac:dyDescent="0.35">
      <c r="EW1724" s="31"/>
      <c r="FB1724" s="5"/>
      <c r="FI1724" s="5"/>
      <c r="FJ1724" s="139"/>
      <c r="FL1724" s="2"/>
      <c r="FN1724" s="2"/>
    </row>
    <row r="1725" spans="153:170" x14ac:dyDescent="0.35">
      <c r="EW1725" s="31"/>
      <c r="FB1725" s="5"/>
      <c r="FI1725" s="5"/>
      <c r="FJ1725" s="139"/>
      <c r="FL1725" s="2"/>
      <c r="FN1725" s="2"/>
    </row>
    <row r="1726" spans="153:170" x14ac:dyDescent="0.35">
      <c r="EW1726" s="31"/>
      <c r="FB1726" s="5"/>
      <c r="FI1726" s="5"/>
      <c r="FJ1726" s="139"/>
      <c r="FL1726" s="2"/>
      <c r="FN1726" s="2"/>
    </row>
    <row r="1727" spans="153:170" x14ac:dyDescent="0.35">
      <c r="EW1727" s="31"/>
      <c r="FB1727" s="5"/>
      <c r="FI1727" s="5"/>
      <c r="FJ1727" s="139"/>
      <c r="FL1727" s="2"/>
      <c r="FN1727" s="2"/>
    </row>
    <row r="1728" spans="153:170" x14ac:dyDescent="0.35">
      <c r="EW1728" s="31"/>
      <c r="FB1728" s="5"/>
      <c r="FI1728" s="5"/>
      <c r="FJ1728" s="139"/>
      <c r="FL1728" s="2"/>
      <c r="FN1728" s="2"/>
    </row>
    <row r="1729" spans="153:170" x14ac:dyDescent="0.35">
      <c r="EW1729" s="31"/>
      <c r="FB1729" s="5"/>
      <c r="FI1729" s="5"/>
      <c r="FJ1729" s="139"/>
      <c r="FL1729" s="2"/>
      <c r="FN1729" s="2"/>
    </row>
    <row r="1730" spans="153:170" x14ac:dyDescent="0.35">
      <c r="EW1730" s="31"/>
      <c r="FB1730" s="5"/>
      <c r="FI1730" s="5"/>
      <c r="FJ1730" s="139"/>
      <c r="FL1730" s="2"/>
      <c r="FN1730" s="2"/>
    </row>
    <row r="1731" spans="153:170" x14ac:dyDescent="0.35">
      <c r="EW1731" s="31"/>
      <c r="FB1731" s="5"/>
      <c r="FI1731" s="5"/>
      <c r="FJ1731" s="139"/>
      <c r="FL1731" s="2"/>
      <c r="FN1731" s="2"/>
    </row>
    <row r="1732" spans="153:170" x14ac:dyDescent="0.35">
      <c r="EW1732" s="31"/>
      <c r="FB1732" s="5"/>
      <c r="FI1732" s="5"/>
      <c r="FJ1732" s="139"/>
      <c r="FL1732" s="2"/>
      <c r="FN1732" s="2"/>
    </row>
    <row r="1733" spans="153:170" x14ac:dyDescent="0.35">
      <c r="EW1733" s="31"/>
      <c r="FB1733" s="5"/>
      <c r="FI1733" s="5"/>
      <c r="FJ1733" s="139"/>
      <c r="FL1733" s="2"/>
      <c r="FN1733" s="2"/>
    </row>
    <row r="1734" spans="153:170" x14ac:dyDescent="0.35">
      <c r="EW1734" s="31"/>
      <c r="FB1734" s="5"/>
      <c r="FI1734" s="5"/>
      <c r="FJ1734" s="139"/>
      <c r="FL1734" s="2"/>
      <c r="FN1734" s="2"/>
    </row>
    <row r="1735" spans="153:170" x14ac:dyDescent="0.35">
      <c r="EW1735" s="31"/>
      <c r="FB1735" s="5"/>
      <c r="FI1735" s="5"/>
      <c r="FJ1735" s="139"/>
      <c r="FL1735" s="2"/>
      <c r="FN1735" s="2"/>
    </row>
    <row r="1736" spans="153:170" x14ac:dyDescent="0.35">
      <c r="EW1736" s="31"/>
      <c r="FB1736" s="5"/>
      <c r="FI1736" s="5"/>
      <c r="FJ1736" s="139"/>
      <c r="FL1736" s="2"/>
      <c r="FN1736" s="2"/>
    </row>
    <row r="1737" spans="153:170" x14ac:dyDescent="0.35">
      <c r="EW1737" s="31"/>
      <c r="FB1737" s="5"/>
      <c r="FI1737" s="5"/>
      <c r="FJ1737" s="139"/>
      <c r="FL1737" s="2"/>
      <c r="FN1737" s="2"/>
    </row>
    <row r="1738" spans="153:170" x14ac:dyDescent="0.35">
      <c r="EW1738" s="31"/>
      <c r="FB1738" s="5"/>
      <c r="FI1738" s="5"/>
      <c r="FJ1738" s="139"/>
      <c r="FL1738" s="2"/>
      <c r="FN1738" s="2"/>
    </row>
    <row r="1739" spans="153:170" x14ac:dyDescent="0.35">
      <c r="EW1739" s="31"/>
      <c r="FB1739" s="5"/>
      <c r="FI1739" s="5"/>
      <c r="FJ1739" s="139"/>
      <c r="FL1739" s="2"/>
      <c r="FN1739" s="2"/>
    </row>
    <row r="1740" spans="153:170" x14ac:dyDescent="0.35">
      <c r="EW1740" s="31"/>
      <c r="FB1740" s="5"/>
      <c r="FI1740" s="5"/>
      <c r="FJ1740" s="139"/>
      <c r="FL1740" s="2"/>
      <c r="FN1740" s="2"/>
    </row>
    <row r="1741" spans="153:170" x14ac:dyDescent="0.35">
      <c r="EW1741" s="31"/>
      <c r="FB1741" s="5"/>
      <c r="FI1741" s="5"/>
      <c r="FJ1741" s="139"/>
      <c r="FL1741" s="2"/>
      <c r="FN1741" s="2"/>
    </row>
    <row r="1742" spans="153:170" x14ac:dyDescent="0.35">
      <c r="EW1742" s="31"/>
      <c r="FB1742" s="5"/>
      <c r="FI1742" s="5"/>
      <c r="FJ1742" s="139"/>
      <c r="FL1742" s="2"/>
      <c r="FN1742" s="2"/>
    </row>
    <row r="1743" spans="153:170" x14ac:dyDescent="0.35">
      <c r="EW1743" s="31"/>
      <c r="FB1743" s="5"/>
      <c r="FI1743" s="5"/>
      <c r="FJ1743" s="139"/>
      <c r="FL1743" s="2"/>
      <c r="FN1743" s="2"/>
    </row>
    <row r="1744" spans="153:170" x14ac:dyDescent="0.35">
      <c r="EW1744" s="31"/>
      <c r="FB1744" s="5"/>
      <c r="FI1744" s="5"/>
      <c r="FJ1744" s="139"/>
      <c r="FL1744" s="2"/>
      <c r="FN1744" s="2"/>
    </row>
    <row r="1745" spans="153:170" x14ac:dyDescent="0.35">
      <c r="EW1745" s="31"/>
      <c r="FB1745" s="5"/>
      <c r="FI1745" s="5"/>
      <c r="FJ1745" s="139"/>
      <c r="FL1745" s="2"/>
      <c r="FN1745" s="2"/>
    </row>
    <row r="1746" spans="153:170" x14ac:dyDescent="0.35">
      <c r="EW1746" s="31"/>
      <c r="FB1746" s="5"/>
      <c r="FI1746" s="5"/>
      <c r="FJ1746" s="139"/>
      <c r="FL1746" s="2"/>
      <c r="FN1746" s="2"/>
    </row>
    <row r="1747" spans="153:170" x14ac:dyDescent="0.35">
      <c r="EW1747" s="31"/>
      <c r="FB1747" s="5"/>
      <c r="FI1747" s="5"/>
      <c r="FJ1747" s="139"/>
      <c r="FL1747" s="2"/>
      <c r="FN1747" s="2"/>
    </row>
    <row r="1748" spans="153:170" x14ac:dyDescent="0.35">
      <c r="EW1748" s="31"/>
      <c r="FB1748" s="5"/>
      <c r="FI1748" s="5"/>
      <c r="FJ1748" s="139"/>
      <c r="FL1748" s="2"/>
      <c r="FN1748" s="2"/>
    </row>
    <row r="1749" spans="153:170" x14ac:dyDescent="0.35">
      <c r="EW1749" s="31"/>
      <c r="FB1749" s="5"/>
      <c r="FI1749" s="5"/>
      <c r="FJ1749" s="139"/>
      <c r="FL1749" s="2"/>
      <c r="FN1749" s="2"/>
    </row>
    <row r="1750" spans="153:170" x14ac:dyDescent="0.35">
      <c r="EW1750" s="31"/>
      <c r="FB1750" s="5"/>
      <c r="FI1750" s="5"/>
      <c r="FJ1750" s="139"/>
      <c r="FL1750" s="2"/>
      <c r="FN1750" s="2"/>
    </row>
    <row r="1751" spans="153:170" x14ac:dyDescent="0.35">
      <c r="EW1751" s="31"/>
      <c r="FB1751" s="5"/>
      <c r="FI1751" s="5"/>
      <c r="FJ1751" s="139"/>
      <c r="FL1751" s="2"/>
      <c r="FN1751" s="2"/>
    </row>
    <row r="1752" spans="153:170" x14ac:dyDescent="0.35">
      <c r="EW1752" s="31"/>
      <c r="FB1752" s="5"/>
      <c r="FI1752" s="5"/>
      <c r="FJ1752" s="139"/>
      <c r="FL1752" s="2"/>
      <c r="FN1752" s="2"/>
    </row>
    <row r="1753" spans="153:170" x14ac:dyDescent="0.35">
      <c r="EW1753" s="31"/>
      <c r="FB1753" s="5"/>
      <c r="FI1753" s="5"/>
      <c r="FJ1753" s="139"/>
      <c r="FL1753" s="2"/>
      <c r="FN1753" s="2"/>
    </row>
    <row r="1754" spans="153:170" x14ac:dyDescent="0.35">
      <c r="EW1754" s="31"/>
      <c r="FB1754" s="5"/>
      <c r="FI1754" s="5"/>
      <c r="FJ1754" s="139"/>
      <c r="FL1754" s="2"/>
      <c r="FN1754" s="2"/>
    </row>
    <row r="1755" spans="153:170" x14ac:dyDescent="0.35">
      <c r="EW1755" s="31"/>
      <c r="FB1755" s="5"/>
      <c r="FI1755" s="5"/>
      <c r="FJ1755" s="139"/>
      <c r="FL1755" s="2"/>
      <c r="FN1755" s="2"/>
    </row>
    <row r="1756" spans="153:170" x14ac:dyDescent="0.35">
      <c r="EW1756" s="31"/>
      <c r="FB1756" s="5"/>
      <c r="FI1756" s="5"/>
      <c r="FJ1756" s="139"/>
      <c r="FL1756" s="2"/>
      <c r="FN1756" s="2"/>
    </row>
    <row r="1757" spans="153:170" x14ac:dyDescent="0.35">
      <c r="EW1757" s="31"/>
      <c r="FB1757" s="5"/>
      <c r="FI1757" s="5"/>
      <c r="FJ1757" s="139"/>
      <c r="FL1757" s="2"/>
      <c r="FN1757" s="2"/>
    </row>
    <row r="1758" spans="153:170" x14ac:dyDescent="0.35">
      <c r="EW1758" s="31"/>
      <c r="FB1758" s="5"/>
      <c r="FI1758" s="5"/>
      <c r="FJ1758" s="139"/>
      <c r="FL1758" s="2"/>
      <c r="FN1758" s="2"/>
    </row>
    <row r="1759" spans="153:170" x14ac:dyDescent="0.35">
      <c r="EW1759" s="31"/>
      <c r="FB1759" s="5"/>
      <c r="FI1759" s="5"/>
      <c r="FJ1759" s="139"/>
      <c r="FL1759" s="2"/>
      <c r="FN1759" s="2"/>
    </row>
    <row r="1760" spans="153:170" x14ac:dyDescent="0.35">
      <c r="EW1760" s="31"/>
      <c r="FB1760" s="5"/>
      <c r="FI1760" s="5"/>
      <c r="FJ1760" s="139"/>
      <c r="FL1760" s="2"/>
      <c r="FN1760" s="2"/>
    </row>
    <row r="1761" spans="153:170" x14ac:dyDescent="0.35">
      <c r="EW1761" s="31"/>
      <c r="FB1761" s="5"/>
      <c r="FI1761" s="5"/>
      <c r="FJ1761" s="139"/>
      <c r="FL1761" s="2"/>
      <c r="FN1761" s="2"/>
    </row>
    <row r="1762" spans="153:170" x14ac:dyDescent="0.35">
      <c r="EW1762" s="31"/>
      <c r="FB1762" s="5"/>
      <c r="FI1762" s="5"/>
      <c r="FJ1762" s="139"/>
      <c r="FL1762" s="2"/>
      <c r="FN1762" s="2"/>
    </row>
    <row r="1763" spans="153:170" x14ac:dyDescent="0.35">
      <c r="EW1763" s="31"/>
      <c r="FB1763" s="5"/>
      <c r="FI1763" s="5"/>
      <c r="FJ1763" s="139"/>
      <c r="FL1763" s="2"/>
      <c r="FN1763" s="2"/>
    </row>
    <row r="1764" spans="153:170" x14ac:dyDescent="0.35">
      <c r="EW1764" s="31"/>
      <c r="FB1764" s="5"/>
      <c r="FI1764" s="5"/>
      <c r="FJ1764" s="139"/>
      <c r="FL1764" s="2"/>
      <c r="FN1764" s="2"/>
    </row>
    <row r="1765" spans="153:170" x14ac:dyDescent="0.35">
      <c r="EW1765" s="31"/>
      <c r="FB1765" s="5"/>
      <c r="FI1765" s="5"/>
      <c r="FJ1765" s="139"/>
      <c r="FL1765" s="2"/>
      <c r="FN1765" s="2"/>
    </row>
    <row r="1766" spans="153:170" x14ac:dyDescent="0.35">
      <c r="EW1766" s="31"/>
      <c r="FB1766" s="5"/>
      <c r="FI1766" s="5"/>
      <c r="FJ1766" s="139"/>
      <c r="FL1766" s="2"/>
      <c r="FN1766" s="2"/>
    </row>
    <row r="1767" spans="153:170" x14ac:dyDescent="0.35">
      <c r="EW1767" s="31"/>
      <c r="FB1767" s="5"/>
      <c r="FI1767" s="5"/>
      <c r="FJ1767" s="139"/>
      <c r="FL1767" s="2"/>
      <c r="FN1767" s="2"/>
    </row>
    <row r="1768" spans="153:170" x14ac:dyDescent="0.35">
      <c r="EW1768" s="31"/>
      <c r="FB1768" s="5"/>
      <c r="FI1768" s="5"/>
      <c r="FJ1768" s="139"/>
      <c r="FL1768" s="2"/>
      <c r="FN1768" s="2"/>
    </row>
    <row r="1769" spans="153:170" x14ac:dyDescent="0.35">
      <c r="EW1769" s="31"/>
      <c r="FB1769" s="5"/>
      <c r="FI1769" s="5"/>
      <c r="FJ1769" s="139"/>
      <c r="FL1769" s="2"/>
      <c r="FN1769" s="2"/>
    </row>
    <row r="1770" spans="153:170" x14ac:dyDescent="0.35">
      <c r="EW1770" s="31"/>
      <c r="FB1770" s="5"/>
      <c r="FI1770" s="5"/>
      <c r="FJ1770" s="139"/>
      <c r="FL1770" s="2"/>
      <c r="FN1770" s="2"/>
    </row>
    <row r="1771" spans="153:170" x14ac:dyDescent="0.35">
      <c r="EW1771" s="31"/>
      <c r="FB1771" s="5"/>
      <c r="FI1771" s="5"/>
      <c r="FJ1771" s="139"/>
      <c r="FL1771" s="2"/>
      <c r="FN1771" s="2"/>
    </row>
    <row r="1772" spans="153:170" x14ac:dyDescent="0.35">
      <c r="EW1772" s="31"/>
      <c r="FB1772" s="5"/>
      <c r="FI1772" s="5"/>
      <c r="FJ1772" s="139"/>
      <c r="FL1772" s="2"/>
      <c r="FN1772" s="2"/>
    </row>
    <row r="1773" spans="153:170" x14ac:dyDescent="0.35">
      <c r="EW1773" s="31"/>
      <c r="FB1773" s="5"/>
      <c r="FI1773" s="5"/>
      <c r="FJ1773" s="139"/>
      <c r="FL1773" s="2"/>
      <c r="FN1773" s="2"/>
    </row>
    <row r="1774" spans="153:170" x14ac:dyDescent="0.35">
      <c r="EW1774" s="31"/>
      <c r="FB1774" s="5"/>
      <c r="FI1774" s="5"/>
      <c r="FJ1774" s="139"/>
      <c r="FL1774" s="2"/>
      <c r="FN1774" s="2"/>
    </row>
    <row r="1775" spans="153:170" x14ac:dyDescent="0.35">
      <c r="EW1775" s="31"/>
      <c r="FB1775" s="5"/>
      <c r="FI1775" s="5"/>
      <c r="FJ1775" s="139"/>
      <c r="FL1775" s="2"/>
      <c r="FN1775" s="2"/>
    </row>
    <row r="1776" spans="153:170" x14ac:dyDescent="0.35">
      <c r="EW1776" s="31"/>
      <c r="FB1776" s="5"/>
      <c r="FI1776" s="5"/>
      <c r="FJ1776" s="139"/>
      <c r="FL1776" s="2"/>
      <c r="FN1776" s="2"/>
    </row>
    <row r="1777" spans="153:170" x14ac:dyDescent="0.35">
      <c r="EW1777" s="31"/>
      <c r="FB1777" s="5"/>
      <c r="FI1777" s="5"/>
      <c r="FJ1777" s="139"/>
      <c r="FL1777" s="2"/>
      <c r="FN1777" s="2"/>
    </row>
    <row r="1778" spans="153:170" x14ac:dyDescent="0.35">
      <c r="EW1778" s="31"/>
      <c r="FB1778" s="5"/>
      <c r="FI1778" s="5"/>
      <c r="FJ1778" s="139"/>
      <c r="FL1778" s="2"/>
      <c r="FN1778" s="2"/>
    </row>
    <row r="1779" spans="153:170" x14ac:dyDescent="0.35">
      <c r="EW1779" s="31"/>
      <c r="FB1779" s="5"/>
      <c r="FI1779" s="5"/>
      <c r="FJ1779" s="139"/>
      <c r="FL1779" s="2"/>
      <c r="FN1779" s="2"/>
    </row>
    <row r="1780" spans="153:170" x14ac:dyDescent="0.35">
      <c r="EW1780" s="31"/>
      <c r="FB1780" s="5"/>
      <c r="FI1780" s="5"/>
      <c r="FJ1780" s="139"/>
      <c r="FL1780" s="2"/>
      <c r="FN1780" s="2"/>
    </row>
    <row r="1781" spans="153:170" x14ac:dyDescent="0.35">
      <c r="EW1781" s="31"/>
      <c r="FB1781" s="5"/>
      <c r="FI1781" s="5"/>
      <c r="FJ1781" s="139"/>
      <c r="FL1781" s="2"/>
      <c r="FN1781" s="2"/>
    </row>
    <row r="1782" spans="153:170" x14ac:dyDescent="0.35">
      <c r="EW1782" s="31"/>
      <c r="FB1782" s="5"/>
      <c r="FI1782" s="5"/>
      <c r="FJ1782" s="139"/>
      <c r="FL1782" s="2"/>
      <c r="FN1782" s="2"/>
    </row>
    <row r="1783" spans="153:170" x14ac:dyDescent="0.35">
      <c r="EW1783" s="31"/>
      <c r="FB1783" s="5"/>
      <c r="FI1783" s="5"/>
      <c r="FJ1783" s="139"/>
      <c r="FL1783" s="2"/>
      <c r="FN1783" s="2"/>
    </row>
    <row r="1784" spans="153:170" x14ac:dyDescent="0.35">
      <c r="EW1784" s="31"/>
      <c r="FB1784" s="5"/>
      <c r="FI1784" s="5"/>
      <c r="FJ1784" s="139"/>
      <c r="FL1784" s="2"/>
      <c r="FN1784" s="2"/>
    </row>
    <row r="1785" spans="153:170" x14ac:dyDescent="0.35">
      <c r="EW1785" s="31"/>
      <c r="FB1785" s="5"/>
      <c r="FI1785" s="5"/>
      <c r="FJ1785" s="139"/>
      <c r="FL1785" s="2"/>
      <c r="FN1785" s="2"/>
    </row>
    <row r="1786" spans="153:170" x14ac:dyDescent="0.35">
      <c r="EW1786" s="31"/>
      <c r="FB1786" s="5"/>
      <c r="FI1786" s="5"/>
      <c r="FJ1786" s="139"/>
      <c r="FL1786" s="2"/>
      <c r="FN1786" s="2"/>
    </row>
    <row r="1787" spans="153:170" x14ac:dyDescent="0.35">
      <c r="EW1787" s="31"/>
      <c r="FB1787" s="5"/>
      <c r="FI1787" s="5"/>
      <c r="FJ1787" s="139"/>
      <c r="FL1787" s="2"/>
      <c r="FN1787" s="2"/>
    </row>
    <row r="1788" spans="153:170" x14ac:dyDescent="0.35">
      <c r="EW1788" s="31"/>
      <c r="FB1788" s="5"/>
      <c r="FI1788" s="5"/>
      <c r="FJ1788" s="139"/>
      <c r="FL1788" s="2"/>
      <c r="FN1788" s="2"/>
    </row>
    <row r="1789" spans="153:170" x14ac:dyDescent="0.35">
      <c r="EW1789" s="31"/>
      <c r="FB1789" s="5"/>
      <c r="FI1789" s="5"/>
      <c r="FJ1789" s="139"/>
      <c r="FL1789" s="2"/>
      <c r="FN1789" s="2"/>
    </row>
    <row r="1790" spans="153:170" x14ac:dyDescent="0.35">
      <c r="EW1790" s="31"/>
      <c r="FB1790" s="5"/>
      <c r="FI1790" s="5"/>
      <c r="FJ1790" s="139"/>
      <c r="FL1790" s="2"/>
      <c r="FN1790" s="2"/>
    </row>
    <row r="1791" spans="153:170" x14ac:dyDescent="0.35">
      <c r="EW1791" s="31"/>
      <c r="FB1791" s="5"/>
      <c r="FI1791" s="5"/>
      <c r="FJ1791" s="139"/>
      <c r="FL1791" s="2"/>
      <c r="FN1791" s="2"/>
    </row>
    <row r="1792" spans="153:170" x14ac:dyDescent="0.35">
      <c r="EW1792" s="31"/>
      <c r="FB1792" s="5"/>
      <c r="FI1792" s="5"/>
      <c r="FJ1792" s="139"/>
      <c r="FL1792" s="2"/>
      <c r="FN1792" s="2"/>
    </row>
    <row r="1793" spans="153:170" x14ac:dyDescent="0.35">
      <c r="EW1793" s="31"/>
      <c r="FB1793" s="5"/>
      <c r="FI1793" s="5"/>
      <c r="FJ1793" s="139"/>
      <c r="FL1793" s="2"/>
      <c r="FN1793" s="2"/>
    </row>
    <row r="1794" spans="153:170" x14ac:dyDescent="0.35">
      <c r="EW1794" s="31"/>
      <c r="FB1794" s="5"/>
      <c r="FI1794" s="5"/>
      <c r="FJ1794" s="139"/>
      <c r="FL1794" s="2"/>
      <c r="FN1794" s="2"/>
    </row>
    <row r="1795" spans="153:170" x14ac:dyDescent="0.35">
      <c r="EW1795" s="31"/>
      <c r="FB1795" s="5"/>
      <c r="FI1795" s="5"/>
      <c r="FJ1795" s="139"/>
      <c r="FL1795" s="2"/>
      <c r="FN1795" s="2"/>
    </row>
    <row r="1796" spans="153:170" x14ac:dyDescent="0.35">
      <c r="EW1796" s="31"/>
      <c r="FB1796" s="5"/>
      <c r="FI1796" s="5"/>
      <c r="FJ1796" s="139"/>
      <c r="FL1796" s="2"/>
      <c r="FN1796" s="2"/>
    </row>
    <row r="1797" spans="153:170" x14ac:dyDescent="0.35">
      <c r="EW1797" s="31"/>
      <c r="FB1797" s="5"/>
      <c r="FI1797" s="5"/>
      <c r="FJ1797" s="139"/>
      <c r="FL1797" s="2"/>
      <c r="FN1797" s="2"/>
    </row>
    <row r="1798" spans="153:170" x14ac:dyDescent="0.35">
      <c r="EW1798" s="31"/>
      <c r="FB1798" s="5"/>
      <c r="FI1798" s="5"/>
      <c r="FJ1798" s="139"/>
      <c r="FL1798" s="2"/>
      <c r="FN1798" s="2"/>
    </row>
    <row r="1799" spans="153:170" x14ac:dyDescent="0.35">
      <c r="EW1799" s="31"/>
      <c r="FB1799" s="5"/>
      <c r="FI1799" s="5"/>
      <c r="FJ1799" s="139"/>
      <c r="FL1799" s="2"/>
      <c r="FN1799" s="2"/>
    </row>
    <row r="1800" spans="153:170" x14ac:dyDescent="0.35">
      <c r="EW1800" s="31"/>
      <c r="FB1800" s="5"/>
      <c r="FI1800" s="5"/>
      <c r="FJ1800" s="139"/>
      <c r="FL1800" s="2"/>
      <c r="FN1800" s="2"/>
    </row>
    <row r="1801" spans="153:170" x14ac:dyDescent="0.35">
      <c r="EW1801" s="31"/>
      <c r="FB1801" s="5"/>
      <c r="FI1801" s="5"/>
      <c r="FJ1801" s="139"/>
      <c r="FL1801" s="2"/>
      <c r="FN1801" s="2"/>
    </row>
    <row r="1802" spans="153:170" x14ac:dyDescent="0.35">
      <c r="EW1802" s="31"/>
      <c r="FB1802" s="5"/>
      <c r="FI1802" s="5"/>
      <c r="FJ1802" s="139"/>
      <c r="FL1802" s="2"/>
      <c r="FN1802" s="2"/>
    </row>
    <row r="1803" spans="153:170" x14ac:dyDescent="0.35">
      <c r="EW1803" s="31"/>
      <c r="FB1803" s="5"/>
      <c r="FI1803" s="5"/>
      <c r="FJ1803" s="139"/>
      <c r="FL1803" s="2"/>
      <c r="FN1803" s="2"/>
    </row>
    <row r="1804" spans="153:170" x14ac:dyDescent="0.35">
      <c r="EW1804" s="31"/>
      <c r="FB1804" s="5"/>
      <c r="FI1804" s="5"/>
      <c r="FJ1804" s="139"/>
      <c r="FL1804" s="2"/>
      <c r="FN1804" s="2"/>
    </row>
    <row r="1805" spans="153:170" x14ac:dyDescent="0.35">
      <c r="EW1805" s="31"/>
      <c r="FB1805" s="5"/>
      <c r="FI1805" s="5"/>
      <c r="FJ1805" s="139"/>
      <c r="FL1805" s="2"/>
      <c r="FN1805" s="2"/>
    </row>
    <row r="1806" spans="153:170" x14ac:dyDescent="0.35">
      <c r="EW1806" s="31"/>
      <c r="FB1806" s="5"/>
      <c r="FI1806" s="5"/>
      <c r="FJ1806" s="139"/>
      <c r="FL1806" s="2"/>
      <c r="FN1806" s="2"/>
    </row>
    <row r="1807" spans="153:170" x14ac:dyDescent="0.35">
      <c r="EW1807" s="31"/>
      <c r="FB1807" s="5"/>
      <c r="FI1807" s="5"/>
      <c r="FJ1807" s="139"/>
      <c r="FL1807" s="2"/>
      <c r="FN1807" s="2"/>
    </row>
    <row r="1808" spans="153:170" x14ac:dyDescent="0.35">
      <c r="EW1808" s="31"/>
      <c r="FB1808" s="5"/>
      <c r="FI1808" s="5"/>
      <c r="FJ1808" s="139"/>
      <c r="FL1808" s="2"/>
      <c r="FN1808" s="2"/>
    </row>
    <row r="1809" spans="153:170" x14ac:dyDescent="0.35">
      <c r="EW1809" s="31"/>
      <c r="FB1809" s="5"/>
      <c r="FI1809" s="5"/>
      <c r="FJ1809" s="139"/>
      <c r="FL1809" s="2"/>
      <c r="FN1809" s="2"/>
    </row>
    <row r="1810" spans="153:170" x14ac:dyDescent="0.35">
      <c r="EW1810" s="31"/>
      <c r="FB1810" s="5"/>
      <c r="FI1810" s="5"/>
      <c r="FJ1810" s="139"/>
      <c r="FL1810" s="2"/>
      <c r="FN1810" s="2"/>
    </row>
    <row r="1811" spans="153:170" x14ac:dyDescent="0.35">
      <c r="EW1811" s="31"/>
      <c r="FB1811" s="5"/>
      <c r="FI1811" s="5"/>
      <c r="FJ1811" s="139"/>
      <c r="FL1811" s="2"/>
      <c r="FN1811" s="2"/>
    </row>
    <row r="1812" spans="153:170" x14ac:dyDescent="0.35">
      <c r="EW1812" s="31"/>
      <c r="FB1812" s="5"/>
      <c r="FI1812" s="5"/>
      <c r="FJ1812" s="139"/>
      <c r="FL1812" s="2"/>
      <c r="FN1812" s="2"/>
    </row>
    <row r="1813" spans="153:170" x14ac:dyDescent="0.35">
      <c r="EW1813" s="31"/>
      <c r="FB1813" s="5"/>
      <c r="FI1813" s="5"/>
      <c r="FJ1813" s="139"/>
      <c r="FL1813" s="2"/>
      <c r="FN1813" s="2"/>
    </row>
    <row r="1814" spans="153:170" x14ac:dyDescent="0.35">
      <c r="EW1814" s="31"/>
      <c r="FB1814" s="5"/>
      <c r="FI1814" s="5"/>
      <c r="FJ1814" s="139"/>
      <c r="FL1814" s="2"/>
      <c r="FN1814" s="2"/>
    </row>
    <row r="1815" spans="153:170" x14ac:dyDescent="0.35">
      <c r="EW1815" s="31"/>
      <c r="FB1815" s="5"/>
      <c r="FI1815" s="5"/>
      <c r="FJ1815" s="139"/>
      <c r="FL1815" s="2"/>
      <c r="FN1815" s="2"/>
    </row>
    <row r="1816" spans="153:170" x14ac:dyDescent="0.35">
      <c r="EW1816" s="31"/>
      <c r="FB1816" s="5"/>
      <c r="FI1816" s="5"/>
      <c r="FJ1816" s="139"/>
      <c r="FL1816" s="2"/>
      <c r="FN1816" s="2"/>
    </row>
    <row r="1817" spans="153:170" x14ac:dyDescent="0.35">
      <c r="EW1817" s="31"/>
      <c r="FB1817" s="5"/>
      <c r="FI1817" s="5"/>
      <c r="FJ1817" s="139"/>
      <c r="FL1817" s="2"/>
      <c r="FN1817" s="2"/>
    </row>
    <row r="1818" spans="153:170" x14ac:dyDescent="0.35">
      <c r="EW1818" s="31"/>
      <c r="FB1818" s="5"/>
      <c r="FI1818" s="5"/>
      <c r="FJ1818" s="139"/>
      <c r="FL1818" s="2"/>
      <c r="FN1818" s="2"/>
    </row>
    <row r="1819" spans="153:170" x14ac:dyDescent="0.35">
      <c r="EW1819" s="31"/>
      <c r="FB1819" s="5"/>
      <c r="FI1819" s="5"/>
      <c r="FJ1819" s="139"/>
      <c r="FL1819" s="2"/>
      <c r="FN1819" s="2"/>
    </row>
    <row r="1820" spans="153:170" x14ac:dyDescent="0.35">
      <c r="EW1820" s="31"/>
      <c r="FB1820" s="5"/>
      <c r="FI1820" s="5"/>
      <c r="FJ1820" s="139"/>
      <c r="FL1820" s="2"/>
      <c r="FN1820" s="2"/>
    </row>
    <row r="1821" spans="153:170" x14ac:dyDescent="0.35">
      <c r="EW1821" s="31"/>
      <c r="FB1821" s="5"/>
      <c r="FI1821" s="5"/>
      <c r="FJ1821" s="139"/>
      <c r="FL1821" s="2"/>
      <c r="FN1821" s="2"/>
    </row>
    <row r="1822" spans="153:170" x14ac:dyDescent="0.35">
      <c r="EW1822" s="31"/>
      <c r="FB1822" s="5"/>
      <c r="FI1822" s="5"/>
      <c r="FJ1822" s="139"/>
      <c r="FL1822" s="2"/>
      <c r="FN1822" s="2"/>
    </row>
    <row r="1823" spans="153:170" x14ac:dyDescent="0.35">
      <c r="EW1823" s="31"/>
      <c r="FB1823" s="5"/>
      <c r="FI1823" s="5"/>
      <c r="FJ1823" s="139"/>
      <c r="FL1823" s="2"/>
      <c r="FN1823" s="2"/>
    </row>
    <row r="1824" spans="153:170" x14ac:dyDescent="0.35">
      <c r="EW1824" s="31"/>
      <c r="FB1824" s="5"/>
      <c r="FI1824" s="5"/>
      <c r="FJ1824" s="139"/>
      <c r="FL1824" s="2"/>
      <c r="FN1824" s="2"/>
    </row>
    <row r="1825" spans="153:170" x14ac:dyDescent="0.35">
      <c r="EW1825" s="31"/>
      <c r="FB1825" s="5"/>
      <c r="FI1825" s="5"/>
      <c r="FJ1825" s="139"/>
      <c r="FL1825" s="2"/>
      <c r="FN1825" s="2"/>
    </row>
    <row r="1826" spans="153:170" x14ac:dyDescent="0.35">
      <c r="EW1826" s="31"/>
      <c r="FB1826" s="5"/>
      <c r="FI1826" s="5"/>
      <c r="FJ1826" s="139"/>
      <c r="FL1826" s="2"/>
      <c r="FN1826" s="2"/>
    </row>
    <row r="1827" spans="153:170" x14ac:dyDescent="0.35">
      <c r="EW1827" s="31"/>
      <c r="FB1827" s="5"/>
      <c r="FI1827" s="5"/>
      <c r="FJ1827" s="139"/>
      <c r="FL1827" s="2"/>
      <c r="FN1827" s="2"/>
    </row>
    <row r="1828" spans="153:170" x14ac:dyDescent="0.35">
      <c r="EW1828" s="31"/>
      <c r="FB1828" s="5"/>
      <c r="FI1828" s="5"/>
      <c r="FJ1828" s="139"/>
      <c r="FL1828" s="2"/>
      <c r="FN1828" s="2"/>
    </row>
    <row r="1829" spans="153:170" x14ac:dyDescent="0.35">
      <c r="EW1829" s="31"/>
      <c r="FB1829" s="5"/>
      <c r="FI1829" s="5"/>
      <c r="FJ1829" s="139"/>
      <c r="FL1829" s="2"/>
      <c r="FN1829" s="2"/>
    </row>
    <row r="1830" spans="153:170" x14ac:dyDescent="0.35">
      <c r="EW1830" s="31"/>
      <c r="FB1830" s="5"/>
      <c r="FI1830" s="5"/>
      <c r="FJ1830" s="139"/>
      <c r="FL1830" s="2"/>
      <c r="FN1830" s="2"/>
    </row>
    <row r="1831" spans="153:170" x14ac:dyDescent="0.35">
      <c r="EW1831" s="31"/>
      <c r="FB1831" s="5"/>
      <c r="FI1831" s="5"/>
      <c r="FJ1831" s="139"/>
      <c r="FL1831" s="2"/>
      <c r="FN1831" s="2"/>
    </row>
    <row r="1832" spans="153:170" x14ac:dyDescent="0.35">
      <c r="EW1832" s="31"/>
      <c r="FB1832" s="5"/>
      <c r="FI1832" s="5"/>
      <c r="FJ1832" s="139"/>
      <c r="FL1832" s="2"/>
      <c r="FN1832" s="2"/>
    </row>
    <row r="1833" spans="153:170" x14ac:dyDescent="0.35">
      <c r="EW1833" s="31"/>
      <c r="FB1833" s="5"/>
      <c r="FI1833" s="5"/>
      <c r="FJ1833" s="139"/>
      <c r="FL1833" s="2"/>
      <c r="FN1833" s="2"/>
    </row>
    <row r="1834" spans="153:170" x14ac:dyDescent="0.35">
      <c r="EW1834" s="31"/>
      <c r="FB1834" s="5"/>
      <c r="FI1834" s="5"/>
      <c r="FJ1834" s="139"/>
      <c r="FL1834" s="2"/>
      <c r="FN1834" s="2"/>
    </row>
    <row r="1835" spans="153:170" x14ac:dyDescent="0.35">
      <c r="EW1835" s="31"/>
      <c r="FB1835" s="5"/>
      <c r="FI1835" s="5"/>
      <c r="FJ1835" s="139"/>
      <c r="FL1835" s="2"/>
      <c r="FN1835" s="2"/>
    </row>
    <row r="1836" spans="153:170" x14ac:dyDescent="0.35">
      <c r="EW1836" s="31"/>
      <c r="FB1836" s="5"/>
      <c r="FI1836" s="5"/>
      <c r="FJ1836" s="139"/>
      <c r="FL1836" s="2"/>
      <c r="FN1836" s="2"/>
    </row>
    <row r="1837" spans="153:170" x14ac:dyDescent="0.35">
      <c r="EW1837" s="31"/>
      <c r="FB1837" s="5"/>
      <c r="FI1837" s="5"/>
      <c r="FJ1837" s="139"/>
      <c r="FL1837" s="2"/>
      <c r="FN1837" s="2"/>
    </row>
    <row r="1838" spans="153:170" x14ac:dyDescent="0.35">
      <c r="EW1838" s="31"/>
      <c r="FB1838" s="5"/>
      <c r="FI1838" s="5"/>
      <c r="FJ1838" s="139"/>
      <c r="FL1838" s="2"/>
      <c r="FN1838" s="2"/>
    </row>
    <row r="1839" spans="153:170" x14ac:dyDescent="0.35">
      <c r="EW1839" s="31"/>
      <c r="FB1839" s="5"/>
      <c r="FI1839" s="5"/>
      <c r="FJ1839" s="139"/>
      <c r="FL1839" s="2"/>
      <c r="FN1839" s="2"/>
    </row>
    <row r="1840" spans="153:170" x14ac:dyDescent="0.35">
      <c r="EW1840" s="31"/>
      <c r="FB1840" s="5"/>
      <c r="FI1840" s="5"/>
      <c r="FJ1840" s="139"/>
      <c r="FL1840" s="2"/>
      <c r="FN1840" s="2"/>
    </row>
    <row r="1841" spans="153:170" x14ac:dyDescent="0.35">
      <c r="EW1841" s="31"/>
      <c r="FB1841" s="5"/>
      <c r="FI1841" s="5"/>
      <c r="FJ1841" s="139"/>
      <c r="FL1841" s="2"/>
      <c r="FN1841" s="2"/>
    </row>
    <row r="1842" spans="153:170" x14ac:dyDescent="0.35">
      <c r="EW1842" s="31"/>
      <c r="FB1842" s="5"/>
      <c r="FI1842" s="5"/>
      <c r="FJ1842" s="139"/>
      <c r="FL1842" s="2"/>
      <c r="FN1842" s="2"/>
    </row>
    <row r="1843" spans="153:170" x14ac:dyDescent="0.35">
      <c r="EW1843" s="31"/>
      <c r="FB1843" s="5"/>
      <c r="FI1843" s="5"/>
      <c r="FJ1843" s="139"/>
      <c r="FL1843" s="2"/>
      <c r="FN1843" s="2"/>
    </row>
    <row r="1844" spans="153:170" x14ac:dyDescent="0.35">
      <c r="EW1844" s="31"/>
      <c r="FB1844" s="5"/>
      <c r="FI1844" s="5"/>
      <c r="FJ1844" s="139"/>
      <c r="FL1844" s="2"/>
      <c r="FN1844" s="2"/>
    </row>
    <row r="1845" spans="153:170" x14ac:dyDescent="0.35">
      <c r="EW1845" s="31"/>
      <c r="FB1845" s="5"/>
      <c r="FI1845" s="5"/>
      <c r="FJ1845" s="139"/>
      <c r="FL1845" s="2"/>
      <c r="FN1845" s="2"/>
    </row>
    <row r="1846" spans="153:170" x14ac:dyDescent="0.35">
      <c r="EW1846" s="31"/>
      <c r="FB1846" s="5"/>
      <c r="FI1846" s="5"/>
      <c r="FJ1846" s="139"/>
      <c r="FL1846" s="2"/>
      <c r="FN1846" s="2"/>
    </row>
    <row r="1847" spans="153:170" x14ac:dyDescent="0.35">
      <c r="EW1847" s="31"/>
      <c r="FB1847" s="5"/>
      <c r="FI1847" s="5"/>
      <c r="FJ1847" s="139"/>
      <c r="FL1847" s="2"/>
      <c r="FN1847" s="2"/>
    </row>
    <row r="1848" spans="153:170" x14ac:dyDescent="0.35">
      <c r="EW1848" s="31"/>
      <c r="FB1848" s="5"/>
      <c r="FI1848" s="5"/>
      <c r="FJ1848" s="139"/>
      <c r="FL1848" s="2"/>
      <c r="FN1848" s="2"/>
    </row>
    <row r="1849" spans="153:170" x14ac:dyDescent="0.35">
      <c r="EW1849" s="31"/>
      <c r="FB1849" s="5"/>
      <c r="FI1849" s="5"/>
      <c r="FJ1849" s="139"/>
      <c r="FL1849" s="2"/>
      <c r="FN1849" s="2"/>
    </row>
    <row r="1850" spans="153:170" x14ac:dyDescent="0.35">
      <c r="EW1850" s="31"/>
      <c r="FB1850" s="5"/>
      <c r="FI1850" s="5"/>
      <c r="FJ1850" s="139"/>
      <c r="FL1850" s="2"/>
      <c r="FN1850" s="2"/>
    </row>
    <row r="1851" spans="153:170" x14ac:dyDescent="0.35">
      <c r="EW1851" s="31"/>
      <c r="FB1851" s="5"/>
      <c r="FI1851" s="5"/>
      <c r="FJ1851" s="139"/>
      <c r="FL1851" s="2"/>
      <c r="FN1851" s="2"/>
    </row>
    <row r="1852" spans="153:170" x14ac:dyDescent="0.35">
      <c r="EW1852" s="31"/>
      <c r="FB1852" s="5"/>
      <c r="FI1852" s="5"/>
      <c r="FJ1852" s="139"/>
      <c r="FL1852" s="2"/>
      <c r="FN1852" s="2"/>
    </row>
    <row r="1853" spans="153:170" x14ac:dyDescent="0.35">
      <c r="EW1853" s="31"/>
      <c r="FB1853" s="5"/>
      <c r="FI1853" s="5"/>
      <c r="FJ1853" s="139"/>
      <c r="FL1853" s="2"/>
      <c r="FN1853" s="2"/>
    </row>
    <row r="1854" spans="153:170" x14ac:dyDescent="0.35">
      <c r="EW1854" s="31"/>
      <c r="FB1854" s="5"/>
      <c r="FI1854" s="5"/>
      <c r="FJ1854" s="139"/>
      <c r="FL1854" s="2"/>
      <c r="FN1854" s="2"/>
    </row>
    <row r="1855" spans="153:170" x14ac:dyDescent="0.35">
      <c r="EW1855" s="31"/>
      <c r="FB1855" s="5"/>
      <c r="FI1855" s="5"/>
      <c r="FJ1855" s="139"/>
      <c r="FL1855" s="2"/>
      <c r="FN1855" s="2"/>
    </row>
    <row r="1856" spans="153:170" x14ac:dyDescent="0.35">
      <c r="EW1856" s="31"/>
      <c r="FB1856" s="5"/>
      <c r="FI1856" s="5"/>
      <c r="FJ1856" s="139"/>
      <c r="FL1856" s="2"/>
      <c r="FN1856" s="2"/>
    </row>
    <row r="1857" spans="153:170" x14ac:dyDescent="0.35">
      <c r="EW1857" s="31"/>
      <c r="FB1857" s="5"/>
      <c r="FI1857" s="5"/>
      <c r="FJ1857" s="139"/>
      <c r="FL1857" s="2"/>
      <c r="FN1857" s="2"/>
    </row>
    <row r="1858" spans="153:170" x14ac:dyDescent="0.35">
      <c r="EW1858" s="31"/>
      <c r="FB1858" s="5"/>
      <c r="FI1858" s="5"/>
      <c r="FJ1858" s="139"/>
      <c r="FL1858" s="2"/>
      <c r="FN1858" s="2"/>
    </row>
    <row r="1859" spans="153:170" x14ac:dyDescent="0.35">
      <c r="EW1859" s="31"/>
      <c r="FB1859" s="5"/>
      <c r="FI1859" s="5"/>
      <c r="FJ1859" s="139"/>
      <c r="FL1859" s="2"/>
      <c r="FN1859" s="2"/>
    </row>
    <row r="1860" spans="153:170" x14ac:dyDescent="0.35">
      <c r="EW1860" s="31"/>
      <c r="FB1860" s="5"/>
      <c r="FI1860" s="5"/>
      <c r="FJ1860" s="139"/>
      <c r="FL1860" s="2"/>
      <c r="FN1860" s="2"/>
    </row>
    <row r="1861" spans="153:170" x14ac:dyDescent="0.35">
      <c r="EW1861" s="31"/>
      <c r="FB1861" s="5"/>
      <c r="FI1861" s="5"/>
      <c r="FJ1861" s="139"/>
      <c r="FL1861" s="2"/>
      <c r="FN1861" s="2"/>
    </row>
    <row r="1862" spans="153:170" x14ac:dyDescent="0.35">
      <c r="EW1862" s="31"/>
      <c r="FB1862" s="5"/>
      <c r="FI1862" s="5"/>
      <c r="FJ1862" s="139"/>
      <c r="FL1862" s="2"/>
      <c r="FN1862" s="2"/>
    </row>
    <row r="1863" spans="153:170" x14ac:dyDescent="0.35">
      <c r="EW1863" s="31"/>
      <c r="FB1863" s="5"/>
      <c r="FI1863" s="5"/>
      <c r="FJ1863" s="139"/>
      <c r="FL1863" s="2"/>
      <c r="FN1863" s="2"/>
    </row>
    <row r="1864" spans="153:170" x14ac:dyDescent="0.35">
      <c r="EW1864" s="31"/>
      <c r="FB1864" s="5"/>
      <c r="FI1864" s="5"/>
      <c r="FJ1864" s="139"/>
      <c r="FL1864" s="2"/>
      <c r="FN1864" s="2"/>
    </row>
    <row r="1865" spans="153:170" x14ac:dyDescent="0.35">
      <c r="EW1865" s="31"/>
      <c r="FB1865" s="5"/>
      <c r="FI1865" s="5"/>
      <c r="FJ1865" s="139"/>
      <c r="FL1865" s="2"/>
      <c r="FN1865" s="2"/>
    </row>
    <row r="1866" spans="153:170" x14ac:dyDescent="0.35">
      <c r="EW1866" s="31"/>
      <c r="FB1866" s="5"/>
      <c r="FI1866" s="5"/>
      <c r="FJ1866" s="139"/>
      <c r="FL1866" s="2"/>
      <c r="FN1866" s="2"/>
    </row>
    <row r="1867" spans="153:170" x14ac:dyDescent="0.35">
      <c r="EW1867" s="31"/>
      <c r="FB1867" s="5"/>
      <c r="FI1867" s="5"/>
      <c r="FJ1867" s="139"/>
      <c r="FL1867" s="2"/>
      <c r="FN1867" s="2"/>
    </row>
    <row r="1868" spans="153:170" x14ac:dyDescent="0.35">
      <c r="EW1868" s="31"/>
      <c r="FB1868" s="5"/>
      <c r="FI1868" s="5"/>
      <c r="FJ1868" s="139"/>
      <c r="FL1868" s="2"/>
      <c r="FN1868" s="2"/>
    </row>
    <row r="1869" spans="153:170" x14ac:dyDescent="0.35">
      <c r="EW1869" s="31"/>
      <c r="FB1869" s="5"/>
      <c r="FI1869" s="5"/>
      <c r="FJ1869" s="139"/>
      <c r="FL1869" s="2"/>
      <c r="FN1869" s="2"/>
    </row>
    <row r="1870" spans="153:170" x14ac:dyDescent="0.35">
      <c r="EW1870" s="31"/>
      <c r="FB1870" s="5"/>
      <c r="FI1870" s="5"/>
      <c r="FJ1870" s="139"/>
      <c r="FL1870" s="2"/>
      <c r="FN1870" s="2"/>
    </row>
    <row r="1871" spans="153:170" x14ac:dyDescent="0.35">
      <c r="EW1871" s="31"/>
      <c r="FB1871" s="5"/>
      <c r="FI1871" s="5"/>
      <c r="FJ1871" s="139"/>
      <c r="FL1871" s="2"/>
      <c r="FN1871" s="2"/>
    </row>
    <row r="1872" spans="153:170" x14ac:dyDescent="0.35">
      <c r="EW1872" s="31"/>
      <c r="FB1872" s="5"/>
      <c r="FI1872" s="5"/>
      <c r="FJ1872" s="139"/>
      <c r="FL1872" s="2"/>
      <c r="FN1872" s="2"/>
    </row>
    <row r="1873" spans="153:170" x14ac:dyDescent="0.35">
      <c r="EW1873" s="31"/>
      <c r="FB1873" s="5"/>
      <c r="FI1873" s="5"/>
      <c r="FJ1873" s="139"/>
      <c r="FL1873" s="2"/>
      <c r="FN1873" s="2"/>
    </row>
    <row r="1874" spans="153:170" x14ac:dyDescent="0.35">
      <c r="EW1874" s="31"/>
      <c r="FB1874" s="5"/>
      <c r="FI1874" s="5"/>
      <c r="FJ1874" s="139"/>
      <c r="FL1874" s="2"/>
      <c r="FN1874" s="2"/>
    </row>
    <row r="1875" spans="153:170" x14ac:dyDescent="0.35">
      <c r="EW1875" s="31"/>
      <c r="FB1875" s="5"/>
      <c r="FI1875" s="5"/>
      <c r="FJ1875" s="139"/>
      <c r="FL1875" s="2"/>
      <c r="FN1875" s="2"/>
    </row>
    <row r="1876" spans="153:170" x14ac:dyDescent="0.35">
      <c r="EW1876" s="31"/>
      <c r="FB1876" s="5"/>
      <c r="FI1876" s="5"/>
      <c r="FJ1876" s="139"/>
      <c r="FL1876" s="2"/>
      <c r="FN1876" s="2"/>
    </row>
    <row r="1877" spans="153:170" x14ac:dyDescent="0.35">
      <c r="EW1877" s="31"/>
      <c r="FB1877" s="5"/>
      <c r="FI1877" s="5"/>
      <c r="FJ1877" s="139"/>
      <c r="FL1877" s="2"/>
      <c r="FN1877" s="2"/>
    </row>
    <row r="1878" spans="153:170" x14ac:dyDescent="0.35">
      <c r="EW1878" s="31"/>
      <c r="FB1878" s="5"/>
      <c r="FI1878" s="5"/>
      <c r="FJ1878" s="139"/>
      <c r="FL1878" s="2"/>
      <c r="FN1878" s="2"/>
    </row>
    <row r="1879" spans="153:170" x14ac:dyDescent="0.35">
      <c r="EW1879" s="31"/>
      <c r="FB1879" s="5"/>
      <c r="FI1879" s="5"/>
      <c r="FJ1879" s="139"/>
      <c r="FL1879" s="2"/>
      <c r="FN1879" s="2"/>
    </row>
    <row r="1880" spans="153:170" x14ac:dyDescent="0.35">
      <c r="EW1880" s="31"/>
      <c r="FB1880" s="5"/>
      <c r="FI1880" s="5"/>
      <c r="FJ1880" s="139"/>
      <c r="FL1880" s="2"/>
      <c r="FN1880" s="2"/>
    </row>
    <row r="1881" spans="153:170" x14ac:dyDescent="0.35">
      <c r="EW1881" s="31"/>
      <c r="FB1881" s="5"/>
      <c r="FI1881" s="5"/>
      <c r="FJ1881" s="139"/>
      <c r="FL1881" s="2"/>
      <c r="FN1881" s="2"/>
    </row>
    <row r="1882" spans="153:170" x14ac:dyDescent="0.35">
      <c r="EW1882" s="31"/>
      <c r="FB1882" s="5"/>
      <c r="FI1882" s="5"/>
      <c r="FJ1882" s="139"/>
      <c r="FL1882" s="2"/>
      <c r="FN1882" s="2"/>
    </row>
    <row r="1883" spans="153:170" x14ac:dyDescent="0.35">
      <c r="EW1883" s="31"/>
      <c r="FB1883" s="5"/>
      <c r="FI1883" s="5"/>
      <c r="FJ1883" s="139"/>
      <c r="FL1883" s="2"/>
      <c r="FN1883" s="2"/>
    </row>
    <row r="1884" spans="153:170" x14ac:dyDescent="0.35">
      <c r="EW1884" s="31"/>
      <c r="FB1884" s="5"/>
      <c r="FI1884" s="5"/>
      <c r="FJ1884" s="139"/>
      <c r="FL1884" s="2"/>
      <c r="FN1884" s="2"/>
    </row>
    <row r="1885" spans="153:170" x14ac:dyDescent="0.35">
      <c r="EW1885" s="31"/>
      <c r="FB1885" s="5"/>
      <c r="FI1885" s="5"/>
      <c r="FJ1885" s="139"/>
      <c r="FL1885" s="2"/>
      <c r="FN1885" s="2"/>
    </row>
    <row r="1886" spans="153:170" x14ac:dyDescent="0.35">
      <c r="EW1886" s="31"/>
      <c r="FB1886" s="5"/>
      <c r="FI1886" s="5"/>
      <c r="FJ1886" s="139"/>
      <c r="FL1886" s="2"/>
      <c r="FN1886" s="2"/>
    </row>
    <row r="1887" spans="153:170" x14ac:dyDescent="0.35">
      <c r="EW1887" s="31"/>
      <c r="FB1887" s="5"/>
      <c r="FI1887" s="5"/>
      <c r="FJ1887" s="139"/>
      <c r="FL1887" s="2"/>
      <c r="FN1887" s="2"/>
    </row>
    <row r="1888" spans="153:170" x14ac:dyDescent="0.35">
      <c r="EW1888" s="31"/>
      <c r="FB1888" s="5"/>
      <c r="FI1888" s="5"/>
      <c r="FJ1888" s="139"/>
      <c r="FL1888" s="2"/>
      <c r="FN1888" s="2"/>
    </row>
    <row r="1889" spans="153:170" x14ac:dyDescent="0.35">
      <c r="EW1889" s="31"/>
      <c r="FB1889" s="5"/>
      <c r="FI1889" s="5"/>
      <c r="FJ1889" s="139"/>
      <c r="FL1889" s="2"/>
      <c r="FN1889" s="2"/>
    </row>
    <row r="1890" spans="153:170" x14ac:dyDescent="0.35">
      <c r="EW1890" s="31"/>
      <c r="FB1890" s="5"/>
      <c r="FI1890" s="5"/>
      <c r="FJ1890" s="139"/>
      <c r="FL1890" s="2"/>
      <c r="FN1890" s="2"/>
    </row>
    <row r="1891" spans="153:170" x14ac:dyDescent="0.35">
      <c r="EW1891" s="31"/>
      <c r="FB1891" s="5"/>
      <c r="FI1891" s="5"/>
      <c r="FJ1891" s="139"/>
      <c r="FL1891" s="2"/>
      <c r="FN1891" s="2"/>
    </row>
    <row r="1892" spans="153:170" x14ac:dyDescent="0.35">
      <c r="EW1892" s="31"/>
      <c r="FB1892" s="5"/>
      <c r="FI1892" s="5"/>
      <c r="FJ1892" s="139"/>
      <c r="FL1892" s="2"/>
      <c r="FN1892" s="2"/>
    </row>
    <row r="1893" spans="153:170" x14ac:dyDescent="0.35">
      <c r="EW1893" s="31"/>
      <c r="FB1893" s="5"/>
      <c r="FI1893" s="5"/>
      <c r="FJ1893" s="139"/>
      <c r="FL1893" s="2"/>
      <c r="FN1893" s="2"/>
    </row>
    <row r="1894" spans="153:170" x14ac:dyDescent="0.35">
      <c r="EW1894" s="31"/>
      <c r="FB1894" s="5"/>
      <c r="FI1894" s="5"/>
      <c r="FJ1894" s="139"/>
      <c r="FL1894" s="2"/>
      <c r="FN1894" s="2"/>
    </row>
    <row r="1895" spans="153:170" x14ac:dyDescent="0.35">
      <c r="EW1895" s="31"/>
      <c r="FB1895" s="5"/>
      <c r="FI1895" s="5"/>
      <c r="FJ1895" s="139"/>
      <c r="FL1895" s="2"/>
      <c r="FN1895" s="2"/>
    </row>
    <row r="1896" spans="153:170" x14ac:dyDescent="0.35">
      <c r="EW1896" s="31"/>
      <c r="FB1896" s="5"/>
      <c r="FI1896" s="5"/>
      <c r="FJ1896" s="139"/>
      <c r="FL1896" s="2"/>
      <c r="FN1896" s="2"/>
    </row>
    <row r="1897" spans="153:170" x14ac:dyDescent="0.35">
      <c r="EW1897" s="31"/>
      <c r="FB1897" s="5"/>
      <c r="FI1897" s="5"/>
      <c r="FJ1897" s="139"/>
      <c r="FL1897" s="2"/>
      <c r="FN1897" s="2"/>
    </row>
    <row r="1898" spans="153:170" x14ac:dyDescent="0.35">
      <c r="EW1898" s="31"/>
      <c r="FB1898" s="5"/>
      <c r="FI1898" s="5"/>
      <c r="FJ1898" s="139"/>
      <c r="FL1898" s="2"/>
      <c r="FN1898" s="2"/>
    </row>
    <row r="1899" spans="153:170" x14ac:dyDescent="0.35">
      <c r="EW1899" s="31"/>
      <c r="FB1899" s="5"/>
      <c r="FI1899" s="5"/>
      <c r="FJ1899" s="139"/>
      <c r="FL1899" s="2"/>
      <c r="FN1899" s="2"/>
    </row>
    <row r="1900" spans="153:170" x14ac:dyDescent="0.35">
      <c r="EW1900" s="31"/>
      <c r="FB1900" s="5"/>
      <c r="FI1900" s="5"/>
      <c r="FJ1900" s="139"/>
      <c r="FL1900" s="2"/>
      <c r="FN1900" s="2"/>
    </row>
    <row r="1901" spans="153:170" x14ac:dyDescent="0.35">
      <c r="EW1901" s="31"/>
      <c r="FB1901" s="5"/>
      <c r="FI1901" s="5"/>
      <c r="FJ1901" s="139"/>
      <c r="FL1901" s="2"/>
      <c r="FN1901" s="2"/>
    </row>
    <row r="1902" spans="153:170" x14ac:dyDescent="0.35">
      <c r="EW1902" s="31"/>
      <c r="FB1902" s="5"/>
      <c r="FI1902" s="5"/>
      <c r="FJ1902" s="139"/>
      <c r="FL1902" s="2"/>
      <c r="FN1902" s="2"/>
    </row>
    <row r="1903" spans="153:170" x14ac:dyDescent="0.35">
      <c r="EW1903" s="31"/>
      <c r="FB1903" s="5"/>
      <c r="FI1903" s="5"/>
      <c r="FJ1903" s="139"/>
      <c r="FL1903" s="2"/>
      <c r="FN1903" s="2"/>
    </row>
    <row r="1904" spans="153:170" x14ac:dyDescent="0.35">
      <c r="EW1904" s="31"/>
      <c r="FB1904" s="5"/>
      <c r="FI1904" s="5"/>
      <c r="FJ1904" s="139"/>
      <c r="FL1904" s="2"/>
      <c r="FN1904" s="2"/>
    </row>
    <row r="1905" spans="153:170" x14ac:dyDescent="0.35">
      <c r="EW1905" s="31"/>
      <c r="FB1905" s="5"/>
      <c r="FI1905" s="5"/>
      <c r="FJ1905" s="139"/>
      <c r="FL1905" s="2"/>
      <c r="FN1905" s="2"/>
    </row>
    <row r="1906" spans="153:170" x14ac:dyDescent="0.35">
      <c r="EW1906" s="31"/>
      <c r="FB1906" s="5"/>
      <c r="FI1906" s="5"/>
      <c r="FJ1906" s="139"/>
      <c r="FL1906" s="2"/>
      <c r="FN1906" s="2"/>
    </row>
    <row r="1907" spans="153:170" x14ac:dyDescent="0.35">
      <c r="EW1907" s="31"/>
      <c r="FB1907" s="5"/>
      <c r="FI1907" s="5"/>
      <c r="FJ1907" s="139"/>
      <c r="FL1907" s="2"/>
      <c r="FN1907" s="2"/>
    </row>
    <row r="1908" spans="153:170" x14ac:dyDescent="0.35">
      <c r="EW1908" s="31"/>
      <c r="FB1908" s="5"/>
      <c r="FI1908" s="5"/>
      <c r="FJ1908" s="139"/>
      <c r="FL1908" s="2"/>
      <c r="FN1908" s="2"/>
    </row>
    <row r="1909" spans="153:170" x14ac:dyDescent="0.35">
      <c r="EW1909" s="31"/>
      <c r="FB1909" s="5"/>
      <c r="FI1909" s="5"/>
      <c r="FJ1909" s="139"/>
      <c r="FL1909" s="2"/>
      <c r="FN1909" s="2"/>
    </row>
    <row r="1910" spans="153:170" x14ac:dyDescent="0.35">
      <c r="EW1910" s="31"/>
      <c r="FB1910" s="5"/>
      <c r="FI1910" s="5"/>
      <c r="FJ1910" s="139"/>
      <c r="FL1910" s="2"/>
      <c r="FN1910" s="2"/>
    </row>
    <row r="1911" spans="153:170" x14ac:dyDescent="0.35">
      <c r="EW1911" s="31"/>
      <c r="FB1911" s="5"/>
      <c r="FI1911" s="5"/>
      <c r="FJ1911" s="139"/>
      <c r="FL1911" s="2"/>
      <c r="FN1911" s="2"/>
    </row>
    <row r="1912" spans="153:170" x14ac:dyDescent="0.35">
      <c r="EW1912" s="31"/>
      <c r="FB1912" s="5"/>
      <c r="FI1912" s="5"/>
      <c r="FJ1912" s="139"/>
      <c r="FL1912" s="2"/>
      <c r="FN1912" s="2"/>
    </row>
    <row r="1913" spans="153:170" x14ac:dyDescent="0.35">
      <c r="EW1913" s="31"/>
      <c r="FB1913" s="5"/>
      <c r="FI1913" s="5"/>
      <c r="FJ1913" s="139"/>
      <c r="FL1913" s="2"/>
      <c r="FN1913" s="2"/>
    </row>
    <row r="1914" spans="153:170" x14ac:dyDescent="0.35">
      <c r="EW1914" s="31"/>
      <c r="FB1914" s="5"/>
      <c r="FI1914" s="5"/>
      <c r="FJ1914" s="139"/>
      <c r="FL1914" s="2"/>
      <c r="FN1914" s="2"/>
    </row>
    <row r="1915" spans="153:170" x14ac:dyDescent="0.35">
      <c r="EW1915" s="31"/>
      <c r="FB1915" s="5"/>
      <c r="FI1915" s="5"/>
      <c r="FJ1915" s="139"/>
      <c r="FL1915" s="2"/>
      <c r="FN1915" s="2"/>
    </row>
    <row r="1916" spans="153:170" x14ac:dyDescent="0.35">
      <c r="EW1916" s="31"/>
      <c r="FB1916" s="5"/>
      <c r="FI1916" s="5"/>
      <c r="FJ1916" s="139"/>
      <c r="FL1916" s="2"/>
      <c r="FN1916" s="2"/>
    </row>
    <row r="1917" spans="153:170" x14ac:dyDescent="0.35">
      <c r="EW1917" s="31"/>
      <c r="FB1917" s="5"/>
      <c r="FI1917" s="5"/>
      <c r="FJ1917" s="139"/>
      <c r="FL1917" s="2"/>
      <c r="FN1917" s="2"/>
    </row>
    <row r="1918" spans="153:170" x14ac:dyDescent="0.35">
      <c r="EW1918" s="31"/>
      <c r="FB1918" s="5"/>
      <c r="FI1918" s="5"/>
      <c r="FJ1918" s="139"/>
      <c r="FL1918" s="2"/>
      <c r="FN1918" s="2"/>
    </row>
    <row r="1919" spans="153:170" x14ac:dyDescent="0.35">
      <c r="EW1919" s="31"/>
      <c r="FB1919" s="5"/>
      <c r="FI1919" s="5"/>
      <c r="FJ1919" s="139"/>
      <c r="FL1919" s="2"/>
      <c r="FN1919" s="2"/>
    </row>
    <row r="1920" spans="153:170" x14ac:dyDescent="0.35">
      <c r="EW1920" s="31"/>
      <c r="FB1920" s="5"/>
      <c r="FI1920" s="5"/>
      <c r="FJ1920" s="139"/>
      <c r="FL1920" s="2"/>
      <c r="FN1920" s="2"/>
    </row>
    <row r="1921" spans="153:170" x14ac:dyDescent="0.35">
      <c r="EW1921" s="31"/>
      <c r="FB1921" s="5"/>
      <c r="FI1921" s="5"/>
      <c r="FJ1921" s="139"/>
      <c r="FL1921" s="2"/>
      <c r="FN1921" s="2"/>
    </row>
    <row r="1922" spans="153:170" x14ac:dyDescent="0.35">
      <c r="EW1922" s="31"/>
      <c r="FB1922" s="5"/>
      <c r="FI1922" s="5"/>
      <c r="FJ1922" s="139"/>
      <c r="FL1922" s="2"/>
      <c r="FN1922" s="2"/>
    </row>
    <row r="1923" spans="153:170" x14ac:dyDescent="0.35">
      <c r="EW1923" s="31"/>
      <c r="FB1923" s="5"/>
      <c r="FI1923" s="5"/>
      <c r="FJ1923" s="139"/>
      <c r="FL1923" s="2"/>
      <c r="FN1923" s="2"/>
    </row>
    <row r="1924" spans="153:170" x14ac:dyDescent="0.35">
      <c r="EW1924" s="31"/>
      <c r="FB1924" s="5"/>
      <c r="FI1924" s="5"/>
      <c r="FJ1924" s="139"/>
      <c r="FL1924" s="2"/>
      <c r="FN1924" s="2"/>
    </row>
    <row r="1925" spans="153:170" x14ac:dyDescent="0.35">
      <c r="EW1925" s="31"/>
      <c r="FB1925" s="5"/>
      <c r="FI1925" s="5"/>
      <c r="FJ1925" s="139"/>
      <c r="FL1925" s="2"/>
      <c r="FN1925" s="2"/>
    </row>
    <row r="1926" spans="153:170" x14ac:dyDescent="0.35">
      <c r="EW1926" s="31"/>
      <c r="FB1926" s="5"/>
      <c r="FI1926" s="5"/>
      <c r="FJ1926" s="139"/>
      <c r="FL1926" s="2"/>
      <c r="FN1926" s="2"/>
    </row>
    <row r="1927" spans="153:170" x14ac:dyDescent="0.35">
      <c r="EW1927" s="31"/>
      <c r="FB1927" s="5"/>
      <c r="FI1927" s="5"/>
      <c r="FJ1927" s="139"/>
      <c r="FL1927" s="2"/>
      <c r="FN1927" s="2"/>
    </row>
    <row r="1928" spans="153:170" x14ac:dyDescent="0.35">
      <c r="EW1928" s="31"/>
      <c r="FB1928" s="5"/>
      <c r="FI1928" s="5"/>
      <c r="FJ1928" s="139"/>
      <c r="FL1928" s="2"/>
      <c r="FN1928" s="2"/>
    </row>
    <row r="1929" spans="153:170" x14ac:dyDescent="0.35">
      <c r="EW1929" s="31"/>
      <c r="FB1929" s="5"/>
      <c r="FI1929" s="5"/>
      <c r="FJ1929" s="139"/>
      <c r="FL1929" s="2"/>
      <c r="FN1929" s="2"/>
    </row>
    <row r="1930" spans="153:170" x14ac:dyDescent="0.35">
      <c r="EW1930" s="31"/>
      <c r="FB1930" s="5"/>
      <c r="FI1930" s="5"/>
      <c r="FJ1930" s="139"/>
      <c r="FL1930" s="2"/>
      <c r="FN1930" s="2"/>
    </row>
    <row r="1931" spans="153:170" x14ac:dyDescent="0.35">
      <c r="EW1931" s="31"/>
      <c r="FB1931" s="5"/>
      <c r="FI1931" s="5"/>
      <c r="FJ1931" s="139"/>
      <c r="FL1931" s="2"/>
      <c r="FN1931" s="2"/>
    </row>
    <row r="1932" spans="153:170" x14ac:dyDescent="0.35">
      <c r="EW1932" s="31"/>
      <c r="FB1932" s="5"/>
      <c r="FI1932" s="5"/>
      <c r="FJ1932" s="139"/>
      <c r="FL1932" s="2"/>
      <c r="FN1932" s="2"/>
    </row>
    <row r="1933" spans="153:170" x14ac:dyDescent="0.35">
      <c r="EW1933" s="31"/>
      <c r="FB1933" s="5"/>
      <c r="FI1933" s="5"/>
      <c r="FJ1933" s="139"/>
      <c r="FL1933" s="2"/>
      <c r="FN1933" s="2"/>
    </row>
    <row r="1934" spans="153:170" x14ac:dyDescent="0.35">
      <c r="EW1934" s="31"/>
      <c r="FB1934" s="5"/>
      <c r="FI1934" s="5"/>
      <c r="FJ1934" s="139"/>
      <c r="FL1934" s="2"/>
      <c r="FN1934" s="2"/>
    </row>
    <row r="1935" spans="153:170" x14ac:dyDescent="0.35">
      <c r="EW1935" s="31"/>
      <c r="FB1935" s="5"/>
      <c r="FI1935" s="5"/>
      <c r="FJ1935" s="139"/>
      <c r="FL1935" s="2"/>
      <c r="FN1935" s="2"/>
    </row>
    <row r="1936" spans="153:170" x14ac:dyDescent="0.35">
      <c r="EW1936" s="31"/>
      <c r="FB1936" s="5"/>
      <c r="FI1936" s="5"/>
      <c r="FJ1936" s="139"/>
      <c r="FL1936" s="2"/>
      <c r="FN1936" s="2"/>
    </row>
    <row r="1937" spans="153:170" x14ac:dyDescent="0.35">
      <c r="EW1937" s="31"/>
      <c r="FB1937" s="5"/>
      <c r="FI1937" s="5"/>
      <c r="FJ1937" s="139"/>
      <c r="FL1937" s="2"/>
      <c r="FN1937" s="2"/>
    </row>
    <row r="1938" spans="153:170" x14ac:dyDescent="0.35">
      <c r="EW1938" s="31"/>
      <c r="FB1938" s="5"/>
      <c r="FI1938" s="5"/>
      <c r="FJ1938" s="139"/>
      <c r="FL1938" s="2"/>
      <c r="FN1938" s="2"/>
    </row>
    <row r="1939" spans="153:170" x14ac:dyDescent="0.35">
      <c r="EW1939" s="31"/>
      <c r="FB1939" s="5"/>
      <c r="FI1939" s="5"/>
      <c r="FJ1939" s="139"/>
      <c r="FL1939" s="2"/>
      <c r="FN1939" s="2"/>
    </row>
    <row r="1940" spans="153:170" x14ac:dyDescent="0.35">
      <c r="EW1940" s="31"/>
      <c r="FB1940" s="5"/>
      <c r="FI1940" s="5"/>
      <c r="FJ1940" s="139"/>
      <c r="FL1940" s="2"/>
      <c r="FN1940" s="2"/>
    </row>
    <row r="1941" spans="153:170" x14ac:dyDescent="0.35">
      <c r="EW1941" s="31"/>
      <c r="FB1941" s="5"/>
      <c r="FI1941" s="5"/>
      <c r="FJ1941" s="139"/>
      <c r="FL1941" s="2"/>
      <c r="FN1941" s="2"/>
    </row>
    <row r="1942" spans="153:170" x14ac:dyDescent="0.35">
      <c r="EW1942" s="31"/>
      <c r="FB1942" s="5"/>
      <c r="FI1942" s="5"/>
      <c r="FJ1942" s="139"/>
      <c r="FL1942" s="2"/>
      <c r="FN1942" s="2"/>
    </row>
    <row r="1943" spans="153:170" x14ac:dyDescent="0.35">
      <c r="EW1943" s="31"/>
      <c r="FB1943" s="5"/>
      <c r="FI1943" s="5"/>
      <c r="FJ1943" s="139"/>
      <c r="FL1943" s="2"/>
      <c r="FN1943" s="2"/>
    </row>
    <row r="1944" spans="153:170" x14ac:dyDescent="0.35">
      <c r="EW1944" s="31"/>
      <c r="FB1944" s="5"/>
      <c r="FI1944" s="5"/>
      <c r="FJ1944" s="139"/>
      <c r="FL1944" s="2"/>
      <c r="FN1944" s="2"/>
    </row>
    <row r="1945" spans="153:170" x14ac:dyDescent="0.35">
      <c r="EW1945" s="31"/>
      <c r="FB1945" s="5"/>
      <c r="FI1945" s="5"/>
      <c r="FJ1945" s="139"/>
      <c r="FL1945" s="2"/>
      <c r="FN1945" s="2"/>
    </row>
    <row r="1946" spans="153:170" x14ac:dyDescent="0.35">
      <c r="EW1946" s="31"/>
      <c r="FB1946" s="5"/>
      <c r="FI1946" s="5"/>
      <c r="FJ1946" s="139"/>
      <c r="FL1946" s="2"/>
      <c r="FN1946" s="2"/>
    </row>
    <row r="1947" spans="153:170" x14ac:dyDescent="0.35">
      <c r="EW1947" s="31"/>
      <c r="FB1947" s="5"/>
      <c r="FI1947" s="5"/>
      <c r="FJ1947" s="139"/>
      <c r="FL1947" s="2"/>
      <c r="FN1947" s="2"/>
    </row>
    <row r="1948" spans="153:170" x14ac:dyDescent="0.35">
      <c r="EW1948" s="31"/>
      <c r="FB1948" s="5"/>
      <c r="FI1948" s="5"/>
      <c r="FJ1948" s="139"/>
      <c r="FL1948" s="2"/>
      <c r="FN1948" s="2"/>
    </row>
    <row r="1949" spans="153:170" x14ac:dyDescent="0.35">
      <c r="EW1949" s="31"/>
      <c r="FB1949" s="5"/>
      <c r="FI1949" s="5"/>
      <c r="FJ1949" s="139"/>
      <c r="FL1949" s="2"/>
      <c r="FN1949" s="2"/>
    </row>
    <row r="1950" spans="153:170" x14ac:dyDescent="0.35">
      <c r="EW1950" s="31"/>
      <c r="FB1950" s="5"/>
      <c r="FI1950" s="5"/>
      <c r="FJ1950" s="139"/>
      <c r="FL1950" s="2"/>
      <c r="FN1950" s="2"/>
    </row>
    <row r="1951" spans="153:170" x14ac:dyDescent="0.35">
      <c r="EW1951" s="31"/>
      <c r="FB1951" s="5"/>
      <c r="FI1951" s="5"/>
      <c r="FJ1951" s="139"/>
      <c r="FL1951" s="2"/>
      <c r="FN1951" s="2"/>
    </row>
    <row r="1952" spans="153:170" x14ac:dyDescent="0.35">
      <c r="EW1952" s="31"/>
      <c r="FB1952" s="5"/>
      <c r="FI1952" s="5"/>
      <c r="FJ1952" s="139"/>
      <c r="FL1952" s="2"/>
      <c r="FN1952" s="2"/>
    </row>
    <row r="1953" spans="153:170" x14ac:dyDescent="0.35">
      <c r="EW1953" s="31"/>
      <c r="FB1953" s="5"/>
      <c r="FI1953" s="5"/>
      <c r="FJ1953" s="139"/>
      <c r="FL1953" s="2"/>
      <c r="FN1953" s="2"/>
    </row>
    <row r="1954" spans="153:170" x14ac:dyDescent="0.35">
      <c r="EW1954" s="31"/>
      <c r="FB1954" s="5"/>
      <c r="FI1954" s="5"/>
      <c r="FJ1954" s="139"/>
      <c r="FL1954" s="2"/>
      <c r="FN1954" s="2"/>
    </row>
    <row r="1955" spans="153:170" x14ac:dyDescent="0.35">
      <c r="EW1955" s="31"/>
      <c r="FB1955" s="5"/>
      <c r="FI1955" s="5"/>
      <c r="FJ1955" s="139"/>
      <c r="FL1955" s="2"/>
      <c r="FN1955" s="2"/>
    </row>
    <row r="1956" spans="153:170" x14ac:dyDescent="0.35">
      <c r="EW1956" s="31"/>
      <c r="FB1956" s="5"/>
      <c r="FI1956" s="5"/>
      <c r="FJ1956" s="139"/>
      <c r="FL1956" s="2"/>
      <c r="FN1956" s="2"/>
    </row>
    <row r="1957" spans="153:170" x14ac:dyDescent="0.35">
      <c r="EW1957" s="31"/>
      <c r="FB1957" s="5"/>
      <c r="FI1957" s="5"/>
      <c r="FJ1957" s="139"/>
      <c r="FL1957" s="2"/>
      <c r="FN1957" s="2"/>
    </row>
    <row r="1958" spans="153:170" x14ac:dyDescent="0.35">
      <c r="EW1958" s="31"/>
      <c r="FB1958" s="5"/>
      <c r="FI1958" s="5"/>
      <c r="FJ1958" s="139"/>
      <c r="FL1958" s="2"/>
      <c r="FN1958" s="2"/>
    </row>
    <row r="1959" spans="153:170" x14ac:dyDescent="0.35">
      <c r="EW1959" s="31"/>
      <c r="FB1959" s="5"/>
      <c r="FI1959" s="5"/>
      <c r="FJ1959" s="139"/>
      <c r="FL1959" s="2"/>
      <c r="FN1959" s="2"/>
    </row>
    <row r="1960" spans="153:170" x14ac:dyDescent="0.35">
      <c r="EW1960" s="31"/>
      <c r="FB1960" s="5"/>
      <c r="FI1960" s="5"/>
      <c r="FJ1960" s="139"/>
      <c r="FL1960" s="2"/>
      <c r="FN1960" s="2"/>
    </row>
    <row r="1961" spans="153:170" x14ac:dyDescent="0.35">
      <c r="EW1961" s="31"/>
      <c r="FB1961" s="5"/>
      <c r="FI1961" s="5"/>
      <c r="FJ1961" s="139"/>
      <c r="FL1961" s="2"/>
      <c r="FN1961" s="2"/>
    </row>
    <row r="1962" spans="153:170" x14ac:dyDescent="0.35">
      <c r="EW1962" s="31"/>
      <c r="FB1962" s="5"/>
      <c r="FI1962" s="5"/>
      <c r="FJ1962" s="139"/>
      <c r="FL1962" s="2"/>
      <c r="FN1962" s="2"/>
    </row>
    <row r="1963" spans="153:170" x14ac:dyDescent="0.35">
      <c r="EW1963" s="31"/>
      <c r="FB1963" s="5"/>
      <c r="FI1963" s="5"/>
      <c r="FJ1963" s="139"/>
      <c r="FL1963" s="2"/>
      <c r="FN1963" s="2"/>
    </row>
    <row r="1964" spans="153:170" x14ac:dyDescent="0.35">
      <c r="EW1964" s="31"/>
      <c r="FB1964" s="5"/>
      <c r="FI1964" s="5"/>
      <c r="FJ1964" s="139"/>
      <c r="FL1964" s="2"/>
      <c r="FN1964" s="2"/>
    </row>
    <row r="1965" spans="153:170" x14ac:dyDescent="0.35">
      <c r="EW1965" s="31"/>
      <c r="FB1965" s="5"/>
      <c r="FI1965" s="5"/>
      <c r="FJ1965" s="139"/>
      <c r="FL1965" s="2"/>
      <c r="FN1965" s="2"/>
    </row>
    <row r="1966" spans="153:170" x14ac:dyDescent="0.35">
      <c r="EW1966" s="31"/>
      <c r="FB1966" s="5"/>
      <c r="FI1966" s="5"/>
      <c r="FJ1966" s="139"/>
      <c r="FL1966" s="2"/>
      <c r="FN1966" s="2"/>
    </row>
    <row r="1967" spans="153:170" x14ac:dyDescent="0.35">
      <c r="EW1967" s="31"/>
      <c r="FB1967" s="5"/>
      <c r="FI1967" s="5"/>
      <c r="FJ1967" s="139"/>
      <c r="FL1967" s="2"/>
      <c r="FN1967" s="2"/>
    </row>
    <row r="1968" spans="153:170" x14ac:dyDescent="0.35">
      <c r="EW1968" s="31"/>
      <c r="FB1968" s="5"/>
      <c r="FI1968" s="5"/>
      <c r="FJ1968" s="139"/>
      <c r="FL1968" s="2"/>
      <c r="FN1968" s="2"/>
    </row>
    <row r="1969" spans="153:170" x14ac:dyDescent="0.35">
      <c r="EW1969" s="31"/>
      <c r="FB1969" s="5"/>
      <c r="FI1969" s="5"/>
      <c r="FJ1969" s="139"/>
      <c r="FL1969" s="2"/>
      <c r="FN1969" s="2"/>
    </row>
    <row r="1970" spans="153:170" x14ac:dyDescent="0.35">
      <c r="EW1970" s="31"/>
      <c r="FB1970" s="5"/>
      <c r="FI1970" s="5"/>
      <c r="FJ1970" s="139"/>
      <c r="FL1970" s="2"/>
      <c r="FN1970" s="2"/>
    </row>
    <row r="1971" spans="153:170" x14ac:dyDescent="0.35">
      <c r="EW1971" s="31"/>
      <c r="FB1971" s="5"/>
      <c r="FI1971" s="5"/>
      <c r="FJ1971" s="139"/>
      <c r="FL1971" s="2"/>
      <c r="FN1971" s="2"/>
    </row>
    <row r="1972" spans="153:170" x14ac:dyDescent="0.35">
      <c r="EW1972" s="31"/>
      <c r="FB1972" s="5"/>
      <c r="FI1972" s="5"/>
      <c r="FJ1972" s="139"/>
      <c r="FL1972" s="2"/>
      <c r="FN1972" s="2"/>
    </row>
    <row r="1973" spans="153:170" x14ac:dyDescent="0.35">
      <c r="EW1973" s="31"/>
      <c r="FB1973" s="5"/>
      <c r="FI1973" s="5"/>
      <c r="FJ1973" s="139"/>
      <c r="FL1973" s="2"/>
      <c r="FN1973" s="2"/>
    </row>
    <row r="1974" spans="153:170" x14ac:dyDescent="0.35">
      <c r="EW1974" s="31"/>
      <c r="FB1974" s="5"/>
      <c r="FI1974" s="5"/>
      <c r="FJ1974" s="139"/>
      <c r="FL1974" s="2"/>
      <c r="FN1974" s="2"/>
    </row>
    <row r="1975" spans="153:170" x14ac:dyDescent="0.35">
      <c r="EW1975" s="31"/>
      <c r="FB1975" s="5"/>
      <c r="FI1975" s="5"/>
      <c r="FJ1975" s="139"/>
      <c r="FL1975" s="2"/>
      <c r="FN1975" s="2"/>
    </row>
    <row r="1976" spans="153:170" x14ac:dyDescent="0.35">
      <c r="EW1976" s="31"/>
      <c r="FB1976" s="5"/>
      <c r="FI1976" s="5"/>
      <c r="FJ1976" s="139"/>
      <c r="FL1976" s="2"/>
      <c r="FN1976" s="2"/>
    </row>
    <row r="1977" spans="153:170" x14ac:dyDescent="0.35">
      <c r="EW1977" s="31"/>
      <c r="FB1977" s="5"/>
      <c r="FI1977" s="5"/>
      <c r="FJ1977" s="139"/>
      <c r="FL1977" s="2"/>
      <c r="FN1977" s="2"/>
    </row>
    <row r="1978" spans="153:170" x14ac:dyDescent="0.35">
      <c r="EW1978" s="31"/>
      <c r="FB1978" s="5"/>
      <c r="FI1978" s="5"/>
      <c r="FJ1978" s="139"/>
      <c r="FL1978" s="2"/>
      <c r="FN1978" s="2"/>
    </row>
    <row r="1979" spans="153:170" x14ac:dyDescent="0.35">
      <c r="EW1979" s="31"/>
      <c r="FB1979" s="5"/>
      <c r="FI1979" s="5"/>
      <c r="FJ1979" s="139"/>
      <c r="FL1979" s="2"/>
      <c r="FN1979" s="2"/>
    </row>
    <row r="1980" spans="153:170" x14ac:dyDescent="0.35">
      <c r="EW1980" s="31"/>
      <c r="FB1980" s="5"/>
      <c r="FI1980" s="5"/>
      <c r="FJ1980" s="139"/>
      <c r="FL1980" s="2"/>
      <c r="FN1980" s="2"/>
    </row>
    <row r="1981" spans="153:170" x14ac:dyDescent="0.35">
      <c r="EW1981" s="31"/>
      <c r="FB1981" s="5"/>
      <c r="FI1981" s="5"/>
      <c r="FJ1981" s="139"/>
      <c r="FL1981" s="2"/>
      <c r="FN1981" s="2"/>
    </row>
    <row r="1982" spans="153:170" x14ac:dyDescent="0.35">
      <c r="EW1982" s="31"/>
      <c r="FB1982" s="5"/>
      <c r="FI1982" s="5"/>
      <c r="FJ1982" s="139"/>
      <c r="FL1982" s="2"/>
      <c r="FN1982" s="2"/>
    </row>
    <row r="1983" spans="153:170" x14ac:dyDescent="0.35">
      <c r="EW1983" s="31"/>
      <c r="FB1983" s="5"/>
      <c r="FI1983" s="5"/>
      <c r="FJ1983" s="139"/>
      <c r="FL1983" s="2"/>
      <c r="FN1983" s="2"/>
    </row>
    <row r="1984" spans="153:170" x14ac:dyDescent="0.35">
      <c r="EW1984" s="31"/>
      <c r="FB1984" s="5"/>
      <c r="FI1984" s="5"/>
      <c r="FJ1984" s="139"/>
      <c r="FL1984" s="2"/>
      <c r="FN1984" s="2"/>
    </row>
    <row r="1985" spans="153:170" x14ac:dyDescent="0.35">
      <c r="EW1985" s="31"/>
      <c r="FB1985" s="5"/>
      <c r="FI1985" s="5"/>
      <c r="FJ1985" s="139"/>
      <c r="FL1985" s="2"/>
      <c r="FN1985" s="2"/>
    </row>
    <row r="1986" spans="153:170" x14ac:dyDescent="0.35">
      <c r="EW1986" s="31"/>
      <c r="FB1986" s="5"/>
      <c r="FI1986" s="5"/>
      <c r="FJ1986" s="139"/>
      <c r="FL1986" s="2"/>
      <c r="FN1986" s="2"/>
    </row>
    <row r="1987" spans="153:170" x14ac:dyDescent="0.35">
      <c r="EW1987" s="31"/>
      <c r="FB1987" s="5"/>
      <c r="FI1987" s="5"/>
      <c r="FJ1987" s="139"/>
      <c r="FL1987" s="2"/>
      <c r="FN1987" s="2"/>
    </row>
    <row r="1988" spans="153:170" x14ac:dyDescent="0.35">
      <c r="EW1988" s="31"/>
      <c r="FB1988" s="5"/>
      <c r="FI1988" s="5"/>
      <c r="FJ1988" s="139"/>
      <c r="FL1988" s="2"/>
      <c r="FN1988" s="2"/>
    </row>
    <row r="1989" spans="153:170" x14ac:dyDescent="0.35">
      <c r="EW1989" s="31"/>
      <c r="FB1989" s="5"/>
      <c r="FI1989" s="5"/>
      <c r="FJ1989" s="139"/>
      <c r="FL1989" s="2"/>
      <c r="FN1989" s="2"/>
    </row>
    <row r="1990" spans="153:170" x14ac:dyDescent="0.35">
      <c r="EW1990" s="31"/>
      <c r="FB1990" s="5"/>
      <c r="FI1990" s="5"/>
      <c r="FJ1990" s="139"/>
      <c r="FL1990" s="2"/>
      <c r="FN1990" s="2"/>
    </row>
    <row r="1991" spans="153:170" x14ac:dyDescent="0.35">
      <c r="EW1991" s="31"/>
      <c r="FB1991" s="5"/>
      <c r="FI1991" s="5"/>
      <c r="FJ1991" s="139"/>
      <c r="FL1991" s="2"/>
      <c r="FN1991" s="2"/>
    </row>
    <row r="1992" spans="153:170" x14ac:dyDescent="0.35">
      <c r="EW1992" s="31"/>
      <c r="FB1992" s="5"/>
      <c r="FI1992" s="5"/>
      <c r="FJ1992" s="139"/>
      <c r="FL1992" s="2"/>
      <c r="FN1992" s="2"/>
    </row>
    <row r="1993" spans="153:170" x14ac:dyDescent="0.35">
      <c r="EW1993" s="31"/>
      <c r="FB1993" s="5"/>
      <c r="FI1993" s="5"/>
      <c r="FJ1993" s="139"/>
      <c r="FL1993" s="2"/>
      <c r="FN1993" s="2"/>
    </row>
    <row r="1994" spans="153:170" x14ac:dyDescent="0.35">
      <c r="EW1994" s="31"/>
      <c r="FB1994" s="5"/>
      <c r="FI1994" s="5"/>
      <c r="FJ1994" s="139"/>
      <c r="FL1994" s="2"/>
      <c r="FN1994" s="2"/>
    </row>
    <row r="1995" spans="153:170" x14ac:dyDescent="0.35">
      <c r="EW1995" s="31"/>
      <c r="FB1995" s="5"/>
      <c r="FI1995" s="5"/>
      <c r="FJ1995" s="139"/>
      <c r="FL1995" s="2"/>
      <c r="FN1995" s="2"/>
    </row>
    <row r="1996" spans="153:170" x14ac:dyDescent="0.35">
      <c r="EW1996" s="31"/>
      <c r="FB1996" s="5"/>
      <c r="FI1996" s="5"/>
      <c r="FJ1996" s="139"/>
      <c r="FL1996" s="2"/>
      <c r="FN1996" s="2"/>
    </row>
    <row r="1997" spans="153:170" x14ac:dyDescent="0.35">
      <c r="EW1997" s="31"/>
      <c r="FB1997" s="5"/>
      <c r="FI1997" s="5"/>
      <c r="FJ1997" s="139"/>
      <c r="FL1997" s="2"/>
      <c r="FN1997" s="2"/>
    </row>
    <row r="1998" spans="153:170" x14ac:dyDescent="0.35">
      <c r="EW1998" s="31"/>
      <c r="FB1998" s="5"/>
      <c r="FI1998" s="5"/>
      <c r="FJ1998" s="139"/>
      <c r="FL1998" s="2"/>
      <c r="FN1998" s="2"/>
    </row>
    <row r="1999" spans="153:170" x14ac:dyDescent="0.35">
      <c r="EW1999" s="31"/>
      <c r="FB1999" s="5"/>
      <c r="FI1999" s="5"/>
      <c r="FJ1999" s="139"/>
      <c r="FL1999" s="2"/>
      <c r="FN1999" s="2"/>
    </row>
    <row r="2000" spans="153:170" x14ac:dyDescent="0.35">
      <c r="EW2000" s="31"/>
      <c r="FB2000" s="5"/>
      <c r="FI2000" s="5"/>
      <c r="FJ2000" s="139"/>
      <c r="FL2000" s="2"/>
      <c r="FN2000" s="2"/>
    </row>
    <row r="2001" spans="153:170" x14ac:dyDescent="0.35">
      <c r="EW2001" s="31"/>
      <c r="FB2001" s="5"/>
      <c r="FI2001" s="5"/>
      <c r="FJ2001" s="139"/>
      <c r="FL2001" s="2"/>
      <c r="FN2001" s="2"/>
    </row>
    <row r="2002" spans="153:170" x14ac:dyDescent="0.35">
      <c r="EW2002" s="31"/>
      <c r="FB2002" s="5"/>
      <c r="FI2002" s="5"/>
      <c r="FJ2002" s="139"/>
      <c r="FL2002" s="2"/>
      <c r="FN2002" s="2"/>
    </row>
    <row r="2003" spans="153:170" x14ac:dyDescent="0.35">
      <c r="EW2003" s="31"/>
      <c r="FB2003" s="5"/>
      <c r="FI2003" s="5"/>
      <c r="FJ2003" s="139"/>
      <c r="FL2003" s="2"/>
      <c r="FN2003" s="2"/>
    </row>
    <row r="2004" spans="153:170" x14ac:dyDescent="0.35">
      <c r="EW2004" s="31"/>
      <c r="FB2004" s="5"/>
      <c r="FI2004" s="5"/>
      <c r="FJ2004" s="139"/>
      <c r="FL2004" s="2"/>
      <c r="FN2004" s="2"/>
    </row>
    <row r="2005" spans="153:170" x14ac:dyDescent="0.35">
      <c r="EW2005" s="31"/>
      <c r="FB2005" s="5"/>
      <c r="FI2005" s="5"/>
      <c r="FJ2005" s="139"/>
      <c r="FL2005" s="2"/>
      <c r="FN2005" s="2"/>
    </row>
    <row r="2006" spans="153:170" x14ac:dyDescent="0.35">
      <c r="EW2006" s="31"/>
      <c r="FB2006" s="5"/>
      <c r="FI2006" s="5"/>
      <c r="FJ2006" s="139"/>
      <c r="FL2006" s="2"/>
      <c r="FN2006" s="2"/>
    </row>
    <row r="2007" spans="153:170" x14ac:dyDescent="0.35">
      <c r="EW2007" s="31"/>
      <c r="FB2007" s="5"/>
      <c r="FI2007" s="5"/>
      <c r="FJ2007" s="139"/>
      <c r="FL2007" s="2"/>
      <c r="FN2007" s="2"/>
    </row>
    <row r="2008" spans="153:170" x14ac:dyDescent="0.35">
      <c r="EW2008" s="31"/>
      <c r="FB2008" s="5"/>
      <c r="FI2008" s="5"/>
      <c r="FJ2008" s="139"/>
      <c r="FL2008" s="2"/>
      <c r="FN2008" s="2"/>
    </row>
    <row r="2009" spans="153:170" x14ac:dyDescent="0.35">
      <c r="EW2009" s="31"/>
      <c r="FB2009" s="5"/>
      <c r="FI2009" s="5"/>
      <c r="FJ2009" s="139"/>
      <c r="FL2009" s="2"/>
      <c r="FN2009" s="2"/>
    </row>
    <row r="2010" spans="153:170" x14ac:dyDescent="0.35">
      <c r="EW2010" s="31"/>
      <c r="FB2010" s="5"/>
      <c r="FI2010" s="5"/>
      <c r="FJ2010" s="139"/>
      <c r="FL2010" s="2"/>
      <c r="FN2010" s="2"/>
    </row>
    <row r="2011" spans="153:170" x14ac:dyDescent="0.35">
      <c r="EW2011" s="31"/>
      <c r="FB2011" s="5"/>
      <c r="FI2011" s="5"/>
      <c r="FJ2011" s="139"/>
      <c r="FL2011" s="2"/>
      <c r="FN2011" s="2"/>
    </row>
    <row r="2012" spans="153:170" x14ac:dyDescent="0.35">
      <c r="EW2012" s="31"/>
      <c r="FB2012" s="5"/>
      <c r="FI2012" s="5"/>
      <c r="FJ2012" s="139"/>
      <c r="FL2012" s="2"/>
      <c r="FN2012" s="2"/>
    </row>
    <row r="2013" spans="153:170" x14ac:dyDescent="0.35">
      <c r="EW2013" s="31"/>
      <c r="FB2013" s="5"/>
      <c r="FI2013" s="5"/>
      <c r="FJ2013" s="139"/>
      <c r="FL2013" s="2"/>
      <c r="FN2013" s="2"/>
    </row>
    <row r="2014" spans="153:170" x14ac:dyDescent="0.35">
      <c r="EW2014" s="31"/>
      <c r="FB2014" s="5"/>
      <c r="FI2014" s="5"/>
      <c r="FJ2014" s="139"/>
      <c r="FL2014" s="2"/>
      <c r="FN2014" s="2"/>
    </row>
    <row r="2015" spans="153:170" x14ac:dyDescent="0.35">
      <c r="EW2015" s="31"/>
      <c r="FB2015" s="5"/>
      <c r="FI2015" s="5"/>
      <c r="FJ2015" s="139"/>
      <c r="FL2015" s="2"/>
      <c r="FN2015" s="2"/>
    </row>
    <row r="2016" spans="153:170" x14ac:dyDescent="0.35">
      <c r="EW2016" s="31"/>
      <c r="FB2016" s="5"/>
      <c r="FI2016" s="5"/>
      <c r="FJ2016" s="139"/>
      <c r="FL2016" s="2"/>
      <c r="FN2016" s="2"/>
    </row>
    <row r="2017" spans="153:170" x14ac:dyDescent="0.35">
      <c r="EW2017" s="31"/>
      <c r="FB2017" s="5"/>
      <c r="FI2017" s="5"/>
      <c r="FJ2017" s="139"/>
      <c r="FL2017" s="2"/>
      <c r="FN2017" s="2"/>
    </row>
    <row r="2018" spans="153:170" x14ac:dyDescent="0.35">
      <c r="EW2018" s="31"/>
      <c r="FB2018" s="5"/>
      <c r="FI2018" s="5"/>
      <c r="FJ2018" s="139"/>
      <c r="FL2018" s="2"/>
      <c r="FN2018" s="2"/>
    </row>
    <row r="2019" spans="153:170" x14ac:dyDescent="0.35">
      <c r="EW2019" s="31"/>
      <c r="FB2019" s="5"/>
      <c r="FI2019" s="5"/>
      <c r="FJ2019" s="139"/>
      <c r="FL2019" s="2"/>
      <c r="FN2019" s="2"/>
    </row>
    <row r="2020" spans="153:170" x14ac:dyDescent="0.35">
      <c r="EW2020" s="31"/>
      <c r="FB2020" s="5"/>
      <c r="FI2020" s="5"/>
      <c r="FJ2020" s="139"/>
      <c r="FL2020" s="2"/>
      <c r="FN2020" s="2"/>
    </row>
    <row r="2021" spans="153:170" x14ac:dyDescent="0.35">
      <c r="EW2021" s="31"/>
      <c r="FB2021" s="5"/>
      <c r="FI2021" s="5"/>
      <c r="FJ2021" s="139"/>
      <c r="FL2021" s="2"/>
      <c r="FN2021" s="2"/>
    </row>
    <row r="2022" spans="153:170" x14ac:dyDescent="0.35">
      <c r="EW2022" s="31"/>
      <c r="FB2022" s="5"/>
      <c r="FI2022" s="5"/>
      <c r="FJ2022" s="139"/>
      <c r="FL2022" s="2"/>
      <c r="FN2022" s="2"/>
    </row>
    <row r="2023" spans="153:170" x14ac:dyDescent="0.35">
      <c r="EW2023" s="31"/>
      <c r="FB2023" s="5"/>
      <c r="FI2023" s="5"/>
      <c r="FJ2023" s="139"/>
      <c r="FL2023" s="2"/>
      <c r="FN2023" s="2"/>
    </row>
    <row r="2024" spans="153:170" x14ac:dyDescent="0.35">
      <c r="EW2024" s="31"/>
      <c r="FB2024" s="5"/>
      <c r="FI2024" s="5"/>
      <c r="FJ2024" s="139"/>
      <c r="FL2024" s="2"/>
      <c r="FN2024" s="2"/>
    </row>
    <row r="2025" spans="153:170" x14ac:dyDescent="0.35">
      <c r="EW2025" s="31"/>
      <c r="FB2025" s="5"/>
      <c r="FI2025" s="5"/>
      <c r="FJ2025" s="139"/>
      <c r="FL2025" s="2"/>
      <c r="FN2025" s="2"/>
    </row>
    <row r="2026" spans="153:170" x14ac:dyDescent="0.35">
      <c r="EW2026" s="31"/>
      <c r="FB2026" s="5"/>
      <c r="FI2026" s="5"/>
      <c r="FJ2026" s="139"/>
      <c r="FL2026" s="2"/>
      <c r="FN2026" s="2"/>
    </row>
    <row r="2027" spans="153:170" x14ac:dyDescent="0.35">
      <c r="EW2027" s="31"/>
      <c r="FB2027" s="5"/>
      <c r="FI2027" s="5"/>
      <c r="FJ2027" s="139"/>
      <c r="FL2027" s="2"/>
      <c r="FN2027" s="2"/>
    </row>
    <row r="2028" spans="153:170" x14ac:dyDescent="0.35">
      <c r="EW2028" s="31"/>
      <c r="FB2028" s="5"/>
      <c r="FI2028" s="5"/>
      <c r="FJ2028" s="139"/>
      <c r="FL2028" s="2"/>
      <c r="FN2028" s="2"/>
    </row>
    <row r="2029" spans="153:170" x14ac:dyDescent="0.35">
      <c r="EW2029" s="31"/>
      <c r="FB2029" s="5"/>
      <c r="FI2029" s="5"/>
      <c r="FJ2029" s="139"/>
      <c r="FL2029" s="2"/>
      <c r="FN2029" s="2"/>
    </row>
    <row r="2030" spans="153:170" x14ac:dyDescent="0.35">
      <c r="EW2030" s="31"/>
      <c r="FB2030" s="5"/>
      <c r="FI2030" s="5"/>
      <c r="FJ2030" s="139"/>
      <c r="FL2030" s="2"/>
      <c r="FN2030" s="2"/>
    </row>
    <row r="2031" spans="153:170" x14ac:dyDescent="0.35">
      <c r="EW2031" s="31"/>
      <c r="FB2031" s="5"/>
      <c r="FI2031" s="5"/>
      <c r="FJ2031" s="139"/>
      <c r="FL2031" s="2"/>
      <c r="FN2031" s="2"/>
    </row>
    <row r="2032" spans="153:170" x14ac:dyDescent="0.35">
      <c r="EW2032" s="31"/>
      <c r="FB2032" s="5"/>
      <c r="FI2032" s="5"/>
      <c r="FJ2032" s="139"/>
      <c r="FL2032" s="2"/>
      <c r="FN2032" s="2"/>
    </row>
    <row r="2033" spans="153:170" x14ac:dyDescent="0.35">
      <c r="EW2033" s="31"/>
      <c r="FB2033" s="5"/>
      <c r="FI2033" s="5"/>
      <c r="FJ2033" s="139"/>
      <c r="FL2033" s="2"/>
      <c r="FN2033" s="2"/>
    </row>
    <row r="2034" spans="153:170" x14ac:dyDescent="0.35">
      <c r="EW2034" s="31"/>
      <c r="FB2034" s="5"/>
      <c r="FI2034" s="5"/>
      <c r="FJ2034" s="139"/>
      <c r="FL2034" s="2"/>
      <c r="FN2034" s="2"/>
    </row>
    <row r="2035" spans="153:170" x14ac:dyDescent="0.35">
      <c r="EW2035" s="31"/>
      <c r="FB2035" s="5"/>
      <c r="FI2035" s="5"/>
      <c r="FJ2035" s="139"/>
      <c r="FL2035" s="2"/>
      <c r="FN2035" s="2"/>
    </row>
    <row r="2036" spans="153:170" x14ac:dyDescent="0.35">
      <c r="EW2036" s="31"/>
      <c r="FB2036" s="5"/>
      <c r="FI2036" s="5"/>
      <c r="FJ2036" s="139"/>
      <c r="FL2036" s="2"/>
      <c r="FN2036" s="2"/>
    </row>
    <row r="2037" spans="153:170" x14ac:dyDescent="0.35">
      <c r="EW2037" s="31"/>
      <c r="FB2037" s="5"/>
      <c r="FI2037" s="5"/>
      <c r="FJ2037" s="139"/>
      <c r="FL2037" s="2"/>
      <c r="FN2037" s="2"/>
    </row>
    <row r="2038" spans="153:170" x14ac:dyDescent="0.35">
      <c r="EW2038" s="31"/>
      <c r="FB2038" s="5"/>
      <c r="FI2038" s="5"/>
      <c r="FJ2038" s="139"/>
      <c r="FL2038" s="2"/>
      <c r="FN2038" s="2"/>
    </row>
    <row r="2039" spans="153:170" x14ac:dyDescent="0.35">
      <c r="EW2039" s="31"/>
      <c r="FB2039" s="5"/>
      <c r="FI2039" s="5"/>
      <c r="FJ2039" s="139"/>
      <c r="FL2039" s="2"/>
      <c r="FN2039" s="2"/>
    </row>
    <row r="2040" spans="153:170" x14ac:dyDescent="0.35">
      <c r="EW2040" s="31"/>
      <c r="FB2040" s="5"/>
      <c r="FI2040" s="5"/>
      <c r="FJ2040" s="139"/>
      <c r="FL2040" s="2"/>
      <c r="FN2040" s="2"/>
    </row>
    <row r="2041" spans="153:170" x14ac:dyDescent="0.35">
      <c r="EW2041" s="31"/>
      <c r="FB2041" s="5"/>
      <c r="FI2041" s="5"/>
      <c r="FJ2041" s="139"/>
      <c r="FL2041" s="2"/>
      <c r="FN2041" s="2"/>
    </row>
    <row r="2042" spans="153:170" x14ac:dyDescent="0.35">
      <c r="EW2042" s="31"/>
      <c r="FB2042" s="5"/>
      <c r="FI2042" s="5"/>
      <c r="FJ2042" s="139"/>
      <c r="FL2042" s="2"/>
      <c r="FN2042" s="2"/>
    </row>
    <row r="2043" spans="153:170" x14ac:dyDescent="0.35">
      <c r="EW2043" s="31"/>
      <c r="FB2043" s="5"/>
      <c r="FI2043" s="5"/>
      <c r="FJ2043" s="139"/>
      <c r="FL2043" s="2"/>
      <c r="FN2043" s="2"/>
    </row>
    <row r="2044" spans="153:170" x14ac:dyDescent="0.35">
      <c r="EW2044" s="31"/>
      <c r="FB2044" s="5"/>
      <c r="FI2044" s="5"/>
      <c r="FJ2044" s="139"/>
      <c r="FL2044" s="2"/>
      <c r="FN2044" s="2"/>
    </row>
    <row r="2045" spans="153:170" x14ac:dyDescent="0.35">
      <c r="EW2045" s="31"/>
      <c r="FB2045" s="5"/>
      <c r="FI2045" s="5"/>
      <c r="FJ2045" s="139"/>
      <c r="FL2045" s="2"/>
      <c r="FN2045" s="2"/>
    </row>
    <row r="2046" spans="153:170" x14ac:dyDescent="0.35">
      <c r="EW2046" s="31"/>
      <c r="FB2046" s="5"/>
      <c r="FI2046" s="5"/>
      <c r="FJ2046" s="139"/>
      <c r="FL2046" s="2"/>
      <c r="FN2046" s="2"/>
    </row>
    <row r="2047" spans="153:170" x14ac:dyDescent="0.35">
      <c r="EW2047" s="31"/>
      <c r="FB2047" s="5"/>
      <c r="FI2047" s="5"/>
      <c r="FJ2047" s="139"/>
      <c r="FL2047" s="2"/>
      <c r="FN2047" s="2"/>
    </row>
    <row r="2048" spans="153:170" x14ac:dyDescent="0.35">
      <c r="EW2048" s="31"/>
      <c r="FB2048" s="5"/>
      <c r="FI2048" s="5"/>
      <c r="FJ2048" s="139"/>
      <c r="FL2048" s="2"/>
      <c r="FN2048" s="2"/>
    </row>
    <row r="2049" spans="153:170" x14ac:dyDescent="0.35">
      <c r="EW2049" s="31"/>
      <c r="FB2049" s="5"/>
      <c r="FI2049" s="5"/>
      <c r="FJ2049" s="139"/>
      <c r="FL2049" s="2"/>
      <c r="FN2049" s="2"/>
    </row>
    <row r="2050" spans="153:170" x14ac:dyDescent="0.35">
      <c r="EW2050" s="31"/>
      <c r="FB2050" s="5"/>
      <c r="FI2050" s="5"/>
      <c r="FJ2050" s="139"/>
      <c r="FL2050" s="2"/>
      <c r="FN2050" s="2"/>
    </row>
    <row r="2051" spans="153:170" x14ac:dyDescent="0.35">
      <c r="EW2051" s="31"/>
      <c r="FB2051" s="5"/>
      <c r="FI2051" s="5"/>
      <c r="FJ2051" s="139"/>
      <c r="FL2051" s="2"/>
      <c r="FN2051" s="2"/>
    </row>
    <row r="2052" spans="153:170" x14ac:dyDescent="0.35">
      <c r="EW2052" s="31"/>
      <c r="FB2052" s="5"/>
      <c r="FI2052" s="5"/>
      <c r="FJ2052" s="139"/>
      <c r="FL2052" s="2"/>
      <c r="FN2052" s="2"/>
    </row>
    <row r="2053" spans="153:170" x14ac:dyDescent="0.35">
      <c r="EW2053" s="31"/>
      <c r="FB2053" s="5"/>
      <c r="FI2053" s="5"/>
      <c r="FJ2053" s="139"/>
      <c r="FL2053" s="2"/>
      <c r="FN2053" s="2"/>
    </row>
    <row r="2054" spans="153:170" x14ac:dyDescent="0.35">
      <c r="EW2054" s="31"/>
      <c r="FB2054" s="5"/>
      <c r="FI2054" s="5"/>
      <c r="FJ2054" s="139"/>
      <c r="FL2054" s="2"/>
      <c r="FN2054" s="2"/>
    </row>
    <row r="2055" spans="153:170" x14ac:dyDescent="0.35">
      <c r="EW2055" s="31"/>
      <c r="FB2055" s="5"/>
      <c r="FI2055" s="5"/>
      <c r="FJ2055" s="139"/>
      <c r="FL2055" s="2"/>
      <c r="FN2055" s="2"/>
    </row>
    <row r="2056" spans="153:170" x14ac:dyDescent="0.35">
      <c r="EW2056" s="31"/>
      <c r="FB2056" s="5"/>
      <c r="FI2056" s="5"/>
      <c r="FJ2056" s="139"/>
      <c r="FL2056" s="2"/>
      <c r="FN2056" s="2"/>
    </row>
    <row r="2057" spans="153:170" x14ac:dyDescent="0.35">
      <c r="EW2057" s="31"/>
      <c r="FB2057" s="5"/>
      <c r="FI2057" s="5"/>
      <c r="FJ2057" s="139"/>
      <c r="FL2057" s="2"/>
      <c r="FN2057" s="2"/>
    </row>
    <row r="2058" spans="153:170" x14ac:dyDescent="0.35">
      <c r="EW2058" s="31"/>
      <c r="FB2058" s="5"/>
      <c r="FI2058" s="5"/>
      <c r="FJ2058" s="139"/>
      <c r="FL2058" s="2"/>
      <c r="FN2058" s="2"/>
    </row>
    <row r="2059" spans="153:170" x14ac:dyDescent="0.35">
      <c r="EW2059" s="31"/>
      <c r="FB2059" s="5"/>
      <c r="FI2059" s="5"/>
      <c r="FJ2059" s="139"/>
      <c r="FL2059" s="2"/>
      <c r="FN2059" s="2"/>
    </row>
    <row r="2060" spans="153:170" x14ac:dyDescent="0.35">
      <c r="EW2060" s="31"/>
      <c r="FB2060" s="5"/>
      <c r="FI2060" s="5"/>
      <c r="FJ2060" s="139"/>
      <c r="FL2060" s="2"/>
      <c r="FN2060" s="2"/>
    </row>
    <row r="2061" spans="153:170" x14ac:dyDescent="0.35">
      <c r="EW2061" s="31"/>
      <c r="FB2061" s="5"/>
      <c r="FI2061" s="5"/>
      <c r="FJ2061" s="139"/>
      <c r="FL2061" s="2"/>
      <c r="FN2061" s="2"/>
    </row>
    <row r="2062" spans="153:170" x14ac:dyDescent="0.35">
      <c r="EW2062" s="31"/>
      <c r="FB2062" s="5"/>
      <c r="FI2062" s="5"/>
      <c r="FJ2062" s="139"/>
      <c r="FL2062" s="2"/>
      <c r="FN2062" s="2"/>
    </row>
    <row r="2063" spans="153:170" x14ac:dyDescent="0.35">
      <c r="EW2063" s="31"/>
      <c r="FB2063" s="5"/>
      <c r="FI2063" s="5"/>
      <c r="FJ2063" s="139"/>
      <c r="FL2063" s="2"/>
      <c r="FN2063" s="2"/>
    </row>
    <row r="2064" spans="153:170" x14ac:dyDescent="0.35">
      <c r="EW2064" s="31"/>
      <c r="FB2064" s="5"/>
      <c r="FI2064" s="5"/>
      <c r="FJ2064" s="139"/>
      <c r="FL2064" s="2"/>
      <c r="FN2064" s="2"/>
    </row>
    <row r="2065" spans="153:170" x14ac:dyDescent="0.35">
      <c r="EW2065" s="31"/>
      <c r="FB2065" s="5"/>
      <c r="FI2065" s="5"/>
      <c r="FJ2065" s="139"/>
      <c r="FL2065" s="2"/>
      <c r="FN2065" s="2"/>
    </row>
    <row r="2066" spans="153:170" x14ac:dyDescent="0.35">
      <c r="EW2066" s="31"/>
      <c r="FB2066" s="5"/>
      <c r="FI2066" s="5"/>
      <c r="FJ2066" s="139"/>
      <c r="FL2066" s="2"/>
      <c r="FN2066" s="2"/>
    </row>
    <row r="2067" spans="153:170" x14ac:dyDescent="0.35">
      <c r="EW2067" s="31"/>
      <c r="FB2067" s="5"/>
      <c r="FI2067" s="5"/>
      <c r="FJ2067" s="139"/>
      <c r="FL2067" s="2"/>
      <c r="FN2067" s="2"/>
    </row>
    <row r="2068" spans="153:170" x14ac:dyDescent="0.35">
      <c r="EW2068" s="31"/>
      <c r="FB2068" s="5"/>
      <c r="FI2068" s="5"/>
      <c r="FJ2068" s="139"/>
      <c r="FL2068" s="2"/>
      <c r="FN2068" s="2"/>
    </row>
    <row r="2069" spans="153:170" x14ac:dyDescent="0.35">
      <c r="EW2069" s="31"/>
      <c r="FB2069" s="5"/>
      <c r="FI2069" s="5"/>
      <c r="FJ2069" s="139"/>
      <c r="FL2069" s="2"/>
      <c r="FN2069" s="2"/>
    </row>
    <row r="2070" spans="153:170" x14ac:dyDescent="0.35">
      <c r="EW2070" s="31"/>
      <c r="FB2070" s="5"/>
      <c r="FI2070" s="5"/>
      <c r="FJ2070" s="139"/>
      <c r="FL2070" s="2"/>
      <c r="FN2070" s="2"/>
    </row>
    <row r="2071" spans="153:170" x14ac:dyDescent="0.35">
      <c r="EW2071" s="31"/>
      <c r="FB2071" s="5"/>
      <c r="FI2071" s="5"/>
      <c r="FJ2071" s="139"/>
      <c r="FL2071" s="2"/>
      <c r="FN2071" s="2"/>
    </row>
    <row r="2072" spans="153:170" x14ac:dyDescent="0.35">
      <c r="EW2072" s="31"/>
      <c r="FB2072" s="5"/>
      <c r="FI2072" s="5"/>
      <c r="FJ2072" s="139"/>
      <c r="FL2072" s="2"/>
      <c r="FN2072" s="2"/>
    </row>
    <row r="2073" spans="153:170" x14ac:dyDescent="0.35">
      <c r="EW2073" s="31"/>
      <c r="FB2073" s="5"/>
      <c r="FI2073" s="5"/>
      <c r="FJ2073" s="139"/>
      <c r="FL2073" s="2"/>
      <c r="FN2073" s="2"/>
    </row>
    <row r="2074" spans="153:170" x14ac:dyDescent="0.35">
      <c r="EW2074" s="31"/>
      <c r="FB2074" s="5"/>
      <c r="FI2074" s="5"/>
      <c r="FJ2074" s="139"/>
      <c r="FL2074" s="2"/>
      <c r="FN2074" s="2"/>
    </row>
    <row r="2075" spans="153:170" x14ac:dyDescent="0.35">
      <c r="EW2075" s="31"/>
      <c r="FB2075" s="5"/>
      <c r="FI2075" s="5"/>
      <c r="FJ2075" s="139"/>
      <c r="FL2075" s="2"/>
      <c r="FN2075" s="2"/>
    </row>
    <row r="2076" spans="153:170" x14ac:dyDescent="0.35">
      <c r="EW2076" s="31"/>
      <c r="FB2076" s="5"/>
      <c r="FI2076" s="5"/>
      <c r="FJ2076" s="139"/>
      <c r="FL2076" s="2"/>
      <c r="FN2076" s="2"/>
    </row>
    <row r="2077" spans="153:170" x14ac:dyDescent="0.35">
      <c r="EW2077" s="31"/>
      <c r="FB2077" s="5"/>
      <c r="FI2077" s="5"/>
      <c r="FJ2077" s="139"/>
      <c r="FL2077" s="2"/>
      <c r="FN2077" s="2"/>
    </row>
    <row r="2078" spans="153:170" x14ac:dyDescent="0.35">
      <c r="EW2078" s="31"/>
      <c r="FB2078" s="5"/>
      <c r="FI2078" s="5"/>
      <c r="FJ2078" s="139"/>
      <c r="FL2078" s="2"/>
      <c r="FN2078" s="2"/>
    </row>
    <row r="2079" spans="153:170" x14ac:dyDescent="0.35">
      <c r="EW2079" s="31"/>
      <c r="FB2079" s="5"/>
      <c r="FI2079" s="5"/>
      <c r="FJ2079" s="139"/>
      <c r="FL2079" s="2"/>
      <c r="FN2079" s="2"/>
    </row>
    <row r="2080" spans="153:170" x14ac:dyDescent="0.35">
      <c r="EW2080" s="31"/>
      <c r="FB2080" s="5"/>
      <c r="FI2080" s="5"/>
      <c r="FJ2080" s="139"/>
      <c r="FL2080" s="2"/>
      <c r="FN2080" s="2"/>
    </row>
    <row r="2081" spans="153:170" x14ac:dyDescent="0.35">
      <c r="EW2081" s="31"/>
      <c r="FB2081" s="5"/>
      <c r="FI2081" s="5"/>
      <c r="FJ2081" s="139"/>
      <c r="FL2081" s="2"/>
      <c r="FN2081" s="2"/>
    </row>
    <row r="2082" spans="153:170" x14ac:dyDescent="0.35">
      <c r="EW2082" s="31"/>
      <c r="FB2082" s="5"/>
      <c r="FI2082" s="5"/>
      <c r="FJ2082" s="139"/>
      <c r="FL2082" s="2"/>
      <c r="FN2082" s="2"/>
    </row>
    <row r="2083" spans="153:170" x14ac:dyDescent="0.35">
      <c r="EW2083" s="31"/>
      <c r="FB2083" s="5"/>
      <c r="FI2083" s="5"/>
      <c r="FJ2083" s="139"/>
      <c r="FL2083" s="2"/>
      <c r="FN2083" s="2"/>
    </row>
    <row r="2084" spans="153:170" x14ac:dyDescent="0.35">
      <c r="EW2084" s="31"/>
      <c r="FB2084" s="5"/>
      <c r="FI2084" s="5"/>
      <c r="FJ2084" s="139"/>
      <c r="FL2084" s="2"/>
      <c r="FN2084" s="2"/>
    </row>
    <row r="2085" spans="153:170" x14ac:dyDescent="0.35">
      <c r="EW2085" s="31"/>
      <c r="FB2085" s="5"/>
      <c r="FI2085" s="5"/>
      <c r="FJ2085" s="139"/>
      <c r="FL2085" s="2"/>
      <c r="FN2085" s="2"/>
    </row>
    <row r="2086" spans="153:170" x14ac:dyDescent="0.35">
      <c r="EW2086" s="31"/>
      <c r="FB2086" s="5"/>
      <c r="FI2086" s="5"/>
      <c r="FJ2086" s="139"/>
      <c r="FL2086" s="2"/>
      <c r="FN2086" s="2"/>
    </row>
    <row r="2087" spans="153:170" x14ac:dyDescent="0.35">
      <c r="EW2087" s="31"/>
      <c r="FB2087" s="5"/>
      <c r="FI2087" s="5"/>
      <c r="FJ2087" s="139"/>
      <c r="FL2087" s="2"/>
      <c r="FN2087" s="2"/>
    </row>
    <row r="2088" spans="153:170" x14ac:dyDescent="0.35">
      <c r="EW2088" s="31"/>
      <c r="FB2088" s="5"/>
      <c r="FI2088" s="5"/>
      <c r="FJ2088" s="139"/>
      <c r="FL2088" s="2"/>
      <c r="FN2088" s="2"/>
    </row>
    <row r="2089" spans="153:170" x14ac:dyDescent="0.35">
      <c r="EW2089" s="31"/>
      <c r="FB2089" s="5"/>
      <c r="FI2089" s="5"/>
      <c r="FJ2089" s="139"/>
      <c r="FL2089" s="2"/>
      <c r="FN2089" s="2"/>
    </row>
    <row r="2090" spans="153:170" x14ac:dyDescent="0.35">
      <c r="EW2090" s="31"/>
      <c r="FB2090" s="5"/>
      <c r="FI2090" s="5"/>
      <c r="FJ2090" s="139"/>
      <c r="FL2090" s="2"/>
      <c r="FN2090" s="2"/>
    </row>
    <row r="2091" spans="153:170" x14ac:dyDescent="0.35">
      <c r="EW2091" s="31"/>
      <c r="FB2091" s="5"/>
      <c r="FI2091" s="5"/>
      <c r="FJ2091" s="139"/>
      <c r="FL2091" s="2"/>
      <c r="FN2091" s="2"/>
    </row>
    <row r="2092" spans="153:170" x14ac:dyDescent="0.35">
      <c r="EW2092" s="31"/>
      <c r="FB2092" s="5"/>
      <c r="FI2092" s="5"/>
      <c r="FJ2092" s="139"/>
      <c r="FL2092" s="2"/>
      <c r="FN2092" s="2"/>
    </row>
    <row r="2093" spans="153:170" x14ac:dyDescent="0.35">
      <c r="EW2093" s="31"/>
      <c r="FB2093" s="5"/>
      <c r="FI2093" s="5"/>
      <c r="FJ2093" s="139"/>
      <c r="FL2093" s="2"/>
      <c r="FN2093" s="2"/>
    </row>
    <row r="2094" spans="153:170" x14ac:dyDescent="0.35">
      <c r="EW2094" s="31"/>
      <c r="FB2094" s="5"/>
      <c r="FI2094" s="5"/>
      <c r="FJ2094" s="139"/>
      <c r="FL2094" s="2"/>
      <c r="FN2094" s="2"/>
    </row>
    <row r="2095" spans="153:170" x14ac:dyDescent="0.35">
      <c r="EW2095" s="31"/>
      <c r="FB2095" s="5"/>
      <c r="FI2095" s="5"/>
      <c r="FJ2095" s="139"/>
      <c r="FL2095" s="2"/>
      <c r="FN2095" s="2"/>
    </row>
    <row r="2096" spans="153:170" x14ac:dyDescent="0.35">
      <c r="EW2096" s="31"/>
      <c r="FB2096" s="5"/>
      <c r="FI2096" s="5"/>
      <c r="FJ2096" s="139"/>
      <c r="FL2096" s="2"/>
      <c r="FN2096" s="2"/>
    </row>
    <row r="2097" spans="153:170" x14ac:dyDescent="0.35">
      <c r="EW2097" s="31"/>
      <c r="FB2097" s="5"/>
      <c r="FI2097" s="5"/>
      <c r="FJ2097" s="139"/>
      <c r="FL2097" s="2"/>
      <c r="FN2097" s="2"/>
    </row>
    <row r="2098" spans="153:170" x14ac:dyDescent="0.35">
      <c r="EW2098" s="31"/>
      <c r="FB2098" s="5"/>
      <c r="FI2098" s="5"/>
      <c r="FJ2098" s="139"/>
      <c r="FL2098" s="2"/>
      <c r="FN2098" s="2"/>
    </row>
    <row r="2099" spans="153:170" x14ac:dyDescent="0.35">
      <c r="EW2099" s="31"/>
      <c r="FB2099" s="5"/>
      <c r="FI2099" s="5"/>
      <c r="FJ2099" s="139"/>
      <c r="FL2099" s="2"/>
      <c r="FN2099" s="2"/>
    </row>
    <row r="2100" spans="153:170" x14ac:dyDescent="0.35">
      <c r="EW2100" s="31"/>
      <c r="FB2100" s="5"/>
      <c r="FI2100" s="5"/>
      <c r="FJ2100" s="139"/>
      <c r="FL2100" s="2"/>
      <c r="FN2100" s="2"/>
    </row>
    <row r="2101" spans="153:170" x14ac:dyDescent="0.35">
      <c r="EW2101" s="31"/>
      <c r="FB2101" s="5"/>
      <c r="FI2101" s="5"/>
      <c r="FJ2101" s="139"/>
      <c r="FL2101" s="2"/>
      <c r="FN2101" s="2"/>
    </row>
    <row r="2102" spans="153:170" x14ac:dyDescent="0.35">
      <c r="EW2102" s="31"/>
      <c r="FB2102" s="5"/>
      <c r="FI2102" s="5"/>
      <c r="FJ2102" s="139"/>
      <c r="FL2102" s="2"/>
      <c r="FN2102" s="2"/>
    </row>
    <row r="2103" spans="153:170" x14ac:dyDescent="0.35">
      <c r="EW2103" s="31"/>
      <c r="FB2103" s="5"/>
      <c r="FI2103" s="5"/>
      <c r="FJ2103" s="139"/>
      <c r="FL2103" s="2"/>
      <c r="FN2103" s="2"/>
    </row>
    <row r="2104" spans="153:170" x14ac:dyDescent="0.35">
      <c r="EW2104" s="31"/>
      <c r="FB2104" s="5"/>
      <c r="FI2104" s="5"/>
      <c r="FJ2104" s="139"/>
      <c r="FL2104" s="2"/>
      <c r="FN2104" s="2"/>
    </row>
    <row r="2105" spans="153:170" x14ac:dyDescent="0.35">
      <c r="EW2105" s="31"/>
      <c r="FB2105" s="5"/>
      <c r="FI2105" s="5"/>
      <c r="FJ2105" s="139"/>
      <c r="FL2105" s="2"/>
      <c r="FN2105" s="2"/>
    </row>
    <row r="2106" spans="153:170" x14ac:dyDescent="0.35">
      <c r="EW2106" s="31"/>
      <c r="FB2106" s="5"/>
      <c r="FI2106" s="5"/>
      <c r="FJ2106" s="139"/>
      <c r="FL2106" s="2"/>
      <c r="FN2106" s="2"/>
    </row>
    <row r="2107" spans="153:170" x14ac:dyDescent="0.35">
      <c r="EW2107" s="31"/>
      <c r="FB2107" s="5"/>
      <c r="FI2107" s="5"/>
      <c r="FJ2107" s="139"/>
      <c r="FL2107" s="2"/>
      <c r="FN2107" s="2"/>
    </row>
    <row r="2108" spans="153:170" x14ac:dyDescent="0.35">
      <c r="EW2108" s="31"/>
      <c r="FB2108" s="5"/>
      <c r="FI2108" s="5"/>
      <c r="FJ2108" s="139"/>
      <c r="FL2108" s="2"/>
      <c r="FN2108" s="2"/>
    </row>
    <row r="2109" spans="153:170" x14ac:dyDescent="0.35">
      <c r="EW2109" s="31"/>
      <c r="FB2109" s="5"/>
      <c r="FI2109" s="5"/>
      <c r="FJ2109" s="139"/>
      <c r="FL2109" s="2"/>
      <c r="FN2109" s="2"/>
    </row>
    <row r="2110" spans="153:170" x14ac:dyDescent="0.35">
      <c r="EW2110" s="31"/>
      <c r="FB2110" s="5"/>
      <c r="FI2110" s="5"/>
      <c r="FJ2110" s="139"/>
      <c r="FL2110" s="2"/>
      <c r="FN2110" s="2"/>
    </row>
    <row r="2111" spans="153:170" x14ac:dyDescent="0.35">
      <c r="EW2111" s="31"/>
      <c r="FB2111" s="5"/>
      <c r="FI2111" s="5"/>
      <c r="FJ2111" s="139"/>
      <c r="FL2111" s="2"/>
      <c r="FN2111" s="2"/>
    </row>
    <row r="2112" spans="153:170" x14ac:dyDescent="0.35">
      <c r="EW2112" s="31"/>
      <c r="FB2112" s="5"/>
      <c r="FI2112" s="5"/>
      <c r="FJ2112" s="139"/>
      <c r="FL2112" s="2"/>
      <c r="FN2112" s="2"/>
    </row>
    <row r="2113" spans="153:170" x14ac:dyDescent="0.35">
      <c r="EW2113" s="31"/>
      <c r="FB2113" s="5"/>
      <c r="FI2113" s="5"/>
      <c r="FJ2113" s="139"/>
      <c r="FL2113" s="2"/>
      <c r="FN2113" s="2"/>
    </row>
    <row r="2114" spans="153:170" x14ac:dyDescent="0.35">
      <c r="EW2114" s="31"/>
      <c r="FB2114" s="5"/>
      <c r="FI2114" s="5"/>
      <c r="FJ2114" s="139"/>
      <c r="FL2114" s="2"/>
      <c r="FN2114" s="2"/>
    </row>
    <row r="2115" spans="153:170" x14ac:dyDescent="0.35">
      <c r="EW2115" s="31"/>
      <c r="FB2115" s="5"/>
      <c r="FI2115" s="5"/>
      <c r="FJ2115" s="139"/>
      <c r="FL2115" s="2"/>
      <c r="FN2115" s="2"/>
    </row>
    <row r="2116" spans="153:170" x14ac:dyDescent="0.35">
      <c r="EW2116" s="31"/>
      <c r="FB2116" s="5"/>
      <c r="FI2116" s="5"/>
      <c r="FJ2116" s="139"/>
      <c r="FL2116" s="2"/>
      <c r="FN2116" s="2"/>
    </row>
    <row r="2117" spans="153:170" x14ac:dyDescent="0.35">
      <c r="EW2117" s="31"/>
      <c r="FB2117" s="5"/>
      <c r="FI2117" s="5"/>
      <c r="FJ2117" s="139"/>
      <c r="FL2117" s="2"/>
      <c r="FN2117" s="2"/>
    </row>
    <row r="2118" spans="153:170" x14ac:dyDescent="0.35">
      <c r="EW2118" s="31"/>
      <c r="FB2118" s="5"/>
      <c r="FI2118" s="5"/>
      <c r="FJ2118" s="139"/>
      <c r="FL2118" s="2"/>
      <c r="FN2118" s="2"/>
    </row>
    <row r="2119" spans="153:170" x14ac:dyDescent="0.35">
      <c r="EW2119" s="31"/>
      <c r="FB2119" s="5"/>
      <c r="FI2119" s="5"/>
      <c r="FJ2119" s="139"/>
      <c r="FL2119" s="2"/>
      <c r="FN2119" s="2"/>
    </row>
    <row r="2120" spans="153:170" x14ac:dyDescent="0.35">
      <c r="EW2120" s="31"/>
      <c r="FB2120" s="5"/>
      <c r="FI2120" s="5"/>
      <c r="FJ2120" s="139"/>
      <c r="FL2120" s="2"/>
      <c r="FN2120" s="2"/>
    </row>
    <row r="2121" spans="153:170" x14ac:dyDescent="0.35">
      <c r="EW2121" s="31"/>
      <c r="FB2121" s="5"/>
      <c r="FI2121" s="5"/>
      <c r="FJ2121" s="139"/>
      <c r="FL2121" s="2"/>
      <c r="FN2121" s="2"/>
    </row>
    <row r="2122" spans="153:170" x14ac:dyDescent="0.35">
      <c r="EW2122" s="31"/>
      <c r="FB2122" s="5"/>
      <c r="FI2122" s="5"/>
      <c r="FJ2122" s="139"/>
      <c r="FL2122" s="2"/>
      <c r="FN2122" s="2"/>
    </row>
    <row r="2123" spans="153:170" x14ac:dyDescent="0.35">
      <c r="EW2123" s="31"/>
      <c r="FB2123" s="5"/>
      <c r="FI2123" s="5"/>
      <c r="FJ2123" s="139"/>
      <c r="FL2123" s="2"/>
      <c r="FN2123" s="2"/>
    </row>
    <row r="2124" spans="153:170" x14ac:dyDescent="0.35">
      <c r="EW2124" s="31"/>
      <c r="FB2124" s="5"/>
      <c r="FI2124" s="5"/>
      <c r="FJ2124" s="139"/>
      <c r="FL2124" s="2"/>
      <c r="FN2124" s="2"/>
    </row>
    <row r="2125" spans="153:170" x14ac:dyDescent="0.35">
      <c r="EW2125" s="31"/>
      <c r="FB2125" s="5"/>
      <c r="FI2125" s="5"/>
      <c r="FJ2125" s="139"/>
      <c r="FL2125" s="2"/>
      <c r="FN2125" s="2"/>
    </row>
    <row r="2126" spans="153:170" x14ac:dyDescent="0.35">
      <c r="EW2126" s="31"/>
      <c r="FB2126" s="5"/>
      <c r="FI2126" s="5"/>
      <c r="FJ2126" s="139"/>
      <c r="FL2126" s="2"/>
      <c r="FN2126" s="2"/>
    </row>
    <row r="2127" spans="153:170" x14ac:dyDescent="0.35">
      <c r="EW2127" s="31"/>
      <c r="FB2127" s="5"/>
      <c r="FI2127" s="5"/>
      <c r="FJ2127" s="139"/>
      <c r="FL2127" s="2"/>
      <c r="FN2127" s="2"/>
    </row>
    <row r="2128" spans="153:170" x14ac:dyDescent="0.35">
      <c r="EW2128" s="31"/>
      <c r="FB2128" s="5"/>
      <c r="FI2128" s="5"/>
      <c r="FJ2128" s="139"/>
      <c r="FL2128" s="2"/>
      <c r="FN2128" s="2"/>
    </row>
    <row r="2129" spans="153:170" x14ac:dyDescent="0.35">
      <c r="EW2129" s="31"/>
      <c r="FB2129" s="5"/>
      <c r="FI2129" s="5"/>
      <c r="FJ2129" s="139"/>
      <c r="FL2129" s="2"/>
      <c r="FN2129" s="2"/>
    </row>
    <row r="2130" spans="153:170" x14ac:dyDescent="0.35">
      <c r="EW2130" s="31"/>
      <c r="FB2130" s="5"/>
      <c r="FI2130" s="5"/>
      <c r="FJ2130" s="139"/>
      <c r="FL2130" s="2"/>
      <c r="FN2130" s="2"/>
    </row>
    <row r="2131" spans="153:170" x14ac:dyDescent="0.35">
      <c r="EW2131" s="31"/>
      <c r="FB2131" s="5"/>
      <c r="FI2131" s="5"/>
      <c r="FJ2131" s="139"/>
      <c r="FL2131" s="2"/>
      <c r="FN2131" s="2"/>
    </row>
    <row r="2132" spans="153:170" x14ac:dyDescent="0.35">
      <c r="EW2132" s="31"/>
      <c r="FB2132" s="5"/>
      <c r="FI2132" s="5"/>
      <c r="FJ2132" s="139"/>
      <c r="FL2132" s="2"/>
      <c r="FN2132" s="2"/>
    </row>
    <row r="2133" spans="153:170" x14ac:dyDescent="0.35">
      <c r="EW2133" s="31"/>
      <c r="FB2133" s="5"/>
      <c r="FI2133" s="5"/>
      <c r="FJ2133" s="139"/>
      <c r="FL2133" s="2"/>
      <c r="FN2133" s="2"/>
    </row>
    <row r="2134" spans="153:170" x14ac:dyDescent="0.35">
      <c r="EW2134" s="31"/>
      <c r="FB2134" s="5"/>
      <c r="FI2134" s="5"/>
      <c r="FJ2134" s="139"/>
      <c r="FL2134" s="2"/>
      <c r="FN2134" s="2"/>
    </row>
    <row r="2135" spans="153:170" x14ac:dyDescent="0.35">
      <c r="EW2135" s="31"/>
      <c r="FB2135" s="5"/>
      <c r="FI2135" s="5"/>
      <c r="FJ2135" s="139"/>
      <c r="FL2135" s="2"/>
      <c r="FN2135" s="2"/>
    </row>
    <row r="2136" spans="153:170" x14ac:dyDescent="0.35">
      <c r="EW2136" s="31"/>
      <c r="FB2136" s="5"/>
      <c r="FI2136" s="5"/>
      <c r="FJ2136" s="139"/>
      <c r="FL2136" s="2"/>
      <c r="FN2136" s="2"/>
    </row>
    <row r="2137" spans="153:170" x14ac:dyDescent="0.35">
      <c r="EW2137" s="31"/>
      <c r="FB2137" s="5"/>
      <c r="FI2137" s="5"/>
      <c r="FJ2137" s="139"/>
      <c r="FL2137" s="2"/>
      <c r="FN2137" s="2"/>
    </row>
    <row r="2138" spans="153:170" x14ac:dyDescent="0.35">
      <c r="EW2138" s="31"/>
      <c r="FB2138" s="5"/>
      <c r="FI2138" s="5"/>
      <c r="FJ2138" s="139"/>
      <c r="FL2138" s="2"/>
      <c r="FN2138" s="2"/>
    </row>
    <row r="2139" spans="153:170" x14ac:dyDescent="0.35">
      <c r="EW2139" s="31"/>
      <c r="FB2139" s="5"/>
      <c r="FI2139" s="5"/>
      <c r="FJ2139" s="139"/>
      <c r="FL2139" s="2"/>
      <c r="FN2139" s="2"/>
    </row>
    <row r="2140" spans="153:170" x14ac:dyDescent="0.35">
      <c r="EW2140" s="31"/>
      <c r="FB2140" s="5"/>
      <c r="FI2140" s="5"/>
      <c r="FJ2140" s="139"/>
      <c r="FL2140" s="2"/>
      <c r="FN2140" s="2"/>
    </row>
    <row r="2141" spans="153:170" x14ac:dyDescent="0.35">
      <c r="EW2141" s="31"/>
      <c r="FB2141" s="5"/>
      <c r="FI2141" s="5"/>
      <c r="FJ2141" s="139"/>
      <c r="FL2141" s="2"/>
      <c r="FN2141" s="2"/>
    </row>
    <row r="2142" spans="153:170" x14ac:dyDescent="0.35">
      <c r="EW2142" s="31"/>
      <c r="FB2142" s="5"/>
      <c r="FI2142" s="5"/>
      <c r="FJ2142" s="139"/>
      <c r="FL2142" s="2"/>
      <c r="FN2142" s="2"/>
    </row>
    <row r="2143" spans="153:170" x14ac:dyDescent="0.35">
      <c r="EW2143" s="31"/>
      <c r="FB2143" s="5"/>
      <c r="FI2143" s="5"/>
      <c r="FJ2143" s="139"/>
      <c r="FL2143" s="2"/>
      <c r="FN2143" s="2"/>
    </row>
    <row r="2144" spans="153:170" x14ac:dyDescent="0.35">
      <c r="EW2144" s="31"/>
      <c r="FB2144" s="5"/>
      <c r="FI2144" s="5"/>
      <c r="FJ2144" s="139"/>
      <c r="FL2144" s="2"/>
      <c r="FN2144" s="2"/>
    </row>
    <row r="2145" spans="153:170" x14ac:dyDescent="0.35">
      <c r="EW2145" s="31"/>
      <c r="FB2145" s="5"/>
      <c r="FI2145" s="5"/>
      <c r="FJ2145" s="139"/>
      <c r="FL2145" s="2"/>
      <c r="FN2145" s="2"/>
    </row>
    <row r="2146" spans="153:170" x14ac:dyDescent="0.35">
      <c r="EW2146" s="31"/>
      <c r="FB2146" s="5"/>
      <c r="FI2146" s="5"/>
      <c r="FJ2146" s="139"/>
      <c r="FL2146" s="2"/>
      <c r="FN2146" s="2"/>
    </row>
    <row r="2147" spans="153:170" x14ac:dyDescent="0.35">
      <c r="EW2147" s="31"/>
      <c r="FB2147" s="5"/>
      <c r="FI2147" s="5"/>
      <c r="FJ2147" s="139"/>
      <c r="FL2147" s="2"/>
      <c r="FN2147" s="2"/>
    </row>
    <row r="2148" spans="153:170" x14ac:dyDescent="0.35">
      <c r="EW2148" s="31"/>
      <c r="FB2148" s="5"/>
      <c r="FI2148" s="5"/>
      <c r="FJ2148" s="139"/>
      <c r="FL2148" s="2"/>
      <c r="FN2148" s="2"/>
    </row>
    <row r="2149" spans="153:170" x14ac:dyDescent="0.35">
      <c r="EW2149" s="31"/>
      <c r="FB2149" s="5"/>
      <c r="FI2149" s="5"/>
      <c r="FJ2149" s="139"/>
      <c r="FL2149" s="2"/>
      <c r="FN2149" s="2"/>
    </row>
    <row r="2150" spans="153:170" x14ac:dyDescent="0.35">
      <c r="EW2150" s="31"/>
      <c r="FB2150" s="5"/>
      <c r="FI2150" s="5"/>
      <c r="FJ2150" s="139"/>
      <c r="FL2150" s="2"/>
      <c r="FN2150" s="2"/>
    </row>
    <row r="2151" spans="153:170" x14ac:dyDescent="0.35">
      <c r="EW2151" s="31"/>
      <c r="FB2151" s="5"/>
      <c r="FI2151" s="5"/>
      <c r="FJ2151" s="139"/>
      <c r="FL2151" s="2"/>
      <c r="FN2151" s="2"/>
    </row>
    <row r="2152" spans="153:170" x14ac:dyDescent="0.35">
      <c r="EW2152" s="31"/>
      <c r="FB2152" s="5"/>
      <c r="FI2152" s="5"/>
      <c r="FJ2152" s="139"/>
      <c r="FL2152" s="2"/>
      <c r="FN2152" s="2"/>
    </row>
    <row r="2153" spans="153:170" x14ac:dyDescent="0.35">
      <c r="EW2153" s="31"/>
      <c r="FB2153" s="5"/>
      <c r="FI2153" s="5"/>
      <c r="FJ2153" s="139"/>
      <c r="FL2153" s="2"/>
      <c r="FN2153" s="2"/>
    </row>
    <row r="2154" spans="153:170" x14ac:dyDescent="0.35">
      <c r="EW2154" s="31"/>
      <c r="FB2154" s="5"/>
      <c r="FI2154" s="5"/>
      <c r="FJ2154" s="139"/>
      <c r="FL2154" s="2"/>
      <c r="FN2154" s="2"/>
    </row>
    <row r="2155" spans="153:170" x14ac:dyDescent="0.35">
      <c r="EW2155" s="31"/>
      <c r="FB2155" s="5"/>
      <c r="FI2155" s="5"/>
      <c r="FJ2155" s="139"/>
      <c r="FL2155" s="2"/>
      <c r="FN2155" s="2"/>
    </row>
    <row r="2156" spans="153:170" x14ac:dyDescent="0.35">
      <c r="EW2156" s="31"/>
      <c r="FB2156" s="5"/>
      <c r="FI2156" s="5"/>
      <c r="FJ2156" s="139"/>
      <c r="FL2156" s="2"/>
      <c r="FN2156" s="2"/>
    </row>
    <row r="2157" spans="153:170" x14ac:dyDescent="0.35">
      <c r="EW2157" s="31"/>
      <c r="FB2157" s="5"/>
      <c r="FI2157" s="5"/>
      <c r="FJ2157" s="139"/>
      <c r="FL2157" s="2"/>
      <c r="FN2157" s="2"/>
    </row>
    <row r="2158" spans="153:170" x14ac:dyDescent="0.35">
      <c r="EW2158" s="31"/>
      <c r="FB2158" s="5"/>
      <c r="FI2158" s="5"/>
      <c r="FJ2158" s="139"/>
      <c r="FL2158" s="2"/>
      <c r="FN2158" s="2"/>
    </row>
    <row r="2159" spans="153:170" x14ac:dyDescent="0.35">
      <c r="EW2159" s="31"/>
      <c r="FB2159" s="5"/>
      <c r="FI2159" s="5"/>
      <c r="FJ2159" s="139"/>
      <c r="FL2159" s="2"/>
      <c r="FN2159" s="2"/>
    </row>
    <row r="2160" spans="153:170" x14ac:dyDescent="0.35">
      <c r="EW2160" s="31"/>
      <c r="FB2160" s="5"/>
      <c r="FI2160" s="5"/>
      <c r="FJ2160" s="139"/>
      <c r="FL2160" s="2"/>
      <c r="FN2160" s="2"/>
    </row>
    <row r="2161" spans="153:170" x14ac:dyDescent="0.35">
      <c r="EW2161" s="31"/>
      <c r="FB2161" s="5"/>
      <c r="FI2161" s="5"/>
      <c r="FJ2161" s="139"/>
      <c r="FL2161" s="2"/>
      <c r="FN2161" s="2"/>
    </row>
    <row r="2162" spans="153:170" x14ac:dyDescent="0.35">
      <c r="EW2162" s="31"/>
      <c r="FB2162" s="5"/>
      <c r="FI2162" s="5"/>
      <c r="FJ2162" s="139"/>
      <c r="FL2162" s="2"/>
      <c r="FN2162" s="2"/>
    </row>
    <row r="2163" spans="153:170" x14ac:dyDescent="0.35">
      <c r="EW2163" s="31"/>
      <c r="FB2163" s="5"/>
      <c r="FI2163" s="5"/>
      <c r="FJ2163" s="139"/>
      <c r="FL2163" s="2"/>
      <c r="FN2163" s="2"/>
    </row>
    <row r="2164" spans="153:170" x14ac:dyDescent="0.35">
      <c r="EW2164" s="31"/>
      <c r="FB2164" s="5"/>
      <c r="FI2164" s="5"/>
      <c r="FJ2164" s="139"/>
      <c r="FL2164" s="2"/>
      <c r="FN2164" s="2"/>
    </row>
    <row r="2165" spans="153:170" x14ac:dyDescent="0.35">
      <c r="EW2165" s="31"/>
      <c r="FB2165" s="5"/>
      <c r="FI2165" s="5"/>
      <c r="FJ2165" s="139"/>
      <c r="FL2165" s="2"/>
      <c r="FN2165" s="2"/>
    </row>
    <row r="2166" spans="153:170" x14ac:dyDescent="0.35">
      <c r="EW2166" s="31"/>
      <c r="FB2166" s="5"/>
      <c r="FI2166" s="5"/>
      <c r="FJ2166" s="139"/>
      <c r="FL2166" s="2"/>
      <c r="FN2166" s="2"/>
    </row>
    <row r="2167" spans="153:170" x14ac:dyDescent="0.35">
      <c r="EW2167" s="31"/>
      <c r="FB2167" s="5"/>
      <c r="FI2167" s="5"/>
      <c r="FJ2167" s="139"/>
      <c r="FL2167" s="2"/>
      <c r="FN2167" s="2"/>
    </row>
    <row r="2168" spans="153:170" x14ac:dyDescent="0.35">
      <c r="EW2168" s="31"/>
      <c r="FB2168" s="5"/>
      <c r="FI2168" s="5"/>
      <c r="FJ2168" s="139"/>
      <c r="FL2168" s="2"/>
      <c r="FN2168" s="2"/>
    </row>
    <row r="2169" spans="153:170" x14ac:dyDescent="0.35">
      <c r="EW2169" s="31"/>
      <c r="FB2169" s="5"/>
      <c r="FI2169" s="5"/>
      <c r="FJ2169" s="139"/>
      <c r="FL2169" s="2"/>
      <c r="FN2169" s="2"/>
    </row>
    <row r="2170" spans="153:170" x14ac:dyDescent="0.35">
      <c r="EW2170" s="31"/>
      <c r="FB2170" s="5"/>
      <c r="FI2170" s="5"/>
      <c r="FJ2170" s="139"/>
      <c r="FL2170" s="2"/>
      <c r="FN2170" s="2"/>
    </row>
    <row r="2171" spans="153:170" x14ac:dyDescent="0.35">
      <c r="EW2171" s="31"/>
      <c r="FB2171" s="5"/>
      <c r="FI2171" s="5"/>
      <c r="FJ2171" s="139"/>
      <c r="FL2171" s="2"/>
      <c r="FN2171" s="2"/>
    </row>
    <row r="2172" spans="153:170" x14ac:dyDescent="0.35">
      <c r="EW2172" s="31"/>
      <c r="FB2172" s="5"/>
      <c r="FI2172" s="5"/>
      <c r="FJ2172" s="139"/>
      <c r="FL2172" s="2"/>
      <c r="FN2172" s="2"/>
    </row>
    <row r="2173" spans="153:170" x14ac:dyDescent="0.35">
      <c r="EW2173" s="31"/>
      <c r="FB2173" s="5"/>
      <c r="FI2173" s="5"/>
      <c r="FJ2173" s="139"/>
      <c r="FL2173" s="2"/>
      <c r="FN2173" s="2"/>
    </row>
    <row r="2174" spans="153:170" x14ac:dyDescent="0.35">
      <c r="EW2174" s="31"/>
      <c r="FB2174" s="5"/>
      <c r="FI2174" s="5"/>
      <c r="FJ2174" s="139"/>
      <c r="FL2174" s="2"/>
      <c r="FN2174" s="2"/>
    </row>
    <row r="2175" spans="153:170" x14ac:dyDescent="0.35">
      <c r="EW2175" s="31"/>
      <c r="FB2175" s="5"/>
      <c r="FI2175" s="5"/>
      <c r="FJ2175" s="139"/>
      <c r="FL2175" s="2"/>
      <c r="FN2175" s="2"/>
    </row>
    <row r="2176" spans="153:170" x14ac:dyDescent="0.35">
      <c r="EW2176" s="31"/>
      <c r="FB2176" s="5"/>
      <c r="FI2176" s="5"/>
      <c r="FJ2176" s="139"/>
      <c r="FL2176" s="2"/>
      <c r="FN2176" s="2"/>
    </row>
    <row r="2177" spans="153:170" x14ac:dyDescent="0.35">
      <c r="EW2177" s="31"/>
      <c r="FB2177" s="5"/>
      <c r="FI2177" s="5"/>
      <c r="FJ2177" s="139"/>
      <c r="FL2177" s="2"/>
      <c r="FN2177" s="2"/>
    </row>
    <row r="2178" spans="153:170" x14ac:dyDescent="0.35">
      <c r="EW2178" s="31"/>
      <c r="FB2178" s="5"/>
      <c r="FI2178" s="5"/>
      <c r="FJ2178" s="139"/>
      <c r="FL2178" s="2"/>
      <c r="FN2178" s="2"/>
    </row>
    <row r="2179" spans="153:170" x14ac:dyDescent="0.35">
      <c r="EW2179" s="31"/>
      <c r="FB2179" s="5"/>
      <c r="FI2179" s="5"/>
      <c r="FJ2179" s="139"/>
      <c r="FL2179" s="2"/>
      <c r="FN2179" s="2"/>
    </row>
    <row r="2180" spans="153:170" x14ac:dyDescent="0.35">
      <c r="EW2180" s="31"/>
      <c r="FB2180" s="5"/>
      <c r="FI2180" s="5"/>
      <c r="FJ2180" s="139"/>
      <c r="FL2180" s="2"/>
      <c r="FN2180" s="2"/>
    </row>
    <row r="2181" spans="153:170" x14ac:dyDescent="0.35">
      <c r="EW2181" s="31"/>
      <c r="FB2181" s="5"/>
      <c r="FI2181" s="5"/>
      <c r="FJ2181" s="139"/>
      <c r="FL2181" s="2"/>
      <c r="FN2181" s="2"/>
    </row>
    <row r="2182" spans="153:170" x14ac:dyDescent="0.35">
      <c r="EW2182" s="31"/>
      <c r="FB2182" s="5"/>
      <c r="FI2182" s="5"/>
      <c r="FJ2182" s="139"/>
      <c r="FL2182" s="2"/>
      <c r="FN2182" s="2"/>
    </row>
    <row r="2183" spans="153:170" x14ac:dyDescent="0.35">
      <c r="EW2183" s="31"/>
      <c r="FB2183" s="5"/>
      <c r="FI2183" s="5"/>
      <c r="FJ2183" s="139"/>
      <c r="FL2183" s="2"/>
      <c r="FN2183" s="2"/>
    </row>
    <row r="2184" spans="153:170" x14ac:dyDescent="0.35">
      <c r="EW2184" s="31"/>
      <c r="FB2184" s="5"/>
      <c r="FI2184" s="5"/>
      <c r="FJ2184" s="139"/>
      <c r="FL2184" s="2"/>
      <c r="FN2184" s="2"/>
    </row>
    <row r="2185" spans="153:170" x14ac:dyDescent="0.35">
      <c r="EW2185" s="31"/>
      <c r="FB2185" s="5"/>
      <c r="FI2185" s="5"/>
      <c r="FJ2185" s="139"/>
      <c r="FL2185" s="2"/>
      <c r="FN2185" s="2"/>
    </row>
    <row r="2186" spans="153:170" x14ac:dyDescent="0.35">
      <c r="EW2186" s="31"/>
      <c r="FB2186" s="5"/>
      <c r="FI2186" s="5"/>
      <c r="FJ2186" s="139"/>
      <c r="FL2186" s="2"/>
      <c r="FN2186" s="2"/>
    </row>
    <row r="2187" spans="153:170" x14ac:dyDescent="0.35">
      <c r="EW2187" s="31"/>
      <c r="FB2187" s="5"/>
      <c r="FI2187" s="5"/>
      <c r="FJ2187" s="139"/>
      <c r="FL2187" s="2"/>
      <c r="FN2187" s="2"/>
    </row>
    <row r="2188" spans="153:170" x14ac:dyDescent="0.35">
      <c r="EW2188" s="31"/>
      <c r="FB2188" s="5"/>
      <c r="FI2188" s="5"/>
      <c r="FJ2188" s="139"/>
      <c r="FL2188" s="2"/>
      <c r="FN2188" s="2"/>
    </row>
    <row r="2189" spans="153:170" x14ac:dyDescent="0.35">
      <c r="EW2189" s="31"/>
      <c r="FB2189" s="5"/>
      <c r="FI2189" s="5"/>
      <c r="FJ2189" s="139"/>
      <c r="FL2189" s="2"/>
      <c r="FN2189" s="2"/>
    </row>
    <row r="2190" spans="153:170" x14ac:dyDescent="0.35">
      <c r="EW2190" s="31"/>
      <c r="FB2190" s="5"/>
      <c r="FI2190" s="5"/>
      <c r="FJ2190" s="139"/>
      <c r="FL2190" s="2"/>
      <c r="FN2190" s="2"/>
    </row>
    <row r="2191" spans="153:170" x14ac:dyDescent="0.35">
      <c r="EW2191" s="31"/>
      <c r="FB2191" s="5"/>
      <c r="FI2191" s="5"/>
      <c r="FJ2191" s="139"/>
      <c r="FL2191" s="2"/>
      <c r="FN2191" s="2"/>
    </row>
    <row r="2192" spans="153:170" x14ac:dyDescent="0.35">
      <c r="EW2192" s="31"/>
      <c r="FB2192" s="5"/>
      <c r="FI2192" s="5"/>
      <c r="FJ2192" s="139"/>
      <c r="FL2192" s="2"/>
      <c r="FN2192" s="2"/>
    </row>
    <row r="2193" spans="153:170" x14ac:dyDescent="0.35">
      <c r="EW2193" s="31"/>
      <c r="FB2193" s="5"/>
      <c r="FI2193" s="5"/>
      <c r="FJ2193" s="139"/>
      <c r="FL2193" s="2"/>
      <c r="FN2193" s="2"/>
    </row>
    <row r="2194" spans="153:170" x14ac:dyDescent="0.35">
      <c r="EW2194" s="31"/>
      <c r="FB2194" s="5"/>
      <c r="FI2194" s="5"/>
      <c r="FJ2194" s="139"/>
      <c r="FL2194" s="2"/>
      <c r="FN2194" s="2"/>
    </row>
    <row r="2195" spans="153:170" x14ac:dyDescent="0.35">
      <c r="EW2195" s="31"/>
      <c r="FB2195" s="5"/>
      <c r="FI2195" s="5"/>
      <c r="FJ2195" s="139"/>
      <c r="FL2195" s="2"/>
      <c r="FN2195" s="2"/>
    </row>
    <row r="2196" spans="153:170" x14ac:dyDescent="0.35">
      <c r="EW2196" s="31"/>
      <c r="FB2196" s="5"/>
      <c r="FI2196" s="5"/>
      <c r="FJ2196" s="139"/>
      <c r="FL2196" s="2"/>
      <c r="FN2196" s="2"/>
    </row>
    <row r="2197" spans="153:170" x14ac:dyDescent="0.35">
      <c r="EW2197" s="31"/>
      <c r="FB2197" s="5"/>
      <c r="FI2197" s="5"/>
      <c r="FJ2197" s="139"/>
      <c r="FL2197" s="2"/>
      <c r="FN2197" s="2"/>
    </row>
    <row r="2198" spans="153:170" x14ac:dyDescent="0.35">
      <c r="EW2198" s="31"/>
      <c r="FB2198" s="5"/>
      <c r="FI2198" s="5"/>
      <c r="FJ2198" s="139"/>
      <c r="FL2198" s="2"/>
      <c r="FN2198" s="2"/>
    </row>
    <row r="2199" spans="153:170" x14ac:dyDescent="0.35">
      <c r="EW2199" s="31"/>
      <c r="FB2199" s="5"/>
      <c r="FI2199" s="5"/>
      <c r="FJ2199" s="139"/>
      <c r="FL2199" s="2"/>
      <c r="FN2199" s="2"/>
    </row>
    <row r="2200" spans="153:170" x14ac:dyDescent="0.35">
      <c r="EW2200" s="31"/>
      <c r="FB2200" s="5"/>
      <c r="FI2200" s="5"/>
      <c r="FJ2200" s="139"/>
      <c r="FL2200" s="2"/>
      <c r="FN2200" s="2"/>
    </row>
    <row r="2201" spans="153:170" x14ac:dyDescent="0.35">
      <c r="EW2201" s="31"/>
      <c r="FB2201" s="5"/>
      <c r="FI2201" s="5"/>
      <c r="FJ2201" s="139"/>
      <c r="FL2201" s="2"/>
      <c r="FN2201" s="2"/>
    </row>
    <row r="2202" spans="153:170" x14ac:dyDescent="0.35">
      <c r="EW2202" s="31"/>
      <c r="FB2202" s="5"/>
      <c r="FI2202" s="5"/>
      <c r="FJ2202" s="139"/>
      <c r="FL2202" s="2"/>
      <c r="FN2202" s="2"/>
    </row>
    <row r="2203" spans="153:170" x14ac:dyDescent="0.35">
      <c r="EW2203" s="31"/>
      <c r="FB2203" s="5"/>
      <c r="FI2203" s="5"/>
      <c r="FJ2203" s="139"/>
      <c r="FL2203" s="2"/>
      <c r="FN2203" s="2"/>
    </row>
    <row r="2204" spans="153:170" x14ac:dyDescent="0.35">
      <c r="EW2204" s="31"/>
      <c r="FB2204" s="5"/>
      <c r="FI2204" s="5"/>
      <c r="FJ2204" s="139"/>
      <c r="FL2204" s="2"/>
      <c r="FN2204" s="2"/>
    </row>
    <row r="2205" spans="153:170" x14ac:dyDescent="0.35">
      <c r="EW2205" s="31"/>
      <c r="FB2205" s="5"/>
      <c r="FI2205" s="5"/>
      <c r="FJ2205" s="139"/>
      <c r="FL2205" s="2"/>
      <c r="FN2205" s="2"/>
    </row>
    <row r="2206" spans="153:170" x14ac:dyDescent="0.35">
      <c r="EW2206" s="31"/>
      <c r="FB2206" s="5"/>
      <c r="FI2206" s="5"/>
      <c r="FJ2206" s="139"/>
      <c r="FL2206" s="2"/>
      <c r="FN2206" s="2"/>
    </row>
    <row r="2207" spans="153:170" x14ac:dyDescent="0.35">
      <c r="EW2207" s="31"/>
      <c r="FB2207" s="5"/>
      <c r="FI2207" s="5"/>
      <c r="FJ2207" s="139"/>
      <c r="FL2207" s="2"/>
      <c r="FN2207" s="2"/>
    </row>
    <row r="2208" spans="153:170" x14ac:dyDescent="0.35">
      <c r="EW2208" s="31"/>
      <c r="FB2208" s="5"/>
      <c r="FI2208" s="5"/>
      <c r="FJ2208" s="139"/>
      <c r="FL2208" s="2"/>
      <c r="FN2208" s="2"/>
    </row>
    <row r="2209" spans="153:170" x14ac:dyDescent="0.35">
      <c r="EW2209" s="31"/>
      <c r="FB2209" s="5"/>
      <c r="FI2209" s="5"/>
      <c r="FJ2209" s="139"/>
      <c r="FL2209" s="2"/>
      <c r="FN2209" s="2"/>
    </row>
    <row r="2210" spans="153:170" x14ac:dyDescent="0.35">
      <c r="EW2210" s="31"/>
      <c r="FB2210" s="5"/>
      <c r="FI2210" s="5"/>
      <c r="FJ2210" s="139"/>
      <c r="FL2210" s="2"/>
      <c r="FN2210" s="2"/>
    </row>
    <row r="2211" spans="153:170" x14ac:dyDescent="0.35">
      <c r="EW2211" s="31"/>
      <c r="FB2211" s="5"/>
      <c r="FI2211" s="5"/>
      <c r="FJ2211" s="139"/>
      <c r="FL2211" s="2"/>
      <c r="FN2211" s="2"/>
    </row>
    <row r="2212" spans="153:170" x14ac:dyDescent="0.35">
      <c r="EW2212" s="31"/>
      <c r="FB2212" s="5"/>
      <c r="FI2212" s="5"/>
      <c r="FJ2212" s="139"/>
      <c r="FL2212" s="2"/>
      <c r="FN2212" s="2"/>
    </row>
    <row r="2213" spans="153:170" x14ac:dyDescent="0.35">
      <c r="EW2213" s="31"/>
      <c r="FB2213" s="5"/>
      <c r="FI2213" s="5"/>
      <c r="FJ2213" s="139"/>
      <c r="FL2213" s="2"/>
      <c r="FN2213" s="2"/>
    </row>
    <row r="2214" spans="153:170" x14ac:dyDescent="0.35">
      <c r="EW2214" s="31"/>
      <c r="FB2214" s="5"/>
      <c r="FI2214" s="5"/>
      <c r="FJ2214" s="139"/>
      <c r="FL2214" s="2"/>
      <c r="FN2214" s="2"/>
    </row>
    <row r="2215" spans="153:170" x14ac:dyDescent="0.35">
      <c r="EW2215" s="31"/>
      <c r="FB2215" s="5"/>
      <c r="FI2215" s="5"/>
      <c r="FJ2215" s="139"/>
      <c r="FL2215" s="2"/>
      <c r="FN2215" s="2"/>
    </row>
    <row r="2216" spans="153:170" x14ac:dyDescent="0.35">
      <c r="EW2216" s="31"/>
      <c r="FB2216" s="5"/>
      <c r="FI2216" s="5"/>
      <c r="FJ2216" s="139"/>
      <c r="FL2216" s="2"/>
      <c r="FN2216" s="2"/>
    </row>
    <row r="2217" spans="153:170" x14ac:dyDescent="0.35">
      <c r="EW2217" s="31"/>
      <c r="FB2217" s="5"/>
      <c r="FI2217" s="5"/>
      <c r="FJ2217" s="139"/>
      <c r="FL2217" s="2"/>
      <c r="FN2217" s="2"/>
    </row>
    <row r="2218" spans="153:170" x14ac:dyDescent="0.35">
      <c r="EW2218" s="31"/>
      <c r="FB2218" s="5"/>
      <c r="FI2218" s="5"/>
      <c r="FJ2218" s="139"/>
      <c r="FL2218" s="2"/>
      <c r="FN2218" s="2"/>
    </row>
    <row r="2219" spans="153:170" x14ac:dyDescent="0.35">
      <c r="EW2219" s="31"/>
      <c r="FB2219" s="5"/>
      <c r="FI2219" s="5"/>
      <c r="FJ2219" s="139"/>
      <c r="FL2219" s="2"/>
      <c r="FN2219" s="2"/>
    </row>
    <row r="2220" spans="153:170" x14ac:dyDescent="0.35">
      <c r="EW2220" s="31"/>
      <c r="FB2220" s="5"/>
      <c r="FI2220" s="5"/>
      <c r="FJ2220" s="139"/>
      <c r="FL2220" s="2"/>
      <c r="FN2220" s="2"/>
    </row>
    <row r="2221" spans="153:170" x14ac:dyDescent="0.35">
      <c r="EW2221" s="31"/>
      <c r="FB2221" s="5"/>
      <c r="FI2221" s="5"/>
      <c r="FJ2221" s="139"/>
      <c r="FL2221" s="2"/>
      <c r="FN2221" s="2"/>
    </row>
    <row r="2222" spans="153:170" x14ac:dyDescent="0.35">
      <c r="EW2222" s="31"/>
      <c r="FB2222" s="5"/>
      <c r="FI2222" s="5"/>
      <c r="FJ2222" s="139"/>
      <c r="FL2222" s="2"/>
      <c r="FN2222" s="2"/>
    </row>
    <row r="2223" spans="153:170" x14ac:dyDescent="0.35">
      <c r="EW2223" s="31"/>
      <c r="FB2223" s="5"/>
      <c r="FI2223" s="5"/>
      <c r="FJ2223" s="139"/>
      <c r="FL2223" s="2"/>
      <c r="FN2223" s="2"/>
    </row>
    <row r="2224" spans="153:170" x14ac:dyDescent="0.35">
      <c r="EW2224" s="31"/>
      <c r="FB2224" s="5"/>
      <c r="FI2224" s="5"/>
      <c r="FJ2224" s="139"/>
      <c r="FL2224" s="2"/>
      <c r="FN2224" s="2"/>
    </row>
    <row r="2225" spans="153:170" x14ac:dyDescent="0.35">
      <c r="EW2225" s="31"/>
      <c r="FB2225" s="5"/>
      <c r="FI2225" s="5"/>
      <c r="FJ2225" s="139"/>
      <c r="FL2225" s="2"/>
      <c r="FN2225" s="2"/>
    </row>
    <row r="2226" spans="153:170" x14ac:dyDescent="0.35">
      <c r="EW2226" s="31"/>
      <c r="FB2226" s="5"/>
      <c r="FI2226" s="5"/>
      <c r="FJ2226" s="139"/>
      <c r="FL2226" s="2"/>
      <c r="FN2226" s="2"/>
    </row>
    <row r="2227" spans="153:170" x14ac:dyDescent="0.35">
      <c r="EW2227" s="31"/>
      <c r="FB2227" s="5"/>
      <c r="FI2227" s="5"/>
      <c r="FJ2227" s="139"/>
      <c r="FL2227" s="2"/>
      <c r="FN2227" s="2"/>
    </row>
    <row r="2228" spans="153:170" x14ac:dyDescent="0.35">
      <c r="EW2228" s="31"/>
      <c r="FB2228" s="5"/>
      <c r="FI2228" s="5"/>
      <c r="FJ2228" s="139"/>
      <c r="FL2228" s="2"/>
      <c r="FN2228" s="2"/>
    </row>
    <row r="2229" spans="153:170" x14ac:dyDescent="0.35">
      <c r="EW2229" s="31"/>
      <c r="FB2229" s="5"/>
      <c r="FI2229" s="5"/>
      <c r="FJ2229" s="139"/>
      <c r="FL2229" s="2"/>
      <c r="FN2229" s="2"/>
    </row>
    <row r="2230" spans="153:170" x14ac:dyDescent="0.35">
      <c r="EW2230" s="31"/>
      <c r="FB2230" s="5"/>
      <c r="FI2230" s="5"/>
      <c r="FJ2230" s="139"/>
      <c r="FL2230" s="2"/>
      <c r="FN2230" s="2"/>
    </row>
    <row r="2231" spans="153:170" x14ac:dyDescent="0.35">
      <c r="EW2231" s="31"/>
      <c r="FB2231" s="5"/>
      <c r="FI2231" s="5"/>
      <c r="FJ2231" s="139"/>
      <c r="FL2231" s="2"/>
      <c r="FN2231" s="2"/>
    </row>
    <row r="2232" spans="153:170" x14ac:dyDescent="0.35">
      <c r="EW2232" s="31"/>
      <c r="FB2232" s="5"/>
      <c r="FI2232" s="5"/>
      <c r="FJ2232" s="139"/>
      <c r="FL2232" s="2"/>
      <c r="FN2232" s="2"/>
    </row>
    <row r="2233" spans="153:170" x14ac:dyDescent="0.35">
      <c r="EW2233" s="31"/>
      <c r="FB2233" s="5"/>
      <c r="FI2233" s="5"/>
      <c r="FJ2233" s="139"/>
      <c r="FL2233" s="2"/>
      <c r="FN2233" s="2"/>
    </row>
    <row r="2234" spans="153:170" x14ac:dyDescent="0.35">
      <c r="EW2234" s="31"/>
      <c r="FB2234" s="5"/>
      <c r="FI2234" s="5"/>
      <c r="FJ2234" s="139"/>
      <c r="FL2234" s="2"/>
      <c r="FN2234" s="2"/>
    </row>
    <row r="2235" spans="153:170" x14ac:dyDescent="0.35">
      <c r="EW2235" s="31"/>
      <c r="FB2235" s="5"/>
      <c r="FI2235" s="5"/>
      <c r="FJ2235" s="139"/>
      <c r="FL2235" s="2"/>
      <c r="FN2235" s="2"/>
    </row>
    <row r="2236" spans="153:170" x14ac:dyDescent="0.35">
      <c r="EW2236" s="31"/>
      <c r="FB2236" s="5"/>
      <c r="FI2236" s="5"/>
      <c r="FJ2236" s="139"/>
      <c r="FL2236" s="2"/>
      <c r="FN2236" s="2"/>
    </row>
    <row r="2237" spans="153:170" x14ac:dyDescent="0.35">
      <c r="EW2237" s="31"/>
      <c r="FB2237" s="5"/>
      <c r="FI2237" s="5"/>
      <c r="FJ2237" s="139"/>
      <c r="FL2237" s="2"/>
      <c r="FN2237" s="2"/>
    </row>
    <row r="2238" spans="153:170" x14ac:dyDescent="0.35">
      <c r="EW2238" s="31"/>
      <c r="FB2238" s="5"/>
      <c r="FI2238" s="5"/>
      <c r="FJ2238" s="139"/>
      <c r="FL2238" s="2"/>
      <c r="FN2238" s="2"/>
    </row>
    <row r="2239" spans="153:170" x14ac:dyDescent="0.35">
      <c r="EW2239" s="31"/>
      <c r="FB2239" s="5"/>
      <c r="FI2239" s="5"/>
      <c r="FJ2239" s="139"/>
      <c r="FL2239" s="2"/>
      <c r="FN2239" s="2"/>
    </row>
    <row r="2240" spans="153:170" x14ac:dyDescent="0.35">
      <c r="EW2240" s="31"/>
      <c r="FB2240" s="5"/>
      <c r="FI2240" s="5"/>
      <c r="FJ2240" s="139"/>
      <c r="FL2240" s="2"/>
      <c r="FN2240" s="2"/>
    </row>
    <row r="2241" spans="153:170" x14ac:dyDescent="0.35">
      <c r="EW2241" s="31"/>
      <c r="FB2241" s="5"/>
      <c r="FI2241" s="5"/>
      <c r="FJ2241" s="139"/>
      <c r="FL2241" s="2"/>
      <c r="FN2241" s="2"/>
    </row>
    <row r="2242" spans="153:170" x14ac:dyDescent="0.35">
      <c r="EW2242" s="31"/>
      <c r="FB2242" s="5"/>
      <c r="FI2242" s="5"/>
      <c r="FJ2242" s="139"/>
      <c r="FL2242" s="2"/>
      <c r="FN2242" s="2"/>
    </row>
    <row r="2243" spans="153:170" x14ac:dyDescent="0.35">
      <c r="EW2243" s="31"/>
      <c r="FB2243" s="5"/>
      <c r="FI2243" s="5"/>
      <c r="FJ2243" s="139"/>
      <c r="FL2243" s="2"/>
      <c r="FN2243" s="2"/>
    </row>
    <row r="2244" spans="153:170" x14ac:dyDescent="0.35">
      <c r="EW2244" s="31"/>
      <c r="FB2244" s="5"/>
      <c r="FI2244" s="5"/>
      <c r="FJ2244" s="139"/>
      <c r="FL2244" s="2"/>
      <c r="FN2244" s="2"/>
    </row>
    <row r="2245" spans="153:170" x14ac:dyDescent="0.35">
      <c r="EW2245" s="31"/>
      <c r="FB2245" s="5"/>
      <c r="FI2245" s="5"/>
      <c r="FJ2245" s="139"/>
      <c r="FL2245" s="2"/>
      <c r="FN2245" s="2"/>
    </row>
    <row r="2246" spans="153:170" x14ac:dyDescent="0.35">
      <c r="EW2246" s="31"/>
      <c r="FB2246" s="5"/>
      <c r="FI2246" s="5"/>
      <c r="FJ2246" s="139"/>
      <c r="FL2246" s="2"/>
      <c r="FN2246" s="2"/>
    </row>
    <row r="2247" spans="153:170" x14ac:dyDescent="0.35">
      <c r="EW2247" s="31"/>
      <c r="FB2247" s="5"/>
      <c r="FI2247" s="5"/>
      <c r="FJ2247" s="139"/>
      <c r="FL2247" s="2"/>
      <c r="FN2247" s="2"/>
    </row>
    <row r="2248" spans="153:170" x14ac:dyDescent="0.35">
      <c r="EW2248" s="31"/>
      <c r="FB2248" s="5"/>
      <c r="FI2248" s="5"/>
      <c r="FJ2248" s="139"/>
      <c r="FL2248" s="2"/>
      <c r="FN2248" s="2"/>
    </row>
    <row r="2249" spans="153:170" x14ac:dyDescent="0.35">
      <c r="EW2249" s="31"/>
      <c r="FB2249" s="5"/>
      <c r="FI2249" s="5"/>
      <c r="FJ2249" s="139"/>
      <c r="FL2249" s="2"/>
      <c r="FN2249" s="2"/>
    </row>
    <row r="2250" spans="153:170" x14ac:dyDescent="0.35">
      <c r="EW2250" s="31"/>
      <c r="FB2250" s="5"/>
      <c r="FI2250" s="5"/>
      <c r="FJ2250" s="139"/>
      <c r="FL2250" s="2"/>
      <c r="FN2250" s="2"/>
    </row>
    <row r="2251" spans="153:170" x14ac:dyDescent="0.35">
      <c r="EW2251" s="31"/>
      <c r="FB2251" s="5"/>
      <c r="FI2251" s="5"/>
      <c r="FJ2251" s="139"/>
      <c r="FL2251" s="2"/>
      <c r="FN2251" s="2"/>
    </row>
    <row r="2252" spans="153:170" x14ac:dyDescent="0.35">
      <c r="EW2252" s="31"/>
      <c r="FB2252" s="5"/>
      <c r="FI2252" s="5"/>
      <c r="FJ2252" s="139"/>
      <c r="FL2252" s="2"/>
      <c r="FN2252" s="2"/>
    </row>
    <row r="2253" spans="153:170" x14ac:dyDescent="0.35">
      <c r="EW2253" s="31"/>
      <c r="FB2253" s="5"/>
      <c r="FI2253" s="5"/>
      <c r="FJ2253" s="139"/>
      <c r="FL2253" s="2"/>
      <c r="FN2253" s="2"/>
    </row>
    <row r="2254" spans="153:170" x14ac:dyDescent="0.35">
      <c r="EW2254" s="31"/>
      <c r="FB2254" s="5"/>
      <c r="FI2254" s="5"/>
      <c r="FJ2254" s="139"/>
      <c r="FL2254" s="2"/>
      <c r="FN2254" s="2"/>
    </row>
    <row r="2255" spans="153:170" x14ac:dyDescent="0.35">
      <c r="EW2255" s="31"/>
      <c r="FB2255" s="5"/>
      <c r="FI2255" s="5"/>
      <c r="FJ2255" s="139"/>
      <c r="FL2255" s="2"/>
      <c r="FN2255" s="2"/>
    </row>
    <row r="2256" spans="153:170" x14ac:dyDescent="0.35">
      <c r="EW2256" s="31"/>
      <c r="FB2256" s="5"/>
      <c r="FI2256" s="5"/>
      <c r="FJ2256" s="139"/>
      <c r="FL2256" s="2"/>
      <c r="FN2256" s="2"/>
    </row>
    <row r="2257" spans="153:170" x14ac:dyDescent="0.35">
      <c r="EW2257" s="31"/>
      <c r="FB2257" s="5"/>
      <c r="FI2257" s="5"/>
      <c r="FJ2257" s="139"/>
      <c r="FL2257" s="2"/>
      <c r="FN2257" s="2"/>
    </row>
    <row r="2258" spans="153:170" x14ac:dyDescent="0.35">
      <c r="EW2258" s="31"/>
      <c r="FB2258" s="5"/>
      <c r="FI2258" s="5"/>
      <c r="FJ2258" s="139"/>
      <c r="FL2258" s="2"/>
      <c r="FN2258" s="2"/>
    </row>
    <row r="2259" spans="153:170" x14ac:dyDescent="0.35">
      <c r="EW2259" s="31"/>
      <c r="FB2259" s="5"/>
      <c r="FI2259" s="5"/>
      <c r="FJ2259" s="139"/>
      <c r="FL2259" s="2"/>
      <c r="FN2259" s="2"/>
    </row>
    <row r="2260" spans="153:170" x14ac:dyDescent="0.35">
      <c r="EW2260" s="31"/>
      <c r="FB2260" s="5"/>
      <c r="FI2260" s="5"/>
      <c r="FJ2260" s="139"/>
      <c r="FL2260" s="2"/>
      <c r="FN2260" s="2"/>
    </row>
    <row r="2261" spans="153:170" x14ac:dyDescent="0.35">
      <c r="EW2261" s="31"/>
      <c r="FB2261" s="5"/>
      <c r="FI2261" s="5"/>
      <c r="FJ2261" s="139"/>
      <c r="FL2261" s="2"/>
      <c r="FN2261" s="2"/>
    </row>
    <row r="2262" spans="153:170" x14ac:dyDescent="0.35">
      <c r="EW2262" s="31"/>
      <c r="FB2262" s="5"/>
      <c r="FI2262" s="5"/>
      <c r="FJ2262" s="139"/>
      <c r="FL2262" s="2"/>
      <c r="FN2262" s="2"/>
    </row>
    <row r="2263" spans="153:170" x14ac:dyDescent="0.35">
      <c r="EW2263" s="31"/>
      <c r="FB2263" s="5"/>
      <c r="FI2263" s="5"/>
      <c r="FJ2263" s="139"/>
      <c r="FL2263" s="2"/>
      <c r="FN2263" s="2"/>
    </row>
    <row r="2264" spans="153:170" x14ac:dyDescent="0.35">
      <c r="EW2264" s="31"/>
      <c r="FB2264" s="5"/>
      <c r="FI2264" s="5"/>
      <c r="FJ2264" s="139"/>
      <c r="FL2264" s="2"/>
      <c r="FN2264" s="2"/>
    </row>
    <row r="2265" spans="153:170" x14ac:dyDescent="0.35">
      <c r="EW2265" s="31"/>
      <c r="FB2265" s="5"/>
      <c r="FI2265" s="5"/>
      <c r="FJ2265" s="139"/>
      <c r="FL2265" s="2"/>
      <c r="FN2265" s="2"/>
    </row>
    <row r="2266" spans="153:170" x14ac:dyDescent="0.35">
      <c r="EW2266" s="31"/>
      <c r="FB2266" s="5"/>
      <c r="FI2266" s="5"/>
      <c r="FJ2266" s="139"/>
      <c r="FL2266" s="2"/>
      <c r="FN2266" s="2"/>
    </row>
    <row r="2267" spans="153:170" x14ac:dyDescent="0.35">
      <c r="EW2267" s="31"/>
      <c r="FB2267" s="5"/>
      <c r="FI2267" s="5"/>
      <c r="FJ2267" s="139"/>
      <c r="FL2267" s="2"/>
      <c r="FN2267" s="2"/>
    </row>
    <row r="2268" spans="153:170" x14ac:dyDescent="0.35">
      <c r="EW2268" s="31"/>
      <c r="FB2268" s="5"/>
      <c r="FI2268" s="5"/>
      <c r="FJ2268" s="139"/>
      <c r="FL2268" s="2"/>
      <c r="FN2268" s="2"/>
    </row>
    <row r="2269" spans="153:170" x14ac:dyDescent="0.35">
      <c r="EW2269" s="31"/>
      <c r="FB2269" s="5"/>
      <c r="FI2269" s="5"/>
      <c r="FJ2269" s="139"/>
      <c r="FL2269" s="2"/>
      <c r="FN2269" s="2"/>
    </row>
    <row r="2270" spans="153:170" x14ac:dyDescent="0.35">
      <c r="EW2270" s="31"/>
      <c r="FB2270" s="5"/>
      <c r="FI2270" s="5"/>
      <c r="FJ2270" s="139"/>
      <c r="FL2270" s="2"/>
      <c r="FN2270" s="2"/>
    </row>
    <row r="2271" spans="153:170" x14ac:dyDescent="0.35">
      <c r="EW2271" s="31"/>
      <c r="FB2271" s="5"/>
      <c r="FI2271" s="5"/>
      <c r="FJ2271" s="139"/>
      <c r="FL2271" s="2"/>
      <c r="FN2271" s="2"/>
    </row>
    <row r="2272" spans="153:170" x14ac:dyDescent="0.35">
      <c r="EW2272" s="31"/>
      <c r="FB2272" s="5"/>
      <c r="FI2272" s="5"/>
      <c r="FJ2272" s="139"/>
      <c r="FL2272" s="2"/>
      <c r="FN2272" s="2"/>
    </row>
    <row r="2273" spans="153:170" x14ac:dyDescent="0.35">
      <c r="EW2273" s="31"/>
      <c r="FB2273" s="5"/>
      <c r="FI2273" s="5"/>
      <c r="FJ2273" s="139"/>
      <c r="FL2273" s="2"/>
      <c r="FN2273" s="2"/>
    </row>
    <row r="2274" spans="153:170" x14ac:dyDescent="0.35">
      <c r="EW2274" s="31"/>
      <c r="FB2274" s="5"/>
      <c r="FI2274" s="5"/>
      <c r="FJ2274" s="139"/>
      <c r="FL2274" s="2"/>
      <c r="FN2274" s="2"/>
    </row>
    <row r="2275" spans="153:170" x14ac:dyDescent="0.35">
      <c r="EW2275" s="31"/>
      <c r="FB2275" s="5"/>
      <c r="FI2275" s="5"/>
      <c r="FJ2275" s="139"/>
      <c r="FL2275" s="2"/>
      <c r="FN2275" s="2"/>
    </row>
    <row r="2276" spans="153:170" x14ac:dyDescent="0.35">
      <c r="EW2276" s="31"/>
      <c r="FB2276" s="5"/>
      <c r="FI2276" s="5"/>
      <c r="FJ2276" s="139"/>
      <c r="FL2276" s="2"/>
      <c r="FN2276" s="2"/>
    </row>
    <row r="2277" spans="153:170" x14ac:dyDescent="0.35">
      <c r="EW2277" s="31"/>
      <c r="FB2277" s="5"/>
      <c r="FI2277" s="5"/>
      <c r="FJ2277" s="139"/>
      <c r="FL2277" s="2"/>
      <c r="FN2277" s="2"/>
    </row>
    <row r="2278" spans="153:170" x14ac:dyDescent="0.35">
      <c r="EW2278" s="31"/>
      <c r="FB2278" s="5"/>
      <c r="FI2278" s="5"/>
      <c r="FJ2278" s="139"/>
      <c r="FL2278" s="2"/>
      <c r="FN2278" s="2"/>
    </row>
    <row r="2279" spans="153:170" x14ac:dyDescent="0.35">
      <c r="EW2279" s="31"/>
      <c r="FB2279" s="5"/>
      <c r="FI2279" s="5"/>
      <c r="FJ2279" s="139"/>
      <c r="FL2279" s="2"/>
      <c r="FN2279" s="2"/>
    </row>
    <row r="2280" spans="153:170" x14ac:dyDescent="0.35">
      <c r="EW2280" s="31"/>
      <c r="FB2280" s="5"/>
      <c r="FI2280" s="5"/>
      <c r="FJ2280" s="139"/>
      <c r="FL2280" s="2"/>
      <c r="FN2280" s="2"/>
    </row>
    <row r="2281" spans="153:170" x14ac:dyDescent="0.35">
      <c r="EW2281" s="31"/>
      <c r="FB2281" s="5"/>
      <c r="FI2281" s="5"/>
      <c r="FJ2281" s="139"/>
      <c r="FL2281" s="2"/>
      <c r="FN2281" s="2"/>
    </row>
    <row r="2282" spans="153:170" x14ac:dyDescent="0.35">
      <c r="EW2282" s="31"/>
      <c r="FB2282" s="5"/>
      <c r="FI2282" s="5"/>
      <c r="FJ2282" s="139"/>
      <c r="FL2282" s="2"/>
      <c r="FN2282" s="2"/>
    </row>
    <row r="2283" spans="153:170" x14ac:dyDescent="0.35">
      <c r="EW2283" s="31"/>
      <c r="FB2283" s="5"/>
      <c r="FI2283" s="5"/>
      <c r="FJ2283" s="139"/>
      <c r="FL2283" s="2"/>
      <c r="FN2283" s="2"/>
    </row>
    <row r="2284" spans="153:170" x14ac:dyDescent="0.35">
      <c r="EW2284" s="31"/>
      <c r="FB2284" s="5"/>
      <c r="FI2284" s="5"/>
      <c r="FJ2284" s="139"/>
      <c r="FL2284" s="2"/>
      <c r="FN2284" s="2"/>
    </row>
    <row r="2285" spans="153:170" x14ac:dyDescent="0.35">
      <c r="EW2285" s="31"/>
      <c r="FB2285" s="5"/>
      <c r="FI2285" s="5"/>
      <c r="FJ2285" s="139"/>
      <c r="FL2285" s="2"/>
      <c r="FN2285" s="2"/>
    </row>
    <row r="2286" spans="153:170" x14ac:dyDescent="0.35">
      <c r="EW2286" s="31"/>
      <c r="FB2286" s="5"/>
      <c r="FI2286" s="5"/>
      <c r="FJ2286" s="139"/>
      <c r="FL2286" s="2"/>
      <c r="FN2286" s="2"/>
    </row>
    <row r="2287" spans="153:170" x14ac:dyDescent="0.35">
      <c r="EW2287" s="31"/>
      <c r="FB2287" s="5"/>
      <c r="FI2287" s="5"/>
      <c r="FJ2287" s="139"/>
      <c r="FL2287" s="2"/>
      <c r="FN2287" s="2"/>
    </row>
    <row r="2288" spans="153:170" x14ac:dyDescent="0.35">
      <c r="EW2288" s="31"/>
      <c r="FB2288" s="5"/>
      <c r="FI2288" s="5"/>
      <c r="FJ2288" s="139"/>
      <c r="FL2288" s="2"/>
      <c r="FN2288" s="2"/>
    </row>
    <row r="2289" spans="153:170" x14ac:dyDescent="0.35">
      <c r="EW2289" s="31"/>
      <c r="FB2289" s="5"/>
      <c r="FI2289" s="5"/>
      <c r="FJ2289" s="139"/>
      <c r="FL2289" s="2"/>
      <c r="FN2289" s="2"/>
    </row>
    <row r="2290" spans="153:170" x14ac:dyDescent="0.35">
      <c r="EW2290" s="31"/>
      <c r="FB2290" s="5"/>
      <c r="FI2290" s="5"/>
      <c r="FJ2290" s="139"/>
      <c r="FL2290" s="2"/>
      <c r="FN2290" s="2"/>
    </row>
    <row r="2291" spans="153:170" x14ac:dyDescent="0.35">
      <c r="EW2291" s="31"/>
      <c r="FB2291" s="5"/>
      <c r="FI2291" s="5"/>
      <c r="FJ2291" s="139"/>
      <c r="FL2291" s="2"/>
      <c r="FN2291" s="2"/>
    </row>
    <row r="2292" spans="153:170" x14ac:dyDescent="0.35">
      <c r="EW2292" s="31"/>
      <c r="FB2292" s="5"/>
      <c r="FI2292" s="5"/>
      <c r="FJ2292" s="139"/>
      <c r="FL2292" s="2"/>
      <c r="FN2292" s="2"/>
    </row>
    <row r="2293" spans="153:170" x14ac:dyDescent="0.35">
      <c r="EW2293" s="31"/>
      <c r="FB2293" s="5"/>
      <c r="FI2293" s="5"/>
      <c r="FJ2293" s="139"/>
      <c r="FL2293" s="2"/>
      <c r="FN2293" s="2"/>
    </row>
    <row r="2294" spans="153:170" x14ac:dyDescent="0.35">
      <c r="EW2294" s="31"/>
      <c r="FB2294" s="5"/>
      <c r="FI2294" s="5"/>
      <c r="FJ2294" s="139"/>
      <c r="FL2294" s="2"/>
      <c r="FN2294" s="2"/>
    </row>
    <row r="2295" spans="153:170" x14ac:dyDescent="0.35">
      <c r="EW2295" s="31"/>
      <c r="FB2295" s="5"/>
      <c r="FI2295" s="5"/>
      <c r="FJ2295" s="139"/>
      <c r="FL2295" s="2"/>
      <c r="FN2295" s="2"/>
    </row>
    <row r="2296" spans="153:170" x14ac:dyDescent="0.35">
      <c r="EW2296" s="31"/>
      <c r="FB2296" s="5"/>
      <c r="FI2296" s="5"/>
      <c r="FJ2296" s="139"/>
      <c r="FL2296" s="2"/>
      <c r="FN2296" s="2"/>
    </row>
    <row r="2297" spans="153:170" x14ac:dyDescent="0.35">
      <c r="EW2297" s="31"/>
      <c r="FB2297" s="5"/>
      <c r="FI2297" s="5"/>
      <c r="FJ2297" s="139"/>
      <c r="FL2297" s="2"/>
      <c r="FN2297" s="2"/>
    </row>
    <row r="2298" spans="153:170" x14ac:dyDescent="0.35">
      <c r="EW2298" s="31"/>
      <c r="FB2298" s="5"/>
      <c r="FI2298" s="5"/>
      <c r="FJ2298" s="139"/>
      <c r="FL2298" s="2"/>
      <c r="FN2298" s="2"/>
    </row>
    <row r="2299" spans="153:170" x14ac:dyDescent="0.35">
      <c r="EW2299" s="31"/>
      <c r="FB2299" s="5"/>
      <c r="FI2299" s="5"/>
      <c r="FJ2299" s="139"/>
      <c r="FL2299" s="2"/>
      <c r="FN2299" s="2"/>
    </row>
    <row r="2300" spans="153:170" x14ac:dyDescent="0.35">
      <c r="EW2300" s="31"/>
      <c r="FB2300" s="5"/>
      <c r="FI2300" s="5"/>
      <c r="FJ2300" s="139"/>
      <c r="FL2300" s="2"/>
      <c r="FN2300" s="2"/>
    </row>
    <row r="2301" spans="153:170" x14ac:dyDescent="0.35">
      <c r="EW2301" s="31"/>
      <c r="FB2301" s="5"/>
      <c r="FI2301" s="5"/>
      <c r="FJ2301" s="139"/>
      <c r="FL2301" s="2"/>
      <c r="FN2301" s="2"/>
    </row>
    <row r="2302" spans="153:170" x14ac:dyDescent="0.35">
      <c r="EW2302" s="31"/>
      <c r="FB2302" s="5"/>
      <c r="FI2302" s="5"/>
      <c r="FJ2302" s="139"/>
      <c r="FL2302" s="2"/>
      <c r="FN2302" s="2"/>
    </row>
    <row r="2303" spans="153:170" x14ac:dyDescent="0.35">
      <c r="EW2303" s="31"/>
      <c r="FB2303" s="5"/>
      <c r="FI2303" s="5"/>
      <c r="FJ2303" s="139"/>
      <c r="FL2303" s="2"/>
      <c r="FN2303" s="2"/>
    </row>
    <row r="2304" spans="153:170" x14ac:dyDescent="0.35">
      <c r="EW2304" s="31"/>
      <c r="FB2304" s="5"/>
      <c r="FI2304" s="5"/>
      <c r="FJ2304" s="139"/>
      <c r="FL2304" s="2"/>
      <c r="FN2304" s="2"/>
    </row>
    <row r="2305" spans="153:170" x14ac:dyDescent="0.35">
      <c r="EW2305" s="31"/>
      <c r="FB2305" s="5"/>
      <c r="FI2305" s="5"/>
      <c r="FJ2305" s="139"/>
      <c r="FL2305" s="2"/>
      <c r="FN2305" s="2"/>
    </row>
    <row r="2306" spans="153:170" x14ac:dyDescent="0.35">
      <c r="EW2306" s="31"/>
      <c r="FB2306" s="5"/>
      <c r="FI2306" s="5"/>
      <c r="FJ2306" s="139"/>
      <c r="FL2306" s="2"/>
      <c r="FN2306" s="2"/>
    </row>
    <row r="2307" spans="153:170" x14ac:dyDescent="0.35">
      <c r="EW2307" s="31"/>
      <c r="FB2307" s="5"/>
      <c r="FI2307" s="5"/>
      <c r="FJ2307" s="139"/>
      <c r="FL2307" s="2"/>
      <c r="FN2307" s="2"/>
    </row>
    <row r="2308" spans="153:170" x14ac:dyDescent="0.35">
      <c r="EW2308" s="31"/>
      <c r="FB2308" s="5"/>
      <c r="FI2308" s="5"/>
      <c r="FJ2308" s="139"/>
      <c r="FL2308" s="2"/>
      <c r="FN2308" s="2"/>
    </row>
    <row r="2309" spans="153:170" x14ac:dyDescent="0.35">
      <c r="EW2309" s="31"/>
      <c r="FB2309" s="5"/>
      <c r="FI2309" s="5"/>
      <c r="FJ2309" s="139"/>
      <c r="FL2309" s="2"/>
      <c r="FN2309" s="2"/>
    </row>
    <row r="2310" spans="153:170" x14ac:dyDescent="0.35">
      <c r="EW2310" s="31"/>
      <c r="FB2310" s="5"/>
      <c r="FI2310" s="5"/>
      <c r="FJ2310" s="139"/>
      <c r="FL2310" s="2"/>
      <c r="FN2310" s="2"/>
    </row>
    <row r="2311" spans="153:170" x14ac:dyDescent="0.35">
      <c r="EW2311" s="31"/>
      <c r="FB2311" s="5"/>
      <c r="FI2311" s="5"/>
      <c r="FJ2311" s="139"/>
      <c r="FL2311" s="2"/>
      <c r="FN2311" s="2"/>
    </row>
    <row r="2312" spans="153:170" x14ac:dyDescent="0.35">
      <c r="EW2312" s="31"/>
      <c r="FB2312" s="5"/>
      <c r="FI2312" s="5"/>
      <c r="FJ2312" s="139"/>
      <c r="FL2312" s="2"/>
      <c r="FN2312" s="2"/>
    </row>
    <row r="2313" spans="153:170" x14ac:dyDescent="0.35">
      <c r="EW2313" s="31"/>
      <c r="FB2313" s="5"/>
      <c r="FI2313" s="5"/>
      <c r="FJ2313" s="139"/>
      <c r="FL2313" s="2"/>
      <c r="FN2313" s="2"/>
    </row>
    <row r="2314" spans="153:170" x14ac:dyDescent="0.35">
      <c r="EW2314" s="31"/>
      <c r="FB2314" s="5"/>
      <c r="FI2314" s="5"/>
      <c r="FJ2314" s="139"/>
      <c r="FL2314" s="2"/>
      <c r="FN2314" s="2"/>
    </row>
    <row r="2315" spans="153:170" x14ac:dyDescent="0.35">
      <c r="EW2315" s="31"/>
      <c r="FB2315" s="5"/>
      <c r="FI2315" s="5"/>
      <c r="FJ2315" s="139"/>
      <c r="FL2315" s="2"/>
      <c r="FN2315" s="2"/>
    </row>
    <row r="2316" spans="153:170" x14ac:dyDescent="0.35">
      <c r="EW2316" s="31"/>
      <c r="FB2316" s="5"/>
      <c r="FI2316" s="5"/>
      <c r="FJ2316" s="139"/>
      <c r="FL2316" s="2"/>
      <c r="FN2316" s="2"/>
    </row>
    <row r="2317" spans="153:170" x14ac:dyDescent="0.35">
      <c r="EW2317" s="31"/>
      <c r="FB2317" s="5"/>
      <c r="FI2317" s="5"/>
      <c r="FJ2317" s="139"/>
      <c r="FL2317" s="2"/>
      <c r="FN2317" s="2"/>
    </row>
    <row r="2318" spans="153:170" x14ac:dyDescent="0.35">
      <c r="EW2318" s="31"/>
      <c r="FB2318" s="5"/>
      <c r="FI2318" s="5"/>
      <c r="FJ2318" s="139"/>
      <c r="FL2318" s="2"/>
      <c r="FN2318" s="2"/>
    </row>
    <row r="2319" spans="153:170" x14ac:dyDescent="0.35">
      <c r="EW2319" s="31"/>
      <c r="FB2319" s="5"/>
      <c r="FI2319" s="5"/>
      <c r="FJ2319" s="139"/>
      <c r="FL2319" s="2"/>
      <c r="FN2319" s="2"/>
    </row>
    <row r="2320" spans="153:170" x14ac:dyDescent="0.35">
      <c r="EW2320" s="31"/>
      <c r="FB2320" s="5"/>
      <c r="FI2320" s="5"/>
      <c r="FJ2320" s="139"/>
      <c r="FL2320" s="2"/>
      <c r="FN2320" s="2"/>
    </row>
    <row r="2321" spans="153:170" x14ac:dyDescent="0.35">
      <c r="EW2321" s="31"/>
      <c r="FB2321" s="5"/>
      <c r="FI2321" s="5"/>
      <c r="FJ2321" s="139"/>
      <c r="FL2321" s="2"/>
      <c r="FN2321" s="2"/>
    </row>
    <row r="2322" spans="153:170" x14ac:dyDescent="0.35">
      <c r="EW2322" s="31"/>
      <c r="FB2322" s="5"/>
      <c r="FI2322" s="5"/>
      <c r="FJ2322" s="139"/>
      <c r="FL2322" s="2"/>
      <c r="FN2322" s="2"/>
    </row>
    <row r="2323" spans="153:170" x14ac:dyDescent="0.35">
      <c r="EW2323" s="31"/>
      <c r="FB2323" s="5"/>
      <c r="FI2323" s="5"/>
      <c r="FJ2323" s="139"/>
      <c r="FL2323" s="2"/>
      <c r="FN2323" s="2"/>
    </row>
    <row r="2324" spans="153:170" x14ac:dyDescent="0.35">
      <c r="EW2324" s="31"/>
      <c r="FB2324" s="5"/>
      <c r="FI2324" s="5"/>
      <c r="FJ2324" s="139"/>
      <c r="FL2324" s="2"/>
      <c r="FN2324" s="2"/>
    </row>
    <row r="2325" spans="153:170" x14ac:dyDescent="0.35">
      <c r="EW2325" s="31"/>
      <c r="FB2325" s="5"/>
      <c r="FI2325" s="5"/>
      <c r="FJ2325" s="139"/>
      <c r="FL2325" s="2"/>
      <c r="FN2325" s="2"/>
    </row>
    <row r="2326" spans="153:170" x14ac:dyDescent="0.35">
      <c r="EW2326" s="31"/>
      <c r="FB2326" s="5"/>
      <c r="FI2326" s="5"/>
      <c r="FJ2326" s="139"/>
      <c r="FL2326" s="2"/>
      <c r="FN2326" s="2"/>
    </row>
    <row r="2327" spans="153:170" x14ac:dyDescent="0.35">
      <c r="EW2327" s="31"/>
      <c r="FB2327" s="5"/>
      <c r="FI2327" s="5"/>
      <c r="FJ2327" s="139"/>
      <c r="FL2327" s="2"/>
      <c r="FN2327" s="2"/>
    </row>
    <row r="2328" spans="153:170" x14ac:dyDescent="0.35">
      <c r="EW2328" s="31"/>
      <c r="FB2328" s="5"/>
      <c r="FI2328" s="5"/>
      <c r="FJ2328" s="139"/>
      <c r="FL2328" s="2"/>
      <c r="FN2328" s="2"/>
    </row>
    <row r="2329" spans="153:170" x14ac:dyDescent="0.35">
      <c r="EW2329" s="31"/>
      <c r="FB2329" s="5"/>
      <c r="FI2329" s="5"/>
      <c r="FJ2329" s="139"/>
      <c r="FL2329" s="2"/>
      <c r="FN2329" s="2"/>
    </row>
    <row r="2330" spans="153:170" x14ac:dyDescent="0.35">
      <c r="EW2330" s="31"/>
      <c r="FB2330" s="5"/>
      <c r="FI2330" s="5"/>
      <c r="FJ2330" s="139"/>
      <c r="FL2330" s="2"/>
      <c r="FN2330" s="2"/>
    </row>
    <row r="2331" spans="153:170" x14ac:dyDescent="0.35">
      <c r="EW2331" s="31"/>
      <c r="FB2331" s="5"/>
      <c r="FI2331" s="5"/>
      <c r="FJ2331" s="139"/>
      <c r="FL2331" s="2"/>
      <c r="FN2331" s="2"/>
    </row>
    <row r="2332" spans="153:170" x14ac:dyDescent="0.35">
      <c r="EW2332" s="31"/>
      <c r="FB2332" s="5"/>
      <c r="FI2332" s="5"/>
      <c r="FJ2332" s="139"/>
      <c r="FL2332" s="2"/>
      <c r="FN2332" s="2"/>
    </row>
    <row r="2333" spans="153:170" x14ac:dyDescent="0.35">
      <c r="EW2333" s="31"/>
      <c r="FB2333" s="5"/>
      <c r="FI2333" s="5"/>
      <c r="FJ2333" s="139"/>
      <c r="FL2333" s="2"/>
      <c r="FN2333" s="2"/>
    </row>
    <row r="2334" spans="153:170" x14ac:dyDescent="0.35">
      <c r="EW2334" s="31"/>
      <c r="FB2334" s="5"/>
      <c r="FI2334" s="5"/>
      <c r="FJ2334" s="139"/>
      <c r="FL2334" s="2"/>
      <c r="FN2334" s="2"/>
    </row>
    <row r="2335" spans="153:170" x14ac:dyDescent="0.35">
      <c r="EW2335" s="31"/>
      <c r="FB2335" s="5"/>
      <c r="FI2335" s="5"/>
      <c r="FJ2335" s="139"/>
      <c r="FL2335" s="2"/>
      <c r="FN2335" s="2"/>
    </row>
    <row r="2336" spans="153:170" x14ac:dyDescent="0.35">
      <c r="EW2336" s="31"/>
      <c r="FB2336" s="5"/>
      <c r="FI2336" s="5"/>
      <c r="FJ2336" s="139"/>
      <c r="FL2336" s="2"/>
      <c r="FN2336" s="2"/>
    </row>
    <row r="2337" spans="153:170" x14ac:dyDescent="0.35">
      <c r="EW2337" s="31"/>
      <c r="FB2337" s="5"/>
      <c r="FI2337" s="5"/>
      <c r="FJ2337" s="139"/>
      <c r="FL2337" s="2"/>
      <c r="FN2337" s="2"/>
    </row>
    <row r="2338" spans="153:170" x14ac:dyDescent="0.35">
      <c r="EW2338" s="31"/>
      <c r="FB2338" s="5"/>
      <c r="FI2338" s="5"/>
      <c r="FJ2338" s="139"/>
      <c r="FL2338" s="2"/>
      <c r="FN2338" s="2"/>
    </row>
    <row r="2339" spans="153:170" x14ac:dyDescent="0.35">
      <c r="EW2339" s="31"/>
      <c r="FB2339" s="5"/>
      <c r="FI2339" s="5"/>
      <c r="FJ2339" s="139"/>
      <c r="FL2339" s="2"/>
      <c r="FN2339" s="2"/>
    </row>
    <row r="2340" spans="153:170" x14ac:dyDescent="0.35">
      <c r="EW2340" s="31"/>
      <c r="FB2340" s="5"/>
      <c r="FI2340" s="5"/>
      <c r="FJ2340" s="139"/>
      <c r="FL2340" s="2"/>
      <c r="FN2340" s="2"/>
    </row>
    <row r="2341" spans="153:170" x14ac:dyDescent="0.35">
      <c r="EW2341" s="31"/>
      <c r="FB2341" s="5"/>
      <c r="FI2341" s="5"/>
      <c r="FJ2341" s="139"/>
      <c r="FL2341" s="2"/>
      <c r="FN2341" s="2"/>
    </row>
    <row r="2342" spans="153:170" x14ac:dyDescent="0.35">
      <c r="EW2342" s="31"/>
      <c r="FB2342" s="5"/>
      <c r="FI2342" s="5"/>
      <c r="FJ2342" s="139"/>
      <c r="FL2342" s="2"/>
      <c r="FN2342" s="2"/>
    </row>
    <row r="2343" spans="153:170" x14ac:dyDescent="0.35">
      <c r="EW2343" s="31"/>
      <c r="FB2343" s="5"/>
      <c r="FI2343" s="5"/>
      <c r="FJ2343" s="139"/>
      <c r="FL2343" s="2"/>
      <c r="FN2343" s="2"/>
    </row>
    <row r="2344" spans="153:170" x14ac:dyDescent="0.35">
      <c r="EW2344" s="31"/>
      <c r="FB2344" s="5"/>
      <c r="FI2344" s="5"/>
      <c r="FJ2344" s="139"/>
      <c r="FL2344" s="2"/>
      <c r="FN2344" s="2"/>
    </row>
    <row r="2345" spans="153:170" x14ac:dyDescent="0.35">
      <c r="EW2345" s="31"/>
      <c r="FB2345" s="5"/>
      <c r="FI2345" s="5"/>
      <c r="FJ2345" s="139"/>
      <c r="FL2345" s="2"/>
      <c r="FN2345" s="2"/>
    </row>
    <row r="2346" spans="153:170" x14ac:dyDescent="0.35">
      <c r="EW2346" s="31"/>
      <c r="FB2346" s="5"/>
      <c r="FI2346" s="5"/>
      <c r="FJ2346" s="139"/>
      <c r="FL2346" s="2"/>
      <c r="FN2346" s="2"/>
    </row>
    <row r="2347" spans="153:170" x14ac:dyDescent="0.35">
      <c r="EW2347" s="31"/>
      <c r="FB2347" s="5"/>
      <c r="FI2347" s="5"/>
      <c r="FJ2347" s="139"/>
      <c r="FL2347" s="2"/>
      <c r="FN2347" s="2"/>
    </row>
    <row r="2348" spans="153:170" x14ac:dyDescent="0.35">
      <c r="EW2348" s="31"/>
      <c r="FB2348" s="5"/>
      <c r="FI2348" s="5"/>
      <c r="FJ2348" s="139"/>
      <c r="FL2348" s="2"/>
      <c r="FN2348" s="2"/>
    </row>
    <row r="2349" spans="153:170" x14ac:dyDescent="0.35">
      <c r="EW2349" s="31"/>
      <c r="FB2349" s="5"/>
      <c r="FI2349" s="5"/>
      <c r="FJ2349" s="139"/>
      <c r="FL2349" s="2"/>
      <c r="FN2349" s="2"/>
    </row>
    <row r="2350" spans="153:170" x14ac:dyDescent="0.35">
      <c r="EW2350" s="31"/>
      <c r="FB2350" s="5"/>
      <c r="FI2350" s="5"/>
      <c r="FJ2350" s="139"/>
      <c r="FL2350" s="2"/>
      <c r="FN2350" s="2"/>
    </row>
    <row r="2351" spans="153:170" x14ac:dyDescent="0.35">
      <c r="EW2351" s="31"/>
      <c r="FB2351" s="5"/>
      <c r="FI2351" s="5"/>
      <c r="FJ2351" s="139"/>
      <c r="FL2351" s="2"/>
      <c r="FN2351" s="2"/>
    </row>
    <row r="2352" spans="153:170" x14ac:dyDescent="0.35">
      <c r="EW2352" s="31"/>
      <c r="FB2352" s="5"/>
      <c r="FI2352" s="5"/>
      <c r="FJ2352" s="139"/>
      <c r="FL2352" s="2"/>
      <c r="FN2352" s="2"/>
    </row>
    <row r="2353" spans="153:170" x14ac:dyDescent="0.35">
      <c r="EW2353" s="31"/>
      <c r="FB2353" s="5"/>
      <c r="FI2353" s="5"/>
      <c r="FJ2353" s="139"/>
      <c r="FL2353" s="2"/>
      <c r="FN2353" s="2"/>
    </row>
    <row r="2354" spans="153:170" x14ac:dyDescent="0.35">
      <c r="EW2354" s="31"/>
      <c r="FB2354" s="5"/>
      <c r="FI2354" s="5"/>
      <c r="FJ2354" s="139"/>
      <c r="FL2354" s="2"/>
      <c r="FN2354" s="2"/>
    </row>
    <row r="2355" spans="153:170" x14ac:dyDescent="0.35">
      <c r="EW2355" s="31"/>
      <c r="FB2355" s="5"/>
      <c r="FI2355" s="5"/>
      <c r="FJ2355" s="139"/>
      <c r="FL2355" s="2"/>
      <c r="FN2355" s="2"/>
    </row>
    <row r="2356" spans="153:170" x14ac:dyDescent="0.35">
      <c r="EW2356" s="31"/>
      <c r="FB2356" s="5"/>
      <c r="FI2356" s="5"/>
      <c r="FJ2356" s="139"/>
      <c r="FL2356" s="2"/>
      <c r="FN2356" s="2"/>
    </row>
    <row r="2357" spans="153:170" x14ac:dyDescent="0.35">
      <c r="EW2357" s="31"/>
      <c r="FB2357" s="5"/>
      <c r="FI2357" s="5"/>
      <c r="FJ2357" s="139"/>
      <c r="FL2357" s="2"/>
      <c r="FN2357" s="2"/>
    </row>
    <row r="2358" spans="153:170" x14ac:dyDescent="0.35">
      <c r="EW2358" s="31"/>
      <c r="FB2358" s="5"/>
      <c r="FI2358" s="5"/>
      <c r="FJ2358" s="139"/>
      <c r="FL2358" s="2"/>
      <c r="FN2358" s="2"/>
    </row>
    <row r="2359" spans="153:170" x14ac:dyDescent="0.35">
      <c r="EW2359" s="31"/>
      <c r="FB2359" s="5"/>
      <c r="FI2359" s="5"/>
      <c r="FJ2359" s="139"/>
      <c r="FL2359" s="2"/>
      <c r="FN2359" s="2"/>
    </row>
    <row r="2360" spans="153:170" x14ac:dyDescent="0.35">
      <c r="EW2360" s="31"/>
      <c r="FB2360" s="5"/>
      <c r="FI2360" s="5"/>
      <c r="FJ2360" s="139"/>
      <c r="FL2360" s="2"/>
      <c r="FN2360" s="2"/>
    </row>
    <row r="2361" spans="153:170" x14ac:dyDescent="0.35">
      <c r="EW2361" s="31"/>
      <c r="FB2361" s="5"/>
      <c r="FI2361" s="5"/>
      <c r="FJ2361" s="139"/>
      <c r="FL2361" s="2"/>
      <c r="FN2361" s="2"/>
    </row>
    <row r="2362" spans="153:170" x14ac:dyDescent="0.35">
      <c r="EW2362" s="31"/>
      <c r="FB2362" s="5"/>
      <c r="FI2362" s="5"/>
      <c r="FJ2362" s="139"/>
      <c r="FL2362" s="2"/>
      <c r="FN2362" s="2"/>
    </row>
    <row r="2363" spans="153:170" x14ac:dyDescent="0.35">
      <c r="EW2363" s="31"/>
      <c r="FB2363" s="5"/>
      <c r="FI2363" s="5"/>
      <c r="FJ2363" s="139"/>
      <c r="FL2363" s="2"/>
      <c r="FN2363" s="2"/>
    </row>
    <row r="2364" spans="153:170" x14ac:dyDescent="0.35">
      <c r="EW2364" s="31"/>
      <c r="FB2364" s="5"/>
      <c r="FI2364" s="5"/>
      <c r="FJ2364" s="139"/>
      <c r="FL2364" s="2"/>
      <c r="FN2364" s="2"/>
    </row>
    <row r="2365" spans="153:170" x14ac:dyDescent="0.35">
      <c r="EW2365" s="31"/>
      <c r="FB2365" s="5"/>
      <c r="FI2365" s="5"/>
      <c r="FJ2365" s="139"/>
      <c r="FL2365" s="2"/>
      <c r="FN2365" s="2"/>
    </row>
    <row r="2366" spans="153:170" x14ac:dyDescent="0.35">
      <c r="EW2366" s="31"/>
      <c r="FB2366" s="5"/>
      <c r="FI2366" s="5"/>
      <c r="FJ2366" s="139"/>
      <c r="FL2366" s="2"/>
      <c r="FN2366" s="2"/>
    </row>
    <row r="2367" spans="153:170" x14ac:dyDescent="0.35">
      <c r="EW2367" s="31"/>
      <c r="FB2367" s="5"/>
      <c r="FI2367" s="5"/>
      <c r="FJ2367" s="139"/>
      <c r="FL2367" s="2"/>
      <c r="FN2367" s="2"/>
    </row>
    <row r="2368" spans="153:170" x14ac:dyDescent="0.35">
      <c r="EW2368" s="31"/>
      <c r="FB2368" s="5"/>
      <c r="FI2368" s="5"/>
      <c r="FJ2368" s="139"/>
      <c r="FL2368" s="2"/>
      <c r="FN2368" s="2"/>
    </row>
    <row r="2369" spans="153:170" x14ac:dyDescent="0.35">
      <c r="EW2369" s="31"/>
      <c r="FB2369" s="5"/>
      <c r="FI2369" s="5"/>
      <c r="FJ2369" s="139"/>
      <c r="FL2369" s="2"/>
      <c r="FN2369" s="2"/>
    </row>
    <row r="2370" spans="153:170" x14ac:dyDescent="0.35">
      <c r="EW2370" s="31"/>
      <c r="FB2370" s="5"/>
      <c r="FI2370" s="5"/>
      <c r="FJ2370" s="139"/>
      <c r="FL2370" s="2"/>
      <c r="FN2370" s="2"/>
    </row>
    <row r="2371" spans="153:170" x14ac:dyDescent="0.35">
      <c r="EW2371" s="31"/>
      <c r="FB2371" s="5"/>
      <c r="FI2371" s="5"/>
      <c r="FJ2371" s="139"/>
      <c r="FL2371" s="2"/>
      <c r="FN2371" s="2"/>
    </row>
    <row r="2372" spans="153:170" x14ac:dyDescent="0.35">
      <c r="EW2372" s="31"/>
      <c r="FB2372" s="5"/>
      <c r="FI2372" s="5"/>
      <c r="FJ2372" s="139"/>
      <c r="FL2372" s="2"/>
      <c r="FN2372" s="2"/>
    </row>
    <row r="2373" spans="153:170" x14ac:dyDescent="0.35">
      <c r="EW2373" s="31"/>
      <c r="FB2373" s="5"/>
      <c r="FI2373" s="5"/>
      <c r="FJ2373" s="139"/>
      <c r="FL2373" s="2"/>
      <c r="FN2373" s="2"/>
    </row>
    <row r="2374" spans="153:170" x14ac:dyDescent="0.35">
      <c r="EW2374" s="31"/>
      <c r="FB2374" s="5"/>
      <c r="FI2374" s="5"/>
      <c r="FJ2374" s="139"/>
      <c r="FL2374" s="2"/>
      <c r="FN2374" s="2"/>
    </row>
    <row r="2375" spans="153:170" x14ac:dyDescent="0.35">
      <c r="EW2375" s="31"/>
      <c r="FB2375" s="5"/>
      <c r="FI2375" s="5"/>
      <c r="FJ2375" s="139"/>
      <c r="FL2375" s="2"/>
      <c r="FN2375" s="2"/>
    </row>
    <row r="2376" spans="153:170" x14ac:dyDescent="0.35">
      <c r="EW2376" s="31"/>
      <c r="FB2376" s="5"/>
      <c r="FI2376" s="5"/>
      <c r="FJ2376" s="139"/>
      <c r="FL2376" s="2"/>
      <c r="FN2376" s="2"/>
    </row>
    <row r="2377" spans="153:170" x14ac:dyDescent="0.35">
      <c r="EW2377" s="31"/>
      <c r="FB2377" s="5"/>
      <c r="FI2377" s="5"/>
      <c r="FJ2377" s="139"/>
      <c r="FL2377" s="2"/>
      <c r="FN2377" s="2"/>
    </row>
    <row r="2378" spans="153:170" x14ac:dyDescent="0.35">
      <c r="EW2378" s="31"/>
      <c r="FB2378" s="5"/>
      <c r="FI2378" s="5"/>
      <c r="FJ2378" s="139"/>
      <c r="FL2378" s="2"/>
      <c r="FN2378" s="2"/>
    </row>
    <row r="2379" spans="153:170" x14ac:dyDescent="0.35">
      <c r="EW2379" s="31"/>
      <c r="FB2379" s="5"/>
      <c r="FI2379" s="5"/>
      <c r="FJ2379" s="139"/>
      <c r="FL2379" s="2"/>
      <c r="FN2379" s="2"/>
    </row>
    <row r="2380" spans="153:170" x14ac:dyDescent="0.35">
      <c r="EW2380" s="31"/>
      <c r="FB2380" s="5"/>
      <c r="FI2380" s="5"/>
      <c r="FJ2380" s="139"/>
      <c r="FL2380" s="2"/>
      <c r="FN2380" s="2"/>
    </row>
    <row r="2381" spans="153:170" x14ac:dyDescent="0.35">
      <c r="EW2381" s="31"/>
      <c r="FB2381" s="5"/>
      <c r="FI2381" s="5"/>
      <c r="FJ2381" s="139"/>
      <c r="FL2381" s="2"/>
      <c r="FN2381" s="2"/>
    </row>
    <row r="2382" spans="153:170" x14ac:dyDescent="0.35">
      <c r="EW2382" s="31"/>
      <c r="FB2382" s="5"/>
      <c r="FI2382" s="5"/>
      <c r="FJ2382" s="139"/>
      <c r="FL2382" s="2"/>
      <c r="FN2382" s="2"/>
    </row>
    <row r="2383" spans="153:170" x14ac:dyDescent="0.35">
      <c r="EW2383" s="31"/>
      <c r="FB2383" s="5"/>
      <c r="FI2383" s="5"/>
      <c r="FJ2383" s="139"/>
      <c r="FL2383" s="2"/>
      <c r="FN2383" s="2"/>
    </row>
    <row r="2384" spans="153:170" x14ac:dyDescent="0.35">
      <c r="EW2384" s="31"/>
      <c r="FB2384" s="5"/>
      <c r="FI2384" s="5"/>
      <c r="FJ2384" s="139"/>
      <c r="FL2384" s="2"/>
      <c r="FN2384" s="2"/>
    </row>
    <row r="2385" spans="153:170" x14ac:dyDescent="0.35">
      <c r="EW2385" s="31"/>
      <c r="FB2385" s="5"/>
      <c r="FI2385" s="5"/>
      <c r="FJ2385" s="139"/>
      <c r="FL2385" s="2"/>
      <c r="FN2385" s="2"/>
    </row>
    <row r="2386" spans="153:170" x14ac:dyDescent="0.35">
      <c r="EW2386" s="31"/>
      <c r="FB2386" s="5"/>
      <c r="FI2386" s="5"/>
      <c r="FJ2386" s="139"/>
      <c r="FL2386" s="2"/>
      <c r="FN2386" s="2"/>
    </row>
    <row r="2387" spans="153:170" x14ac:dyDescent="0.35">
      <c r="EW2387" s="31"/>
      <c r="FB2387" s="5"/>
      <c r="FI2387" s="5"/>
      <c r="FJ2387" s="139"/>
      <c r="FL2387" s="2"/>
      <c r="FN2387" s="2"/>
    </row>
    <row r="2388" spans="153:170" x14ac:dyDescent="0.35">
      <c r="EW2388" s="31"/>
      <c r="FB2388" s="5"/>
      <c r="FI2388" s="5"/>
      <c r="FJ2388" s="139"/>
      <c r="FL2388" s="2"/>
      <c r="FN2388" s="2"/>
    </row>
    <row r="2389" spans="153:170" x14ac:dyDescent="0.35">
      <c r="EW2389" s="31"/>
      <c r="FB2389" s="5"/>
      <c r="FI2389" s="5"/>
      <c r="FJ2389" s="139"/>
      <c r="FL2389" s="2"/>
      <c r="FN2389" s="2"/>
    </row>
    <row r="2390" spans="153:170" x14ac:dyDescent="0.35">
      <c r="EW2390" s="31"/>
      <c r="FB2390" s="5"/>
      <c r="FI2390" s="5"/>
      <c r="FJ2390" s="139"/>
      <c r="FL2390" s="2"/>
      <c r="FN2390" s="2"/>
    </row>
    <row r="2391" spans="153:170" x14ac:dyDescent="0.35">
      <c r="EW2391" s="31"/>
      <c r="FB2391" s="5"/>
      <c r="FI2391" s="5"/>
      <c r="FJ2391" s="139"/>
      <c r="FL2391" s="2"/>
      <c r="FN2391" s="2"/>
    </row>
    <row r="2392" spans="153:170" x14ac:dyDescent="0.35">
      <c r="EW2392" s="31"/>
      <c r="FB2392" s="5"/>
      <c r="FI2392" s="5"/>
      <c r="FJ2392" s="139"/>
      <c r="FL2392" s="2"/>
      <c r="FN2392" s="2"/>
    </row>
    <row r="2393" spans="153:170" x14ac:dyDescent="0.35">
      <c r="EW2393" s="31"/>
      <c r="FB2393" s="5"/>
      <c r="FI2393" s="5"/>
      <c r="FJ2393" s="139"/>
      <c r="FL2393" s="2"/>
      <c r="FN2393" s="2"/>
    </row>
    <row r="2394" spans="153:170" x14ac:dyDescent="0.35">
      <c r="EW2394" s="31"/>
      <c r="FB2394" s="5"/>
      <c r="FI2394" s="5"/>
      <c r="FJ2394" s="139"/>
      <c r="FL2394" s="2"/>
      <c r="FN2394" s="2"/>
    </row>
    <row r="2395" spans="153:170" x14ac:dyDescent="0.35">
      <c r="EW2395" s="31"/>
      <c r="FB2395" s="5"/>
      <c r="FI2395" s="5"/>
      <c r="FJ2395" s="139"/>
      <c r="FL2395" s="2"/>
      <c r="FN2395" s="2"/>
    </row>
    <row r="2396" spans="153:170" x14ac:dyDescent="0.35">
      <c r="EW2396" s="31"/>
      <c r="FB2396" s="5"/>
      <c r="FI2396" s="5"/>
      <c r="FJ2396" s="139"/>
      <c r="FL2396" s="2"/>
      <c r="FN2396" s="2"/>
    </row>
    <row r="2397" spans="153:170" x14ac:dyDescent="0.35">
      <c r="EW2397" s="31"/>
      <c r="FB2397" s="5"/>
      <c r="FI2397" s="5"/>
      <c r="FJ2397" s="139"/>
      <c r="FL2397" s="2"/>
      <c r="FN2397" s="2"/>
    </row>
    <row r="2398" spans="153:170" x14ac:dyDescent="0.35">
      <c r="EW2398" s="31"/>
      <c r="FB2398" s="5"/>
      <c r="FI2398" s="5"/>
      <c r="FJ2398" s="139"/>
      <c r="FL2398" s="2"/>
      <c r="FN2398" s="2"/>
    </row>
    <row r="2399" spans="153:170" x14ac:dyDescent="0.35">
      <c r="EW2399" s="31"/>
      <c r="FB2399" s="5"/>
      <c r="FI2399" s="5"/>
      <c r="FJ2399" s="139"/>
      <c r="FL2399" s="2"/>
      <c r="FN2399" s="2"/>
    </row>
    <row r="2400" spans="153:170" x14ac:dyDescent="0.35">
      <c r="EW2400" s="31"/>
      <c r="FB2400" s="5"/>
      <c r="FI2400" s="5"/>
      <c r="FJ2400" s="139"/>
      <c r="FL2400" s="2"/>
      <c r="FN2400" s="2"/>
    </row>
    <row r="2401" spans="153:170" x14ac:dyDescent="0.35">
      <c r="EW2401" s="31"/>
      <c r="FB2401" s="5"/>
      <c r="FI2401" s="5"/>
      <c r="FJ2401" s="139"/>
      <c r="FL2401" s="2"/>
      <c r="FN2401" s="2"/>
    </row>
    <row r="2402" spans="153:170" x14ac:dyDescent="0.35">
      <c r="EW2402" s="31"/>
      <c r="FB2402" s="5"/>
      <c r="FI2402" s="5"/>
      <c r="FJ2402" s="139"/>
      <c r="FL2402" s="2"/>
      <c r="FN2402" s="2"/>
    </row>
    <row r="2403" spans="153:170" x14ac:dyDescent="0.35">
      <c r="EW2403" s="31"/>
      <c r="FB2403" s="5"/>
      <c r="FI2403" s="5"/>
      <c r="FJ2403" s="139"/>
      <c r="FL2403" s="2"/>
      <c r="FN2403" s="2"/>
    </row>
    <row r="2404" spans="153:170" x14ac:dyDescent="0.35">
      <c r="EW2404" s="31"/>
      <c r="FB2404" s="5"/>
      <c r="FI2404" s="5"/>
      <c r="FJ2404" s="139"/>
      <c r="FL2404" s="2"/>
      <c r="FN2404" s="2"/>
    </row>
    <row r="2405" spans="153:170" x14ac:dyDescent="0.35">
      <c r="EW2405" s="31"/>
      <c r="FB2405" s="5"/>
      <c r="FI2405" s="5"/>
      <c r="FJ2405" s="139"/>
      <c r="FL2405" s="2"/>
      <c r="FN2405" s="2"/>
    </row>
    <row r="2406" spans="153:170" x14ac:dyDescent="0.35">
      <c r="EW2406" s="31"/>
      <c r="FB2406" s="5"/>
      <c r="FI2406" s="5"/>
      <c r="FJ2406" s="139"/>
      <c r="FL2406" s="2"/>
      <c r="FN2406" s="2"/>
    </row>
    <row r="2407" spans="153:170" x14ac:dyDescent="0.35">
      <c r="EW2407" s="31"/>
      <c r="FB2407" s="5"/>
      <c r="FI2407" s="5"/>
      <c r="FJ2407" s="139"/>
      <c r="FL2407" s="2"/>
      <c r="FN2407" s="2"/>
    </row>
    <row r="2408" spans="153:170" x14ac:dyDescent="0.35">
      <c r="EW2408" s="31"/>
      <c r="FB2408" s="5"/>
      <c r="FI2408" s="5"/>
      <c r="FJ2408" s="139"/>
      <c r="FL2408" s="2"/>
      <c r="FN2408" s="2"/>
    </row>
    <row r="2409" spans="153:170" x14ac:dyDescent="0.35">
      <c r="EW2409" s="31"/>
      <c r="FB2409" s="5"/>
      <c r="FI2409" s="5"/>
      <c r="FJ2409" s="139"/>
      <c r="FL2409" s="2"/>
      <c r="FN2409" s="2"/>
    </row>
    <row r="2410" spans="153:170" x14ac:dyDescent="0.35">
      <c r="EW2410" s="31"/>
      <c r="FB2410" s="5"/>
      <c r="FI2410" s="5"/>
      <c r="FJ2410" s="139"/>
      <c r="FL2410" s="2"/>
      <c r="FN2410" s="2"/>
    </row>
    <row r="2411" spans="153:170" x14ac:dyDescent="0.35">
      <c r="EW2411" s="31"/>
      <c r="FB2411" s="5"/>
      <c r="FI2411" s="5"/>
      <c r="FJ2411" s="139"/>
      <c r="FL2411" s="2"/>
      <c r="FN2411" s="2"/>
    </row>
    <row r="2412" spans="153:170" x14ac:dyDescent="0.35">
      <c r="EW2412" s="31"/>
      <c r="FB2412" s="5"/>
      <c r="FI2412" s="5"/>
      <c r="FJ2412" s="139"/>
      <c r="FL2412" s="2"/>
      <c r="FN2412" s="2"/>
    </row>
    <row r="2413" spans="153:170" x14ac:dyDescent="0.35">
      <c r="EW2413" s="31"/>
      <c r="FB2413" s="5"/>
      <c r="FI2413" s="5"/>
      <c r="FJ2413" s="139"/>
      <c r="FL2413" s="2"/>
      <c r="FN2413" s="2"/>
    </row>
    <row r="2414" spans="153:170" x14ac:dyDescent="0.35">
      <c r="EW2414" s="31"/>
      <c r="FB2414" s="5"/>
      <c r="FI2414" s="5"/>
      <c r="FJ2414" s="139"/>
      <c r="FL2414" s="2"/>
      <c r="FN2414" s="2"/>
    </row>
    <row r="2415" spans="153:170" x14ac:dyDescent="0.35">
      <c r="EW2415" s="31"/>
      <c r="FB2415" s="5"/>
      <c r="FI2415" s="5"/>
      <c r="FJ2415" s="139"/>
      <c r="FL2415" s="2"/>
      <c r="FN2415" s="2"/>
    </row>
    <row r="2416" spans="153:170" x14ac:dyDescent="0.35">
      <c r="EW2416" s="31"/>
      <c r="FB2416" s="5"/>
      <c r="FI2416" s="5"/>
      <c r="FJ2416" s="139"/>
      <c r="FL2416" s="2"/>
      <c r="FN2416" s="2"/>
    </row>
    <row r="2417" spans="153:170" x14ac:dyDescent="0.35">
      <c r="EW2417" s="31"/>
      <c r="FB2417" s="5"/>
      <c r="FI2417" s="5"/>
      <c r="FJ2417" s="139"/>
      <c r="FL2417" s="2"/>
      <c r="FN2417" s="2"/>
    </row>
    <row r="2418" spans="153:170" x14ac:dyDescent="0.35">
      <c r="EW2418" s="31"/>
      <c r="FB2418" s="5"/>
      <c r="FI2418" s="5"/>
      <c r="FJ2418" s="139"/>
      <c r="FL2418" s="2"/>
      <c r="FN2418" s="2"/>
    </row>
    <row r="2419" spans="153:170" x14ac:dyDescent="0.35">
      <c r="EW2419" s="31"/>
      <c r="FB2419" s="5"/>
      <c r="FI2419" s="5"/>
      <c r="FJ2419" s="139"/>
      <c r="FL2419" s="2"/>
      <c r="FN2419" s="2"/>
    </row>
    <row r="2420" spans="153:170" x14ac:dyDescent="0.35">
      <c r="EW2420" s="31"/>
      <c r="FB2420" s="5"/>
      <c r="FI2420" s="5"/>
      <c r="FJ2420" s="139"/>
      <c r="FL2420" s="2"/>
      <c r="FN2420" s="2"/>
    </row>
    <row r="2421" spans="153:170" x14ac:dyDescent="0.35">
      <c r="EW2421" s="31"/>
      <c r="FB2421" s="5"/>
      <c r="FI2421" s="5"/>
      <c r="FJ2421" s="139"/>
      <c r="FL2421" s="2"/>
      <c r="FN2421" s="2"/>
    </row>
    <row r="2422" spans="153:170" x14ac:dyDescent="0.35">
      <c r="EW2422" s="31"/>
      <c r="FB2422" s="5"/>
      <c r="FI2422" s="5"/>
      <c r="FJ2422" s="139"/>
      <c r="FL2422" s="2"/>
      <c r="FN2422" s="2"/>
    </row>
    <row r="2423" spans="153:170" x14ac:dyDescent="0.35">
      <c r="EW2423" s="31"/>
      <c r="FB2423" s="5"/>
      <c r="FI2423" s="5"/>
      <c r="FJ2423" s="139"/>
      <c r="FL2423" s="2"/>
      <c r="FN2423" s="2"/>
    </row>
    <row r="2424" spans="153:170" x14ac:dyDescent="0.35">
      <c r="EW2424" s="31"/>
      <c r="FB2424" s="5"/>
      <c r="FI2424" s="5"/>
      <c r="FJ2424" s="139"/>
      <c r="FL2424" s="2"/>
      <c r="FN2424" s="2"/>
    </row>
    <row r="2425" spans="153:170" x14ac:dyDescent="0.35">
      <c r="EW2425" s="31"/>
      <c r="FB2425" s="5"/>
      <c r="FI2425" s="5"/>
      <c r="FJ2425" s="139"/>
      <c r="FL2425" s="2"/>
      <c r="FN2425" s="2"/>
    </row>
    <row r="2426" spans="153:170" x14ac:dyDescent="0.35">
      <c r="EW2426" s="31"/>
      <c r="FB2426" s="5"/>
      <c r="FI2426" s="5"/>
      <c r="FJ2426" s="139"/>
      <c r="FL2426" s="2"/>
      <c r="FN2426" s="2"/>
    </row>
    <row r="2427" spans="153:170" x14ac:dyDescent="0.35">
      <c r="EW2427" s="31"/>
      <c r="FB2427" s="5"/>
      <c r="FI2427" s="5"/>
      <c r="FJ2427" s="139"/>
      <c r="FL2427" s="2"/>
      <c r="FN2427" s="2"/>
    </row>
    <row r="2428" spans="153:170" x14ac:dyDescent="0.35">
      <c r="EW2428" s="31"/>
      <c r="FB2428" s="5"/>
      <c r="FI2428" s="5"/>
      <c r="FJ2428" s="139"/>
      <c r="FL2428" s="2"/>
      <c r="FN2428" s="2"/>
    </row>
    <row r="2429" spans="153:170" x14ac:dyDescent="0.35">
      <c r="EW2429" s="31"/>
      <c r="FB2429" s="5"/>
      <c r="FI2429" s="5"/>
      <c r="FJ2429" s="139"/>
      <c r="FL2429" s="2"/>
      <c r="FN2429" s="2"/>
    </row>
    <row r="2430" spans="153:170" x14ac:dyDescent="0.35">
      <c r="EW2430" s="31"/>
      <c r="FB2430" s="5"/>
      <c r="FI2430" s="5"/>
      <c r="FJ2430" s="139"/>
      <c r="FL2430" s="2"/>
      <c r="FN2430" s="2"/>
    </row>
    <row r="2431" spans="153:170" x14ac:dyDescent="0.35">
      <c r="EW2431" s="31"/>
      <c r="FB2431" s="5"/>
      <c r="FI2431" s="5"/>
      <c r="FJ2431" s="139"/>
      <c r="FL2431" s="2"/>
      <c r="FN2431" s="2"/>
    </row>
    <row r="2432" spans="153:170" x14ac:dyDescent="0.35">
      <c r="EW2432" s="31"/>
      <c r="FB2432" s="5"/>
      <c r="FI2432" s="5"/>
      <c r="FJ2432" s="139"/>
      <c r="FL2432" s="2"/>
      <c r="FN2432" s="2"/>
    </row>
    <row r="2433" spans="153:170" x14ac:dyDescent="0.35">
      <c r="EW2433" s="31"/>
      <c r="FB2433" s="5"/>
      <c r="FI2433" s="5"/>
      <c r="FJ2433" s="139"/>
      <c r="FL2433" s="2"/>
      <c r="FN2433" s="2"/>
    </row>
    <row r="2434" spans="153:170" x14ac:dyDescent="0.35">
      <c r="EW2434" s="31"/>
      <c r="FB2434" s="5"/>
      <c r="FI2434" s="5"/>
      <c r="FJ2434" s="139"/>
      <c r="FL2434" s="2"/>
      <c r="FN2434" s="2"/>
    </row>
    <row r="2435" spans="153:170" x14ac:dyDescent="0.35">
      <c r="EW2435" s="31"/>
      <c r="FB2435" s="5"/>
      <c r="FI2435" s="5"/>
      <c r="FJ2435" s="139"/>
      <c r="FL2435" s="2"/>
      <c r="FN2435" s="2"/>
    </row>
    <row r="2436" spans="153:170" x14ac:dyDescent="0.35">
      <c r="EW2436" s="31"/>
      <c r="FB2436" s="5"/>
      <c r="FI2436" s="5"/>
      <c r="FJ2436" s="139"/>
      <c r="FL2436" s="2"/>
      <c r="FN2436" s="2"/>
    </row>
    <row r="2437" spans="153:170" x14ac:dyDescent="0.35">
      <c r="EW2437" s="31"/>
      <c r="FB2437" s="5"/>
      <c r="FI2437" s="5"/>
      <c r="FJ2437" s="139"/>
      <c r="FL2437" s="2"/>
      <c r="FN2437" s="2"/>
    </row>
    <row r="2438" spans="153:170" x14ac:dyDescent="0.35">
      <c r="EW2438" s="31"/>
      <c r="FB2438" s="5"/>
      <c r="FI2438" s="5"/>
      <c r="FJ2438" s="139"/>
      <c r="FL2438" s="2"/>
      <c r="FN2438" s="2"/>
    </row>
    <row r="2439" spans="153:170" x14ac:dyDescent="0.35">
      <c r="EW2439" s="31"/>
      <c r="FB2439" s="5"/>
      <c r="FI2439" s="5"/>
      <c r="FJ2439" s="139"/>
      <c r="FL2439" s="2"/>
      <c r="FN2439" s="2"/>
    </row>
    <row r="2440" spans="153:170" x14ac:dyDescent="0.35">
      <c r="EW2440" s="31"/>
      <c r="FB2440" s="5"/>
      <c r="FI2440" s="5"/>
      <c r="FJ2440" s="139"/>
      <c r="FL2440" s="2"/>
      <c r="FN2440" s="2"/>
    </row>
    <row r="2441" spans="153:170" x14ac:dyDescent="0.35">
      <c r="EW2441" s="31"/>
      <c r="FB2441" s="5"/>
      <c r="FI2441" s="5"/>
      <c r="FJ2441" s="139"/>
      <c r="FL2441" s="2"/>
      <c r="FN2441" s="2"/>
    </row>
    <row r="2442" spans="153:170" x14ac:dyDescent="0.35">
      <c r="EW2442" s="31"/>
      <c r="FB2442" s="5"/>
      <c r="FI2442" s="5"/>
      <c r="FJ2442" s="139"/>
      <c r="FL2442" s="2"/>
      <c r="FN2442" s="2"/>
    </row>
    <row r="2443" spans="153:170" x14ac:dyDescent="0.35">
      <c r="EW2443" s="31"/>
      <c r="FB2443" s="5"/>
      <c r="FI2443" s="5"/>
      <c r="FJ2443" s="139"/>
      <c r="FL2443" s="2"/>
      <c r="FN2443" s="2"/>
    </row>
    <row r="2444" spans="153:170" x14ac:dyDescent="0.35">
      <c r="EW2444" s="31"/>
      <c r="FB2444" s="5"/>
      <c r="FI2444" s="5"/>
      <c r="FJ2444" s="139"/>
      <c r="FL2444" s="2"/>
      <c r="FN2444" s="2"/>
    </row>
    <row r="2445" spans="153:170" x14ac:dyDescent="0.35">
      <c r="EW2445" s="31"/>
      <c r="FB2445" s="5"/>
      <c r="FI2445" s="5"/>
      <c r="FJ2445" s="139"/>
      <c r="FL2445" s="2"/>
      <c r="FN2445" s="2"/>
    </row>
    <row r="2446" spans="153:170" x14ac:dyDescent="0.35">
      <c r="EW2446" s="31"/>
      <c r="FB2446" s="5"/>
      <c r="FI2446" s="5"/>
      <c r="FJ2446" s="139"/>
      <c r="FL2446" s="2"/>
      <c r="FN2446" s="2"/>
    </row>
    <row r="2447" spans="153:170" x14ac:dyDescent="0.35">
      <c r="EW2447" s="31"/>
      <c r="FB2447" s="5"/>
      <c r="FI2447" s="5"/>
      <c r="FJ2447" s="139"/>
      <c r="FL2447" s="2"/>
      <c r="FN2447" s="2"/>
    </row>
    <row r="2448" spans="153:170" x14ac:dyDescent="0.35">
      <c r="EW2448" s="31"/>
      <c r="FB2448" s="5"/>
      <c r="FI2448" s="5"/>
      <c r="FJ2448" s="139"/>
      <c r="FL2448" s="2"/>
      <c r="FN2448" s="2"/>
    </row>
    <row r="2449" spans="153:170" x14ac:dyDescent="0.35">
      <c r="EW2449" s="31"/>
      <c r="FB2449" s="5"/>
      <c r="FI2449" s="5"/>
      <c r="FJ2449" s="139"/>
      <c r="FL2449" s="2"/>
      <c r="FN2449" s="2"/>
    </row>
    <row r="2450" spans="153:170" x14ac:dyDescent="0.35">
      <c r="EW2450" s="31"/>
      <c r="FB2450" s="5"/>
      <c r="FI2450" s="5"/>
      <c r="FJ2450" s="139"/>
      <c r="FL2450" s="2"/>
      <c r="FN2450" s="2"/>
    </row>
    <row r="2451" spans="153:170" x14ac:dyDescent="0.35">
      <c r="EW2451" s="31"/>
      <c r="FB2451" s="5"/>
      <c r="FI2451" s="5"/>
      <c r="FJ2451" s="139"/>
      <c r="FL2451" s="2"/>
      <c r="FN2451" s="2"/>
    </row>
    <row r="2452" spans="153:170" x14ac:dyDescent="0.35">
      <c r="EW2452" s="31"/>
      <c r="FB2452" s="5"/>
      <c r="FI2452" s="5"/>
      <c r="FJ2452" s="139"/>
      <c r="FL2452" s="2"/>
      <c r="FN2452" s="2"/>
    </row>
    <row r="2453" spans="153:170" x14ac:dyDescent="0.35">
      <c r="EW2453" s="31"/>
      <c r="FB2453" s="5"/>
      <c r="FI2453" s="5"/>
      <c r="FJ2453" s="139"/>
      <c r="FL2453" s="2"/>
      <c r="FN2453" s="2"/>
    </row>
    <row r="2454" spans="153:170" x14ac:dyDescent="0.35">
      <c r="EW2454" s="31"/>
      <c r="FB2454" s="5"/>
      <c r="FI2454" s="5"/>
      <c r="FJ2454" s="139"/>
      <c r="FL2454" s="2"/>
      <c r="FN2454" s="2"/>
    </row>
    <row r="2455" spans="153:170" x14ac:dyDescent="0.35">
      <c r="EW2455" s="31"/>
      <c r="FB2455" s="5"/>
      <c r="FI2455" s="5"/>
      <c r="FJ2455" s="139"/>
      <c r="FL2455" s="2"/>
      <c r="FN2455" s="2"/>
    </row>
    <row r="2456" spans="153:170" x14ac:dyDescent="0.35">
      <c r="EW2456" s="31"/>
      <c r="FB2456" s="5"/>
      <c r="FI2456" s="5"/>
      <c r="FJ2456" s="139"/>
      <c r="FL2456" s="2"/>
      <c r="FN2456" s="2"/>
    </row>
    <row r="2457" spans="153:170" x14ac:dyDescent="0.35">
      <c r="EW2457" s="31"/>
      <c r="FB2457" s="5"/>
      <c r="FI2457" s="5"/>
      <c r="FJ2457" s="139"/>
      <c r="FL2457" s="2"/>
      <c r="FN2457" s="2"/>
    </row>
    <row r="2458" spans="153:170" x14ac:dyDescent="0.35">
      <c r="EW2458" s="31"/>
      <c r="FB2458" s="5"/>
      <c r="FI2458" s="5"/>
      <c r="FJ2458" s="139"/>
      <c r="FL2458" s="2"/>
      <c r="FN2458" s="2"/>
    </row>
    <row r="2459" spans="153:170" x14ac:dyDescent="0.35">
      <c r="EW2459" s="31"/>
      <c r="FB2459" s="5"/>
      <c r="FI2459" s="5"/>
      <c r="FJ2459" s="139"/>
      <c r="FL2459" s="2"/>
      <c r="FN2459" s="2"/>
    </row>
    <row r="2460" spans="153:170" x14ac:dyDescent="0.35">
      <c r="EW2460" s="31"/>
      <c r="FB2460" s="5"/>
      <c r="FI2460" s="5"/>
      <c r="FJ2460" s="139"/>
      <c r="FL2460" s="2"/>
      <c r="FN2460" s="2"/>
    </row>
    <row r="2461" spans="153:170" x14ac:dyDescent="0.35">
      <c r="EW2461" s="31"/>
      <c r="FB2461" s="5"/>
      <c r="FI2461" s="5"/>
      <c r="FJ2461" s="139"/>
      <c r="FL2461" s="2"/>
      <c r="FN2461" s="2"/>
    </row>
    <row r="2462" spans="153:170" x14ac:dyDescent="0.35">
      <c r="EW2462" s="31"/>
      <c r="FB2462" s="5"/>
      <c r="FI2462" s="5"/>
      <c r="FJ2462" s="139"/>
      <c r="FL2462" s="2"/>
      <c r="FN2462" s="2"/>
    </row>
    <row r="2463" spans="153:170" x14ac:dyDescent="0.35">
      <c r="EW2463" s="31"/>
      <c r="FB2463" s="5"/>
      <c r="FI2463" s="5"/>
      <c r="FJ2463" s="139"/>
      <c r="FL2463" s="2"/>
      <c r="FN2463" s="2"/>
    </row>
    <row r="2464" spans="153:170" x14ac:dyDescent="0.35">
      <c r="EW2464" s="31"/>
      <c r="FB2464" s="5"/>
      <c r="FI2464" s="5"/>
      <c r="FJ2464" s="139"/>
      <c r="FL2464" s="2"/>
      <c r="FN2464" s="2"/>
    </row>
    <row r="2465" spans="153:170" x14ac:dyDescent="0.35">
      <c r="EW2465" s="31"/>
      <c r="FB2465" s="5"/>
      <c r="FI2465" s="5"/>
      <c r="FJ2465" s="139"/>
      <c r="FL2465" s="2"/>
      <c r="FN2465" s="2"/>
    </row>
    <row r="2466" spans="153:170" x14ac:dyDescent="0.35">
      <c r="EW2466" s="31"/>
      <c r="FB2466" s="5"/>
      <c r="FI2466" s="5"/>
      <c r="FJ2466" s="139"/>
      <c r="FL2466" s="2"/>
      <c r="FN2466" s="2"/>
    </row>
    <row r="2467" spans="153:170" x14ac:dyDescent="0.35">
      <c r="EW2467" s="31"/>
      <c r="FB2467" s="5"/>
      <c r="FI2467" s="5"/>
      <c r="FJ2467" s="139"/>
      <c r="FL2467" s="2"/>
      <c r="FN2467" s="2"/>
    </row>
    <row r="2468" spans="153:170" x14ac:dyDescent="0.35">
      <c r="EW2468" s="31"/>
      <c r="FB2468" s="5"/>
      <c r="FI2468" s="5"/>
      <c r="FJ2468" s="139"/>
      <c r="FL2468" s="2"/>
      <c r="FN2468" s="2"/>
    </row>
    <row r="2469" spans="153:170" x14ac:dyDescent="0.35">
      <c r="EW2469" s="31"/>
      <c r="FB2469" s="5"/>
      <c r="FI2469" s="5"/>
      <c r="FJ2469" s="139"/>
      <c r="FL2469" s="2"/>
      <c r="FN2469" s="2"/>
    </row>
    <row r="2470" spans="153:170" x14ac:dyDescent="0.35">
      <c r="EW2470" s="31"/>
      <c r="FB2470" s="5"/>
      <c r="FI2470" s="5"/>
      <c r="FJ2470" s="139"/>
      <c r="FL2470" s="2"/>
      <c r="FN2470" s="2"/>
    </row>
    <row r="2471" spans="153:170" x14ac:dyDescent="0.35">
      <c r="EW2471" s="31"/>
      <c r="FB2471" s="5"/>
      <c r="FI2471" s="5"/>
      <c r="FJ2471" s="139"/>
      <c r="FL2471" s="2"/>
      <c r="FN2471" s="2"/>
    </row>
    <row r="2472" spans="153:170" x14ac:dyDescent="0.35">
      <c r="EW2472" s="31"/>
      <c r="FB2472" s="5"/>
      <c r="FI2472" s="5"/>
      <c r="FJ2472" s="139"/>
      <c r="FL2472" s="2"/>
      <c r="FN2472" s="2"/>
    </row>
    <row r="2473" spans="153:170" x14ac:dyDescent="0.35">
      <c r="EW2473" s="31"/>
      <c r="FB2473" s="5"/>
      <c r="FI2473" s="5"/>
      <c r="FJ2473" s="139"/>
      <c r="FL2473" s="2"/>
      <c r="FN2473" s="2"/>
    </row>
    <row r="2474" spans="153:170" x14ac:dyDescent="0.35">
      <c r="EW2474" s="31"/>
      <c r="FB2474" s="5"/>
      <c r="FI2474" s="5"/>
      <c r="FJ2474" s="139"/>
      <c r="FL2474" s="2"/>
      <c r="FN2474" s="2"/>
    </row>
    <row r="2475" spans="153:170" x14ac:dyDescent="0.35">
      <c r="EW2475" s="31"/>
      <c r="FB2475" s="5"/>
      <c r="FI2475" s="5"/>
      <c r="FJ2475" s="139"/>
      <c r="FL2475" s="2"/>
      <c r="FN2475" s="2"/>
    </row>
    <row r="2476" spans="153:170" x14ac:dyDescent="0.35">
      <c r="EW2476" s="31"/>
      <c r="FB2476" s="5"/>
      <c r="FI2476" s="5"/>
      <c r="FJ2476" s="139"/>
      <c r="FL2476" s="2"/>
      <c r="FN2476" s="2"/>
    </row>
    <row r="2477" spans="153:170" x14ac:dyDescent="0.35">
      <c r="EW2477" s="31"/>
      <c r="FB2477" s="5"/>
      <c r="FI2477" s="5"/>
      <c r="FJ2477" s="139"/>
      <c r="FL2477" s="2"/>
      <c r="FN2477" s="2"/>
    </row>
    <row r="2478" spans="153:170" x14ac:dyDescent="0.35">
      <c r="EW2478" s="31"/>
      <c r="FB2478" s="5"/>
      <c r="FI2478" s="5"/>
      <c r="FJ2478" s="139"/>
      <c r="FL2478" s="2"/>
      <c r="FN2478" s="2"/>
    </row>
    <row r="2479" spans="153:170" x14ac:dyDescent="0.35">
      <c r="EW2479" s="31"/>
      <c r="FB2479" s="5"/>
      <c r="FI2479" s="5"/>
      <c r="FJ2479" s="139"/>
      <c r="FL2479" s="2"/>
      <c r="FN2479" s="2"/>
    </row>
    <row r="2480" spans="153:170" x14ac:dyDescent="0.35">
      <c r="EW2480" s="31"/>
      <c r="FB2480" s="5"/>
      <c r="FI2480" s="5"/>
      <c r="FJ2480" s="139"/>
      <c r="FL2480" s="2"/>
      <c r="FN2480" s="2"/>
    </row>
    <row r="2481" spans="153:170" x14ac:dyDescent="0.35">
      <c r="EW2481" s="31"/>
      <c r="FB2481" s="5"/>
      <c r="FI2481" s="5"/>
      <c r="FJ2481" s="139"/>
      <c r="FL2481" s="2"/>
      <c r="FN2481" s="2"/>
    </row>
    <row r="2482" spans="153:170" x14ac:dyDescent="0.35">
      <c r="EW2482" s="31"/>
      <c r="FB2482" s="5"/>
      <c r="FI2482" s="5"/>
      <c r="FJ2482" s="139"/>
      <c r="FL2482" s="2"/>
      <c r="FN2482" s="2"/>
    </row>
    <row r="2483" spans="153:170" x14ac:dyDescent="0.35">
      <c r="EW2483" s="31"/>
      <c r="FB2483" s="5"/>
      <c r="FI2483" s="5"/>
      <c r="FJ2483" s="139"/>
      <c r="FL2483" s="2"/>
      <c r="FN2483" s="2"/>
    </row>
    <row r="2484" spans="153:170" x14ac:dyDescent="0.35">
      <c r="EW2484" s="31"/>
      <c r="FB2484" s="5"/>
      <c r="FI2484" s="5"/>
      <c r="FJ2484" s="139"/>
      <c r="FL2484" s="2"/>
      <c r="FN2484" s="2"/>
    </row>
    <row r="2485" spans="153:170" x14ac:dyDescent="0.35">
      <c r="EW2485" s="31"/>
      <c r="FB2485" s="5"/>
      <c r="FI2485" s="5"/>
      <c r="FJ2485" s="139"/>
      <c r="FL2485" s="2"/>
      <c r="FN2485" s="2"/>
    </row>
    <row r="2486" spans="153:170" x14ac:dyDescent="0.35">
      <c r="EW2486" s="31"/>
      <c r="FB2486" s="5"/>
      <c r="FI2486" s="5"/>
      <c r="FJ2486" s="139"/>
      <c r="FL2486" s="2"/>
      <c r="FN2486" s="2"/>
    </row>
    <row r="2487" spans="153:170" x14ac:dyDescent="0.35">
      <c r="EW2487" s="31"/>
      <c r="FB2487" s="5"/>
      <c r="FI2487" s="5"/>
      <c r="FJ2487" s="139"/>
      <c r="FL2487" s="2"/>
      <c r="FN2487" s="2"/>
    </row>
    <row r="2488" spans="153:170" x14ac:dyDescent="0.35">
      <c r="EW2488" s="31"/>
      <c r="FB2488" s="5"/>
      <c r="FI2488" s="5"/>
      <c r="FJ2488" s="139"/>
      <c r="FL2488" s="2"/>
      <c r="FN2488" s="2"/>
    </row>
    <row r="2489" spans="153:170" x14ac:dyDescent="0.35">
      <c r="EW2489" s="31"/>
      <c r="FB2489" s="5"/>
      <c r="FI2489" s="5"/>
      <c r="FJ2489" s="139"/>
      <c r="FL2489" s="2"/>
      <c r="FN2489" s="2"/>
    </row>
    <row r="2490" spans="153:170" x14ac:dyDescent="0.35">
      <c r="EW2490" s="31"/>
      <c r="FB2490" s="5"/>
      <c r="FI2490" s="5"/>
      <c r="FJ2490" s="139"/>
      <c r="FL2490" s="2"/>
      <c r="FN2490" s="2"/>
    </row>
    <row r="2491" spans="153:170" x14ac:dyDescent="0.35">
      <c r="EW2491" s="31"/>
      <c r="FB2491" s="5"/>
      <c r="FI2491" s="5"/>
      <c r="FJ2491" s="139"/>
      <c r="FL2491" s="2"/>
      <c r="FN2491" s="2"/>
    </row>
    <row r="2492" spans="153:170" x14ac:dyDescent="0.35">
      <c r="EW2492" s="31"/>
      <c r="FB2492" s="5"/>
      <c r="FI2492" s="5"/>
      <c r="FJ2492" s="139"/>
      <c r="FL2492" s="2"/>
      <c r="FN2492" s="2"/>
    </row>
    <row r="2493" spans="153:170" x14ac:dyDescent="0.35">
      <c r="EW2493" s="31"/>
      <c r="FB2493" s="5"/>
      <c r="FI2493" s="5"/>
      <c r="FJ2493" s="139"/>
      <c r="FL2493" s="2"/>
      <c r="FN2493" s="2"/>
    </row>
    <row r="2494" spans="153:170" x14ac:dyDescent="0.35">
      <c r="EW2494" s="31"/>
      <c r="FB2494" s="5"/>
      <c r="FI2494" s="5"/>
      <c r="FJ2494" s="139"/>
      <c r="FL2494" s="2"/>
      <c r="FN2494" s="2"/>
    </row>
    <row r="2495" spans="153:170" x14ac:dyDescent="0.35">
      <c r="EW2495" s="31"/>
      <c r="FB2495" s="5"/>
      <c r="FI2495" s="5"/>
      <c r="FJ2495" s="139"/>
      <c r="FL2495" s="2"/>
      <c r="FN2495" s="2"/>
    </row>
    <row r="2496" spans="153:170" x14ac:dyDescent="0.35">
      <c r="EW2496" s="31"/>
      <c r="FB2496" s="5"/>
      <c r="FI2496" s="5"/>
      <c r="FJ2496" s="139"/>
      <c r="FL2496" s="2"/>
      <c r="FN2496" s="2"/>
    </row>
    <row r="2497" spans="153:170" x14ac:dyDescent="0.35">
      <c r="EW2497" s="31"/>
      <c r="FB2497" s="5"/>
      <c r="FI2497" s="5"/>
      <c r="FJ2497" s="139"/>
      <c r="FL2497" s="2"/>
      <c r="FN2497" s="2"/>
    </row>
    <row r="2498" spans="153:170" x14ac:dyDescent="0.35">
      <c r="EW2498" s="31"/>
      <c r="FB2498" s="5"/>
      <c r="FI2498" s="5"/>
      <c r="FJ2498" s="139"/>
      <c r="FL2498" s="2"/>
      <c r="FN2498" s="2"/>
    </row>
    <row r="2499" spans="153:170" x14ac:dyDescent="0.35">
      <c r="EW2499" s="31"/>
      <c r="FB2499" s="5"/>
      <c r="FI2499" s="5"/>
      <c r="FJ2499" s="139"/>
      <c r="FL2499" s="2"/>
      <c r="FN2499" s="2"/>
    </row>
    <row r="2500" spans="153:170" x14ac:dyDescent="0.35">
      <c r="EW2500" s="31"/>
      <c r="FB2500" s="5"/>
      <c r="FI2500" s="5"/>
      <c r="FJ2500" s="139"/>
      <c r="FL2500" s="2"/>
      <c r="FN2500" s="2"/>
    </row>
    <row r="2501" spans="153:170" x14ac:dyDescent="0.35">
      <c r="EW2501" s="31"/>
      <c r="FB2501" s="5"/>
      <c r="FI2501" s="5"/>
      <c r="FJ2501" s="139"/>
      <c r="FL2501" s="2"/>
      <c r="FN2501" s="2"/>
    </row>
    <row r="2502" spans="153:170" x14ac:dyDescent="0.35">
      <c r="EW2502" s="31"/>
      <c r="FB2502" s="5"/>
      <c r="FI2502" s="5"/>
      <c r="FJ2502" s="139"/>
      <c r="FL2502" s="2"/>
      <c r="FN2502" s="2"/>
    </row>
    <row r="2503" spans="153:170" x14ac:dyDescent="0.35">
      <c r="EW2503" s="31"/>
      <c r="FB2503" s="5"/>
      <c r="FI2503" s="5"/>
      <c r="FJ2503" s="139"/>
      <c r="FL2503" s="2"/>
      <c r="FN2503" s="2"/>
    </row>
    <row r="2504" spans="153:170" x14ac:dyDescent="0.35">
      <c r="EW2504" s="31"/>
      <c r="FB2504" s="5"/>
      <c r="FI2504" s="5"/>
      <c r="FJ2504" s="139"/>
      <c r="FL2504" s="2"/>
      <c r="FN2504" s="2"/>
    </row>
    <row r="2505" spans="153:170" x14ac:dyDescent="0.35">
      <c r="EW2505" s="31"/>
      <c r="FB2505" s="5"/>
      <c r="FI2505" s="5"/>
      <c r="FJ2505" s="139"/>
      <c r="FL2505" s="2"/>
      <c r="FN2505" s="2"/>
    </row>
    <row r="2506" spans="153:170" x14ac:dyDescent="0.35">
      <c r="EW2506" s="31"/>
      <c r="FB2506" s="5"/>
      <c r="FI2506" s="5"/>
      <c r="FJ2506" s="139"/>
      <c r="FL2506" s="2"/>
      <c r="FN2506" s="2"/>
    </row>
    <row r="2507" spans="153:170" x14ac:dyDescent="0.35">
      <c r="EW2507" s="31"/>
      <c r="FB2507" s="5"/>
      <c r="FI2507" s="5"/>
      <c r="FJ2507" s="139"/>
      <c r="FL2507" s="2"/>
      <c r="FN2507" s="2"/>
    </row>
    <row r="2508" spans="153:170" x14ac:dyDescent="0.35">
      <c r="EW2508" s="31"/>
      <c r="FB2508" s="5"/>
      <c r="FI2508" s="5"/>
      <c r="FJ2508" s="139"/>
      <c r="FL2508" s="2"/>
      <c r="FN2508" s="2"/>
    </row>
    <row r="2509" spans="153:170" x14ac:dyDescent="0.35">
      <c r="EW2509" s="31"/>
      <c r="FB2509" s="5"/>
      <c r="FI2509" s="5"/>
      <c r="FJ2509" s="139"/>
      <c r="FL2509" s="2"/>
      <c r="FN2509" s="2"/>
    </row>
    <row r="2510" spans="153:170" x14ac:dyDescent="0.35">
      <c r="EW2510" s="31"/>
      <c r="FB2510" s="5"/>
      <c r="FI2510" s="5"/>
      <c r="FJ2510" s="139"/>
      <c r="FL2510" s="2"/>
      <c r="FN2510" s="2"/>
    </row>
    <row r="2511" spans="153:170" x14ac:dyDescent="0.35">
      <c r="EW2511" s="31"/>
      <c r="FB2511" s="5"/>
      <c r="FI2511" s="5"/>
      <c r="FJ2511" s="139"/>
      <c r="FL2511" s="2"/>
      <c r="FN2511" s="2"/>
    </row>
    <row r="2512" spans="153:170" x14ac:dyDescent="0.35">
      <c r="EW2512" s="31"/>
      <c r="FB2512" s="5"/>
      <c r="FI2512" s="5"/>
      <c r="FJ2512" s="139"/>
      <c r="FL2512" s="2"/>
      <c r="FN2512" s="2"/>
    </row>
    <row r="2513" spans="153:170" x14ac:dyDescent="0.35">
      <c r="EW2513" s="31"/>
      <c r="FB2513" s="5"/>
      <c r="FI2513" s="5"/>
      <c r="FJ2513" s="139"/>
      <c r="FL2513" s="2"/>
      <c r="FN2513" s="2"/>
    </row>
    <row r="2514" spans="153:170" x14ac:dyDescent="0.35">
      <c r="EW2514" s="31"/>
      <c r="FB2514" s="5"/>
      <c r="FI2514" s="5"/>
      <c r="FJ2514" s="139"/>
      <c r="FL2514" s="2"/>
      <c r="FN2514" s="2"/>
    </row>
    <row r="2515" spans="153:170" x14ac:dyDescent="0.35">
      <c r="EW2515" s="31"/>
      <c r="FB2515" s="5"/>
      <c r="FI2515" s="5"/>
      <c r="FJ2515" s="139"/>
      <c r="FL2515" s="2"/>
      <c r="FN2515" s="2"/>
    </row>
    <row r="2516" spans="153:170" x14ac:dyDescent="0.35">
      <c r="EW2516" s="31"/>
      <c r="FB2516" s="5"/>
      <c r="FI2516" s="5"/>
      <c r="FJ2516" s="139"/>
      <c r="FL2516" s="2"/>
      <c r="FN2516" s="2"/>
    </row>
    <row r="2517" spans="153:170" x14ac:dyDescent="0.35">
      <c r="EW2517" s="31"/>
      <c r="FB2517" s="5"/>
      <c r="FI2517" s="5"/>
      <c r="FJ2517" s="139"/>
      <c r="FL2517" s="2"/>
      <c r="FN2517" s="2"/>
    </row>
    <row r="2518" spans="153:170" x14ac:dyDescent="0.35">
      <c r="EW2518" s="31"/>
      <c r="FB2518" s="5"/>
      <c r="FI2518" s="5"/>
      <c r="FJ2518" s="139"/>
      <c r="FL2518" s="2"/>
      <c r="FN2518" s="2"/>
    </row>
    <row r="2519" spans="153:170" x14ac:dyDescent="0.35">
      <c r="EW2519" s="31"/>
      <c r="FB2519" s="5"/>
      <c r="FI2519" s="5"/>
      <c r="FJ2519" s="139"/>
      <c r="FL2519" s="2"/>
      <c r="FN2519" s="2"/>
    </row>
    <row r="2520" spans="153:170" x14ac:dyDescent="0.35">
      <c r="EW2520" s="31"/>
      <c r="FB2520" s="5"/>
      <c r="FI2520" s="5"/>
      <c r="FJ2520" s="139"/>
      <c r="FL2520" s="2"/>
      <c r="FN2520" s="2"/>
    </row>
    <row r="2521" spans="153:170" x14ac:dyDescent="0.35">
      <c r="EW2521" s="31"/>
      <c r="FB2521" s="5"/>
      <c r="FI2521" s="5"/>
      <c r="FJ2521" s="139"/>
      <c r="FL2521" s="2"/>
      <c r="FN2521" s="2"/>
    </row>
    <row r="2522" spans="153:170" x14ac:dyDescent="0.35">
      <c r="EW2522" s="31"/>
      <c r="FB2522" s="5"/>
      <c r="FI2522" s="5"/>
      <c r="FJ2522" s="139"/>
      <c r="FL2522" s="2"/>
      <c r="FN2522" s="2"/>
    </row>
    <row r="2523" spans="153:170" x14ac:dyDescent="0.35">
      <c r="EW2523" s="31"/>
      <c r="FB2523" s="5"/>
      <c r="FI2523" s="5"/>
      <c r="FJ2523" s="139"/>
      <c r="FL2523" s="2"/>
      <c r="FN2523" s="2"/>
    </row>
    <row r="2524" spans="153:170" x14ac:dyDescent="0.35">
      <c r="EW2524" s="31"/>
      <c r="FB2524" s="5"/>
      <c r="FI2524" s="5"/>
      <c r="FJ2524" s="139"/>
      <c r="FL2524" s="2"/>
      <c r="FN2524" s="2"/>
    </row>
    <row r="2525" spans="153:170" x14ac:dyDescent="0.35">
      <c r="EW2525" s="31"/>
      <c r="FB2525" s="5"/>
      <c r="FI2525" s="5"/>
      <c r="FJ2525" s="139"/>
      <c r="FL2525" s="2"/>
      <c r="FN2525" s="2"/>
    </row>
    <row r="2526" spans="153:170" x14ac:dyDescent="0.35">
      <c r="EW2526" s="31"/>
      <c r="FB2526" s="5"/>
      <c r="FI2526" s="5"/>
      <c r="FJ2526" s="139"/>
      <c r="FL2526" s="2"/>
      <c r="FN2526" s="2"/>
    </row>
    <row r="2527" spans="153:170" x14ac:dyDescent="0.35">
      <c r="EW2527" s="31"/>
      <c r="FB2527" s="5"/>
      <c r="FI2527" s="5"/>
      <c r="FJ2527" s="139"/>
      <c r="FL2527" s="2"/>
      <c r="FN2527" s="2"/>
    </row>
    <row r="2528" spans="153:170" x14ac:dyDescent="0.35">
      <c r="EW2528" s="31"/>
      <c r="FB2528" s="5"/>
      <c r="FI2528" s="5"/>
      <c r="FJ2528" s="139"/>
      <c r="FL2528" s="2"/>
      <c r="FN2528" s="2"/>
    </row>
    <row r="2529" spans="153:170" x14ac:dyDescent="0.35">
      <c r="EW2529" s="31"/>
      <c r="FB2529" s="5"/>
      <c r="FI2529" s="5"/>
      <c r="FJ2529" s="139"/>
      <c r="FL2529" s="2"/>
      <c r="FN2529" s="2"/>
    </row>
    <row r="2530" spans="153:170" x14ac:dyDescent="0.35">
      <c r="EW2530" s="31"/>
      <c r="FB2530" s="5"/>
      <c r="FI2530" s="5"/>
      <c r="FJ2530" s="139"/>
      <c r="FL2530" s="2"/>
      <c r="FN2530" s="2"/>
    </row>
    <row r="2531" spans="153:170" x14ac:dyDescent="0.35">
      <c r="EW2531" s="31"/>
      <c r="FB2531" s="5"/>
      <c r="FI2531" s="5"/>
      <c r="FJ2531" s="139"/>
      <c r="FL2531" s="2"/>
      <c r="FN2531" s="2"/>
    </row>
    <row r="2532" spans="153:170" x14ac:dyDescent="0.35">
      <c r="EW2532" s="31"/>
      <c r="FB2532" s="5"/>
      <c r="FI2532" s="5"/>
      <c r="FJ2532" s="139"/>
      <c r="FL2532" s="2"/>
      <c r="FN2532" s="2"/>
    </row>
    <row r="2533" spans="153:170" x14ac:dyDescent="0.35">
      <c r="EW2533" s="31"/>
      <c r="FB2533" s="5"/>
      <c r="FI2533" s="5"/>
      <c r="FJ2533" s="139"/>
      <c r="FL2533" s="2"/>
      <c r="FN2533" s="2"/>
    </row>
    <row r="2534" spans="153:170" x14ac:dyDescent="0.35">
      <c r="EW2534" s="31"/>
      <c r="FB2534" s="5"/>
      <c r="FI2534" s="5"/>
      <c r="FJ2534" s="139"/>
      <c r="FL2534" s="2"/>
      <c r="FN2534" s="2"/>
    </row>
    <row r="2535" spans="153:170" x14ac:dyDescent="0.35">
      <c r="EW2535" s="31"/>
      <c r="FB2535" s="5"/>
      <c r="FI2535" s="5"/>
      <c r="FJ2535" s="139"/>
      <c r="FL2535" s="2"/>
      <c r="FN2535" s="2"/>
    </row>
    <row r="2536" spans="153:170" x14ac:dyDescent="0.35">
      <c r="EW2536" s="31"/>
      <c r="FB2536" s="5"/>
      <c r="FI2536" s="5"/>
      <c r="FJ2536" s="139"/>
      <c r="FL2536" s="2"/>
      <c r="FN2536" s="2"/>
    </row>
    <row r="2537" spans="153:170" x14ac:dyDescent="0.35">
      <c r="EW2537" s="31"/>
      <c r="FB2537" s="5"/>
      <c r="FI2537" s="5"/>
      <c r="FJ2537" s="139"/>
      <c r="FL2537" s="2"/>
      <c r="FN2537" s="2"/>
    </row>
    <row r="2538" spans="153:170" x14ac:dyDescent="0.35">
      <c r="EW2538" s="31"/>
      <c r="FB2538" s="5"/>
      <c r="FI2538" s="5"/>
      <c r="FJ2538" s="139"/>
      <c r="FL2538" s="2"/>
      <c r="FN2538" s="2"/>
    </row>
    <row r="2539" spans="153:170" x14ac:dyDescent="0.35">
      <c r="EW2539" s="31"/>
      <c r="FB2539" s="5"/>
      <c r="FI2539" s="5"/>
      <c r="FJ2539" s="139"/>
      <c r="FL2539" s="2"/>
      <c r="FN2539" s="2"/>
    </row>
    <row r="2540" spans="153:170" x14ac:dyDescent="0.35">
      <c r="EW2540" s="31"/>
      <c r="FB2540" s="5"/>
      <c r="FI2540" s="5"/>
      <c r="FJ2540" s="139"/>
      <c r="FL2540" s="2"/>
      <c r="FN2540" s="2"/>
    </row>
    <row r="2541" spans="153:170" x14ac:dyDescent="0.35">
      <c r="EW2541" s="31"/>
      <c r="FB2541" s="5"/>
      <c r="FI2541" s="5"/>
      <c r="FJ2541" s="139"/>
      <c r="FL2541" s="2"/>
      <c r="FN2541" s="2"/>
    </row>
    <row r="2542" spans="153:170" x14ac:dyDescent="0.35">
      <c r="EW2542" s="31"/>
      <c r="FB2542" s="5"/>
      <c r="FI2542" s="5"/>
      <c r="FJ2542" s="139"/>
      <c r="FL2542" s="2"/>
      <c r="FN2542" s="2"/>
    </row>
    <row r="2543" spans="153:170" x14ac:dyDescent="0.35">
      <c r="EW2543" s="31"/>
      <c r="FB2543" s="5"/>
      <c r="FI2543" s="5"/>
      <c r="FJ2543" s="139"/>
      <c r="FL2543" s="2"/>
      <c r="FN2543" s="2"/>
    </row>
    <row r="2544" spans="153:170" x14ac:dyDescent="0.35">
      <c r="EW2544" s="31"/>
      <c r="FB2544" s="5"/>
      <c r="FI2544" s="5"/>
      <c r="FJ2544" s="139"/>
      <c r="FL2544" s="2"/>
      <c r="FN2544" s="2"/>
    </row>
    <row r="2545" spans="153:170" x14ac:dyDescent="0.35">
      <c r="EW2545" s="31"/>
      <c r="FB2545" s="5"/>
      <c r="FI2545" s="5"/>
      <c r="FJ2545" s="139"/>
      <c r="FL2545" s="2"/>
      <c r="FN2545" s="2"/>
    </row>
    <row r="2546" spans="153:170" x14ac:dyDescent="0.35">
      <c r="EW2546" s="31"/>
      <c r="FB2546" s="5"/>
      <c r="FI2546" s="5"/>
      <c r="FJ2546" s="139"/>
      <c r="FL2546" s="2"/>
      <c r="FN2546" s="2"/>
    </row>
    <row r="2547" spans="153:170" x14ac:dyDescent="0.35">
      <c r="EW2547" s="31"/>
      <c r="FB2547" s="5"/>
      <c r="FI2547" s="5"/>
      <c r="FJ2547" s="139"/>
      <c r="FL2547" s="2"/>
      <c r="FN2547" s="2"/>
    </row>
    <row r="2548" spans="153:170" x14ac:dyDescent="0.35">
      <c r="EW2548" s="31"/>
      <c r="FB2548" s="5"/>
      <c r="FI2548" s="5"/>
      <c r="FJ2548" s="139"/>
      <c r="FL2548" s="2"/>
      <c r="FN2548" s="2"/>
    </row>
    <row r="2549" spans="153:170" x14ac:dyDescent="0.35">
      <c r="EW2549" s="31"/>
      <c r="FB2549" s="5"/>
      <c r="FI2549" s="5"/>
      <c r="FJ2549" s="139"/>
      <c r="FL2549" s="2"/>
      <c r="FN2549" s="2"/>
    </row>
    <row r="2550" spans="153:170" x14ac:dyDescent="0.35">
      <c r="EW2550" s="31"/>
      <c r="FB2550" s="5"/>
      <c r="FI2550" s="5"/>
      <c r="FJ2550" s="139"/>
      <c r="FL2550" s="2"/>
      <c r="FN2550" s="2"/>
    </row>
    <row r="2551" spans="153:170" x14ac:dyDescent="0.35">
      <c r="EW2551" s="31"/>
      <c r="FB2551" s="5"/>
      <c r="FI2551" s="5"/>
      <c r="FJ2551" s="139"/>
      <c r="FL2551" s="2"/>
      <c r="FN2551" s="2"/>
    </row>
    <row r="2552" spans="153:170" x14ac:dyDescent="0.35">
      <c r="EW2552" s="31"/>
      <c r="FB2552" s="5"/>
      <c r="FI2552" s="5"/>
      <c r="FJ2552" s="139"/>
      <c r="FL2552" s="2"/>
      <c r="FN2552" s="2"/>
    </row>
    <row r="2553" spans="153:170" x14ac:dyDescent="0.35">
      <c r="EW2553" s="31"/>
      <c r="FB2553" s="5"/>
      <c r="FI2553" s="5"/>
      <c r="FJ2553" s="139"/>
      <c r="FL2553" s="2"/>
      <c r="FN2553" s="2"/>
    </row>
    <row r="2554" spans="153:170" x14ac:dyDescent="0.35">
      <c r="EW2554" s="31"/>
      <c r="FB2554" s="5"/>
      <c r="FI2554" s="5"/>
      <c r="FJ2554" s="139"/>
      <c r="FL2554" s="2"/>
      <c r="FN2554" s="2"/>
    </row>
    <row r="2555" spans="153:170" x14ac:dyDescent="0.35">
      <c r="EW2555" s="31"/>
      <c r="FB2555" s="5"/>
      <c r="FI2555" s="5"/>
      <c r="FJ2555" s="139"/>
      <c r="FL2555" s="2"/>
      <c r="FN2555" s="2"/>
    </row>
    <row r="2556" spans="153:170" x14ac:dyDescent="0.35">
      <c r="EW2556" s="31"/>
      <c r="FB2556" s="5"/>
      <c r="FI2556" s="5"/>
      <c r="FJ2556" s="139"/>
      <c r="FL2556" s="2"/>
      <c r="FN2556" s="2"/>
    </row>
    <row r="2557" spans="153:170" x14ac:dyDescent="0.35">
      <c r="EW2557" s="31"/>
      <c r="FB2557" s="5"/>
      <c r="FI2557" s="5"/>
      <c r="FJ2557" s="139"/>
      <c r="FL2557" s="2"/>
      <c r="FN2557" s="2"/>
    </row>
    <row r="2558" spans="153:170" x14ac:dyDescent="0.35">
      <c r="EW2558" s="31"/>
      <c r="FB2558" s="5"/>
      <c r="FI2558" s="5"/>
      <c r="FJ2558" s="139"/>
      <c r="FL2558" s="2"/>
      <c r="FN2558" s="2"/>
    </row>
    <row r="2559" spans="153:170" x14ac:dyDescent="0.35">
      <c r="EW2559" s="31"/>
      <c r="FB2559" s="5"/>
      <c r="FI2559" s="5"/>
      <c r="FJ2559" s="139"/>
      <c r="FL2559" s="2"/>
      <c r="FN2559" s="2"/>
    </row>
    <row r="2560" spans="153:170" x14ac:dyDescent="0.35">
      <c r="EW2560" s="31"/>
      <c r="FB2560" s="5"/>
      <c r="FI2560" s="5"/>
      <c r="FJ2560" s="139"/>
      <c r="FL2560" s="2"/>
      <c r="FN2560" s="2"/>
    </row>
    <row r="2561" spans="153:170" x14ac:dyDescent="0.35">
      <c r="EW2561" s="31"/>
      <c r="FB2561" s="5"/>
      <c r="FI2561" s="5"/>
      <c r="FJ2561" s="139"/>
      <c r="FL2561" s="2"/>
      <c r="FN2561" s="2"/>
    </row>
    <row r="2562" spans="153:170" x14ac:dyDescent="0.35">
      <c r="EW2562" s="31"/>
      <c r="FB2562" s="5"/>
      <c r="FI2562" s="5"/>
      <c r="FJ2562" s="139"/>
      <c r="FL2562" s="2"/>
      <c r="FN2562" s="2"/>
    </row>
    <row r="2563" spans="153:170" x14ac:dyDescent="0.35">
      <c r="EW2563" s="31"/>
      <c r="FB2563" s="5"/>
      <c r="FI2563" s="5"/>
      <c r="FJ2563" s="139"/>
      <c r="FL2563" s="2"/>
      <c r="FN2563" s="2"/>
    </row>
    <row r="2564" spans="153:170" x14ac:dyDescent="0.35">
      <c r="EW2564" s="31"/>
      <c r="FB2564" s="5"/>
      <c r="FI2564" s="5"/>
      <c r="FJ2564" s="139"/>
      <c r="FL2564" s="2"/>
      <c r="FN2564" s="2"/>
    </row>
    <row r="2565" spans="153:170" x14ac:dyDescent="0.35">
      <c r="EW2565" s="31"/>
      <c r="FB2565" s="5"/>
      <c r="FI2565" s="5"/>
      <c r="FJ2565" s="139"/>
      <c r="FL2565" s="2"/>
      <c r="FN2565" s="2"/>
    </row>
    <row r="2566" spans="153:170" x14ac:dyDescent="0.35">
      <c r="EW2566" s="31"/>
      <c r="FB2566" s="5"/>
      <c r="FI2566" s="5"/>
      <c r="FJ2566" s="139"/>
      <c r="FL2566" s="2"/>
      <c r="FN2566" s="2"/>
    </row>
    <row r="2567" spans="153:170" x14ac:dyDescent="0.35">
      <c r="EW2567" s="31"/>
      <c r="FB2567" s="5"/>
      <c r="FI2567" s="5"/>
      <c r="FJ2567" s="139"/>
      <c r="FL2567" s="2"/>
      <c r="FN2567" s="2"/>
    </row>
    <row r="2568" spans="153:170" x14ac:dyDescent="0.35">
      <c r="EW2568" s="31"/>
      <c r="FB2568" s="5"/>
      <c r="FI2568" s="5"/>
      <c r="FJ2568" s="139"/>
      <c r="FL2568" s="2"/>
      <c r="FN2568" s="2"/>
    </row>
    <row r="2569" spans="153:170" x14ac:dyDescent="0.35">
      <c r="EW2569" s="31"/>
      <c r="FB2569" s="5"/>
      <c r="FI2569" s="5"/>
      <c r="FJ2569" s="139"/>
      <c r="FL2569" s="2"/>
      <c r="FN2569" s="2"/>
    </row>
    <row r="2570" spans="153:170" x14ac:dyDescent="0.35">
      <c r="EW2570" s="31"/>
      <c r="FB2570" s="5"/>
      <c r="FI2570" s="5"/>
      <c r="FJ2570" s="139"/>
      <c r="FL2570" s="2"/>
      <c r="FN2570" s="2"/>
    </row>
    <row r="2571" spans="153:170" x14ac:dyDescent="0.35">
      <c r="EW2571" s="31"/>
      <c r="FB2571" s="5"/>
      <c r="FI2571" s="5"/>
      <c r="FJ2571" s="139"/>
      <c r="FL2571" s="2"/>
      <c r="FN2571" s="2"/>
    </row>
    <row r="2572" spans="153:170" x14ac:dyDescent="0.35">
      <c r="EW2572" s="31"/>
      <c r="FB2572" s="5"/>
      <c r="FI2572" s="5"/>
      <c r="FJ2572" s="139"/>
      <c r="FL2572" s="2"/>
      <c r="FN2572" s="2"/>
    </row>
    <row r="2573" spans="153:170" x14ac:dyDescent="0.35">
      <c r="EW2573" s="31"/>
      <c r="FB2573" s="5"/>
      <c r="FI2573" s="5"/>
      <c r="FJ2573" s="139"/>
      <c r="FL2573" s="2"/>
      <c r="FN2573" s="2"/>
    </row>
    <row r="2574" spans="153:170" x14ac:dyDescent="0.35">
      <c r="EW2574" s="31"/>
      <c r="FB2574" s="5"/>
      <c r="FI2574" s="5"/>
      <c r="FJ2574" s="139"/>
      <c r="FL2574" s="2"/>
      <c r="FN2574" s="2"/>
    </row>
    <row r="2575" spans="153:170" x14ac:dyDescent="0.35">
      <c r="EW2575" s="31"/>
      <c r="FB2575" s="5"/>
      <c r="FI2575" s="5"/>
      <c r="FJ2575" s="139"/>
      <c r="FL2575" s="2"/>
      <c r="FN2575" s="2"/>
    </row>
    <row r="2576" spans="153:170" x14ac:dyDescent="0.35">
      <c r="EW2576" s="31"/>
      <c r="FB2576" s="5"/>
      <c r="FI2576" s="5"/>
      <c r="FJ2576" s="139"/>
      <c r="FL2576" s="2"/>
      <c r="FN2576" s="2"/>
    </row>
    <row r="2577" spans="153:170" x14ac:dyDescent="0.35">
      <c r="EW2577" s="31"/>
      <c r="FB2577" s="5"/>
      <c r="FI2577" s="5"/>
      <c r="FJ2577" s="139"/>
      <c r="FL2577" s="2"/>
      <c r="FN2577" s="2"/>
    </row>
    <row r="2578" spans="153:170" x14ac:dyDescent="0.35">
      <c r="EW2578" s="31"/>
      <c r="FB2578" s="5"/>
      <c r="FI2578" s="5"/>
      <c r="FJ2578" s="139"/>
      <c r="FL2578" s="2"/>
      <c r="FN2578" s="2"/>
    </row>
    <row r="2579" spans="153:170" x14ac:dyDescent="0.35">
      <c r="EW2579" s="31"/>
      <c r="FB2579" s="5"/>
      <c r="FI2579" s="5"/>
      <c r="FJ2579" s="139"/>
      <c r="FL2579" s="2"/>
      <c r="FN2579" s="2"/>
    </row>
    <row r="2580" spans="153:170" x14ac:dyDescent="0.35">
      <c r="EW2580" s="31"/>
      <c r="FB2580" s="5"/>
      <c r="FI2580" s="5"/>
      <c r="FJ2580" s="139"/>
      <c r="FL2580" s="2"/>
      <c r="FN2580" s="2"/>
    </row>
    <row r="2581" spans="153:170" x14ac:dyDescent="0.35">
      <c r="EW2581" s="31"/>
      <c r="FB2581" s="5"/>
      <c r="FI2581" s="5"/>
      <c r="FJ2581" s="139"/>
      <c r="FL2581" s="2"/>
      <c r="FN2581" s="2"/>
    </row>
    <row r="2582" spans="153:170" x14ac:dyDescent="0.35">
      <c r="EW2582" s="31"/>
      <c r="FB2582" s="5"/>
      <c r="FI2582" s="5"/>
      <c r="FJ2582" s="139"/>
      <c r="FL2582" s="2"/>
      <c r="FN2582" s="2"/>
    </row>
    <row r="2583" spans="153:170" x14ac:dyDescent="0.35">
      <c r="EW2583" s="31"/>
      <c r="FB2583" s="5"/>
      <c r="FI2583" s="5"/>
      <c r="FJ2583" s="139"/>
      <c r="FL2583" s="2"/>
      <c r="FN2583" s="2"/>
    </row>
    <row r="2584" spans="153:170" x14ac:dyDescent="0.35">
      <c r="EW2584" s="31"/>
      <c r="FB2584" s="5"/>
      <c r="FI2584" s="5"/>
      <c r="FJ2584" s="139"/>
      <c r="FL2584" s="2"/>
      <c r="FN2584" s="2"/>
    </row>
    <row r="2585" spans="153:170" x14ac:dyDescent="0.35">
      <c r="EW2585" s="31"/>
      <c r="FB2585" s="5"/>
      <c r="FI2585" s="5"/>
      <c r="FJ2585" s="139"/>
      <c r="FL2585" s="2"/>
      <c r="FN2585" s="2"/>
    </row>
    <row r="2586" spans="153:170" x14ac:dyDescent="0.35">
      <c r="EW2586" s="31"/>
      <c r="FB2586" s="5"/>
      <c r="FI2586" s="5"/>
      <c r="FJ2586" s="139"/>
      <c r="FL2586" s="2"/>
      <c r="FN2586" s="2"/>
    </row>
    <row r="2587" spans="153:170" x14ac:dyDescent="0.35">
      <c r="EW2587" s="31"/>
      <c r="FB2587" s="5"/>
      <c r="FI2587" s="5"/>
      <c r="FJ2587" s="139"/>
      <c r="FL2587" s="2"/>
      <c r="FN2587" s="2"/>
    </row>
    <row r="2588" spans="153:170" x14ac:dyDescent="0.35">
      <c r="EW2588" s="31"/>
      <c r="FB2588" s="5"/>
      <c r="FI2588" s="5"/>
      <c r="FJ2588" s="139"/>
      <c r="FL2588" s="2"/>
      <c r="FN2588" s="2"/>
    </row>
    <row r="2589" spans="153:170" x14ac:dyDescent="0.35">
      <c r="EW2589" s="31"/>
      <c r="FB2589" s="5"/>
      <c r="FI2589" s="5"/>
      <c r="FJ2589" s="139"/>
      <c r="FL2589" s="2"/>
      <c r="FN2589" s="2"/>
    </row>
    <row r="2590" spans="153:170" x14ac:dyDescent="0.35">
      <c r="EW2590" s="31"/>
      <c r="FB2590" s="5"/>
      <c r="FI2590" s="5"/>
      <c r="FJ2590" s="139"/>
      <c r="FL2590" s="2"/>
      <c r="FN2590" s="2"/>
    </row>
    <row r="2591" spans="153:170" x14ac:dyDescent="0.35">
      <c r="EW2591" s="31"/>
      <c r="FB2591" s="5"/>
      <c r="FI2591" s="5"/>
      <c r="FJ2591" s="139"/>
      <c r="FL2591" s="2"/>
      <c r="FN2591" s="2"/>
    </row>
    <row r="2592" spans="153:170" x14ac:dyDescent="0.35">
      <c r="EW2592" s="31"/>
      <c r="FB2592" s="5"/>
      <c r="FI2592" s="5"/>
      <c r="FJ2592" s="139"/>
      <c r="FL2592" s="2"/>
      <c r="FN2592" s="2"/>
    </row>
    <row r="2593" spans="153:170" x14ac:dyDescent="0.35">
      <c r="EW2593" s="31"/>
      <c r="FB2593" s="5"/>
      <c r="FI2593" s="5"/>
      <c r="FJ2593" s="139"/>
      <c r="FL2593" s="2"/>
      <c r="FN2593" s="2"/>
    </row>
    <row r="2594" spans="153:170" x14ac:dyDescent="0.35">
      <c r="EW2594" s="31"/>
      <c r="FB2594" s="5"/>
      <c r="FI2594" s="5"/>
      <c r="FJ2594" s="139"/>
      <c r="FL2594" s="2"/>
      <c r="FN2594" s="2"/>
    </row>
    <row r="2595" spans="153:170" x14ac:dyDescent="0.35">
      <c r="EW2595" s="31"/>
      <c r="FB2595" s="5"/>
      <c r="FI2595" s="5"/>
      <c r="FJ2595" s="139"/>
      <c r="FL2595" s="2"/>
      <c r="FN2595" s="2"/>
    </row>
    <row r="2596" spans="153:170" x14ac:dyDescent="0.35">
      <c r="EW2596" s="31"/>
      <c r="FB2596" s="5"/>
      <c r="FI2596" s="5"/>
      <c r="FJ2596" s="139"/>
      <c r="FL2596" s="2"/>
      <c r="FN2596" s="2"/>
    </row>
    <row r="2597" spans="153:170" x14ac:dyDescent="0.35">
      <c r="EW2597" s="31"/>
      <c r="FB2597" s="5"/>
      <c r="FI2597" s="5"/>
      <c r="FJ2597" s="139"/>
      <c r="FL2597" s="2"/>
      <c r="FN2597" s="2"/>
    </row>
    <row r="2598" spans="153:170" x14ac:dyDescent="0.35">
      <c r="EW2598" s="31"/>
      <c r="FB2598" s="5"/>
      <c r="FI2598" s="5"/>
      <c r="FJ2598" s="139"/>
      <c r="FL2598" s="2"/>
      <c r="FN2598" s="2"/>
    </row>
    <row r="2599" spans="153:170" x14ac:dyDescent="0.35">
      <c r="EW2599" s="31"/>
      <c r="FB2599" s="5"/>
      <c r="FI2599" s="5"/>
      <c r="FJ2599" s="139"/>
      <c r="FL2599" s="2"/>
      <c r="FN2599" s="2"/>
    </row>
    <row r="2600" spans="153:170" x14ac:dyDescent="0.35">
      <c r="EW2600" s="31"/>
      <c r="FB2600" s="5"/>
      <c r="FI2600" s="5"/>
      <c r="FJ2600" s="139"/>
      <c r="FL2600" s="2"/>
      <c r="FN2600" s="2"/>
    </row>
    <row r="2601" spans="153:170" x14ac:dyDescent="0.35">
      <c r="EW2601" s="31"/>
      <c r="FB2601" s="5"/>
      <c r="FI2601" s="5"/>
      <c r="FJ2601" s="139"/>
      <c r="FL2601" s="2"/>
      <c r="FN2601" s="2"/>
    </row>
    <row r="2602" spans="153:170" x14ac:dyDescent="0.35">
      <c r="EW2602" s="31"/>
      <c r="FB2602" s="5"/>
      <c r="FI2602" s="5"/>
      <c r="FJ2602" s="139"/>
      <c r="FL2602" s="2"/>
      <c r="FN2602" s="2"/>
    </row>
    <row r="2603" spans="153:170" x14ac:dyDescent="0.35">
      <c r="EW2603" s="31"/>
      <c r="FB2603" s="5"/>
      <c r="FI2603" s="5"/>
      <c r="FJ2603" s="139"/>
      <c r="FL2603" s="2"/>
      <c r="FN2603" s="2"/>
    </row>
    <row r="2604" spans="153:170" x14ac:dyDescent="0.35">
      <c r="EW2604" s="31"/>
      <c r="FB2604" s="5"/>
      <c r="FI2604" s="5"/>
      <c r="FJ2604" s="139"/>
      <c r="FL2604" s="2"/>
      <c r="FN2604" s="2"/>
    </row>
    <row r="2605" spans="153:170" x14ac:dyDescent="0.35">
      <c r="EW2605" s="31"/>
      <c r="FB2605" s="5"/>
      <c r="FI2605" s="5"/>
      <c r="FJ2605" s="139"/>
      <c r="FL2605" s="2"/>
      <c r="FN2605" s="2"/>
    </row>
    <row r="2606" spans="153:170" x14ac:dyDescent="0.35">
      <c r="EW2606" s="31"/>
      <c r="FB2606" s="5"/>
      <c r="FI2606" s="5"/>
      <c r="FJ2606" s="139"/>
      <c r="FL2606" s="2"/>
      <c r="FN2606" s="2"/>
    </row>
    <row r="2607" spans="153:170" x14ac:dyDescent="0.35">
      <c r="EW2607" s="31"/>
      <c r="FB2607" s="5"/>
      <c r="FI2607" s="5"/>
      <c r="FJ2607" s="139"/>
      <c r="FL2607" s="2"/>
      <c r="FN2607" s="2"/>
    </row>
    <row r="2608" spans="153:170" x14ac:dyDescent="0.35">
      <c r="EW2608" s="31"/>
      <c r="FB2608" s="5"/>
      <c r="FI2608" s="5"/>
      <c r="FJ2608" s="139"/>
      <c r="FL2608" s="2"/>
      <c r="FN2608" s="2"/>
    </row>
    <row r="2609" spans="153:170" x14ac:dyDescent="0.35">
      <c r="EW2609" s="31"/>
      <c r="FB2609" s="5"/>
      <c r="FI2609" s="5"/>
      <c r="FJ2609" s="139"/>
      <c r="FL2609" s="2"/>
      <c r="FN2609" s="2"/>
    </row>
    <row r="2610" spans="153:170" x14ac:dyDescent="0.35">
      <c r="EW2610" s="31"/>
      <c r="FB2610" s="5"/>
      <c r="FI2610" s="5"/>
      <c r="FJ2610" s="139"/>
      <c r="FL2610" s="2"/>
      <c r="FN2610" s="2"/>
    </row>
    <row r="2611" spans="153:170" x14ac:dyDescent="0.35">
      <c r="EW2611" s="31"/>
      <c r="FB2611" s="5"/>
      <c r="FI2611" s="5"/>
      <c r="FJ2611" s="139"/>
      <c r="FL2611" s="2"/>
      <c r="FN2611" s="2"/>
    </row>
    <row r="2612" spans="153:170" x14ac:dyDescent="0.35">
      <c r="EW2612" s="31"/>
      <c r="FB2612" s="5"/>
      <c r="FI2612" s="5"/>
      <c r="FJ2612" s="139"/>
      <c r="FL2612" s="2"/>
      <c r="FN2612" s="2"/>
    </row>
    <row r="2613" spans="153:170" x14ac:dyDescent="0.35">
      <c r="EW2613" s="31"/>
      <c r="FB2613" s="5"/>
      <c r="FI2613" s="5"/>
      <c r="FJ2613" s="139"/>
      <c r="FL2613" s="2"/>
      <c r="FN2613" s="2"/>
    </row>
    <row r="2614" spans="153:170" x14ac:dyDescent="0.35">
      <c r="EW2614" s="31"/>
      <c r="FB2614" s="5"/>
      <c r="FI2614" s="5"/>
      <c r="FJ2614" s="139"/>
      <c r="FL2614" s="2"/>
      <c r="FN2614" s="2"/>
    </row>
    <row r="2615" spans="153:170" x14ac:dyDescent="0.35">
      <c r="EW2615" s="31"/>
      <c r="FB2615" s="5"/>
      <c r="FI2615" s="5"/>
      <c r="FJ2615" s="139"/>
      <c r="FL2615" s="2"/>
      <c r="FN2615" s="2"/>
    </row>
    <row r="2616" spans="153:170" x14ac:dyDescent="0.35">
      <c r="EW2616" s="31"/>
      <c r="FB2616" s="5"/>
      <c r="FI2616" s="5"/>
      <c r="FJ2616" s="139"/>
      <c r="FL2616" s="2"/>
      <c r="FN2616" s="2"/>
    </row>
    <row r="2617" spans="153:170" x14ac:dyDescent="0.35">
      <c r="EW2617" s="31"/>
      <c r="FB2617" s="5"/>
      <c r="FI2617" s="5"/>
      <c r="FJ2617" s="139"/>
      <c r="FL2617" s="2"/>
      <c r="FN2617" s="2"/>
    </row>
    <row r="2618" spans="153:170" x14ac:dyDescent="0.35">
      <c r="EW2618" s="31"/>
      <c r="FB2618" s="5"/>
      <c r="FI2618" s="5"/>
      <c r="FJ2618" s="139"/>
      <c r="FL2618" s="2"/>
      <c r="FN2618" s="2"/>
    </row>
    <row r="2619" spans="153:170" x14ac:dyDescent="0.35">
      <c r="EW2619" s="31"/>
      <c r="FB2619" s="5"/>
      <c r="FI2619" s="5"/>
      <c r="FJ2619" s="139"/>
      <c r="FL2619" s="2"/>
      <c r="FN2619" s="2"/>
    </row>
    <row r="2620" spans="153:170" x14ac:dyDescent="0.35">
      <c r="EW2620" s="31"/>
      <c r="FB2620" s="5"/>
      <c r="FI2620" s="5"/>
      <c r="FJ2620" s="139"/>
      <c r="FL2620" s="2"/>
      <c r="FN2620" s="2"/>
    </row>
    <row r="2621" spans="153:170" x14ac:dyDescent="0.35">
      <c r="EW2621" s="31"/>
      <c r="FB2621" s="5"/>
      <c r="FI2621" s="5"/>
      <c r="FJ2621" s="139"/>
      <c r="FL2621" s="2"/>
      <c r="FN2621" s="2"/>
    </row>
    <row r="2622" spans="153:170" x14ac:dyDescent="0.35">
      <c r="EW2622" s="31"/>
      <c r="FB2622" s="5"/>
      <c r="FI2622" s="5"/>
      <c r="FJ2622" s="139"/>
      <c r="FL2622" s="2"/>
      <c r="FN2622" s="2"/>
    </row>
    <row r="2623" spans="153:170" x14ac:dyDescent="0.35">
      <c r="EW2623" s="31"/>
      <c r="FB2623" s="5"/>
      <c r="FI2623" s="5"/>
      <c r="FJ2623" s="139"/>
      <c r="FL2623" s="2"/>
      <c r="FN2623" s="2"/>
    </row>
    <row r="2624" spans="153:170" x14ac:dyDescent="0.35">
      <c r="EW2624" s="31"/>
      <c r="FB2624" s="5"/>
      <c r="FI2624" s="5"/>
      <c r="FJ2624" s="139"/>
      <c r="FL2624" s="2"/>
      <c r="FN2624" s="2"/>
    </row>
    <row r="2625" spans="153:170" x14ac:dyDescent="0.35">
      <c r="EW2625" s="31"/>
      <c r="FB2625" s="5"/>
      <c r="FI2625" s="5"/>
      <c r="FJ2625" s="139"/>
      <c r="FL2625" s="2"/>
      <c r="FN2625" s="2"/>
    </row>
    <row r="2626" spans="153:170" x14ac:dyDescent="0.35">
      <c r="EW2626" s="31"/>
      <c r="FB2626" s="5"/>
      <c r="FI2626" s="5"/>
      <c r="FJ2626" s="139"/>
      <c r="FL2626" s="2"/>
      <c r="FN2626" s="2"/>
    </row>
    <row r="2627" spans="153:170" x14ac:dyDescent="0.35">
      <c r="EW2627" s="31"/>
      <c r="FB2627" s="5"/>
      <c r="FI2627" s="5"/>
      <c r="FJ2627" s="139"/>
      <c r="FL2627" s="2"/>
      <c r="FN2627" s="2"/>
    </row>
    <row r="2628" spans="153:170" x14ac:dyDescent="0.35">
      <c r="EW2628" s="31"/>
      <c r="FB2628" s="5"/>
      <c r="FI2628" s="5"/>
      <c r="FJ2628" s="139"/>
      <c r="FL2628" s="2"/>
      <c r="FN2628" s="2"/>
    </row>
    <row r="2629" spans="153:170" x14ac:dyDescent="0.35">
      <c r="EW2629" s="31"/>
      <c r="FB2629" s="5"/>
      <c r="FI2629" s="5"/>
      <c r="FJ2629" s="139"/>
      <c r="FL2629" s="2"/>
      <c r="FN2629" s="2"/>
    </row>
    <row r="2630" spans="153:170" x14ac:dyDescent="0.35">
      <c r="EW2630" s="31"/>
      <c r="FB2630" s="5"/>
      <c r="FI2630" s="5"/>
      <c r="FJ2630" s="139"/>
      <c r="FL2630" s="2"/>
      <c r="FN2630" s="2"/>
    </row>
    <row r="2631" spans="153:170" x14ac:dyDescent="0.35">
      <c r="EW2631" s="31"/>
      <c r="FB2631" s="5"/>
      <c r="FI2631" s="5"/>
      <c r="FJ2631" s="139"/>
      <c r="FL2631" s="2"/>
      <c r="FN2631" s="2"/>
    </row>
    <row r="2632" spans="153:170" x14ac:dyDescent="0.35">
      <c r="EW2632" s="31"/>
      <c r="FB2632" s="5"/>
      <c r="FI2632" s="5"/>
      <c r="FJ2632" s="139"/>
      <c r="FL2632" s="2"/>
      <c r="FN2632" s="2"/>
    </row>
    <row r="2633" spans="153:170" x14ac:dyDescent="0.35">
      <c r="EW2633" s="31"/>
      <c r="FB2633" s="5"/>
      <c r="FI2633" s="5"/>
      <c r="FJ2633" s="139"/>
      <c r="FL2633" s="2"/>
      <c r="FN2633" s="2"/>
    </row>
    <row r="2634" spans="153:170" x14ac:dyDescent="0.35">
      <c r="EW2634" s="31"/>
      <c r="FB2634" s="5"/>
      <c r="FI2634" s="5"/>
      <c r="FJ2634" s="139"/>
      <c r="FL2634" s="2"/>
      <c r="FN2634" s="2"/>
    </row>
    <row r="2635" spans="153:170" x14ac:dyDescent="0.35">
      <c r="EW2635" s="31"/>
      <c r="FB2635" s="5"/>
      <c r="FI2635" s="5"/>
      <c r="FJ2635" s="139"/>
      <c r="FL2635" s="2"/>
      <c r="FN2635" s="2"/>
    </row>
    <row r="2636" spans="153:170" x14ac:dyDescent="0.35">
      <c r="EW2636" s="31"/>
      <c r="FB2636" s="5"/>
      <c r="FI2636" s="5"/>
      <c r="FJ2636" s="139"/>
      <c r="FL2636" s="2"/>
      <c r="FN2636" s="2"/>
    </row>
    <row r="2637" spans="153:170" x14ac:dyDescent="0.35">
      <c r="EW2637" s="31"/>
      <c r="FB2637" s="5"/>
      <c r="FI2637" s="5"/>
      <c r="FJ2637" s="139"/>
      <c r="FL2637" s="2"/>
      <c r="FN2637" s="2"/>
    </row>
    <row r="2638" spans="153:170" x14ac:dyDescent="0.35">
      <c r="EW2638" s="31"/>
      <c r="FB2638" s="5"/>
      <c r="FI2638" s="5"/>
      <c r="FJ2638" s="139"/>
      <c r="FL2638" s="2"/>
      <c r="FN2638" s="2"/>
    </row>
    <row r="2639" spans="153:170" x14ac:dyDescent="0.35">
      <c r="EW2639" s="31"/>
      <c r="FB2639" s="5"/>
      <c r="FI2639" s="5"/>
      <c r="FJ2639" s="139"/>
      <c r="FL2639" s="2"/>
      <c r="FN2639" s="2"/>
    </row>
    <row r="2640" spans="153:170" x14ac:dyDescent="0.35">
      <c r="EW2640" s="31"/>
      <c r="FB2640" s="5"/>
      <c r="FI2640" s="5"/>
      <c r="FJ2640" s="139"/>
      <c r="FL2640" s="2"/>
      <c r="FN2640" s="2"/>
    </row>
    <row r="2641" spans="153:170" x14ac:dyDescent="0.35">
      <c r="EW2641" s="31"/>
      <c r="FB2641" s="5"/>
      <c r="FI2641" s="5"/>
      <c r="FJ2641" s="139"/>
      <c r="FL2641" s="2"/>
      <c r="FN2641" s="2"/>
    </row>
    <row r="2642" spans="153:170" x14ac:dyDescent="0.35">
      <c r="EW2642" s="31"/>
      <c r="FB2642" s="5"/>
      <c r="FI2642" s="5"/>
      <c r="FJ2642" s="139"/>
      <c r="FL2642" s="2"/>
      <c r="FN2642" s="2"/>
    </row>
    <row r="2643" spans="153:170" x14ac:dyDescent="0.35">
      <c r="EW2643" s="31"/>
      <c r="FB2643" s="5"/>
      <c r="FI2643" s="5"/>
      <c r="FJ2643" s="139"/>
      <c r="FL2643" s="2"/>
      <c r="FN2643" s="2"/>
    </row>
    <row r="2644" spans="153:170" x14ac:dyDescent="0.35">
      <c r="EW2644" s="31"/>
      <c r="FB2644" s="5"/>
      <c r="FI2644" s="5"/>
      <c r="FJ2644" s="139"/>
      <c r="FL2644" s="2"/>
      <c r="FN2644" s="2"/>
    </row>
    <row r="2645" spans="153:170" x14ac:dyDescent="0.35">
      <c r="EW2645" s="31"/>
      <c r="FB2645" s="5"/>
      <c r="FI2645" s="5"/>
      <c r="FJ2645" s="139"/>
      <c r="FL2645" s="2"/>
      <c r="FN2645" s="2"/>
    </row>
    <row r="2646" spans="153:170" x14ac:dyDescent="0.35">
      <c r="EW2646" s="31"/>
      <c r="FB2646" s="5"/>
      <c r="FI2646" s="5"/>
      <c r="FJ2646" s="139"/>
      <c r="FL2646" s="2"/>
      <c r="FN2646" s="2"/>
    </row>
    <row r="2647" spans="153:170" x14ac:dyDescent="0.35">
      <c r="EW2647" s="31"/>
      <c r="FB2647" s="5"/>
      <c r="FI2647" s="5"/>
      <c r="FJ2647" s="139"/>
      <c r="FL2647" s="2"/>
      <c r="FN2647" s="2"/>
    </row>
    <row r="2648" spans="153:170" x14ac:dyDescent="0.35">
      <c r="EW2648" s="31"/>
      <c r="FB2648" s="5"/>
      <c r="FI2648" s="5"/>
      <c r="FJ2648" s="139"/>
      <c r="FL2648" s="2"/>
      <c r="FN2648" s="2"/>
    </row>
    <row r="2649" spans="153:170" x14ac:dyDescent="0.35">
      <c r="EW2649" s="31"/>
      <c r="FB2649" s="5"/>
      <c r="FI2649" s="5"/>
      <c r="FJ2649" s="139"/>
      <c r="FL2649" s="2"/>
      <c r="FN2649" s="2"/>
    </row>
    <row r="2650" spans="153:170" x14ac:dyDescent="0.35">
      <c r="EW2650" s="31"/>
      <c r="FB2650" s="5"/>
      <c r="FI2650" s="5"/>
      <c r="FJ2650" s="139"/>
      <c r="FL2650" s="2"/>
      <c r="FN2650" s="2"/>
    </row>
    <row r="2651" spans="153:170" x14ac:dyDescent="0.35">
      <c r="EW2651" s="31"/>
      <c r="FB2651" s="5"/>
      <c r="FI2651" s="5"/>
      <c r="FJ2651" s="139"/>
      <c r="FL2651" s="2"/>
      <c r="FN2651" s="2"/>
    </row>
    <row r="2652" spans="153:170" x14ac:dyDescent="0.35">
      <c r="EW2652" s="31"/>
      <c r="FB2652" s="5"/>
      <c r="FI2652" s="5"/>
      <c r="FJ2652" s="139"/>
      <c r="FL2652" s="2"/>
      <c r="FN2652" s="2"/>
    </row>
    <row r="2653" spans="153:170" x14ac:dyDescent="0.35">
      <c r="EW2653" s="31"/>
      <c r="FB2653" s="5"/>
      <c r="FI2653" s="5"/>
      <c r="FJ2653" s="139"/>
      <c r="FL2653" s="2"/>
      <c r="FN2653" s="2"/>
    </row>
    <row r="2654" spans="153:170" x14ac:dyDescent="0.35">
      <c r="EW2654" s="31"/>
      <c r="FB2654" s="5"/>
      <c r="FI2654" s="5"/>
      <c r="FJ2654" s="139"/>
      <c r="FL2654" s="2"/>
      <c r="FN2654" s="2"/>
    </row>
    <row r="2655" spans="153:170" x14ac:dyDescent="0.35">
      <c r="EW2655" s="31"/>
      <c r="FB2655" s="5"/>
      <c r="FI2655" s="5"/>
      <c r="FJ2655" s="139"/>
      <c r="FL2655" s="2"/>
      <c r="FN2655" s="2"/>
    </row>
    <row r="2656" spans="153:170" x14ac:dyDescent="0.35">
      <c r="EW2656" s="31"/>
      <c r="FB2656" s="5"/>
      <c r="FI2656" s="5"/>
      <c r="FJ2656" s="139"/>
      <c r="FL2656" s="2"/>
      <c r="FN2656" s="2"/>
    </row>
    <row r="2657" spans="153:170" x14ac:dyDescent="0.35">
      <c r="EW2657" s="31"/>
      <c r="FB2657" s="5"/>
      <c r="FI2657" s="5"/>
      <c r="FJ2657" s="139"/>
      <c r="FL2657" s="2"/>
      <c r="FN2657" s="2"/>
    </row>
    <row r="2658" spans="153:170" x14ac:dyDescent="0.35">
      <c r="EW2658" s="31"/>
      <c r="FB2658" s="5"/>
      <c r="FI2658" s="5"/>
      <c r="FJ2658" s="139"/>
      <c r="FL2658" s="2"/>
      <c r="FN2658" s="2"/>
    </row>
    <row r="2659" spans="153:170" x14ac:dyDescent="0.35">
      <c r="EW2659" s="31"/>
      <c r="FB2659" s="5"/>
      <c r="FI2659" s="5"/>
      <c r="FJ2659" s="139"/>
      <c r="FL2659" s="2"/>
      <c r="FN2659" s="2"/>
    </row>
    <row r="2660" spans="153:170" x14ac:dyDescent="0.35">
      <c r="EW2660" s="31"/>
      <c r="FB2660" s="5"/>
      <c r="FI2660" s="5"/>
      <c r="FJ2660" s="139"/>
      <c r="FL2660" s="2"/>
      <c r="FN2660" s="2"/>
    </row>
    <row r="2661" spans="153:170" x14ac:dyDescent="0.35">
      <c r="EW2661" s="31"/>
      <c r="FB2661" s="5"/>
      <c r="FI2661" s="5"/>
      <c r="FJ2661" s="139"/>
      <c r="FL2661" s="2"/>
      <c r="FN2661" s="2"/>
    </row>
    <row r="2662" spans="153:170" x14ac:dyDescent="0.35">
      <c r="EW2662" s="31"/>
      <c r="FB2662" s="5"/>
      <c r="FI2662" s="5"/>
      <c r="FJ2662" s="139"/>
      <c r="FL2662" s="2"/>
      <c r="FN2662" s="2"/>
    </row>
    <row r="2663" spans="153:170" x14ac:dyDescent="0.35">
      <c r="EW2663" s="31"/>
      <c r="FB2663" s="5"/>
      <c r="FI2663" s="5"/>
      <c r="FJ2663" s="139"/>
      <c r="FL2663" s="2"/>
      <c r="FN2663" s="2"/>
    </row>
    <row r="2664" spans="153:170" x14ac:dyDescent="0.35">
      <c r="EW2664" s="31"/>
      <c r="FB2664" s="5"/>
      <c r="FI2664" s="5"/>
      <c r="FJ2664" s="139"/>
      <c r="FL2664" s="2"/>
      <c r="FN2664" s="2"/>
    </row>
    <row r="2665" spans="153:170" x14ac:dyDescent="0.35">
      <c r="EW2665" s="31"/>
      <c r="FB2665" s="5"/>
      <c r="FI2665" s="5"/>
      <c r="FJ2665" s="139"/>
      <c r="FL2665" s="2"/>
      <c r="FN2665" s="2"/>
    </row>
    <row r="2666" spans="153:170" x14ac:dyDescent="0.35">
      <c r="EW2666" s="31"/>
      <c r="FB2666" s="5"/>
      <c r="FI2666" s="5"/>
      <c r="FJ2666" s="139"/>
      <c r="FL2666" s="2"/>
      <c r="FN2666" s="2"/>
    </row>
    <row r="2667" spans="153:170" x14ac:dyDescent="0.35">
      <c r="EW2667" s="31"/>
      <c r="FB2667" s="5"/>
      <c r="FI2667" s="5"/>
      <c r="FJ2667" s="139"/>
      <c r="FL2667" s="2"/>
      <c r="FN2667" s="2"/>
    </row>
    <row r="2668" spans="153:170" x14ac:dyDescent="0.35">
      <c r="EW2668" s="31"/>
      <c r="FB2668" s="5"/>
      <c r="FI2668" s="5"/>
      <c r="FJ2668" s="139"/>
      <c r="FL2668" s="2"/>
      <c r="FN2668" s="2"/>
    </row>
    <row r="2669" spans="153:170" x14ac:dyDescent="0.35">
      <c r="EW2669" s="31"/>
      <c r="FB2669" s="5"/>
      <c r="FI2669" s="5"/>
      <c r="FJ2669" s="139"/>
      <c r="FL2669" s="2"/>
      <c r="FN2669" s="2"/>
    </row>
    <row r="2670" spans="153:170" x14ac:dyDescent="0.35">
      <c r="EW2670" s="31"/>
      <c r="FB2670" s="5"/>
      <c r="FI2670" s="5"/>
      <c r="FJ2670" s="139"/>
      <c r="FL2670" s="2"/>
      <c r="FN2670" s="2"/>
    </row>
    <row r="2671" spans="153:170" x14ac:dyDescent="0.35">
      <c r="EW2671" s="31"/>
      <c r="FB2671" s="5"/>
      <c r="FI2671" s="5"/>
      <c r="FJ2671" s="139"/>
      <c r="FL2671" s="2"/>
      <c r="FN2671" s="2"/>
    </row>
    <row r="2672" spans="153:170" x14ac:dyDescent="0.35">
      <c r="EW2672" s="31"/>
      <c r="FB2672" s="5"/>
      <c r="FI2672" s="5"/>
      <c r="FJ2672" s="139"/>
      <c r="FL2672" s="2"/>
      <c r="FN2672" s="2"/>
    </row>
    <row r="2673" spans="153:170" x14ac:dyDescent="0.35">
      <c r="EW2673" s="31"/>
      <c r="FB2673" s="5"/>
      <c r="FI2673" s="5"/>
      <c r="FJ2673" s="139"/>
      <c r="FL2673" s="2"/>
      <c r="FN2673" s="2"/>
    </row>
    <row r="2674" spans="153:170" x14ac:dyDescent="0.35">
      <c r="EW2674" s="31"/>
      <c r="FB2674" s="5"/>
      <c r="FI2674" s="5"/>
      <c r="FJ2674" s="139"/>
      <c r="FL2674" s="2"/>
      <c r="FN2674" s="2"/>
    </row>
    <row r="2675" spans="153:170" x14ac:dyDescent="0.35">
      <c r="EW2675" s="31"/>
      <c r="FB2675" s="5"/>
      <c r="FI2675" s="5"/>
      <c r="FJ2675" s="139"/>
      <c r="FL2675" s="2"/>
      <c r="FN2675" s="2"/>
    </row>
    <row r="2676" spans="153:170" x14ac:dyDescent="0.35">
      <c r="EW2676" s="31"/>
      <c r="FB2676" s="5"/>
      <c r="FI2676" s="5"/>
      <c r="FJ2676" s="139"/>
      <c r="FL2676" s="2"/>
      <c r="FN2676" s="2"/>
    </row>
    <row r="2677" spans="153:170" x14ac:dyDescent="0.35">
      <c r="EW2677" s="31"/>
      <c r="FB2677" s="5"/>
      <c r="FI2677" s="5"/>
      <c r="FJ2677" s="139"/>
      <c r="FL2677" s="2"/>
      <c r="FN2677" s="2"/>
    </row>
    <row r="2678" spans="153:170" x14ac:dyDescent="0.35">
      <c r="EW2678" s="31"/>
      <c r="FB2678" s="5"/>
      <c r="FI2678" s="5"/>
      <c r="FJ2678" s="139"/>
      <c r="FL2678" s="2"/>
      <c r="FN2678" s="2"/>
    </row>
    <row r="2679" spans="153:170" x14ac:dyDescent="0.35">
      <c r="EW2679" s="31"/>
      <c r="FB2679" s="5"/>
      <c r="FI2679" s="5"/>
      <c r="FJ2679" s="139"/>
      <c r="FL2679" s="2"/>
      <c r="FN2679" s="2"/>
    </row>
    <row r="2680" spans="153:170" x14ac:dyDescent="0.35">
      <c r="EW2680" s="31"/>
      <c r="FB2680" s="5"/>
      <c r="FI2680" s="5"/>
      <c r="FJ2680" s="139"/>
      <c r="FL2680" s="2"/>
      <c r="FN2680" s="2"/>
    </row>
    <row r="2681" spans="153:170" x14ac:dyDescent="0.35">
      <c r="EW2681" s="31"/>
      <c r="FB2681" s="5"/>
      <c r="FI2681" s="5"/>
      <c r="FJ2681" s="139"/>
      <c r="FL2681" s="2"/>
      <c r="FN2681" s="2"/>
    </row>
    <row r="2682" spans="153:170" x14ac:dyDescent="0.35">
      <c r="EW2682" s="31"/>
      <c r="FB2682" s="5"/>
      <c r="FI2682" s="5"/>
      <c r="FJ2682" s="139"/>
      <c r="FL2682" s="2"/>
      <c r="FN2682" s="2"/>
    </row>
    <row r="2683" spans="153:170" x14ac:dyDescent="0.35">
      <c r="EW2683" s="31"/>
      <c r="FB2683" s="5"/>
      <c r="FI2683" s="5"/>
      <c r="FJ2683" s="139"/>
      <c r="FL2683" s="2"/>
      <c r="FN2683" s="2"/>
    </row>
    <row r="2684" spans="153:170" x14ac:dyDescent="0.35">
      <c r="EW2684" s="31"/>
      <c r="FB2684" s="5"/>
      <c r="FI2684" s="5"/>
      <c r="FJ2684" s="139"/>
      <c r="FL2684" s="2"/>
      <c r="FN2684" s="2"/>
    </row>
    <row r="2685" spans="153:170" x14ac:dyDescent="0.35">
      <c r="EW2685" s="31"/>
      <c r="FB2685" s="5"/>
      <c r="FI2685" s="5"/>
      <c r="FJ2685" s="139"/>
      <c r="FL2685" s="2"/>
      <c r="FN2685" s="2"/>
    </row>
    <row r="2686" spans="153:170" x14ac:dyDescent="0.35">
      <c r="EW2686" s="31"/>
      <c r="FB2686" s="5"/>
      <c r="FI2686" s="5"/>
      <c r="FJ2686" s="139"/>
      <c r="FL2686" s="2"/>
      <c r="FN2686" s="2"/>
    </row>
    <row r="2687" spans="153:170" x14ac:dyDescent="0.35">
      <c r="EW2687" s="31"/>
      <c r="FB2687" s="5"/>
      <c r="FI2687" s="5"/>
      <c r="FJ2687" s="139"/>
      <c r="FL2687" s="2"/>
      <c r="FN2687" s="2"/>
    </row>
    <row r="2688" spans="153:170" x14ac:dyDescent="0.35">
      <c r="EW2688" s="31"/>
      <c r="FB2688" s="5"/>
      <c r="FI2688" s="5"/>
      <c r="FJ2688" s="139"/>
      <c r="FL2688" s="2"/>
      <c r="FN2688" s="2"/>
    </row>
    <row r="2689" spans="153:170" x14ac:dyDescent="0.35">
      <c r="EW2689" s="31"/>
      <c r="FB2689" s="5"/>
      <c r="FI2689" s="5"/>
      <c r="FJ2689" s="139"/>
      <c r="FL2689" s="2"/>
      <c r="FN2689" s="2"/>
    </row>
    <row r="2690" spans="153:170" x14ac:dyDescent="0.35">
      <c r="EW2690" s="31"/>
      <c r="FB2690" s="5"/>
      <c r="FI2690" s="5"/>
      <c r="FJ2690" s="139"/>
      <c r="FL2690" s="2"/>
      <c r="FN2690" s="2"/>
    </row>
    <row r="2691" spans="153:170" x14ac:dyDescent="0.35">
      <c r="EW2691" s="31"/>
      <c r="FB2691" s="5"/>
      <c r="FI2691" s="5"/>
      <c r="FJ2691" s="139"/>
      <c r="FL2691" s="2"/>
      <c r="FN2691" s="2"/>
    </row>
    <row r="2692" spans="153:170" x14ac:dyDescent="0.35">
      <c r="EW2692" s="31"/>
      <c r="FB2692" s="5"/>
      <c r="FI2692" s="5"/>
      <c r="FJ2692" s="139"/>
      <c r="FL2692" s="2"/>
      <c r="FN2692" s="2"/>
    </row>
    <row r="2693" spans="153:170" x14ac:dyDescent="0.35">
      <c r="EW2693" s="31"/>
      <c r="FB2693" s="5"/>
      <c r="FI2693" s="5"/>
      <c r="FJ2693" s="139"/>
      <c r="FL2693" s="2"/>
      <c r="FN2693" s="2"/>
    </row>
    <row r="2694" spans="153:170" x14ac:dyDescent="0.35">
      <c r="EW2694" s="31"/>
      <c r="FB2694" s="5"/>
      <c r="FI2694" s="5"/>
      <c r="FJ2694" s="139"/>
      <c r="FL2694" s="2"/>
      <c r="FN2694" s="2"/>
    </row>
    <row r="2695" spans="153:170" x14ac:dyDescent="0.35">
      <c r="EW2695" s="31"/>
      <c r="FB2695" s="5"/>
      <c r="FI2695" s="5"/>
      <c r="FJ2695" s="139"/>
      <c r="FL2695" s="2"/>
      <c r="FN2695" s="2"/>
    </row>
    <row r="2696" spans="153:170" x14ac:dyDescent="0.35">
      <c r="EW2696" s="31"/>
      <c r="FB2696" s="5"/>
      <c r="FI2696" s="5"/>
      <c r="FJ2696" s="139"/>
      <c r="FL2696" s="2"/>
      <c r="FN2696" s="2"/>
    </row>
    <row r="2697" spans="153:170" x14ac:dyDescent="0.35">
      <c r="EW2697" s="31"/>
      <c r="FB2697" s="5"/>
      <c r="FI2697" s="5"/>
      <c r="FJ2697" s="139"/>
      <c r="FL2697" s="2"/>
      <c r="FN2697" s="2"/>
    </row>
    <row r="2698" spans="153:170" x14ac:dyDescent="0.35">
      <c r="EW2698" s="31"/>
      <c r="FB2698" s="5"/>
      <c r="FI2698" s="5"/>
      <c r="FJ2698" s="139"/>
      <c r="FL2698" s="2"/>
      <c r="FN2698" s="2"/>
    </row>
    <row r="2699" spans="153:170" x14ac:dyDescent="0.35">
      <c r="EW2699" s="31"/>
      <c r="FB2699" s="5"/>
      <c r="FI2699" s="5"/>
      <c r="FJ2699" s="139"/>
      <c r="FL2699" s="2"/>
      <c r="FN2699" s="2"/>
    </row>
    <row r="2700" spans="153:170" x14ac:dyDescent="0.35">
      <c r="EW2700" s="31"/>
      <c r="FB2700" s="5"/>
      <c r="FI2700" s="5"/>
      <c r="FJ2700" s="139"/>
      <c r="FL2700" s="2"/>
      <c r="FN2700" s="2"/>
    </row>
    <row r="2701" spans="153:170" x14ac:dyDescent="0.35">
      <c r="EW2701" s="31"/>
      <c r="FB2701" s="5"/>
      <c r="FI2701" s="5"/>
      <c r="FJ2701" s="139"/>
      <c r="FL2701" s="2"/>
      <c r="FN2701" s="2"/>
    </row>
    <row r="2702" spans="153:170" x14ac:dyDescent="0.35">
      <c r="EW2702" s="31"/>
      <c r="FB2702" s="5"/>
      <c r="FI2702" s="5"/>
      <c r="FJ2702" s="139"/>
      <c r="FL2702" s="2"/>
      <c r="FN2702" s="2"/>
    </row>
    <row r="2703" spans="153:170" x14ac:dyDescent="0.35">
      <c r="EW2703" s="31"/>
      <c r="FB2703" s="5"/>
      <c r="FI2703" s="5"/>
      <c r="FJ2703" s="139"/>
      <c r="FL2703" s="2"/>
      <c r="FN2703" s="2"/>
    </row>
    <row r="2704" spans="153:170" x14ac:dyDescent="0.35">
      <c r="EW2704" s="31"/>
      <c r="FB2704" s="5"/>
      <c r="FI2704" s="5"/>
      <c r="FJ2704" s="139"/>
      <c r="FL2704" s="2"/>
      <c r="FN2704" s="2"/>
    </row>
    <row r="2705" spans="153:170" x14ac:dyDescent="0.35">
      <c r="EW2705" s="31"/>
      <c r="FB2705" s="5"/>
      <c r="FI2705" s="5"/>
      <c r="FJ2705" s="139"/>
      <c r="FL2705" s="2"/>
      <c r="FN2705" s="2"/>
    </row>
    <row r="2706" spans="153:170" x14ac:dyDescent="0.35">
      <c r="EW2706" s="31"/>
      <c r="FB2706" s="5"/>
      <c r="FI2706" s="5"/>
      <c r="FJ2706" s="139"/>
      <c r="FL2706" s="2"/>
      <c r="FN2706" s="2"/>
    </row>
    <row r="2707" spans="153:170" x14ac:dyDescent="0.35">
      <c r="EW2707" s="31"/>
      <c r="FB2707" s="5"/>
      <c r="FI2707" s="5"/>
      <c r="FJ2707" s="139"/>
      <c r="FL2707" s="2"/>
      <c r="FN2707" s="2"/>
    </row>
    <row r="2708" spans="153:170" x14ac:dyDescent="0.35">
      <c r="EW2708" s="31"/>
      <c r="FB2708" s="5"/>
      <c r="FI2708" s="5"/>
      <c r="FJ2708" s="139"/>
      <c r="FL2708" s="2"/>
      <c r="FN2708" s="2"/>
    </row>
    <row r="2709" spans="153:170" x14ac:dyDescent="0.35">
      <c r="EW2709" s="31"/>
      <c r="FB2709" s="5"/>
      <c r="FI2709" s="5"/>
      <c r="FJ2709" s="139"/>
      <c r="FL2709" s="2"/>
      <c r="FN2709" s="2"/>
    </row>
    <row r="2710" spans="153:170" x14ac:dyDescent="0.35">
      <c r="EW2710" s="31"/>
      <c r="FB2710" s="5"/>
      <c r="FI2710" s="5"/>
      <c r="FJ2710" s="139"/>
      <c r="FL2710" s="2"/>
      <c r="FN2710" s="2"/>
    </row>
    <row r="2711" spans="153:170" x14ac:dyDescent="0.35">
      <c r="EW2711" s="31"/>
      <c r="FB2711" s="5"/>
      <c r="FI2711" s="5"/>
      <c r="FJ2711" s="139"/>
      <c r="FL2711" s="2"/>
      <c r="FN2711" s="2"/>
    </row>
    <row r="2712" spans="153:170" x14ac:dyDescent="0.35">
      <c r="EW2712" s="31"/>
      <c r="FB2712" s="5"/>
      <c r="FI2712" s="5"/>
      <c r="FJ2712" s="139"/>
      <c r="FL2712" s="2"/>
      <c r="FN2712" s="2"/>
    </row>
    <row r="2713" spans="153:170" x14ac:dyDescent="0.35">
      <c r="EW2713" s="31"/>
      <c r="FB2713" s="5"/>
      <c r="FI2713" s="5"/>
      <c r="FJ2713" s="139"/>
      <c r="FL2713" s="2"/>
      <c r="FN2713" s="2"/>
    </row>
    <row r="2714" spans="153:170" x14ac:dyDescent="0.35">
      <c r="EW2714" s="31"/>
      <c r="FB2714" s="5"/>
      <c r="FI2714" s="5"/>
      <c r="FJ2714" s="139"/>
      <c r="FL2714" s="2"/>
      <c r="FN2714" s="2"/>
    </row>
    <row r="2715" spans="153:170" x14ac:dyDescent="0.35">
      <c r="EW2715" s="31"/>
      <c r="FB2715" s="5"/>
      <c r="FI2715" s="5"/>
      <c r="FJ2715" s="139"/>
      <c r="FL2715" s="2"/>
      <c r="FN2715" s="2"/>
    </row>
    <row r="2716" spans="153:170" x14ac:dyDescent="0.35">
      <c r="EW2716" s="31"/>
      <c r="FB2716" s="5"/>
      <c r="FI2716" s="5"/>
      <c r="FJ2716" s="139"/>
      <c r="FL2716" s="2"/>
      <c r="FN2716" s="2"/>
    </row>
    <row r="2717" spans="153:170" x14ac:dyDescent="0.35">
      <c r="EW2717" s="31"/>
      <c r="FB2717" s="5"/>
      <c r="FI2717" s="5"/>
      <c r="FJ2717" s="139"/>
      <c r="FL2717" s="2"/>
      <c r="FN2717" s="2"/>
    </row>
    <row r="2718" spans="153:170" x14ac:dyDescent="0.35">
      <c r="EW2718" s="31"/>
      <c r="FB2718" s="5"/>
      <c r="FI2718" s="5"/>
      <c r="FJ2718" s="139"/>
      <c r="FL2718" s="2"/>
      <c r="FN2718" s="2"/>
    </row>
    <row r="2719" spans="153:170" x14ac:dyDescent="0.35">
      <c r="EW2719" s="31"/>
      <c r="FB2719" s="5"/>
      <c r="FI2719" s="5"/>
      <c r="FJ2719" s="139"/>
      <c r="FL2719" s="2"/>
      <c r="FN2719" s="2"/>
    </row>
    <row r="2720" spans="153:170" x14ac:dyDescent="0.35">
      <c r="EW2720" s="31"/>
      <c r="FB2720" s="5"/>
      <c r="FI2720" s="5"/>
      <c r="FJ2720" s="139"/>
      <c r="FL2720" s="2"/>
      <c r="FN2720" s="2"/>
    </row>
    <row r="2721" spans="153:170" x14ac:dyDescent="0.35">
      <c r="EW2721" s="31"/>
      <c r="FB2721" s="5"/>
      <c r="FI2721" s="5"/>
      <c r="FJ2721" s="139"/>
      <c r="FL2721" s="2"/>
      <c r="FN2721" s="2"/>
    </row>
    <row r="2722" spans="153:170" x14ac:dyDescent="0.35">
      <c r="EW2722" s="31"/>
      <c r="FB2722" s="5"/>
      <c r="FI2722" s="5"/>
      <c r="FJ2722" s="139"/>
      <c r="FL2722" s="2"/>
      <c r="FN2722" s="2"/>
    </row>
    <row r="2723" spans="153:170" x14ac:dyDescent="0.35">
      <c r="EW2723" s="31"/>
      <c r="FB2723" s="5"/>
      <c r="FI2723" s="5"/>
      <c r="FJ2723" s="139"/>
      <c r="FL2723" s="2"/>
      <c r="FN2723" s="2"/>
    </row>
    <row r="2724" spans="153:170" x14ac:dyDescent="0.35">
      <c r="EW2724" s="31"/>
      <c r="FB2724" s="5"/>
      <c r="FI2724" s="5"/>
      <c r="FJ2724" s="139"/>
      <c r="FL2724" s="2"/>
      <c r="FN2724" s="2"/>
    </row>
    <row r="2725" spans="153:170" x14ac:dyDescent="0.35">
      <c r="EW2725" s="31"/>
      <c r="FB2725" s="5"/>
      <c r="FI2725" s="5"/>
      <c r="FJ2725" s="139"/>
      <c r="FL2725" s="2"/>
      <c r="FN2725" s="2"/>
    </row>
    <row r="2726" spans="153:170" x14ac:dyDescent="0.35">
      <c r="EW2726" s="31"/>
      <c r="FB2726" s="5"/>
      <c r="FI2726" s="5"/>
      <c r="FJ2726" s="139"/>
      <c r="FL2726" s="2"/>
      <c r="FN2726" s="2"/>
    </row>
    <row r="2727" spans="153:170" x14ac:dyDescent="0.35">
      <c r="EW2727" s="31"/>
      <c r="FB2727" s="5"/>
      <c r="FI2727" s="5"/>
      <c r="FJ2727" s="139"/>
      <c r="FL2727" s="2"/>
      <c r="FN2727" s="2"/>
    </row>
    <row r="2728" spans="153:170" x14ac:dyDescent="0.35">
      <c r="EW2728" s="31"/>
      <c r="FB2728" s="5"/>
      <c r="FI2728" s="5"/>
      <c r="FJ2728" s="139"/>
      <c r="FL2728" s="2"/>
      <c r="FN2728" s="2"/>
    </row>
    <row r="2729" spans="153:170" x14ac:dyDescent="0.35">
      <c r="EW2729" s="31"/>
      <c r="FB2729" s="5"/>
      <c r="FI2729" s="5"/>
      <c r="FJ2729" s="139"/>
      <c r="FL2729" s="2"/>
      <c r="FN2729" s="2"/>
    </row>
    <row r="2730" spans="153:170" x14ac:dyDescent="0.35">
      <c r="EW2730" s="31"/>
      <c r="FB2730" s="5"/>
      <c r="FI2730" s="5"/>
      <c r="FJ2730" s="139"/>
      <c r="FL2730" s="2"/>
      <c r="FN2730" s="2"/>
    </row>
    <row r="2731" spans="153:170" x14ac:dyDescent="0.35">
      <c r="EW2731" s="31"/>
      <c r="FB2731" s="5"/>
      <c r="FI2731" s="5"/>
      <c r="FJ2731" s="139"/>
      <c r="FL2731" s="2"/>
      <c r="FN2731" s="2"/>
    </row>
    <row r="2732" spans="153:170" x14ac:dyDescent="0.35">
      <c r="EW2732" s="31"/>
      <c r="FB2732" s="5"/>
      <c r="FI2732" s="5"/>
      <c r="FJ2732" s="139"/>
      <c r="FL2732" s="2"/>
      <c r="FN2732" s="2"/>
    </row>
    <row r="2733" spans="153:170" x14ac:dyDescent="0.35">
      <c r="EW2733" s="31"/>
      <c r="FB2733" s="5"/>
      <c r="FI2733" s="5"/>
      <c r="FJ2733" s="139"/>
      <c r="FL2733" s="2"/>
      <c r="FN2733" s="2"/>
    </row>
    <row r="2734" spans="153:170" x14ac:dyDescent="0.35">
      <c r="EW2734" s="31"/>
      <c r="FB2734" s="5"/>
      <c r="FI2734" s="5"/>
      <c r="FJ2734" s="139"/>
      <c r="FL2734" s="2"/>
      <c r="FN2734" s="2"/>
    </row>
    <row r="2735" spans="153:170" x14ac:dyDescent="0.35">
      <c r="EW2735" s="31"/>
      <c r="FB2735" s="5"/>
      <c r="FI2735" s="5"/>
      <c r="FJ2735" s="139"/>
      <c r="FL2735" s="2"/>
      <c r="FN2735" s="2"/>
    </row>
    <row r="2736" spans="153:170" x14ac:dyDescent="0.35">
      <c r="EW2736" s="31"/>
      <c r="FB2736" s="5"/>
      <c r="FI2736" s="5"/>
      <c r="FJ2736" s="139"/>
      <c r="FL2736" s="2"/>
      <c r="FN2736" s="2"/>
    </row>
    <row r="2737" spans="153:170" x14ac:dyDescent="0.35">
      <c r="EW2737" s="31"/>
      <c r="FB2737" s="5"/>
      <c r="FI2737" s="5"/>
      <c r="FJ2737" s="139"/>
      <c r="FL2737" s="2"/>
      <c r="FN2737" s="2"/>
    </row>
    <row r="2738" spans="153:170" x14ac:dyDescent="0.35">
      <c r="EW2738" s="31"/>
      <c r="FB2738" s="5"/>
      <c r="FI2738" s="5"/>
      <c r="FJ2738" s="139"/>
      <c r="FL2738" s="2"/>
      <c r="FN2738" s="2"/>
    </row>
    <row r="2739" spans="153:170" x14ac:dyDescent="0.35">
      <c r="EW2739" s="31"/>
      <c r="FB2739" s="5"/>
      <c r="FI2739" s="5"/>
      <c r="FJ2739" s="139"/>
      <c r="FL2739" s="2"/>
      <c r="FN2739" s="2"/>
    </row>
    <row r="2740" spans="153:170" x14ac:dyDescent="0.35">
      <c r="EW2740" s="31"/>
      <c r="FB2740" s="5"/>
      <c r="FI2740" s="5"/>
      <c r="FJ2740" s="139"/>
      <c r="FL2740" s="2"/>
      <c r="FN2740" s="2"/>
    </row>
    <row r="2741" spans="153:170" x14ac:dyDescent="0.35">
      <c r="EW2741" s="31"/>
      <c r="FB2741" s="5"/>
      <c r="FI2741" s="5"/>
      <c r="FJ2741" s="139"/>
      <c r="FL2741" s="2"/>
      <c r="FN2741" s="2"/>
    </row>
    <row r="2742" spans="153:170" x14ac:dyDescent="0.35">
      <c r="EW2742" s="31"/>
      <c r="FB2742" s="5"/>
      <c r="FI2742" s="5"/>
      <c r="FJ2742" s="139"/>
      <c r="FL2742" s="2"/>
      <c r="FN2742" s="2"/>
    </row>
    <row r="2743" spans="153:170" x14ac:dyDescent="0.35">
      <c r="EW2743" s="31"/>
      <c r="FB2743" s="5"/>
      <c r="FI2743" s="5"/>
      <c r="FJ2743" s="139"/>
      <c r="FL2743" s="2"/>
      <c r="FN2743" s="2"/>
    </row>
    <row r="2744" spans="153:170" x14ac:dyDescent="0.35">
      <c r="EW2744" s="31"/>
      <c r="FB2744" s="5"/>
      <c r="FI2744" s="5"/>
      <c r="FJ2744" s="139"/>
      <c r="FL2744" s="2"/>
      <c r="FN2744" s="2"/>
    </row>
    <row r="2745" spans="153:170" x14ac:dyDescent="0.35">
      <c r="EW2745" s="31"/>
      <c r="FB2745" s="5"/>
      <c r="FI2745" s="5"/>
      <c r="FJ2745" s="139"/>
      <c r="FL2745" s="2"/>
      <c r="FN2745" s="2"/>
    </row>
    <row r="2746" spans="153:170" x14ac:dyDescent="0.35">
      <c r="EW2746" s="31"/>
      <c r="FB2746" s="5"/>
      <c r="FI2746" s="5"/>
      <c r="FJ2746" s="139"/>
      <c r="FL2746" s="2"/>
      <c r="FN2746" s="2"/>
    </row>
    <row r="2747" spans="153:170" x14ac:dyDescent="0.35">
      <c r="EW2747" s="31"/>
      <c r="FB2747" s="5"/>
      <c r="FI2747" s="5"/>
      <c r="FJ2747" s="139"/>
      <c r="FL2747" s="2"/>
      <c r="FN2747" s="2"/>
    </row>
    <row r="2748" spans="153:170" x14ac:dyDescent="0.35">
      <c r="EW2748" s="31"/>
      <c r="FB2748" s="5"/>
      <c r="FI2748" s="5"/>
      <c r="FJ2748" s="139"/>
      <c r="FL2748" s="2"/>
      <c r="FN2748" s="2"/>
    </row>
    <row r="2749" spans="153:170" x14ac:dyDescent="0.35">
      <c r="EW2749" s="31"/>
      <c r="FB2749" s="5"/>
      <c r="FI2749" s="5"/>
      <c r="FJ2749" s="139"/>
      <c r="FL2749" s="2"/>
      <c r="FN2749" s="2"/>
    </row>
    <row r="2750" spans="153:170" x14ac:dyDescent="0.35">
      <c r="EW2750" s="31"/>
      <c r="FB2750" s="5"/>
      <c r="FI2750" s="5"/>
      <c r="FJ2750" s="139"/>
      <c r="FL2750" s="2"/>
      <c r="FN2750" s="2"/>
    </row>
    <row r="2751" spans="153:170" x14ac:dyDescent="0.35">
      <c r="EW2751" s="31"/>
      <c r="FB2751" s="5"/>
      <c r="FI2751" s="5"/>
      <c r="FJ2751" s="139"/>
      <c r="FL2751" s="2"/>
      <c r="FN2751" s="2"/>
    </row>
    <row r="2752" spans="153:170" x14ac:dyDescent="0.35">
      <c r="EW2752" s="31"/>
      <c r="FB2752" s="5"/>
      <c r="FI2752" s="5"/>
      <c r="FJ2752" s="139"/>
      <c r="FL2752" s="2"/>
      <c r="FN2752" s="2"/>
    </row>
    <row r="2753" spans="153:170" x14ac:dyDescent="0.35">
      <c r="EW2753" s="31"/>
      <c r="FB2753" s="5"/>
      <c r="FI2753" s="5"/>
      <c r="FJ2753" s="139"/>
      <c r="FL2753" s="2"/>
      <c r="FN2753" s="2"/>
    </row>
    <row r="2754" spans="153:170" x14ac:dyDescent="0.35">
      <c r="EW2754" s="31"/>
      <c r="FB2754" s="5"/>
      <c r="FI2754" s="5"/>
      <c r="FJ2754" s="139"/>
      <c r="FL2754" s="2"/>
      <c r="FN2754" s="2"/>
    </row>
    <row r="2755" spans="153:170" x14ac:dyDescent="0.35">
      <c r="EW2755" s="31"/>
      <c r="FB2755" s="5"/>
      <c r="FI2755" s="5"/>
      <c r="FJ2755" s="139"/>
      <c r="FL2755" s="2"/>
      <c r="FN2755" s="2"/>
    </row>
    <row r="2756" spans="153:170" x14ac:dyDescent="0.35">
      <c r="EW2756" s="31"/>
      <c r="FB2756" s="5"/>
      <c r="FI2756" s="5"/>
      <c r="FJ2756" s="139"/>
      <c r="FL2756" s="2"/>
      <c r="FN2756" s="2"/>
    </row>
    <row r="2757" spans="153:170" x14ac:dyDescent="0.35">
      <c r="EW2757" s="31"/>
      <c r="FB2757" s="5"/>
      <c r="FI2757" s="5"/>
      <c r="FJ2757" s="139"/>
      <c r="FL2757" s="2"/>
      <c r="FN2757" s="2"/>
    </row>
    <row r="2758" spans="153:170" x14ac:dyDescent="0.35">
      <c r="EW2758" s="31"/>
      <c r="FB2758" s="5"/>
      <c r="FI2758" s="5"/>
      <c r="FJ2758" s="139"/>
      <c r="FL2758" s="2"/>
      <c r="FN2758" s="2"/>
    </row>
    <row r="2759" spans="153:170" x14ac:dyDescent="0.35">
      <c r="EW2759" s="31"/>
      <c r="FB2759" s="5"/>
      <c r="FI2759" s="5"/>
      <c r="FJ2759" s="139"/>
      <c r="FL2759" s="2"/>
      <c r="FN2759" s="2"/>
    </row>
    <row r="2760" spans="153:170" x14ac:dyDescent="0.35">
      <c r="EW2760" s="31"/>
      <c r="FB2760" s="5"/>
      <c r="FI2760" s="5"/>
      <c r="FJ2760" s="139"/>
      <c r="FL2760" s="2"/>
      <c r="FN2760" s="2"/>
    </row>
    <row r="2761" spans="153:170" x14ac:dyDescent="0.35">
      <c r="EW2761" s="31"/>
      <c r="FB2761" s="5"/>
      <c r="FI2761" s="5"/>
      <c r="FJ2761" s="139"/>
      <c r="FL2761" s="2"/>
      <c r="FN2761" s="2"/>
    </row>
    <row r="2762" spans="153:170" x14ac:dyDescent="0.35">
      <c r="EW2762" s="31"/>
      <c r="FB2762" s="5"/>
      <c r="FI2762" s="5"/>
      <c r="FJ2762" s="139"/>
      <c r="FL2762" s="2"/>
      <c r="FN2762" s="2"/>
    </row>
    <row r="2763" spans="153:170" x14ac:dyDescent="0.35">
      <c r="EW2763" s="31"/>
      <c r="FB2763" s="5"/>
      <c r="FI2763" s="5"/>
      <c r="FJ2763" s="139"/>
      <c r="FL2763" s="2"/>
      <c r="FN2763" s="2"/>
    </row>
    <row r="2764" spans="153:170" x14ac:dyDescent="0.35">
      <c r="EW2764" s="31"/>
      <c r="FB2764" s="5"/>
      <c r="FI2764" s="5"/>
      <c r="FJ2764" s="139"/>
      <c r="FL2764" s="2"/>
      <c r="FN2764" s="2"/>
    </row>
    <row r="2765" spans="153:170" x14ac:dyDescent="0.35">
      <c r="EW2765" s="31"/>
      <c r="FB2765" s="5"/>
      <c r="FI2765" s="5"/>
      <c r="FJ2765" s="139"/>
      <c r="FL2765" s="2"/>
      <c r="FN2765" s="2"/>
    </row>
    <row r="2766" spans="153:170" x14ac:dyDescent="0.35">
      <c r="EW2766" s="31"/>
      <c r="FB2766" s="5"/>
      <c r="FI2766" s="5"/>
      <c r="FJ2766" s="139"/>
      <c r="FL2766" s="2"/>
      <c r="FN2766" s="2"/>
    </row>
    <row r="2767" spans="153:170" x14ac:dyDescent="0.35">
      <c r="EW2767" s="31"/>
      <c r="FB2767" s="5"/>
      <c r="FI2767" s="5"/>
      <c r="FJ2767" s="139"/>
      <c r="FL2767" s="2"/>
      <c r="FN2767" s="2"/>
    </row>
    <row r="2768" spans="153:170" x14ac:dyDescent="0.35">
      <c r="EW2768" s="31"/>
      <c r="FB2768" s="5"/>
      <c r="FI2768" s="5"/>
      <c r="FJ2768" s="139"/>
      <c r="FL2768" s="2"/>
      <c r="FN2768" s="2"/>
    </row>
    <row r="2769" spans="153:170" x14ac:dyDescent="0.35">
      <c r="EW2769" s="31"/>
      <c r="FB2769" s="5"/>
      <c r="FI2769" s="5"/>
      <c r="FJ2769" s="139"/>
      <c r="FL2769" s="2"/>
      <c r="FN2769" s="2"/>
    </row>
    <row r="2770" spans="153:170" x14ac:dyDescent="0.35">
      <c r="EW2770" s="31"/>
      <c r="FB2770" s="5"/>
      <c r="FI2770" s="5"/>
      <c r="FJ2770" s="139"/>
      <c r="FL2770" s="2"/>
      <c r="FN2770" s="2"/>
    </row>
    <row r="2771" spans="153:170" x14ac:dyDescent="0.35">
      <c r="EW2771" s="31"/>
      <c r="FB2771" s="5"/>
      <c r="FI2771" s="5"/>
      <c r="FJ2771" s="139"/>
      <c r="FL2771" s="2"/>
      <c r="FN2771" s="2"/>
    </row>
    <row r="2772" spans="153:170" x14ac:dyDescent="0.35">
      <c r="EW2772" s="31"/>
      <c r="FB2772" s="5"/>
      <c r="FI2772" s="5"/>
      <c r="FJ2772" s="139"/>
      <c r="FL2772" s="2"/>
      <c r="FN2772" s="2"/>
    </row>
    <row r="2773" spans="153:170" x14ac:dyDescent="0.35">
      <c r="EW2773" s="31"/>
      <c r="FB2773" s="5"/>
      <c r="FI2773" s="5"/>
      <c r="FJ2773" s="139"/>
      <c r="FL2773" s="2"/>
      <c r="FN2773" s="2"/>
    </row>
    <row r="2774" spans="153:170" x14ac:dyDescent="0.35">
      <c r="EW2774" s="31"/>
      <c r="FB2774" s="5"/>
      <c r="FI2774" s="5"/>
      <c r="FJ2774" s="139"/>
      <c r="FL2774" s="2"/>
      <c r="FN2774" s="2"/>
    </row>
    <row r="2775" spans="153:170" x14ac:dyDescent="0.35">
      <c r="EW2775" s="31"/>
      <c r="FB2775" s="5"/>
      <c r="FI2775" s="5"/>
      <c r="FJ2775" s="139"/>
      <c r="FL2775" s="2"/>
      <c r="FN2775" s="2"/>
    </row>
    <row r="2776" spans="153:170" x14ac:dyDescent="0.35">
      <c r="EW2776" s="31"/>
      <c r="FB2776" s="5"/>
      <c r="FI2776" s="5"/>
      <c r="FJ2776" s="139"/>
      <c r="FL2776" s="2"/>
      <c r="FN2776" s="2"/>
    </row>
    <row r="2777" spans="153:170" x14ac:dyDescent="0.35">
      <c r="EW2777" s="31"/>
      <c r="FB2777" s="5"/>
      <c r="FI2777" s="5"/>
      <c r="FJ2777" s="139"/>
      <c r="FL2777" s="2"/>
      <c r="FN2777" s="2"/>
    </row>
    <row r="2778" spans="153:170" x14ac:dyDescent="0.35">
      <c r="EW2778" s="31"/>
      <c r="FB2778" s="5"/>
      <c r="FI2778" s="5"/>
      <c r="FJ2778" s="139"/>
      <c r="FL2778" s="2"/>
      <c r="FN2778" s="2"/>
    </row>
    <row r="2779" spans="153:170" x14ac:dyDescent="0.35">
      <c r="EW2779" s="31"/>
      <c r="FB2779" s="5"/>
      <c r="FI2779" s="5"/>
      <c r="FJ2779" s="139"/>
      <c r="FL2779" s="2"/>
      <c r="FN2779" s="2"/>
    </row>
    <row r="2780" spans="153:170" x14ac:dyDescent="0.35">
      <c r="EW2780" s="31"/>
      <c r="FB2780" s="5"/>
      <c r="FI2780" s="5"/>
      <c r="FJ2780" s="139"/>
      <c r="FL2780" s="2"/>
      <c r="FN2780" s="2"/>
    </row>
    <row r="2781" spans="153:170" x14ac:dyDescent="0.35">
      <c r="EW2781" s="31"/>
      <c r="FB2781" s="5"/>
      <c r="FI2781" s="5"/>
      <c r="FJ2781" s="139"/>
      <c r="FL2781" s="2"/>
      <c r="FN2781" s="2"/>
    </row>
    <row r="2782" spans="153:170" x14ac:dyDescent="0.35">
      <c r="EW2782" s="31"/>
      <c r="FB2782" s="5"/>
      <c r="FI2782" s="5"/>
      <c r="FJ2782" s="139"/>
      <c r="FL2782" s="2"/>
      <c r="FN2782" s="2"/>
    </row>
    <row r="2783" spans="153:170" x14ac:dyDescent="0.35">
      <c r="EW2783" s="31"/>
      <c r="FB2783" s="5"/>
      <c r="FI2783" s="5"/>
      <c r="FJ2783" s="139"/>
      <c r="FL2783" s="2"/>
      <c r="FN2783" s="2"/>
    </row>
    <row r="2784" spans="153:170" x14ac:dyDescent="0.35">
      <c r="EW2784" s="31"/>
      <c r="FB2784" s="5"/>
      <c r="FI2784" s="5"/>
      <c r="FJ2784" s="139"/>
      <c r="FL2784" s="2"/>
      <c r="FN2784" s="2"/>
    </row>
    <row r="2785" spans="153:170" x14ac:dyDescent="0.35">
      <c r="EW2785" s="31"/>
      <c r="FB2785" s="5"/>
      <c r="FI2785" s="5"/>
      <c r="FJ2785" s="139"/>
      <c r="FL2785" s="2"/>
      <c r="FN2785" s="2"/>
    </row>
    <row r="2786" spans="153:170" x14ac:dyDescent="0.35">
      <c r="EW2786" s="31"/>
      <c r="FB2786" s="5"/>
      <c r="FI2786" s="5"/>
      <c r="FJ2786" s="139"/>
      <c r="FL2786" s="2"/>
      <c r="FN2786" s="2"/>
    </row>
    <row r="2787" spans="153:170" x14ac:dyDescent="0.35">
      <c r="EW2787" s="31"/>
      <c r="FB2787" s="5"/>
      <c r="FI2787" s="5"/>
      <c r="FJ2787" s="139"/>
      <c r="FL2787" s="2"/>
      <c r="FN2787" s="2"/>
    </row>
    <row r="2788" spans="153:170" x14ac:dyDescent="0.35">
      <c r="EW2788" s="31"/>
      <c r="FB2788" s="5"/>
      <c r="FI2788" s="5"/>
      <c r="FJ2788" s="139"/>
      <c r="FL2788" s="2"/>
      <c r="FN2788" s="2"/>
    </row>
    <row r="2789" spans="153:170" x14ac:dyDescent="0.35">
      <c r="EW2789" s="31"/>
      <c r="FB2789" s="5"/>
      <c r="FI2789" s="5"/>
      <c r="FJ2789" s="139"/>
      <c r="FL2789" s="2"/>
      <c r="FN2789" s="2"/>
    </row>
    <row r="2790" spans="153:170" x14ac:dyDescent="0.35">
      <c r="EW2790" s="31"/>
      <c r="FB2790" s="5"/>
      <c r="FI2790" s="5"/>
      <c r="FJ2790" s="139"/>
      <c r="FL2790" s="2"/>
      <c r="FN2790" s="2"/>
    </row>
    <row r="2791" spans="153:170" x14ac:dyDescent="0.35">
      <c r="EW2791" s="31"/>
      <c r="FB2791" s="5"/>
      <c r="FI2791" s="5"/>
      <c r="FJ2791" s="139"/>
      <c r="FL2791" s="2"/>
      <c r="FN2791" s="2"/>
    </row>
    <row r="2792" spans="153:170" x14ac:dyDescent="0.35">
      <c r="EW2792" s="31"/>
      <c r="FB2792" s="5"/>
      <c r="FI2792" s="5"/>
      <c r="FJ2792" s="139"/>
      <c r="FL2792" s="2"/>
      <c r="FN2792" s="2"/>
    </row>
    <row r="2793" spans="153:170" x14ac:dyDescent="0.35">
      <c r="EW2793" s="31"/>
      <c r="FB2793" s="5"/>
      <c r="FI2793" s="5"/>
      <c r="FJ2793" s="139"/>
      <c r="FL2793" s="2"/>
      <c r="FN2793" s="2"/>
    </row>
    <row r="2794" spans="153:170" x14ac:dyDescent="0.35">
      <c r="EW2794" s="31"/>
      <c r="FB2794" s="5"/>
      <c r="FI2794" s="5"/>
      <c r="FJ2794" s="139"/>
      <c r="FL2794" s="2"/>
      <c r="FN2794" s="2"/>
    </row>
    <row r="2795" spans="153:170" x14ac:dyDescent="0.35">
      <c r="EW2795" s="31"/>
      <c r="FB2795" s="5"/>
      <c r="FI2795" s="5"/>
      <c r="FJ2795" s="139"/>
      <c r="FL2795" s="2"/>
      <c r="FN2795" s="2"/>
    </row>
    <row r="2796" spans="153:170" x14ac:dyDescent="0.35">
      <c r="EW2796" s="31"/>
      <c r="FB2796" s="5"/>
      <c r="FI2796" s="5"/>
      <c r="FJ2796" s="139"/>
      <c r="FL2796" s="2"/>
      <c r="FN2796" s="2"/>
    </row>
    <row r="2797" spans="153:170" x14ac:dyDescent="0.35">
      <c r="EW2797" s="31"/>
      <c r="FB2797" s="5"/>
      <c r="FI2797" s="5"/>
      <c r="FJ2797" s="139"/>
      <c r="FL2797" s="2"/>
      <c r="FN2797" s="2"/>
    </row>
    <row r="2798" spans="153:170" x14ac:dyDescent="0.35">
      <c r="EW2798" s="31"/>
      <c r="FB2798" s="5"/>
      <c r="FI2798" s="5"/>
      <c r="FJ2798" s="139"/>
      <c r="FL2798" s="2"/>
      <c r="FN2798" s="2"/>
    </row>
    <row r="2799" spans="153:170" x14ac:dyDescent="0.35">
      <c r="EW2799" s="31"/>
      <c r="FB2799" s="5"/>
      <c r="FI2799" s="5"/>
      <c r="FJ2799" s="139"/>
      <c r="FL2799" s="2"/>
      <c r="FN2799" s="2"/>
    </row>
    <row r="2800" spans="153:170" x14ac:dyDescent="0.35">
      <c r="EW2800" s="31"/>
      <c r="FB2800" s="5"/>
      <c r="FI2800" s="5"/>
      <c r="FJ2800" s="139"/>
      <c r="FL2800" s="2"/>
      <c r="FN2800" s="2"/>
    </row>
    <row r="2801" spans="153:170" x14ac:dyDescent="0.35">
      <c r="EW2801" s="31"/>
      <c r="FB2801" s="5"/>
      <c r="FI2801" s="5"/>
      <c r="FJ2801" s="139"/>
      <c r="FL2801" s="2"/>
      <c r="FN2801" s="2"/>
    </row>
    <row r="2802" spans="153:170" x14ac:dyDescent="0.35">
      <c r="EW2802" s="31"/>
      <c r="FB2802" s="5"/>
      <c r="FI2802" s="5"/>
      <c r="FJ2802" s="139"/>
      <c r="FL2802" s="2"/>
      <c r="FN2802" s="2"/>
    </row>
    <row r="2803" spans="153:170" x14ac:dyDescent="0.35">
      <c r="EW2803" s="31"/>
      <c r="FB2803" s="5"/>
      <c r="FI2803" s="5"/>
      <c r="FJ2803" s="139"/>
      <c r="FL2803" s="2"/>
      <c r="FN2803" s="2"/>
    </row>
    <row r="2804" spans="153:170" x14ac:dyDescent="0.35">
      <c r="EW2804" s="31"/>
      <c r="FB2804" s="5"/>
      <c r="FI2804" s="5"/>
      <c r="FJ2804" s="139"/>
      <c r="FL2804" s="2"/>
      <c r="FN2804" s="2"/>
    </row>
    <row r="2805" spans="153:170" x14ac:dyDescent="0.35">
      <c r="EW2805" s="31"/>
      <c r="FB2805" s="5"/>
      <c r="FI2805" s="5"/>
      <c r="FJ2805" s="139"/>
      <c r="FL2805" s="2"/>
      <c r="FN2805" s="2"/>
    </row>
    <row r="2806" spans="153:170" x14ac:dyDescent="0.35">
      <c r="EW2806" s="31"/>
      <c r="FB2806" s="5"/>
      <c r="FI2806" s="5"/>
      <c r="FJ2806" s="139"/>
      <c r="FL2806" s="2"/>
      <c r="FN2806" s="2"/>
    </row>
    <row r="2807" spans="153:170" x14ac:dyDescent="0.35">
      <c r="EW2807" s="31"/>
      <c r="FB2807" s="5"/>
      <c r="FI2807" s="5"/>
      <c r="FJ2807" s="139"/>
      <c r="FL2807" s="2"/>
      <c r="FN2807" s="2"/>
    </row>
    <row r="2808" spans="153:170" x14ac:dyDescent="0.35">
      <c r="EW2808" s="31"/>
      <c r="FB2808" s="5"/>
      <c r="FI2808" s="5"/>
      <c r="FJ2808" s="139"/>
      <c r="FL2808" s="2"/>
      <c r="FN2808" s="2"/>
    </row>
    <row r="2809" spans="153:170" x14ac:dyDescent="0.35">
      <c r="EW2809" s="31"/>
      <c r="FB2809" s="5"/>
      <c r="FI2809" s="5"/>
      <c r="FJ2809" s="139"/>
      <c r="FL2809" s="2"/>
      <c r="FN2809" s="2"/>
    </row>
    <row r="2810" spans="153:170" x14ac:dyDescent="0.35">
      <c r="EW2810" s="31"/>
      <c r="FB2810" s="5"/>
      <c r="FI2810" s="5"/>
      <c r="FJ2810" s="139"/>
      <c r="FL2810" s="2"/>
      <c r="FN2810" s="2"/>
    </row>
    <row r="2811" spans="153:170" x14ac:dyDescent="0.35">
      <c r="EW2811" s="31"/>
      <c r="FB2811" s="5"/>
      <c r="FI2811" s="5"/>
      <c r="FJ2811" s="139"/>
      <c r="FL2811" s="2"/>
      <c r="FN2811" s="2"/>
    </row>
    <row r="2812" spans="153:170" x14ac:dyDescent="0.35">
      <c r="EW2812" s="31"/>
      <c r="FB2812" s="5"/>
      <c r="FI2812" s="5"/>
      <c r="FJ2812" s="139"/>
      <c r="FL2812" s="2"/>
      <c r="FN2812" s="2"/>
    </row>
    <row r="2813" spans="153:170" x14ac:dyDescent="0.35">
      <c r="EW2813" s="31"/>
      <c r="FB2813" s="5"/>
      <c r="FI2813" s="5"/>
      <c r="FJ2813" s="139"/>
      <c r="FL2813" s="2"/>
      <c r="FN2813" s="2"/>
    </row>
    <row r="2814" spans="153:170" x14ac:dyDescent="0.35">
      <c r="EW2814" s="31"/>
      <c r="FB2814" s="5"/>
      <c r="FI2814" s="5"/>
      <c r="FJ2814" s="139"/>
      <c r="FL2814" s="2"/>
      <c r="FN2814" s="2"/>
    </row>
    <row r="2815" spans="153:170" x14ac:dyDescent="0.35">
      <c r="EW2815" s="31"/>
      <c r="FB2815" s="5"/>
      <c r="FI2815" s="5"/>
      <c r="FJ2815" s="139"/>
      <c r="FL2815" s="2"/>
      <c r="FN2815" s="2"/>
    </row>
    <row r="2816" spans="153:170" x14ac:dyDescent="0.35">
      <c r="EW2816" s="31"/>
      <c r="FB2816" s="5"/>
      <c r="FI2816" s="5"/>
      <c r="FJ2816" s="139"/>
      <c r="FL2816" s="2"/>
      <c r="FN2816" s="2"/>
    </row>
    <row r="2817" spans="153:170" x14ac:dyDescent="0.35">
      <c r="EW2817" s="31"/>
      <c r="FB2817" s="5"/>
      <c r="FI2817" s="5"/>
      <c r="FJ2817" s="139"/>
      <c r="FL2817" s="2"/>
      <c r="FN2817" s="2"/>
    </row>
    <row r="2818" spans="153:170" x14ac:dyDescent="0.35">
      <c r="EW2818" s="31"/>
      <c r="FB2818" s="5"/>
      <c r="FI2818" s="5"/>
      <c r="FJ2818" s="139"/>
      <c r="FL2818" s="2"/>
      <c r="FN2818" s="2"/>
    </row>
    <row r="2819" spans="153:170" x14ac:dyDescent="0.35">
      <c r="EW2819" s="31"/>
      <c r="FB2819" s="5"/>
      <c r="FI2819" s="5"/>
      <c r="FJ2819" s="139"/>
      <c r="FL2819" s="2"/>
      <c r="FN2819" s="2"/>
    </row>
    <row r="2820" spans="153:170" x14ac:dyDescent="0.35">
      <c r="EW2820" s="31"/>
      <c r="FB2820" s="5"/>
      <c r="FI2820" s="5"/>
      <c r="FJ2820" s="139"/>
      <c r="FL2820" s="2"/>
      <c r="FN2820" s="2"/>
    </row>
    <row r="2821" spans="153:170" x14ac:dyDescent="0.35">
      <c r="EW2821" s="31"/>
      <c r="FB2821" s="5"/>
      <c r="FI2821" s="5"/>
      <c r="FJ2821" s="139"/>
      <c r="FL2821" s="2"/>
      <c r="FN2821" s="2"/>
    </row>
    <row r="2822" spans="153:170" x14ac:dyDescent="0.35">
      <c r="EW2822" s="31"/>
      <c r="FB2822" s="5"/>
      <c r="FI2822" s="5"/>
      <c r="FJ2822" s="139"/>
      <c r="FL2822" s="2"/>
      <c r="FN2822" s="2"/>
    </row>
    <row r="2823" spans="153:170" x14ac:dyDescent="0.35">
      <c r="EW2823" s="31"/>
      <c r="FB2823" s="5"/>
      <c r="FI2823" s="5"/>
      <c r="FJ2823" s="139"/>
      <c r="FL2823" s="2"/>
      <c r="FN2823" s="2"/>
    </row>
    <row r="2824" spans="153:170" x14ac:dyDescent="0.35">
      <c r="EW2824" s="31"/>
      <c r="FB2824" s="5"/>
      <c r="FI2824" s="5"/>
      <c r="FJ2824" s="139"/>
      <c r="FL2824" s="2"/>
      <c r="FN2824" s="2"/>
    </row>
    <row r="2825" spans="153:170" x14ac:dyDescent="0.35">
      <c r="EW2825" s="31"/>
      <c r="FB2825" s="5"/>
      <c r="FI2825" s="5"/>
      <c r="FJ2825" s="139"/>
      <c r="FL2825" s="2"/>
      <c r="FN2825" s="2"/>
    </row>
    <row r="2826" spans="153:170" x14ac:dyDescent="0.35">
      <c r="EW2826" s="31"/>
      <c r="FB2826" s="5"/>
      <c r="FI2826" s="5"/>
      <c r="FJ2826" s="139"/>
      <c r="FL2826" s="2"/>
      <c r="FN2826" s="2"/>
    </row>
    <row r="2827" spans="153:170" x14ac:dyDescent="0.35">
      <c r="EW2827" s="31"/>
      <c r="FB2827" s="5"/>
      <c r="FI2827" s="5"/>
      <c r="FJ2827" s="139"/>
      <c r="FL2827" s="2"/>
      <c r="FN2827" s="2"/>
    </row>
    <row r="2828" spans="153:170" x14ac:dyDescent="0.35">
      <c r="EW2828" s="31"/>
      <c r="FB2828" s="5"/>
      <c r="FI2828" s="5"/>
      <c r="FJ2828" s="139"/>
      <c r="FL2828" s="2"/>
      <c r="FN2828" s="2"/>
    </row>
    <row r="2829" spans="153:170" x14ac:dyDescent="0.35">
      <c r="EW2829" s="31"/>
      <c r="FB2829" s="5"/>
      <c r="FI2829" s="5"/>
      <c r="FJ2829" s="139"/>
      <c r="FL2829" s="2"/>
      <c r="FN2829" s="2"/>
    </row>
    <row r="2830" spans="153:170" x14ac:dyDescent="0.35">
      <c r="EW2830" s="31"/>
      <c r="FB2830" s="5"/>
      <c r="FI2830" s="5"/>
      <c r="FJ2830" s="139"/>
      <c r="FL2830" s="2"/>
      <c r="FN2830" s="2"/>
    </row>
    <row r="2831" spans="153:170" x14ac:dyDescent="0.35">
      <c r="EW2831" s="31"/>
      <c r="FB2831" s="5"/>
      <c r="FI2831" s="5"/>
      <c r="FJ2831" s="139"/>
      <c r="FL2831" s="2"/>
      <c r="FN2831" s="2"/>
    </row>
    <row r="2832" spans="153:170" x14ac:dyDescent="0.35">
      <c r="EW2832" s="31"/>
      <c r="FB2832" s="5"/>
      <c r="FI2832" s="5"/>
      <c r="FJ2832" s="139"/>
      <c r="FL2832" s="2"/>
      <c r="FN2832" s="2"/>
    </row>
    <row r="2833" spans="153:170" x14ac:dyDescent="0.35">
      <c r="EW2833" s="31"/>
      <c r="FB2833" s="5"/>
      <c r="FI2833" s="5"/>
      <c r="FJ2833" s="139"/>
      <c r="FL2833" s="2"/>
      <c r="FN2833" s="2"/>
    </row>
    <row r="2834" spans="153:170" x14ac:dyDescent="0.35">
      <c r="EW2834" s="31"/>
      <c r="FB2834" s="5"/>
      <c r="FI2834" s="5"/>
      <c r="FJ2834" s="139"/>
      <c r="FL2834" s="2"/>
      <c r="FN2834" s="2"/>
    </row>
    <row r="2835" spans="153:170" x14ac:dyDescent="0.35">
      <c r="EW2835" s="31"/>
      <c r="FB2835" s="5"/>
      <c r="FI2835" s="5"/>
      <c r="FJ2835" s="139"/>
      <c r="FL2835" s="2"/>
      <c r="FN2835" s="2"/>
    </row>
    <row r="2836" spans="153:170" x14ac:dyDescent="0.35">
      <c r="EW2836" s="31"/>
      <c r="FB2836" s="5"/>
      <c r="FI2836" s="5"/>
      <c r="FJ2836" s="139"/>
      <c r="FL2836" s="2"/>
      <c r="FN2836" s="2"/>
    </row>
    <row r="2837" spans="153:170" x14ac:dyDescent="0.35">
      <c r="EW2837" s="31"/>
      <c r="FB2837" s="5"/>
      <c r="FI2837" s="5"/>
      <c r="FJ2837" s="139"/>
      <c r="FL2837" s="2"/>
      <c r="FN2837" s="2"/>
    </row>
    <row r="2838" spans="153:170" x14ac:dyDescent="0.35">
      <c r="EW2838" s="31"/>
      <c r="FB2838" s="5"/>
      <c r="FI2838" s="5"/>
      <c r="FJ2838" s="139"/>
      <c r="FL2838" s="2"/>
      <c r="FN2838" s="2"/>
    </row>
    <row r="2839" spans="153:170" x14ac:dyDescent="0.35">
      <c r="EW2839" s="31"/>
      <c r="FB2839" s="5"/>
      <c r="FI2839" s="5"/>
      <c r="FJ2839" s="139"/>
      <c r="FL2839" s="2"/>
      <c r="FN2839" s="2"/>
    </row>
    <row r="2840" spans="153:170" x14ac:dyDescent="0.35">
      <c r="EW2840" s="31"/>
      <c r="FB2840" s="5"/>
      <c r="FI2840" s="5"/>
      <c r="FJ2840" s="139"/>
      <c r="FL2840" s="2"/>
      <c r="FN2840" s="2"/>
    </row>
    <row r="2841" spans="153:170" x14ac:dyDescent="0.35">
      <c r="EW2841" s="31"/>
      <c r="FB2841" s="5"/>
      <c r="FI2841" s="5"/>
      <c r="FJ2841" s="139"/>
      <c r="FL2841" s="2"/>
      <c r="FN2841" s="2"/>
    </row>
    <row r="2842" spans="153:170" x14ac:dyDescent="0.35">
      <c r="EW2842" s="31"/>
      <c r="FB2842" s="5"/>
      <c r="FI2842" s="5"/>
      <c r="FJ2842" s="139"/>
      <c r="FL2842" s="2"/>
      <c r="FN2842" s="2"/>
    </row>
    <row r="2843" spans="153:170" x14ac:dyDescent="0.35">
      <c r="EW2843" s="31"/>
      <c r="FB2843" s="5"/>
      <c r="FI2843" s="5"/>
      <c r="FJ2843" s="139"/>
      <c r="FL2843" s="2"/>
      <c r="FN2843" s="2"/>
    </row>
    <row r="2844" spans="153:170" x14ac:dyDescent="0.35">
      <c r="EW2844" s="31"/>
      <c r="FB2844" s="5"/>
      <c r="FI2844" s="5"/>
      <c r="FJ2844" s="139"/>
      <c r="FL2844" s="2"/>
      <c r="FN2844" s="2"/>
    </row>
    <row r="2845" spans="153:170" x14ac:dyDescent="0.35">
      <c r="EW2845" s="31"/>
      <c r="FB2845" s="5"/>
      <c r="FI2845" s="5"/>
      <c r="FJ2845" s="139"/>
      <c r="FL2845" s="2"/>
      <c r="FN2845" s="2"/>
    </row>
    <row r="2846" spans="153:170" x14ac:dyDescent="0.35">
      <c r="EW2846" s="31"/>
      <c r="FB2846" s="5"/>
      <c r="FI2846" s="5"/>
      <c r="FJ2846" s="139"/>
      <c r="FL2846" s="2"/>
      <c r="FN2846" s="2"/>
    </row>
    <row r="2847" spans="153:170" x14ac:dyDescent="0.35">
      <c r="EW2847" s="31"/>
      <c r="FB2847" s="5"/>
      <c r="FI2847" s="5"/>
      <c r="FJ2847" s="139"/>
      <c r="FL2847" s="2"/>
      <c r="FN2847" s="2"/>
    </row>
    <row r="2848" spans="153:170" x14ac:dyDescent="0.35">
      <c r="EW2848" s="31"/>
      <c r="FB2848" s="5"/>
      <c r="FI2848" s="5"/>
      <c r="FJ2848" s="139"/>
      <c r="FL2848" s="2"/>
      <c r="FN2848" s="2"/>
    </row>
    <row r="2849" spans="153:170" x14ac:dyDescent="0.35">
      <c r="EW2849" s="31"/>
      <c r="FB2849" s="5"/>
      <c r="FI2849" s="5"/>
      <c r="FJ2849" s="139"/>
      <c r="FL2849" s="2"/>
      <c r="FN2849" s="2"/>
    </row>
    <row r="2850" spans="153:170" x14ac:dyDescent="0.35">
      <c r="EW2850" s="31"/>
      <c r="FB2850" s="5"/>
      <c r="FI2850" s="5"/>
      <c r="FJ2850" s="139"/>
      <c r="FL2850" s="2"/>
      <c r="FN2850" s="2"/>
    </row>
    <row r="2851" spans="153:170" x14ac:dyDescent="0.35">
      <c r="EW2851" s="31"/>
      <c r="FB2851" s="5"/>
      <c r="FI2851" s="5"/>
      <c r="FJ2851" s="139"/>
      <c r="FL2851" s="2"/>
      <c r="FN2851" s="2"/>
    </row>
    <row r="2852" spans="153:170" x14ac:dyDescent="0.35">
      <c r="EW2852" s="31"/>
      <c r="FB2852" s="5"/>
      <c r="FI2852" s="5"/>
      <c r="FJ2852" s="139"/>
      <c r="FL2852" s="2"/>
      <c r="FN2852" s="2"/>
    </row>
    <row r="2853" spans="153:170" x14ac:dyDescent="0.35">
      <c r="EW2853" s="31"/>
      <c r="FB2853" s="5"/>
      <c r="FI2853" s="5"/>
      <c r="FJ2853" s="139"/>
      <c r="FL2853" s="2"/>
      <c r="FN2853" s="2"/>
    </row>
    <row r="2854" spans="153:170" x14ac:dyDescent="0.35">
      <c r="EW2854" s="31"/>
      <c r="FB2854" s="5"/>
      <c r="FI2854" s="5"/>
      <c r="FJ2854" s="139"/>
      <c r="FL2854" s="2"/>
      <c r="FN2854" s="2"/>
    </row>
    <row r="2855" spans="153:170" x14ac:dyDescent="0.35">
      <c r="EW2855" s="31"/>
      <c r="FB2855" s="5"/>
      <c r="FI2855" s="5"/>
      <c r="FJ2855" s="139"/>
      <c r="FL2855" s="2"/>
      <c r="FN2855" s="2"/>
    </row>
    <row r="2856" spans="153:170" x14ac:dyDescent="0.35">
      <c r="EW2856" s="31"/>
      <c r="FB2856" s="5"/>
      <c r="FI2856" s="5"/>
      <c r="FJ2856" s="139"/>
      <c r="FL2856" s="2"/>
      <c r="FN2856" s="2"/>
    </row>
    <row r="2857" spans="153:170" x14ac:dyDescent="0.35">
      <c r="EW2857" s="31"/>
      <c r="FB2857" s="5"/>
      <c r="FI2857" s="5"/>
      <c r="FJ2857" s="139"/>
      <c r="FL2857" s="2"/>
      <c r="FN2857" s="2"/>
    </row>
    <row r="2858" spans="153:170" x14ac:dyDescent="0.35">
      <c r="EW2858" s="31"/>
      <c r="FB2858" s="5"/>
      <c r="FI2858" s="5"/>
      <c r="FJ2858" s="139"/>
      <c r="FL2858" s="2"/>
      <c r="FN2858" s="2"/>
    </row>
    <row r="2859" spans="153:170" x14ac:dyDescent="0.35">
      <c r="EW2859" s="31"/>
      <c r="FB2859" s="5"/>
      <c r="FI2859" s="5"/>
      <c r="FJ2859" s="139"/>
      <c r="FL2859" s="2"/>
      <c r="FN2859" s="2"/>
    </row>
    <row r="2860" spans="153:170" x14ac:dyDescent="0.35">
      <c r="EW2860" s="31"/>
      <c r="FB2860" s="5"/>
      <c r="FI2860" s="5"/>
      <c r="FJ2860" s="139"/>
      <c r="FL2860" s="2"/>
      <c r="FN2860" s="2"/>
    </row>
    <row r="2861" spans="153:170" x14ac:dyDescent="0.35">
      <c r="EW2861" s="31"/>
      <c r="FB2861" s="5"/>
      <c r="FI2861" s="5"/>
      <c r="FJ2861" s="139"/>
      <c r="FL2861" s="2"/>
      <c r="FN2861" s="2"/>
    </row>
    <row r="2862" spans="153:170" x14ac:dyDescent="0.35">
      <c r="EW2862" s="31"/>
      <c r="FB2862" s="5"/>
      <c r="FI2862" s="5"/>
      <c r="FJ2862" s="139"/>
      <c r="FL2862" s="2"/>
      <c r="FN2862" s="2"/>
    </row>
    <row r="2863" spans="153:170" x14ac:dyDescent="0.35">
      <c r="EW2863" s="31"/>
      <c r="FB2863" s="5"/>
      <c r="FI2863" s="5"/>
      <c r="FJ2863" s="139"/>
      <c r="FL2863" s="2"/>
      <c r="FN2863" s="2"/>
    </row>
    <row r="2864" spans="153:170" x14ac:dyDescent="0.35">
      <c r="EW2864" s="31"/>
      <c r="FB2864" s="5"/>
      <c r="FI2864" s="5"/>
      <c r="FJ2864" s="139"/>
      <c r="FL2864" s="2"/>
      <c r="FN2864" s="2"/>
    </row>
    <row r="2865" spans="153:170" x14ac:dyDescent="0.35">
      <c r="EW2865" s="31"/>
      <c r="FB2865" s="5"/>
      <c r="FI2865" s="5"/>
      <c r="FJ2865" s="139"/>
      <c r="FL2865" s="2"/>
      <c r="FN2865" s="2"/>
    </row>
    <row r="2866" spans="153:170" x14ac:dyDescent="0.35">
      <c r="EW2866" s="31"/>
      <c r="FB2866" s="5"/>
      <c r="FI2866" s="5"/>
      <c r="FJ2866" s="139"/>
      <c r="FL2866" s="2"/>
      <c r="FN2866" s="2"/>
    </row>
    <row r="2867" spans="153:170" x14ac:dyDescent="0.35">
      <c r="EW2867" s="31"/>
      <c r="FB2867" s="5"/>
      <c r="FI2867" s="5"/>
      <c r="FJ2867" s="139"/>
      <c r="FL2867" s="2"/>
      <c r="FN2867" s="2"/>
    </row>
    <row r="2868" spans="153:170" x14ac:dyDescent="0.35">
      <c r="EW2868" s="31"/>
      <c r="FB2868" s="5"/>
      <c r="FI2868" s="5"/>
      <c r="FJ2868" s="139"/>
      <c r="FL2868" s="2"/>
      <c r="FN2868" s="2"/>
    </row>
    <row r="2869" spans="153:170" x14ac:dyDescent="0.35">
      <c r="EW2869" s="31"/>
      <c r="FB2869" s="5"/>
      <c r="FI2869" s="5"/>
      <c r="FJ2869" s="139"/>
      <c r="FL2869" s="2"/>
      <c r="FN2869" s="2"/>
    </row>
    <row r="2870" spans="153:170" x14ac:dyDescent="0.35">
      <c r="EW2870" s="31"/>
      <c r="FB2870" s="5"/>
      <c r="FI2870" s="5"/>
      <c r="FJ2870" s="139"/>
      <c r="FL2870" s="2"/>
      <c r="FN2870" s="2"/>
    </row>
    <row r="2871" spans="153:170" x14ac:dyDescent="0.35">
      <c r="EW2871" s="31"/>
      <c r="FB2871" s="5"/>
      <c r="FI2871" s="5"/>
      <c r="FJ2871" s="139"/>
      <c r="FL2871" s="2"/>
      <c r="FN2871" s="2"/>
    </row>
    <row r="2872" spans="153:170" x14ac:dyDescent="0.35">
      <c r="EW2872" s="31"/>
      <c r="FB2872" s="5"/>
      <c r="FI2872" s="5"/>
      <c r="FJ2872" s="139"/>
      <c r="FL2872" s="2"/>
      <c r="FN2872" s="2"/>
    </row>
    <row r="2873" spans="153:170" x14ac:dyDescent="0.35">
      <c r="EW2873" s="31"/>
      <c r="FB2873" s="5"/>
      <c r="FI2873" s="5"/>
      <c r="FJ2873" s="139"/>
      <c r="FL2873" s="2"/>
      <c r="FN2873" s="2"/>
    </row>
    <row r="2874" spans="153:170" x14ac:dyDescent="0.35">
      <c r="EW2874" s="31"/>
      <c r="FB2874" s="5"/>
      <c r="FI2874" s="5"/>
      <c r="FJ2874" s="139"/>
      <c r="FL2874" s="2"/>
      <c r="FN2874" s="2"/>
    </row>
    <row r="2875" spans="153:170" x14ac:dyDescent="0.35">
      <c r="EW2875" s="31"/>
      <c r="FB2875" s="5"/>
      <c r="FI2875" s="5"/>
      <c r="FJ2875" s="139"/>
      <c r="FL2875" s="2"/>
      <c r="FN2875" s="2"/>
    </row>
    <row r="2876" spans="153:170" x14ac:dyDescent="0.35">
      <c r="EW2876" s="31"/>
      <c r="FB2876" s="5"/>
      <c r="FI2876" s="5"/>
      <c r="FJ2876" s="139"/>
      <c r="FL2876" s="2"/>
      <c r="FN2876" s="2"/>
    </row>
    <row r="2877" spans="153:170" x14ac:dyDescent="0.35">
      <c r="EW2877" s="31"/>
      <c r="FB2877" s="5"/>
      <c r="FI2877" s="5"/>
      <c r="FJ2877" s="139"/>
      <c r="FL2877" s="2"/>
      <c r="FN2877" s="2"/>
    </row>
    <row r="2878" spans="153:170" x14ac:dyDescent="0.35">
      <c r="EW2878" s="31"/>
      <c r="FB2878" s="5"/>
      <c r="FI2878" s="5"/>
      <c r="FJ2878" s="139"/>
      <c r="FL2878" s="2"/>
      <c r="FN2878" s="2"/>
    </row>
    <row r="2879" spans="153:170" x14ac:dyDescent="0.35">
      <c r="EW2879" s="31"/>
      <c r="FB2879" s="5"/>
      <c r="FI2879" s="5"/>
      <c r="FJ2879" s="139"/>
      <c r="FL2879" s="2"/>
      <c r="FN2879" s="2"/>
    </row>
    <row r="2880" spans="153:170" x14ac:dyDescent="0.35">
      <c r="EW2880" s="31"/>
      <c r="FB2880" s="5"/>
      <c r="FI2880" s="5"/>
      <c r="FJ2880" s="139"/>
      <c r="FL2880" s="2"/>
      <c r="FN2880" s="2"/>
    </row>
    <row r="2881" spans="153:170" x14ac:dyDescent="0.35">
      <c r="EW2881" s="31"/>
      <c r="FB2881" s="5"/>
      <c r="FI2881" s="5"/>
      <c r="FJ2881" s="139"/>
      <c r="FL2881" s="2"/>
      <c r="FN2881" s="2"/>
    </row>
    <row r="2882" spans="153:170" x14ac:dyDescent="0.35">
      <c r="EW2882" s="31"/>
      <c r="FB2882" s="5"/>
      <c r="FI2882" s="5"/>
      <c r="FJ2882" s="139"/>
      <c r="FL2882" s="2"/>
      <c r="FN2882" s="2"/>
    </row>
    <row r="2883" spans="153:170" x14ac:dyDescent="0.35">
      <c r="EW2883" s="31"/>
      <c r="FB2883" s="5"/>
      <c r="FI2883" s="5"/>
      <c r="FJ2883" s="139"/>
      <c r="FL2883" s="2"/>
      <c r="FN2883" s="2"/>
    </row>
    <row r="2884" spans="153:170" x14ac:dyDescent="0.35">
      <c r="EW2884" s="31"/>
      <c r="FB2884" s="5"/>
      <c r="FI2884" s="5"/>
      <c r="FJ2884" s="139"/>
      <c r="FL2884" s="2"/>
      <c r="FN2884" s="2"/>
    </row>
    <row r="2885" spans="153:170" x14ac:dyDescent="0.35">
      <c r="EW2885" s="31"/>
      <c r="FB2885" s="5"/>
      <c r="FI2885" s="5"/>
      <c r="FJ2885" s="139"/>
      <c r="FL2885" s="2"/>
      <c r="FN2885" s="2"/>
    </row>
    <row r="2886" spans="153:170" x14ac:dyDescent="0.35">
      <c r="EW2886" s="31"/>
      <c r="FB2886" s="5"/>
      <c r="FI2886" s="5"/>
      <c r="FJ2886" s="139"/>
      <c r="FL2886" s="2"/>
      <c r="FN2886" s="2"/>
    </row>
    <row r="2887" spans="153:170" x14ac:dyDescent="0.35">
      <c r="EW2887" s="31"/>
      <c r="FB2887" s="5"/>
      <c r="FI2887" s="5"/>
      <c r="FJ2887" s="139"/>
      <c r="FL2887" s="2"/>
      <c r="FN2887" s="2"/>
    </row>
    <row r="2888" spans="153:170" x14ac:dyDescent="0.35">
      <c r="EW2888" s="31"/>
      <c r="FB2888" s="5"/>
      <c r="FI2888" s="5"/>
      <c r="FJ2888" s="139"/>
      <c r="FL2888" s="2"/>
      <c r="FN2888" s="2"/>
    </row>
    <row r="2889" spans="153:170" x14ac:dyDescent="0.35">
      <c r="EW2889" s="31"/>
      <c r="FB2889" s="5"/>
      <c r="FI2889" s="5"/>
      <c r="FJ2889" s="139"/>
      <c r="FL2889" s="2"/>
      <c r="FN2889" s="2"/>
    </row>
    <row r="2890" spans="153:170" x14ac:dyDescent="0.35">
      <c r="EW2890" s="31"/>
      <c r="FB2890" s="5"/>
      <c r="FI2890" s="5"/>
      <c r="FJ2890" s="139"/>
      <c r="FL2890" s="2"/>
      <c r="FN2890" s="2"/>
    </row>
    <row r="2891" spans="153:170" x14ac:dyDescent="0.35">
      <c r="EW2891" s="31"/>
      <c r="FB2891" s="5"/>
      <c r="FI2891" s="5"/>
      <c r="FJ2891" s="139"/>
      <c r="FL2891" s="2"/>
      <c r="FN2891" s="2"/>
    </row>
    <row r="2892" spans="153:170" x14ac:dyDescent="0.35">
      <c r="EW2892" s="31"/>
      <c r="FB2892" s="5"/>
      <c r="FI2892" s="5"/>
      <c r="FJ2892" s="139"/>
      <c r="FL2892" s="2"/>
      <c r="FN2892" s="2"/>
    </row>
    <row r="2893" spans="153:170" x14ac:dyDescent="0.35">
      <c r="EW2893" s="31"/>
      <c r="FB2893" s="5"/>
      <c r="FI2893" s="5"/>
      <c r="FJ2893" s="139"/>
      <c r="FL2893" s="2"/>
      <c r="FN2893" s="2"/>
    </row>
    <row r="2894" spans="153:170" x14ac:dyDescent="0.35">
      <c r="EW2894" s="31"/>
      <c r="FB2894" s="5"/>
      <c r="FI2894" s="5"/>
      <c r="FJ2894" s="139"/>
      <c r="FL2894" s="2"/>
      <c r="FN2894" s="2"/>
    </row>
    <row r="2895" spans="153:170" x14ac:dyDescent="0.35">
      <c r="EW2895" s="31"/>
      <c r="FB2895" s="5"/>
      <c r="FI2895" s="5"/>
      <c r="FJ2895" s="139"/>
      <c r="FL2895" s="2"/>
      <c r="FN2895" s="2"/>
    </row>
    <row r="2896" spans="153:170" x14ac:dyDescent="0.35">
      <c r="EW2896" s="31"/>
      <c r="FB2896" s="5"/>
      <c r="FI2896" s="5"/>
      <c r="FJ2896" s="139"/>
      <c r="FL2896" s="2"/>
      <c r="FN2896" s="2"/>
    </row>
    <row r="2897" spans="153:170" x14ac:dyDescent="0.35">
      <c r="EW2897" s="31"/>
      <c r="FB2897" s="5"/>
      <c r="FI2897" s="5"/>
      <c r="FJ2897" s="139"/>
      <c r="FL2897" s="2"/>
      <c r="FN2897" s="2"/>
    </row>
    <row r="2898" spans="153:170" x14ac:dyDescent="0.35">
      <c r="EW2898" s="31"/>
      <c r="FB2898" s="5"/>
      <c r="FI2898" s="5"/>
      <c r="FJ2898" s="139"/>
      <c r="FL2898" s="2"/>
      <c r="FN2898" s="2"/>
    </row>
    <row r="2899" spans="153:170" x14ac:dyDescent="0.35">
      <c r="EW2899" s="31"/>
      <c r="FB2899" s="5"/>
      <c r="FI2899" s="5"/>
      <c r="FJ2899" s="139"/>
      <c r="FL2899" s="2"/>
      <c r="FN2899" s="2"/>
    </row>
    <row r="2900" spans="153:170" x14ac:dyDescent="0.35">
      <c r="EW2900" s="31"/>
      <c r="FB2900" s="5"/>
      <c r="FI2900" s="5"/>
      <c r="FJ2900" s="139"/>
      <c r="FL2900" s="2"/>
      <c r="FN2900" s="2"/>
    </row>
    <row r="2901" spans="153:170" x14ac:dyDescent="0.35">
      <c r="EW2901" s="31"/>
      <c r="FB2901" s="5"/>
      <c r="FI2901" s="5"/>
      <c r="FJ2901" s="139"/>
      <c r="FL2901" s="2"/>
      <c r="FN2901" s="2"/>
    </row>
    <row r="2902" spans="153:170" x14ac:dyDescent="0.35">
      <c r="EW2902" s="31"/>
      <c r="FB2902" s="5"/>
      <c r="FI2902" s="5"/>
      <c r="FJ2902" s="139"/>
      <c r="FL2902" s="2"/>
      <c r="FN2902" s="2"/>
    </row>
    <row r="2903" spans="153:170" x14ac:dyDescent="0.35">
      <c r="EW2903" s="31"/>
      <c r="FB2903" s="5"/>
      <c r="FI2903" s="5"/>
      <c r="FJ2903" s="139"/>
      <c r="FL2903" s="2"/>
      <c r="FN2903" s="2"/>
    </row>
    <row r="2904" spans="153:170" x14ac:dyDescent="0.35">
      <c r="EW2904" s="31"/>
      <c r="FB2904" s="5"/>
      <c r="FI2904" s="5"/>
      <c r="FJ2904" s="139"/>
      <c r="FL2904" s="2"/>
      <c r="FN2904" s="2"/>
    </row>
    <row r="2905" spans="153:170" x14ac:dyDescent="0.35">
      <c r="EW2905" s="31"/>
      <c r="FB2905" s="5"/>
      <c r="FI2905" s="5"/>
      <c r="FJ2905" s="139"/>
      <c r="FL2905" s="2"/>
      <c r="FN2905" s="2"/>
    </row>
    <row r="2906" spans="153:170" x14ac:dyDescent="0.35">
      <c r="EW2906" s="31"/>
      <c r="FB2906" s="5"/>
      <c r="FI2906" s="5"/>
      <c r="FJ2906" s="139"/>
      <c r="FL2906" s="2"/>
      <c r="FN2906" s="2"/>
    </row>
    <row r="2907" spans="153:170" x14ac:dyDescent="0.35">
      <c r="EW2907" s="31"/>
      <c r="FB2907" s="5"/>
      <c r="FI2907" s="5"/>
      <c r="FJ2907" s="139"/>
      <c r="FL2907" s="2"/>
      <c r="FN2907" s="2"/>
    </row>
    <row r="2908" spans="153:170" x14ac:dyDescent="0.35">
      <c r="EW2908" s="31"/>
      <c r="FB2908" s="5"/>
      <c r="FI2908" s="5"/>
      <c r="FJ2908" s="139"/>
      <c r="FL2908" s="2"/>
      <c r="FN2908" s="2"/>
    </row>
    <row r="2909" spans="153:170" x14ac:dyDescent="0.35">
      <c r="EW2909" s="31"/>
      <c r="FB2909" s="5"/>
      <c r="FI2909" s="5"/>
      <c r="FJ2909" s="139"/>
      <c r="FL2909" s="2"/>
      <c r="FN2909" s="2"/>
    </row>
    <row r="2910" spans="153:170" x14ac:dyDescent="0.35">
      <c r="EW2910" s="31"/>
      <c r="FB2910" s="5"/>
      <c r="FI2910" s="5"/>
      <c r="FJ2910" s="139"/>
      <c r="FL2910" s="2"/>
      <c r="FN2910" s="2"/>
    </row>
    <row r="2911" spans="153:170" x14ac:dyDescent="0.35">
      <c r="EW2911" s="31"/>
      <c r="FB2911" s="5"/>
      <c r="FI2911" s="5"/>
      <c r="FJ2911" s="139"/>
      <c r="FL2911" s="2"/>
      <c r="FN2911" s="2"/>
    </row>
    <row r="2912" spans="153:170" x14ac:dyDescent="0.35">
      <c r="EW2912" s="31"/>
      <c r="FB2912" s="5"/>
      <c r="FI2912" s="5"/>
      <c r="FJ2912" s="139"/>
      <c r="FL2912" s="2"/>
      <c r="FN2912" s="2"/>
    </row>
    <row r="2913" spans="153:170" x14ac:dyDescent="0.35">
      <c r="EW2913" s="31"/>
      <c r="FB2913" s="5"/>
      <c r="FI2913" s="5"/>
      <c r="FJ2913" s="139"/>
      <c r="FL2913" s="2"/>
      <c r="FN2913" s="2"/>
    </row>
    <row r="2914" spans="153:170" x14ac:dyDescent="0.35">
      <c r="EW2914" s="31"/>
      <c r="FB2914" s="5"/>
      <c r="FI2914" s="5"/>
      <c r="FJ2914" s="139"/>
      <c r="FL2914" s="2"/>
      <c r="FN2914" s="2"/>
    </row>
    <row r="2915" spans="153:170" x14ac:dyDescent="0.35">
      <c r="EW2915" s="31"/>
      <c r="FB2915" s="5"/>
      <c r="FI2915" s="5"/>
      <c r="FJ2915" s="139"/>
      <c r="FL2915" s="2"/>
      <c r="FN2915" s="2"/>
    </row>
    <row r="2916" spans="153:170" x14ac:dyDescent="0.35">
      <c r="EW2916" s="31"/>
      <c r="FB2916" s="5"/>
      <c r="FI2916" s="5"/>
      <c r="FJ2916" s="139"/>
      <c r="FL2916" s="2"/>
      <c r="FN2916" s="2"/>
    </row>
    <row r="2917" spans="153:170" x14ac:dyDescent="0.35">
      <c r="EW2917" s="31"/>
      <c r="FB2917" s="5"/>
      <c r="FI2917" s="5"/>
      <c r="FJ2917" s="139"/>
      <c r="FL2917" s="2"/>
      <c r="FN2917" s="2"/>
    </row>
    <row r="2918" spans="153:170" x14ac:dyDescent="0.35">
      <c r="EW2918" s="31"/>
      <c r="FB2918" s="5"/>
      <c r="FI2918" s="5"/>
      <c r="FJ2918" s="139"/>
      <c r="FL2918" s="2"/>
      <c r="FN2918" s="2"/>
    </row>
    <row r="2919" spans="153:170" x14ac:dyDescent="0.35">
      <c r="EW2919" s="31"/>
      <c r="FB2919" s="5"/>
      <c r="FI2919" s="5"/>
      <c r="FJ2919" s="139"/>
      <c r="FL2919" s="2"/>
      <c r="FN2919" s="2"/>
    </row>
    <row r="2920" spans="153:170" x14ac:dyDescent="0.35">
      <c r="EW2920" s="31"/>
      <c r="FB2920" s="5"/>
      <c r="FI2920" s="5"/>
      <c r="FJ2920" s="139"/>
      <c r="FL2920" s="2"/>
      <c r="FN2920" s="2"/>
    </row>
    <row r="2921" spans="153:170" x14ac:dyDescent="0.35">
      <c r="EW2921" s="31"/>
      <c r="FB2921" s="5"/>
      <c r="FI2921" s="5"/>
      <c r="FJ2921" s="139"/>
      <c r="FL2921" s="2"/>
      <c r="FN2921" s="2"/>
    </row>
    <row r="2922" spans="153:170" x14ac:dyDescent="0.35">
      <c r="EW2922" s="31"/>
      <c r="FB2922" s="5"/>
      <c r="FI2922" s="5"/>
      <c r="FJ2922" s="139"/>
      <c r="FL2922" s="2"/>
      <c r="FN2922" s="2"/>
    </row>
    <row r="2923" spans="153:170" x14ac:dyDescent="0.35">
      <c r="EW2923" s="31"/>
      <c r="FB2923" s="5"/>
      <c r="FI2923" s="5"/>
      <c r="FJ2923" s="139"/>
      <c r="FL2923" s="2"/>
      <c r="FN2923" s="2"/>
    </row>
    <row r="2924" spans="153:170" x14ac:dyDescent="0.35">
      <c r="EW2924" s="31"/>
      <c r="FB2924" s="5"/>
      <c r="FI2924" s="5"/>
      <c r="FJ2924" s="139"/>
      <c r="FL2924" s="2"/>
      <c r="FN2924" s="2"/>
    </row>
    <row r="2925" spans="153:170" x14ac:dyDescent="0.35">
      <c r="EW2925" s="31"/>
      <c r="FB2925" s="5"/>
      <c r="FI2925" s="5"/>
      <c r="FJ2925" s="139"/>
      <c r="FL2925" s="2"/>
      <c r="FN2925" s="2"/>
    </row>
    <row r="2926" spans="153:170" x14ac:dyDescent="0.35">
      <c r="EW2926" s="31"/>
      <c r="FB2926" s="5"/>
      <c r="FI2926" s="5"/>
      <c r="FJ2926" s="139"/>
      <c r="FL2926" s="2"/>
      <c r="FN2926" s="2"/>
    </row>
    <row r="2927" spans="153:170" x14ac:dyDescent="0.35">
      <c r="EW2927" s="31"/>
      <c r="FB2927" s="5"/>
      <c r="FI2927" s="5"/>
      <c r="FJ2927" s="139"/>
      <c r="FL2927" s="2"/>
      <c r="FN2927" s="2"/>
    </row>
    <row r="2928" spans="153:170" x14ac:dyDescent="0.35">
      <c r="EW2928" s="31"/>
      <c r="FB2928" s="5"/>
      <c r="FI2928" s="5"/>
      <c r="FJ2928" s="139"/>
      <c r="FL2928" s="2"/>
      <c r="FN2928" s="2"/>
    </row>
    <row r="2929" spans="153:170" x14ac:dyDescent="0.35">
      <c r="EW2929" s="31"/>
      <c r="FB2929" s="5"/>
      <c r="FI2929" s="5"/>
      <c r="FJ2929" s="139"/>
      <c r="FL2929" s="2"/>
      <c r="FN2929" s="2"/>
    </row>
    <row r="2930" spans="153:170" x14ac:dyDescent="0.35">
      <c r="EW2930" s="31"/>
      <c r="FB2930" s="5"/>
      <c r="FI2930" s="5"/>
      <c r="FJ2930" s="139"/>
      <c r="FL2930" s="2"/>
      <c r="FN2930" s="2"/>
    </row>
    <row r="2931" spans="153:170" x14ac:dyDescent="0.35">
      <c r="EW2931" s="31"/>
      <c r="FB2931" s="5"/>
      <c r="FI2931" s="5"/>
      <c r="FJ2931" s="139"/>
      <c r="FL2931" s="2"/>
      <c r="FN2931" s="2"/>
    </row>
    <row r="2932" spans="153:170" x14ac:dyDescent="0.35">
      <c r="EW2932" s="31"/>
      <c r="FB2932" s="5"/>
      <c r="FI2932" s="5"/>
      <c r="FJ2932" s="139"/>
      <c r="FL2932" s="2"/>
      <c r="FN2932" s="2"/>
    </row>
    <row r="2933" spans="153:170" x14ac:dyDescent="0.35">
      <c r="EW2933" s="31"/>
      <c r="FB2933" s="5"/>
      <c r="FI2933" s="5"/>
      <c r="FJ2933" s="139"/>
      <c r="FL2933" s="2"/>
      <c r="FN2933" s="2"/>
    </row>
    <row r="2934" spans="153:170" x14ac:dyDescent="0.35">
      <c r="EW2934" s="31"/>
      <c r="FB2934" s="5"/>
      <c r="FI2934" s="5"/>
      <c r="FJ2934" s="139"/>
      <c r="FL2934" s="2"/>
      <c r="FN2934" s="2"/>
    </row>
    <row r="2935" spans="153:170" x14ac:dyDescent="0.35">
      <c r="EW2935" s="31"/>
      <c r="FB2935" s="5"/>
      <c r="FI2935" s="5"/>
      <c r="FJ2935" s="139"/>
      <c r="FL2935" s="2"/>
      <c r="FN2935" s="2"/>
    </row>
    <row r="2936" spans="153:170" x14ac:dyDescent="0.35">
      <c r="EW2936" s="31"/>
      <c r="FB2936" s="5"/>
      <c r="FI2936" s="5"/>
      <c r="FJ2936" s="139"/>
      <c r="FL2936" s="2"/>
      <c r="FN2936" s="2"/>
    </row>
    <row r="2937" spans="153:170" x14ac:dyDescent="0.35">
      <c r="EW2937" s="31"/>
      <c r="FB2937" s="5"/>
      <c r="FI2937" s="5"/>
      <c r="FJ2937" s="139"/>
      <c r="FL2937" s="2"/>
      <c r="FN2937" s="2"/>
    </row>
    <row r="2938" spans="153:170" x14ac:dyDescent="0.35">
      <c r="EW2938" s="31"/>
      <c r="FB2938" s="5"/>
      <c r="FI2938" s="5"/>
      <c r="FJ2938" s="139"/>
      <c r="FL2938" s="2"/>
      <c r="FN2938" s="2"/>
    </row>
    <row r="2939" spans="153:170" x14ac:dyDescent="0.35">
      <c r="EW2939" s="31"/>
      <c r="FB2939" s="5"/>
      <c r="FI2939" s="5"/>
      <c r="FJ2939" s="139"/>
      <c r="FL2939" s="2"/>
      <c r="FN2939" s="2"/>
    </row>
    <row r="2940" spans="153:170" x14ac:dyDescent="0.35">
      <c r="EW2940" s="31"/>
      <c r="FB2940" s="5"/>
      <c r="FI2940" s="5"/>
      <c r="FJ2940" s="139"/>
      <c r="FL2940" s="2"/>
      <c r="FN2940" s="2"/>
    </row>
    <row r="2941" spans="153:170" x14ac:dyDescent="0.35">
      <c r="EW2941" s="31"/>
      <c r="FB2941" s="5"/>
      <c r="FI2941" s="5"/>
      <c r="FJ2941" s="139"/>
      <c r="FL2941" s="2"/>
      <c r="FN2941" s="2"/>
    </row>
    <row r="2942" spans="153:170" x14ac:dyDescent="0.35">
      <c r="EW2942" s="31"/>
      <c r="FB2942" s="5"/>
      <c r="FI2942" s="5"/>
      <c r="FJ2942" s="139"/>
      <c r="FL2942" s="2"/>
      <c r="FN2942" s="2"/>
    </row>
    <row r="2943" spans="153:170" x14ac:dyDescent="0.35">
      <c r="EW2943" s="31"/>
      <c r="FB2943" s="5"/>
      <c r="FI2943" s="5"/>
      <c r="FJ2943" s="139"/>
      <c r="FL2943" s="2"/>
      <c r="FN2943" s="2"/>
    </row>
    <row r="2944" spans="153:170" x14ac:dyDescent="0.35">
      <c r="EW2944" s="31"/>
      <c r="FB2944" s="5"/>
      <c r="FI2944" s="5"/>
      <c r="FJ2944" s="139"/>
      <c r="FL2944" s="2"/>
      <c r="FN2944" s="2"/>
    </row>
    <row r="2945" spans="153:170" x14ac:dyDescent="0.35">
      <c r="EW2945" s="31"/>
      <c r="FB2945" s="5"/>
      <c r="FI2945" s="5"/>
      <c r="FJ2945" s="139"/>
      <c r="FL2945" s="2"/>
      <c r="FN2945" s="2"/>
    </row>
    <row r="2946" spans="153:170" x14ac:dyDescent="0.35">
      <c r="EW2946" s="31"/>
      <c r="FB2946" s="5"/>
      <c r="FI2946" s="5"/>
      <c r="FJ2946" s="139"/>
      <c r="FL2946" s="2"/>
      <c r="FN2946" s="2"/>
    </row>
    <row r="2947" spans="153:170" x14ac:dyDescent="0.35">
      <c r="EW2947" s="31"/>
      <c r="FB2947" s="5"/>
      <c r="FI2947" s="5"/>
      <c r="FJ2947" s="139"/>
      <c r="FL2947" s="2"/>
      <c r="FN2947" s="2"/>
    </row>
    <row r="2948" spans="153:170" x14ac:dyDescent="0.35">
      <c r="EW2948" s="31"/>
      <c r="FB2948" s="5"/>
      <c r="FI2948" s="5"/>
      <c r="FJ2948" s="139"/>
      <c r="FL2948" s="2"/>
      <c r="FN2948" s="2"/>
    </row>
    <row r="2949" spans="153:170" x14ac:dyDescent="0.35">
      <c r="EW2949" s="31"/>
      <c r="FB2949" s="5"/>
      <c r="FI2949" s="5"/>
      <c r="FJ2949" s="139"/>
      <c r="FL2949" s="2"/>
      <c r="FN2949" s="2"/>
    </row>
    <row r="2950" spans="153:170" x14ac:dyDescent="0.35">
      <c r="EW2950" s="31"/>
      <c r="FB2950" s="5"/>
      <c r="FI2950" s="5"/>
      <c r="FJ2950" s="139"/>
      <c r="FL2950" s="2"/>
      <c r="FN2950" s="2"/>
    </row>
    <row r="2951" spans="153:170" x14ac:dyDescent="0.35">
      <c r="EW2951" s="31"/>
      <c r="FB2951" s="5"/>
      <c r="FI2951" s="5"/>
      <c r="FJ2951" s="139"/>
      <c r="FL2951" s="2"/>
      <c r="FN2951" s="2"/>
    </row>
    <row r="2952" spans="153:170" x14ac:dyDescent="0.35">
      <c r="EW2952" s="31"/>
      <c r="FB2952" s="5"/>
      <c r="FI2952" s="5"/>
      <c r="FJ2952" s="139"/>
      <c r="FL2952" s="2"/>
      <c r="FN2952" s="2"/>
    </row>
    <row r="2953" spans="153:170" x14ac:dyDescent="0.35">
      <c r="EW2953" s="31"/>
      <c r="FB2953" s="5"/>
      <c r="FI2953" s="5"/>
      <c r="FJ2953" s="139"/>
      <c r="FL2953" s="2"/>
      <c r="FN2953" s="2"/>
    </row>
    <row r="2954" spans="153:170" x14ac:dyDescent="0.35">
      <c r="EW2954" s="31"/>
      <c r="FB2954" s="5"/>
      <c r="FI2954" s="5"/>
      <c r="FJ2954" s="139"/>
      <c r="FL2954" s="2"/>
      <c r="FN2954" s="2"/>
    </row>
    <row r="2955" spans="153:170" x14ac:dyDescent="0.35">
      <c r="EW2955" s="31"/>
      <c r="FB2955" s="5"/>
      <c r="FI2955" s="5"/>
      <c r="FJ2955" s="139"/>
      <c r="FL2955" s="2"/>
      <c r="FN2955" s="2"/>
    </row>
    <row r="2956" spans="153:170" x14ac:dyDescent="0.35">
      <c r="EW2956" s="31"/>
      <c r="FB2956" s="5"/>
      <c r="FI2956" s="5"/>
      <c r="FJ2956" s="139"/>
      <c r="FL2956" s="2"/>
      <c r="FN2956" s="2"/>
    </row>
    <row r="2957" spans="153:170" x14ac:dyDescent="0.35">
      <c r="EW2957" s="31"/>
      <c r="FB2957" s="5"/>
      <c r="FI2957" s="5"/>
      <c r="FJ2957" s="139"/>
      <c r="FL2957" s="2"/>
      <c r="FN2957" s="2"/>
    </row>
    <row r="2958" spans="153:170" x14ac:dyDescent="0.35">
      <c r="EW2958" s="31"/>
      <c r="FB2958" s="5"/>
      <c r="FI2958" s="5"/>
      <c r="FJ2958" s="139"/>
      <c r="FL2958" s="2"/>
      <c r="FN2958" s="2"/>
    </row>
    <row r="2959" spans="153:170" x14ac:dyDescent="0.35">
      <c r="EW2959" s="31"/>
      <c r="FB2959" s="5"/>
      <c r="FI2959" s="5"/>
      <c r="FJ2959" s="139"/>
      <c r="FL2959" s="2"/>
      <c r="FN2959" s="2"/>
    </row>
    <row r="2960" spans="153:170" x14ac:dyDescent="0.35">
      <c r="EW2960" s="31"/>
      <c r="FB2960" s="5"/>
      <c r="FI2960" s="5"/>
      <c r="FJ2960" s="139"/>
      <c r="FL2960" s="2"/>
      <c r="FN2960" s="2"/>
    </row>
    <row r="2961" spans="153:170" x14ac:dyDescent="0.35">
      <c r="EW2961" s="31"/>
      <c r="FB2961" s="5"/>
      <c r="FI2961" s="5"/>
      <c r="FJ2961" s="139"/>
      <c r="FL2961" s="2"/>
      <c r="FN2961" s="2"/>
    </row>
    <row r="2962" spans="153:170" x14ac:dyDescent="0.35">
      <c r="EW2962" s="31"/>
      <c r="FB2962" s="5"/>
      <c r="FI2962" s="5"/>
      <c r="FJ2962" s="139"/>
      <c r="FL2962" s="2"/>
      <c r="FN2962" s="2"/>
    </row>
    <row r="2963" spans="153:170" x14ac:dyDescent="0.35">
      <c r="EW2963" s="31"/>
      <c r="FB2963" s="5"/>
      <c r="FI2963" s="5"/>
      <c r="FJ2963" s="139"/>
      <c r="FL2963" s="2"/>
      <c r="FN2963" s="2"/>
    </row>
    <row r="2964" spans="153:170" x14ac:dyDescent="0.35">
      <c r="EW2964" s="31"/>
      <c r="FB2964" s="5"/>
      <c r="FI2964" s="5"/>
      <c r="FJ2964" s="139"/>
      <c r="FL2964" s="2"/>
      <c r="FN2964" s="2"/>
    </row>
    <row r="2965" spans="153:170" x14ac:dyDescent="0.35">
      <c r="EW2965" s="31"/>
      <c r="FB2965" s="5"/>
      <c r="FI2965" s="5"/>
      <c r="FJ2965" s="139"/>
      <c r="FL2965" s="2"/>
      <c r="FN2965" s="2"/>
    </row>
    <row r="2966" spans="153:170" x14ac:dyDescent="0.35">
      <c r="EW2966" s="31"/>
      <c r="FB2966" s="5"/>
      <c r="FI2966" s="5"/>
      <c r="FJ2966" s="139"/>
      <c r="FL2966" s="2"/>
      <c r="FN2966" s="2"/>
    </row>
    <row r="2967" spans="153:170" x14ac:dyDescent="0.35">
      <c r="EW2967" s="31"/>
      <c r="FB2967" s="5"/>
      <c r="FI2967" s="5"/>
      <c r="FJ2967" s="139"/>
      <c r="FL2967" s="2"/>
      <c r="FN2967" s="2"/>
    </row>
    <row r="2968" spans="153:170" x14ac:dyDescent="0.35">
      <c r="EW2968" s="31"/>
      <c r="FB2968" s="5"/>
      <c r="FI2968" s="5"/>
      <c r="FJ2968" s="139"/>
      <c r="FL2968" s="2"/>
      <c r="FN2968" s="2"/>
    </row>
    <row r="2969" spans="153:170" x14ac:dyDescent="0.35">
      <c r="EW2969" s="31"/>
      <c r="FB2969" s="5"/>
      <c r="FI2969" s="5"/>
      <c r="FJ2969" s="139"/>
      <c r="FL2969" s="2"/>
      <c r="FN2969" s="2"/>
    </row>
    <row r="2970" spans="153:170" x14ac:dyDescent="0.35">
      <c r="EW2970" s="31"/>
      <c r="FB2970" s="5"/>
      <c r="FI2970" s="5"/>
      <c r="FJ2970" s="139"/>
      <c r="FL2970" s="2"/>
      <c r="FN2970" s="2"/>
    </row>
    <row r="2971" spans="153:170" x14ac:dyDescent="0.35">
      <c r="EW2971" s="31"/>
      <c r="FB2971" s="5"/>
      <c r="FI2971" s="5"/>
      <c r="FJ2971" s="139"/>
      <c r="FL2971" s="2"/>
      <c r="FN2971" s="2"/>
    </row>
    <row r="2972" spans="153:170" x14ac:dyDescent="0.35">
      <c r="EW2972" s="31"/>
      <c r="FB2972" s="5"/>
      <c r="FI2972" s="5"/>
      <c r="FJ2972" s="139"/>
      <c r="FL2972" s="2"/>
      <c r="FN2972" s="2"/>
    </row>
    <row r="2973" spans="153:170" x14ac:dyDescent="0.35">
      <c r="EW2973" s="31"/>
      <c r="FB2973" s="5"/>
      <c r="FI2973" s="5"/>
      <c r="FJ2973" s="139"/>
      <c r="FL2973" s="2"/>
      <c r="FN2973" s="2"/>
    </row>
    <row r="2974" spans="153:170" x14ac:dyDescent="0.35">
      <c r="EW2974" s="31"/>
      <c r="FB2974" s="5"/>
      <c r="FI2974" s="5"/>
      <c r="FJ2974" s="139"/>
      <c r="FL2974" s="2"/>
      <c r="FN2974" s="2"/>
    </row>
    <row r="2975" spans="153:170" x14ac:dyDescent="0.35">
      <c r="EW2975" s="31"/>
      <c r="FB2975" s="5"/>
      <c r="FI2975" s="5"/>
      <c r="FJ2975" s="139"/>
      <c r="FL2975" s="2"/>
      <c r="FN2975" s="2"/>
    </row>
    <row r="2976" spans="153:170" x14ac:dyDescent="0.35">
      <c r="EW2976" s="31"/>
      <c r="FB2976" s="5"/>
      <c r="FI2976" s="5"/>
      <c r="FJ2976" s="139"/>
      <c r="FL2976" s="2"/>
      <c r="FN2976" s="2"/>
    </row>
    <row r="2977" spans="153:170" x14ac:dyDescent="0.35">
      <c r="EW2977" s="31"/>
      <c r="FB2977" s="5"/>
      <c r="FI2977" s="5"/>
      <c r="FJ2977" s="139"/>
      <c r="FL2977" s="2"/>
      <c r="FN2977" s="2"/>
    </row>
    <row r="2978" spans="153:170" x14ac:dyDescent="0.35">
      <c r="EW2978" s="31"/>
      <c r="FB2978" s="5"/>
      <c r="FI2978" s="5"/>
      <c r="FJ2978" s="139"/>
      <c r="FL2978" s="2"/>
      <c r="FN2978" s="2"/>
    </row>
    <row r="2979" spans="153:170" x14ac:dyDescent="0.35">
      <c r="EW2979" s="31"/>
      <c r="FB2979" s="5"/>
      <c r="FI2979" s="5"/>
      <c r="FJ2979" s="139"/>
      <c r="FL2979" s="2"/>
      <c r="FN2979" s="2"/>
    </row>
    <row r="2980" spans="153:170" x14ac:dyDescent="0.35">
      <c r="EW2980" s="31"/>
      <c r="FB2980" s="5"/>
      <c r="FI2980" s="5"/>
      <c r="FJ2980" s="139"/>
      <c r="FL2980" s="2"/>
      <c r="FN2980" s="2"/>
    </row>
    <row r="2981" spans="153:170" x14ac:dyDescent="0.35">
      <c r="EW2981" s="31"/>
      <c r="FB2981" s="5"/>
      <c r="FI2981" s="5"/>
      <c r="FJ2981" s="139"/>
      <c r="FL2981" s="2"/>
      <c r="FN2981" s="2"/>
    </row>
    <row r="2982" spans="153:170" x14ac:dyDescent="0.35">
      <c r="EW2982" s="31"/>
      <c r="FB2982" s="5"/>
      <c r="FI2982" s="5"/>
      <c r="FJ2982" s="139"/>
      <c r="FL2982" s="2"/>
      <c r="FN2982" s="2"/>
    </row>
    <row r="2983" spans="153:170" x14ac:dyDescent="0.35">
      <c r="EW2983" s="31"/>
      <c r="FB2983" s="5"/>
      <c r="FI2983" s="5"/>
      <c r="FJ2983" s="139"/>
      <c r="FL2983" s="2"/>
      <c r="FN2983" s="2"/>
    </row>
    <row r="2984" spans="153:170" x14ac:dyDescent="0.35">
      <c r="EW2984" s="31"/>
      <c r="FB2984" s="5"/>
      <c r="FI2984" s="5"/>
      <c r="FJ2984" s="139"/>
      <c r="FL2984" s="2"/>
      <c r="FN2984" s="2"/>
    </row>
    <row r="2985" spans="153:170" x14ac:dyDescent="0.35">
      <c r="EW2985" s="31"/>
      <c r="FB2985" s="5"/>
      <c r="FI2985" s="5"/>
      <c r="FJ2985" s="139"/>
      <c r="FL2985" s="2"/>
      <c r="FN2985" s="2"/>
    </row>
    <row r="2986" spans="153:170" x14ac:dyDescent="0.35">
      <c r="EW2986" s="31"/>
      <c r="FB2986" s="5"/>
      <c r="FI2986" s="5"/>
      <c r="FJ2986" s="139"/>
      <c r="FL2986" s="2"/>
      <c r="FN2986" s="2"/>
    </row>
    <row r="2987" spans="153:170" x14ac:dyDescent="0.35">
      <c r="EW2987" s="31"/>
      <c r="FB2987" s="5"/>
      <c r="FI2987" s="5"/>
      <c r="FJ2987" s="139"/>
      <c r="FL2987" s="2"/>
      <c r="FN2987" s="2"/>
    </row>
    <row r="2988" spans="153:170" x14ac:dyDescent="0.35">
      <c r="EW2988" s="31"/>
      <c r="FB2988" s="5"/>
      <c r="FI2988" s="5"/>
      <c r="FJ2988" s="139"/>
      <c r="FL2988" s="2"/>
      <c r="FN2988" s="2"/>
    </row>
    <row r="2989" spans="153:170" x14ac:dyDescent="0.35">
      <c r="EW2989" s="31"/>
      <c r="FB2989" s="5"/>
      <c r="FI2989" s="5"/>
      <c r="FJ2989" s="139"/>
      <c r="FL2989" s="2"/>
      <c r="FN2989" s="2"/>
    </row>
    <row r="2990" spans="153:170" x14ac:dyDescent="0.35">
      <c r="EW2990" s="31"/>
      <c r="FB2990" s="5"/>
      <c r="FI2990" s="5"/>
      <c r="FJ2990" s="139"/>
      <c r="FL2990" s="2"/>
      <c r="FN2990" s="2"/>
    </row>
    <row r="2991" spans="153:170" x14ac:dyDescent="0.35">
      <c r="EW2991" s="31"/>
      <c r="FB2991" s="5"/>
      <c r="FI2991" s="5"/>
      <c r="FJ2991" s="139"/>
      <c r="FL2991" s="2"/>
      <c r="FN2991" s="2"/>
    </row>
    <row r="2992" spans="153:170" x14ac:dyDescent="0.35">
      <c r="EW2992" s="31"/>
      <c r="FB2992" s="5"/>
      <c r="FI2992" s="5"/>
      <c r="FJ2992" s="139"/>
      <c r="FL2992" s="2"/>
      <c r="FN2992" s="2"/>
    </row>
    <row r="2993" spans="153:170" x14ac:dyDescent="0.35">
      <c r="EW2993" s="31"/>
      <c r="FB2993" s="5"/>
      <c r="FI2993" s="5"/>
      <c r="FJ2993" s="139"/>
      <c r="FL2993" s="2"/>
      <c r="FN2993" s="2"/>
    </row>
    <row r="2994" spans="153:170" x14ac:dyDescent="0.35">
      <c r="EW2994" s="31"/>
      <c r="FB2994" s="5"/>
      <c r="FI2994" s="5"/>
      <c r="FJ2994" s="139"/>
      <c r="FL2994" s="2"/>
      <c r="FN2994" s="2"/>
    </row>
    <row r="2995" spans="153:170" x14ac:dyDescent="0.35">
      <c r="EW2995" s="31"/>
      <c r="FB2995" s="5"/>
      <c r="FI2995" s="5"/>
      <c r="FJ2995" s="139"/>
      <c r="FL2995" s="2"/>
      <c r="FN2995" s="2"/>
    </row>
    <row r="2996" spans="153:170" x14ac:dyDescent="0.35">
      <c r="EW2996" s="31"/>
      <c r="FB2996" s="5"/>
      <c r="FI2996" s="5"/>
      <c r="FJ2996" s="139"/>
      <c r="FL2996" s="2"/>
      <c r="FN2996" s="2"/>
    </row>
    <row r="2997" spans="153:170" x14ac:dyDescent="0.35">
      <c r="EW2997" s="31"/>
      <c r="FB2997" s="5"/>
      <c r="FI2997" s="5"/>
      <c r="FJ2997" s="139"/>
      <c r="FL2997" s="2"/>
      <c r="FN2997" s="2"/>
    </row>
    <row r="2998" spans="153:170" x14ac:dyDescent="0.35">
      <c r="EW2998" s="31"/>
      <c r="FB2998" s="5"/>
      <c r="FI2998" s="5"/>
      <c r="FJ2998" s="139"/>
      <c r="FL2998" s="2"/>
      <c r="FN2998" s="2"/>
    </row>
    <row r="2999" spans="153:170" x14ac:dyDescent="0.35">
      <c r="EW2999" s="31"/>
      <c r="FB2999" s="5"/>
      <c r="FI2999" s="5"/>
      <c r="FJ2999" s="139"/>
      <c r="FL2999" s="2"/>
      <c r="FN2999" s="2"/>
    </row>
    <row r="3000" spans="153:170" x14ac:dyDescent="0.35">
      <c r="EW3000" s="31"/>
      <c r="FB3000" s="5"/>
      <c r="FI3000" s="5"/>
      <c r="FJ3000" s="139"/>
      <c r="FL3000" s="2"/>
      <c r="FN3000" s="2"/>
    </row>
    <row r="3001" spans="153:170" x14ac:dyDescent="0.35">
      <c r="EW3001" s="31"/>
      <c r="FB3001" s="5"/>
      <c r="FI3001" s="5"/>
      <c r="FJ3001" s="139"/>
      <c r="FL3001" s="2"/>
      <c r="FN3001" s="2"/>
    </row>
    <row r="3002" spans="153:170" x14ac:dyDescent="0.35">
      <c r="EW3002" s="31"/>
      <c r="FB3002" s="5"/>
      <c r="FI3002" s="5"/>
      <c r="FJ3002" s="139"/>
      <c r="FL3002" s="2"/>
      <c r="FN3002" s="2"/>
    </row>
    <row r="3003" spans="153:170" x14ac:dyDescent="0.35">
      <c r="EW3003" s="31"/>
      <c r="FB3003" s="5"/>
      <c r="FI3003" s="5"/>
      <c r="FJ3003" s="139"/>
      <c r="FL3003" s="2"/>
      <c r="FN3003" s="2"/>
    </row>
    <row r="3004" spans="153:170" x14ac:dyDescent="0.35">
      <c r="EW3004" s="31"/>
      <c r="FB3004" s="5"/>
      <c r="FI3004" s="5"/>
      <c r="FJ3004" s="139"/>
      <c r="FL3004" s="2"/>
      <c r="FN3004" s="2"/>
    </row>
    <row r="3005" spans="153:170" x14ac:dyDescent="0.35">
      <c r="EW3005" s="31"/>
      <c r="FB3005" s="5"/>
      <c r="FI3005" s="5"/>
      <c r="FJ3005" s="139"/>
      <c r="FL3005" s="2"/>
      <c r="FN3005" s="2"/>
    </row>
    <row r="3006" spans="153:170" x14ac:dyDescent="0.35">
      <c r="EW3006" s="31"/>
      <c r="FB3006" s="5"/>
      <c r="FI3006" s="5"/>
      <c r="FJ3006" s="139"/>
      <c r="FL3006" s="2"/>
      <c r="FN3006" s="2"/>
    </row>
    <row r="3007" spans="153:170" x14ac:dyDescent="0.35">
      <c r="EW3007" s="31"/>
      <c r="FB3007" s="5"/>
      <c r="FI3007" s="5"/>
      <c r="FJ3007" s="139"/>
      <c r="FL3007" s="2"/>
      <c r="FN3007" s="2"/>
    </row>
    <row r="3008" spans="153:170" x14ac:dyDescent="0.35">
      <c r="EW3008" s="31"/>
      <c r="FB3008" s="5"/>
      <c r="FI3008" s="5"/>
      <c r="FJ3008" s="139"/>
      <c r="FL3008" s="2"/>
      <c r="FN3008" s="2"/>
    </row>
    <row r="3009" spans="153:170" x14ac:dyDescent="0.35">
      <c r="EW3009" s="31"/>
      <c r="FB3009" s="5"/>
      <c r="FI3009" s="5"/>
      <c r="FJ3009" s="139"/>
      <c r="FL3009" s="2"/>
      <c r="FN3009" s="2"/>
    </row>
    <row r="3010" spans="153:170" x14ac:dyDescent="0.35">
      <c r="EW3010" s="31"/>
      <c r="FB3010" s="5"/>
      <c r="FI3010" s="5"/>
      <c r="FJ3010" s="139"/>
      <c r="FL3010" s="2"/>
      <c r="FN3010" s="2"/>
    </row>
    <row r="3011" spans="153:170" x14ac:dyDescent="0.35">
      <c r="EW3011" s="31"/>
      <c r="FB3011" s="5"/>
      <c r="FI3011" s="5"/>
      <c r="FJ3011" s="139"/>
      <c r="FL3011" s="2"/>
      <c r="FN3011" s="2"/>
    </row>
    <row r="3012" spans="153:170" x14ac:dyDescent="0.35">
      <c r="EW3012" s="31"/>
      <c r="FB3012" s="5"/>
      <c r="FI3012" s="5"/>
      <c r="FJ3012" s="139"/>
      <c r="FL3012" s="2"/>
      <c r="FN3012" s="2"/>
    </row>
    <row r="3013" spans="153:170" x14ac:dyDescent="0.35">
      <c r="EW3013" s="31"/>
      <c r="FB3013" s="5"/>
      <c r="FI3013" s="5"/>
      <c r="FJ3013" s="139"/>
      <c r="FL3013" s="2"/>
      <c r="FN3013" s="2"/>
    </row>
    <row r="3014" spans="153:170" x14ac:dyDescent="0.35">
      <c r="EW3014" s="31"/>
      <c r="FB3014" s="5"/>
      <c r="FI3014" s="5"/>
      <c r="FJ3014" s="139"/>
      <c r="FL3014" s="2"/>
      <c r="FN3014" s="2"/>
    </row>
    <row r="3015" spans="153:170" x14ac:dyDescent="0.35">
      <c r="EW3015" s="31"/>
      <c r="FB3015" s="5"/>
      <c r="FI3015" s="5"/>
      <c r="FJ3015" s="139"/>
      <c r="FL3015" s="2"/>
      <c r="FN3015" s="2"/>
    </row>
    <row r="3016" spans="153:170" x14ac:dyDescent="0.35">
      <c r="EW3016" s="31"/>
      <c r="FB3016" s="5"/>
      <c r="FI3016" s="5"/>
      <c r="FJ3016" s="139"/>
      <c r="FL3016" s="2"/>
      <c r="FN3016" s="2"/>
    </row>
    <row r="3017" spans="153:170" x14ac:dyDescent="0.35">
      <c r="EW3017" s="31"/>
      <c r="FB3017" s="5"/>
      <c r="FI3017" s="5"/>
      <c r="FJ3017" s="139"/>
      <c r="FL3017" s="2"/>
      <c r="FN3017" s="2"/>
    </row>
    <row r="3018" spans="153:170" x14ac:dyDescent="0.35">
      <c r="EW3018" s="31"/>
      <c r="FB3018" s="5"/>
      <c r="FI3018" s="5"/>
      <c r="FJ3018" s="139"/>
      <c r="FL3018" s="2"/>
      <c r="FN3018" s="2"/>
    </row>
    <row r="3019" spans="153:170" x14ac:dyDescent="0.35">
      <c r="EW3019" s="31"/>
      <c r="FB3019" s="5"/>
      <c r="FI3019" s="5"/>
      <c r="FJ3019" s="139"/>
      <c r="FL3019" s="2"/>
      <c r="FN3019" s="2"/>
    </row>
    <row r="3020" spans="153:170" x14ac:dyDescent="0.35">
      <c r="EW3020" s="31"/>
      <c r="FB3020" s="5"/>
      <c r="FI3020" s="5"/>
      <c r="FJ3020" s="139"/>
      <c r="FL3020" s="2"/>
      <c r="FN3020" s="2"/>
    </row>
    <row r="3021" spans="153:170" x14ac:dyDescent="0.35">
      <c r="EW3021" s="31"/>
      <c r="FB3021" s="5"/>
      <c r="FI3021" s="5"/>
      <c r="FJ3021" s="139"/>
      <c r="FL3021" s="2"/>
      <c r="FN3021" s="2"/>
    </row>
    <row r="3022" spans="153:170" x14ac:dyDescent="0.35">
      <c r="EW3022" s="31"/>
      <c r="FB3022" s="5"/>
      <c r="FI3022" s="5"/>
      <c r="FJ3022" s="139"/>
      <c r="FL3022" s="2"/>
      <c r="FN3022" s="2"/>
    </row>
    <row r="3023" spans="153:170" x14ac:dyDescent="0.35">
      <c r="EW3023" s="31"/>
      <c r="FB3023" s="5"/>
      <c r="FI3023" s="5"/>
      <c r="FJ3023" s="139"/>
      <c r="FL3023" s="2"/>
      <c r="FN3023" s="2"/>
    </row>
    <row r="3024" spans="153:170" x14ac:dyDescent="0.35">
      <c r="EW3024" s="31"/>
      <c r="FB3024" s="5"/>
      <c r="FI3024" s="5"/>
      <c r="FJ3024" s="139"/>
      <c r="FL3024" s="2"/>
      <c r="FN3024" s="2"/>
    </row>
    <row r="3025" spans="153:170" x14ac:dyDescent="0.35">
      <c r="EW3025" s="31"/>
      <c r="FB3025" s="5"/>
      <c r="FI3025" s="5"/>
      <c r="FJ3025" s="139"/>
      <c r="FL3025" s="2"/>
      <c r="FN3025" s="2"/>
    </row>
    <row r="3026" spans="153:170" x14ac:dyDescent="0.35">
      <c r="EW3026" s="31"/>
      <c r="FB3026" s="5"/>
      <c r="FI3026" s="5"/>
      <c r="FJ3026" s="139"/>
      <c r="FL3026" s="2"/>
      <c r="FN3026" s="2"/>
    </row>
    <row r="3027" spans="153:170" x14ac:dyDescent="0.35">
      <c r="EW3027" s="31"/>
      <c r="FB3027" s="5"/>
      <c r="FI3027" s="5"/>
      <c r="FJ3027" s="139"/>
      <c r="FL3027" s="2"/>
      <c r="FN3027" s="2"/>
    </row>
    <row r="3028" spans="153:170" x14ac:dyDescent="0.35">
      <c r="EW3028" s="31"/>
      <c r="FB3028" s="5"/>
      <c r="FI3028" s="5"/>
      <c r="FJ3028" s="139"/>
      <c r="FL3028" s="2"/>
      <c r="FN3028" s="2"/>
    </row>
    <row r="3029" spans="153:170" x14ac:dyDescent="0.35">
      <c r="EW3029" s="31"/>
      <c r="FB3029" s="5"/>
      <c r="FI3029" s="5"/>
      <c r="FJ3029" s="139"/>
      <c r="FL3029" s="2"/>
      <c r="FN3029" s="2"/>
    </row>
    <row r="3030" spans="153:170" x14ac:dyDescent="0.35">
      <c r="EW3030" s="31"/>
      <c r="FB3030" s="5"/>
      <c r="FI3030" s="5"/>
      <c r="FJ3030" s="139"/>
      <c r="FL3030" s="2"/>
      <c r="FN3030" s="2"/>
    </row>
    <row r="3031" spans="153:170" x14ac:dyDescent="0.35">
      <c r="EW3031" s="31"/>
      <c r="FB3031" s="5"/>
      <c r="FI3031" s="5"/>
      <c r="FJ3031" s="139"/>
      <c r="FL3031" s="2"/>
      <c r="FN3031" s="2"/>
    </row>
    <row r="3032" spans="153:170" x14ac:dyDescent="0.35">
      <c r="EW3032" s="31"/>
      <c r="FB3032" s="5"/>
      <c r="FI3032" s="5"/>
      <c r="FJ3032" s="139"/>
      <c r="FL3032" s="2"/>
      <c r="FN3032" s="2"/>
    </row>
    <row r="3033" spans="153:170" x14ac:dyDescent="0.35">
      <c r="EW3033" s="31"/>
      <c r="FB3033" s="5"/>
      <c r="FI3033" s="5"/>
      <c r="FJ3033" s="139"/>
      <c r="FL3033" s="2"/>
      <c r="FN3033" s="2"/>
    </row>
    <row r="3034" spans="153:170" x14ac:dyDescent="0.35">
      <c r="EW3034" s="31"/>
      <c r="FB3034" s="5"/>
      <c r="FI3034" s="5"/>
      <c r="FJ3034" s="139"/>
      <c r="FL3034" s="2"/>
      <c r="FN3034" s="2"/>
    </row>
    <row r="3035" spans="153:170" x14ac:dyDescent="0.35">
      <c r="EW3035" s="31"/>
      <c r="FB3035" s="5"/>
      <c r="FI3035" s="5"/>
      <c r="FJ3035" s="139"/>
      <c r="FL3035" s="2"/>
      <c r="FN3035" s="2"/>
    </row>
    <row r="3036" spans="153:170" x14ac:dyDescent="0.35">
      <c r="EW3036" s="31"/>
      <c r="FB3036" s="5"/>
      <c r="FI3036" s="5"/>
      <c r="FJ3036" s="139"/>
      <c r="FL3036" s="2"/>
      <c r="FN3036" s="2"/>
    </row>
    <row r="3037" spans="153:170" x14ac:dyDescent="0.35">
      <c r="EW3037" s="31"/>
      <c r="FB3037" s="5"/>
      <c r="FI3037" s="5"/>
      <c r="FJ3037" s="139"/>
      <c r="FL3037" s="2"/>
      <c r="FN3037" s="2"/>
    </row>
    <row r="3038" spans="153:170" x14ac:dyDescent="0.35">
      <c r="EW3038" s="31"/>
      <c r="FB3038" s="5"/>
      <c r="FI3038" s="5"/>
      <c r="FJ3038" s="139"/>
      <c r="FL3038" s="2"/>
      <c r="FN3038" s="2"/>
    </row>
    <row r="3039" spans="153:170" x14ac:dyDescent="0.35">
      <c r="EW3039" s="31"/>
      <c r="FB3039" s="5"/>
      <c r="FI3039" s="5"/>
      <c r="FJ3039" s="139"/>
      <c r="FL3039" s="2"/>
      <c r="FN3039" s="2"/>
    </row>
    <row r="3040" spans="153:170" x14ac:dyDescent="0.35">
      <c r="EW3040" s="31"/>
      <c r="FB3040" s="5"/>
      <c r="FI3040" s="5"/>
      <c r="FJ3040" s="139"/>
      <c r="FL3040" s="2"/>
      <c r="FN3040" s="2"/>
    </row>
    <row r="3041" spans="153:170" x14ac:dyDescent="0.35">
      <c r="EW3041" s="31"/>
      <c r="FB3041" s="5"/>
      <c r="FI3041" s="5"/>
      <c r="FJ3041" s="139"/>
      <c r="FL3041" s="2"/>
      <c r="FN3041" s="2"/>
    </row>
    <row r="3042" spans="153:170" x14ac:dyDescent="0.35">
      <c r="EW3042" s="31"/>
      <c r="FB3042" s="5"/>
      <c r="FI3042" s="5"/>
      <c r="FJ3042" s="139"/>
      <c r="FL3042" s="2"/>
      <c r="FN3042" s="2"/>
    </row>
    <row r="3043" spans="153:170" x14ac:dyDescent="0.35">
      <c r="EW3043" s="31"/>
      <c r="FB3043" s="5"/>
      <c r="FI3043" s="5"/>
      <c r="FJ3043" s="139"/>
      <c r="FL3043" s="2"/>
      <c r="FN3043" s="2"/>
    </row>
    <row r="3044" spans="153:170" x14ac:dyDescent="0.35">
      <c r="EW3044" s="31"/>
      <c r="FB3044" s="5"/>
      <c r="FI3044" s="5"/>
      <c r="FJ3044" s="139"/>
      <c r="FL3044" s="2"/>
      <c r="FN3044" s="2"/>
    </row>
    <row r="3045" spans="153:170" x14ac:dyDescent="0.35">
      <c r="EW3045" s="31"/>
      <c r="FB3045" s="5"/>
      <c r="FI3045" s="5"/>
      <c r="FJ3045" s="139"/>
      <c r="FL3045" s="2"/>
      <c r="FN3045" s="2"/>
    </row>
    <row r="3046" spans="153:170" x14ac:dyDescent="0.35">
      <c r="EW3046" s="31"/>
      <c r="FB3046" s="5"/>
      <c r="FI3046" s="5"/>
      <c r="FJ3046" s="139"/>
      <c r="FL3046" s="2"/>
      <c r="FN3046" s="2"/>
    </row>
    <row r="3047" spans="153:170" x14ac:dyDescent="0.35">
      <c r="EW3047" s="31"/>
      <c r="FB3047" s="5"/>
      <c r="FI3047" s="5"/>
      <c r="FJ3047" s="139"/>
      <c r="FL3047" s="2"/>
      <c r="FN3047" s="2"/>
    </row>
    <row r="3048" spans="153:170" x14ac:dyDescent="0.35">
      <c r="EW3048" s="31"/>
      <c r="FB3048" s="5"/>
      <c r="FI3048" s="5"/>
      <c r="FJ3048" s="139"/>
      <c r="FL3048" s="2"/>
      <c r="FN3048" s="2"/>
    </row>
    <row r="3049" spans="153:170" x14ac:dyDescent="0.35">
      <c r="EW3049" s="31"/>
      <c r="FB3049" s="5"/>
      <c r="FI3049" s="5"/>
      <c r="FJ3049" s="139"/>
      <c r="FL3049" s="2"/>
      <c r="FN3049" s="2"/>
    </row>
    <row r="3050" spans="153:170" x14ac:dyDescent="0.35">
      <c r="EW3050" s="31"/>
      <c r="FB3050" s="5"/>
      <c r="FI3050" s="5"/>
      <c r="FJ3050" s="139"/>
      <c r="FL3050" s="2"/>
      <c r="FN3050" s="2"/>
    </row>
    <row r="3051" spans="153:170" x14ac:dyDescent="0.35">
      <c r="EW3051" s="31"/>
      <c r="FB3051" s="5"/>
      <c r="FI3051" s="5"/>
      <c r="FJ3051" s="139"/>
      <c r="FL3051" s="2"/>
      <c r="FN3051" s="2"/>
    </row>
    <row r="3052" spans="153:170" x14ac:dyDescent="0.35">
      <c r="EW3052" s="31"/>
      <c r="FB3052" s="5"/>
      <c r="FI3052" s="5"/>
      <c r="FJ3052" s="139"/>
      <c r="FL3052" s="2"/>
      <c r="FN3052" s="2"/>
    </row>
    <row r="3053" spans="153:170" x14ac:dyDescent="0.35">
      <c r="EW3053" s="31"/>
      <c r="FB3053" s="5"/>
      <c r="FI3053" s="5"/>
      <c r="FJ3053" s="139"/>
      <c r="FL3053" s="2"/>
      <c r="FN3053" s="2"/>
    </row>
    <row r="3054" spans="153:170" x14ac:dyDescent="0.35">
      <c r="EW3054" s="31"/>
      <c r="FB3054" s="5"/>
      <c r="FI3054" s="5"/>
      <c r="FJ3054" s="139"/>
      <c r="FL3054" s="2"/>
      <c r="FN3054" s="2"/>
    </row>
    <row r="3055" spans="153:170" x14ac:dyDescent="0.35">
      <c r="EW3055" s="31"/>
      <c r="FB3055" s="5"/>
      <c r="FI3055" s="5"/>
      <c r="FJ3055" s="139"/>
      <c r="FL3055" s="2"/>
      <c r="FN3055" s="2"/>
    </row>
    <row r="3056" spans="153:170" x14ac:dyDescent="0.35">
      <c r="EW3056" s="31"/>
      <c r="FB3056" s="5"/>
      <c r="FI3056" s="5"/>
      <c r="FJ3056" s="139"/>
      <c r="FL3056" s="2"/>
      <c r="FN3056" s="2"/>
    </row>
    <row r="3057" spans="153:170" x14ac:dyDescent="0.35">
      <c r="EW3057" s="31"/>
      <c r="FB3057" s="5"/>
      <c r="FI3057" s="5"/>
      <c r="FJ3057" s="139"/>
      <c r="FL3057" s="2"/>
      <c r="FN3057" s="2"/>
    </row>
    <row r="3058" spans="153:170" x14ac:dyDescent="0.35">
      <c r="EW3058" s="31"/>
      <c r="FB3058" s="5"/>
      <c r="FI3058" s="5"/>
      <c r="FJ3058" s="139"/>
      <c r="FL3058" s="2"/>
      <c r="FN3058" s="2"/>
    </row>
    <row r="3059" spans="153:170" x14ac:dyDescent="0.35">
      <c r="EW3059" s="31"/>
      <c r="FB3059" s="5"/>
      <c r="FI3059" s="5"/>
      <c r="FJ3059" s="139"/>
      <c r="FL3059" s="2"/>
      <c r="FN3059" s="2"/>
    </row>
    <row r="3060" spans="153:170" x14ac:dyDescent="0.35">
      <c r="EW3060" s="31"/>
      <c r="FB3060" s="5"/>
      <c r="FI3060" s="5"/>
      <c r="FJ3060" s="139"/>
      <c r="FL3060" s="2"/>
      <c r="FN3060" s="2"/>
    </row>
    <row r="3061" spans="153:170" x14ac:dyDescent="0.35">
      <c r="EW3061" s="31"/>
      <c r="FB3061" s="5"/>
      <c r="FI3061" s="5"/>
      <c r="FJ3061" s="139"/>
      <c r="FL3061" s="2"/>
      <c r="FN3061" s="2"/>
    </row>
    <row r="3062" spans="153:170" x14ac:dyDescent="0.35">
      <c r="EW3062" s="31"/>
      <c r="FB3062" s="5"/>
      <c r="FI3062" s="5"/>
      <c r="FJ3062" s="139"/>
      <c r="FL3062" s="2"/>
      <c r="FN3062" s="2"/>
    </row>
    <row r="3063" spans="153:170" x14ac:dyDescent="0.35">
      <c r="EW3063" s="31"/>
      <c r="FB3063" s="5"/>
      <c r="FI3063" s="5"/>
      <c r="FJ3063" s="139"/>
      <c r="FL3063" s="2"/>
      <c r="FN3063" s="2"/>
    </row>
    <row r="3064" spans="153:170" x14ac:dyDescent="0.35">
      <c r="EW3064" s="31"/>
      <c r="FB3064" s="5"/>
      <c r="FI3064" s="5"/>
      <c r="FJ3064" s="139"/>
      <c r="FL3064" s="2"/>
      <c r="FN3064" s="2"/>
    </row>
    <row r="3065" spans="153:170" x14ac:dyDescent="0.35">
      <c r="EW3065" s="31"/>
      <c r="FB3065" s="5"/>
      <c r="FI3065" s="5"/>
      <c r="FJ3065" s="139"/>
      <c r="FL3065" s="2"/>
      <c r="FN3065" s="2"/>
    </row>
    <row r="3066" spans="153:170" x14ac:dyDescent="0.35">
      <c r="EW3066" s="31"/>
      <c r="FB3066" s="5"/>
      <c r="FI3066" s="5"/>
      <c r="FJ3066" s="139"/>
      <c r="FL3066" s="2"/>
      <c r="FN3066" s="2"/>
    </row>
    <row r="3067" spans="153:170" x14ac:dyDescent="0.35">
      <c r="EW3067" s="31"/>
      <c r="FB3067" s="5"/>
      <c r="FI3067" s="5"/>
      <c r="FJ3067" s="139"/>
      <c r="FL3067" s="2"/>
      <c r="FN3067" s="2"/>
    </row>
    <row r="3068" spans="153:170" x14ac:dyDescent="0.35">
      <c r="EW3068" s="31"/>
      <c r="FB3068" s="5"/>
      <c r="FI3068" s="5"/>
      <c r="FJ3068" s="139"/>
      <c r="FL3068" s="2"/>
      <c r="FN3068" s="2"/>
    </row>
    <row r="3069" spans="153:170" x14ac:dyDescent="0.35">
      <c r="EW3069" s="31"/>
      <c r="FB3069" s="5"/>
      <c r="FI3069" s="5"/>
      <c r="FJ3069" s="139"/>
      <c r="FL3069" s="2"/>
      <c r="FN3069" s="2"/>
    </row>
    <row r="3070" spans="153:170" x14ac:dyDescent="0.35">
      <c r="EW3070" s="31"/>
      <c r="FB3070" s="5"/>
      <c r="FI3070" s="5"/>
      <c r="FJ3070" s="139"/>
      <c r="FL3070" s="2"/>
      <c r="FN3070" s="2"/>
    </row>
    <row r="3071" spans="153:170" x14ac:dyDescent="0.35">
      <c r="EW3071" s="31"/>
      <c r="FB3071" s="5"/>
      <c r="FI3071" s="5"/>
      <c r="FJ3071" s="139"/>
      <c r="FL3071" s="2"/>
      <c r="FN3071" s="2"/>
    </row>
    <row r="3072" spans="153:170" x14ac:dyDescent="0.35">
      <c r="EW3072" s="31"/>
      <c r="FB3072" s="5"/>
      <c r="FI3072" s="5"/>
      <c r="FJ3072" s="139"/>
      <c r="FL3072" s="2"/>
      <c r="FN3072" s="2"/>
    </row>
    <row r="3073" spans="153:170" x14ac:dyDescent="0.35">
      <c r="EW3073" s="31"/>
      <c r="FB3073" s="5"/>
      <c r="FI3073" s="5"/>
      <c r="FJ3073" s="139"/>
      <c r="FL3073" s="2"/>
      <c r="FN3073" s="2"/>
    </row>
    <row r="3074" spans="153:170" x14ac:dyDescent="0.35">
      <c r="EW3074" s="31"/>
      <c r="FB3074" s="5"/>
      <c r="FI3074" s="5"/>
      <c r="FJ3074" s="139"/>
      <c r="FL3074" s="2"/>
      <c r="FN3074" s="2"/>
    </row>
    <row r="3075" spans="153:170" x14ac:dyDescent="0.35">
      <c r="EW3075" s="31"/>
      <c r="FB3075" s="5"/>
      <c r="FI3075" s="5"/>
      <c r="FJ3075" s="139"/>
      <c r="FL3075" s="2"/>
      <c r="FN3075" s="2"/>
    </row>
    <row r="3076" spans="153:170" x14ac:dyDescent="0.35">
      <c r="EW3076" s="31"/>
      <c r="FB3076" s="5"/>
      <c r="FI3076" s="5"/>
      <c r="FJ3076" s="139"/>
      <c r="FL3076" s="2"/>
      <c r="FN3076" s="2"/>
    </row>
    <row r="3077" spans="153:170" x14ac:dyDescent="0.35">
      <c r="EW3077" s="31"/>
      <c r="FB3077" s="5"/>
      <c r="FI3077" s="5"/>
      <c r="FJ3077" s="139"/>
      <c r="FL3077" s="2"/>
      <c r="FN3077" s="2"/>
    </row>
    <row r="3078" spans="153:170" x14ac:dyDescent="0.35">
      <c r="EW3078" s="31"/>
      <c r="FB3078" s="5"/>
      <c r="FI3078" s="5"/>
      <c r="FJ3078" s="139"/>
      <c r="FL3078" s="2"/>
      <c r="FN3078" s="2"/>
    </row>
    <row r="3079" spans="153:170" x14ac:dyDescent="0.35">
      <c r="EW3079" s="31"/>
      <c r="FB3079" s="5"/>
      <c r="FI3079" s="5"/>
      <c r="FJ3079" s="139"/>
      <c r="FL3079" s="2"/>
      <c r="FN3079" s="2"/>
    </row>
    <row r="3080" spans="153:170" x14ac:dyDescent="0.35">
      <c r="EW3080" s="31"/>
      <c r="FB3080" s="5"/>
      <c r="FI3080" s="5"/>
      <c r="FJ3080" s="139"/>
      <c r="FL3080" s="2"/>
      <c r="FN3080" s="2"/>
    </row>
    <row r="3081" spans="153:170" x14ac:dyDescent="0.35">
      <c r="EW3081" s="31"/>
      <c r="FB3081" s="5"/>
      <c r="FI3081" s="5"/>
      <c r="FJ3081" s="139"/>
      <c r="FL3081" s="2"/>
      <c r="FN3081" s="2"/>
    </row>
    <row r="3082" spans="153:170" x14ac:dyDescent="0.35">
      <c r="EW3082" s="31"/>
      <c r="FB3082" s="5"/>
      <c r="FI3082" s="5"/>
      <c r="FJ3082" s="139"/>
      <c r="FL3082" s="2"/>
      <c r="FN3082" s="2"/>
    </row>
    <row r="3083" spans="153:170" x14ac:dyDescent="0.35">
      <c r="EW3083" s="31"/>
      <c r="FB3083" s="5"/>
      <c r="FI3083" s="5"/>
      <c r="FJ3083" s="139"/>
      <c r="FL3083" s="2"/>
      <c r="FN3083" s="2"/>
    </row>
    <row r="3084" spans="153:170" x14ac:dyDescent="0.35">
      <c r="EW3084" s="31"/>
      <c r="FB3084" s="5"/>
      <c r="FI3084" s="5"/>
      <c r="FJ3084" s="139"/>
      <c r="FL3084" s="2"/>
      <c r="FN3084" s="2"/>
    </row>
    <row r="3085" spans="153:170" x14ac:dyDescent="0.35">
      <c r="EW3085" s="31"/>
      <c r="FB3085" s="5"/>
      <c r="FI3085" s="5"/>
      <c r="FJ3085" s="139"/>
      <c r="FL3085" s="2"/>
      <c r="FN3085" s="2"/>
    </row>
    <row r="3086" spans="153:170" x14ac:dyDescent="0.35">
      <c r="EW3086" s="31"/>
      <c r="FB3086" s="5"/>
      <c r="FI3086" s="5"/>
      <c r="FJ3086" s="139"/>
      <c r="FL3086" s="2"/>
      <c r="FN3086" s="2"/>
    </row>
    <row r="3087" spans="153:170" x14ac:dyDescent="0.35">
      <c r="EW3087" s="31"/>
      <c r="FB3087" s="5"/>
      <c r="FI3087" s="5"/>
      <c r="FJ3087" s="139"/>
      <c r="FL3087" s="2"/>
      <c r="FN3087" s="2"/>
    </row>
    <row r="3088" spans="153:170" x14ac:dyDescent="0.35">
      <c r="EW3088" s="31"/>
      <c r="FB3088" s="5"/>
      <c r="FI3088" s="5"/>
      <c r="FJ3088" s="139"/>
      <c r="FL3088" s="2"/>
      <c r="FN3088" s="2"/>
    </row>
    <row r="3089" spans="153:170" x14ac:dyDescent="0.35">
      <c r="EW3089" s="31"/>
      <c r="FB3089" s="5"/>
      <c r="FI3089" s="5"/>
      <c r="FJ3089" s="139"/>
      <c r="FL3089" s="2"/>
      <c r="FN3089" s="2"/>
    </row>
    <row r="3090" spans="153:170" x14ac:dyDescent="0.35">
      <c r="EW3090" s="31"/>
      <c r="FB3090" s="5"/>
      <c r="FI3090" s="5"/>
      <c r="FJ3090" s="139"/>
      <c r="FL3090" s="2"/>
      <c r="FN3090" s="2"/>
    </row>
    <row r="3091" spans="153:170" x14ac:dyDescent="0.35">
      <c r="EW3091" s="31"/>
      <c r="FB3091" s="5"/>
      <c r="FI3091" s="5"/>
      <c r="FJ3091" s="139"/>
      <c r="FL3091" s="2"/>
      <c r="FN3091" s="2"/>
    </row>
    <row r="3092" spans="153:170" x14ac:dyDescent="0.35">
      <c r="EW3092" s="31"/>
      <c r="FB3092" s="5"/>
      <c r="FI3092" s="5"/>
      <c r="FJ3092" s="139"/>
      <c r="FL3092" s="2"/>
      <c r="FN3092" s="2"/>
    </row>
    <row r="3093" spans="153:170" x14ac:dyDescent="0.35">
      <c r="EW3093" s="31"/>
      <c r="FB3093" s="5"/>
      <c r="FI3093" s="5"/>
      <c r="FJ3093" s="139"/>
      <c r="FL3093" s="2"/>
      <c r="FN3093" s="2"/>
    </row>
    <row r="3094" spans="153:170" x14ac:dyDescent="0.35">
      <c r="EW3094" s="31"/>
      <c r="FB3094" s="5"/>
      <c r="FI3094" s="5"/>
      <c r="FJ3094" s="139"/>
      <c r="FL3094" s="2"/>
      <c r="FN3094" s="2"/>
    </row>
    <row r="3095" spans="153:170" x14ac:dyDescent="0.35">
      <c r="EW3095" s="31"/>
      <c r="FB3095" s="5"/>
      <c r="FI3095" s="5"/>
      <c r="FJ3095" s="139"/>
      <c r="FL3095" s="2"/>
      <c r="FN3095" s="2"/>
    </row>
    <row r="3096" spans="153:170" x14ac:dyDescent="0.35">
      <c r="EW3096" s="31"/>
      <c r="FB3096" s="5"/>
      <c r="FI3096" s="5"/>
      <c r="FJ3096" s="139"/>
      <c r="FL3096" s="2"/>
      <c r="FN3096" s="2"/>
    </row>
    <row r="3097" spans="153:170" x14ac:dyDescent="0.35">
      <c r="EW3097" s="31"/>
      <c r="FB3097" s="5"/>
      <c r="FI3097" s="5"/>
      <c r="FJ3097" s="139"/>
      <c r="FL3097" s="2"/>
      <c r="FN3097" s="2"/>
    </row>
    <row r="3098" spans="153:170" x14ac:dyDescent="0.35">
      <c r="EW3098" s="31"/>
      <c r="FB3098" s="5"/>
      <c r="FI3098" s="5"/>
      <c r="FJ3098" s="139"/>
      <c r="FL3098" s="2"/>
      <c r="FN3098" s="2"/>
    </row>
    <row r="3099" spans="153:170" x14ac:dyDescent="0.35">
      <c r="EW3099" s="31"/>
      <c r="FB3099" s="5"/>
      <c r="FI3099" s="5"/>
      <c r="FJ3099" s="139"/>
      <c r="FL3099" s="2"/>
      <c r="FN3099" s="2"/>
    </row>
    <row r="3100" spans="153:170" x14ac:dyDescent="0.35">
      <c r="EW3100" s="31"/>
      <c r="FB3100" s="5"/>
      <c r="FI3100" s="5"/>
      <c r="FJ3100" s="139"/>
      <c r="FL3100" s="2"/>
      <c r="FN3100" s="2"/>
    </row>
    <row r="3101" spans="153:170" x14ac:dyDescent="0.35">
      <c r="EW3101" s="31"/>
      <c r="FB3101" s="5"/>
      <c r="FI3101" s="5"/>
      <c r="FJ3101" s="139"/>
      <c r="FL3101" s="2"/>
      <c r="FN3101" s="2"/>
    </row>
    <row r="3102" spans="153:170" x14ac:dyDescent="0.35">
      <c r="EW3102" s="31"/>
      <c r="FB3102" s="5"/>
      <c r="FI3102" s="5"/>
      <c r="FJ3102" s="139"/>
      <c r="FL3102" s="2"/>
      <c r="FN3102" s="2"/>
    </row>
    <row r="3103" spans="153:170" x14ac:dyDescent="0.35">
      <c r="EW3103" s="31"/>
      <c r="FB3103" s="5"/>
      <c r="FI3103" s="5"/>
      <c r="FJ3103" s="139"/>
      <c r="FL3103" s="2"/>
      <c r="FN3103" s="2"/>
    </row>
    <row r="3104" spans="153:170" x14ac:dyDescent="0.35">
      <c r="EW3104" s="31"/>
      <c r="FB3104" s="5"/>
      <c r="FI3104" s="5"/>
      <c r="FJ3104" s="139"/>
      <c r="FL3104" s="2"/>
      <c r="FN3104" s="2"/>
    </row>
    <row r="3105" spans="153:170" x14ac:dyDescent="0.35">
      <c r="EW3105" s="31"/>
      <c r="FB3105" s="5"/>
      <c r="FI3105" s="5"/>
      <c r="FJ3105" s="139"/>
      <c r="FL3105" s="2"/>
      <c r="FN3105" s="2"/>
    </row>
    <row r="3106" spans="153:170" x14ac:dyDescent="0.35">
      <c r="EW3106" s="31"/>
      <c r="FB3106" s="5"/>
      <c r="FI3106" s="5"/>
      <c r="FJ3106" s="139"/>
      <c r="FL3106" s="2"/>
      <c r="FN3106" s="2"/>
    </row>
    <row r="3107" spans="153:170" x14ac:dyDescent="0.35">
      <c r="EW3107" s="31"/>
      <c r="FB3107" s="5"/>
      <c r="FI3107" s="5"/>
      <c r="FJ3107" s="139"/>
      <c r="FL3107" s="2"/>
      <c r="FN3107" s="2"/>
    </row>
    <row r="3108" spans="153:170" x14ac:dyDescent="0.35">
      <c r="EW3108" s="31"/>
      <c r="FB3108" s="5"/>
      <c r="FI3108" s="5"/>
      <c r="FJ3108" s="139"/>
      <c r="FL3108" s="2"/>
      <c r="FN3108" s="2"/>
    </row>
    <row r="3109" spans="153:170" x14ac:dyDescent="0.35">
      <c r="EW3109" s="31"/>
      <c r="FB3109" s="5"/>
      <c r="FI3109" s="5"/>
      <c r="FJ3109" s="139"/>
      <c r="FL3109" s="2"/>
      <c r="FN3109" s="2"/>
    </row>
    <row r="3110" spans="153:170" x14ac:dyDescent="0.35">
      <c r="EW3110" s="31"/>
      <c r="FB3110" s="5"/>
      <c r="FI3110" s="5"/>
      <c r="FJ3110" s="139"/>
      <c r="FL3110" s="2"/>
      <c r="FN3110" s="2"/>
    </row>
    <row r="3111" spans="153:170" x14ac:dyDescent="0.35">
      <c r="EW3111" s="31"/>
      <c r="FB3111" s="5"/>
      <c r="FI3111" s="5"/>
      <c r="FJ3111" s="139"/>
      <c r="FL3111" s="2"/>
      <c r="FN3111" s="2"/>
    </row>
    <row r="3112" spans="153:170" x14ac:dyDescent="0.35">
      <c r="EW3112" s="31"/>
      <c r="FB3112" s="5"/>
      <c r="FI3112" s="5"/>
      <c r="FJ3112" s="139"/>
      <c r="FL3112" s="2"/>
      <c r="FN3112" s="2"/>
    </row>
    <row r="3113" spans="153:170" x14ac:dyDescent="0.35">
      <c r="EW3113" s="31"/>
      <c r="FB3113" s="5"/>
      <c r="FI3113" s="5"/>
      <c r="FJ3113" s="139"/>
      <c r="FL3113" s="2"/>
      <c r="FN3113" s="2"/>
    </row>
    <row r="3114" spans="153:170" x14ac:dyDescent="0.35">
      <c r="EW3114" s="31"/>
      <c r="FB3114" s="5"/>
      <c r="FI3114" s="5"/>
      <c r="FJ3114" s="139"/>
      <c r="FL3114" s="2"/>
      <c r="FN3114" s="2"/>
    </row>
    <row r="3115" spans="153:170" x14ac:dyDescent="0.35">
      <c r="EW3115" s="31"/>
      <c r="FB3115" s="5"/>
      <c r="FI3115" s="5"/>
      <c r="FJ3115" s="139"/>
      <c r="FL3115" s="2"/>
      <c r="FN3115" s="2"/>
    </row>
    <row r="3116" spans="153:170" x14ac:dyDescent="0.35">
      <c r="EW3116" s="31"/>
      <c r="FB3116" s="5"/>
      <c r="FI3116" s="5"/>
      <c r="FJ3116" s="139"/>
      <c r="FL3116" s="2"/>
      <c r="FN3116" s="2"/>
    </row>
    <row r="3117" spans="153:170" x14ac:dyDescent="0.35">
      <c r="EW3117" s="31"/>
      <c r="FB3117" s="5"/>
      <c r="FI3117" s="5"/>
      <c r="FJ3117" s="139"/>
      <c r="FL3117" s="2"/>
      <c r="FN3117" s="2"/>
    </row>
    <row r="3118" spans="153:170" x14ac:dyDescent="0.35">
      <c r="EW3118" s="31"/>
      <c r="FB3118" s="5"/>
      <c r="FI3118" s="5"/>
      <c r="FJ3118" s="139"/>
      <c r="FL3118" s="2"/>
      <c r="FN3118" s="2"/>
    </row>
    <row r="3119" spans="153:170" x14ac:dyDescent="0.35">
      <c r="EW3119" s="31"/>
      <c r="FB3119" s="5"/>
      <c r="FI3119" s="5"/>
      <c r="FJ3119" s="139"/>
      <c r="FL3119" s="2"/>
      <c r="FN3119" s="2"/>
    </row>
    <row r="3120" spans="153:170" x14ac:dyDescent="0.35">
      <c r="EW3120" s="31"/>
      <c r="FB3120" s="5"/>
      <c r="FI3120" s="5"/>
      <c r="FJ3120" s="139"/>
      <c r="FL3120" s="2"/>
      <c r="FN3120" s="2"/>
    </row>
    <row r="3121" spans="153:170" x14ac:dyDescent="0.35">
      <c r="EW3121" s="31"/>
      <c r="FB3121" s="5"/>
      <c r="FI3121" s="5"/>
      <c r="FJ3121" s="139"/>
      <c r="FL3121" s="2"/>
      <c r="FN3121" s="2"/>
    </row>
    <row r="3122" spans="153:170" x14ac:dyDescent="0.35">
      <c r="EW3122" s="31"/>
      <c r="FB3122" s="5"/>
      <c r="FI3122" s="5"/>
      <c r="FJ3122" s="139"/>
      <c r="FL3122" s="2"/>
      <c r="FN3122" s="2"/>
    </row>
    <row r="3123" spans="153:170" x14ac:dyDescent="0.35">
      <c r="EW3123" s="31"/>
      <c r="FB3123" s="5"/>
      <c r="FI3123" s="5"/>
      <c r="FJ3123" s="139"/>
      <c r="FL3123" s="2"/>
      <c r="FN3123" s="2"/>
    </row>
    <row r="3124" spans="153:170" x14ac:dyDescent="0.35">
      <c r="EW3124" s="31"/>
      <c r="FB3124" s="5"/>
      <c r="FI3124" s="5"/>
      <c r="FJ3124" s="139"/>
      <c r="FL3124" s="2"/>
      <c r="FN3124" s="2"/>
    </row>
    <row r="3125" spans="153:170" x14ac:dyDescent="0.35">
      <c r="EW3125" s="31"/>
      <c r="FB3125" s="5"/>
      <c r="FI3125" s="5"/>
      <c r="FJ3125" s="139"/>
      <c r="FL3125" s="2"/>
      <c r="FN3125" s="2"/>
    </row>
    <row r="3126" spans="153:170" x14ac:dyDescent="0.35">
      <c r="EW3126" s="31"/>
      <c r="FB3126" s="5"/>
      <c r="FI3126" s="5"/>
      <c r="FJ3126" s="139"/>
      <c r="FL3126" s="2"/>
      <c r="FN3126" s="2"/>
    </row>
    <row r="3127" spans="153:170" x14ac:dyDescent="0.35">
      <c r="EW3127" s="31"/>
      <c r="FB3127" s="5"/>
      <c r="FI3127" s="5"/>
      <c r="FJ3127" s="139"/>
      <c r="FL3127" s="2"/>
      <c r="FN3127" s="2"/>
    </row>
    <row r="3128" spans="153:170" x14ac:dyDescent="0.35">
      <c r="EW3128" s="31"/>
      <c r="FB3128" s="5"/>
      <c r="FI3128" s="5"/>
      <c r="FJ3128" s="139"/>
      <c r="FL3128" s="2"/>
      <c r="FN3128" s="2"/>
    </row>
    <row r="3129" spans="153:170" x14ac:dyDescent="0.35">
      <c r="EW3129" s="31"/>
      <c r="FB3129" s="5"/>
      <c r="FI3129" s="5"/>
      <c r="FJ3129" s="139"/>
      <c r="FL3129" s="2"/>
      <c r="FN3129" s="2"/>
    </row>
    <row r="3130" spans="153:170" x14ac:dyDescent="0.35">
      <c r="EW3130" s="31"/>
      <c r="FB3130" s="5"/>
      <c r="FI3130" s="5"/>
      <c r="FJ3130" s="139"/>
      <c r="FL3130" s="2"/>
      <c r="FN3130" s="2"/>
    </row>
    <row r="3131" spans="153:170" x14ac:dyDescent="0.35">
      <c r="EW3131" s="31"/>
      <c r="FB3131" s="5"/>
      <c r="FI3131" s="5"/>
      <c r="FJ3131" s="139"/>
      <c r="FL3131" s="2"/>
      <c r="FN3131" s="2"/>
    </row>
    <row r="3132" spans="153:170" x14ac:dyDescent="0.35">
      <c r="EW3132" s="31"/>
      <c r="FB3132" s="5"/>
      <c r="FI3132" s="5"/>
      <c r="FJ3132" s="139"/>
      <c r="FL3132" s="2"/>
      <c r="FN3132" s="2"/>
    </row>
    <row r="3133" spans="153:170" x14ac:dyDescent="0.35">
      <c r="EW3133" s="31"/>
      <c r="FB3133" s="5"/>
      <c r="FI3133" s="5"/>
      <c r="FJ3133" s="139"/>
      <c r="FL3133" s="2"/>
      <c r="FN3133" s="2"/>
    </row>
    <row r="3134" spans="153:170" x14ac:dyDescent="0.35">
      <c r="EW3134" s="31"/>
      <c r="FB3134" s="5"/>
      <c r="FI3134" s="5"/>
      <c r="FJ3134" s="139"/>
      <c r="FL3134" s="2"/>
      <c r="FN3134" s="2"/>
    </row>
    <row r="3135" spans="153:170" x14ac:dyDescent="0.35">
      <c r="EW3135" s="31"/>
      <c r="FB3135" s="5"/>
      <c r="FI3135" s="5"/>
      <c r="FJ3135" s="139"/>
      <c r="FL3135" s="2"/>
      <c r="FN3135" s="2"/>
    </row>
    <row r="3136" spans="153:170" x14ac:dyDescent="0.35">
      <c r="EW3136" s="31"/>
      <c r="FB3136" s="5"/>
      <c r="FI3136" s="5"/>
      <c r="FJ3136" s="139"/>
      <c r="FL3136" s="2"/>
      <c r="FN3136" s="2"/>
    </row>
    <row r="3137" spans="153:170" x14ac:dyDescent="0.35">
      <c r="EW3137" s="31"/>
      <c r="FB3137" s="5"/>
      <c r="FI3137" s="5"/>
      <c r="FJ3137" s="139"/>
      <c r="FL3137" s="2"/>
      <c r="FN3137" s="2"/>
    </row>
    <row r="3138" spans="153:170" x14ac:dyDescent="0.35">
      <c r="EW3138" s="31"/>
      <c r="FB3138" s="5"/>
      <c r="FI3138" s="5"/>
      <c r="FJ3138" s="139"/>
      <c r="FL3138" s="2"/>
      <c r="FN3138" s="2"/>
    </row>
    <row r="3139" spans="153:170" x14ac:dyDescent="0.35">
      <c r="EW3139" s="31"/>
      <c r="FB3139" s="5"/>
      <c r="FI3139" s="5"/>
      <c r="FJ3139" s="139"/>
      <c r="FL3139" s="2"/>
      <c r="FN3139" s="2"/>
    </row>
    <row r="3140" spans="153:170" x14ac:dyDescent="0.35">
      <c r="EW3140" s="31"/>
      <c r="FB3140" s="5"/>
      <c r="FI3140" s="5"/>
      <c r="FJ3140" s="139"/>
      <c r="FL3140" s="2"/>
      <c r="FN3140" s="2"/>
    </row>
    <row r="3141" spans="153:170" x14ac:dyDescent="0.35">
      <c r="EW3141" s="31"/>
      <c r="FB3141" s="5"/>
      <c r="FI3141" s="5"/>
      <c r="FJ3141" s="139"/>
      <c r="FL3141" s="2"/>
      <c r="FN3141" s="2"/>
    </row>
    <row r="3142" spans="153:170" x14ac:dyDescent="0.35">
      <c r="EW3142" s="31"/>
      <c r="FB3142" s="5"/>
      <c r="FI3142" s="5"/>
      <c r="FJ3142" s="139"/>
      <c r="FL3142" s="2"/>
      <c r="FN3142" s="2"/>
    </row>
    <row r="3143" spans="153:170" x14ac:dyDescent="0.35">
      <c r="EW3143" s="31"/>
      <c r="FB3143" s="5"/>
      <c r="FI3143" s="5"/>
      <c r="FJ3143" s="139"/>
      <c r="FL3143" s="2"/>
      <c r="FN3143" s="2"/>
    </row>
    <row r="3144" spans="153:170" x14ac:dyDescent="0.35">
      <c r="EW3144" s="31"/>
      <c r="FB3144" s="5"/>
      <c r="FI3144" s="5"/>
      <c r="FJ3144" s="139"/>
      <c r="FL3144" s="2"/>
      <c r="FN3144" s="2"/>
    </row>
    <row r="3145" spans="153:170" x14ac:dyDescent="0.35">
      <c r="EW3145" s="31"/>
      <c r="FB3145" s="5"/>
      <c r="FI3145" s="5"/>
      <c r="FJ3145" s="139"/>
      <c r="FL3145" s="2"/>
      <c r="FN3145" s="2"/>
    </row>
    <row r="3146" spans="153:170" x14ac:dyDescent="0.35">
      <c r="EW3146" s="31"/>
      <c r="FB3146" s="5"/>
      <c r="FI3146" s="5"/>
      <c r="FJ3146" s="139"/>
      <c r="FL3146" s="2"/>
      <c r="FN3146" s="2"/>
    </row>
    <row r="3147" spans="153:170" x14ac:dyDescent="0.35">
      <c r="EW3147" s="31"/>
      <c r="FB3147" s="5"/>
      <c r="FI3147" s="5"/>
      <c r="FJ3147" s="139"/>
      <c r="FL3147" s="2"/>
      <c r="FN3147" s="2"/>
    </row>
    <row r="3148" spans="153:170" x14ac:dyDescent="0.35">
      <c r="EW3148" s="31"/>
      <c r="FB3148" s="5"/>
      <c r="FI3148" s="5"/>
      <c r="FJ3148" s="139"/>
      <c r="FL3148" s="2"/>
      <c r="FN3148" s="2"/>
    </row>
    <row r="3149" spans="153:170" x14ac:dyDescent="0.35">
      <c r="EW3149" s="31"/>
      <c r="FB3149" s="5"/>
      <c r="FI3149" s="5"/>
      <c r="FJ3149" s="139"/>
      <c r="FL3149" s="2"/>
      <c r="FN3149" s="2"/>
    </row>
    <row r="3150" spans="153:170" x14ac:dyDescent="0.35">
      <c r="EW3150" s="31"/>
      <c r="FB3150" s="5"/>
      <c r="FI3150" s="5"/>
      <c r="FJ3150" s="139"/>
      <c r="FL3150" s="2"/>
      <c r="FN3150" s="2"/>
    </row>
    <row r="3151" spans="153:170" x14ac:dyDescent="0.35">
      <c r="EW3151" s="31"/>
      <c r="FB3151" s="5"/>
      <c r="FI3151" s="5"/>
      <c r="FJ3151" s="139"/>
      <c r="FL3151" s="2"/>
      <c r="FN3151" s="2"/>
    </row>
    <row r="3152" spans="153:170" x14ac:dyDescent="0.35">
      <c r="EW3152" s="31"/>
      <c r="FB3152" s="5"/>
      <c r="FI3152" s="5"/>
      <c r="FJ3152" s="139"/>
      <c r="FL3152" s="2"/>
      <c r="FN3152" s="2"/>
    </row>
    <row r="3153" spans="153:170" x14ac:dyDescent="0.35">
      <c r="EW3153" s="31"/>
      <c r="FB3153" s="5"/>
      <c r="FI3153" s="5"/>
      <c r="FJ3153" s="139"/>
      <c r="FL3153" s="2"/>
      <c r="FN3153" s="2"/>
    </row>
    <row r="3154" spans="153:170" x14ac:dyDescent="0.35">
      <c r="EW3154" s="31"/>
      <c r="FB3154" s="5"/>
      <c r="FI3154" s="5"/>
      <c r="FJ3154" s="139"/>
      <c r="FL3154" s="2"/>
      <c r="FN3154" s="2"/>
    </row>
    <row r="3155" spans="153:170" x14ac:dyDescent="0.35">
      <c r="EW3155" s="31"/>
      <c r="FB3155" s="5"/>
      <c r="FI3155" s="5"/>
      <c r="FJ3155" s="139"/>
      <c r="FL3155" s="2"/>
      <c r="FN3155" s="2"/>
    </row>
    <row r="3156" spans="153:170" x14ac:dyDescent="0.35">
      <c r="EW3156" s="31"/>
      <c r="FB3156" s="5"/>
      <c r="FI3156" s="5"/>
      <c r="FJ3156" s="139"/>
      <c r="FL3156" s="2"/>
      <c r="FN3156" s="2"/>
    </row>
    <row r="3157" spans="153:170" x14ac:dyDescent="0.35">
      <c r="EW3157" s="31"/>
      <c r="FB3157" s="5"/>
      <c r="FI3157" s="5"/>
      <c r="FJ3157" s="139"/>
      <c r="FL3157" s="2"/>
      <c r="FN3157" s="2"/>
    </row>
    <row r="3158" spans="153:170" x14ac:dyDescent="0.35">
      <c r="EW3158" s="31"/>
      <c r="FB3158" s="5"/>
      <c r="FI3158" s="5"/>
      <c r="FJ3158" s="139"/>
      <c r="FL3158" s="2"/>
      <c r="FN3158" s="2"/>
    </row>
    <row r="3159" spans="153:170" x14ac:dyDescent="0.35">
      <c r="EW3159" s="31"/>
      <c r="FB3159" s="5"/>
      <c r="FI3159" s="5"/>
      <c r="FJ3159" s="139"/>
      <c r="FL3159" s="2"/>
      <c r="FN3159" s="2"/>
    </row>
    <row r="3160" spans="153:170" x14ac:dyDescent="0.35">
      <c r="EW3160" s="31"/>
      <c r="FB3160" s="5"/>
      <c r="FI3160" s="5"/>
      <c r="FJ3160" s="139"/>
      <c r="FL3160" s="2"/>
      <c r="FN3160" s="2"/>
    </row>
    <row r="3161" spans="153:170" x14ac:dyDescent="0.35">
      <c r="EW3161" s="31"/>
      <c r="FB3161" s="5"/>
      <c r="FI3161" s="5"/>
      <c r="FJ3161" s="139"/>
      <c r="FL3161" s="2"/>
      <c r="FN3161" s="2"/>
    </row>
    <row r="3162" spans="153:170" x14ac:dyDescent="0.35">
      <c r="EW3162" s="31"/>
      <c r="FB3162" s="5"/>
      <c r="FI3162" s="5"/>
      <c r="FJ3162" s="139"/>
      <c r="FL3162" s="2"/>
      <c r="FN3162" s="2"/>
    </row>
    <row r="3163" spans="153:170" x14ac:dyDescent="0.35">
      <c r="EW3163" s="31"/>
      <c r="FB3163" s="5"/>
      <c r="FI3163" s="5"/>
      <c r="FJ3163" s="139"/>
      <c r="FL3163" s="2"/>
      <c r="FN3163" s="2"/>
    </row>
    <row r="3164" spans="153:170" x14ac:dyDescent="0.35">
      <c r="EW3164" s="31"/>
      <c r="FB3164" s="5"/>
      <c r="FI3164" s="5"/>
      <c r="FJ3164" s="139"/>
      <c r="FL3164" s="2"/>
      <c r="FN3164" s="2"/>
    </row>
    <row r="3165" spans="153:170" x14ac:dyDescent="0.35">
      <c r="EW3165" s="31"/>
      <c r="FB3165" s="5"/>
      <c r="FI3165" s="5"/>
      <c r="FJ3165" s="139"/>
      <c r="FL3165" s="2"/>
      <c r="FN3165" s="2"/>
    </row>
    <row r="3166" spans="153:170" x14ac:dyDescent="0.35">
      <c r="EW3166" s="31"/>
      <c r="FB3166" s="5"/>
      <c r="FI3166" s="5"/>
      <c r="FJ3166" s="139"/>
      <c r="FL3166" s="2"/>
      <c r="FN3166" s="2"/>
    </row>
    <row r="3167" spans="153:170" x14ac:dyDescent="0.35">
      <c r="EW3167" s="31"/>
      <c r="FB3167" s="5"/>
      <c r="FI3167" s="5"/>
      <c r="FJ3167" s="139"/>
      <c r="FL3167" s="2"/>
      <c r="FN3167" s="2"/>
    </row>
    <row r="3168" spans="153:170" x14ac:dyDescent="0.35">
      <c r="EW3168" s="31"/>
      <c r="FB3168" s="5"/>
      <c r="FI3168" s="5"/>
      <c r="FJ3168" s="139"/>
      <c r="FL3168" s="2"/>
      <c r="FN3168" s="2"/>
    </row>
    <row r="3169" spans="153:170" x14ac:dyDescent="0.35">
      <c r="EW3169" s="31"/>
      <c r="FB3169" s="5"/>
      <c r="FI3169" s="5"/>
      <c r="FJ3169" s="139"/>
      <c r="FL3169" s="2"/>
      <c r="FN3169" s="2"/>
    </row>
    <row r="3170" spans="153:170" x14ac:dyDescent="0.35">
      <c r="EW3170" s="31"/>
      <c r="FB3170" s="5"/>
      <c r="FI3170" s="5"/>
      <c r="FJ3170" s="139"/>
      <c r="FL3170" s="2"/>
      <c r="FN3170" s="2"/>
    </row>
    <row r="3171" spans="153:170" x14ac:dyDescent="0.35">
      <c r="EW3171" s="31"/>
      <c r="FB3171" s="5"/>
      <c r="FI3171" s="5"/>
      <c r="FJ3171" s="139"/>
      <c r="FL3171" s="2"/>
      <c r="FN3171" s="2"/>
    </row>
    <row r="3172" spans="153:170" x14ac:dyDescent="0.35">
      <c r="EW3172" s="31"/>
      <c r="FB3172" s="5"/>
      <c r="FI3172" s="5"/>
      <c r="FJ3172" s="139"/>
      <c r="FL3172" s="2"/>
      <c r="FN3172" s="2"/>
    </row>
    <row r="3173" spans="153:170" x14ac:dyDescent="0.35">
      <c r="EW3173" s="31"/>
      <c r="FB3173" s="5"/>
      <c r="FI3173" s="5"/>
      <c r="FJ3173" s="139"/>
      <c r="FL3173" s="2"/>
      <c r="FN3173" s="2"/>
    </row>
    <row r="3174" spans="153:170" x14ac:dyDescent="0.35">
      <c r="EW3174" s="31"/>
      <c r="FB3174" s="5"/>
      <c r="FI3174" s="5"/>
      <c r="FJ3174" s="139"/>
      <c r="FL3174" s="2"/>
      <c r="FN3174" s="2"/>
    </row>
    <row r="3175" spans="153:170" x14ac:dyDescent="0.35">
      <c r="EW3175" s="31"/>
      <c r="FB3175" s="5"/>
      <c r="FI3175" s="5"/>
      <c r="FJ3175" s="139"/>
      <c r="FL3175" s="2"/>
      <c r="FN3175" s="2"/>
    </row>
    <row r="3176" spans="153:170" x14ac:dyDescent="0.35">
      <c r="EW3176" s="31"/>
      <c r="FB3176" s="5"/>
      <c r="FI3176" s="5"/>
      <c r="FJ3176" s="139"/>
      <c r="FL3176" s="2"/>
      <c r="FN3176" s="2"/>
    </row>
    <row r="3177" spans="153:170" x14ac:dyDescent="0.35">
      <c r="EW3177" s="31"/>
      <c r="FB3177" s="5"/>
      <c r="FI3177" s="5"/>
      <c r="FJ3177" s="139"/>
      <c r="FL3177" s="2"/>
      <c r="FN3177" s="2"/>
    </row>
    <row r="3178" spans="153:170" x14ac:dyDescent="0.35">
      <c r="EW3178" s="31"/>
      <c r="FB3178" s="5"/>
      <c r="FI3178" s="5"/>
      <c r="FJ3178" s="139"/>
      <c r="FL3178" s="2"/>
      <c r="FN3178" s="2"/>
    </row>
    <row r="3179" spans="153:170" x14ac:dyDescent="0.35">
      <c r="EW3179" s="31"/>
      <c r="FB3179" s="5"/>
      <c r="FI3179" s="5"/>
      <c r="FJ3179" s="139"/>
      <c r="FL3179" s="2"/>
      <c r="FN3179" s="2"/>
    </row>
    <row r="3180" spans="153:170" x14ac:dyDescent="0.35">
      <c r="EW3180" s="31"/>
      <c r="FB3180" s="5"/>
      <c r="FI3180" s="5"/>
      <c r="FJ3180" s="139"/>
      <c r="FL3180" s="2"/>
      <c r="FN3180" s="2"/>
    </row>
    <row r="3181" spans="153:170" x14ac:dyDescent="0.35">
      <c r="EW3181" s="31"/>
      <c r="FB3181" s="5"/>
      <c r="FI3181" s="5"/>
      <c r="FJ3181" s="139"/>
      <c r="FL3181" s="2"/>
      <c r="FN3181" s="2"/>
    </row>
    <row r="3182" spans="153:170" x14ac:dyDescent="0.35">
      <c r="EW3182" s="31"/>
      <c r="FB3182" s="5"/>
      <c r="FI3182" s="5"/>
      <c r="FJ3182" s="139"/>
      <c r="FL3182" s="2"/>
      <c r="FN3182" s="2"/>
    </row>
    <row r="3183" spans="153:170" x14ac:dyDescent="0.35">
      <c r="EW3183" s="31"/>
      <c r="FB3183" s="5"/>
      <c r="FI3183" s="5"/>
      <c r="FJ3183" s="139"/>
      <c r="FL3183" s="2"/>
      <c r="FN3183" s="2"/>
    </row>
    <row r="3184" spans="153:170" x14ac:dyDescent="0.35">
      <c r="EW3184" s="31"/>
      <c r="FB3184" s="5"/>
      <c r="FI3184" s="5"/>
      <c r="FJ3184" s="139"/>
      <c r="FL3184" s="2"/>
      <c r="FN3184" s="2"/>
    </row>
    <row r="3185" spans="153:170" x14ac:dyDescent="0.35">
      <c r="EW3185" s="31"/>
      <c r="FB3185" s="5"/>
      <c r="FI3185" s="5"/>
      <c r="FJ3185" s="139"/>
      <c r="FL3185" s="2"/>
      <c r="FN3185" s="2"/>
    </row>
    <row r="3186" spans="153:170" x14ac:dyDescent="0.35">
      <c r="EW3186" s="31"/>
      <c r="FB3186" s="5"/>
      <c r="FI3186" s="5"/>
      <c r="FJ3186" s="139"/>
      <c r="FL3186" s="2"/>
      <c r="FN3186" s="2"/>
    </row>
    <row r="3187" spans="153:170" x14ac:dyDescent="0.35">
      <c r="EW3187" s="31"/>
      <c r="FB3187" s="5"/>
      <c r="FI3187" s="5"/>
      <c r="FJ3187" s="139"/>
      <c r="FL3187" s="2"/>
      <c r="FN3187" s="2"/>
    </row>
    <row r="3188" spans="153:170" x14ac:dyDescent="0.35">
      <c r="EW3188" s="31"/>
      <c r="FB3188" s="5"/>
      <c r="FI3188" s="5"/>
      <c r="FJ3188" s="139"/>
      <c r="FL3188" s="2"/>
      <c r="FN3188" s="2"/>
    </row>
    <row r="3189" spans="153:170" x14ac:dyDescent="0.35">
      <c r="EW3189" s="31"/>
      <c r="FB3189" s="5"/>
      <c r="FI3189" s="5"/>
      <c r="FJ3189" s="139"/>
      <c r="FL3189" s="2"/>
      <c r="FN3189" s="2"/>
    </row>
    <row r="3190" spans="153:170" x14ac:dyDescent="0.35">
      <c r="EW3190" s="31"/>
      <c r="FB3190" s="5"/>
      <c r="FI3190" s="5"/>
      <c r="FJ3190" s="139"/>
      <c r="FL3190" s="2"/>
      <c r="FN3190" s="2"/>
    </row>
    <row r="3191" spans="153:170" x14ac:dyDescent="0.35">
      <c r="EW3191" s="31"/>
      <c r="FB3191" s="5"/>
      <c r="FI3191" s="5"/>
      <c r="FJ3191" s="139"/>
      <c r="FL3191" s="2"/>
      <c r="FN3191" s="2"/>
    </row>
    <row r="3192" spans="153:170" x14ac:dyDescent="0.35">
      <c r="EW3192" s="31"/>
      <c r="FB3192" s="5"/>
      <c r="FI3192" s="5"/>
      <c r="FJ3192" s="139"/>
      <c r="FL3192" s="2"/>
      <c r="FN3192" s="2"/>
    </row>
    <row r="3193" spans="153:170" x14ac:dyDescent="0.35">
      <c r="EW3193" s="31"/>
      <c r="FB3193" s="5"/>
      <c r="FI3193" s="5"/>
      <c r="FJ3193" s="139"/>
      <c r="FL3193" s="2"/>
      <c r="FN3193" s="2"/>
    </row>
    <row r="3194" spans="153:170" x14ac:dyDescent="0.35">
      <c r="EW3194" s="31"/>
      <c r="FB3194" s="5"/>
      <c r="FI3194" s="5"/>
      <c r="FJ3194" s="139"/>
      <c r="FL3194" s="2"/>
      <c r="FN3194" s="2"/>
    </row>
    <row r="3195" spans="153:170" x14ac:dyDescent="0.35">
      <c r="EW3195" s="31"/>
      <c r="FB3195" s="5"/>
      <c r="FI3195" s="5"/>
      <c r="FJ3195" s="139"/>
      <c r="FL3195" s="2"/>
      <c r="FN3195" s="2"/>
    </row>
    <row r="3196" spans="153:170" x14ac:dyDescent="0.35">
      <c r="EW3196" s="31"/>
      <c r="FB3196" s="5"/>
      <c r="FI3196" s="5"/>
      <c r="FJ3196" s="139"/>
      <c r="FL3196" s="2"/>
      <c r="FN3196" s="2"/>
    </row>
    <row r="3197" spans="153:170" x14ac:dyDescent="0.35">
      <c r="EW3197" s="31"/>
      <c r="FB3197" s="5"/>
      <c r="FI3197" s="5"/>
      <c r="FJ3197" s="139"/>
      <c r="FL3197" s="2"/>
      <c r="FN3197" s="2"/>
    </row>
    <row r="3198" spans="153:170" x14ac:dyDescent="0.35">
      <c r="EW3198" s="31"/>
      <c r="FB3198" s="5"/>
      <c r="FI3198" s="5"/>
      <c r="FJ3198" s="139"/>
      <c r="FL3198" s="2"/>
      <c r="FN3198" s="2"/>
    </row>
    <row r="3199" spans="153:170" x14ac:dyDescent="0.35">
      <c r="EW3199" s="31"/>
      <c r="FB3199" s="5"/>
      <c r="FI3199" s="5"/>
      <c r="FJ3199" s="139"/>
      <c r="FL3199" s="2"/>
      <c r="FN3199" s="2"/>
    </row>
    <row r="3200" spans="153:170" x14ac:dyDescent="0.35">
      <c r="EW3200" s="31"/>
      <c r="FB3200" s="5"/>
      <c r="FI3200" s="5"/>
      <c r="FJ3200" s="139"/>
      <c r="FL3200" s="2"/>
      <c r="FN3200" s="2"/>
    </row>
    <row r="3201" spans="153:170" x14ac:dyDescent="0.35">
      <c r="EW3201" s="31"/>
      <c r="FB3201" s="5"/>
      <c r="FI3201" s="5"/>
      <c r="FJ3201" s="139"/>
      <c r="FL3201" s="2"/>
      <c r="FN3201" s="2"/>
    </row>
    <row r="3202" spans="153:170" x14ac:dyDescent="0.35">
      <c r="EW3202" s="31"/>
      <c r="FB3202" s="5"/>
      <c r="FI3202" s="5"/>
      <c r="FJ3202" s="139"/>
      <c r="FL3202" s="2"/>
      <c r="FN3202" s="2"/>
    </row>
    <row r="3203" spans="153:170" x14ac:dyDescent="0.35">
      <c r="EW3203" s="31"/>
      <c r="FB3203" s="5"/>
      <c r="FI3203" s="5"/>
      <c r="FJ3203" s="139"/>
      <c r="FL3203" s="2"/>
      <c r="FN3203" s="2"/>
    </row>
    <row r="3204" spans="153:170" x14ac:dyDescent="0.35">
      <c r="EW3204" s="31"/>
      <c r="FB3204" s="5"/>
      <c r="FI3204" s="5"/>
      <c r="FJ3204" s="139"/>
      <c r="FL3204" s="2"/>
      <c r="FN3204" s="2"/>
    </row>
    <row r="3205" spans="153:170" x14ac:dyDescent="0.35">
      <c r="EW3205" s="31"/>
      <c r="FB3205" s="5"/>
      <c r="FI3205" s="5"/>
      <c r="FJ3205" s="139"/>
      <c r="FL3205" s="2"/>
      <c r="FN3205" s="2"/>
    </row>
    <row r="3206" spans="153:170" x14ac:dyDescent="0.35">
      <c r="EW3206" s="31"/>
      <c r="FB3206" s="5"/>
      <c r="FI3206" s="5"/>
      <c r="FJ3206" s="139"/>
      <c r="FL3206" s="2"/>
      <c r="FN3206" s="2"/>
    </row>
    <row r="3207" spans="153:170" x14ac:dyDescent="0.35">
      <c r="EW3207" s="31"/>
      <c r="FB3207" s="5"/>
      <c r="FI3207" s="5"/>
      <c r="FJ3207" s="139"/>
      <c r="FL3207" s="2"/>
      <c r="FN3207" s="2"/>
    </row>
    <row r="3208" spans="153:170" x14ac:dyDescent="0.35">
      <c r="EW3208" s="31"/>
      <c r="FB3208" s="5"/>
      <c r="FI3208" s="5"/>
      <c r="FJ3208" s="139"/>
      <c r="FL3208" s="2"/>
      <c r="FN3208" s="2"/>
    </row>
    <row r="3209" spans="153:170" x14ac:dyDescent="0.35">
      <c r="EW3209" s="31"/>
      <c r="FB3209" s="5"/>
      <c r="FI3209" s="5"/>
      <c r="FJ3209" s="139"/>
      <c r="FL3209" s="2"/>
      <c r="FN3209" s="2"/>
    </row>
    <row r="3210" spans="153:170" x14ac:dyDescent="0.35">
      <c r="EW3210" s="31"/>
      <c r="FB3210" s="5"/>
      <c r="FI3210" s="5"/>
      <c r="FJ3210" s="139"/>
      <c r="FL3210" s="2"/>
      <c r="FN3210" s="2"/>
    </row>
    <row r="3211" spans="153:170" x14ac:dyDescent="0.35">
      <c r="EW3211" s="31"/>
      <c r="FB3211" s="5"/>
      <c r="FI3211" s="5"/>
      <c r="FJ3211" s="139"/>
      <c r="FL3211" s="2"/>
      <c r="FN3211" s="2"/>
    </row>
    <row r="3212" spans="153:170" x14ac:dyDescent="0.35">
      <c r="EW3212" s="31"/>
      <c r="FB3212" s="5"/>
      <c r="FI3212" s="5"/>
      <c r="FJ3212" s="139"/>
      <c r="FL3212" s="2"/>
      <c r="FN3212" s="2"/>
    </row>
    <row r="3213" spans="153:170" x14ac:dyDescent="0.35">
      <c r="EW3213" s="31"/>
      <c r="FB3213" s="5"/>
      <c r="FI3213" s="5"/>
      <c r="FJ3213" s="139"/>
      <c r="FL3213" s="2"/>
      <c r="FN3213" s="2"/>
    </row>
    <row r="3214" spans="153:170" x14ac:dyDescent="0.35">
      <c r="EW3214" s="31"/>
      <c r="FB3214" s="5"/>
      <c r="FI3214" s="5"/>
      <c r="FJ3214" s="139"/>
      <c r="FL3214" s="2"/>
      <c r="FN3214" s="2"/>
    </row>
    <row r="3215" spans="153:170" x14ac:dyDescent="0.35">
      <c r="EW3215" s="31"/>
      <c r="FB3215" s="5"/>
      <c r="FI3215" s="5"/>
      <c r="FJ3215" s="139"/>
      <c r="FL3215" s="2"/>
      <c r="FN3215" s="2"/>
    </row>
    <row r="3216" spans="153:170" x14ac:dyDescent="0.35">
      <c r="EW3216" s="31"/>
      <c r="FB3216" s="5"/>
      <c r="FI3216" s="5"/>
      <c r="FJ3216" s="139"/>
      <c r="FL3216" s="2"/>
      <c r="FN3216" s="2"/>
    </row>
    <row r="3217" spans="153:170" x14ac:dyDescent="0.35">
      <c r="EW3217" s="31"/>
      <c r="FB3217" s="5"/>
      <c r="FI3217" s="5"/>
      <c r="FJ3217" s="139"/>
      <c r="FL3217" s="2"/>
      <c r="FN3217" s="2"/>
    </row>
    <row r="3218" spans="153:170" x14ac:dyDescent="0.35">
      <c r="EW3218" s="31"/>
      <c r="FB3218" s="5"/>
      <c r="FI3218" s="5"/>
      <c r="FJ3218" s="139"/>
      <c r="FL3218" s="2"/>
      <c r="FN3218" s="2"/>
    </row>
    <row r="3219" spans="153:170" x14ac:dyDescent="0.35">
      <c r="EW3219" s="31"/>
      <c r="FB3219" s="5"/>
      <c r="FI3219" s="5"/>
      <c r="FJ3219" s="139"/>
      <c r="FL3219" s="2"/>
      <c r="FN3219" s="2"/>
    </row>
    <row r="3220" spans="153:170" x14ac:dyDescent="0.35">
      <c r="EW3220" s="31"/>
      <c r="FB3220" s="5"/>
      <c r="FI3220" s="5"/>
      <c r="FJ3220" s="139"/>
      <c r="FL3220" s="2"/>
      <c r="FN3220" s="2"/>
    </row>
    <row r="3221" spans="153:170" x14ac:dyDescent="0.35">
      <c r="EW3221" s="31"/>
      <c r="FB3221" s="5"/>
      <c r="FI3221" s="5"/>
      <c r="FJ3221" s="139"/>
      <c r="FL3221" s="2"/>
      <c r="FN3221" s="2"/>
    </row>
    <row r="3222" spans="153:170" x14ac:dyDescent="0.35">
      <c r="EW3222" s="31"/>
      <c r="FB3222" s="5"/>
      <c r="FI3222" s="5"/>
      <c r="FJ3222" s="139"/>
      <c r="FL3222" s="2"/>
      <c r="FN3222" s="2"/>
    </row>
    <row r="3223" spans="153:170" x14ac:dyDescent="0.35">
      <c r="EW3223" s="31"/>
      <c r="FB3223" s="5"/>
      <c r="FI3223" s="5"/>
      <c r="FJ3223" s="139"/>
      <c r="FL3223" s="2"/>
      <c r="FN3223" s="2"/>
    </row>
    <row r="3224" spans="153:170" x14ac:dyDescent="0.35">
      <c r="EW3224" s="31"/>
      <c r="FB3224" s="5"/>
      <c r="FI3224" s="5"/>
      <c r="FJ3224" s="139"/>
      <c r="FL3224" s="2"/>
      <c r="FN3224" s="2"/>
    </row>
    <row r="3225" spans="153:170" x14ac:dyDescent="0.35">
      <c r="EW3225" s="31"/>
      <c r="FB3225" s="5"/>
      <c r="FI3225" s="5"/>
      <c r="FJ3225" s="139"/>
      <c r="FL3225" s="2"/>
      <c r="FN3225" s="2"/>
    </row>
    <row r="3226" spans="153:170" x14ac:dyDescent="0.35">
      <c r="EW3226" s="31"/>
      <c r="FB3226" s="5"/>
      <c r="FI3226" s="5"/>
      <c r="FJ3226" s="139"/>
      <c r="FL3226" s="2"/>
      <c r="FN3226" s="2"/>
    </row>
    <row r="3227" spans="153:170" x14ac:dyDescent="0.35">
      <c r="EW3227" s="31"/>
      <c r="FB3227" s="5"/>
      <c r="FI3227" s="5"/>
      <c r="FJ3227" s="139"/>
      <c r="FL3227" s="2"/>
      <c r="FN3227" s="2"/>
    </row>
    <row r="3228" spans="153:170" x14ac:dyDescent="0.35">
      <c r="EW3228" s="31"/>
      <c r="FB3228" s="5"/>
      <c r="FI3228" s="5"/>
      <c r="FJ3228" s="139"/>
      <c r="FL3228" s="2"/>
      <c r="FN3228" s="2"/>
    </row>
    <row r="3229" spans="153:170" x14ac:dyDescent="0.35">
      <c r="EW3229" s="31"/>
      <c r="FB3229" s="5"/>
      <c r="FI3229" s="5"/>
      <c r="FJ3229" s="139"/>
      <c r="FL3229" s="2"/>
      <c r="FN3229" s="2"/>
    </row>
    <row r="3230" spans="153:170" x14ac:dyDescent="0.35">
      <c r="EW3230" s="31"/>
      <c r="FB3230" s="5"/>
      <c r="FI3230" s="5"/>
      <c r="FJ3230" s="139"/>
      <c r="FL3230" s="2"/>
      <c r="FN3230" s="2"/>
    </row>
    <row r="3231" spans="153:170" x14ac:dyDescent="0.35">
      <c r="EW3231" s="31"/>
      <c r="FB3231" s="5"/>
      <c r="FI3231" s="5"/>
      <c r="FJ3231" s="139"/>
      <c r="FL3231" s="2"/>
      <c r="FN3231" s="2"/>
    </row>
    <row r="3232" spans="153:170" x14ac:dyDescent="0.35">
      <c r="EW3232" s="31"/>
      <c r="FB3232" s="5"/>
      <c r="FI3232" s="5"/>
      <c r="FJ3232" s="139"/>
      <c r="FL3232" s="2"/>
      <c r="FN3232" s="2"/>
    </row>
    <row r="3233" spans="153:170" x14ac:dyDescent="0.35">
      <c r="EW3233" s="31"/>
      <c r="FB3233" s="5"/>
      <c r="FI3233" s="5"/>
      <c r="FJ3233" s="139"/>
      <c r="FL3233" s="2"/>
      <c r="FN3233" s="2"/>
    </row>
    <row r="3234" spans="153:170" x14ac:dyDescent="0.35">
      <c r="EW3234" s="31"/>
      <c r="FB3234" s="5"/>
      <c r="FI3234" s="5"/>
      <c r="FJ3234" s="139"/>
      <c r="FL3234" s="2"/>
      <c r="FN3234" s="2"/>
    </row>
    <row r="3235" spans="153:170" x14ac:dyDescent="0.35">
      <c r="EW3235" s="31"/>
      <c r="FB3235" s="5"/>
      <c r="FI3235" s="5"/>
      <c r="FJ3235" s="139"/>
      <c r="FL3235" s="2"/>
      <c r="FN3235" s="2"/>
    </row>
    <row r="3236" spans="153:170" x14ac:dyDescent="0.35">
      <c r="EW3236" s="31"/>
      <c r="FB3236" s="5"/>
      <c r="FI3236" s="5"/>
      <c r="FJ3236" s="139"/>
      <c r="FL3236" s="2"/>
      <c r="FN3236" s="2"/>
    </row>
    <row r="3237" spans="153:170" x14ac:dyDescent="0.35">
      <c r="EW3237" s="31"/>
      <c r="FB3237" s="5"/>
      <c r="FI3237" s="5"/>
      <c r="FJ3237" s="139"/>
      <c r="FL3237" s="2"/>
      <c r="FN3237" s="2"/>
    </row>
    <row r="3238" spans="153:170" x14ac:dyDescent="0.35">
      <c r="EW3238" s="31"/>
      <c r="FB3238" s="5"/>
      <c r="FI3238" s="5"/>
      <c r="FJ3238" s="139"/>
      <c r="FL3238" s="2"/>
      <c r="FN3238" s="2"/>
    </row>
    <row r="3239" spans="153:170" x14ac:dyDescent="0.35">
      <c r="EW3239" s="31"/>
      <c r="FB3239" s="5"/>
      <c r="FI3239" s="5"/>
      <c r="FJ3239" s="139"/>
      <c r="FL3239" s="2"/>
      <c r="FN3239" s="2"/>
    </row>
    <row r="3240" spans="153:170" x14ac:dyDescent="0.35">
      <c r="EW3240" s="31"/>
      <c r="FB3240" s="5"/>
      <c r="FI3240" s="5"/>
      <c r="FJ3240" s="139"/>
      <c r="FL3240" s="2"/>
      <c r="FN3240" s="2"/>
    </row>
    <row r="3241" spans="153:170" x14ac:dyDescent="0.35">
      <c r="EW3241" s="31"/>
      <c r="FB3241" s="5"/>
      <c r="FI3241" s="5"/>
      <c r="FJ3241" s="139"/>
      <c r="FL3241" s="2"/>
      <c r="FN3241" s="2"/>
    </row>
    <row r="3242" spans="153:170" x14ac:dyDescent="0.35">
      <c r="EW3242" s="31"/>
      <c r="FB3242" s="5"/>
      <c r="FI3242" s="5"/>
      <c r="FJ3242" s="139"/>
      <c r="FL3242" s="2"/>
      <c r="FN3242" s="2"/>
    </row>
    <row r="3243" spans="153:170" x14ac:dyDescent="0.35">
      <c r="EW3243" s="31"/>
      <c r="FB3243" s="5"/>
      <c r="FI3243" s="5"/>
      <c r="FJ3243" s="139"/>
      <c r="FL3243" s="2"/>
      <c r="FN3243" s="2"/>
    </row>
    <row r="3244" spans="153:170" x14ac:dyDescent="0.35">
      <c r="EW3244" s="31"/>
      <c r="FB3244" s="5"/>
      <c r="FI3244" s="5"/>
      <c r="FJ3244" s="139"/>
      <c r="FL3244" s="2"/>
      <c r="FN3244" s="2"/>
    </row>
    <row r="3245" spans="153:170" x14ac:dyDescent="0.35">
      <c r="EW3245" s="31"/>
      <c r="FB3245" s="5"/>
      <c r="FI3245" s="5"/>
      <c r="FJ3245" s="139"/>
      <c r="FL3245" s="2"/>
      <c r="FN3245" s="2"/>
    </row>
    <row r="3246" spans="153:170" x14ac:dyDescent="0.35">
      <c r="EW3246" s="31"/>
      <c r="FB3246" s="5"/>
      <c r="FI3246" s="5"/>
      <c r="FJ3246" s="139"/>
      <c r="FL3246" s="2"/>
      <c r="FN3246" s="2"/>
    </row>
    <row r="3247" spans="153:170" x14ac:dyDescent="0.35">
      <c r="EW3247" s="31"/>
      <c r="FB3247" s="5"/>
      <c r="FI3247" s="5"/>
      <c r="FJ3247" s="139"/>
      <c r="FL3247" s="2"/>
      <c r="FN3247" s="2"/>
    </row>
    <row r="3248" spans="153:170" x14ac:dyDescent="0.35">
      <c r="EW3248" s="31"/>
      <c r="FB3248" s="5"/>
      <c r="FI3248" s="5"/>
      <c r="FJ3248" s="139"/>
      <c r="FL3248" s="2"/>
      <c r="FN3248" s="2"/>
    </row>
    <row r="3249" spans="153:170" x14ac:dyDescent="0.35">
      <c r="EW3249" s="31"/>
      <c r="FB3249" s="5"/>
      <c r="FI3249" s="5"/>
      <c r="FJ3249" s="139"/>
      <c r="FL3249" s="2"/>
      <c r="FN3249" s="2"/>
    </row>
    <row r="3250" spans="153:170" x14ac:dyDescent="0.35">
      <c r="EW3250" s="31"/>
      <c r="FB3250" s="5"/>
      <c r="FI3250" s="5"/>
      <c r="FJ3250" s="139"/>
      <c r="FL3250" s="2"/>
      <c r="FN3250" s="2"/>
    </row>
    <row r="3251" spans="153:170" x14ac:dyDescent="0.35">
      <c r="EW3251" s="31"/>
      <c r="FB3251" s="5"/>
      <c r="FI3251" s="5"/>
      <c r="FJ3251" s="139"/>
      <c r="FL3251" s="2"/>
      <c r="FN3251" s="2"/>
    </row>
    <row r="3252" spans="153:170" x14ac:dyDescent="0.35">
      <c r="EW3252" s="31"/>
      <c r="FB3252" s="5"/>
      <c r="FI3252" s="5"/>
      <c r="FJ3252" s="139"/>
      <c r="FL3252" s="2"/>
      <c r="FN3252" s="2"/>
    </row>
    <row r="3253" spans="153:170" x14ac:dyDescent="0.35">
      <c r="EW3253" s="31"/>
      <c r="FB3253" s="5"/>
      <c r="FI3253" s="5"/>
      <c r="FJ3253" s="139"/>
      <c r="FL3253" s="2"/>
      <c r="FN3253" s="2"/>
    </row>
    <row r="3254" spans="153:170" x14ac:dyDescent="0.35">
      <c r="EW3254" s="31"/>
      <c r="FB3254" s="5"/>
      <c r="FI3254" s="5"/>
      <c r="FJ3254" s="139"/>
      <c r="FL3254" s="2"/>
      <c r="FN3254" s="2"/>
    </row>
    <row r="3255" spans="153:170" x14ac:dyDescent="0.35">
      <c r="EW3255" s="31"/>
      <c r="FB3255" s="5"/>
      <c r="FI3255" s="5"/>
      <c r="FJ3255" s="139"/>
      <c r="FL3255" s="2"/>
      <c r="FN3255" s="2"/>
    </row>
    <row r="3256" spans="153:170" x14ac:dyDescent="0.35">
      <c r="EW3256" s="31"/>
      <c r="FB3256" s="5"/>
      <c r="FI3256" s="5"/>
      <c r="FJ3256" s="139"/>
      <c r="FL3256" s="2"/>
      <c r="FN3256" s="2"/>
    </row>
    <row r="3257" spans="153:170" x14ac:dyDescent="0.35">
      <c r="EW3257" s="31"/>
      <c r="FB3257" s="5"/>
      <c r="FI3257" s="5"/>
      <c r="FJ3257" s="139"/>
      <c r="FL3257" s="2"/>
      <c r="FN3257" s="2"/>
    </row>
    <row r="3258" spans="153:170" x14ac:dyDescent="0.35">
      <c r="EW3258" s="31"/>
      <c r="FB3258" s="5"/>
      <c r="FI3258" s="5"/>
      <c r="FJ3258" s="139"/>
      <c r="FL3258" s="2"/>
      <c r="FN3258" s="2"/>
    </row>
    <row r="3259" spans="153:170" x14ac:dyDescent="0.35">
      <c r="EW3259" s="31"/>
      <c r="FB3259" s="5"/>
      <c r="FI3259" s="5"/>
      <c r="FJ3259" s="139"/>
      <c r="FL3259" s="2"/>
      <c r="FN3259" s="2"/>
    </row>
    <row r="3260" spans="153:170" x14ac:dyDescent="0.35">
      <c r="EW3260" s="31"/>
      <c r="FB3260" s="5"/>
      <c r="FI3260" s="5"/>
      <c r="FJ3260" s="139"/>
      <c r="FL3260" s="2"/>
      <c r="FN3260" s="2"/>
    </row>
    <row r="3261" spans="153:170" x14ac:dyDescent="0.35">
      <c r="EW3261" s="31"/>
      <c r="FB3261" s="5"/>
      <c r="FI3261" s="5"/>
      <c r="FJ3261" s="139"/>
      <c r="FL3261" s="2"/>
      <c r="FN3261" s="2"/>
    </row>
    <row r="3262" spans="153:170" x14ac:dyDescent="0.35">
      <c r="EW3262" s="31"/>
      <c r="FB3262" s="5"/>
      <c r="FI3262" s="5"/>
      <c r="FJ3262" s="139"/>
      <c r="FL3262" s="2"/>
      <c r="FN3262" s="2"/>
    </row>
    <row r="3263" spans="153:170" x14ac:dyDescent="0.35">
      <c r="EW3263" s="31"/>
      <c r="FB3263" s="5"/>
      <c r="FI3263" s="5"/>
      <c r="FJ3263" s="139"/>
      <c r="FL3263" s="2"/>
      <c r="FN3263" s="2"/>
    </row>
    <row r="3264" spans="153:170" x14ac:dyDescent="0.35">
      <c r="EW3264" s="31"/>
      <c r="FB3264" s="5"/>
      <c r="FI3264" s="5"/>
      <c r="FJ3264" s="139"/>
      <c r="FL3264" s="2"/>
      <c r="FN3264" s="2"/>
    </row>
    <row r="3265" spans="153:170" x14ac:dyDescent="0.35">
      <c r="EW3265" s="31"/>
      <c r="FB3265" s="5"/>
      <c r="FI3265" s="5"/>
      <c r="FJ3265" s="139"/>
      <c r="FL3265" s="2"/>
      <c r="FN3265" s="2"/>
    </row>
    <row r="3266" spans="153:170" x14ac:dyDescent="0.35">
      <c r="EW3266" s="31"/>
      <c r="FB3266" s="5"/>
      <c r="FI3266" s="5"/>
      <c r="FJ3266" s="139"/>
      <c r="FL3266" s="2"/>
      <c r="FN3266" s="2"/>
    </row>
    <row r="3267" spans="153:170" x14ac:dyDescent="0.35">
      <c r="EW3267" s="31"/>
      <c r="FB3267" s="5"/>
      <c r="FI3267" s="5"/>
      <c r="FJ3267" s="139"/>
      <c r="FL3267" s="2"/>
      <c r="FN3267" s="2"/>
    </row>
    <row r="3268" spans="153:170" x14ac:dyDescent="0.35">
      <c r="EW3268" s="31"/>
      <c r="FB3268" s="5"/>
      <c r="FI3268" s="5"/>
      <c r="FJ3268" s="139"/>
      <c r="FL3268" s="2"/>
      <c r="FN3268" s="2"/>
    </row>
    <row r="3269" spans="153:170" x14ac:dyDescent="0.35">
      <c r="EW3269" s="31"/>
      <c r="FB3269" s="5"/>
      <c r="FI3269" s="5"/>
      <c r="FJ3269" s="139"/>
      <c r="FL3269" s="2"/>
      <c r="FN3269" s="2"/>
    </row>
    <row r="3270" spans="153:170" x14ac:dyDescent="0.35">
      <c r="EW3270" s="31"/>
      <c r="FB3270" s="5"/>
      <c r="FI3270" s="5"/>
      <c r="FJ3270" s="139"/>
      <c r="FL3270" s="2"/>
      <c r="FN3270" s="2"/>
    </row>
    <row r="3271" spans="153:170" x14ac:dyDescent="0.35">
      <c r="EW3271" s="31"/>
      <c r="FB3271" s="5"/>
      <c r="FI3271" s="5"/>
      <c r="FJ3271" s="139"/>
      <c r="FL3271" s="2"/>
      <c r="FN3271" s="2"/>
    </row>
    <row r="3272" spans="153:170" x14ac:dyDescent="0.35">
      <c r="EW3272" s="31"/>
      <c r="FB3272" s="5"/>
      <c r="FI3272" s="5"/>
      <c r="FJ3272" s="139"/>
      <c r="FL3272" s="2"/>
      <c r="FN3272" s="2"/>
    </row>
    <row r="3273" spans="153:170" x14ac:dyDescent="0.35">
      <c r="EW3273" s="31"/>
      <c r="FB3273" s="5"/>
      <c r="FI3273" s="5"/>
      <c r="FJ3273" s="139"/>
      <c r="FL3273" s="2"/>
      <c r="FN3273" s="2"/>
    </row>
    <row r="3274" spans="153:170" x14ac:dyDescent="0.35">
      <c r="EW3274" s="31"/>
      <c r="FB3274" s="5"/>
      <c r="FI3274" s="5"/>
      <c r="FJ3274" s="139"/>
      <c r="FL3274" s="2"/>
      <c r="FN3274" s="2"/>
    </row>
    <row r="3275" spans="153:170" x14ac:dyDescent="0.35">
      <c r="EW3275" s="31"/>
      <c r="FB3275" s="5"/>
      <c r="FI3275" s="5"/>
      <c r="FJ3275" s="139"/>
      <c r="FL3275" s="2"/>
      <c r="FN3275" s="2"/>
    </row>
    <row r="3276" spans="153:170" x14ac:dyDescent="0.35">
      <c r="EW3276" s="31"/>
      <c r="FB3276" s="5"/>
      <c r="FI3276" s="5"/>
      <c r="FJ3276" s="139"/>
      <c r="FL3276" s="2"/>
      <c r="FN3276" s="2"/>
    </row>
    <row r="3277" spans="153:170" x14ac:dyDescent="0.35">
      <c r="EW3277" s="31"/>
      <c r="FB3277" s="5"/>
      <c r="FI3277" s="5"/>
      <c r="FJ3277" s="139"/>
      <c r="FL3277" s="2"/>
      <c r="FN3277" s="2"/>
    </row>
    <row r="3278" spans="153:170" x14ac:dyDescent="0.35">
      <c r="EW3278" s="31"/>
      <c r="FB3278" s="5"/>
      <c r="FI3278" s="5"/>
      <c r="FJ3278" s="139"/>
      <c r="FL3278" s="2"/>
      <c r="FN3278" s="2"/>
    </row>
    <row r="3279" spans="153:170" x14ac:dyDescent="0.35">
      <c r="EW3279" s="31"/>
      <c r="FB3279" s="5"/>
      <c r="FI3279" s="5"/>
      <c r="FJ3279" s="139"/>
      <c r="FL3279" s="2"/>
      <c r="FN3279" s="2"/>
    </row>
    <row r="3280" spans="153:170" x14ac:dyDescent="0.35">
      <c r="EW3280" s="31"/>
      <c r="FB3280" s="5"/>
      <c r="FI3280" s="5"/>
      <c r="FJ3280" s="139"/>
      <c r="FL3280" s="2"/>
      <c r="FN3280" s="2"/>
    </row>
    <row r="3281" spans="153:170" x14ac:dyDescent="0.35">
      <c r="EW3281" s="31"/>
      <c r="FB3281" s="5"/>
      <c r="FI3281" s="5"/>
      <c r="FJ3281" s="139"/>
      <c r="FL3281" s="2"/>
      <c r="FN3281" s="2"/>
    </row>
    <row r="3282" spans="153:170" x14ac:dyDescent="0.35">
      <c r="EW3282" s="31"/>
      <c r="FB3282" s="5"/>
      <c r="FI3282" s="5"/>
      <c r="FJ3282" s="139"/>
      <c r="FL3282" s="2"/>
      <c r="FN3282" s="2"/>
    </row>
    <row r="3283" spans="153:170" x14ac:dyDescent="0.35">
      <c r="EW3283" s="31"/>
      <c r="FB3283" s="5"/>
      <c r="FI3283" s="5"/>
      <c r="FJ3283" s="139"/>
      <c r="FL3283" s="2"/>
      <c r="FN3283" s="2"/>
    </row>
    <row r="3284" spans="153:170" x14ac:dyDescent="0.35">
      <c r="EW3284" s="31"/>
      <c r="FB3284" s="5"/>
      <c r="FI3284" s="5"/>
      <c r="FJ3284" s="139"/>
      <c r="FL3284" s="2"/>
      <c r="FN3284" s="2"/>
    </row>
    <row r="3285" spans="153:170" x14ac:dyDescent="0.35">
      <c r="EW3285" s="31"/>
      <c r="FB3285" s="5"/>
      <c r="FI3285" s="5"/>
      <c r="FJ3285" s="139"/>
      <c r="FL3285" s="2"/>
      <c r="FN3285" s="2"/>
    </row>
    <row r="3286" spans="153:170" x14ac:dyDescent="0.35">
      <c r="EW3286" s="31"/>
      <c r="FB3286" s="5"/>
      <c r="FI3286" s="5"/>
      <c r="FJ3286" s="139"/>
      <c r="FL3286" s="2"/>
      <c r="FN3286" s="2"/>
    </row>
    <row r="3287" spans="153:170" x14ac:dyDescent="0.35">
      <c r="EW3287" s="31"/>
      <c r="FB3287" s="5"/>
      <c r="FI3287" s="5"/>
      <c r="FJ3287" s="139"/>
      <c r="FL3287" s="2"/>
      <c r="FN3287" s="2"/>
    </row>
    <row r="3288" spans="153:170" x14ac:dyDescent="0.35">
      <c r="EW3288" s="31"/>
      <c r="FB3288" s="5"/>
      <c r="FI3288" s="5"/>
      <c r="FJ3288" s="139"/>
      <c r="FL3288" s="2"/>
      <c r="FN3288" s="2"/>
    </row>
    <row r="3289" spans="153:170" x14ac:dyDescent="0.35">
      <c r="EW3289" s="31"/>
      <c r="FB3289" s="5"/>
      <c r="FI3289" s="5"/>
      <c r="FJ3289" s="139"/>
      <c r="FL3289" s="2"/>
      <c r="FN3289" s="2"/>
    </row>
    <row r="3290" spans="153:170" x14ac:dyDescent="0.35">
      <c r="EW3290" s="31"/>
      <c r="FB3290" s="5"/>
      <c r="FI3290" s="5"/>
      <c r="FJ3290" s="139"/>
      <c r="FL3290" s="2"/>
      <c r="FN3290" s="2"/>
    </row>
    <row r="3291" spans="153:170" x14ac:dyDescent="0.35">
      <c r="EW3291" s="31"/>
      <c r="FB3291" s="5"/>
      <c r="FI3291" s="5"/>
      <c r="FJ3291" s="139"/>
      <c r="FL3291" s="2"/>
      <c r="FN3291" s="2"/>
    </row>
    <row r="3292" spans="153:170" x14ac:dyDescent="0.35">
      <c r="EW3292" s="31"/>
      <c r="FB3292" s="5"/>
      <c r="FI3292" s="5"/>
      <c r="FJ3292" s="139"/>
      <c r="FL3292" s="2"/>
      <c r="FN3292" s="2"/>
    </row>
    <row r="3293" spans="153:170" x14ac:dyDescent="0.35">
      <c r="EW3293" s="31"/>
      <c r="FB3293" s="5"/>
      <c r="FI3293" s="5"/>
      <c r="FJ3293" s="139"/>
      <c r="FL3293" s="2"/>
      <c r="FN3293" s="2"/>
    </row>
    <row r="3294" spans="153:170" x14ac:dyDescent="0.35">
      <c r="EW3294" s="31"/>
      <c r="FB3294" s="5"/>
      <c r="FI3294" s="5"/>
      <c r="FJ3294" s="139"/>
      <c r="FL3294" s="2"/>
      <c r="FN3294" s="2"/>
    </row>
    <row r="3295" spans="153:170" x14ac:dyDescent="0.35">
      <c r="EW3295" s="31"/>
      <c r="FB3295" s="5"/>
      <c r="FI3295" s="5"/>
      <c r="FJ3295" s="139"/>
      <c r="FL3295" s="2"/>
      <c r="FN3295" s="2"/>
    </row>
    <row r="3296" spans="153:170" x14ac:dyDescent="0.35">
      <c r="EW3296" s="31"/>
      <c r="FB3296" s="5"/>
      <c r="FI3296" s="5"/>
      <c r="FJ3296" s="139"/>
      <c r="FL3296" s="2"/>
      <c r="FN3296" s="2"/>
    </row>
    <row r="3297" spans="153:170" x14ac:dyDescent="0.35">
      <c r="EW3297" s="31"/>
      <c r="FB3297" s="5"/>
      <c r="FI3297" s="5"/>
      <c r="FJ3297" s="139"/>
      <c r="FL3297" s="2"/>
      <c r="FN3297" s="2"/>
    </row>
    <row r="3298" spans="153:170" x14ac:dyDescent="0.35">
      <c r="EW3298" s="31"/>
      <c r="FB3298" s="5"/>
      <c r="FI3298" s="5"/>
      <c r="FJ3298" s="139"/>
      <c r="FL3298" s="2"/>
      <c r="FN3298" s="2"/>
    </row>
    <row r="3299" spans="153:170" x14ac:dyDescent="0.35">
      <c r="EW3299" s="31"/>
      <c r="FB3299" s="5"/>
      <c r="FI3299" s="5"/>
      <c r="FJ3299" s="139"/>
      <c r="FL3299" s="2"/>
      <c r="FN3299" s="2"/>
    </row>
    <row r="3300" spans="153:170" x14ac:dyDescent="0.35">
      <c r="EW3300" s="31"/>
      <c r="FB3300" s="5"/>
      <c r="FI3300" s="5"/>
      <c r="FJ3300" s="139"/>
      <c r="FL3300" s="2"/>
      <c r="FN3300" s="2"/>
    </row>
    <row r="3301" spans="153:170" x14ac:dyDescent="0.35">
      <c r="EW3301" s="31"/>
      <c r="FB3301" s="5"/>
      <c r="FI3301" s="5"/>
      <c r="FJ3301" s="139"/>
      <c r="FL3301" s="2"/>
      <c r="FN3301" s="2"/>
    </row>
    <row r="3302" spans="153:170" x14ac:dyDescent="0.35">
      <c r="EW3302" s="31"/>
      <c r="FB3302" s="5"/>
      <c r="FI3302" s="5"/>
      <c r="FJ3302" s="139"/>
      <c r="FL3302" s="2"/>
      <c r="FN3302" s="2"/>
    </row>
    <row r="3303" spans="153:170" x14ac:dyDescent="0.35">
      <c r="EW3303" s="31"/>
      <c r="FB3303" s="5"/>
      <c r="FI3303" s="5"/>
      <c r="FJ3303" s="139"/>
      <c r="FL3303" s="2"/>
      <c r="FN3303" s="2"/>
    </row>
    <row r="3304" spans="153:170" x14ac:dyDescent="0.35">
      <c r="EW3304" s="31"/>
      <c r="FB3304" s="5"/>
      <c r="FI3304" s="5"/>
      <c r="FJ3304" s="139"/>
      <c r="FL3304" s="2"/>
      <c r="FN3304" s="2"/>
    </row>
    <row r="3305" spans="153:170" x14ac:dyDescent="0.35">
      <c r="EW3305" s="31"/>
      <c r="FB3305" s="5"/>
      <c r="FI3305" s="5"/>
      <c r="FJ3305" s="139"/>
      <c r="FL3305" s="2"/>
      <c r="FN3305" s="2"/>
    </row>
    <row r="3306" spans="153:170" x14ac:dyDescent="0.35">
      <c r="EW3306" s="31"/>
      <c r="FB3306" s="5"/>
      <c r="FI3306" s="5"/>
      <c r="FJ3306" s="139"/>
      <c r="FL3306" s="2"/>
      <c r="FN3306" s="2"/>
    </row>
    <row r="3307" spans="153:170" x14ac:dyDescent="0.35">
      <c r="EW3307" s="31"/>
      <c r="FB3307" s="5"/>
      <c r="FI3307" s="5"/>
      <c r="FJ3307" s="139"/>
      <c r="FL3307" s="2"/>
      <c r="FN3307" s="2"/>
    </row>
    <row r="3308" spans="153:170" x14ac:dyDescent="0.35">
      <c r="EW3308" s="31"/>
      <c r="FB3308" s="5"/>
      <c r="FI3308" s="5"/>
      <c r="FJ3308" s="139"/>
      <c r="FL3308" s="2"/>
      <c r="FN3308" s="2"/>
    </row>
    <row r="3309" spans="153:170" x14ac:dyDescent="0.35">
      <c r="EW3309" s="31"/>
      <c r="FB3309" s="5"/>
      <c r="FI3309" s="5"/>
      <c r="FJ3309" s="139"/>
      <c r="FL3309" s="2"/>
      <c r="FN3309" s="2"/>
    </row>
    <row r="3310" spans="153:170" x14ac:dyDescent="0.35">
      <c r="EW3310" s="31"/>
      <c r="FB3310" s="5"/>
      <c r="FI3310" s="5"/>
      <c r="FJ3310" s="139"/>
      <c r="FL3310" s="2"/>
      <c r="FN3310" s="2"/>
    </row>
    <row r="3311" spans="153:170" x14ac:dyDescent="0.35">
      <c r="EW3311" s="31"/>
      <c r="FB3311" s="5"/>
      <c r="FI3311" s="5"/>
      <c r="FJ3311" s="139"/>
      <c r="FL3311" s="2"/>
      <c r="FN3311" s="2"/>
    </row>
    <row r="3312" spans="153:170" x14ac:dyDescent="0.35">
      <c r="EW3312" s="31"/>
      <c r="FB3312" s="5"/>
      <c r="FI3312" s="5"/>
      <c r="FJ3312" s="139"/>
      <c r="FL3312" s="2"/>
      <c r="FN3312" s="2"/>
    </row>
    <row r="3313" spans="153:170" x14ac:dyDescent="0.35">
      <c r="EW3313" s="31"/>
      <c r="FB3313" s="5"/>
      <c r="FI3313" s="5"/>
      <c r="FJ3313" s="139"/>
      <c r="FL3313" s="2"/>
      <c r="FN3313" s="2"/>
    </row>
    <row r="3314" spans="153:170" x14ac:dyDescent="0.35">
      <c r="EW3314" s="31"/>
      <c r="FB3314" s="5"/>
      <c r="FI3314" s="5"/>
      <c r="FJ3314" s="139"/>
      <c r="FL3314" s="2"/>
      <c r="FN3314" s="2"/>
    </row>
    <row r="3315" spans="153:170" x14ac:dyDescent="0.35">
      <c r="EW3315" s="31"/>
      <c r="FB3315" s="5"/>
      <c r="FI3315" s="5"/>
      <c r="FJ3315" s="139"/>
      <c r="FL3315" s="2"/>
      <c r="FN3315" s="2"/>
    </row>
    <row r="3316" spans="153:170" x14ac:dyDescent="0.35">
      <c r="EW3316" s="31"/>
      <c r="FB3316" s="5"/>
      <c r="FI3316" s="5"/>
      <c r="FJ3316" s="139"/>
      <c r="FL3316" s="2"/>
      <c r="FN3316" s="2"/>
    </row>
    <row r="3317" spans="153:170" x14ac:dyDescent="0.35">
      <c r="EW3317" s="31"/>
      <c r="FB3317" s="5"/>
      <c r="FI3317" s="5"/>
      <c r="FJ3317" s="139"/>
      <c r="FL3317" s="2"/>
      <c r="FN3317" s="2"/>
    </row>
    <row r="3318" spans="153:170" x14ac:dyDescent="0.35">
      <c r="EW3318" s="31"/>
      <c r="FB3318" s="5"/>
      <c r="FI3318" s="5"/>
      <c r="FJ3318" s="139"/>
      <c r="FL3318" s="2"/>
      <c r="FN3318" s="2"/>
    </row>
    <row r="3319" spans="153:170" x14ac:dyDescent="0.35">
      <c r="EW3319" s="31"/>
      <c r="FB3319" s="5"/>
      <c r="FI3319" s="5"/>
      <c r="FJ3319" s="139"/>
      <c r="FL3319" s="2"/>
      <c r="FN3319" s="2"/>
    </row>
    <row r="3320" spans="153:170" x14ac:dyDescent="0.35">
      <c r="EW3320" s="31"/>
      <c r="FB3320" s="5"/>
      <c r="FI3320" s="5"/>
      <c r="FJ3320" s="139"/>
      <c r="FL3320" s="2"/>
      <c r="FN3320" s="2"/>
    </row>
    <row r="3321" spans="153:170" x14ac:dyDescent="0.35">
      <c r="EW3321" s="31"/>
      <c r="FB3321" s="5"/>
      <c r="FI3321" s="5"/>
      <c r="FJ3321" s="139"/>
      <c r="FL3321" s="2"/>
      <c r="FN3321" s="2"/>
    </row>
    <row r="3322" spans="153:170" x14ac:dyDescent="0.35">
      <c r="EW3322" s="31"/>
      <c r="FB3322" s="5"/>
      <c r="FI3322" s="5"/>
      <c r="FJ3322" s="139"/>
      <c r="FL3322" s="2"/>
      <c r="FN3322" s="2"/>
    </row>
    <row r="3323" spans="153:170" x14ac:dyDescent="0.35">
      <c r="EW3323" s="31"/>
      <c r="FB3323" s="5"/>
      <c r="FI3323" s="5"/>
      <c r="FJ3323" s="139"/>
      <c r="FL3323" s="2"/>
      <c r="FN3323" s="2"/>
    </row>
    <row r="3324" spans="153:170" x14ac:dyDescent="0.35">
      <c r="EW3324" s="31"/>
      <c r="FB3324" s="5"/>
      <c r="FI3324" s="5"/>
      <c r="FJ3324" s="139"/>
      <c r="FL3324" s="2"/>
      <c r="FN3324" s="2"/>
    </row>
    <row r="3325" spans="153:170" x14ac:dyDescent="0.35">
      <c r="EW3325" s="31"/>
      <c r="FB3325" s="5"/>
      <c r="FI3325" s="5"/>
      <c r="FJ3325" s="139"/>
      <c r="FL3325" s="2"/>
      <c r="FN3325" s="2"/>
    </row>
    <row r="3326" spans="153:170" x14ac:dyDescent="0.35">
      <c r="EW3326" s="31"/>
      <c r="FB3326" s="5"/>
      <c r="FI3326" s="5"/>
      <c r="FJ3326" s="139"/>
      <c r="FL3326" s="2"/>
      <c r="FN3326" s="2"/>
    </row>
    <row r="3327" spans="153:170" x14ac:dyDescent="0.35">
      <c r="EW3327" s="31"/>
      <c r="FB3327" s="5"/>
      <c r="FI3327" s="5"/>
      <c r="FJ3327" s="139"/>
      <c r="FL3327" s="2"/>
      <c r="FN3327" s="2"/>
    </row>
    <row r="3328" spans="153:170" x14ac:dyDescent="0.35">
      <c r="EW3328" s="31"/>
      <c r="FB3328" s="5"/>
      <c r="FI3328" s="5"/>
      <c r="FJ3328" s="139"/>
      <c r="FL3328" s="2"/>
      <c r="FN3328" s="2"/>
    </row>
    <row r="3329" spans="153:170" x14ac:dyDescent="0.35">
      <c r="EW3329" s="31"/>
      <c r="FB3329" s="5"/>
      <c r="FI3329" s="5"/>
      <c r="FJ3329" s="139"/>
      <c r="FL3329" s="2"/>
      <c r="FN3329" s="2"/>
    </row>
    <row r="3330" spans="153:170" x14ac:dyDescent="0.35">
      <c r="EW3330" s="31"/>
      <c r="FB3330" s="5"/>
      <c r="FI3330" s="5"/>
      <c r="FJ3330" s="139"/>
      <c r="FL3330" s="2"/>
      <c r="FN3330" s="2"/>
    </row>
    <row r="3331" spans="153:170" x14ac:dyDescent="0.35">
      <c r="EW3331" s="31"/>
      <c r="FB3331" s="5"/>
      <c r="FI3331" s="5"/>
      <c r="FJ3331" s="139"/>
      <c r="FL3331" s="2"/>
      <c r="FN3331" s="2"/>
    </row>
    <row r="3332" spans="153:170" x14ac:dyDescent="0.35">
      <c r="EW3332" s="31"/>
      <c r="FB3332" s="5"/>
      <c r="FI3332" s="5"/>
      <c r="FJ3332" s="139"/>
      <c r="FL3332" s="2"/>
      <c r="FN3332" s="2"/>
    </row>
    <row r="3333" spans="153:170" x14ac:dyDescent="0.35">
      <c r="EW3333" s="31"/>
      <c r="FB3333" s="5"/>
      <c r="FI3333" s="5"/>
      <c r="FJ3333" s="139"/>
      <c r="FL3333" s="2"/>
      <c r="FN3333" s="2"/>
    </row>
    <row r="3334" spans="153:170" x14ac:dyDescent="0.35">
      <c r="EW3334" s="31"/>
      <c r="FB3334" s="5"/>
      <c r="FI3334" s="5"/>
      <c r="FJ3334" s="139"/>
      <c r="FL3334" s="2"/>
      <c r="FN3334" s="2"/>
    </row>
    <row r="3335" spans="153:170" x14ac:dyDescent="0.35">
      <c r="EW3335" s="31"/>
      <c r="FB3335" s="5"/>
      <c r="FI3335" s="5"/>
      <c r="FJ3335" s="139"/>
      <c r="FL3335" s="2"/>
      <c r="FN3335" s="2"/>
    </row>
    <row r="3336" spans="153:170" x14ac:dyDescent="0.35">
      <c r="EW3336" s="31"/>
      <c r="FB3336" s="5"/>
      <c r="FI3336" s="5"/>
      <c r="FJ3336" s="139"/>
      <c r="FL3336" s="2"/>
      <c r="FN3336" s="2"/>
    </row>
    <row r="3337" spans="153:170" x14ac:dyDescent="0.35">
      <c r="EW3337" s="31"/>
      <c r="FB3337" s="5"/>
      <c r="FI3337" s="5"/>
      <c r="FJ3337" s="139"/>
      <c r="FL3337" s="2"/>
      <c r="FN3337" s="2"/>
    </row>
    <row r="3338" spans="153:170" x14ac:dyDescent="0.35">
      <c r="EW3338" s="31"/>
      <c r="FB3338" s="5"/>
      <c r="FI3338" s="5"/>
      <c r="FJ3338" s="139"/>
      <c r="FL3338" s="2"/>
      <c r="FN3338" s="2"/>
    </row>
    <row r="3339" spans="153:170" x14ac:dyDescent="0.35">
      <c r="EW3339" s="31"/>
      <c r="FB3339" s="5"/>
      <c r="FI3339" s="5"/>
      <c r="FJ3339" s="139"/>
      <c r="FL3339" s="2"/>
      <c r="FN3339" s="2"/>
    </row>
    <row r="3340" spans="153:170" x14ac:dyDescent="0.35">
      <c r="EW3340" s="31"/>
      <c r="FB3340" s="5"/>
      <c r="FI3340" s="5"/>
      <c r="FJ3340" s="139"/>
      <c r="FL3340" s="2"/>
      <c r="FN3340" s="2"/>
    </row>
    <row r="3341" spans="153:170" x14ac:dyDescent="0.35">
      <c r="EW3341" s="31"/>
      <c r="FB3341" s="5"/>
      <c r="FI3341" s="5"/>
      <c r="FJ3341" s="139"/>
      <c r="FL3341" s="2"/>
      <c r="FN3341" s="2"/>
    </row>
    <row r="3342" spans="153:170" x14ac:dyDescent="0.35">
      <c r="EW3342" s="31"/>
      <c r="FB3342" s="5"/>
      <c r="FI3342" s="5"/>
      <c r="FJ3342" s="139"/>
      <c r="FL3342" s="2"/>
      <c r="FN3342" s="2"/>
    </row>
    <row r="3343" spans="153:170" x14ac:dyDescent="0.35">
      <c r="EW3343" s="31"/>
      <c r="FB3343" s="5"/>
      <c r="FI3343" s="5"/>
      <c r="FJ3343" s="139"/>
      <c r="FL3343" s="2"/>
      <c r="FN3343" s="2"/>
    </row>
    <row r="3344" spans="153:170" x14ac:dyDescent="0.35">
      <c r="EW3344" s="31"/>
      <c r="FB3344" s="5"/>
      <c r="FI3344" s="5"/>
      <c r="FJ3344" s="139"/>
      <c r="FL3344" s="2"/>
      <c r="FN3344" s="2"/>
    </row>
    <row r="3345" spans="153:170" x14ac:dyDescent="0.35">
      <c r="EW3345" s="31"/>
      <c r="FB3345" s="5"/>
      <c r="FI3345" s="5"/>
      <c r="FJ3345" s="139"/>
      <c r="FL3345" s="2"/>
      <c r="FN3345" s="2"/>
    </row>
    <row r="3346" spans="153:170" x14ac:dyDescent="0.35">
      <c r="EW3346" s="31"/>
      <c r="FB3346" s="5"/>
      <c r="FI3346" s="5"/>
      <c r="FJ3346" s="139"/>
      <c r="FL3346" s="2"/>
      <c r="FN3346" s="2"/>
    </row>
    <row r="3347" spans="153:170" x14ac:dyDescent="0.35">
      <c r="EW3347" s="31"/>
      <c r="FB3347" s="5"/>
      <c r="FI3347" s="5"/>
      <c r="FJ3347" s="139"/>
      <c r="FL3347" s="2"/>
      <c r="FN3347" s="2"/>
    </row>
    <row r="3348" spans="153:170" x14ac:dyDescent="0.35">
      <c r="EW3348" s="31"/>
      <c r="FB3348" s="5"/>
      <c r="FI3348" s="5"/>
      <c r="FJ3348" s="139"/>
      <c r="FL3348" s="2"/>
      <c r="FN3348" s="2"/>
    </row>
    <row r="3349" spans="153:170" x14ac:dyDescent="0.35">
      <c r="EW3349" s="31"/>
      <c r="FB3349" s="5"/>
      <c r="FI3349" s="5"/>
      <c r="FJ3349" s="139"/>
      <c r="FL3349" s="2"/>
      <c r="FN3349" s="2"/>
    </row>
    <row r="3350" spans="153:170" x14ac:dyDescent="0.35">
      <c r="EW3350" s="31"/>
      <c r="FB3350" s="5"/>
      <c r="FI3350" s="5"/>
      <c r="FJ3350" s="139"/>
      <c r="FL3350" s="2"/>
      <c r="FN3350" s="2"/>
    </row>
    <row r="3351" spans="153:170" x14ac:dyDescent="0.35">
      <c r="EW3351" s="31"/>
      <c r="FB3351" s="5"/>
      <c r="FI3351" s="5"/>
      <c r="FJ3351" s="139"/>
      <c r="FL3351" s="2"/>
      <c r="FN3351" s="2"/>
    </row>
    <row r="3352" spans="153:170" x14ac:dyDescent="0.35">
      <c r="EW3352" s="31"/>
      <c r="FB3352" s="5"/>
      <c r="FI3352" s="5"/>
      <c r="FJ3352" s="139"/>
      <c r="FL3352" s="2"/>
      <c r="FN3352" s="2"/>
    </row>
    <row r="3353" spans="153:170" x14ac:dyDescent="0.35">
      <c r="EW3353" s="31"/>
      <c r="FB3353" s="5"/>
      <c r="FI3353" s="5"/>
      <c r="FJ3353" s="139"/>
      <c r="FL3353" s="2"/>
      <c r="FN3353" s="2"/>
    </row>
    <row r="3354" spans="153:170" x14ac:dyDescent="0.35">
      <c r="EW3354" s="31"/>
      <c r="FB3354" s="5"/>
      <c r="FI3354" s="5"/>
      <c r="FJ3354" s="139"/>
      <c r="FL3354" s="2"/>
      <c r="FN3354" s="2"/>
    </row>
    <row r="3355" spans="153:170" x14ac:dyDescent="0.35">
      <c r="EW3355" s="31"/>
      <c r="FB3355" s="5"/>
      <c r="FI3355" s="5"/>
      <c r="FJ3355" s="139"/>
      <c r="FL3355" s="2"/>
      <c r="FN3355" s="2"/>
    </row>
    <row r="3356" spans="153:170" x14ac:dyDescent="0.35">
      <c r="EW3356" s="31"/>
      <c r="FB3356" s="5"/>
      <c r="FI3356" s="5"/>
      <c r="FJ3356" s="139"/>
      <c r="FL3356" s="2"/>
      <c r="FN3356" s="2"/>
    </row>
    <row r="3357" spans="153:170" x14ac:dyDescent="0.35">
      <c r="EW3357" s="31"/>
      <c r="FB3357" s="5"/>
      <c r="FI3357" s="5"/>
      <c r="FJ3357" s="139"/>
      <c r="FL3357" s="2"/>
      <c r="FN3357" s="2"/>
    </row>
    <row r="3358" spans="153:170" x14ac:dyDescent="0.35">
      <c r="EW3358" s="31"/>
      <c r="FB3358" s="5"/>
      <c r="FI3358" s="5"/>
      <c r="FJ3358" s="139"/>
      <c r="FL3358" s="2"/>
      <c r="FN3358" s="2"/>
    </row>
    <row r="3359" spans="153:170" x14ac:dyDescent="0.35">
      <c r="EW3359" s="31"/>
      <c r="FB3359" s="5"/>
      <c r="FI3359" s="5"/>
      <c r="FJ3359" s="139"/>
      <c r="FL3359" s="2"/>
      <c r="FN3359" s="2"/>
    </row>
    <row r="3360" spans="153:170" x14ac:dyDescent="0.35">
      <c r="EW3360" s="31"/>
      <c r="FB3360" s="5"/>
      <c r="FI3360" s="5"/>
      <c r="FJ3360" s="139"/>
      <c r="FL3360" s="2"/>
      <c r="FN3360" s="2"/>
    </row>
    <row r="3361" spans="153:170" x14ac:dyDescent="0.35">
      <c r="EW3361" s="31"/>
      <c r="FB3361" s="5"/>
      <c r="FI3361" s="5"/>
      <c r="FJ3361" s="139"/>
      <c r="FL3361" s="2"/>
      <c r="FN3361" s="2"/>
    </row>
    <row r="3362" spans="153:170" x14ac:dyDescent="0.35">
      <c r="EW3362" s="31"/>
      <c r="FB3362" s="5"/>
      <c r="FI3362" s="5"/>
      <c r="FJ3362" s="139"/>
      <c r="FL3362" s="2"/>
      <c r="FN3362" s="2"/>
    </row>
    <row r="3363" spans="153:170" x14ac:dyDescent="0.35">
      <c r="EW3363" s="31"/>
      <c r="FB3363" s="5"/>
      <c r="FI3363" s="5"/>
      <c r="FJ3363" s="139"/>
      <c r="FL3363" s="2"/>
      <c r="FN3363" s="2"/>
    </row>
    <row r="3364" spans="153:170" x14ac:dyDescent="0.35">
      <c r="EW3364" s="31"/>
      <c r="FB3364" s="5"/>
      <c r="FI3364" s="5"/>
      <c r="FJ3364" s="139"/>
      <c r="FL3364" s="2"/>
      <c r="FN3364" s="2"/>
    </row>
    <row r="3365" spans="153:170" x14ac:dyDescent="0.35">
      <c r="EW3365" s="31"/>
      <c r="FB3365" s="5"/>
      <c r="FI3365" s="5"/>
      <c r="FJ3365" s="139"/>
      <c r="FL3365" s="2"/>
      <c r="FN3365" s="2"/>
    </row>
    <row r="3366" spans="153:170" x14ac:dyDescent="0.35">
      <c r="EW3366" s="31"/>
      <c r="FB3366" s="5"/>
      <c r="FI3366" s="5"/>
      <c r="FJ3366" s="139"/>
      <c r="FL3366" s="2"/>
      <c r="FN3366" s="2"/>
    </row>
    <row r="3367" spans="153:170" x14ac:dyDescent="0.35">
      <c r="EW3367" s="31"/>
      <c r="FB3367" s="5"/>
      <c r="FI3367" s="5"/>
      <c r="FJ3367" s="139"/>
      <c r="FL3367" s="2"/>
      <c r="FN3367" s="2"/>
    </row>
    <row r="3368" spans="153:170" x14ac:dyDescent="0.35">
      <c r="EW3368" s="31"/>
      <c r="FB3368" s="5"/>
      <c r="FI3368" s="5"/>
      <c r="FJ3368" s="139"/>
      <c r="FL3368" s="2"/>
      <c r="FN3368" s="2"/>
    </row>
    <row r="3369" spans="153:170" x14ac:dyDescent="0.35">
      <c r="EW3369" s="31"/>
      <c r="FB3369" s="5"/>
      <c r="FI3369" s="5"/>
      <c r="FJ3369" s="139"/>
      <c r="FL3369" s="2"/>
      <c r="FN3369" s="2"/>
    </row>
    <row r="3370" spans="153:170" x14ac:dyDescent="0.35">
      <c r="EW3370" s="31"/>
      <c r="FB3370" s="5"/>
      <c r="FI3370" s="5"/>
      <c r="FJ3370" s="139"/>
      <c r="FL3370" s="2"/>
      <c r="FN3370" s="2"/>
    </row>
    <row r="3371" spans="153:170" x14ac:dyDescent="0.35">
      <c r="EW3371" s="31"/>
      <c r="FB3371" s="5"/>
      <c r="FI3371" s="5"/>
      <c r="FJ3371" s="139"/>
      <c r="FL3371" s="2"/>
      <c r="FN3371" s="2"/>
    </row>
    <row r="3372" spans="153:170" x14ac:dyDescent="0.35">
      <c r="EW3372" s="31"/>
      <c r="FB3372" s="5"/>
      <c r="FI3372" s="5"/>
      <c r="FJ3372" s="139"/>
      <c r="FL3372" s="2"/>
      <c r="FN3372" s="2"/>
    </row>
    <row r="3373" spans="153:170" x14ac:dyDescent="0.35">
      <c r="EW3373" s="31"/>
      <c r="FB3373" s="5"/>
      <c r="FI3373" s="5"/>
      <c r="FJ3373" s="139"/>
      <c r="FL3373" s="2"/>
      <c r="FN3373" s="2"/>
    </row>
    <row r="3374" spans="153:170" x14ac:dyDescent="0.35">
      <c r="EW3374" s="31"/>
      <c r="FB3374" s="5"/>
      <c r="FI3374" s="5"/>
      <c r="FJ3374" s="139"/>
      <c r="FL3374" s="2"/>
      <c r="FN3374" s="2"/>
    </row>
    <row r="3375" spans="153:170" x14ac:dyDescent="0.35">
      <c r="EW3375" s="31"/>
      <c r="FB3375" s="5"/>
      <c r="FI3375" s="5"/>
      <c r="FJ3375" s="139"/>
      <c r="FL3375" s="2"/>
      <c r="FN3375" s="2"/>
    </row>
    <row r="3376" spans="153:170" x14ac:dyDescent="0.35">
      <c r="EW3376" s="31"/>
      <c r="FB3376" s="5"/>
      <c r="FI3376" s="5"/>
      <c r="FJ3376" s="139"/>
      <c r="FL3376" s="2"/>
      <c r="FN3376" s="2"/>
    </row>
    <row r="3377" spans="153:170" x14ac:dyDescent="0.35">
      <c r="EW3377" s="31"/>
      <c r="FB3377" s="5"/>
      <c r="FI3377" s="5"/>
      <c r="FJ3377" s="139"/>
      <c r="FL3377" s="2"/>
      <c r="FN3377" s="2"/>
    </row>
    <row r="3378" spans="153:170" x14ac:dyDescent="0.35">
      <c r="EW3378" s="31"/>
      <c r="FB3378" s="5"/>
      <c r="FI3378" s="5"/>
      <c r="FJ3378" s="139"/>
      <c r="FL3378" s="2"/>
      <c r="FN3378" s="2"/>
    </row>
    <row r="3379" spans="153:170" x14ac:dyDescent="0.35">
      <c r="EW3379" s="31"/>
      <c r="FB3379" s="5"/>
      <c r="FI3379" s="5"/>
      <c r="FJ3379" s="139"/>
      <c r="FL3379" s="2"/>
      <c r="FN3379" s="2"/>
    </row>
    <row r="3380" spans="153:170" x14ac:dyDescent="0.35">
      <c r="EW3380" s="31"/>
      <c r="FB3380" s="5"/>
      <c r="FI3380" s="5"/>
      <c r="FJ3380" s="139"/>
      <c r="FL3380" s="2"/>
      <c r="FN3380" s="2"/>
    </row>
    <row r="3381" spans="153:170" x14ac:dyDescent="0.35">
      <c r="EW3381" s="31"/>
      <c r="FB3381" s="5"/>
      <c r="FI3381" s="5"/>
      <c r="FJ3381" s="139"/>
      <c r="FL3381" s="2"/>
      <c r="FN3381" s="2"/>
    </row>
    <row r="3382" spans="153:170" x14ac:dyDescent="0.35">
      <c r="EW3382" s="31"/>
      <c r="FB3382" s="5"/>
      <c r="FI3382" s="5"/>
      <c r="FJ3382" s="139"/>
      <c r="FL3382" s="2"/>
      <c r="FN3382" s="2"/>
    </row>
    <row r="3383" spans="153:170" x14ac:dyDescent="0.35">
      <c r="EW3383" s="31"/>
      <c r="FB3383" s="5"/>
      <c r="FI3383" s="5"/>
      <c r="FJ3383" s="139"/>
      <c r="FL3383" s="2"/>
      <c r="FN3383" s="2"/>
    </row>
    <row r="3384" spans="153:170" x14ac:dyDescent="0.35">
      <c r="EW3384" s="31"/>
      <c r="FB3384" s="5"/>
      <c r="FI3384" s="5"/>
      <c r="FJ3384" s="139"/>
      <c r="FL3384" s="2"/>
      <c r="FN3384" s="2"/>
    </row>
    <row r="3385" spans="153:170" x14ac:dyDescent="0.35">
      <c r="EW3385" s="31"/>
      <c r="FB3385" s="5"/>
      <c r="FI3385" s="5"/>
      <c r="FJ3385" s="139"/>
      <c r="FL3385" s="2"/>
      <c r="FN3385" s="2"/>
    </row>
    <row r="3386" spans="153:170" x14ac:dyDescent="0.35">
      <c r="EW3386" s="31"/>
      <c r="FB3386" s="5"/>
      <c r="FI3386" s="5"/>
      <c r="FJ3386" s="139"/>
      <c r="FL3386" s="2"/>
      <c r="FN3386" s="2"/>
    </row>
    <row r="3387" spans="153:170" x14ac:dyDescent="0.35">
      <c r="EW3387" s="31"/>
      <c r="FB3387" s="5"/>
      <c r="FI3387" s="5"/>
      <c r="FJ3387" s="139"/>
      <c r="FL3387" s="2"/>
      <c r="FN3387" s="2"/>
    </row>
    <row r="3388" spans="153:170" x14ac:dyDescent="0.35">
      <c r="EW3388" s="31"/>
      <c r="FB3388" s="5"/>
      <c r="FI3388" s="5"/>
      <c r="FJ3388" s="139"/>
      <c r="FL3388" s="2"/>
      <c r="FN3388" s="2"/>
    </row>
    <row r="3389" spans="153:170" x14ac:dyDescent="0.35">
      <c r="EW3389" s="31"/>
      <c r="FB3389" s="5"/>
      <c r="FI3389" s="5"/>
      <c r="FJ3389" s="139"/>
      <c r="FL3389" s="2"/>
      <c r="FN3389" s="2"/>
    </row>
    <row r="3390" spans="153:170" x14ac:dyDescent="0.35">
      <c r="EW3390" s="31"/>
      <c r="FB3390" s="5"/>
      <c r="FI3390" s="5"/>
      <c r="FJ3390" s="139"/>
      <c r="FL3390" s="2"/>
      <c r="FN3390" s="2"/>
    </row>
    <row r="3391" spans="153:170" x14ac:dyDescent="0.35">
      <c r="EW3391" s="31"/>
      <c r="FB3391" s="5"/>
      <c r="FI3391" s="5"/>
      <c r="FJ3391" s="139"/>
      <c r="FL3391" s="2"/>
      <c r="FN3391" s="2"/>
    </row>
    <row r="3392" spans="153:170" x14ac:dyDescent="0.35">
      <c r="EW3392" s="31"/>
      <c r="FB3392" s="5"/>
      <c r="FI3392" s="5"/>
      <c r="FJ3392" s="139"/>
      <c r="FL3392" s="2"/>
      <c r="FN3392" s="2"/>
    </row>
    <row r="3393" spans="153:170" x14ac:dyDescent="0.35">
      <c r="EW3393" s="31"/>
      <c r="FB3393" s="5"/>
      <c r="FI3393" s="5"/>
      <c r="FJ3393" s="139"/>
      <c r="FL3393" s="2"/>
      <c r="FN3393" s="2"/>
    </row>
    <row r="3394" spans="153:170" x14ac:dyDescent="0.35">
      <c r="EW3394" s="31"/>
      <c r="FB3394" s="5"/>
      <c r="FI3394" s="5"/>
      <c r="FJ3394" s="139"/>
      <c r="FL3394" s="2"/>
      <c r="FN3394" s="2"/>
    </row>
    <row r="3395" spans="153:170" x14ac:dyDescent="0.35">
      <c r="EW3395" s="31"/>
      <c r="FB3395" s="5"/>
      <c r="FI3395" s="5"/>
      <c r="FJ3395" s="139"/>
      <c r="FL3395" s="2"/>
      <c r="FN3395" s="2"/>
    </row>
    <row r="3396" spans="153:170" x14ac:dyDescent="0.35">
      <c r="EW3396" s="31"/>
      <c r="FB3396" s="5"/>
      <c r="FI3396" s="5"/>
      <c r="FJ3396" s="139"/>
      <c r="FL3396" s="2"/>
      <c r="FN3396" s="2"/>
    </row>
    <row r="3397" spans="153:170" x14ac:dyDescent="0.35">
      <c r="EW3397" s="31"/>
      <c r="FB3397" s="5"/>
      <c r="FI3397" s="5"/>
      <c r="FJ3397" s="139"/>
      <c r="FL3397" s="2"/>
      <c r="FN3397" s="2"/>
    </row>
    <row r="3398" spans="153:170" x14ac:dyDescent="0.35">
      <c r="EW3398" s="31"/>
      <c r="FB3398" s="5"/>
      <c r="FI3398" s="5"/>
      <c r="FJ3398" s="139"/>
      <c r="FL3398" s="2"/>
      <c r="FN3398" s="2"/>
    </row>
    <row r="3399" spans="153:170" x14ac:dyDescent="0.35">
      <c r="EW3399" s="31"/>
      <c r="FB3399" s="5"/>
      <c r="FI3399" s="5"/>
      <c r="FJ3399" s="139"/>
      <c r="FL3399" s="2"/>
      <c r="FN3399" s="2"/>
    </row>
    <row r="3400" spans="153:170" x14ac:dyDescent="0.35">
      <c r="EW3400" s="31"/>
      <c r="FB3400" s="5"/>
      <c r="FI3400" s="5"/>
      <c r="FJ3400" s="139"/>
      <c r="FL3400" s="2"/>
      <c r="FN3400" s="2"/>
    </row>
    <row r="3401" spans="153:170" x14ac:dyDescent="0.35">
      <c r="EW3401" s="31"/>
      <c r="FB3401" s="5"/>
      <c r="FI3401" s="5"/>
      <c r="FJ3401" s="139"/>
      <c r="FL3401" s="2"/>
      <c r="FN3401" s="2"/>
    </row>
    <row r="3402" spans="153:170" x14ac:dyDescent="0.35">
      <c r="EW3402" s="31"/>
      <c r="FB3402" s="5"/>
      <c r="FI3402" s="5"/>
      <c r="FJ3402" s="139"/>
      <c r="FL3402" s="2"/>
      <c r="FN3402" s="2"/>
    </row>
    <row r="3403" spans="153:170" x14ac:dyDescent="0.35">
      <c r="EW3403" s="31"/>
      <c r="FB3403" s="5"/>
      <c r="FI3403" s="5"/>
      <c r="FJ3403" s="139"/>
      <c r="FL3403" s="2"/>
      <c r="FN3403" s="2"/>
    </row>
    <row r="3404" spans="153:170" x14ac:dyDescent="0.35">
      <c r="EW3404" s="31"/>
      <c r="FB3404" s="5"/>
      <c r="FI3404" s="5"/>
      <c r="FJ3404" s="139"/>
      <c r="FL3404" s="2"/>
      <c r="FN3404" s="2"/>
    </row>
    <row r="3405" spans="153:170" x14ac:dyDescent="0.35">
      <c r="EW3405" s="31"/>
      <c r="FB3405" s="5"/>
      <c r="FI3405" s="5"/>
      <c r="FJ3405" s="139"/>
      <c r="FL3405" s="2"/>
      <c r="FN3405" s="2"/>
    </row>
    <row r="3406" spans="153:170" x14ac:dyDescent="0.35">
      <c r="EW3406" s="31"/>
      <c r="FB3406" s="5"/>
      <c r="FI3406" s="5"/>
      <c r="FJ3406" s="139"/>
      <c r="FL3406" s="2"/>
      <c r="FN3406" s="2"/>
    </row>
    <row r="3407" spans="153:170" x14ac:dyDescent="0.35">
      <c r="EW3407" s="31"/>
      <c r="FB3407" s="5"/>
      <c r="FI3407" s="5"/>
      <c r="FJ3407" s="139"/>
      <c r="FL3407" s="2"/>
      <c r="FN3407" s="2"/>
    </row>
    <row r="3408" spans="153:170" x14ac:dyDescent="0.35">
      <c r="EW3408" s="31"/>
      <c r="FB3408" s="5"/>
      <c r="FI3408" s="5"/>
      <c r="FJ3408" s="139"/>
      <c r="FL3408" s="2"/>
      <c r="FN3408" s="2"/>
    </row>
    <row r="3409" spans="153:170" x14ac:dyDescent="0.35">
      <c r="EW3409" s="31"/>
      <c r="FB3409" s="5"/>
      <c r="FI3409" s="5"/>
      <c r="FJ3409" s="139"/>
      <c r="FL3409" s="2"/>
      <c r="FN3409" s="2"/>
    </row>
    <row r="3410" spans="153:170" x14ac:dyDescent="0.35">
      <c r="EW3410" s="31"/>
      <c r="FB3410" s="5"/>
      <c r="FI3410" s="5"/>
      <c r="FJ3410" s="139"/>
      <c r="FL3410" s="2"/>
      <c r="FN3410" s="2"/>
    </row>
    <row r="3411" spans="153:170" x14ac:dyDescent="0.35">
      <c r="EW3411" s="31"/>
      <c r="FB3411" s="5"/>
      <c r="FI3411" s="5"/>
      <c r="FJ3411" s="139"/>
      <c r="FL3411" s="2"/>
      <c r="FN3411" s="2"/>
    </row>
    <row r="3412" spans="153:170" x14ac:dyDescent="0.35">
      <c r="EW3412" s="31"/>
      <c r="FB3412" s="5"/>
      <c r="FI3412" s="5"/>
      <c r="FJ3412" s="139"/>
      <c r="FL3412" s="2"/>
      <c r="FN3412" s="2"/>
    </row>
    <row r="3413" spans="153:170" x14ac:dyDescent="0.35">
      <c r="EW3413" s="31"/>
      <c r="FB3413" s="5"/>
      <c r="FI3413" s="5"/>
      <c r="FJ3413" s="139"/>
      <c r="FL3413" s="2"/>
      <c r="FN3413" s="2"/>
    </row>
    <row r="3414" spans="153:170" x14ac:dyDescent="0.35">
      <c r="EW3414" s="31"/>
      <c r="FB3414" s="5"/>
      <c r="FI3414" s="5"/>
      <c r="FJ3414" s="139"/>
      <c r="FL3414" s="2"/>
      <c r="FN3414" s="2"/>
    </row>
    <row r="3415" spans="153:170" x14ac:dyDescent="0.35">
      <c r="EW3415" s="31"/>
      <c r="FB3415" s="5"/>
      <c r="FI3415" s="5"/>
      <c r="FJ3415" s="139"/>
      <c r="FL3415" s="2"/>
      <c r="FN3415" s="2"/>
    </row>
    <row r="3416" spans="153:170" x14ac:dyDescent="0.35">
      <c r="EW3416" s="31"/>
      <c r="FB3416" s="5"/>
      <c r="FI3416" s="5"/>
      <c r="FJ3416" s="139"/>
      <c r="FL3416" s="2"/>
      <c r="FN3416" s="2"/>
    </row>
    <row r="3417" spans="153:170" x14ac:dyDescent="0.35">
      <c r="EW3417" s="31"/>
      <c r="FB3417" s="5"/>
      <c r="FI3417" s="5"/>
      <c r="FJ3417" s="139"/>
      <c r="FL3417" s="2"/>
      <c r="FN3417" s="2"/>
    </row>
    <row r="3418" spans="153:170" x14ac:dyDescent="0.35">
      <c r="EW3418" s="31"/>
      <c r="FB3418" s="5"/>
      <c r="FI3418" s="5"/>
      <c r="FJ3418" s="139"/>
      <c r="FL3418" s="2"/>
      <c r="FN3418" s="2"/>
    </row>
    <row r="3419" spans="153:170" x14ac:dyDescent="0.35">
      <c r="EW3419" s="31"/>
      <c r="FB3419" s="5"/>
      <c r="FI3419" s="5"/>
      <c r="FJ3419" s="139"/>
      <c r="FL3419" s="2"/>
      <c r="FN3419" s="2"/>
    </row>
    <row r="3420" spans="153:170" x14ac:dyDescent="0.35">
      <c r="EW3420" s="31"/>
      <c r="FB3420" s="5"/>
      <c r="FI3420" s="5"/>
      <c r="FJ3420" s="139"/>
      <c r="FL3420" s="2"/>
      <c r="FN3420" s="2"/>
    </row>
    <row r="3421" spans="153:170" x14ac:dyDescent="0.35">
      <c r="EW3421" s="31"/>
      <c r="FB3421" s="5"/>
      <c r="FI3421" s="5"/>
      <c r="FJ3421" s="139"/>
      <c r="FL3421" s="2"/>
      <c r="FN3421" s="2"/>
    </row>
    <row r="3422" spans="153:170" x14ac:dyDescent="0.35">
      <c r="EW3422" s="31"/>
      <c r="FB3422" s="5"/>
      <c r="FI3422" s="5"/>
      <c r="FJ3422" s="139"/>
      <c r="FL3422" s="2"/>
      <c r="FN3422" s="2"/>
    </row>
    <row r="3423" spans="153:170" x14ac:dyDescent="0.35">
      <c r="EW3423" s="31"/>
      <c r="FB3423" s="5"/>
      <c r="FI3423" s="5"/>
      <c r="FJ3423" s="139"/>
      <c r="FL3423" s="2"/>
      <c r="FN3423" s="2"/>
    </row>
    <row r="3424" spans="153:170" x14ac:dyDescent="0.35">
      <c r="EW3424" s="31"/>
      <c r="FB3424" s="5"/>
      <c r="FI3424" s="5"/>
      <c r="FJ3424" s="139"/>
      <c r="FL3424" s="2"/>
      <c r="FN3424" s="2"/>
    </row>
    <row r="3425" spans="153:170" x14ac:dyDescent="0.35">
      <c r="EW3425" s="31"/>
      <c r="FB3425" s="5"/>
      <c r="FI3425" s="5"/>
      <c r="FJ3425" s="139"/>
      <c r="FL3425" s="2"/>
      <c r="FN3425" s="2"/>
    </row>
    <row r="3426" spans="153:170" x14ac:dyDescent="0.35">
      <c r="EW3426" s="31"/>
      <c r="FB3426" s="5"/>
      <c r="FI3426" s="5"/>
      <c r="FJ3426" s="139"/>
      <c r="FL3426" s="2"/>
      <c r="FN3426" s="2"/>
    </row>
    <row r="3427" spans="153:170" x14ac:dyDescent="0.35">
      <c r="EW3427" s="31"/>
      <c r="FB3427" s="5"/>
      <c r="FI3427" s="5"/>
      <c r="FJ3427" s="139"/>
      <c r="FL3427" s="2"/>
      <c r="FN3427" s="2"/>
    </row>
    <row r="3428" spans="153:170" x14ac:dyDescent="0.35">
      <c r="EW3428" s="31"/>
      <c r="FB3428" s="5"/>
      <c r="FI3428" s="5"/>
      <c r="FJ3428" s="139"/>
      <c r="FL3428" s="2"/>
      <c r="FN3428" s="2"/>
    </row>
    <row r="3429" spans="153:170" x14ac:dyDescent="0.35">
      <c r="EW3429" s="31"/>
      <c r="FB3429" s="5"/>
      <c r="FI3429" s="5"/>
      <c r="FJ3429" s="139"/>
      <c r="FL3429" s="2"/>
      <c r="FN3429" s="2"/>
    </row>
    <row r="3430" spans="153:170" x14ac:dyDescent="0.35">
      <c r="EW3430" s="31"/>
      <c r="FB3430" s="5"/>
      <c r="FI3430" s="5"/>
      <c r="FJ3430" s="139"/>
      <c r="FL3430" s="2"/>
      <c r="FN3430" s="2"/>
    </row>
    <row r="3431" spans="153:170" x14ac:dyDescent="0.35">
      <c r="EW3431" s="31"/>
      <c r="FB3431" s="5"/>
      <c r="FI3431" s="5"/>
      <c r="FJ3431" s="139"/>
      <c r="FL3431" s="2"/>
      <c r="FN3431" s="2"/>
    </row>
    <row r="3432" spans="153:170" x14ac:dyDescent="0.35">
      <c r="EW3432" s="31"/>
      <c r="FB3432" s="5"/>
      <c r="FI3432" s="5"/>
      <c r="FJ3432" s="139"/>
      <c r="FL3432" s="2"/>
      <c r="FN3432" s="2"/>
    </row>
    <row r="3433" spans="153:170" x14ac:dyDescent="0.35">
      <c r="EW3433" s="31"/>
      <c r="FB3433" s="5"/>
      <c r="FI3433" s="5"/>
      <c r="FJ3433" s="139"/>
      <c r="FL3433" s="2"/>
      <c r="FN3433" s="2"/>
    </row>
    <row r="3434" spans="153:170" x14ac:dyDescent="0.35">
      <c r="EW3434" s="31"/>
      <c r="FB3434" s="5"/>
      <c r="FI3434" s="5"/>
      <c r="FJ3434" s="139"/>
      <c r="FL3434" s="2"/>
      <c r="FN3434" s="2"/>
    </row>
    <row r="3435" spans="153:170" x14ac:dyDescent="0.35">
      <c r="EW3435" s="31"/>
      <c r="FB3435" s="5"/>
      <c r="FI3435" s="5"/>
      <c r="FJ3435" s="139"/>
      <c r="FL3435" s="2"/>
      <c r="FN3435" s="2"/>
    </row>
    <row r="3436" spans="153:170" x14ac:dyDescent="0.35">
      <c r="EW3436" s="31"/>
      <c r="FB3436" s="5"/>
      <c r="FI3436" s="5"/>
      <c r="FJ3436" s="139"/>
      <c r="FL3436" s="2"/>
      <c r="FN3436" s="2"/>
    </row>
    <row r="3437" spans="153:170" x14ac:dyDescent="0.35">
      <c r="EW3437" s="31"/>
      <c r="FB3437" s="5"/>
      <c r="FI3437" s="5"/>
      <c r="FJ3437" s="139"/>
      <c r="FL3437" s="2"/>
      <c r="FN3437" s="2"/>
    </row>
    <row r="3438" spans="153:170" x14ac:dyDescent="0.35">
      <c r="EW3438" s="31"/>
      <c r="FB3438" s="5"/>
      <c r="FI3438" s="5"/>
      <c r="FJ3438" s="139"/>
      <c r="FL3438" s="2"/>
      <c r="FN3438" s="2"/>
    </row>
    <row r="3439" spans="153:170" x14ac:dyDescent="0.35">
      <c r="EW3439" s="31"/>
      <c r="FB3439" s="5"/>
      <c r="FI3439" s="5"/>
      <c r="FJ3439" s="139"/>
      <c r="FL3439" s="2"/>
      <c r="FN3439" s="2"/>
    </row>
    <row r="3440" spans="153:170" x14ac:dyDescent="0.35">
      <c r="EW3440" s="31"/>
      <c r="FB3440" s="5"/>
      <c r="FI3440" s="5"/>
      <c r="FJ3440" s="139"/>
      <c r="FL3440" s="2"/>
      <c r="FN3440" s="2"/>
    </row>
    <row r="3441" spans="153:170" x14ac:dyDescent="0.35">
      <c r="EW3441" s="31"/>
      <c r="FB3441" s="5"/>
      <c r="FI3441" s="5"/>
      <c r="FJ3441" s="139"/>
      <c r="FL3441" s="2"/>
      <c r="FN3441" s="2"/>
    </row>
    <row r="3442" spans="153:170" x14ac:dyDescent="0.35">
      <c r="EW3442" s="31"/>
      <c r="FB3442" s="5"/>
      <c r="FI3442" s="5"/>
      <c r="FJ3442" s="139"/>
      <c r="FL3442" s="2"/>
      <c r="FN3442" s="2"/>
    </row>
    <row r="3443" spans="153:170" x14ac:dyDescent="0.35">
      <c r="EW3443" s="31"/>
      <c r="FB3443" s="5"/>
      <c r="FI3443" s="5"/>
      <c r="FJ3443" s="139"/>
      <c r="FL3443" s="2"/>
      <c r="FN3443" s="2"/>
    </row>
    <row r="3444" spans="153:170" x14ac:dyDescent="0.35">
      <c r="EW3444" s="31"/>
      <c r="FB3444" s="5"/>
      <c r="FI3444" s="5"/>
      <c r="FJ3444" s="139"/>
      <c r="FL3444" s="2"/>
      <c r="FN3444" s="2"/>
    </row>
    <row r="3445" spans="153:170" x14ac:dyDescent="0.35">
      <c r="EW3445" s="31"/>
      <c r="FB3445" s="5"/>
      <c r="FI3445" s="5"/>
      <c r="FJ3445" s="139"/>
      <c r="FL3445" s="2"/>
      <c r="FN3445" s="2"/>
    </row>
    <row r="3446" spans="153:170" x14ac:dyDescent="0.35">
      <c r="EW3446" s="31"/>
      <c r="FB3446" s="5"/>
      <c r="FI3446" s="5"/>
      <c r="FJ3446" s="139"/>
      <c r="FL3446" s="2"/>
      <c r="FN3446" s="2"/>
    </row>
    <row r="3447" spans="153:170" x14ac:dyDescent="0.35">
      <c r="EW3447" s="31"/>
      <c r="FB3447" s="5"/>
      <c r="FI3447" s="5"/>
      <c r="FJ3447" s="139"/>
      <c r="FL3447" s="2"/>
      <c r="FN3447" s="2"/>
    </row>
    <row r="3448" spans="153:170" x14ac:dyDescent="0.35">
      <c r="EW3448" s="31"/>
      <c r="FB3448" s="5"/>
      <c r="FI3448" s="5"/>
      <c r="FJ3448" s="139"/>
      <c r="FL3448" s="2"/>
      <c r="FN3448" s="2"/>
    </row>
    <row r="3449" spans="153:170" x14ac:dyDescent="0.35">
      <c r="EW3449" s="31"/>
      <c r="FB3449" s="5"/>
      <c r="FI3449" s="5"/>
      <c r="FJ3449" s="139"/>
      <c r="FL3449" s="2"/>
      <c r="FN3449" s="2"/>
    </row>
    <row r="3450" spans="153:170" x14ac:dyDescent="0.35">
      <c r="EW3450" s="31"/>
      <c r="FB3450" s="5"/>
      <c r="FI3450" s="5"/>
      <c r="FJ3450" s="139"/>
      <c r="FL3450" s="2"/>
      <c r="FN3450" s="2"/>
    </row>
    <row r="3451" spans="153:170" x14ac:dyDescent="0.35">
      <c r="EW3451" s="31"/>
      <c r="FB3451" s="5"/>
      <c r="FI3451" s="5"/>
      <c r="FJ3451" s="139"/>
      <c r="FL3451" s="2"/>
      <c r="FN3451" s="2"/>
    </row>
    <row r="3452" spans="153:170" x14ac:dyDescent="0.35">
      <c r="EW3452" s="31"/>
      <c r="FB3452" s="5"/>
      <c r="FI3452" s="5"/>
      <c r="FJ3452" s="139"/>
      <c r="FL3452" s="2"/>
      <c r="FN3452" s="2"/>
    </row>
    <row r="3453" spans="153:170" x14ac:dyDescent="0.35">
      <c r="EW3453" s="31"/>
      <c r="FB3453" s="5"/>
      <c r="FI3453" s="5"/>
      <c r="FJ3453" s="139"/>
      <c r="FL3453" s="2"/>
      <c r="FN3453" s="2"/>
    </row>
    <row r="3454" spans="153:170" x14ac:dyDescent="0.35">
      <c r="EW3454" s="31"/>
      <c r="FB3454" s="5"/>
      <c r="FI3454" s="5"/>
      <c r="FJ3454" s="139"/>
      <c r="FL3454" s="2"/>
      <c r="FN3454" s="2"/>
    </row>
    <row r="3455" spans="153:170" x14ac:dyDescent="0.35">
      <c r="EW3455" s="31"/>
      <c r="FB3455" s="5"/>
      <c r="FI3455" s="5"/>
      <c r="FJ3455" s="139"/>
      <c r="FL3455" s="2"/>
      <c r="FN3455" s="2"/>
    </row>
    <row r="3456" spans="153:170" x14ac:dyDescent="0.35">
      <c r="EW3456" s="31"/>
      <c r="FB3456" s="5"/>
      <c r="FI3456" s="5"/>
      <c r="FJ3456" s="139"/>
      <c r="FL3456" s="2"/>
      <c r="FN3456" s="2"/>
    </row>
    <row r="3457" spans="153:170" x14ac:dyDescent="0.35">
      <c r="EW3457" s="31"/>
      <c r="FB3457" s="5"/>
      <c r="FI3457" s="5"/>
      <c r="FJ3457" s="139"/>
      <c r="FL3457" s="2"/>
      <c r="FN3457" s="2"/>
    </row>
    <row r="3458" spans="153:170" x14ac:dyDescent="0.35">
      <c r="EW3458" s="31"/>
      <c r="FB3458" s="5"/>
      <c r="FI3458" s="5"/>
      <c r="FJ3458" s="139"/>
      <c r="FL3458" s="2"/>
      <c r="FN3458" s="2"/>
    </row>
    <row r="3459" spans="153:170" x14ac:dyDescent="0.35">
      <c r="EW3459" s="31"/>
      <c r="FB3459" s="5"/>
      <c r="FI3459" s="5"/>
      <c r="FJ3459" s="139"/>
      <c r="FL3459" s="2"/>
      <c r="FN3459" s="2"/>
    </row>
    <row r="3460" spans="153:170" x14ac:dyDescent="0.35">
      <c r="EW3460" s="31"/>
      <c r="FB3460" s="5"/>
      <c r="FI3460" s="5"/>
      <c r="FJ3460" s="139"/>
      <c r="FL3460" s="2"/>
      <c r="FN3460" s="2"/>
    </row>
    <row r="3461" spans="153:170" x14ac:dyDescent="0.35">
      <c r="EW3461" s="31"/>
      <c r="FB3461" s="5"/>
      <c r="FI3461" s="5"/>
      <c r="FJ3461" s="139"/>
      <c r="FL3461" s="2"/>
      <c r="FN3461" s="2"/>
    </row>
    <row r="3462" spans="153:170" x14ac:dyDescent="0.35">
      <c r="EW3462" s="31"/>
      <c r="FB3462" s="5"/>
      <c r="FI3462" s="5"/>
      <c r="FJ3462" s="139"/>
      <c r="FL3462" s="2"/>
      <c r="FN3462" s="2"/>
    </row>
    <row r="3463" spans="153:170" x14ac:dyDescent="0.35">
      <c r="EW3463" s="31"/>
      <c r="FB3463" s="5"/>
      <c r="FI3463" s="5"/>
      <c r="FJ3463" s="139"/>
      <c r="FL3463" s="2"/>
      <c r="FN3463" s="2"/>
    </row>
    <row r="3464" spans="153:170" x14ac:dyDescent="0.35">
      <c r="EW3464" s="31"/>
      <c r="FB3464" s="5"/>
      <c r="FI3464" s="5"/>
      <c r="FJ3464" s="139"/>
      <c r="FL3464" s="2"/>
      <c r="FN3464" s="2"/>
    </row>
    <row r="3465" spans="153:170" x14ac:dyDescent="0.35">
      <c r="EW3465" s="31"/>
      <c r="FB3465" s="5"/>
      <c r="FI3465" s="5"/>
      <c r="FJ3465" s="139"/>
      <c r="FL3465" s="2"/>
      <c r="FN3465" s="2"/>
    </row>
    <row r="3466" spans="153:170" x14ac:dyDescent="0.35">
      <c r="EW3466" s="31"/>
      <c r="FB3466" s="5"/>
      <c r="FI3466" s="5"/>
      <c r="FJ3466" s="139"/>
      <c r="FL3466" s="2"/>
      <c r="FN3466" s="2"/>
    </row>
    <row r="3467" spans="153:170" x14ac:dyDescent="0.35">
      <c r="EW3467" s="31"/>
      <c r="FB3467" s="5"/>
      <c r="FI3467" s="5"/>
      <c r="FJ3467" s="139"/>
      <c r="FL3467" s="2"/>
      <c r="FN3467" s="2"/>
    </row>
    <row r="3468" spans="153:170" x14ac:dyDescent="0.35">
      <c r="EW3468" s="31"/>
      <c r="FB3468" s="5"/>
      <c r="FI3468" s="5"/>
      <c r="FJ3468" s="139"/>
      <c r="FL3468" s="2"/>
      <c r="FN3468" s="2"/>
    </row>
    <row r="3469" spans="153:170" x14ac:dyDescent="0.35">
      <c r="EW3469" s="31"/>
      <c r="FB3469" s="5"/>
      <c r="FI3469" s="5"/>
      <c r="FJ3469" s="139"/>
      <c r="FL3469" s="2"/>
      <c r="FN3469" s="2"/>
    </row>
    <row r="3470" spans="153:170" x14ac:dyDescent="0.35">
      <c r="EW3470" s="31"/>
      <c r="FB3470" s="5"/>
      <c r="FI3470" s="5"/>
      <c r="FJ3470" s="139"/>
      <c r="FL3470" s="2"/>
      <c r="FN3470" s="2"/>
    </row>
    <row r="3471" spans="153:170" x14ac:dyDescent="0.35">
      <c r="EW3471" s="31"/>
      <c r="FB3471" s="5"/>
      <c r="FI3471" s="5"/>
      <c r="FJ3471" s="139"/>
      <c r="FL3471" s="2"/>
      <c r="FN3471" s="2"/>
    </row>
    <row r="3472" spans="153:170" x14ac:dyDescent="0.35">
      <c r="EW3472" s="31"/>
      <c r="FB3472" s="5"/>
      <c r="FI3472" s="5"/>
      <c r="FJ3472" s="139"/>
      <c r="FL3472" s="2"/>
      <c r="FN3472" s="2"/>
    </row>
    <row r="3473" spans="153:170" x14ac:dyDescent="0.35">
      <c r="EW3473" s="31"/>
      <c r="FB3473" s="5"/>
      <c r="FI3473" s="5"/>
      <c r="FJ3473" s="139"/>
      <c r="FL3473" s="2"/>
      <c r="FN3473" s="2"/>
    </row>
    <row r="3474" spans="153:170" x14ac:dyDescent="0.35">
      <c r="EW3474" s="31"/>
      <c r="FB3474" s="5"/>
      <c r="FI3474" s="5"/>
      <c r="FJ3474" s="139"/>
      <c r="FL3474" s="2"/>
      <c r="FN3474" s="2"/>
    </row>
    <row r="3475" spans="153:170" x14ac:dyDescent="0.35">
      <c r="EW3475" s="31"/>
      <c r="FB3475" s="5"/>
      <c r="FI3475" s="5"/>
      <c r="FJ3475" s="139"/>
      <c r="FL3475" s="2"/>
      <c r="FN3475" s="2"/>
    </row>
    <row r="3476" spans="153:170" x14ac:dyDescent="0.35">
      <c r="EW3476" s="31"/>
      <c r="FB3476" s="5"/>
      <c r="FI3476" s="5"/>
      <c r="FJ3476" s="139"/>
      <c r="FL3476" s="2"/>
      <c r="FN3476" s="2"/>
    </row>
    <row r="3477" spans="153:170" x14ac:dyDescent="0.35">
      <c r="EW3477" s="31"/>
      <c r="FB3477" s="5"/>
      <c r="FI3477" s="5"/>
      <c r="FJ3477" s="139"/>
      <c r="FL3477" s="2"/>
      <c r="FN3477" s="2"/>
    </row>
    <row r="3478" spans="153:170" x14ac:dyDescent="0.35">
      <c r="EW3478" s="31"/>
      <c r="FB3478" s="5"/>
      <c r="FI3478" s="5"/>
      <c r="FJ3478" s="139"/>
      <c r="FL3478" s="2"/>
      <c r="FN3478" s="2"/>
    </row>
    <row r="3479" spans="153:170" x14ac:dyDescent="0.35">
      <c r="EW3479" s="31"/>
      <c r="FB3479" s="5"/>
      <c r="FI3479" s="5"/>
      <c r="FJ3479" s="139"/>
      <c r="FL3479" s="2"/>
      <c r="FN3479" s="2"/>
    </row>
    <row r="3480" spans="153:170" x14ac:dyDescent="0.35">
      <c r="EW3480" s="31"/>
      <c r="FB3480" s="5"/>
      <c r="FI3480" s="5"/>
      <c r="FJ3480" s="139"/>
      <c r="FL3480" s="2"/>
      <c r="FN3480" s="2"/>
    </row>
    <row r="3481" spans="153:170" x14ac:dyDescent="0.35">
      <c r="EW3481" s="31"/>
      <c r="FB3481" s="5"/>
      <c r="FI3481" s="5"/>
      <c r="FJ3481" s="139"/>
      <c r="FL3481" s="2"/>
      <c r="FN3481" s="2"/>
    </row>
    <row r="3482" spans="153:170" x14ac:dyDescent="0.35">
      <c r="EW3482" s="31"/>
      <c r="FB3482" s="5"/>
      <c r="FI3482" s="5"/>
      <c r="FJ3482" s="139"/>
      <c r="FL3482" s="2"/>
      <c r="FN3482" s="2"/>
    </row>
    <row r="3483" spans="153:170" x14ac:dyDescent="0.35">
      <c r="EW3483" s="31"/>
      <c r="FB3483" s="5"/>
      <c r="FI3483" s="5"/>
      <c r="FJ3483" s="139"/>
      <c r="FL3483" s="2"/>
      <c r="FN3483" s="2"/>
    </row>
    <row r="3484" spans="153:170" x14ac:dyDescent="0.35">
      <c r="EW3484" s="31"/>
      <c r="FB3484" s="5"/>
      <c r="FI3484" s="5"/>
      <c r="FJ3484" s="139"/>
      <c r="FL3484" s="2"/>
      <c r="FN3484" s="2"/>
    </row>
    <row r="3485" spans="153:170" x14ac:dyDescent="0.35">
      <c r="EW3485" s="31"/>
      <c r="FB3485" s="5"/>
      <c r="FI3485" s="5"/>
      <c r="FJ3485" s="139"/>
      <c r="FL3485" s="2"/>
      <c r="FN3485" s="2"/>
    </row>
    <row r="3486" spans="153:170" x14ac:dyDescent="0.35">
      <c r="EW3486" s="31"/>
      <c r="FB3486" s="5"/>
      <c r="FI3486" s="5"/>
      <c r="FJ3486" s="139"/>
      <c r="FL3486" s="2"/>
      <c r="FN3486" s="2"/>
    </row>
    <row r="3487" spans="153:170" x14ac:dyDescent="0.35">
      <c r="EW3487" s="31"/>
      <c r="FB3487" s="5"/>
      <c r="FI3487" s="5"/>
      <c r="FJ3487" s="139"/>
      <c r="FL3487" s="2"/>
      <c r="FN3487" s="2"/>
    </row>
    <row r="3488" spans="153:170" x14ac:dyDescent="0.35">
      <c r="EW3488" s="31"/>
      <c r="FB3488" s="5"/>
      <c r="FI3488" s="5"/>
      <c r="FJ3488" s="139"/>
      <c r="FL3488" s="2"/>
      <c r="FN3488" s="2"/>
    </row>
    <row r="3489" spans="153:170" x14ac:dyDescent="0.35">
      <c r="EW3489" s="31"/>
      <c r="FB3489" s="5"/>
      <c r="FI3489" s="5"/>
      <c r="FJ3489" s="139"/>
      <c r="FL3489" s="2"/>
      <c r="FN3489" s="2"/>
    </row>
    <row r="3490" spans="153:170" x14ac:dyDescent="0.35">
      <c r="EW3490" s="31"/>
      <c r="FB3490" s="5"/>
      <c r="FI3490" s="5"/>
      <c r="FJ3490" s="139"/>
      <c r="FL3490" s="2"/>
      <c r="FN3490" s="2"/>
    </row>
    <row r="3491" spans="153:170" x14ac:dyDescent="0.35">
      <c r="EW3491" s="31"/>
      <c r="FB3491" s="5"/>
      <c r="FI3491" s="5"/>
      <c r="FJ3491" s="139"/>
      <c r="FL3491" s="2"/>
      <c r="FN3491" s="2"/>
    </row>
    <row r="3492" spans="153:170" x14ac:dyDescent="0.35">
      <c r="EW3492" s="31"/>
      <c r="FB3492" s="5"/>
      <c r="FI3492" s="5"/>
      <c r="FJ3492" s="139"/>
      <c r="FL3492" s="2"/>
      <c r="FN3492" s="2"/>
    </row>
    <row r="3493" spans="153:170" x14ac:dyDescent="0.35">
      <c r="EW3493" s="31"/>
      <c r="FB3493" s="5"/>
      <c r="FI3493" s="5"/>
      <c r="FJ3493" s="139"/>
      <c r="FL3493" s="2"/>
      <c r="FN3493" s="2"/>
    </row>
    <row r="3494" spans="153:170" x14ac:dyDescent="0.35">
      <c r="EW3494" s="31"/>
      <c r="FB3494" s="5"/>
      <c r="FI3494" s="5"/>
      <c r="FJ3494" s="139"/>
      <c r="FL3494" s="2"/>
      <c r="FN3494" s="2"/>
    </row>
    <row r="3495" spans="153:170" x14ac:dyDescent="0.35">
      <c r="EW3495" s="31"/>
      <c r="FB3495" s="5"/>
      <c r="FI3495" s="5"/>
      <c r="FJ3495" s="139"/>
      <c r="FL3495" s="2"/>
      <c r="FN3495" s="2"/>
    </row>
    <row r="3496" spans="153:170" x14ac:dyDescent="0.35">
      <c r="EW3496" s="31"/>
      <c r="FB3496" s="5"/>
      <c r="FI3496" s="5"/>
      <c r="FJ3496" s="139"/>
      <c r="FL3496" s="2"/>
      <c r="FN3496" s="2"/>
    </row>
    <row r="3497" spans="153:170" x14ac:dyDescent="0.35">
      <c r="EW3497" s="31"/>
      <c r="FB3497" s="5"/>
      <c r="FI3497" s="5"/>
      <c r="FJ3497" s="139"/>
      <c r="FL3497" s="2"/>
      <c r="FN3497" s="2"/>
    </row>
    <row r="3498" spans="153:170" x14ac:dyDescent="0.35">
      <c r="EW3498" s="31"/>
      <c r="FB3498" s="5"/>
      <c r="FI3498" s="5"/>
      <c r="FJ3498" s="139"/>
      <c r="FL3498" s="2"/>
      <c r="FN3498" s="2"/>
    </row>
    <row r="3499" spans="153:170" x14ac:dyDescent="0.35">
      <c r="EW3499" s="31"/>
      <c r="FB3499" s="5"/>
      <c r="FI3499" s="5"/>
      <c r="FJ3499" s="139"/>
      <c r="FL3499" s="2"/>
      <c r="FN3499" s="2"/>
    </row>
    <row r="3500" spans="153:170" x14ac:dyDescent="0.35">
      <c r="EW3500" s="31"/>
      <c r="FB3500" s="5"/>
      <c r="FI3500" s="5"/>
      <c r="FJ3500" s="139"/>
      <c r="FL3500" s="2"/>
      <c r="FN3500" s="2"/>
    </row>
    <row r="3501" spans="153:170" x14ac:dyDescent="0.35">
      <c r="EW3501" s="31"/>
      <c r="FB3501" s="5"/>
      <c r="FI3501" s="5"/>
      <c r="FJ3501" s="139"/>
      <c r="FL3501" s="2"/>
      <c r="FN3501" s="2"/>
    </row>
    <row r="3502" spans="153:170" x14ac:dyDescent="0.35">
      <c r="EW3502" s="31"/>
      <c r="FB3502" s="5"/>
      <c r="FI3502" s="5"/>
      <c r="FJ3502" s="139"/>
      <c r="FL3502" s="2"/>
      <c r="FN3502" s="2"/>
    </row>
    <row r="3503" spans="153:170" x14ac:dyDescent="0.35">
      <c r="EW3503" s="31"/>
      <c r="FB3503" s="5"/>
      <c r="FI3503" s="5"/>
      <c r="FJ3503" s="139"/>
      <c r="FL3503" s="2"/>
      <c r="FN3503" s="2"/>
    </row>
    <row r="3504" spans="153:170" x14ac:dyDescent="0.35">
      <c r="EW3504" s="31"/>
      <c r="FB3504" s="5"/>
      <c r="FI3504" s="5"/>
      <c r="FJ3504" s="139"/>
      <c r="FL3504" s="2"/>
      <c r="FN3504" s="2"/>
    </row>
    <row r="3505" spans="153:170" x14ac:dyDescent="0.35">
      <c r="EW3505" s="31"/>
      <c r="FB3505" s="5"/>
      <c r="FI3505" s="5"/>
      <c r="FJ3505" s="139"/>
      <c r="FL3505" s="2"/>
      <c r="FN3505" s="2"/>
    </row>
    <row r="3506" spans="153:170" x14ac:dyDescent="0.35">
      <c r="EW3506" s="31"/>
      <c r="FB3506" s="5"/>
      <c r="FI3506" s="5"/>
      <c r="FJ3506" s="139"/>
      <c r="FL3506" s="2"/>
      <c r="FN3506" s="2"/>
    </row>
    <row r="3507" spans="153:170" x14ac:dyDescent="0.35">
      <c r="EW3507" s="31"/>
      <c r="FB3507" s="5"/>
      <c r="FI3507" s="5"/>
      <c r="FJ3507" s="139"/>
      <c r="FL3507" s="2"/>
      <c r="FN3507" s="2"/>
    </row>
    <row r="3508" spans="153:170" x14ac:dyDescent="0.35">
      <c r="EW3508" s="31"/>
      <c r="FB3508" s="5"/>
      <c r="FI3508" s="5"/>
      <c r="FJ3508" s="139"/>
      <c r="FL3508" s="2"/>
      <c r="FN3508" s="2"/>
    </row>
    <row r="3509" spans="153:170" x14ac:dyDescent="0.35">
      <c r="EW3509" s="31"/>
      <c r="FB3509" s="5"/>
      <c r="FI3509" s="5"/>
      <c r="FJ3509" s="139"/>
      <c r="FL3509" s="2"/>
      <c r="FN3509" s="2"/>
    </row>
    <row r="3510" spans="153:170" x14ac:dyDescent="0.35">
      <c r="EW3510" s="31"/>
      <c r="FB3510" s="5"/>
      <c r="FI3510" s="5"/>
      <c r="FJ3510" s="139"/>
      <c r="FL3510" s="2"/>
      <c r="FN3510" s="2"/>
    </row>
    <row r="3511" spans="153:170" x14ac:dyDescent="0.35">
      <c r="EW3511" s="31"/>
      <c r="FB3511" s="5"/>
      <c r="FI3511" s="5"/>
      <c r="FJ3511" s="139"/>
      <c r="FL3511" s="2"/>
      <c r="FN3511" s="2"/>
    </row>
    <row r="3512" spans="153:170" x14ac:dyDescent="0.35">
      <c r="EW3512" s="31"/>
      <c r="FB3512" s="5"/>
      <c r="FI3512" s="5"/>
      <c r="FJ3512" s="139"/>
      <c r="FL3512" s="2"/>
      <c r="FN3512" s="2"/>
    </row>
    <row r="3513" spans="153:170" x14ac:dyDescent="0.35">
      <c r="EW3513" s="31"/>
      <c r="FB3513" s="5"/>
      <c r="FI3513" s="5"/>
      <c r="FJ3513" s="139"/>
      <c r="FL3513" s="2"/>
      <c r="FN3513" s="2"/>
    </row>
    <row r="3514" spans="153:170" x14ac:dyDescent="0.35">
      <c r="EW3514" s="31"/>
      <c r="FB3514" s="5"/>
      <c r="FI3514" s="5"/>
      <c r="FJ3514" s="139"/>
      <c r="FL3514" s="2"/>
      <c r="FN3514" s="2"/>
    </row>
    <row r="3515" spans="153:170" x14ac:dyDescent="0.35">
      <c r="EW3515" s="31"/>
      <c r="FB3515" s="5"/>
      <c r="FI3515" s="5"/>
      <c r="FJ3515" s="139"/>
      <c r="FL3515" s="2"/>
      <c r="FN3515" s="2"/>
    </row>
    <row r="3516" spans="153:170" x14ac:dyDescent="0.35">
      <c r="EW3516" s="31"/>
      <c r="FB3516" s="5"/>
      <c r="FI3516" s="5"/>
      <c r="FJ3516" s="139"/>
      <c r="FL3516" s="2"/>
      <c r="FN3516" s="2"/>
    </row>
    <row r="3517" spans="153:170" x14ac:dyDescent="0.35">
      <c r="EW3517" s="31"/>
      <c r="FB3517" s="5"/>
      <c r="FI3517" s="5"/>
      <c r="FJ3517" s="139"/>
      <c r="FL3517" s="2"/>
      <c r="FN3517" s="2"/>
    </row>
    <row r="3518" spans="153:170" x14ac:dyDescent="0.35">
      <c r="EW3518" s="31"/>
      <c r="FB3518" s="5"/>
      <c r="FI3518" s="5"/>
      <c r="FJ3518" s="139"/>
      <c r="FL3518" s="2"/>
      <c r="FN3518" s="2"/>
    </row>
    <row r="3519" spans="153:170" x14ac:dyDescent="0.35">
      <c r="EW3519" s="31"/>
      <c r="FB3519" s="5"/>
      <c r="FI3519" s="5"/>
      <c r="FJ3519" s="139"/>
      <c r="FL3519" s="2"/>
      <c r="FN3519" s="2"/>
    </row>
    <row r="3520" spans="153:170" x14ac:dyDescent="0.35">
      <c r="EW3520" s="31"/>
      <c r="FB3520" s="5"/>
      <c r="FI3520" s="5"/>
      <c r="FJ3520" s="139"/>
      <c r="FL3520" s="2"/>
      <c r="FN3520" s="2"/>
    </row>
    <row r="3521" spans="153:170" x14ac:dyDescent="0.35">
      <c r="EW3521" s="31"/>
      <c r="FB3521" s="5"/>
      <c r="FI3521" s="5"/>
      <c r="FJ3521" s="139"/>
      <c r="FL3521" s="2"/>
      <c r="FN3521" s="2"/>
    </row>
    <row r="3522" spans="153:170" x14ac:dyDescent="0.35">
      <c r="EW3522" s="31"/>
      <c r="FB3522" s="5"/>
      <c r="FI3522" s="5"/>
      <c r="FJ3522" s="139"/>
      <c r="FL3522" s="2"/>
      <c r="FN3522" s="2"/>
    </row>
    <row r="3523" spans="153:170" x14ac:dyDescent="0.35">
      <c r="EW3523" s="31"/>
      <c r="FB3523" s="5"/>
      <c r="FI3523" s="5"/>
      <c r="FJ3523" s="139"/>
      <c r="FL3523" s="2"/>
      <c r="FN3523" s="2"/>
    </row>
    <row r="3524" spans="153:170" x14ac:dyDescent="0.35">
      <c r="EW3524" s="31"/>
      <c r="FB3524" s="5"/>
      <c r="FI3524" s="5"/>
      <c r="FJ3524" s="139"/>
      <c r="FL3524" s="2"/>
      <c r="FN3524" s="2"/>
    </row>
    <row r="3525" spans="153:170" x14ac:dyDescent="0.35">
      <c r="EW3525" s="31"/>
      <c r="FB3525" s="5"/>
      <c r="FI3525" s="5"/>
      <c r="FJ3525" s="139"/>
      <c r="FL3525" s="2"/>
      <c r="FN3525" s="2"/>
    </row>
    <row r="3526" spans="153:170" x14ac:dyDescent="0.35">
      <c r="EW3526" s="31"/>
      <c r="FB3526" s="5"/>
      <c r="FI3526" s="5"/>
      <c r="FJ3526" s="139"/>
      <c r="FL3526" s="2"/>
      <c r="FN3526" s="2"/>
    </row>
    <row r="3527" spans="153:170" x14ac:dyDescent="0.35">
      <c r="EW3527" s="31"/>
      <c r="FB3527" s="5"/>
      <c r="FI3527" s="5"/>
      <c r="FJ3527" s="139"/>
      <c r="FL3527" s="2"/>
      <c r="FN3527" s="2"/>
    </row>
    <row r="3528" spans="153:170" x14ac:dyDescent="0.35">
      <c r="EW3528" s="31"/>
      <c r="FB3528" s="5"/>
      <c r="FI3528" s="5"/>
      <c r="FJ3528" s="139"/>
      <c r="FL3528" s="2"/>
      <c r="FN3528" s="2"/>
    </row>
    <row r="3529" spans="153:170" x14ac:dyDescent="0.35">
      <c r="EW3529" s="31"/>
      <c r="FB3529" s="5"/>
      <c r="FI3529" s="5"/>
      <c r="FJ3529" s="139"/>
      <c r="FL3529" s="2"/>
      <c r="FN3529" s="2"/>
    </row>
    <row r="3530" spans="153:170" x14ac:dyDescent="0.35">
      <c r="EW3530" s="31"/>
      <c r="FB3530" s="5"/>
      <c r="FI3530" s="5"/>
      <c r="FJ3530" s="139"/>
      <c r="FL3530" s="2"/>
      <c r="FN3530" s="2"/>
    </row>
    <row r="3531" spans="153:170" x14ac:dyDescent="0.35">
      <c r="EW3531" s="31"/>
      <c r="FB3531" s="5"/>
      <c r="FI3531" s="5"/>
      <c r="FJ3531" s="139"/>
      <c r="FL3531" s="2"/>
      <c r="FN3531" s="2"/>
    </row>
    <row r="3532" spans="153:170" x14ac:dyDescent="0.35">
      <c r="EW3532" s="31"/>
      <c r="FB3532" s="5"/>
      <c r="FI3532" s="5"/>
      <c r="FJ3532" s="139"/>
      <c r="FL3532" s="2"/>
      <c r="FN3532" s="2"/>
    </row>
    <row r="3533" spans="153:170" x14ac:dyDescent="0.35">
      <c r="EW3533" s="31"/>
      <c r="FB3533" s="5"/>
      <c r="FI3533" s="5"/>
      <c r="FJ3533" s="139"/>
      <c r="FL3533" s="2"/>
      <c r="FN3533" s="2"/>
    </row>
    <row r="3534" spans="153:170" x14ac:dyDescent="0.35">
      <c r="EW3534" s="31"/>
      <c r="FB3534" s="5"/>
      <c r="FI3534" s="5"/>
      <c r="FJ3534" s="139"/>
      <c r="FL3534" s="2"/>
      <c r="FN3534" s="2"/>
    </row>
    <row r="3535" spans="153:170" x14ac:dyDescent="0.35">
      <c r="EW3535" s="31"/>
      <c r="FB3535" s="5"/>
      <c r="FI3535" s="5"/>
      <c r="FJ3535" s="139"/>
      <c r="FL3535" s="2"/>
      <c r="FN3535" s="2"/>
    </row>
    <row r="3536" spans="153:170" x14ac:dyDescent="0.35">
      <c r="EW3536" s="31"/>
      <c r="FB3536" s="5"/>
      <c r="FI3536" s="5"/>
      <c r="FJ3536" s="139"/>
      <c r="FL3536" s="2"/>
      <c r="FN3536" s="2"/>
    </row>
    <row r="3537" spans="153:170" x14ac:dyDescent="0.35">
      <c r="EW3537" s="31"/>
      <c r="FB3537" s="5"/>
      <c r="FI3537" s="5"/>
      <c r="FJ3537" s="139"/>
      <c r="FL3537" s="2"/>
      <c r="FN3537" s="2"/>
    </row>
    <row r="3538" spans="153:170" x14ac:dyDescent="0.35">
      <c r="EW3538" s="31"/>
      <c r="FB3538" s="5"/>
      <c r="FI3538" s="5"/>
      <c r="FJ3538" s="139"/>
      <c r="FL3538" s="2"/>
      <c r="FN3538" s="2"/>
    </row>
    <row r="3539" spans="153:170" x14ac:dyDescent="0.35">
      <c r="EW3539" s="31"/>
      <c r="FB3539" s="5"/>
      <c r="FI3539" s="5"/>
      <c r="FJ3539" s="139"/>
      <c r="FL3539" s="2"/>
      <c r="FN3539" s="2"/>
    </row>
    <row r="3540" spans="153:170" x14ac:dyDescent="0.35">
      <c r="EW3540" s="31"/>
      <c r="FB3540" s="5"/>
      <c r="FI3540" s="5"/>
      <c r="FJ3540" s="139"/>
      <c r="FL3540" s="2"/>
      <c r="FN3540" s="2"/>
    </row>
    <row r="3541" spans="153:170" x14ac:dyDescent="0.35">
      <c r="EW3541" s="31"/>
      <c r="FB3541" s="5"/>
      <c r="FI3541" s="5"/>
      <c r="FJ3541" s="139"/>
      <c r="FL3541" s="2"/>
      <c r="FN3541" s="2"/>
    </row>
    <row r="3542" spans="153:170" x14ac:dyDescent="0.35">
      <c r="EW3542" s="31"/>
      <c r="FB3542" s="5"/>
      <c r="FI3542" s="5"/>
      <c r="FJ3542" s="139"/>
      <c r="FL3542" s="2"/>
      <c r="FN3542" s="2"/>
    </row>
    <row r="3543" spans="153:170" x14ac:dyDescent="0.35">
      <c r="EW3543" s="31"/>
      <c r="FB3543" s="5"/>
      <c r="FI3543" s="5"/>
      <c r="FJ3543" s="139"/>
      <c r="FL3543" s="2"/>
      <c r="FN3543" s="2"/>
    </row>
    <row r="3544" spans="153:170" x14ac:dyDescent="0.35">
      <c r="EW3544" s="31"/>
      <c r="FB3544" s="5"/>
      <c r="FI3544" s="5"/>
      <c r="FJ3544" s="139"/>
      <c r="FL3544" s="2"/>
      <c r="FN3544" s="2"/>
    </row>
    <row r="3545" spans="153:170" x14ac:dyDescent="0.35">
      <c r="EW3545" s="31"/>
      <c r="FB3545" s="5"/>
      <c r="FI3545" s="5"/>
      <c r="FJ3545" s="139"/>
      <c r="FL3545" s="2"/>
      <c r="FN3545" s="2"/>
    </row>
    <row r="3546" spans="153:170" x14ac:dyDescent="0.35">
      <c r="EW3546" s="31"/>
      <c r="FB3546" s="5"/>
      <c r="FI3546" s="5"/>
      <c r="FJ3546" s="139"/>
      <c r="FL3546" s="2"/>
      <c r="FN3546" s="2"/>
    </row>
    <row r="3547" spans="153:170" x14ac:dyDescent="0.35">
      <c r="EW3547" s="31"/>
      <c r="FB3547" s="5"/>
      <c r="FI3547" s="5"/>
      <c r="FJ3547" s="139"/>
      <c r="FL3547" s="2"/>
      <c r="FN3547" s="2"/>
    </row>
    <row r="3548" spans="153:170" x14ac:dyDescent="0.35">
      <c r="EW3548" s="31"/>
      <c r="FB3548" s="5"/>
      <c r="FI3548" s="5"/>
      <c r="FJ3548" s="139"/>
      <c r="FL3548" s="2"/>
      <c r="FN3548" s="2"/>
    </row>
    <row r="3549" spans="153:170" x14ac:dyDescent="0.35">
      <c r="EW3549" s="31"/>
      <c r="FB3549" s="5"/>
      <c r="FI3549" s="5"/>
      <c r="FJ3549" s="139"/>
      <c r="FL3549" s="2"/>
      <c r="FN3549" s="2"/>
    </row>
    <row r="3550" spans="153:170" x14ac:dyDescent="0.35">
      <c r="EW3550" s="31"/>
      <c r="FB3550" s="5"/>
      <c r="FI3550" s="5"/>
      <c r="FJ3550" s="139"/>
      <c r="FL3550" s="2"/>
      <c r="FN3550" s="2"/>
    </row>
    <row r="3551" spans="153:170" x14ac:dyDescent="0.35">
      <c r="EW3551" s="31"/>
      <c r="FB3551" s="5"/>
      <c r="FI3551" s="5"/>
      <c r="FJ3551" s="139"/>
      <c r="FL3551" s="2"/>
      <c r="FN3551" s="2"/>
    </row>
    <row r="3552" spans="153:170" x14ac:dyDescent="0.35">
      <c r="EW3552" s="31"/>
      <c r="FB3552" s="5"/>
      <c r="FI3552" s="5"/>
      <c r="FJ3552" s="139"/>
      <c r="FL3552" s="2"/>
      <c r="FN3552" s="2"/>
    </row>
    <row r="3553" spans="153:170" x14ac:dyDescent="0.35">
      <c r="EW3553" s="31"/>
      <c r="FB3553" s="5"/>
      <c r="FI3553" s="5"/>
      <c r="FJ3553" s="139"/>
      <c r="FL3553" s="2"/>
      <c r="FN3553" s="2"/>
    </row>
    <row r="3554" spans="153:170" x14ac:dyDescent="0.35">
      <c r="EW3554" s="31"/>
      <c r="FB3554" s="5"/>
      <c r="FI3554" s="5"/>
      <c r="FJ3554" s="139"/>
      <c r="FL3554" s="2"/>
      <c r="FN3554" s="2"/>
    </row>
    <row r="3555" spans="153:170" x14ac:dyDescent="0.35">
      <c r="EW3555" s="31"/>
      <c r="FB3555" s="5"/>
      <c r="FI3555" s="5"/>
      <c r="FJ3555" s="139"/>
      <c r="FL3555" s="2"/>
      <c r="FN3555" s="2"/>
    </row>
    <row r="3556" spans="153:170" x14ac:dyDescent="0.35">
      <c r="EW3556" s="31"/>
      <c r="FB3556" s="5"/>
      <c r="FI3556" s="5"/>
      <c r="FJ3556" s="139"/>
      <c r="FL3556" s="2"/>
      <c r="FN3556" s="2"/>
    </row>
    <row r="3557" spans="153:170" x14ac:dyDescent="0.35">
      <c r="EW3557" s="31"/>
      <c r="FB3557" s="5"/>
      <c r="FI3557" s="5"/>
      <c r="FJ3557" s="139"/>
      <c r="FL3557" s="2"/>
      <c r="FN3557" s="2"/>
    </row>
    <row r="3558" spans="153:170" x14ac:dyDescent="0.35">
      <c r="EW3558" s="31"/>
      <c r="FB3558" s="5"/>
      <c r="FI3558" s="5"/>
      <c r="FJ3558" s="139"/>
      <c r="FL3558" s="2"/>
      <c r="FN3558" s="2"/>
    </row>
    <row r="3559" spans="153:170" x14ac:dyDescent="0.35">
      <c r="EW3559" s="31"/>
      <c r="FB3559" s="5"/>
      <c r="FI3559" s="5"/>
      <c r="FJ3559" s="139"/>
      <c r="FL3559" s="2"/>
      <c r="FN3559" s="2"/>
    </row>
    <row r="3560" spans="153:170" x14ac:dyDescent="0.35">
      <c r="EW3560" s="31"/>
      <c r="FB3560" s="5"/>
      <c r="FI3560" s="5"/>
      <c r="FJ3560" s="139"/>
      <c r="FL3560" s="2"/>
      <c r="FN3560" s="2"/>
    </row>
    <row r="3561" spans="153:170" x14ac:dyDescent="0.35">
      <c r="EW3561" s="31"/>
      <c r="FB3561" s="5"/>
      <c r="FI3561" s="5"/>
      <c r="FJ3561" s="139"/>
      <c r="FL3561" s="2"/>
      <c r="FN3561" s="2"/>
    </row>
    <row r="3562" spans="153:170" x14ac:dyDescent="0.35">
      <c r="EW3562" s="31"/>
      <c r="FB3562" s="5"/>
      <c r="FI3562" s="5"/>
      <c r="FJ3562" s="139"/>
      <c r="FL3562" s="2"/>
      <c r="FN3562" s="2"/>
    </row>
    <row r="3563" spans="153:170" x14ac:dyDescent="0.35">
      <c r="EW3563" s="31"/>
      <c r="FB3563" s="5"/>
      <c r="FI3563" s="5"/>
      <c r="FJ3563" s="139"/>
      <c r="FL3563" s="2"/>
      <c r="FN3563" s="2"/>
    </row>
    <row r="3564" spans="153:170" x14ac:dyDescent="0.35">
      <c r="EW3564" s="31"/>
      <c r="FB3564" s="5"/>
      <c r="FI3564" s="5"/>
      <c r="FJ3564" s="139"/>
      <c r="FL3564" s="2"/>
      <c r="FN3564" s="2"/>
    </row>
    <row r="3565" spans="153:170" x14ac:dyDescent="0.35">
      <c r="EW3565" s="31"/>
      <c r="FB3565" s="5"/>
      <c r="FI3565" s="5"/>
      <c r="FJ3565" s="139"/>
      <c r="FL3565" s="2"/>
      <c r="FN3565" s="2"/>
    </row>
    <row r="3566" spans="153:170" x14ac:dyDescent="0.35">
      <c r="EW3566" s="31"/>
      <c r="FB3566" s="5"/>
      <c r="FI3566" s="5"/>
      <c r="FJ3566" s="139"/>
      <c r="FL3566" s="2"/>
      <c r="FN3566" s="2"/>
    </row>
    <row r="3567" spans="153:170" x14ac:dyDescent="0.35">
      <c r="EW3567" s="31"/>
      <c r="FB3567" s="5"/>
      <c r="FI3567" s="5"/>
      <c r="FJ3567" s="139"/>
      <c r="FL3567" s="2"/>
      <c r="FN3567" s="2"/>
    </row>
    <row r="3568" spans="153:170" x14ac:dyDescent="0.35">
      <c r="EW3568" s="31"/>
      <c r="FB3568" s="5"/>
      <c r="FI3568" s="5"/>
      <c r="FJ3568" s="139"/>
      <c r="FL3568" s="2"/>
      <c r="FN3568" s="2"/>
    </row>
    <row r="3569" spans="153:170" x14ac:dyDescent="0.35">
      <c r="EW3569" s="31"/>
      <c r="FB3569" s="5"/>
      <c r="FI3569" s="5"/>
      <c r="FJ3569" s="139"/>
      <c r="FL3569" s="2"/>
      <c r="FN3569" s="2"/>
    </row>
    <row r="3570" spans="153:170" x14ac:dyDescent="0.35">
      <c r="EW3570" s="31"/>
      <c r="FB3570" s="5"/>
      <c r="FI3570" s="5"/>
      <c r="FJ3570" s="139"/>
      <c r="FL3570" s="2"/>
      <c r="FN3570" s="2"/>
    </row>
    <row r="3571" spans="153:170" x14ac:dyDescent="0.35">
      <c r="EW3571" s="31"/>
      <c r="FB3571" s="5"/>
      <c r="FI3571" s="5"/>
      <c r="FJ3571" s="139"/>
      <c r="FL3571" s="2"/>
      <c r="FN3571" s="2"/>
    </row>
    <row r="3572" spans="153:170" x14ac:dyDescent="0.35">
      <c r="EW3572" s="31"/>
      <c r="FB3572" s="5"/>
      <c r="FI3572" s="5"/>
      <c r="FJ3572" s="139"/>
      <c r="FL3572" s="2"/>
      <c r="FN3572" s="2"/>
    </row>
    <row r="3573" spans="153:170" x14ac:dyDescent="0.35">
      <c r="EW3573" s="31"/>
      <c r="FB3573" s="5"/>
      <c r="FI3573" s="5"/>
      <c r="FJ3573" s="139"/>
      <c r="FL3573" s="2"/>
      <c r="FN3573" s="2"/>
    </row>
    <row r="3574" spans="153:170" x14ac:dyDescent="0.35">
      <c r="EW3574" s="31"/>
      <c r="FB3574" s="5"/>
      <c r="FI3574" s="5"/>
      <c r="FJ3574" s="139"/>
      <c r="FL3574" s="2"/>
      <c r="FN3574" s="2"/>
    </row>
    <row r="3575" spans="153:170" x14ac:dyDescent="0.35">
      <c r="EW3575" s="31"/>
      <c r="FB3575" s="5"/>
      <c r="FI3575" s="5"/>
      <c r="FJ3575" s="139"/>
      <c r="FL3575" s="2"/>
      <c r="FN3575" s="2"/>
    </row>
    <row r="3576" spans="153:170" x14ac:dyDescent="0.35">
      <c r="EW3576" s="31"/>
      <c r="FB3576" s="5"/>
      <c r="FI3576" s="5"/>
      <c r="FJ3576" s="139"/>
      <c r="FL3576" s="2"/>
      <c r="FN3576" s="2"/>
    </row>
    <row r="3577" spans="153:170" x14ac:dyDescent="0.35">
      <c r="EW3577" s="31"/>
      <c r="FB3577" s="5"/>
      <c r="FI3577" s="5"/>
      <c r="FJ3577" s="139"/>
      <c r="FL3577" s="2"/>
      <c r="FN3577" s="2"/>
    </row>
    <row r="3578" spans="153:170" x14ac:dyDescent="0.35">
      <c r="EW3578" s="31"/>
      <c r="FB3578" s="5"/>
      <c r="FI3578" s="5"/>
      <c r="FJ3578" s="139"/>
      <c r="FL3578" s="2"/>
      <c r="FN3578" s="2"/>
    </row>
    <row r="3579" spans="153:170" x14ac:dyDescent="0.35">
      <c r="EW3579" s="31"/>
      <c r="FB3579" s="5"/>
      <c r="FI3579" s="5"/>
      <c r="FJ3579" s="139"/>
      <c r="FL3579" s="2"/>
      <c r="FN3579" s="2"/>
    </row>
    <row r="3580" spans="153:170" x14ac:dyDescent="0.35">
      <c r="EW3580" s="31"/>
      <c r="FB3580" s="5"/>
      <c r="FI3580" s="5"/>
      <c r="FJ3580" s="139"/>
      <c r="FL3580" s="2"/>
      <c r="FN3580" s="2"/>
    </row>
    <row r="3581" spans="153:170" x14ac:dyDescent="0.35">
      <c r="EW3581" s="31"/>
      <c r="FB3581" s="5"/>
      <c r="FI3581" s="5"/>
      <c r="FJ3581" s="139"/>
      <c r="FL3581" s="2"/>
      <c r="FN3581" s="2"/>
    </row>
    <row r="3582" spans="153:170" x14ac:dyDescent="0.35">
      <c r="EW3582" s="31"/>
      <c r="FB3582" s="5"/>
      <c r="FI3582" s="5"/>
      <c r="FJ3582" s="139"/>
      <c r="FL3582" s="2"/>
      <c r="FN3582" s="2"/>
    </row>
    <row r="3583" spans="153:170" x14ac:dyDescent="0.35">
      <c r="EW3583" s="31"/>
      <c r="FB3583" s="5"/>
      <c r="FI3583" s="5"/>
      <c r="FJ3583" s="139"/>
      <c r="FL3583" s="2"/>
      <c r="FN3583" s="2"/>
    </row>
    <row r="3584" spans="153:170" x14ac:dyDescent="0.35">
      <c r="EW3584" s="31"/>
      <c r="FB3584" s="5"/>
      <c r="FI3584" s="5"/>
      <c r="FJ3584" s="139"/>
      <c r="FL3584" s="2"/>
      <c r="FN3584" s="2"/>
    </row>
    <row r="3585" spans="153:170" x14ac:dyDescent="0.35">
      <c r="EW3585" s="31"/>
      <c r="FB3585" s="5"/>
      <c r="FI3585" s="5"/>
      <c r="FJ3585" s="139"/>
      <c r="FL3585" s="2"/>
      <c r="FN3585" s="2"/>
    </row>
    <row r="3586" spans="153:170" x14ac:dyDescent="0.35">
      <c r="EW3586" s="31"/>
      <c r="FB3586" s="5"/>
      <c r="FI3586" s="5"/>
      <c r="FJ3586" s="139"/>
      <c r="FL3586" s="2"/>
      <c r="FN3586" s="2"/>
    </row>
    <row r="3587" spans="153:170" x14ac:dyDescent="0.35">
      <c r="EW3587" s="31"/>
      <c r="FB3587" s="5"/>
      <c r="FI3587" s="5"/>
      <c r="FJ3587" s="139"/>
      <c r="FL3587" s="2"/>
      <c r="FN3587" s="2"/>
    </row>
    <row r="3588" spans="153:170" x14ac:dyDescent="0.35">
      <c r="EW3588" s="31"/>
      <c r="FB3588" s="5"/>
      <c r="FI3588" s="5"/>
      <c r="FJ3588" s="139"/>
      <c r="FL3588" s="2"/>
      <c r="FN3588" s="2"/>
    </row>
    <row r="3589" spans="153:170" x14ac:dyDescent="0.35">
      <c r="EW3589" s="31"/>
      <c r="FB3589" s="5"/>
      <c r="FI3589" s="5"/>
      <c r="FJ3589" s="139"/>
      <c r="FL3589" s="2"/>
      <c r="FN3589" s="2"/>
    </row>
    <row r="3590" spans="153:170" x14ac:dyDescent="0.35">
      <c r="EW3590" s="31"/>
      <c r="FB3590" s="5"/>
      <c r="FI3590" s="5"/>
      <c r="FJ3590" s="139"/>
      <c r="FL3590" s="2"/>
      <c r="FN3590" s="2"/>
    </row>
    <row r="3591" spans="153:170" x14ac:dyDescent="0.35">
      <c r="EW3591" s="31"/>
      <c r="FB3591" s="5"/>
      <c r="FI3591" s="5"/>
      <c r="FJ3591" s="139"/>
      <c r="FL3591" s="2"/>
      <c r="FN3591" s="2"/>
    </row>
    <row r="3592" spans="153:170" x14ac:dyDescent="0.35">
      <c r="EW3592" s="31"/>
      <c r="FB3592" s="5"/>
      <c r="FI3592" s="5"/>
      <c r="FJ3592" s="139"/>
      <c r="FL3592" s="2"/>
      <c r="FN3592" s="2"/>
    </row>
    <row r="3593" spans="153:170" x14ac:dyDescent="0.35">
      <c r="EW3593" s="31"/>
      <c r="FB3593" s="5"/>
      <c r="FI3593" s="5"/>
      <c r="FJ3593" s="139"/>
      <c r="FL3593" s="2"/>
      <c r="FN3593" s="2"/>
    </row>
    <row r="3594" spans="153:170" x14ac:dyDescent="0.35">
      <c r="EW3594" s="31"/>
      <c r="FB3594" s="5"/>
      <c r="FI3594" s="5"/>
      <c r="FJ3594" s="139"/>
      <c r="FL3594" s="2"/>
      <c r="FN3594" s="2"/>
    </row>
    <row r="3595" spans="153:170" x14ac:dyDescent="0.35">
      <c r="EW3595" s="31"/>
      <c r="FB3595" s="5"/>
      <c r="FI3595" s="5"/>
      <c r="FJ3595" s="139"/>
      <c r="FL3595" s="2"/>
      <c r="FN3595" s="2"/>
    </row>
    <row r="3596" spans="153:170" x14ac:dyDescent="0.35">
      <c r="EW3596" s="31"/>
      <c r="FB3596" s="5"/>
      <c r="FI3596" s="5"/>
      <c r="FJ3596" s="139"/>
      <c r="FL3596" s="2"/>
      <c r="FN3596" s="2"/>
    </row>
    <row r="3597" spans="153:170" x14ac:dyDescent="0.35">
      <c r="EW3597" s="31"/>
      <c r="FB3597" s="5"/>
      <c r="FI3597" s="5"/>
      <c r="FJ3597" s="139"/>
      <c r="FL3597" s="2"/>
      <c r="FN3597" s="2"/>
    </row>
    <row r="3598" spans="153:170" x14ac:dyDescent="0.35">
      <c r="EW3598" s="31"/>
      <c r="FB3598" s="5"/>
      <c r="FI3598" s="5"/>
      <c r="FJ3598" s="139"/>
      <c r="FL3598" s="2"/>
      <c r="FN3598" s="2"/>
    </row>
    <row r="3599" spans="153:170" x14ac:dyDescent="0.35">
      <c r="EW3599" s="31"/>
      <c r="FB3599" s="5"/>
      <c r="FI3599" s="5"/>
      <c r="FJ3599" s="139"/>
      <c r="FL3599" s="2"/>
      <c r="FN3599" s="2"/>
    </row>
    <row r="3600" spans="153:170" x14ac:dyDescent="0.35">
      <c r="EW3600" s="31"/>
      <c r="FB3600" s="5"/>
      <c r="FI3600" s="5"/>
      <c r="FJ3600" s="139"/>
      <c r="FL3600" s="2"/>
      <c r="FN3600" s="2"/>
    </row>
    <row r="3601" spans="153:170" x14ac:dyDescent="0.35">
      <c r="EW3601" s="31"/>
      <c r="FB3601" s="5"/>
      <c r="FI3601" s="5"/>
      <c r="FJ3601" s="139"/>
      <c r="FL3601" s="2"/>
      <c r="FN3601" s="2"/>
    </row>
    <row r="3602" spans="153:170" x14ac:dyDescent="0.35">
      <c r="EW3602" s="31"/>
      <c r="FB3602" s="5"/>
      <c r="FI3602" s="5"/>
      <c r="FJ3602" s="139"/>
      <c r="FL3602" s="2"/>
      <c r="FN3602" s="2"/>
    </row>
    <row r="3603" spans="153:170" x14ac:dyDescent="0.35">
      <c r="EW3603" s="31"/>
      <c r="FB3603" s="5"/>
      <c r="FI3603" s="5"/>
      <c r="FJ3603" s="139"/>
      <c r="FL3603" s="2"/>
      <c r="FN3603" s="2"/>
    </row>
    <row r="3604" spans="153:170" x14ac:dyDescent="0.35">
      <c r="EW3604" s="31"/>
      <c r="FB3604" s="5"/>
      <c r="FI3604" s="5"/>
      <c r="FJ3604" s="139"/>
      <c r="FL3604" s="2"/>
      <c r="FN3604" s="2"/>
    </row>
    <row r="3605" spans="153:170" x14ac:dyDescent="0.35">
      <c r="EW3605" s="31"/>
      <c r="FB3605" s="5"/>
      <c r="FI3605" s="5"/>
      <c r="FJ3605" s="139"/>
      <c r="FL3605" s="2"/>
      <c r="FN3605" s="2"/>
    </row>
    <row r="3606" spans="153:170" x14ac:dyDescent="0.35">
      <c r="EW3606" s="31"/>
      <c r="FB3606" s="5"/>
      <c r="FI3606" s="5"/>
      <c r="FJ3606" s="139"/>
      <c r="FL3606" s="2"/>
      <c r="FN3606" s="2"/>
    </row>
    <row r="3607" spans="153:170" x14ac:dyDescent="0.35">
      <c r="EW3607" s="31"/>
      <c r="FB3607" s="5"/>
      <c r="FI3607" s="5"/>
      <c r="FJ3607" s="139"/>
      <c r="FL3607" s="2"/>
      <c r="FN3607" s="2"/>
    </row>
    <row r="3608" spans="153:170" x14ac:dyDescent="0.35">
      <c r="EW3608" s="31"/>
      <c r="FB3608" s="5"/>
      <c r="FI3608" s="5"/>
      <c r="FJ3608" s="139"/>
      <c r="FL3608" s="2"/>
      <c r="FN3608" s="2"/>
    </row>
    <row r="3609" spans="153:170" x14ac:dyDescent="0.35">
      <c r="EW3609" s="31"/>
      <c r="FB3609" s="5"/>
      <c r="FI3609" s="5"/>
      <c r="FJ3609" s="139"/>
      <c r="FL3609" s="2"/>
      <c r="FN3609" s="2"/>
    </row>
    <row r="3610" spans="153:170" x14ac:dyDescent="0.35">
      <c r="EW3610" s="31"/>
      <c r="FB3610" s="5"/>
      <c r="FI3610" s="5"/>
      <c r="FJ3610" s="139"/>
      <c r="FL3610" s="2"/>
      <c r="FN3610" s="2"/>
    </row>
    <row r="3611" spans="153:170" x14ac:dyDescent="0.35">
      <c r="EW3611" s="31"/>
      <c r="FB3611" s="5"/>
      <c r="FI3611" s="5"/>
      <c r="FJ3611" s="139"/>
      <c r="FL3611" s="2"/>
      <c r="FN3611" s="2"/>
    </row>
    <row r="3612" spans="153:170" x14ac:dyDescent="0.35">
      <c r="EW3612" s="31"/>
      <c r="FB3612" s="5"/>
      <c r="FI3612" s="5"/>
      <c r="FJ3612" s="139"/>
      <c r="FL3612" s="2"/>
      <c r="FN3612" s="2"/>
    </row>
    <row r="3613" spans="153:170" x14ac:dyDescent="0.35">
      <c r="EW3613" s="31"/>
      <c r="FB3613" s="5"/>
      <c r="FI3613" s="5"/>
      <c r="FJ3613" s="139"/>
      <c r="FL3613" s="2"/>
      <c r="FN3613" s="2"/>
    </row>
    <row r="3614" spans="153:170" x14ac:dyDescent="0.35">
      <c r="EW3614" s="31"/>
      <c r="FB3614" s="5"/>
      <c r="FI3614" s="5"/>
      <c r="FJ3614" s="139"/>
      <c r="FL3614" s="2"/>
      <c r="FN3614" s="2"/>
    </row>
    <row r="3615" spans="153:170" x14ac:dyDescent="0.35">
      <c r="EW3615" s="31"/>
      <c r="FB3615" s="5"/>
      <c r="FI3615" s="5"/>
      <c r="FJ3615" s="139"/>
      <c r="FL3615" s="2"/>
      <c r="FN3615" s="2"/>
    </row>
    <row r="3616" spans="153:170" x14ac:dyDescent="0.35">
      <c r="EW3616" s="31"/>
      <c r="FB3616" s="5"/>
      <c r="FI3616" s="5"/>
      <c r="FJ3616" s="139"/>
      <c r="FL3616" s="2"/>
      <c r="FN3616" s="2"/>
    </row>
    <row r="3617" spans="153:170" x14ac:dyDescent="0.35">
      <c r="EW3617" s="31"/>
      <c r="FB3617" s="5"/>
      <c r="FI3617" s="5"/>
      <c r="FJ3617" s="139"/>
      <c r="FL3617" s="2"/>
      <c r="FN3617" s="2"/>
    </row>
    <row r="3618" spans="153:170" x14ac:dyDescent="0.35">
      <c r="EW3618" s="31"/>
      <c r="FB3618" s="5"/>
      <c r="FI3618" s="5"/>
      <c r="FJ3618" s="139"/>
      <c r="FL3618" s="2"/>
      <c r="FN3618" s="2"/>
    </row>
    <row r="3619" spans="153:170" x14ac:dyDescent="0.35">
      <c r="EW3619" s="31"/>
      <c r="FB3619" s="5"/>
      <c r="FI3619" s="5"/>
      <c r="FJ3619" s="139"/>
      <c r="FL3619" s="2"/>
      <c r="FN3619" s="2"/>
    </row>
    <row r="3620" spans="153:170" x14ac:dyDescent="0.35">
      <c r="EW3620" s="31"/>
      <c r="FB3620" s="5"/>
      <c r="FI3620" s="5"/>
      <c r="FJ3620" s="139"/>
      <c r="FL3620" s="2"/>
      <c r="FN3620" s="2"/>
    </row>
    <row r="3621" spans="153:170" x14ac:dyDescent="0.35">
      <c r="EW3621" s="31"/>
      <c r="FB3621" s="5"/>
      <c r="FI3621" s="5"/>
      <c r="FJ3621" s="139"/>
      <c r="FL3621" s="2"/>
      <c r="FN3621" s="2"/>
    </row>
    <row r="3622" spans="153:170" x14ac:dyDescent="0.35">
      <c r="EW3622" s="31"/>
      <c r="FB3622" s="5"/>
      <c r="FI3622" s="5"/>
      <c r="FJ3622" s="139"/>
      <c r="FL3622" s="2"/>
      <c r="FN3622" s="2"/>
    </row>
    <row r="3623" spans="153:170" x14ac:dyDescent="0.35">
      <c r="EW3623" s="31"/>
      <c r="FB3623" s="5"/>
      <c r="FI3623" s="5"/>
      <c r="FJ3623" s="139"/>
      <c r="FL3623" s="2"/>
      <c r="FN3623" s="2"/>
    </row>
    <row r="3624" spans="153:170" x14ac:dyDescent="0.35">
      <c r="EW3624" s="31"/>
      <c r="FB3624" s="5"/>
      <c r="FI3624" s="5"/>
      <c r="FJ3624" s="139"/>
      <c r="FL3624" s="2"/>
      <c r="FN3624" s="2"/>
    </row>
    <row r="3625" spans="153:170" x14ac:dyDescent="0.35">
      <c r="EW3625" s="31"/>
      <c r="FB3625" s="5"/>
      <c r="FI3625" s="5"/>
      <c r="FJ3625" s="139"/>
      <c r="FL3625" s="2"/>
      <c r="FN3625" s="2"/>
    </row>
    <row r="3626" spans="153:170" x14ac:dyDescent="0.35">
      <c r="EW3626" s="31"/>
      <c r="FB3626" s="5"/>
      <c r="FI3626" s="5"/>
      <c r="FJ3626" s="139"/>
      <c r="FL3626" s="2"/>
      <c r="FN3626" s="2"/>
    </row>
    <row r="3627" spans="153:170" x14ac:dyDescent="0.35">
      <c r="EW3627" s="31"/>
      <c r="FB3627" s="5"/>
      <c r="FI3627" s="5"/>
      <c r="FJ3627" s="139"/>
      <c r="FL3627" s="2"/>
      <c r="FN3627" s="2"/>
    </row>
    <row r="3628" spans="153:170" x14ac:dyDescent="0.35">
      <c r="EW3628" s="31"/>
      <c r="FB3628" s="5"/>
      <c r="FI3628" s="5"/>
      <c r="FJ3628" s="139"/>
      <c r="FL3628" s="2"/>
      <c r="FN3628" s="2"/>
    </row>
    <row r="3629" spans="153:170" x14ac:dyDescent="0.35">
      <c r="EW3629" s="31"/>
      <c r="FB3629" s="5"/>
      <c r="FI3629" s="5"/>
      <c r="FJ3629" s="139"/>
      <c r="FL3629" s="2"/>
      <c r="FN3629" s="2"/>
    </row>
    <row r="3630" spans="153:170" x14ac:dyDescent="0.35">
      <c r="EW3630" s="31"/>
      <c r="FB3630" s="5"/>
      <c r="FI3630" s="5"/>
      <c r="FJ3630" s="139"/>
      <c r="FL3630" s="2"/>
      <c r="FN3630" s="2"/>
    </row>
    <row r="3631" spans="153:170" x14ac:dyDescent="0.35">
      <c r="EW3631" s="31"/>
      <c r="FB3631" s="5"/>
      <c r="FI3631" s="5"/>
      <c r="FJ3631" s="139"/>
      <c r="FL3631" s="2"/>
      <c r="FN3631" s="2"/>
    </row>
    <row r="3632" spans="153:170" x14ac:dyDescent="0.35">
      <c r="EW3632" s="31"/>
      <c r="FB3632" s="5"/>
      <c r="FI3632" s="5"/>
      <c r="FJ3632" s="139"/>
      <c r="FL3632" s="2"/>
      <c r="FN3632" s="2"/>
    </row>
    <row r="3633" spans="153:170" x14ac:dyDescent="0.35">
      <c r="EW3633" s="31"/>
      <c r="FB3633" s="5"/>
      <c r="FI3633" s="5"/>
      <c r="FJ3633" s="139"/>
      <c r="FL3633" s="2"/>
      <c r="FN3633" s="2"/>
    </row>
    <row r="3634" spans="153:170" x14ac:dyDescent="0.35">
      <c r="EW3634" s="31"/>
      <c r="FB3634" s="5"/>
      <c r="FI3634" s="5"/>
      <c r="FJ3634" s="139"/>
      <c r="FL3634" s="2"/>
      <c r="FN3634" s="2"/>
    </row>
    <row r="3635" spans="153:170" x14ac:dyDescent="0.35">
      <c r="EW3635" s="31"/>
      <c r="FB3635" s="5"/>
      <c r="FI3635" s="5"/>
      <c r="FJ3635" s="139"/>
      <c r="FL3635" s="2"/>
      <c r="FN3635" s="2"/>
    </row>
    <row r="3636" spans="153:170" x14ac:dyDescent="0.35">
      <c r="EW3636" s="31"/>
      <c r="FB3636" s="5"/>
      <c r="FI3636" s="5"/>
      <c r="FJ3636" s="139"/>
      <c r="FL3636" s="2"/>
      <c r="FN3636" s="2"/>
    </row>
    <row r="3637" spans="153:170" x14ac:dyDescent="0.35">
      <c r="EW3637" s="31"/>
      <c r="FB3637" s="5"/>
      <c r="FI3637" s="5"/>
      <c r="FJ3637" s="139"/>
      <c r="FL3637" s="2"/>
      <c r="FN3637" s="2"/>
    </row>
    <row r="3638" spans="153:170" x14ac:dyDescent="0.35">
      <c r="EW3638" s="31"/>
      <c r="FB3638" s="5"/>
      <c r="FI3638" s="5"/>
      <c r="FJ3638" s="139"/>
      <c r="FL3638" s="2"/>
      <c r="FN3638" s="2"/>
    </row>
    <row r="3639" spans="153:170" x14ac:dyDescent="0.35">
      <c r="EW3639" s="31"/>
      <c r="FB3639" s="5"/>
      <c r="FI3639" s="5"/>
      <c r="FJ3639" s="139"/>
      <c r="FL3639" s="2"/>
      <c r="FN3639" s="2"/>
    </row>
    <row r="3640" spans="153:170" x14ac:dyDescent="0.35">
      <c r="EW3640" s="31"/>
      <c r="FB3640" s="5"/>
      <c r="FI3640" s="5"/>
      <c r="FJ3640" s="139"/>
      <c r="FL3640" s="2"/>
      <c r="FN3640" s="2"/>
    </row>
    <row r="3641" spans="153:170" x14ac:dyDescent="0.35">
      <c r="EW3641" s="31"/>
      <c r="FB3641" s="5"/>
      <c r="FI3641" s="5"/>
      <c r="FJ3641" s="139"/>
      <c r="FL3641" s="2"/>
      <c r="FN3641" s="2"/>
    </row>
    <row r="3642" spans="153:170" x14ac:dyDescent="0.35">
      <c r="EW3642" s="31"/>
      <c r="FB3642" s="5"/>
      <c r="FI3642" s="5"/>
      <c r="FJ3642" s="139"/>
      <c r="FL3642" s="2"/>
      <c r="FN3642" s="2"/>
    </row>
    <row r="3643" spans="153:170" x14ac:dyDescent="0.35">
      <c r="EW3643" s="31"/>
      <c r="FB3643" s="5"/>
      <c r="FI3643" s="5"/>
      <c r="FJ3643" s="139"/>
      <c r="FL3643" s="2"/>
      <c r="FN3643" s="2"/>
    </row>
    <row r="3644" spans="153:170" x14ac:dyDescent="0.35">
      <c r="EW3644" s="31"/>
      <c r="FB3644" s="5"/>
      <c r="FI3644" s="5"/>
      <c r="FJ3644" s="139"/>
      <c r="FL3644" s="2"/>
      <c r="FN3644" s="2"/>
    </row>
    <row r="3645" spans="153:170" x14ac:dyDescent="0.35">
      <c r="EW3645" s="31"/>
      <c r="FB3645" s="5"/>
      <c r="FI3645" s="5"/>
      <c r="FJ3645" s="139"/>
      <c r="FL3645" s="2"/>
      <c r="FN3645" s="2"/>
    </row>
    <row r="3646" spans="153:170" x14ac:dyDescent="0.35">
      <c r="EW3646" s="31"/>
      <c r="FB3646" s="5"/>
      <c r="FI3646" s="5"/>
      <c r="FJ3646" s="139"/>
      <c r="FL3646" s="2"/>
      <c r="FN3646" s="2"/>
    </row>
    <row r="3647" spans="153:170" x14ac:dyDescent="0.35">
      <c r="EW3647" s="31"/>
      <c r="FB3647" s="5"/>
      <c r="FI3647" s="5"/>
      <c r="FJ3647" s="139"/>
      <c r="FL3647" s="2"/>
      <c r="FN3647" s="2"/>
    </row>
    <row r="3648" spans="153:170" x14ac:dyDescent="0.35">
      <c r="EW3648" s="31"/>
      <c r="FB3648" s="5"/>
      <c r="FI3648" s="5"/>
      <c r="FJ3648" s="139"/>
      <c r="FL3648" s="2"/>
      <c r="FN3648" s="2"/>
    </row>
    <row r="3649" spans="153:170" x14ac:dyDescent="0.35">
      <c r="EW3649" s="31"/>
      <c r="FB3649" s="5"/>
      <c r="FI3649" s="5"/>
      <c r="FJ3649" s="139"/>
      <c r="FL3649" s="2"/>
      <c r="FN3649" s="2"/>
    </row>
    <row r="3650" spans="153:170" x14ac:dyDescent="0.35">
      <c r="EW3650" s="31"/>
      <c r="FB3650" s="5"/>
      <c r="FI3650" s="5"/>
      <c r="FJ3650" s="139"/>
      <c r="FL3650" s="2"/>
      <c r="FN3650" s="2"/>
    </row>
    <row r="3651" spans="153:170" x14ac:dyDescent="0.35">
      <c r="EW3651" s="31"/>
      <c r="FB3651" s="5"/>
      <c r="FI3651" s="5"/>
      <c r="FJ3651" s="139"/>
      <c r="FL3651" s="2"/>
      <c r="FN3651" s="2"/>
    </row>
    <row r="3652" spans="153:170" x14ac:dyDescent="0.35">
      <c r="EW3652" s="31"/>
      <c r="FB3652" s="5"/>
      <c r="FI3652" s="5"/>
      <c r="FJ3652" s="139"/>
      <c r="FL3652" s="2"/>
      <c r="FN3652" s="2"/>
    </row>
    <row r="3653" spans="153:170" x14ac:dyDescent="0.35">
      <c r="EW3653" s="31"/>
      <c r="FB3653" s="5"/>
      <c r="FI3653" s="5"/>
      <c r="FJ3653" s="139"/>
      <c r="FL3653" s="2"/>
      <c r="FN3653" s="2"/>
    </row>
    <row r="3654" spans="153:170" x14ac:dyDescent="0.35">
      <c r="EW3654" s="31"/>
      <c r="FB3654" s="5"/>
      <c r="FI3654" s="5"/>
      <c r="FJ3654" s="139"/>
      <c r="FL3654" s="2"/>
      <c r="FN3654" s="2"/>
    </row>
    <row r="3655" spans="153:170" x14ac:dyDescent="0.35">
      <c r="EW3655" s="31"/>
      <c r="FB3655" s="5"/>
      <c r="FI3655" s="5"/>
      <c r="FJ3655" s="139"/>
      <c r="FL3655" s="2"/>
      <c r="FN3655" s="2"/>
    </row>
    <row r="3656" spans="153:170" x14ac:dyDescent="0.35">
      <c r="EW3656" s="31"/>
      <c r="FB3656" s="5"/>
      <c r="FI3656" s="5"/>
      <c r="FJ3656" s="139"/>
      <c r="FL3656" s="2"/>
      <c r="FN3656" s="2"/>
    </row>
    <row r="3657" spans="153:170" x14ac:dyDescent="0.35">
      <c r="EW3657" s="31"/>
      <c r="FB3657" s="5"/>
      <c r="FI3657" s="5"/>
      <c r="FJ3657" s="139"/>
      <c r="FL3657" s="2"/>
      <c r="FN3657" s="2"/>
    </row>
    <row r="3658" spans="153:170" x14ac:dyDescent="0.35">
      <c r="EW3658" s="31"/>
      <c r="FB3658" s="5"/>
      <c r="FI3658" s="5"/>
      <c r="FJ3658" s="139"/>
      <c r="FL3658" s="2"/>
      <c r="FN3658" s="2"/>
    </row>
    <row r="3659" spans="153:170" x14ac:dyDescent="0.35">
      <c r="EW3659" s="31"/>
      <c r="FB3659" s="5"/>
      <c r="FI3659" s="5"/>
      <c r="FJ3659" s="139"/>
      <c r="FL3659" s="2"/>
      <c r="FN3659" s="2"/>
    </row>
    <row r="3660" spans="153:170" x14ac:dyDescent="0.35">
      <c r="EW3660" s="31"/>
      <c r="FB3660" s="5"/>
      <c r="FI3660" s="5"/>
      <c r="FJ3660" s="139"/>
      <c r="FL3660" s="2"/>
      <c r="FN3660" s="2"/>
    </row>
    <row r="3661" spans="153:170" x14ac:dyDescent="0.35">
      <c r="EW3661" s="31"/>
      <c r="FB3661" s="5"/>
      <c r="FI3661" s="5"/>
      <c r="FJ3661" s="139"/>
      <c r="FL3661" s="2"/>
      <c r="FN3661" s="2"/>
    </row>
    <row r="3662" spans="153:170" x14ac:dyDescent="0.35">
      <c r="EW3662" s="31"/>
      <c r="FB3662" s="5"/>
      <c r="FI3662" s="5"/>
      <c r="FJ3662" s="139"/>
      <c r="FL3662" s="2"/>
      <c r="FN3662" s="2"/>
    </row>
    <row r="3663" spans="153:170" x14ac:dyDescent="0.35">
      <c r="EW3663" s="31"/>
      <c r="FB3663" s="5"/>
      <c r="FI3663" s="5"/>
      <c r="FJ3663" s="139"/>
      <c r="FL3663" s="2"/>
      <c r="FN3663" s="2"/>
    </row>
    <row r="3664" spans="153:170" x14ac:dyDescent="0.35">
      <c r="EW3664" s="31"/>
      <c r="FB3664" s="5"/>
      <c r="FI3664" s="5"/>
      <c r="FJ3664" s="139"/>
      <c r="FL3664" s="2"/>
      <c r="FN3664" s="2"/>
    </row>
    <row r="3665" spans="153:170" x14ac:dyDescent="0.35">
      <c r="EW3665" s="31"/>
      <c r="FB3665" s="5"/>
      <c r="FI3665" s="5"/>
      <c r="FJ3665" s="139"/>
      <c r="FL3665" s="2"/>
      <c r="FN3665" s="2"/>
    </row>
    <row r="3666" spans="153:170" x14ac:dyDescent="0.35">
      <c r="EW3666" s="31"/>
      <c r="FB3666" s="5"/>
      <c r="FI3666" s="5"/>
      <c r="FJ3666" s="139"/>
      <c r="FL3666" s="2"/>
      <c r="FN3666" s="2"/>
    </row>
    <row r="3667" spans="153:170" x14ac:dyDescent="0.35">
      <c r="EW3667" s="31"/>
      <c r="FB3667" s="5"/>
      <c r="FI3667" s="5"/>
      <c r="FJ3667" s="139"/>
      <c r="FL3667" s="2"/>
      <c r="FN3667" s="2"/>
    </row>
    <row r="3668" spans="153:170" x14ac:dyDescent="0.35">
      <c r="EW3668" s="31"/>
      <c r="FB3668" s="5"/>
      <c r="FI3668" s="5"/>
      <c r="FJ3668" s="139"/>
      <c r="FL3668" s="2"/>
      <c r="FN3668" s="2"/>
    </row>
    <row r="3669" spans="153:170" x14ac:dyDescent="0.35">
      <c r="EW3669" s="31"/>
      <c r="FB3669" s="5"/>
      <c r="FI3669" s="5"/>
      <c r="FJ3669" s="139"/>
      <c r="FL3669" s="2"/>
      <c r="FN3669" s="2"/>
    </row>
    <row r="3670" spans="153:170" x14ac:dyDescent="0.35">
      <c r="EW3670" s="31"/>
      <c r="FB3670" s="5"/>
      <c r="FI3670" s="5"/>
      <c r="FJ3670" s="139"/>
      <c r="FL3670" s="2"/>
      <c r="FN3670" s="2"/>
    </row>
    <row r="3671" spans="153:170" x14ac:dyDescent="0.35">
      <c r="EW3671" s="31"/>
      <c r="FB3671" s="5"/>
      <c r="FI3671" s="5"/>
      <c r="FJ3671" s="139"/>
      <c r="FL3671" s="2"/>
      <c r="FN3671" s="2"/>
    </row>
    <row r="3672" spans="153:170" x14ac:dyDescent="0.35">
      <c r="EW3672" s="31"/>
      <c r="FB3672" s="5"/>
      <c r="FI3672" s="5"/>
      <c r="FJ3672" s="139"/>
      <c r="FL3672" s="2"/>
      <c r="FN3672" s="2"/>
    </row>
    <row r="3673" spans="153:170" x14ac:dyDescent="0.35">
      <c r="EW3673" s="31"/>
      <c r="FB3673" s="5"/>
      <c r="FI3673" s="5"/>
      <c r="FJ3673" s="139"/>
      <c r="FL3673" s="2"/>
      <c r="FN3673" s="2"/>
    </row>
    <row r="3674" spans="153:170" x14ac:dyDescent="0.35">
      <c r="EW3674" s="31"/>
      <c r="FB3674" s="5"/>
      <c r="FI3674" s="5"/>
      <c r="FJ3674" s="139"/>
      <c r="FL3674" s="2"/>
      <c r="FN3674" s="2"/>
    </row>
    <row r="3675" spans="153:170" x14ac:dyDescent="0.35">
      <c r="EW3675" s="31"/>
      <c r="FB3675" s="5"/>
      <c r="FI3675" s="5"/>
      <c r="FJ3675" s="139"/>
      <c r="FL3675" s="2"/>
      <c r="FN3675" s="2"/>
    </row>
    <row r="3676" spans="153:170" x14ac:dyDescent="0.35">
      <c r="EW3676" s="31"/>
      <c r="FB3676" s="5"/>
      <c r="FI3676" s="5"/>
      <c r="FJ3676" s="139"/>
      <c r="FL3676" s="2"/>
      <c r="FN3676" s="2"/>
    </row>
    <row r="3677" spans="153:170" x14ac:dyDescent="0.35">
      <c r="EW3677" s="31"/>
      <c r="FB3677" s="5"/>
      <c r="FI3677" s="5"/>
      <c r="FJ3677" s="139"/>
      <c r="FL3677" s="2"/>
      <c r="FN3677" s="2"/>
    </row>
    <row r="3678" spans="153:170" x14ac:dyDescent="0.35">
      <c r="EW3678" s="31"/>
      <c r="FB3678" s="5"/>
      <c r="FI3678" s="5"/>
      <c r="FJ3678" s="139"/>
      <c r="FL3678" s="2"/>
      <c r="FN3678" s="2"/>
    </row>
    <row r="3679" spans="153:170" x14ac:dyDescent="0.35">
      <c r="EW3679" s="31"/>
      <c r="FB3679" s="5"/>
      <c r="FI3679" s="5"/>
      <c r="FJ3679" s="139"/>
      <c r="FL3679" s="2"/>
      <c r="FN3679" s="2"/>
    </row>
    <row r="3680" spans="153:170" x14ac:dyDescent="0.35">
      <c r="EW3680" s="31"/>
      <c r="FB3680" s="5"/>
      <c r="FI3680" s="5"/>
      <c r="FJ3680" s="139"/>
      <c r="FL3680" s="2"/>
      <c r="FN3680" s="2"/>
    </row>
    <row r="3681" spans="153:170" x14ac:dyDescent="0.35">
      <c r="EW3681" s="31"/>
      <c r="FB3681" s="5"/>
      <c r="FI3681" s="5"/>
      <c r="FJ3681" s="139"/>
      <c r="FL3681" s="2"/>
      <c r="FN3681" s="2"/>
    </row>
    <row r="3682" spans="153:170" x14ac:dyDescent="0.35">
      <c r="EW3682" s="31"/>
      <c r="FB3682" s="5"/>
      <c r="FI3682" s="5"/>
      <c r="FJ3682" s="139"/>
      <c r="FL3682" s="2"/>
      <c r="FN3682" s="2"/>
    </row>
    <row r="3683" spans="153:170" x14ac:dyDescent="0.35">
      <c r="EW3683" s="31"/>
      <c r="FB3683" s="5"/>
      <c r="FI3683" s="5"/>
      <c r="FJ3683" s="139"/>
      <c r="FL3683" s="2"/>
      <c r="FN3683" s="2"/>
    </row>
    <row r="3684" spans="153:170" x14ac:dyDescent="0.35">
      <c r="EW3684" s="31"/>
      <c r="FB3684" s="5"/>
      <c r="FI3684" s="5"/>
      <c r="FJ3684" s="139"/>
      <c r="FL3684" s="2"/>
      <c r="FN3684" s="2"/>
    </row>
    <row r="3685" spans="153:170" x14ac:dyDescent="0.35">
      <c r="EW3685" s="31"/>
      <c r="FB3685" s="5"/>
      <c r="FI3685" s="5"/>
      <c r="FJ3685" s="139"/>
      <c r="FL3685" s="2"/>
      <c r="FN3685" s="2"/>
    </row>
    <row r="3686" spans="153:170" x14ac:dyDescent="0.35">
      <c r="EW3686" s="31"/>
      <c r="FB3686" s="5"/>
      <c r="FI3686" s="5"/>
      <c r="FJ3686" s="139"/>
      <c r="FL3686" s="2"/>
      <c r="FN3686" s="2"/>
    </row>
    <row r="3687" spans="153:170" x14ac:dyDescent="0.35">
      <c r="EW3687" s="31"/>
      <c r="FB3687" s="5"/>
      <c r="FI3687" s="5"/>
      <c r="FJ3687" s="139"/>
      <c r="FL3687" s="2"/>
      <c r="FN3687" s="2"/>
    </row>
    <row r="3688" spans="153:170" x14ac:dyDescent="0.35">
      <c r="EW3688" s="31"/>
      <c r="FB3688" s="5"/>
      <c r="FI3688" s="5"/>
      <c r="FJ3688" s="139"/>
      <c r="FL3688" s="2"/>
      <c r="FN3688" s="2"/>
    </row>
    <row r="3689" spans="153:170" x14ac:dyDescent="0.35">
      <c r="EW3689" s="31"/>
      <c r="FB3689" s="5"/>
      <c r="FI3689" s="5"/>
      <c r="FJ3689" s="139"/>
      <c r="FL3689" s="2"/>
      <c r="FN3689" s="2"/>
    </row>
    <row r="3690" spans="153:170" x14ac:dyDescent="0.35">
      <c r="EW3690" s="31"/>
      <c r="FB3690" s="5"/>
      <c r="FI3690" s="5"/>
      <c r="FJ3690" s="139"/>
      <c r="FL3690" s="2"/>
      <c r="FN3690" s="2"/>
    </row>
    <row r="3691" spans="153:170" x14ac:dyDescent="0.35">
      <c r="EW3691" s="31"/>
      <c r="FB3691" s="5"/>
      <c r="FI3691" s="5"/>
      <c r="FJ3691" s="139"/>
      <c r="FL3691" s="2"/>
      <c r="FN3691" s="2"/>
    </row>
    <row r="3692" spans="153:170" x14ac:dyDescent="0.35">
      <c r="EW3692" s="31"/>
      <c r="FB3692" s="5"/>
      <c r="FI3692" s="5"/>
      <c r="FJ3692" s="139"/>
      <c r="FL3692" s="2"/>
      <c r="FN3692" s="2"/>
    </row>
    <row r="3693" spans="153:170" x14ac:dyDescent="0.35">
      <c r="EW3693" s="31"/>
      <c r="FB3693" s="5"/>
      <c r="FI3693" s="5"/>
      <c r="FJ3693" s="139"/>
      <c r="FL3693" s="2"/>
      <c r="FN3693" s="2"/>
    </row>
    <row r="3694" spans="153:170" x14ac:dyDescent="0.35">
      <c r="EW3694" s="31"/>
      <c r="FB3694" s="5"/>
      <c r="FI3694" s="5"/>
      <c r="FJ3694" s="139"/>
      <c r="FL3694" s="2"/>
      <c r="FN3694" s="2"/>
    </row>
    <row r="3695" spans="153:170" x14ac:dyDescent="0.35">
      <c r="EW3695" s="31"/>
      <c r="FB3695" s="5"/>
      <c r="FI3695" s="5"/>
      <c r="FJ3695" s="139"/>
      <c r="FL3695" s="2"/>
      <c r="FN3695" s="2"/>
    </row>
    <row r="3696" spans="153:170" x14ac:dyDescent="0.35">
      <c r="EW3696" s="31"/>
      <c r="FB3696" s="5"/>
      <c r="FI3696" s="5"/>
      <c r="FJ3696" s="139"/>
      <c r="FL3696" s="2"/>
      <c r="FN3696" s="2"/>
    </row>
    <row r="3697" spans="153:170" x14ac:dyDescent="0.35">
      <c r="EW3697" s="31"/>
      <c r="FB3697" s="5"/>
      <c r="FI3697" s="5"/>
      <c r="FJ3697" s="139"/>
      <c r="FL3697" s="2"/>
      <c r="FN3697" s="2"/>
    </row>
    <row r="3698" spans="153:170" x14ac:dyDescent="0.35">
      <c r="EW3698" s="31"/>
      <c r="FB3698" s="5"/>
      <c r="FI3698" s="5"/>
      <c r="FJ3698" s="139"/>
      <c r="FL3698" s="2"/>
      <c r="FN3698" s="2"/>
    </row>
    <row r="3699" spans="153:170" x14ac:dyDescent="0.35">
      <c r="EW3699" s="31"/>
      <c r="FB3699" s="5"/>
      <c r="FI3699" s="5"/>
      <c r="FJ3699" s="139"/>
      <c r="FL3699" s="2"/>
      <c r="FN3699" s="2"/>
    </row>
    <row r="3700" spans="153:170" x14ac:dyDescent="0.35">
      <c r="EW3700" s="31"/>
      <c r="FB3700" s="5"/>
      <c r="FI3700" s="5"/>
      <c r="FJ3700" s="139"/>
      <c r="FL3700" s="2"/>
      <c r="FN3700" s="2"/>
    </row>
    <row r="3701" spans="153:170" x14ac:dyDescent="0.35">
      <c r="EW3701" s="31"/>
      <c r="FB3701" s="5"/>
      <c r="FI3701" s="5"/>
      <c r="FJ3701" s="139"/>
      <c r="FL3701" s="2"/>
      <c r="FN3701" s="2"/>
    </row>
    <row r="3702" spans="153:170" x14ac:dyDescent="0.35">
      <c r="EW3702" s="31"/>
      <c r="FB3702" s="5"/>
      <c r="FI3702" s="5"/>
      <c r="FJ3702" s="139"/>
      <c r="FL3702" s="2"/>
      <c r="FN3702" s="2"/>
    </row>
    <row r="3703" spans="153:170" x14ac:dyDescent="0.35">
      <c r="EW3703" s="31"/>
      <c r="FB3703" s="5"/>
      <c r="FI3703" s="5"/>
      <c r="FJ3703" s="139"/>
      <c r="FL3703" s="2"/>
      <c r="FN3703" s="2"/>
    </row>
    <row r="3704" spans="153:170" x14ac:dyDescent="0.35">
      <c r="EW3704" s="31"/>
      <c r="FB3704" s="5"/>
      <c r="FI3704" s="5"/>
      <c r="FJ3704" s="139"/>
      <c r="FL3704" s="2"/>
      <c r="FN3704" s="2"/>
    </row>
    <row r="3705" spans="153:170" x14ac:dyDescent="0.35">
      <c r="EW3705" s="31"/>
      <c r="FB3705" s="5"/>
      <c r="FI3705" s="5"/>
      <c r="FJ3705" s="139"/>
      <c r="FL3705" s="2"/>
      <c r="FN3705" s="2"/>
    </row>
    <row r="3706" spans="153:170" x14ac:dyDescent="0.35">
      <c r="EW3706" s="31"/>
      <c r="FB3706" s="5"/>
      <c r="FI3706" s="5"/>
      <c r="FJ3706" s="139"/>
      <c r="FL3706" s="2"/>
      <c r="FN3706" s="2"/>
    </row>
    <row r="3707" spans="153:170" x14ac:dyDescent="0.35">
      <c r="EW3707" s="31"/>
      <c r="FB3707" s="5"/>
      <c r="FI3707" s="5"/>
      <c r="FJ3707" s="139"/>
      <c r="FL3707" s="2"/>
      <c r="FN3707" s="2"/>
    </row>
    <row r="3708" spans="153:170" x14ac:dyDescent="0.35">
      <c r="EW3708" s="31"/>
      <c r="FB3708" s="5"/>
      <c r="FI3708" s="5"/>
      <c r="FJ3708" s="139"/>
      <c r="FL3708" s="2"/>
      <c r="FN3708" s="2"/>
    </row>
    <row r="3709" spans="153:170" x14ac:dyDescent="0.35">
      <c r="EW3709" s="31"/>
      <c r="FB3709" s="5"/>
      <c r="FI3709" s="5"/>
      <c r="FJ3709" s="139"/>
      <c r="FL3709" s="2"/>
      <c r="FN3709" s="2"/>
    </row>
    <row r="3710" spans="153:170" x14ac:dyDescent="0.35">
      <c r="EW3710" s="31"/>
      <c r="FB3710" s="5"/>
      <c r="FI3710" s="5"/>
      <c r="FJ3710" s="139"/>
      <c r="FL3710" s="2"/>
      <c r="FN3710" s="2"/>
    </row>
    <row r="3711" spans="153:170" x14ac:dyDescent="0.35">
      <c r="EW3711" s="31"/>
      <c r="FB3711" s="5"/>
      <c r="FI3711" s="5"/>
      <c r="FJ3711" s="139"/>
      <c r="FL3711" s="2"/>
      <c r="FN3711" s="2"/>
    </row>
    <row r="3712" spans="153:170" x14ac:dyDescent="0.35">
      <c r="EW3712" s="31"/>
      <c r="FB3712" s="5"/>
      <c r="FI3712" s="5"/>
      <c r="FJ3712" s="139"/>
      <c r="FL3712" s="2"/>
      <c r="FN3712" s="2"/>
    </row>
    <row r="3713" spans="153:170" x14ac:dyDescent="0.35">
      <c r="EW3713" s="31"/>
      <c r="FB3713" s="5"/>
      <c r="FI3713" s="5"/>
      <c r="FJ3713" s="139"/>
      <c r="FL3713" s="2"/>
      <c r="FN3713" s="2"/>
    </row>
    <row r="3714" spans="153:170" x14ac:dyDescent="0.35">
      <c r="EW3714" s="31"/>
      <c r="FB3714" s="5"/>
      <c r="FI3714" s="5"/>
      <c r="FJ3714" s="139"/>
      <c r="FL3714" s="2"/>
      <c r="FN3714" s="2"/>
    </row>
    <row r="3715" spans="153:170" x14ac:dyDescent="0.35">
      <c r="EW3715" s="31"/>
      <c r="FB3715" s="5"/>
      <c r="FI3715" s="5"/>
      <c r="FJ3715" s="139"/>
      <c r="FL3715" s="2"/>
      <c r="FN3715" s="2"/>
    </row>
    <row r="3716" spans="153:170" x14ac:dyDescent="0.35">
      <c r="EW3716" s="31"/>
      <c r="FB3716" s="5"/>
      <c r="FI3716" s="5"/>
      <c r="FJ3716" s="139"/>
      <c r="FL3716" s="2"/>
      <c r="FN3716" s="2"/>
    </row>
    <row r="3717" spans="153:170" x14ac:dyDescent="0.35">
      <c r="EW3717" s="31"/>
      <c r="FB3717" s="5"/>
      <c r="FI3717" s="5"/>
      <c r="FJ3717" s="139"/>
      <c r="FL3717" s="2"/>
      <c r="FN3717" s="2"/>
    </row>
    <row r="3718" spans="153:170" x14ac:dyDescent="0.35">
      <c r="EW3718" s="31"/>
      <c r="FB3718" s="5"/>
      <c r="FI3718" s="5"/>
      <c r="FJ3718" s="139"/>
      <c r="FL3718" s="2"/>
      <c r="FN3718" s="2"/>
    </row>
    <row r="3719" spans="153:170" x14ac:dyDescent="0.35">
      <c r="EW3719" s="31"/>
      <c r="FB3719" s="5"/>
      <c r="FI3719" s="5"/>
      <c r="FJ3719" s="139"/>
      <c r="FL3719" s="2"/>
      <c r="FN3719" s="2"/>
    </row>
    <row r="3720" spans="153:170" x14ac:dyDescent="0.35">
      <c r="EW3720" s="31"/>
      <c r="FB3720" s="5"/>
      <c r="FI3720" s="5"/>
      <c r="FJ3720" s="139"/>
      <c r="FL3720" s="2"/>
      <c r="FN3720" s="2"/>
    </row>
    <row r="3721" spans="153:170" x14ac:dyDescent="0.35">
      <c r="EW3721" s="31"/>
      <c r="FB3721" s="5"/>
      <c r="FI3721" s="5"/>
      <c r="FJ3721" s="139"/>
      <c r="FL3721" s="2"/>
      <c r="FN3721" s="2"/>
    </row>
    <row r="3722" spans="153:170" x14ac:dyDescent="0.35">
      <c r="EW3722" s="31"/>
      <c r="FB3722" s="5"/>
      <c r="FI3722" s="5"/>
      <c r="FJ3722" s="139"/>
      <c r="FL3722" s="2"/>
      <c r="FN3722" s="2"/>
    </row>
    <row r="3723" spans="153:170" x14ac:dyDescent="0.35">
      <c r="EW3723" s="31"/>
      <c r="FB3723" s="5"/>
      <c r="FI3723" s="5"/>
      <c r="FJ3723" s="139"/>
      <c r="FL3723" s="2"/>
      <c r="FN3723" s="2"/>
    </row>
    <row r="3724" spans="153:170" x14ac:dyDescent="0.35">
      <c r="EW3724" s="31"/>
      <c r="FB3724" s="5"/>
      <c r="FI3724" s="5"/>
      <c r="FJ3724" s="139"/>
      <c r="FL3724" s="2"/>
      <c r="FN3724" s="2"/>
    </row>
    <row r="3725" spans="153:170" x14ac:dyDescent="0.35">
      <c r="EW3725" s="31"/>
      <c r="FB3725" s="5"/>
      <c r="FI3725" s="5"/>
      <c r="FJ3725" s="139"/>
      <c r="FL3725" s="2"/>
      <c r="FN3725" s="2"/>
    </row>
    <row r="3726" spans="153:170" x14ac:dyDescent="0.35">
      <c r="EW3726" s="31"/>
      <c r="FB3726" s="5"/>
      <c r="FI3726" s="5"/>
      <c r="FJ3726" s="139"/>
      <c r="FL3726" s="2"/>
      <c r="FN3726" s="2"/>
    </row>
    <row r="3727" spans="153:170" x14ac:dyDescent="0.35">
      <c r="EW3727" s="31"/>
      <c r="FB3727" s="5"/>
      <c r="FI3727" s="5"/>
      <c r="FJ3727" s="139"/>
      <c r="FL3727" s="2"/>
      <c r="FN3727" s="2"/>
    </row>
    <row r="3728" spans="153:170" x14ac:dyDescent="0.35">
      <c r="EW3728" s="31"/>
      <c r="FB3728" s="5"/>
      <c r="FI3728" s="5"/>
      <c r="FJ3728" s="139"/>
      <c r="FL3728" s="2"/>
      <c r="FN3728" s="2"/>
    </row>
    <row r="3729" spans="153:170" x14ac:dyDescent="0.35">
      <c r="EW3729" s="31"/>
      <c r="FB3729" s="5"/>
      <c r="FI3729" s="5"/>
      <c r="FJ3729" s="139"/>
      <c r="FL3729" s="2"/>
      <c r="FN3729" s="2"/>
    </row>
    <row r="3730" spans="153:170" x14ac:dyDescent="0.35">
      <c r="EW3730" s="31"/>
      <c r="FB3730" s="5"/>
      <c r="FI3730" s="5"/>
      <c r="FJ3730" s="139"/>
      <c r="FL3730" s="2"/>
      <c r="FN3730" s="2"/>
    </row>
    <row r="3731" spans="153:170" x14ac:dyDescent="0.35">
      <c r="EW3731" s="31"/>
      <c r="FB3731" s="5"/>
      <c r="FI3731" s="5"/>
      <c r="FJ3731" s="139"/>
      <c r="FL3731" s="2"/>
      <c r="FN3731" s="2"/>
    </row>
    <row r="3732" spans="153:170" x14ac:dyDescent="0.35">
      <c r="EW3732" s="31"/>
      <c r="FB3732" s="5"/>
      <c r="FI3732" s="5"/>
      <c r="FJ3732" s="139"/>
      <c r="FL3732" s="2"/>
      <c r="FN3732" s="2"/>
    </row>
    <row r="3733" spans="153:170" x14ac:dyDescent="0.35">
      <c r="EW3733" s="31"/>
      <c r="FB3733" s="5"/>
      <c r="FI3733" s="5"/>
      <c r="FJ3733" s="139"/>
      <c r="FL3733" s="2"/>
      <c r="FN3733" s="2"/>
    </row>
    <row r="3734" spans="153:170" x14ac:dyDescent="0.35">
      <c r="EW3734" s="31"/>
      <c r="FB3734" s="5"/>
      <c r="FI3734" s="5"/>
      <c r="FJ3734" s="139"/>
      <c r="FL3734" s="2"/>
      <c r="FN3734" s="2"/>
    </row>
    <row r="3735" spans="153:170" x14ac:dyDescent="0.35">
      <c r="EW3735" s="31"/>
      <c r="FB3735" s="5"/>
      <c r="FI3735" s="5"/>
      <c r="FJ3735" s="139"/>
      <c r="FL3735" s="2"/>
      <c r="FN3735" s="2"/>
    </row>
    <row r="3736" spans="153:170" x14ac:dyDescent="0.35">
      <c r="EW3736" s="31"/>
      <c r="FB3736" s="5"/>
      <c r="FI3736" s="5"/>
      <c r="FJ3736" s="139"/>
      <c r="FL3736" s="2"/>
      <c r="FN3736" s="2"/>
    </row>
    <row r="3737" spans="153:170" x14ac:dyDescent="0.35">
      <c r="EW3737" s="31"/>
      <c r="FB3737" s="5"/>
      <c r="FI3737" s="5"/>
      <c r="FJ3737" s="139"/>
      <c r="FL3737" s="2"/>
      <c r="FN3737" s="2"/>
    </row>
    <row r="3738" spans="153:170" x14ac:dyDescent="0.35">
      <c r="EW3738" s="31"/>
      <c r="FB3738" s="5"/>
      <c r="FI3738" s="5"/>
      <c r="FJ3738" s="139"/>
      <c r="FL3738" s="2"/>
      <c r="FN3738" s="2"/>
    </row>
    <row r="3739" spans="153:170" x14ac:dyDescent="0.35">
      <c r="EW3739" s="31"/>
      <c r="FB3739" s="5"/>
      <c r="FI3739" s="5"/>
      <c r="FJ3739" s="139"/>
      <c r="FL3739" s="2"/>
      <c r="FN3739" s="2"/>
    </row>
    <row r="3740" spans="153:170" x14ac:dyDescent="0.35">
      <c r="EW3740" s="31"/>
      <c r="FB3740" s="5"/>
      <c r="FI3740" s="5"/>
      <c r="FJ3740" s="139"/>
      <c r="FL3740" s="2"/>
      <c r="FN3740" s="2"/>
    </row>
    <row r="3741" spans="153:170" x14ac:dyDescent="0.35">
      <c r="EW3741" s="31"/>
      <c r="FB3741" s="5"/>
      <c r="FI3741" s="5"/>
      <c r="FJ3741" s="139"/>
      <c r="FL3741" s="2"/>
      <c r="FN3741" s="2"/>
    </row>
    <row r="3742" spans="153:170" x14ac:dyDescent="0.35">
      <c r="EW3742" s="31"/>
      <c r="FB3742" s="5"/>
      <c r="FI3742" s="5"/>
      <c r="FJ3742" s="139"/>
      <c r="FL3742" s="2"/>
      <c r="FN3742" s="2"/>
    </row>
    <row r="3743" spans="153:170" x14ac:dyDescent="0.35">
      <c r="EW3743" s="31"/>
      <c r="FB3743" s="5"/>
      <c r="FI3743" s="5"/>
      <c r="FJ3743" s="139"/>
      <c r="FL3743" s="2"/>
      <c r="FN3743" s="2"/>
    </row>
    <row r="3744" spans="153:170" x14ac:dyDescent="0.35">
      <c r="EW3744" s="31"/>
      <c r="FB3744" s="5"/>
      <c r="FI3744" s="5"/>
      <c r="FJ3744" s="139"/>
      <c r="FL3744" s="2"/>
      <c r="FN3744" s="2"/>
    </row>
    <row r="3745" spans="153:170" x14ac:dyDescent="0.35">
      <c r="EW3745" s="31"/>
      <c r="FB3745" s="5"/>
      <c r="FI3745" s="5"/>
      <c r="FJ3745" s="139"/>
      <c r="FL3745" s="2"/>
      <c r="FN3745" s="2"/>
    </row>
    <row r="3746" spans="153:170" x14ac:dyDescent="0.35">
      <c r="EW3746" s="31"/>
      <c r="FB3746" s="5"/>
      <c r="FI3746" s="5"/>
      <c r="FJ3746" s="139"/>
      <c r="FL3746" s="2"/>
      <c r="FN3746" s="2"/>
    </row>
    <row r="3747" spans="153:170" x14ac:dyDescent="0.35">
      <c r="EW3747" s="31"/>
      <c r="FB3747" s="5"/>
      <c r="FI3747" s="5"/>
      <c r="FJ3747" s="139"/>
      <c r="FL3747" s="2"/>
      <c r="FN3747" s="2"/>
    </row>
    <row r="3748" spans="153:170" x14ac:dyDescent="0.35">
      <c r="EW3748" s="31"/>
      <c r="FB3748" s="5"/>
      <c r="FI3748" s="5"/>
      <c r="FJ3748" s="139"/>
      <c r="FL3748" s="2"/>
      <c r="FN3748" s="2"/>
    </row>
    <row r="3749" spans="153:170" x14ac:dyDescent="0.35">
      <c r="EW3749" s="31"/>
      <c r="FB3749" s="5"/>
      <c r="FI3749" s="5"/>
      <c r="FJ3749" s="139"/>
      <c r="FL3749" s="2"/>
      <c r="FN3749" s="2"/>
    </row>
    <row r="3750" spans="153:170" x14ac:dyDescent="0.35">
      <c r="EW3750" s="31"/>
      <c r="FB3750" s="5"/>
      <c r="FI3750" s="5"/>
      <c r="FJ3750" s="139"/>
      <c r="FL3750" s="2"/>
      <c r="FN3750" s="2"/>
    </row>
    <row r="3751" spans="153:170" x14ac:dyDescent="0.35">
      <c r="EW3751" s="31"/>
      <c r="FB3751" s="5"/>
      <c r="FI3751" s="5"/>
      <c r="FJ3751" s="139"/>
      <c r="FL3751" s="2"/>
      <c r="FN3751" s="2"/>
    </row>
    <row r="3752" spans="153:170" x14ac:dyDescent="0.35">
      <c r="EW3752" s="31"/>
      <c r="FB3752" s="5"/>
      <c r="FI3752" s="5"/>
      <c r="FJ3752" s="139"/>
      <c r="FL3752" s="2"/>
      <c r="FN3752" s="2"/>
    </row>
    <row r="3753" spans="153:170" x14ac:dyDescent="0.35">
      <c r="EW3753" s="31"/>
      <c r="FB3753" s="5"/>
      <c r="FI3753" s="5"/>
      <c r="FJ3753" s="139"/>
      <c r="FL3753" s="2"/>
      <c r="FN3753" s="2"/>
    </row>
    <row r="3754" spans="153:170" x14ac:dyDescent="0.35">
      <c r="EW3754" s="31"/>
      <c r="FB3754" s="5"/>
      <c r="FI3754" s="5"/>
      <c r="FJ3754" s="139"/>
      <c r="FL3754" s="2"/>
      <c r="FN3754" s="2"/>
    </row>
    <row r="3755" spans="153:170" x14ac:dyDescent="0.35">
      <c r="EW3755" s="31"/>
      <c r="FB3755" s="5"/>
      <c r="FI3755" s="5"/>
      <c r="FJ3755" s="139"/>
      <c r="FL3755" s="2"/>
      <c r="FN3755" s="2"/>
    </row>
    <row r="3756" spans="153:170" x14ac:dyDescent="0.35">
      <c r="EW3756" s="31"/>
      <c r="FB3756" s="5"/>
      <c r="FI3756" s="5"/>
      <c r="FJ3756" s="139"/>
      <c r="FL3756" s="2"/>
      <c r="FN3756" s="2"/>
    </row>
    <row r="3757" spans="153:170" x14ac:dyDescent="0.35">
      <c r="EW3757" s="31"/>
      <c r="FB3757" s="5"/>
      <c r="FI3757" s="5"/>
      <c r="FJ3757" s="139"/>
      <c r="FL3757" s="2"/>
      <c r="FN3757" s="2"/>
    </row>
    <row r="3758" spans="153:170" x14ac:dyDescent="0.35">
      <c r="EW3758" s="31"/>
      <c r="FB3758" s="5"/>
      <c r="FI3758" s="5"/>
      <c r="FJ3758" s="139"/>
      <c r="FL3758" s="2"/>
      <c r="FN3758" s="2"/>
    </row>
    <row r="3759" spans="153:170" x14ac:dyDescent="0.35">
      <c r="EW3759" s="31"/>
      <c r="FB3759" s="5"/>
      <c r="FI3759" s="5"/>
      <c r="FJ3759" s="139"/>
      <c r="FL3759" s="2"/>
      <c r="FN3759" s="2"/>
    </row>
    <row r="3760" spans="153:170" x14ac:dyDescent="0.35">
      <c r="EW3760" s="31"/>
      <c r="FB3760" s="5"/>
      <c r="FI3760" s="5"/>
      <c r="FJ3760" s="139"/>
      <c r="FL3760" s="2"/>
      <c r="FN3760" s="2"/>
    </row>
    <row r="3761" spans="153:170" x14ac:dyDescent="0.35">
      <c r="EW3761" s="31"/>
      <c r="FB3761" s="5"/>
      <c r="FI3761" s="5"/>
      <c r="FJ3761" s="139"/>
      <c r="FL3761" s="2"/>
      <c r="FN3761" s="2"/>
    </row>
    <row r="3762" spans="153:170" x14ac:dyDescent="0.35">
      <c r="EW3762" s="31"/>
      <c r="FB3762" s="5"/>
      <c r="FI3762" s="5"/>
      <c r="FJ3762" s="139"/>
      <c r="FL3762" s="2"/>
      <c r="FN3762" s="2"/>
    </row>
    <row r="3763" spans="153:170" x14ac:dyDescent="0.35">
      <c r="EW3763" s="31"/>
      <c r="FB3763" s="5"/>
      <c r="FI3763" s="5"/>
      <c r="FJ3763" s="139"/>
      <c r="FL3763" s="2"/>
      <c r="FN3763" s="2"/>
    </row>
    <row r="3764" spans="153:170" x14ac:dyDescent="0.35">
      <c r="EW3764" s="31"/>
      <c r="FB3764" s="5"/>
      <c r="FI3764" s="5"/>
      <c r="FJ3764" s="139"/>
      <c r="FL3764" s="2"/>
      <c r="FN3764" s="2"/>
    </row>
    <row r="3765" spans="153:170" x14ac:dyDescent="0.35">
      <c r="EW3765" s="31"/>
      <c r="FB3765" s="5"/>
      <c r="FI3765" s="5"/>
      <c r="FJ3765" s="139"/>
      <c r="FL3765" s="2"/>
      <c r="FN3765" s="2"/>
    </row>
    <row r="3766" spans="153:170" x14ac:dyDescent="0.35">
      <c r="EW3766" s="31"/>
      <c r="FB3766" s="5"/>
      <c r="FI3766" s="5"/>
      <c r="FJ3766" s="139"/>
      <c r="FL3766" s="2"/>
      <c r="FN3766" s="2"/>
    </row>
    <row r="3767" spans="153:170" x14ac:dyDescent="0.35">
      <c r="EW3767" s="31"/>
      <c r="FB3767" s="5"/>
      <c r="FI3767" s="5"/>
      <c r="FJ3767" s="139"/>
      <c r="FL3767" s="2"/>
      <c r="FN3767" s="2"/>
    </row>
    <row r="3768" spans="153:170" x14ac:dyDescent="0.35">
      <c r="EW3768" s="31"/>
      <c r="FB3768" s="5"/>
      <c r="FI3768" s="5"/>
      <c r="FJ3768" s="139"/>
      <c r="FL3768" s="2"/>
      <c r="FN3768" s="2"/>
    </row>
    <row r="3769" spans="153:170" x14ac:dyDescent="0.35">
      <c r="EW3769" s="31"/>
      <c r="FB3769" s="5"/>
      <c r="FI3769" s="5"/>
      <c r="FJ3769" s="139"/>
      <c r="FL3769" s="2"/>
      <c r="FN3769" s="2"/>
    </row>
    <row r="3770" spans="153:170" x14ac:dyDescent="0.35">
      <c r="EW3770" s="31"/>
      <c r="FB3770" s="5"/>
      <c r="FI3770" s="5"/>
      <c r="FJ3770" s="139"/>
      <c r="FL3770" s="2"/>
      <c r="FN3770" s="2"/>
    </row>
    <row r="3771" spans="153:170" x14ac:dyDescent="0.35">
      <c r="EW3771" s="31"/>
      <c r="FB3771" s="5"/>
      <c r="FI3771" s="5"/>
      <c r="FJ3771" s="139"/>
      <c r="FL3771" s="2"/>
      <c r="FN3771" s="2"/>
    </row>
    <row r="3772" spans="153:170" x14ac:dyDescent="0.35">
      <c r="EW3772" s="31"/>
      <c r="FB3772" s="5"/>
      <c r="FI3772" s="5"/>
      <c r="FJ3772" s="139"/>
      <c r="FL3772" s="2"/>
      <c r="FN3772" s="2"/>
    </row>
    <row r="3773" spans="153:170" x14ac:dyDescent="0.35">
      <c r="EW3773" s="31"/>
      <c r="FB3773" s="5"/>
      <c r="FI3773" s="5"/>
      <c r="FJ3773" s="139"/>
      <c r="FL3773" s="2"/>
      <c r="FN3773" s="2"/>
    </row>
    <row r="3774" spans="153:170" x14ac:dyDescent="0.35">
      <c r="EW3774" s="31"/>
      <c r="FB3774" s="5"/>
      <c r="FI3774" s="5"/>
      <c r="FJ3774" s="139"/>
      <c r="FL3774" s="2"/>
      <c r="FN3774" s="2"/>
    </row>
    <row r="3775" spans="153:170" x14ac:dyDescent="0.35">
      <c r="EW3775" s="31"/>
      <c r="FB3775" s="5"/>
      <c r="FI3775" s="5"/>
      <c r="FJ3775" s="139"/>
      <c r="FL3775" s="2"/>
      <c r="FN3775" s="2"/>
    </row>
    <row r="3776" spans="153:170" x14ac:dyDescent="0.35">
      <c r="EW3776" s="31"/>
      <c r="FB3776" s="5"/>
      <c r="FI3776" s="5"/>
      <c r="FJ3776" s="139"/>
      <c r="FL3776" s="2"/>
      <c r="FN3776" s="2"/>
    </row>
    <row r="3777" spans="153:170" x14ac:dyDescent="0.35">
      <c r="EW3777" s="31"/>
      <c r="FB3777" s="5"/>
      <c r="FI3777" s="5"/>
      <c r="FJ3777" s="139"/>
      <c r="FL3777" s="2"/>
      <c r="FN3777" s="2"/>
    </row>
    <row r="3778" spans="153:170" x14ac:dyDescent="0.35">
      <c r="EW3778" s="31"/>
      <c r="FB3778" s="5"/>
      <c r="FI3778" s="5"/>
      <c r="FJ3778" s="139"/>
      <c r="FL3778" s="2"/>
      <c r="FN3778" s="2"/>
    </row>
    <row r="3779" spans="153:170" x14ac:dyDescent="0.35">
      <c r="EW3779" s="31"/>
      <c r="FB3779" s="5"/>
      <c r="FI3779" s="5"/>
      <c r="FJ3779" s="139"/>
      <c r="FL3779" s="2"/>
      <c r="FN3779" s="2"/>
    </row>
    <row r="3780" spans="153:170" x14ac:dyDescent="0.35">
      <c r="EW3780" s="31"/>
      <c r="FB3780" s="5"/>
      <c r="FI3780" s="5"/>
      <c r="FJ3780" s="139"/>
      <c r="FL3780" s="2"/>
      <c r="FN3780" s="2"/>
    </row>
    <row r="3781" spans="153:170" x14ac:dyDescent="0.35">
      <c r="EW3781" s="31"/>
      <c r="FB3781" s="5"/>
      <c r="FI3781" s="5"/>
      <c r="FJ3781" s="139"/>
      <c r="FL3781" s="2"/>
      <c r="FN3781" s="2"/>
    </row>
    <row r="3782" spans="153:170" x14ac:dyDescent="0.35">
      <c r="EW3782" s="31"/>
      <c r="FB3782" s="5"/>
      <c r="FI3782" s="5"/>
      <c r="FJ3782" s="139"/>
      <c r="FL3782" s="2"/>
      <c r="FN3782" s="2"/>
    </row>
    <row r="3783" spans="153:170" x14ac:dyDescent="0.35">
      <c r="EW3783" s="31"/>
      <c r="FB3783" s="5"/>
      <c r="FI3783" s="5"/>
      <c r="FJ3783" s="139"/>
      <c r="FL3783" s="2"/>
      <c r="FN3783" s="2"/>
    </row>
    <row r="3784" spans="153:170" x14ac:dyDescent="0.35">
      <c r="EW3784" s="31"/>
      <c r="FB3784" s="5"/>
      <c r="FI3784" s="5"/>
      <c r="FJ3784" s="139"/>
      <c r="FL3784" s="2"/>
      <c r="FN3784" s="2"/>
    </row>
    <row r="3785" spans="153:170" x14ac:dyDescent="0.35">
      <c r="EW3785" s="31"/>
      <c r="FB3785" s="5"/>
      <c r="FI3785" s="5"/>
      <c r="FJ3785" s="139"/>
      <c r="FL3785" s="2"/>
      <c r="FN3785" s="2"/>
    </row>
    <row r="3786" spans="153:170" x14ac:dyDescent="0.35">
      <c r="EW3786" s="31"/>
      <c r="FB3786" s="5"/>
      <c r="FI3786" s="5"/>
      <c r="FJ3786" s="139"/>
      <c r="FL3786" s="2"/>
      <c r="FN3786" s="2"/>
    </row>
    <row r="3787" spans="153:170" x14ac:dyDescent="0.35">
      <c r="EW3787" s="31"/>
      <c r="FB3787" s="5"/>
      <c r="FI3787" s="5"/>
      <c r="FJ3787" s="139"/>
      <c r="FL3787" s="2"/>
      <c r="FN3787" s="2"/>
    </row>
    <row r="3788" spans="153:170" x14ac:dyDescent="0.35">
      <c r="EW3788" s="31"/>
      <c r="FB3788" s="5"/>
      <c r="FI3788" s="5"/>
      <c r="FJ3788" s="139"/>
      <c r="FL3788" s="2"/>
      <c r="FN3788" s="2"/>
    </row>
    <row r="3789" spans="153:170" x14ac:dyDescent="0.35">
      <c r="EW3789" s="31"/>
      <c r="FB3789" s="5"/>
      <c r="FI3789" s="5"/>
      <c r="FJ3789" s="139"/>
      <c r="FL3789" s="2"/>
      <c r="FN3789" s="2"/>
    </row>
    <row r="3790" spans="153:170" x14ac:dyDescent="0.35">
      <c r="EW3790" s="31"/>
      <c r="FB3790" s="5"/>
      <c r="FI3790" s="5"/>
      <c r="FJ3790" s="139"/>
      <c r="FL3790" s="2"/>
      <c r="FN3790" s="2"/>
    </row>
    <row r="3791" spans="153:170" x14ac:dyDescent="0.35">
      <c r="EW3791" s="31"/>
      <c r="FB3791" s="5"/>
      <c r="FI3791" s="5"/>
      <c r="FJ3791" s="139"/>
      <c r="FL3791" s="2"/>
      <c r="FN3791" s="2"/>
    </row>
    <row r="3792" spans="153:170" x14ac:dyDescent="0.35">
      <c r="EW3792" s="31"/>
      <c r="FB3792" s="5"/>
      <c r="FI3792" s="5"/>
      <c r="FJ3792" s="139"/>
      <c r="FL3792" s="2"/>
      <c r="FN3792" s="2"/>
    </row>
    <row r="3793" spans="153:170" x14ac:dyDescent="0.35">
      <c r="EW3793" s="31"/>
      <c r="FB3793" s="5"/>
      <c r="FI3793" s="5"/>
      <c r="FJ3793" s="139"/>
      <c r="FL3793" s="2"/>
      <c r="FN3793" s="2"/>
    </row>
    <row r="3794" spans="153:170" x14ac:dyDescent="0.35">
      <c r="EW3794" s="31"/>
      <c r="FB3794" s="5"/>
      <c r="FI3794" s="5"/>
      <c r="FJ3794" s="139"/>
      <c r="FL3794" s="2"/>
      <c r="FN3794" s="2"/>
    </row>
    <row r="3795" spans="153:170" x14ac:dyDescent="0.35">
      <c r="EW3795" s="31"/>
      <c r="FB3795" s="5"/>
      <c r="FI3795" s="5"/>
      <c r="FJ3795" s="139"/>
      <c r="FL3795" s="2"/>
      <c r="FN3795" s="2"/>
    </row>
    <row r="3796" spans="153:170" x14ac:dyDescent="0.35">
      <c r="EW3796" s="31"/>
      <c r="FB3796" s="5"/>
      <c r="FI3796" s="5"/>
      <c r="FJ3796" s="139"/>
      <c r="FL3796" s="2"/>
      <c r="FN3796" s="2"/>
    </row>
    <row r="3797" spans="153:170" x14ac:dyDescent="0.35">
      <c r="EW3797" s="31"/>
      <c r="FB3797" s="5"/>
      <c r="FI3797" s="5"/>
      <c r="FJ3797" s="139"/>
      <c r="FL3797" s="2"/>
      <c r="FN3797" s="2"/>
    </row>
    <row r="3798" spans="153:170" x14ac:dyDescent="0.35">
      <c r="EW3798" s="31"/>
      <c r="FB3798" s="5"/>
      <c r="FI3798" s="5"/>
      <c r="FJ3798" s="139"/>
      <c r="FL3798" s="2"/>
      <c r="FN3798" s="2"/>
    </row>
    <row r="3799" spans="153:170" x14ac:dyDescent="0.35">
      <c r="EW3799" s="31"/>
      <c r="FB3799" s="5"/>
      <c r="FI3799" s="5"/>
      <c r="FJ3799" s="139"/>
      <c r="FL3799" s="2"/>
      <c r="FN3799" s="2"/>
    </row>
    <row r="3800" spans="153:170" x14ac:dyDescent="0.35">
      <c r="EW3800" s="31"/>
      <c r="FB3800" s="5"/>
      <c r="FI3800" s="5"/>
      <c r="FJ3800" s="139"/>
      <c r="FL3800" s="2"/>
      <c r="FN3800" s="2"/>
    </row>
    <row r="3801" spans="153:170" x14ac:dyDescent="0.35">
      <c r="EW3801" s="31"/>
      <c r="FB3801" s="5"/>
      <c r="FI3801" s="5"/>
      <c r="FJ3801" s="139"/>
      <c r="FL3801" s="2"/>
      <c r="FN3801" s="2"/>
    </row>
    <row r="3802" spans="153:170" x14ac:dyDescent="0.35">
      <c r="EW3802" s="31"/>
      <c r="FB3802" s="5"/>
      <c r="FI3802" s="5"/>
      <c r="FJ3802" s="139"/>
      <c r="FL3802" s="2"/>
      <c r="FN3802" s="2"/>
    </row>
    <row r="3803" spans="153:170" x14ac:dyDescent="0.35">
      <c r="EW3803" s="31"/>
      <c r="FB3803" s="5"/>
      <c r="FI3803" s="5"/>
      <c r="FJ3803" s="139"/>
      <c r="FL3803" s="2"/>
      <c r="FN3803" s="2"/>
    </row>
    <row r="3804" spans="153:170" x14ac:dyDescent="0.35">
      <c r="EW3804" s="31"/>
      <c r="FB3804" s="5"/>
      <c r="FI3804" s="5"/>
      <c r="FJ3804" s="139"/>
      <c r="FL3804" s="2"/>
      <c r="FN3804" s="2"/>
    </row>
    <row r="3805" spans="153:170" x14ac:dyDescent="0.35">
      <c r="EW3805" s="31"/>
      <c r="FB3805" s="5"/>
      <c r="FI3805" s="5"/>
      <c r="FJ3805" s="139"/>
      <c r="FL3805" s="2"/>
      <c r="FN3805" s="2"/>
    </row>
    <row r="3806" spans="153:170" x14ac:dyDescent="0.35">
      <c r="EW3806" s="31"/>
      <c r="FB3806" s="5"/>
      <c r="FI3806" s="5"/>
      <c r="FJ3806" s="139"/>
      <c r="FL3806" s="2"/>
      <c r="FN3806" s="2"/>
    </row>
    <row r="3807" spans="153:170" x14ac:dyDescent="0.35">
      <c r="EW3807" s="31"/>
      <c r="FB3807" s="5"/>
      <c r="FI3807" s="5"/>
      <c r="FJ3807" s="139"/>
      <c r="FL3807" s="2"/>
      <c r="FN3807" s="2"/>
    </row>
    <row r="3808" spans="153:170" x14ac:dyDescent="0.35">
      <c r="EW3808" s="31"/>
      <c r="FB3808" s="5"/>
      <c r="FI3808" s="5"/>
      <c r="FJ3808" s="139"/>
      <c r="FL3808" s="2"/>
      <c r="FN3808" s="2"/>
    </row>
    <row r="3809" spans="153:170" x14ac:dyDescent="0.35">
      <c r="EW3809" s="31"/>
      <c r="FB3809" s="5"/>
      <c r="FI3809" s="5"/>
      <c r="FJ3809" s="139"/>
      <c r="FL3809" s="2"/>
      <c r="FN3809" s="2"/>
    </row>
    <row r="3810" spans="153:170" x14ac:dyDescent="0.35">
      <c r="EW3810" s="31"/>
      <c r="FB3810" s="5"/>
      <c r="FI3810" s="5"/>
      <c r="FJ3810" s="139"/>
      <c r="FL3810" s="2"/>
      <c r="FN3810" s="2"/>
    </row>
    <row r="3811" spans="153:170" x14ac:dyDescent="0.35">
      <c r="EW3811" s="31"/>
      <c r="FB3811" s="5"/>
      <c r="FI3811" s="5"/>
      <c r="FJ3811" s="139"/>
      <c r="FL3811" s="2"/>
      <c r="FN3811" s="2"/>
    </row>
    <row r="3812" spans="153:170" x14ac:dyDescent="0.35">
      <c r="EW3812" s="31"/>
      <c r="FB3812" s="5"/>
      <c r="FI3812" s="5"/>
      <c r="FJ3812" s="139"/>
      <c r="FL3812" s="2"/>
      <c r="FN3812" s="2"/>
    </row>
    <row r="3813" spans="153:170" x14ac:dyDescent="0.35">
      <c r="EW3813" s="31"/>
      <c r="FB3813" s="5"/>
      <c r="FI3813" s="5"/>
      <c r="FJ3813" s="139"/>
      <c r="FL3813" s="2"/>
      <c r="FN3813" s="2"/>
    </row>
    <row r="3814" spans="153:170" x14ac:dyDescent="0.35">
      <c r="EW3814" s="31"/>
      <c r="FB3814" s="5"/>
      <c r="FI3814" s="5"/>
      <c r="FJ3814" s="139"/>
      <c r="FL3814" s="2"/>
      <c r="FN3814" s="2"/>
    </row>
    <row r="3815" spans="153:170" x14ac:dyDescent="0.35">
      <c r="EW3815" s="31"/>
      <c r="FB3815" s="5"/>
      <c r="FI3815" s="5"/>
      <c r="FJ3815" s="139"/>
      <c r="FL3815" s="2"/>
      <c r="FN3815" s="2"/>
    </row>
    <row r="3816" spans="153:170" x14ac:dyDescent="0.35">
      <c r="EW3816" s="31"/>
      <c r="FB3816" s="5"/>
      <c r="FI3816" s="5"/>
      <c r="FJ3816" s="139"/>
      <c r="FL3816" s="2"/>
      <c r="FN3816" s="2"/>
    </row>
    <row r="3817" spans="153:170" x14ac:dyDescent="0.35">
      <c r="EW3817" s="31"/>
      <c r="FB3817" s="5"/>
      <c r="FI3817" s="5"/>
      <c r="FJ3817" s="139"/>
      <c r="FL3817" s="2"/>
      <c r="FN3817" s="2"/>
    </row>
    <row r="3818" spans="153:170" x14ac:dyDescent="0.35">
      <c r="EW3818" s="31"/>
      <c r="FB3818" s="5"/>
      <c r="FI3818" s="5"/>
      <c r="FJ3818" s="139"/>
      <c r="FL3818" s="2"/>
      <c r="FN3818" s="2"/>
    </row>
    <row r="3819" spans="153:170" x14ac:dyDescent="0.35">
      <c r="EW3819" s="31"/>
      <c r="FB3819" s="5"/>
      <c r="FI3819" s="5"/>
      <c r="FJ3819" s="139"/>
      <c r="FL3819" s="2"/>
      <c r="FN3819" s="2"/>
    </row>
    <row r="3820" spans="153:170" x14ac:dyDescent="0.35">
      <c r="EW3820" s="31"/>
      <c r="FB3820" s="5"/>
      <c r="FI3820" s="5"/>
      <c r="FJ3820" s="139"/>
      <c r="FL3820" s="2"/>
      <c r="FN3820" s="2"/>
    </row>
    <row r="3821" spans="153:170" x14ac:dyDescent="0.35">
      <c r="EW3821" s="31"/>
      <c r="FB3821" s="5"/>
      <c r="FI3821" s="5"/>
      <c r="FJ3821" s="139"/>
      <c r="FL3821" s="2"/>
      <c r="FN3821" s="2"/>
    </row>
    <row r="3822" spans="153:170" x14ac:dyDescent="0.35">
      <c r="EW3822" s="31"/>
      <c r="FB3822" s="5"/>
      <c r="FI3822" s="5"/>
      <c r="FJ3822" s="139"/>
      <c r="FL3822" s="2"/>
      <c r="FN3822" s="2"/>
    </row>
    <row r="3823" spans="153:170" x14ac:dyDescent="0.35">
      <c r="EW3823" s="31"/>
      <c r="FB3823" s="5"/>
      <c r="FI3823" s="5"/>
      <c r="FJ3823" s="139"/>
      <c r="FL3823" s="2"/>
      <c r="FN3823" s="2"/>
    </row>
    <row r="3824" spans="153:170" x14ac:dyDescent="0.35">
      <c r="EW3824" s="31"/>
      <c r="FB3824" s="5"/>
      <c r="FI3824" s="5"/>
      <c r="FJ3824" s="139"/>
      <c r="FL3824" s="2"/>
      <c r="FN3824" s="2"/>
    </row>
    <row r="3825" spans="153:170" x14ac:dyDescent="0.35">
      <c r="EW3825" s="31"/>
      <c r="FB3825" s="5"/>
      <c r="FI3825" s="5"/>
      <c r="FJ3825" s="139"/>
      <c r="FL3825" s="2"/>
      <c r="FN3825" s="2"/>
    </row>
    <row r="3826" spans="153:170" x14ac:dyDescent="0.35">
      <c r="EW3826" s="31"/>
      <c r="FB3826" s="5"/>
      <c r="FI3826" s="5"/>
      <c r="FJ3826" s="139"/>
      <c r="FL3826" s="2"/>
      <c r="FN3826" s="2"/>
    </row>
    <row r="3827" spans="153:170" x14ac:dyDescent="0.35">
      <c r="EW3827" s="31"/>
      <c r="FB3827" s="5"/>
      <c r="FI3827" s="5"/>
      <c r="FJ3827" s="139"/>
      <c r="FL3827" s="2"/>
      <c r="FN3827" s="2"/>
    </row>
    <row r="3828" spans="153:170" x14ac:dyDescent="0.35">
      <c r="EW3828" s="31"/>
      <c r="FB3828" s="5"/>
      <c r="FI3828" s="5"/>
      <c r="FJ3828" s="139"/>
      <c r="FL3828" s="2"/>
      <c r="FN3828" s="2"/>
    </row>
    <row r="3829" spans="153:170" x14ac:dyDescent="0.35">
      <c r="EW3829" s="31"/>
      <c r="FB3829" s="5"/>
      <c r="FI3829" s="5"/>
      <c r="FJ3829" s="139"/>
      <c r="FL3829" s="2"/>
      <c r="FN3829" s="2"/>
    </row>
    <row r="3830" spans="153:170" x14ac:dyDescent="0.35">
      <c r="EW3830" s="31"/>
      <c r="FB3830" s="5"/>
      <c r="FI3830" s="5"/>
      <c r="FJ3830" s="139"/>
      <c r="FL3830" s="2"/>
      <c r="FN3830" s="2"/>
    </row>
    <row r="3831" spans="153:170" x14ac:dyDescent="0.35">
      <c r="EW3831" s="31"/>
      <c r="FB3831" s="5"/>
      <c r="FI3831" s="5"/>
      <c r="FJ3831" s="139"/>
      <c r="FL3831" s="2"/>
      <c r="FN3831" s="2"/>
    </row>
    <row r="3832" spans="153:170" x14ac:dyDescent="0.35">
      <c r="EW3832" s="31"/>
      <c r="FB3832" s="5"/>
      <c r="FI3832" s="5"/>
      <c r="FJ3832" s="139"/>
      <c r="FL3832" s="2"/>
      <c r="FN3832" s="2"/>
    </row>
    <row r="3833" spans="153:170" x14ac:dyDescent="0.35">
      <c r="EW3833" s="31"/>
      <c r="FB3833" s="5"/>
      <c r="FI3833" s="5"/>
      <c r="FJ3833" s="139"/>
      <c r="FL3833" s="2"/>
      <c r="FN3833" s="2"/>
    </row>
    <row r="3834" spans="153:170" x14ac:dyDescent="0.35">
      <c r="EW3834" s="31"/>
      <c r="FB3834" s="5"/>
      <c r="FI3834" s="5"/>
      <c r="FJ3834" s="139"/>
      <c r="FL3834" s="2"/>
      <c r="FN3834" s="2"/>
    </row>
    <row r="3835" spans="153:170" x14ac:dyDescent="0.35">
      <c r="EW3835" s="31"/>
      <c r="FB3835" s="5"/>
      <c r="FI3835" s="5"/>
      <c r="FJ3835" s="139"/>
      <c r="FL3835" s="2"/>
      <c r="FN3835" s="2"/>
    </row>
    <row r="3836" spans="153:170" x14ac:dyDescent="0.35">
      <c r="EW3836" s="31"/>
      <c r="FB3836" s="5"/>
      <c r="FI3836" s="5"/>
      <c r="FJ3836" s="139"/>
      <c r="FL3836" s="2"/>
      <c r="FN3836" s="2"/>
    </row>
    <row r="3837" spans="153:170" x14ac:dyDescent="0.35">
      <c r="EW3837" s="31"/>
      <c r="FB3837" s="5"/>
      <c r="FI3837" s="5"/>
      <c r="FJ3837" s="139"/>
      <c r="FL3837" s="2"/>
      <c r="FN3837" s="2"/>
    </row>
    <row r="3838" spans="153:170" x14ac:dyDescent="0.35">
      <c r="EW3838" s="31"/>
      <c r="FB3838" s="5"/>
      <c r="FI3838" s="5"/>
      <c r="FJ3838" s="139"/>
      <c r="FL3838" s="2"/>
      <c r="FN3838" s="2"/>
    </row>
    <row r="3839" spans="153:170" x14ac:dyDescent="0.35">
      <c r="EW3839" s="31"/>
      <c r="FB3839" s="5"/>
      <c r="FI3839" s="5"/>
      <c r="FJ3839" s="139"/>
      <c r="FL3839" s="2"/>
      <c r="FN3839" s="2"/>
    </row>
    <row r="3840" spans="153:170" x14ac:dyDescent="0.35">
      <c r="EW3840" s="31"/>
      <c r="FB3840" s="5"/>
      <c r="FI3840" s="5"/>
      <c r="FJ3840" s="139"/>
      <c r="FL3840" s="2"/>
      <c r="FN3840" s="2"/>
    </row>
    <row r="3841" spans="153:170" x14ac:dyDescent="0.35">
      <c r="EW3841" s="31"/>
      <c r="FB3841" s="5"/>
      <c r="FI3841" s="5"/>
      <c r="FJ3841" s="139"/>
      <c r="FL3841" s="2"/>
      <c r="FN3841" s="2"/>
    </row>
    <row r="3842" spans="153:170" x14ac:dyDescent="0.35">
      <c r="EW3842" s="31"/>
      <c r="FB3842" s="5"/>
      <c r="FI3842" s="5"/>
      <c r="FJ3842" s="139"/>
      <c r="FL3842" s="2"/>
      <c r="FN3842" s="2"/>
    </row>
    <row r="3843" spans="153:170" x14ac:dyDescent="0.35">
      <c r="EW3843" s="31"/>
      <c r="FB3843" s="5"/>
      <c r="FI3843" s="5"/>
      <c r="FJ3843" s="139"/>
      <c r="FL3843" s="2"/>
      <c r="FN3843" s="2"/>
    </row>
    <row r="3844" spans="153:170" x14ac:dyDescent="0.35">
      <c r="EW3844" s="31"/>
      <c r="FB3844" s="5"/>
      <c r="FI3844" s="5"/>
      <c r="FJ3844" s="139"/>
      <c r="FL3844" s="2"/>
      <c r="FN3844" s="2"/>
    </row>
    <row r="3845" spans="153:170" x14ac:dyDescent="0.35">
      <c r="EW3845" s="31"/>
      <c r="FB3845" s="5"/>
      <c r="FI3845" s="5"/>
      <c r="FJ3845" s="139"/>
      <c r="FL3845" s="2"/>
      <c r="FN3845" s="2"/>
    </row>
    <row r="3846" spans="153:170" x14ac:dyDescent="0.35">
      <c r="EW3846" s="31"/>
      <c r="FB3846" s="5"/>
      <c r="FI3846" s="5"/>
      <c r="FJ3846" s="139"/>
      <c r="FL3846" s="2"/>
      <c r="FN3846" s="2"/>
    </row>
    <row r="3847" spans="153:170" x14ac:dyDescent="0.35">
      <c r="EW3847" s="31"/>
      <c r="FB3847" s="5"/>
      <c r="FI3847" s="5"/>
      <c r="FJ3847" s="139"/>
      <c r="FL3847" s="2"/>
      <c r="FN3847" s="2"/>
    </row>
    <row r="3848" spans="153:170" x14ac:dyDescent="0.35">
      <c r="EW3848" s="31"/>
      <c r="FB3848" s="5"/>
      <c r="FI3848" s="5"/>
      <c r="FJ3848" s="139"/>
      <c r="FL3848" s="2"/>
      <c r="FN3848" s="2"/>
    </row>
    <row r="3849" spans="153:170" x14ac:dyDescent="0.35">
      <c r="EW3849" s="31"/>
      <c r="FB3849" s="5"/>
      <c r="FI3849" s="5"/>
      <c r="FJ3849" s="139"/>
      <c r="FL3849" s="2"/>
      <c r="FN3849" s="2"/>
    </row>
    <row r="3850" spans="153:170" x14ac:dyDescent="0.35">
      <c r="EW3850" s="31"/>
      <c r="FB3850" s="5"/>
      <c r="FI3850" s="5"/>
      <c r="FJ3850" s="139"/>
      <c r="FL3850" s="2"/>
      <c r="FN3850" s="2"/>
    </row>
    <row r="3851" spans="153:170" x14ac:dyDescent="0.35">
      <c r="EW3851" s="31"/>
      <c r="FB3851" s="5"/>
      <c r="FI3851" s="5"/>
      <c r="FJ3851" s="139"/>
      <c r="FL3851" s="2"/>
      <c r="FN3851" s="2"/>
    </row>
    <row r="3852" spans="153:170" x14ac:dyDescent="0.35">
      <c r="EW3852" s="31"/>
      <c r="FB3852" s="5"/>
      <c r="FI3852" s="5"/>
      <c r="FJ3852" s="139"/>
      <c r="FL3852" s="2"/>
      <c r="FN3852" s="2"/>
    </row>
    <row r="3853" spans="153:170" x14ac:dyDescent="0.35">
      <c r="EW3853" s="31"/>
      <c r="FB3853" s="5"/>
      <c r="FI3853" s="5"/>
      <c r="FJ3853" s="139"/>
      <c r="FL3853" s="2"/>
      <c r="FN3853" s="2"/>
    </row>
    <row r="3854" spans="153:170" x14ac:dyDescent="0.35">
      <c r="EW3854" s="31"/>
      <c r="FB3854" s="5"/>
      <c r="FI3854" s="5"/>
      <c r="FJ3854" s="139"/>
      <c r="FL3854" s="2"/>
      <c r="FN3854" s="2"/>
    </row>
    <row r="3855" spans="153:170" x14ac:dyDescent="0.35">
      <c r="EW3855" s="31"/>
      <c r="FB3855" s="5"/>
      <c r="FI3855" s="5"/>
      <c r="FJ3855" s="139"/>
      <c r="FL3855" s="2"/>
      <c r="FN3855" s="2"/>
    </row>
    <row r="3856" spans="153:170" x14ac:dyDescent="0.35">
      <c r="EW3856" s="31"/>
      <c r="FB3856" s="5"/>
      <c r="FI3856" s="5"/>
      <c r="FJ3856" s="139"/>
      <c r="FL3856" s="2"/>
      <c r="FN3856" s="2"/>
    </row>
    <row r="3857" spans="153:170" x14ac:dyDescent="0.35">
      <c r="EW3857" s="31"/>
      <c r="FB3857" s="5"/>
      <c r="FI3857" s="5"/>
      <c r="FJ3857" s="139"/>
      <c r="FL3857" s="2"/>
      <c r="FN3857" s="2"/>
    </row>
    <row r="3858" spans="153:170" x14ac:dyDescent="0.35">
      <c r="EW3858" s="31"/>
      <c r="FB3858" s="5"/>
      <c r="FI3858" s="5"/>
      <c r="FJ3858" s="139"/>
      <c r="FL3858" s="2"/>
      <c r="FN3858" s="2"/>
    </row>
    <row r="3859" spans="153:170" x14ac:dyDescent="0.35">
      <c r="EW3859" s="31"/>
      <c r="FB3859" s="5"/>
      <c r="FI3859" s="5"/>
      <c r="FJ3859" s="139"/>
      <c r="FL3859" s="2"/>
      <c r="FN3859" s="2"/>
    </row>
    <row r="3860" spans="153:170" x14ac:dyDescent="0.35">
      <c r="EW3860" s="31"/>
      <c r="FB3860" s="5"/>
      <c r="FI3860" s="5"/>
      <c r="FJ3860" s="139"/>
      <c r="FL3860" s="2"/>
      <c r="FN3860" s="2"/>
    </row>
    <row r="3861" spans="153:170" x14ac:dyDescent="0.35">
      <c r="EW3861" s="31"/>
      <c r="FB3861" s="5"/>
      <c r="FI3861" s="5"/>
      <c r="FJ3861" s="139"/>
      <c r="FL3861" s="2"/>
      <c r="FN3861" s="2"/>
    </row>
    <row r="3862" spans="153:170" x14ac:dyDescent="0.35">
      <c r="EW3862" s="31"/>
      <c r="FB3862" s="5"/>
      <c r="FI3862" s="5"/>
      <c r="FJ3862" s="139"/>
      <c r="FL3862" s="2"/>
      <c r="FN3862" s="2"/>
    </row>
    <row r="3863" spans="153:170" x14ac:dyDescent="0.35">
      <c r="EW3863" s="31"/>
      <c r="FB3863" s="5"/>
      <c r="FI3863" s="5"/>
      <c r="FJ3863" s="139"/>
      <c r="FL3863" s="2"/>
      <c r="FN3863" s="2"/>
    </row>
    <row r="3864" spans="153:170" x14ac:dyDescent="0.35">
      <c r="EW3864" s="31"/>
      <c r="FB3864" s="5"/>
      <c r="FI3864" s="5"/>
      <c r="FJ3864" s="139"/>
      <c r="FL3864" s="2"/>
      <c r="FN3864" s="2"/>
    </row>
    <row r="3865" spans="153:170" x14ac:dyDescent="0.35">
      <c r="EW3865" s="31"/>
      <c r="FB3865" s="5"/>
      <c r="FI3865" s="5"/>
      <c r="FJ3865" s="139"/>
      <c r="FL3865" s="2"/>
      <c r="FN3865" s="2"/>
    </row>
    <row r="3866" spans="153:170" x14ac:dyDescent="0.35">
      <c r="EW3866" s="31"/>
      <c r="FB3866" s="5"/>
      <c r="FI3866" s="5"/>
      <c r="FJ3866" s="139"/>
      <c r="FL3866" s="2"/>
      <c r="FN3866" s="2"/>
    </row>
    <row r="3867" spans="153:170" x14ac:dyDescent="0.35">
      <c r="EW3867" s="31"/>
      <c r="FB3867" s="5"/>
      <c r="FI3867" s="5"/>
      <c r="FJ3867" s="139"/>
      <c r="FL3867" s="2"/>
      <c r="FN3867" s="2"/>
    </row>
    <row r="3868" spans="153:170" x14ac:dyDescent="0.35">
      <c r="EW3868" s="31"/>
      <c r="FB3868" s="5"/>
      <c r="FI3868" s="5"/>
      <c r="FJ3868" s="139"/>
      <c r="FL3868" s="2"/>
      <c r="FN3868" s="2"/>
    </row>
    <row r="3869" spans="153:170" x14ac:dyDescent="0.35">
      <c r="EW3869" s="31"/>
      <c r="FB3869" s="5"/>
      <c r="FI3869" s="5"/>
      <c r="FJ3869" s="139"/>
      <c r="FL3869" s="2"/>
      <c r="FN3869" s="2"/>
    </row>
    <row r="3870" spans="153:170" x14ac:dyDescent="0.35">
      <c r="EW3870" s="31"/>
      <c r="FB3870" s="5"/>
      <c r="FI3870" s="5"/>
      <c r="FJ3870" s="139"/>
      <c r="FL3870" s="2"/>
      <c r="FN3870" s="2"/>
    </row>
    <row r="3871" spans="153:170" x14ac:dyDescent="0.35">
      <c r="EW3871" s="31"/>
      <c r="FB3871" s="5"/>
      <c r="FI3871" s="5"/>
      <c r="FJ3871" s="139"/>
      <c r="FL3871" s="2"/>
      <c r="FN3871" s="2"/>
    </row>
    <row r="3872" spans="153:170" x14ac:dyDescent="0.35">
      <c r="EW3872" s="31"/>
      <c r="FB3872" s="5"/>
      <c r="FI3872" s="5"/>
      <c r="FJ3872" s="139"/>
      <c r="FL3872" s="2"/>
      <c r="FN3872" s="2"/>
    </row>
    <row r="3873" spans="153:170" x14ac:dyDescent="0.35">
      <c r="EW3873" s="31"/>
      <c r="FB3873" s="5"/>
      <c r="FI3873" s="5"/>
      <c r="FJ3873" s="139"/>
      <c r="FL3873" s="2"/>
      <c r="FN3873" s="2"/>
    </row>
    <row r="3874" spans="153:170" x14ac:dyDescent="0.35">
      <c r="EW3874" s="31"/>
      <c r="FB3874" s="5"/>
      <c r="FI3874" s="5"/>
      <c r="FJ3874" s="139"/>
      <c r="FL3874" s="2"/>
      <c r="FN3874" s="2"/>
    </row>
    <row r="3875" spans="153:170" x14ac:dyDescent="0.35">
      <c r="EW3875" s="31"/>
      <c r="FB3875" s="5"/>
      <c r="FI3875" s="5"/>
      <c r="FJ3875" s="139"/>
      <c r="FL3875" s="2"/>
      <c r="FN3875" s="2"/>
    </row>
    <row r="3876" spans="153:170" x14ac:dyDescent="0.35">
      <c r="EW3876" s="31"/>
      <c r="FB3876" s="5"/>
      <c r="FI3876" s="5"/>
      <c r="FJ3876" s="139"/>
      <c r="FL3876" s="2"/>
      <c r="FN3876" s="2"/>
    </row>
    <row r="3877" spans="153:170" x14ac:dyDescent="0.35">
      <c r="EW3877" s="31"/>
      <c r="FB3877" s="5"/>
      <c r="FI3877" s="5"/>
      <c r="FJ3877" s="139"/>
      <c r="FL3877" s="2"/>
      <c r="FN3877" s="2"/>
    </row>
    <row r="3878" spans="153:170" x14ac:dyDescent="0.35">
      <c r="EW3878" s="31"/>
      <c r="FB3878" s="5"/>
      <c r="FI3878" s="5"/>
      <c r="FJ3878" s="139"/>
      <c r="FL3878" s="2"/>
      <c r="FN3878" s="2"/>
    </row>
    <row r="3879" spans="153:170" x14ac:dyDescent="0.35">
      <c r="EW3879" s="31"/>
      <c r="FB3879" s="5"/>
      <c r="FI3879" s="5"/>
      <c r="FJ3879" s="139"/>
      <c r="FL3879" s="2"/>
      <c r="FN3879" s="2"/>
    </row>
    <row r="3880" spans="153:170" x14ac:dyDescent="0.35">
      <c r="EW3880" s="31"/>
      <c r="FB3880" s="5"/>
      <c r="FI3880" s="5"/>
      <c r="FJ3880" s="139"/>
      <c r="FL3880" s="2"/>
      <c r="FN3880" s="2"/>
    </row>
    <row r="3881" spans="153:170" x14ac:dyDescent="0.35">
      <c r="EW3881" s="31"/>
      <c r="FB3881" s="5"/>
      <c r="FI3881" s="5"/>
      <c r="FJ3881" s="139"/>
      <c r="FL3881" s="2"/>
      <c r="FN3881" s="2"/>
    </row>
    <row r="3882" spans="153:170" x14ac:dyDescent="0.35">
      <c r="EW3882" s="31"/>
      <c r="FB3882" s="5"/>
      <c r="FI3882" s="5"/>
      <c r="FJ3882" s="139"/>
      <c r="FL3882" s="2"/>
      <c r="FN3882" s="2"/>
    </row>
    <row r="3883" spans="153:170" x14ac:dyDescent="0.35">
      <c r="EW3883" s="31"/>
      <c r="FB3883" s="5"/>
      <c r="FI3883" s="5"/>
      <c r="FJ3883" s="139"/>
      <c r="FL3883" s="2"/>
      <c r="FN3883" s="2"/>
    </row>
    <row r="3884" spans="153:170" x14ac:dyDescent="0.35">
      <c r="EW3884" s="31"/>
      <c r="FB3884" s="5"/>
      <c r="FI3884" s="5"/>
      <c r="FJ3884" s="139"/>
      <c r="FL3884" s="2"/>
      <c r="FN3884" s="2"/>
    </row>
    <row r="3885" spans="153:170" x14ac:dyDescent="0.35">
      <c r="EW3885" s="31"/>
      <c r="FB3885" s="5"/>
      <c r="FI3885" s="5"/>
      <c r="FJ3885" s="139"/>
      <c r="FL3885" s="2"/>
      <c r="FN3885" s="2"/>
    </row>
    <row r="3886" spans="153:170" x14ac:dyDescent="0.35">
      <c r="EW3886" s="31"/>
      <c r="FB3886" s="5"/>
      <c r="FI3886" s="5"/>
      <c r="FJ3886" s="139"/>
      <c r="FL3886" s="2"/>
      <c r="FN3886" s="2"/>
    </row>
    <row r="3887" spans="153:170" x14ac:dyDescent="0.35">
      <c r="EW3887" s="31"/>
      <c r="FB3887" s="5"/>
      <c r="FI3887" s="5"/>
      <c r="FJ3887" s="139"/>
      <c r="FL3887" s="2"/>
      <c r="FN3887" s="2"/>
    </row>
    <row r="3888" spans="153:170" x14ac:dyDescent="0.35">
      <c r="EW3888" s="31"/>
      <c r="FB3888" s="5"/>
      <c r="FI3888" s="5"/>
      <c r="FJ3888" s="139"/>
      <c r="FL3888" s="2"/>
      <c r="FN3888" s="2"/>
    </row>
    <row r="3889" spans="153:170" x14ac:dyDescent="0.35">
      <c r="EW3889" s="31"/>
      <c r="FB3889" s="5"/>
      <c r="FI3889" s="5"/>
      <c r="FJ3889" s="139"/>
      <c r="FL3889" s="2"/>
      <c r="FN3889" s="2"/>
    </row>
    <row r="3890" spans="153:170" x14ac:dyDescent="0.35">
      <c r="EW3890" s="31"/>
      <c r="FB3890" s="5"/>
      <c r="FI3890" s="5"/>
      <c r="FJ3890" s="139"/>
      <c r="FL3890" s="2"/>
      <c r="FN3890" s="2"/>
    </row>
    <row r="3891" spans="153:170" x14ac:dyDescent="0.35">
      <c r="EW3891" s="31"/>
      <c r="FB3891" s="5"/>
      <c r="FI3891" s="5"/>
      <c r="FJ3891" s="139"/>
      <c r="FL3891" s="2"/>
      <c r="FN3891" s="2"/>
    </row>
    <row r="3892" spans="153:170" x14ac:dyDescent="0.35">
      <c r="EW3892" s="31"/>
      <c r="FB3892" s="5"/>
      <c r="FI3892" s="5"/>
      <c r="FJ3892" s="139"/>
      <c r="FL3892" s="2"/>
      <c r="FN3892" s="2"/>
    </row>
    <row r="3893" spans="153:170" x14ac:dyDescent="0.35">
      <c r="EW3893" s="31"/>
      <c r="FB3893" s="5"/>
      <c r="FI3893" s="5"/>
      <c r="FJ3893" s="139"/>
      <c r="FL3893" s="2"/>
      <c r="FN3893" s="2"/>
    </row>
    <row r="3894" spans="153:170" x14ac:dyDescent="0.35">
      <c r="EW3894" s="31"/>
      <c r="FB3894" s="5"/>
      <c r="FI3894" s="5"/>
      <c r="FJ3894" s="139"/>
      <c r="FL3894" s="2"/>
      <c r="FN3894" s="2"/>
    </row>
    <row r="3895" spans="153:170" x14ac:dyDescent="0.35">
      <c r="EW3895" s="31"/>
      <c r="FB3895" s="5"/>
      <c r="FI3895" s="5"/>
      <c r="FJ3895" s="139"/>
      <c r="FL3895" s="2"/>
      <c r="FN3895" s="2"/>
    </row>
    <row r="3896" spans="153:170" x14ac:dyDescent="0.35">
      <c r="EW3896" s="31"/>
      <c r="FB3896" s="5"/>
      <c r="FI3896" s="5"/>
      <c r="FJ3896" s="139"/>
      <c r="FL3896" s="2"/>
      <c r="FN3896" s="2"/>
    </row>
    <row r="3897" spans="153:170" x14ac:dyDescent="0.35">
      <c r="EW3897" s="31"/>
      <c r="FB3897" s="5"/>
      <c r="FI3897" s="5"/>
      <c r="FJ3897" s="139"/>
      <c r="FL3897" s="2"/>
      <c r="FN3897" s="2"/>
    </row>
    <row r="3898" spans="153:170" x14ac:dyDescent="0.35">
      <c r="EW3898" s="31"/>
      <c r="FB3898" s="5"/>
      <c r="FI3898" s="5"/>
      <c r="FJ3898" s="139"/>
      <c r="FL3898" s="2"/>
      <c r="FN3898" s="2"/>
    </row>
    <row r="3899" spans="153:170" x14ac:dyDescent="0.35">
      <c r="EW3899" s="31"/>
      <c r="FB3899" s="5"/>
      <c r="FI3899" s="5"/>
      <c r="FJ3899" s="139"/>
      <c r="FL3899" s="2"/>
      <c r="FN3899" s="2"/>
    </row>
    <row r="3900" spans="153:170" x14ac:dyDescent="0.35">
      <c r="EW3900" s="31"/>
      <c r="FB3900" s="5"/>
      <c r="FI3900" s="5"/>
      <c r="FJ3900" s="139"/>
      <c r="FL3900" s="2"/>
      <c r="FN3900" s="2"/>
    </row>
    <row r="3901" spans="153:170" x14ac:dyDescent="0.35">
      <c r="EW3901" s="31"/>
      <c r="FB3901" s="5"/>
      <c r="FI3901" s="5"/>
      <c r="FJ3901" s="139"/>
      <c r="FL3901" s="2"/>
      <c r="FN3901" s="2"/>
    </row>
    <row r="3902" spans="153:170" x14ac:dyDescent="0.35">
      <c r="EW3902" s="31"/>
      <c r="FB3902" s="5"/>
      <c r="FI3902" s="5"/>
      <c r="FJ3902" s="139"/>
      <c r="FL3902" s="2"/>
      <c r="FN3902" s="2"/>
    </row>
    <row r="3903" spans="153:170" x14ac:dyDescent="0.35">
      <c r="EW3903" s="31"/>
      <c r="FB3903" s="5"/>
      <c r="FI3903" s="5"/>
      <c r="FJ3903" s="139"/>
      <c r="FL3903" s="2"/>
      <c r="FN3903" s="2"/>
    </row>
    <row r="3904" spans="153:170" x14ac:dyDescent="0.35">
      <c r="EW3904" s="31"/>
      <c r="FB3904" s="5"/>
      <c r="FI3904" s="5"/>
      <c r="FJ3904" s="139"/>
      <c r="FL3904" s="2"/>
      <c r="FN3904" s="2"/>
    </row>
    <row r="3905" spans="153:170" x14ac:dyDescent="0.35">
      <c r="EW3905" s="31"/>
      <c r="FB3905" s="5"/>
      <c r="FI3905" s="5"/>
      <c r="FJ3905" s="139"/>
      <c r="FL3905" s="2"/>
      <c r="FN3905" s="2"/>
    </row>
    <row r="3906" spans="153:170" x14ac:dyDescent="0.35">
      <c r="EW3906" s="31"/>
      <c r="FB3906" s="5"/>
      <c r="FI3906" s="5"/>
      <c r="FJ3906" s="139"/>
      <c r="FL3906" s="2"/>
      <c r="FN3906" s="2"/>
    </row>
    <row r="3907" spans="153:170" x14ac:dyDescent="0.35">
      <c r="EW3907" s="31"/>
      <c r="FB3907" s="5"/>
      <c r="FI3907" s="5"/>
      <c r="FJ3907" s="139"/>
      <c r="FL3907" s="2"/>
      <c r="FN3907" s="2"/>
    </row>
    <row r="3908" spans="153:170" x14ac:dyDescent="0.35">
      <c r="EW3908" s="31"/>
      <c r="FB3908" s="5"/>
      <c r="FI3908" s="5"/>
      <c r="FJ3908" s="139"/>
      <c r="FL3908" s="2"/>
      <c r="FN3908" s="2"/>
    </row>
    <row r="3909" spans="153:170" x14ac:dyDescent="0.35">
      <c r="EW3909" s="31"/>
      <c r="FB3909" s="5"/>
      <c r="FI3909" s="5"/>
      <c r="FJ3909" s="139"/>
      <c r="FL3909" s="2"/>
      <c r="FN3909" s="2"/>
    </row>
    <row r="3910" spans="153:170" x14ac:dyDescent="0.35">
      <c r="EW3910" s="31"/>
      <c r="FB3910" s="5"/>
      <c r="FI3910" s="5"/>
      <c r="FJ3910" s="139"/>
      <c r="FL3910" s="2"/>
      <c r="FN3910" s="2"/>
    </row>
    <row r="3911" spans="153:170" x14ac:dyDescent="0.35">
      <c r="EW3911" s="31"/>
      <c r="FB3911" s="5"/>
      <c r="FI3911" s="5"/>
      <c r="FJ3911" s="139"/>
      <c r="FL3911" s="2"/>
      <c r="FN3911" s="2"/>
    </row>
    <row r="3912" spans="153:170" x14ac:dyDescent="0.35">
      <c r="EW3912" s="31"/>
      <c r="FB3912" s="5"/>
      <c r="FI3912" s="5"/>
      <c r="FJ3912" s="139"/>
      <c r="FL3912" s="2"/>
      <c r="FN3912" s="2"/>
    </row>
    <row r="3913" spans="153:170" x14ac:dyDescent="0.35">
      <c r="EW3913" s="31"/>
      <c r="FB3913" s="5"/>
      <c r="FI3913" s="5"/>
      <c r="FJ3913" s="139"/>
      <c r="FL3913" s="2"/>
      <c r="FN3913" s="2"/>
    </row>
    <row r="3914" spans="153:170" x14ac:dyDescent="0.35">
      <c r="EW3914" s="31"/>
      <c r="FB3914" s="5"/>
      <c r="FI3914" s="5"/>
      <c r="FJ3914" s="139"/>
      <c r="FL3914" s="2"/>
      <c r="FN3914" s="2"/>
    </row>
    <row r="3915" spans="153:170" x14ac:dyDescent="0.35">
      <c r="EW3915" s="31"/>
      <c r="FB3915" s="5"/>
      <c r="FI3915" s="5"/>
      <c r="FJ3915" s="139"/>
      <c r="FL3915" s="2"/>
      <c r="FN3915" s="2"/>
    </row>
    <row r="3916" spans="153:170" x14ac:dyDescent="0.35">
      <c r="EW3916" s="31"/>
      <c r="FB3916" s="5"/>
      <c r="FI3916" s="5"/>
      <c r="FJ3916" s="139"/>
      <c r="FL3916" s="2"/>
      <c r="FN3916" s="2"/>
    </row>
    <row r="3917" spans="153:170" x14ac:dyDescent="0.35">
      <c r="EW3917" s="31"/>
      <c r="FB3917" s="5"/>
      <c r="FI3917" s="5"/>
      <c r="FJ3917" s="139"/>
      <c r="FL3917" s="2"/>
      <c r="FN3917" s="2"/>
    </row>
    <row r="3918" spans="153:170" x14ac:dyDescent="0.35">
      <c r="EW3918" s="31"/>
      <c r="FB3918" s="5"/>
      <c r="FI3918" s="5"/>
      <c r="FJ3918" s="139"/>
      <c r="FL3918" s="2"/>
      <c r="FN3918" s="2"/>
    </row>
    <row r="3919" spans="153:170" x14ac:dyDescent="0.35">
      <c r="EW3919" s="31"/>
      <c r="FB3919" s="5"/>
      <c r="FI3919" s="5"/>
      <c r="FJ3919" s="139"/>
      <c r="FL3919" s="2"/>
      <c r="FN3919" s="2"/>
    </row>
    <row r="3920" spans="153:170" x14ac:dyDescent="0.35">
      <c r="EW3920" s="31"/>
      <c r="FB3920" s="5"/>
      <c r="FI3920" s="5"/>
      <c r="FJ3920" s="139"/>
      <c r="FL3920" s="2"/>
      <c r="FN3920" s="2"/>
    </row>
    <row r="3921" spans="153:170" x14ac:dyDescent="0.35">
      <c r="EW3921" s="31"/>
      <c r="FB3921" s="5"/>
      <c r="FI3921" s="5"/>
      <c r="FJ3921" s="139"/>
      <c r="FL3921" s="2"/>
      <c r="FN3921" s="2"/>
    </row>
    <row r="3922" spans="153:170" x14ac:dyDescent="0.35">
      <c r="EW3922" s="31"/>
      <c r="FB3922" s="5"/>
      <c r="FI3922" s="5"/>
      <c r="FJ3922" s="139"/>
      <c r="FL3922" s="2"/>
      <c r="FN3922" s="2"/>
    </row>
    <row r="3923" spans="153:170" x14ac:dyDescent="0.35">
      <c r="EW3923" s="31"/>
      <c r="FB3923" s="5"/>
      <c r="FI3923" s="5"/>
      <c r="FJ3923" s="139"/>
      <c r="FL3923" s="2"/>
      <c r="FN3923" s="2"/>
    </row>
    <row r="3924" spans="153:170" x14ac:dyDescent="0.35">
      <c r="EW3924" s="31"/>
      <c r="FB3924" s="5"/>
      <c r="FI3924" s="5"/>
      <c r="FJ3924" s="139"/>
      <c r="FL3924" s="2"/>
      <c r="FN3924" s="2"/>
    </row>
    <row r="3925" spans="153:170" x14ac:dyDescent="0.35">
      <c r="EW3925" s="31"/>
      <c r="FB3925" s="5"/>
      <c r="FI3925" s="5"/>
      <c r="FJ3925" s="139"/>
      <c r="FL3925" s="2"/>
      <c r="FN3925" s="2"/>
    </row>
    <row r="3926" spans="153:170" x14ac:dyDescent="0.35">
      <c r="EW3926" s="31"/>
      <c r="FB3926" s="5"/>
      <c r="FI3926" s="5"/>
      <c r="FJ3926" s="139"/>
      <c r="FL3926" s="2"/>
      <c r="FN3926" s="2"/>
    </row>
    <row r="3927" spans="153:170" x14ac:dyDescent="0.35">
      <c r="EW3927" s="31"/>
      <c r="FB3927" s="5"/>
      <c r="FI3927" s="5"/>
      <c r="FJ3927" s="139"/>
      <c r="FL3927" s="2"/>
      <c r="FN3927" s="2"/>
    </row>
    <row r="3928" spans="153:170" x14ac:dyDescent="0.35">
      <c r="EW3928" s="31"/>
      <c r="FB3928" s="5"/>
      <c r="FI3928" s="5"/>
      <c r="FJ3928" s="139"/>
      <c r="FL3928" s="2"/>
      <c r="FN3928" s="2"/>
    </row>
    <row r="3929" spans="153:170" x14ac:dyDescent="0.35">
      <c r="EW3929" s="31"/>
      <c r="FB3929" s="5"/>
      <c r="FI3929" s="5"/>
      <c r="FJ3929" s="139"/>
      <c r="FL3929" s="2"/>
      <c r="FN3929" s="2"/>
    </row>
    <row r="3930" spans="153:170" x14ac:dyDescent="0.35">
      <c r="EW3930" s="31"/>
      <c r="FB3930" s="5"/>
      <c r="FI3930" s="5"/>
      <c r="FJ3930" s="139"/>
      <c r="FL3930" s="2"/>
      <c r="FN3930" s="2"/>
    </row>
    <row r="3931" spans="153:170" x14ac:dyDescent="0.35">
      <c r="EW3931" s="31"/>
      <c r="FB3931" s="5"/>
      <c r="FI3931" s="5"/>
      <c r="FJ3931" s="139"/>
      <c r="FL3931" s="2"/>
      <c r="FN3931" s="2"/>
    </row>
    <row r="3932" spans="153:170" x14ac:dyDescent="0.35">
      <c r="EW3932" s="31"/>
      <c r="FB3932" s="5"/>
      <c r="FI3932" s="5"/>
      <c r="FJ3932" s="139"/>
      <c r="FL3932" s="2"/>
      <c r="FN3932" s="2"/>
    </row>
    <row r="3933" spans="153:170" x14ac:dyDescent="0.35">
      <c r="EW3933" s="31"/>
      <c r="FB3933" s="5"/>
      <c r="FI3933" s="5"/>
      <c r="FJ3933" s="139"/>
      <c r="FL3933" s="2"/>
      <c r="FN3933" s="2"/>
    </row>
    <row r="3934" spans="153:170" x14ac:dyDescent="0.35">
      <c r="EW3934" s="31"/>
      <c r="FB3934" s="5"/>
      <c r="FI3934" s="5"/>
      <c r="FJ3934" s="139"/>
      <c r="FL3934" s="2"/>
      <c r="FN3934" s="2"/>
    </row>
    <row r="3935" spans="153:170" x14ac:dyDescent="0.35">
      <c r="EW3935" s="31"/>
      <c r="FB3935" s="5"/>
      <c r="FI3935" s="5"/>
      <c r="FJ3935" s="139"/>
      <c r="FL3935" s="2"/>
      <c r="FN3935" s="2"/>
    </row>
    <row r="3936" spans="153:170" x14ac:dyDescent="0.35">
      <c r="EW3936" s="31"/>
      <c r="FB3936" s="5"/>
      <c r="FI3936" s="5"/>
      <c r="FJ3936" s="139"/>
      <c r="FL3936" s="2"/>
      <c r="FN3936" s="2"/>
    </row>
    <row r="3937" spans="153:170" x14ac:dyDescent="0.35">
      <c r="EW3937" s="31"/>
      <c r="FB3937" s="5"/>
      <c r="FI3937" s="5"/>
      <c r="FJ3937" s="139"/>
      <c r="FL3937" s="2"/>
      <c r="FN3937" s="2"/>
    </row>
    <row r="3938" spans="153:170" x14ac:dyDescent="0.35">
      <c r="EW3938" s="31"/>
      <c r="FB3938" s="5"/>
      <c r="FI3938" s="5"/>
      <c r="FJ3938" s="139"/>
      <c r="FL3938" s="2"/>
      <c r="FN3938" s="2"/>
    </row>
    <row r="3939" spans="153:170" x14ac:dyDescent="0.35">
      <c r="EW3939" s="31"/>
      <c r="FB3939" s="5"/>
      <c r="FI3939" s="5"/>
      <c r="FJ3939" s="139"/>
      <c r="FL3939" s="2"/>
      <c r="FN3939" s="2"/>
    </row>
    <row r="3940" spans="153:170" x14ac:dyDescent="0.35">
      <c r="EW3940" s="31"/>
      <c r="FB3940" s="5"/>
      <c r="FI3940" s="5"/>
      <c r="FJ3940" s="139"/>
      <c r="FL3940" s="2"/>
      <c r="FN3940" s="2"/>
    </row>
    <row r="3941" spans="153:170" x14ac:dyDescent="0.35">
      <c r="EW3941" s="31"/>
      <c r="FB3941" s="5"/>
      <c r="FI3941" s="5"/>
      <c r="FJ3941" s="139"/>
      <c r="FL3941" s="2"/>
      <c r="FN3941" s="2"/>
    </row>
    <row r="3942" spans="153:170" x14ac:dyDescent="0.35">
      <c r="EW3942" s="31"/>
      <c r="FB3942" s="5"/>
      <c r="FI3942" s="5"/>
      <c r="FJ3942" s="139"/>
      <c r="FL3942" s="2"/>
      <c r="FN3942" s="2"/>
    </row>
    <row r="3943" spans="153:170" x14ac:dyDescent="0.35">
      <c r="EW3943" s="31"/>
      <c r="FB3943" s="5"/>
      <c r="FI3943" s="5"/>
      <c r="FJ3943" s="139"/>
      <c r="FL3943" s="2"/>
      <c r="FN3943" s="2"/>
    </row>
    <row r="3944" spans="153:170" x14ac:dyDescent="0.35">
      <c r="EW3944" s="31"/>
      <c r="FB3944" s="5"/>
      <c r="FI3944" s="5"/>
      <c r="FJ3944" s="139"/>
      <c r="FL3944" s="2"/>
      <c r="FN3944" s="2"/>
    </row>
    <row r="3945" spans="153:170" x14ac:dyDescent="0.35">
      <c r="EW3945" s="31"/>
      <c r="FB3945" s="5"/>
      <c r="FI3945" s="5"/>
      <c r="FJ3945" s="139"/>
      <c r="FL3945" s="2"/>
      <c r="FN3945" s="2"/>
    </row>
    <row r="3946" spans="153:170" x14ac:dyDescent="0.35">
      <c r="EW3946" s="31"/>
      <c r="FB3946" s="5"/>
      <c r="FI3946" s="5"/>
      <c r="FJ3946" s="139"/>
      <c r="FL3946" s="2"/>
      <c r="FN3946" s="2"/>
    </row>
    <row r="3947" spans="153:170" x14ac:dyDescent="0.35">
      <c r="EW3947" s="31"/>
      <c r="FB3947" s="5"/>
      <c r="FI3947" s="5"/>
      <c r="FJ3947" s="139"/>
      <c r="FL3947" s="2"/>
      <c r="FN3947" s="2"/>
    </row>
    <row r="3948" spans="153:170" x14ac:dyDescent="0.35">
      <c r="EW3948" s="31"/>
      <c r="FB3948" s="5"/>
      <c r="FI3948" s="5"/>
      <c r="FJ3948" s="139"/>
      <c r="FL3948" s="2"/>
      <c r="FN3948" s="2"/>
    </row>
    <row r="3949" spans="153:170" x14ac:dyDescent="0.35">
      <c r="EW3949" s="31"/>
      <c r="FB3949" s="5"/>
      <c r="FI3949" s="5"/>
      <c r="FJ3949" s="139"/>
      <c r="FL3949" s="2"/>
      <c r="FN3949" s="2"/>
    </row>
    <row r="3950" spans="153:170" x14ac:dyDescent="0.35">
      <c r="EW3950" s="31"/>
      <c r="FB3950" s="5"/>
      <c r="FI3950" s="5"/>
      <c r="FJ3950" s="139"/>
      <c r="FL3950" s="2"/>
      <c r="FN3950" s="2"/>
    </row>
    <row r="3951" spans="153:170" x14ac:dyDescent="0.35">
      <c r="EW3951" s="31"/>
      <c r="FB3951" s="5"/>
      <c r="FI3951" s="5"/>
      <c r="FJ3951" s="139"/>
      <c r="FL3951" s="2"/>
      <c r="FN3951" s="2"/>
    </row>
    <row r="3952" spans="153:170" x14ac:dyDescent="0.35">
      <c r="EW3952" s="31"/>
      <c r="FB3952" s="5"/>
      <c r="FI3952" s="5"/>
      <c r="FJ3952" s="139"/>
      <c r="FL3952" s="2"/>
      <c r="FN3952" s="2"/>
    </row>
    <row r="3953" spans="153:170" x14ac:dyDescent="0.35">
      <c r="EW3953" s="31"/>
      <c r="FB3953" s="5"/>
      <c r="FI3953" s="5"/>
      <c r="FJ3953" s="139"/>
      <c r="FL3953" s="2"/>
      <c r="FN3953" s="2"/>
    </row>
    <row r="3954" spans="153:170" x14ac:dyDescent="0.35">
      <c r="EW3954" s="31"/>
      <c r="FB3954" s="5"/>
      <c r="FI3954" s="5"/>
      <c r="FJ3954" s="139"/>
      <c r="FL3954" s="2"/>
      <c r="FN3954" s="2"/>
    </row>
    <row r="3955" spans="153:170" x14ac:dyDescent="0.35">
      <c r="EW3955" s="31"/>
      <c r="FB3955" s="5"/>
      <c r="FI3955" s="5"/>
      <c r="FJ3955" s="139"/>
      <c r="FL3955" s="2"/>
      <c r="FN3955" s="2"/>
    </row>
    <row r="3956" spans="153:170" x14ac:dyDescent="0.35">
      <c r="EW3956" s="31"/>
      <c r="FB3956" s="5"/>
      <c r="FI3956" s="5"/>
      <c r="FJ3956" s="139"/>
      <c r="FL3956" s="2"/>
      <c r="FN3956" s="2"/>
    </row>
    <row r="3957" spans="153:170" x14ac:dyDescent="0.35">
      <c r="EW3957" s="31"/>
      <c r="FB3957" s="5"/>
      <c r="FI3957" s="5"/>
      <c r="FJ3957" s="139"/>
      <c r="FL3957" s="2"/>
      <c r="FN3957" s="2"/>
    </row>
    <row r="3958" spans="153:170" x14ac:dyDescent="0.35">
      <c r="EW3958" s="31"/>
      <c r="FB3958" s="5"/>
      <c r="FI3958" s="5"/>
      <c r="FJ3958" s="139"/>
      <c r="FL3958" s="2"/>
      <c r="FN3958" s="2"/>
    </row>
    <row r="3959" spans="153:170" x14ac:dyDescent="0.35">
      <c r="EW3959" s="31"/>
      <c r="FB3959" s="5"/>
      <c r="FI3959" s="5"/>
      <c r="FJ3959" s="139"/>
      <c r="FL3959" s="2"/>
      <c r="FN3959" s="2"/>
    </row>
    <row r="3960" spans="153:170" x14ac:dyDescent="0.35">
      <c r="EW3960" s="31"/>
      <c r="FB3960" s="5"/>
      <c r="FI3960" s="5"/>
      <c r="FJ3960" s="139"/>
      <c r="FL3960" s="2"/>
      <c r="FN3960" s="2"/>
    </row>
    <row r="3961" spans="153:170" x14ac:dyDescent="0.35">
      <c r="EW3961" s="31"/>
      <c r="FB3961" s="5"/>
      <c r="FI3961" s="5"/>
      <c r="FJ3961" s="139"/>
      <c r="FL3961" s="2"/>
      <c r="FN3961" s="2"/>
    </row>
    <row r="3962" spans="153:170" x14ac:dyDescent="0.35">
      <c r="EW3962" s="31"/>
      <c r="FB3962" s="5"/>
      <c r="FI3962" s="5"/>
      <c r="FJ3962" s="139"/>
      <c r="FL3962" s="2"/>
      <c r="FN3962" s="2"/>
    </row>
    <row r="3963" spans="153:170" x14ac:dyDescent="0.35">
      <c r="EW3963" s="31"/>
      <c r="FB3963" s="5"/>
      <c r="FI3963" s="5"/>
      <c r="FJ3963" s="139"/>
      <c r="FL3963" s="2"/>
      <c r="FN3963" s="2"/>
    </row>
    <row r="3964" spans="153:170" x14ac:dyDescent="0.35">
      <c r="EW3964" s="31"/>
      <c r="FB3964" s="5"/>
      <c r="FI3964" s="5"/>
      <c r="FJ3964" s="139"/>
      <c r="FL3964" s="2"/>
      <c r="FN3964" s="2"/>
    </row>
    <row r="3965" spans="153:170" x14ac:dyDescent="0.35">
      <c r="EW3965" s="31"/>
      <c r="FB3965" s="5"/>
      <c r="FI3965" s="5"/>
      <c r="FJ3965" s="139"/>
      <c r="FL3965" s="2"/>
      <c r="FN3965" s="2"/>
    </row>
    <row r="3966" spans="153:170" x14ac:dyDescent="0.35">
      <c r="EW3966" s="31"/>
      <c r="FB3966" s="5"/>
      <c r="FI3966" s="5"/>
      <c r="FJ3966" s="139"/>
      <c r="FL3966" s="2"/>
      <c r="FN3966" s="2"/>
    </row>
    <row r="3967" spans="153:170" x14ac:dyDescent="0.35">
      <c r="EW3967" s="31"/>
      <c r="FB3967" s="5"/>
      <c r="FI3967" s="5"/>
      <c r="FJ3967" s="139"/>
      <c r="FL3967" s="2"/>
      <c r="FN3967" s="2"/>
    </row>
    <row r="3968" spans="153:170" x14ac:dyDescent="0.35">
      <c r="EW3968" s="31"/>
      <c r="FB3968" s="5"/>
      <c r="FI3968" s="5"/>
      <c r="FJ3968" s="139"/>
      <c r="FL3968" s="2"/>
      <c r="FN3968" s="2"/>
    </row>
    <row r="3969" spans="153:170" x14ac:dyDescent="0.35">
      <c r="EW3969" s="31"/>
      <c r="FB3969" s="5"/>
      <c r="FI3969" s="5"/>
      <c r="FJ3969" s="139"/>
      <c r="FL3969" s="2"/>
      <c r="FN3969" s="2"/>
    </row>
    <row r="3970" spans="153:170" x14ac:dyDescent="0.35">
      <c r="EW3970" s="31"/>
      <c r="FB3970" s="5"/>
      <c r="FI3970" s="5"/>
      <c r="FJ3970" s="139"/>
      <c r="FL3970" s="2"/>
      <c r="FN3970" s="2"/>
    </row>
    <row r="3971" spans="153:170" x14ac:dyDescent="0.35">
      <c r="EW3971" s="31"/>
      <c r="FB3971" s="5"/>
      <c r="FI3971" s="5"/>
      <c r="FJ3971" s="139"/>
      <c r="FL3971" s="2"/>
      <c r="FN3971" s="2"/>
    </row>
    <row r="3972" spans="153:170" x14ac:dyDescent="0.35">
      <c r="EW3972" s="31"/>
      <c r="FB3972" s="5"/>
      <c r="FI3972" s="5"/>
      <c r="FJ3972" s="139"/>
      <c r="FL3972" s="2"/>
      <c r="FN3972" s="2"/>
    </row>
    <row r="3973" spans="153:170" x14ac:dyDescent="0.35">
      <c r="EW3973" s="31"/>
      <c r="FB3973" s="5"/>
      <c r="FI3973" s="5"/>
      <c r="FJ3973" s="139"/>
      <c r="FL3973" s="2"/>
      <c r="FN3973" s="2"/>
    </row>
    <row r="3974" spans="153:170" x14ac:dyDescent="0.35">
      <c r="EW3974" s="31"/>
      <c r="FB3974" s="5"/>
      <c r="FI3974" s="5"/>
      <c r="FJ3974" s="139"/>
      <c r="FL3974" s="2"/>
      <c r="FN3974" s="2"/>
    </row>
    <row r="3975" spans="153:170" x14ac:dyDescent="0.35">
      <c r="EW3975" s="31"/>
      <c r="FB3975" s="5"/>
      <c r="FI3975" s="5"/>
      <c r="FJ3975" s="139"/>
      <c r="FL3975" s="2"/>
      <c r="FN3975" s="2"/>
    </row>
    <row r="3976" spans="153:170" x14ac:dyDescent="0.35">
      <c r="EW3976" s="31"/>
      <c r="FB3976" s="5"/>
      <c r="FI3976" s="5"/>
      <c r="FJ3976" s="139"/>
      <c r="FL3976" s="2"/>
      <c r="FN3976" s="2"/>
    </row>
    <row r="3977" spans="153:170" x14ac:dyDescent="0.35">
      <c r="EW3977" s="31"/>
      <c r="FB3977" s="5"/>
      <c r="FI3977" s="5"/>
      <c r="FJ3977" s="139"/>
      <c r="FL3977" s="2"/>
      <c r="FN3977" s="2"/>
    </row>
    <row r="3978" spans="153:170" x14ac:dyDescent="0.35">
      <c r="EW3978" s="31"/>
      <c r="FB3978" s="5"/>
      <c r="FI3978" s="5"/>
      <c r="FJ3978" s="139"/>
      <c r="FL3978" s="2"/>
      <c r="FN3978" s="2"/>
    </row>
    <row r="3979" spans="153:170" x14ac:dyDescent="0.35">
      <c r="EW3979" s="31"/>
      <c r="FB3979" s="5"/>
      <c r="FI3979" s="5"/>
      <c r="FJ3979" s="139"/>
      <c r="FL3979" s="2"/>
      <c r="FN3979" s="2"/>
    </row>
    <row r="3980" spans="153:170" x14ac:dyDescent="0.35">
      <c r="EW3980" s="31"/>
      <c r="FB3980" s="5"/>
      <c r="FI3980" s="5"/>
      <c r="FJ3980" s="139"/>
      <c r="FL3980" s="2"/>
      <c r="FN3980" s="2"/>
    </row>
    <row r="3981" spans="153:170" x14ac:dyDescent="0.35">
      <c r="EW3981" s="31"/>
      <c r="FB3981" s="5"/>
      <c r="FI3981" s="5"/>
      <c r="FJ3981" s="139"/>
      <c r="FL3981" s="2"/>
      <c r="FN3981" s="2"/>
    </row>
    <row r="3982" spans="153:170" x14ac:dyDescent="0.35">
      <c r="EW3982" s="31"/>
      <c r="FB3982" s="5"/>
      <c r="FI3982" s="5"/>
      <c r="FJ3982" s="139"/>
      <c r="FL3982" s="2"/>
      <c r="FN3982" s="2"/>
    </row>
    <row r="3983" spans="153:170" x14ac:dyDescent="0.35">
      <c r="EW3983" s="31"/>
      <c r="FB3983" s="5"/>
      <c r="FI3983" s="5"/>
      <c r="FJ3983" s="139"/>
      <c r="FL3983" s="2"/>
      <c r="FN3983" s="2"/>
    </row>
    <row r="3984" spans="153:170" x14ac:dyDescent="0.35">
      <c r="EW3984" s="31"/>
      <c r="FB3984" s="5"/>
      <c r="FI3984" s="5"/>
      <c r="FJ3984" s="139"/>
      <c r="FL3984" s="2"/>
      <c r="FN3984" s="2"/>
    </row>
    <row r="3985" spans="153:170" x14ac:dyDescent="0.35">
      <c r="EW3985" s="31"/>
      <c r="FB3985" s="5"/>
      <c r="FI3985" s="5"/>
      <c r="FJ3985" s="139"/>
      <c r="FL3985" s="2"/>
      <c r="FN3985" s="2"/>
    </row>
    <row r="3986" spans="153:170" x14ac:dyDescent="0.35">
      <c r="EW3986" s="31"/>
      <c r="FB3986" s="5"/>
      <c r="FI3986" s="5"/>
      <c r="FJ3986" s="139"/>
      <c r="FL3986" s="2"/>
      <c r="FN3986" s="2"/>
    </row>
    <row r="3987" spans="153:170" x14ac:dyDescent="0.35">
      <c r="EW3987" s="31"/>
      <c r="FB3987" s="5"/>
      <c r="FI3987" s="5"/>
      <c r="FJ3987" s="139"/>
      <c r="FL3987" s="2"/>
      <c r="FN3987" s="2"/>
    </row>
    <row r="3988" spans="153:170" x14ac:dyDescent="0.35">
      <c r="EW3988" s="31"/>
      <c r="FB3988" s="5"/>
      <c r="FI3988" s="5"/>
      <c r="FJ3988" s="139"/>
      <c r="FL3988" s="2"/>
      <c r="FN3988" s="2"/>
    </row>
    <row r="3989" spans="153:170" x14ac:dyDescent="0.35">
      <c r="EW3989" s="31"/>
      <c r="FB3989" s="5"/>
      <c r="FI3989" s="5"/>
      <c r="FJ3989" s="139"/>
      <c r="FL3989" s="2"/>
      <c r="FN3989" s="2"/>
    </row>
    <row r="3990" spans="153:170" x14ac:dyDescent="0.35">
      <c r="EW3990" s="31"/>
      <c r="FB3990" s="5"/>
      <c r="FI3990" s="5"/>
      <c r="FJ3990" s="139"/>
      <c r="FL3990" s="2"/>
      <c r="FN3990" s="2"/>
    </row>
    <row r="3991" spans="153:170" x14ac:dyDescent="0.35">
      <c r="EW3991" s="31"/>
      <c r="FB3991" s="5"/>
      <c r="FI3991" s="5"/>
      <c r="FJ3991" s="139"/>
      <c r="FL3991" s="2"/>
      <c r="FN3991" s="2"/>
    </row>
    <row r="3992" spans="153:170" x14ac:dyDescent="0.35">
      <c r="EW3992" s="31"/>
      <c r="FB3992" s="5"/>
      <c r="FI3992" s="5"/>
      <c r="FJ3992" s="139"/>
      <c r="FL3992" s="2"/>
      <c r="FN3992" s="2"/>
    </row>
    <row r="3993" spans="153:170" x14ac:dyDescent="0.35">
      <c r="EW3993" s="31"/>
      <c r="FB3993" s="5"/>
      <c r="FI3993" s="5"/>
      <c r="FJ3993" s="139"/>
      <c r="FL3993" s="2"/>
      <c r="FN3993" s="2"/>
    </row>
    <row r="3994" spans="153:170" x14ac:dyDescent="0.35">
      <c r="EW3994" s="31"/>
      <c r="FB3994" s="5"/>
      <c r="FI3994" s="5"/>
      <c r="FJ3994" s="139"/>
      <c r="FL3994" s="2"/>
      <c r="FN3994" s="2"/>
    </row>
    <row r="3995" spans="153:170" x14ac:dyDescent="0.35">
      <c r="EW3995" s="31"/>
      <c r="FB3995" s="5"/>
      <c r="FI3995" s="5"/>
      <c r="FJ3995" s="139"/>
      <c r="FL3995" s="2"/>
      <c r="FN3995" s="2"/>
    </row>
    <row r="3996" spans="153:170" x14ac:dyDescent="0.35">
      <c r="EW3996" s="31"/>
      <c r="FB3996" s="5"/>
      <c r="FI3996" s="5"/>
      <c r="FJ3996" s="139"/>
      <c r="FL3996" s="2"/>
      <c r="FN3996" s="2"/>
    </row>
    <row r="3997" spans="153:170" x14ac:dyDescent="0.35">
      <c r="EW3997" s="31"/>
      <c r="FB3997" s="5"/>
      <c r="FI3997" s="5"/>
      <c r="FJ3997" s="139"/>
      <c r="FL3997" s="2"/>
      <c r="FN3997" s="2"/>
    </row>
    <row r="3998" spans="153:170" x14ac:dyDescent="0.35">
      <c r="EW3998" s="31"/>
      <c r="FB3998" s="5"/>
      <c r="FI3998" s="5"/>
      <c r="FJ3998" s="139"/>
      <c r="FL3998" s="2"/>
      <c r="FN3998" s="2"/>
    </row>
    <row r="3999" spans="153:170" x14ac:dyDescent="0.35">
      <c r="EW3999" s="31"/>
      <c r="FB3999" s="5"/>
      <c r="FI3999" s="5"/>
      <c r="FJ3999" s="139"/>
      <c r="FL3999" s="2"/>
      <c r="FN3999" s="2"/>
    </row>
    <row r="4000" spans="153:170" x14ac:dyDescent="0.35">
      <c r="EW4000" s="31"/>
      <c r="FB4000" s="5"/>
      <c r="FI4000" s="5"/>
      <c r="FJ4000" s="139"/>
      <c r="FL4000" s="2"/>
      <c r="FN4000" s="2"/>
    </row>
    <row r="4001" spans="153:170" x14ac:dyDescent="0.35">
      <c r="EW4001" s="31"/>
      <c r="FB4001" s="5"/>
      <c r="FI4001" s="5"/>
      <c r="FJ4001" s="139"/>
      <c r="FL4001" s="2"/>
      <c r="FN4001" s="2"/>
    </row>
    <row r="4002" spans="153:170" x14ac:dyDescent="0.35">
      <c r="EW4002" s="31"/>
      <c r="FB4002" s="5"/>
      <c r="FI4002" s="5"/>
      <c r="FJ4002" s="139"/>
      <c r="FL4002" s="2"/>
      <c r="FN4002" s="2"/>
    </row>
    <row r="4003" spans="153:170" x14ac:dyDescent="0.35">
      <c r="EW4003" s="31"/>
      <c r="FB4003" s="5"/>
      <c r="FI4003" s="5"/>
      <c r="FJ4003" s="139"/>
      <c r="FL4003" s="2"/>
      <c r="FN4003" s="2"/>
    </row>
    <row r="4004" spans="153:170" x14ac:dyDescent="0.35">
      <c r="EW4004" s="31"/>
      <c r="FB4004" s="5"/>
      <c r="FI4004" s="5"/>
      <c r="FJ4004" s="139"/>
      <c r="FL4004" s="2"/>
      <c r="FN4004" s="2"/>
    </row>
    <row r="4005" spans="153:170" x14ac:dyDescent="0.35">
      <c r="EW4005" s="31"/>
      <c r="FB4005" s="5"/>
      <c r="FI4005" s="5"/>
      <c r="FJ4005" s="139"/>
      <c r="FL4005" s="2"/>
      <c r="FN4005" s="2"/>
    </row>
    <row r="4006" spans="153:170" x14ac:dyDescent="0.35">
      <c r="EW4006" s="31"/>
      <c r="FB4006" s="5"/>
      <c r="FI4006" s="5"/>
      <c r="FJ4006" s="139"/>
      <c r="FL4006" s="2"/>
      <c r="FN4006" s="2"/>
    </row>
    <row r="4007" spans="153:170" x14ac:dyDescent="0.35">
      <c r="EW4007" s="31"/>
      <c r="FB4007" s="5"/>
      <c r="FI4007" s="5"/>
      <c r="FJ4007" s="139"/>
      <c r="FL4007" s="2"/>
      <c r="FN4007" s="2"/>
    </row>
    <row r="4008" spans="153:170" x14ac:dyDescent="0.35">
      <c r="EW4008" s="31"/>
      <c r="FB4008" s="5"/>
      <c r="FI4008" s="5"/>
      <c r="FJ4008" s="139"/>
      <c r="FL4008" s="2"/>
      <c r="FN4008" s="2"/>
    </row>
    <row r="4009" spans="153:170" x14ac:dyDescent="0.35">
      <c r="EW4009" s="31"/>
      <c r="FB4009" s="5"/>
      <c r="FI4009" s="5"/>
      <c r="FJ4009" s="139"/>
      <c r="FL4009" s="2"/>
      <c r="FN4009" s="2"/>
    </row>
    <row r="4010" spans="153:170" x14ac:dyDescent="0.35">
      <c r="EW4010" s="31"/>
      <c r="FB4010" s="5"/>
      <c r="FI4010" s="5"/>
      <c r="FJ4010" s="139"/>
      <c r="FL4010" s="2"/>
      <c r="FN4010" s="2"/>
    </row>
    <row r="4011" spans="153:170" x14ac:dyDescent="0.35">
      <c r="EW4011" s="31"/>
      <c r="FB4011" s="5"/>
      <c r="FI4011" s="5"/>
      <c r="FJ4011" s="139"/>
      <c r="FL4011" s="2"/>
      <c r="FN4011" s="2"/>
    </row>
    <row r="4012" spans="153:170" x14ac:dyDescent="0.35">
      <c r="EW4012" s="31"/>
      <c r="FB4012" s="5"/>
      <c r="FI4012" s="5"/>
      <c r="FJ4012" s="139"/>
      <c r="FL4012" s="2"/>
      <c r="FN4012" s="2"/>
    </row>
    <row r="4013" spans="153:170" x14ac:dyDescent="0.35">
      <c r="EW4013" s="31"/>
      <c r="FB4013" s="5"/>
      <c r="FI4013" s="5"/>
      <c r="FJ4013" s="139"/>
      <c r="FL4013" s="2"/>
      <c r="FN4013" s="2"/>
    </row>
    <row r="4014" spans="153:170" x14ac:dyDescent="0.35">
      <c r="EW4014" s="31"/>
      <c r="FB4014" s="5"/>
      <c r="FI4014" s="5"/>
      <c r="FJ4014" s="139"/>
      <c r="FL4014" s="2"/>
      <c r="FN4014" s="2"/>
    </row>
    <row r="4015" spans="153:170" x14ac:dyDescent="0.35">
      <c r="EW4015" s="31"/>
      <c r="FB4015" s="5"/>
      <c r="FI4015" s="5"/>
      <c r="FJ4015" s="139"/>
      <c r="FL4015" s="2"/>
      <c r="FN4015" s="2"/>
    </row>
    <row r="4016" spans="153:170" x14ac:dyDescent="0.35">
      <c r="EW4016" s="31"/>
      <c r="FB4016" s="5"/>
      <c r="FI4016" s="5"/>
      <c r="FJ4016" s="139"/>
      <c r="FL4016" s="2"/>
      <c r="FN4016" s="2"/>
    </row>
    <row r="4017" spans="153:170" x14ac:dyDescent="0.35">
      <c r="EW4017" s="31"/>
      <c r="FB4017" s="5"/>
      <c r="FI4017" s="5"/>
      <c r="FJ4017" s="139"/>
      <c r="FL4017" s="2"/>
      <c r="FN4017" s="2"/>
    </row>
    <row r="4018" spans="153:170" x14ac:dyDescent="0.35">
      <c r="EW4018" s="31"/>
      <c r="FB4018" s="5"/>
      <c r="FI4018" s="5"/>
      <c r="FJ4018" s="139"/>
      <c r="FL4018" s="2"/>
      <c r="FN4018" s="2"/>
    </row>
    <row r="4019" spans="153:170" x14ac:dyDescent="0.35">
      <c r="EW4019" s="31"/>
      <c r="FB4019" s="5"/>
      <c r="FI4019" s="5"/>
      <c r="FJ4019" s="139"/>
      <c r="FL4019" s="2"/>
      <c r="FN4019" s="2"/>
    </row>
    <row r="4020" spans="153:170" x14ac:dyDescent="0.35">
      <c r="EW4020" s="31"/>
      <c r="FB4020" s="5"/>
      <c r="FI4020" s="5"/>
      <c r="FJ4020" s="139"/>
      <c r="FL4020" s="2"/>
      <c r="FN4020" s="2"/>
    </row>
    <row r="4021" spans="153:170" x14ac:dyDescent="0.35">
      <c r="EW4021" s="31"/>
      <c r="FB4021" s="5"/>
      <c r="FI4021" s="5"/>
      <c r="FJ4021" s="139"/>
      <c r="FL4021" s="2"/>
      <c r="FN4021" s="2"/>
    </row>
    <row r="4022" spans="153:170" x14ac:dyDescent="0.35">
      <c r="EW4022" s="31"/>
      <c r="FB4022" s="5"/>
      <c r="FI4022" s="5"/>
      <c r="FJ4022" s="139"/>
      <c r="FL4022" s="2"/>
      <c r="FN4022" s="2"/>
    </row>
    <row r="4023" spans="153:170" x14ac:dyDescent="0.35">
      <c r="EW4023" s="31"/>
      <c r="FB4023" s="5"/>
      <c r="FI4023" s="5"/>
      <c r="FJ4023" s="139"/>
      <c r="FL4023" s="2"/>
      <c r="FN4023" s="2"/>
    </row>
    <row r="4024" spans="153:170" x14ac:dyDescent="0.35">
      <c r="EW4024" s="31"/>
      <c r="FB4024" s="5"/>
      <c r="FI4024" s="5"/>
      <c r="FJ4024" s="139"/>
      <c r="FL4024" s="2"/>
      <c r="FN4024" s="2"/>
    </row>
    <row r="4025" spans="153:170" x14ac:dyDescent="0.35">
      <c r="EW4025" s="31"/>
      <c r="FB4025" s="5"/>
      <c r="FI4025" s="5"/>
      <c r="FJ4025" s="139"/>
      <c r="FL4025" s="2"/>
      <c r="FN4025" s="2"/>
    </row>
    <row r="4026" spans="153:170" x14ac:dyDescent="0.35">
      <c r="EW4026" s="31"/>
      <c r="FB4026" s="5"/>
      <c r="FI4026" s="5"/>
      <c r="FJ4026" s="139"/>
      <c r="FL4026" s="2"/>
      <c r="FN4026" s="2"/>
    </row>
    <row r="4027" spans="153:170" x14ac:dyDescent="0.35">
      <c r="EW4027" s="31"/>
      <c r="FB4027" s="5"/>
      <c r="FI4027" s="5"/>
      <c r="FJ4027" s="139"/>
      <c r="FL4027" s="2"/>
      <c r="FN4027" s="2"/>
    </row>
    <row r="4028" spans="153:170" x14ac:dyDescent="0.35">
      <c r="EW4028" s="31"/>
      <c r="FB4028" s="5"/>
      <c r="FI4028" s="5"/>
      <c r="FJ4028" s="139"/>
      <c r="FL4028" s="2"/>
      <c r="FN4028" s="2"/>
    </row>
    <row r="4029" spans="153:170" x14ac:dyDescent="0.35">
      <c r="EW4029" s="31"/>
      <c r="FB4029" s="5"/>
      <c r="FI4029" s="5"/>
      <c r="FJ4029" s="139"/>
      <c r="FL4029" s="2"/>
      <c r="FN4029" s="2"/>
    </row>
    <row r="4030" spans="153:170" x14ac:dyDescent="0.35">
      <c r="EW4030" s="31"/>
      <c r="FB4030" s="5"/>
      <c r="FI4030" s="5"/>
      <c r="FJ4030" s="139"/>
      <c r="FL4030" s="2"/>
      <c r="FN4030" s="2"/>
    </row>
    <row r="4031" spans="153:170" x14ac:dyDescent="0.35">
      <c r="EW4031" s="31"/>
      <c r="FB4031" s="5"/>
      <c r="FI4031" s="5"/>
      <c r="FJ4031" s="139"/>
      <c r="FL4031" s="2"/>
      <c r="FN4031" s="2"/>
    </row>
    <row r="4032" spans="153:170" x14ac:dyDescent="0.35">
      <c r="EW4032" s="31"/>
      <c r="FB4032" s="5"/>
      <c r="FI4032" s="5"/>
      <c r="FJ4032" s="139"/>
      <c r="FL4032" s="2"/>
      <c r="FN4032" s="2"/>
    </row>
    <row r="4033" spans="153:170" x14ac:dyDescent="0.35">
      <c r="EW4033" s="31"/>
      <c r="FB4033" s="5"/>
      <c r="FI4033" s="5"/>
      <c r="FJ4033" s="139"/>
      <c r="FL4033" s="2"/>
      <c r="FN4033" s="2"/>
    </row>
    <row r="4034" spans="153:170" x14ac:dyDescent="0.35">
      <c r="EW4034" s="31"/>
      <c r="FB4034" s="5"/>
      <c r="FI4034" s="5"/>
      <c r="FJ4034" s="139"/>
      <c r="FL4034" s="2"/>
      <c r="FN4034" s="2"/>
    </row>
    <row r="4035" spans="153:170" x14ac:dyDescent="0.35">
      <c r="EW4035" s="31"/>
      <c r="FB4035" s="5"/>
      <c r="FI4035" s="5"/>
      <c r="FJ4035" s="139"/>
      <c r="FL4035" s="2"/>
      <c r="FN4035" s="2"/>
    </row>
    <row r="4036" spans="153:170" x14ac:dyDescent="0.35">
      <c r="EW4036" s="31"/>
      <c r="FB4036" s="5"/>
      <c r="FI4036" s="5"/>
      <c r="FJ4036" s="139"/>
      <c r="FL4036" s="2"/>
      <c r="FN4036" s="2"/>
    </row>
    <row r="4037" spans="153:170" x14ac:dyDescent="0.35">
      <c r="EW4037" s="31"/>
      <c r="FB4037" s="5"/>
      <c r="FI4037" s="5"/>
      <c r="FJ4037" s="139"/>
      <c r="FL4037" s="2"/>
      <c r="FN4037" s="2"/>
    </row>
    <row r="4038" spans="153:170" x14ac:dyDescent="0.35">
      <c r="EW4038" s="31"/>
      <c r="FB4038" s="5"/>
      <c r="FI4038" s="5"/>
      <c r="FJ4038" s="139"/>
      <c r="FL4038" s="2"/>
      <c r="FN4038" s="2"/>
    </row>
    <row r="4039" spans="153:170" x14ac:dyDescent="0.35">
      <c r="EW4039" s="31"/>
      <c r="FB4039" s="5"/>
      <c r="FI4039" s="5"/>
      <c r="FJ4039" s="139"/>
      <c r="FL4039" s="2"/>
      <c r="FN4039" s="2"/>
    </row>
    <row r="4040" spans="153:170" x14ac:dyDescent="0.35">
      <c r="EW4040" s="31"/>
      <c r="FB4040" s="5"/>
      <c r="FI4040" s="5"/>
      <c r="FJ4040" s="139"/>
      <c r="FL4040" s="2"/>
      <c r="FN4040" s="2"/>
    </row>
    <row r="4041" spans="153:170" x14ac:dyDescent="0.35">
      <c r="EW4041" s="31"/>
      <c r="FB4041" s="5"/>
      <c r="FI4041" s="5"/>
      <c r="FJ4041" s="139"/>
      <c r="FL4041" s="2"/>
      <c r="FN4041" s="2"/>
    </row>
    <row r="4042" spans="153:170" x14ac:dyDescent="0.35">
      <c r="EW4042" s="31"/>
      <c r="FB4042" s="5"/>
      <c r="FI4042" s="5"/>
      <c r="FJ4042" s="139"/>
      <c r="FL4042" s="2"/>
      <c r="FN4042" s="2"/>
    </row>
    <row r="4043" spans="153:170" x14ac:dyDescent="0.35">
      <c r="EW4043" s="31"/>
      <c r="FB4043" s="5"/>
      <c r="FI4043" s="5"/>
      <c r="FJ4043" s="139"/>
      <c r="FL4043" s="2"/>
      <c r="FN4043" s="2"/>
    </row>
    <row r="4044" spans="153:170" x14ac:dyDescent="0.35">
      <c r="EW4044" s="31"/>
      <c r="FB4044" s="5"/>
      <c r="FI4044" s="5"/>
      <c r="FJ4044" s="139"/>
      <c r="FL4044" s="2"/>
      <c r="FN4044" s="2"/>
    </row>
    <row r="4045" spans="153:170" x14ac:dyDescent="0.35">
      <c r="EW4045" s="31"/>
      <c r="FB4045" s="5"/>
      <c r="FI4045" s="5"/>
      <c r="FJ4045" s="139"/>
      <c r="FL4045" s="2"/>
      <c r="FN4045" s="2"/>
    </row>
    <row r="4046" spans="153:170" x14ac:dyDescent="0.35">
      <c r="EW4046" s="31"/>
      <c r="FB4046" s="5"/>
      <c r="FI4046" s="5"/>
      <c r="FJ4046" s="139"/>
      <c r="FL4046" s="2"/>
      <c r="FN4046" s="2"/>
    </row>
    <row r="4047" spans="153:170" x14ac:dyDescent="0.35">
      <c r="EW4047" s="31"/>
      <c r="FB4047" s="5"/>
      <c r="FI4047" s="5"/>
      <c r="FJ4047" s="139"/>
      <c r="FL4047" s="2"/>
      <c r="FN4047" s="2"/>
    </row>
    <row r="4048" spans="153:170" x14ac:dyDescent="0.35">
      <c r="EW4048" s="31"/>
      <c r="FB4048" s="5"/>
      <c r="FI4048" s="5"/>
      <c r="FJ4048" s="139"/>
      <c r="FL4048" s="2"/>
      <c r="FN4048" s="2"/>
    </row>
    <row r="4049" spans="153:170" x14ac:dyDescent="0.35">
      <c r="EW4049" s="31"/>
      <c r="FB4049" s="5"/>
      <c r="FI4049" s="5"/>
      <c r="FJ4049" s="139"/>
      <c r="FL4049" s="2"/>
      <c r="FN4049" s="2"/>
    </row>
    <row r="4050" spans="153:170" x14ac:dyDescent="0.35">
      <c r="EW4050" s="31"/>
      <c r="FB4050" s="5"/>
      <c r="FI4050" s="5"/>
      <c r="FJ4050" s="139"/>
      <c r="FL4050" s="2"/>
      <c r="FN4050" s="2"/>
    </row>
    <row r="4051" spans="153:170" x14ac:dyDescent="0.35">
      <c r="EW4051" s="31"/>
      <c r="FB4051" s="5"/>
      <c r="FI4051" s="5"/>
      <c r="FJ4051" s="139"/>
      <c r="FL4051" s="2"/>
      <c r="FN4051" s="2"/>
    </row>
    <row r="4052" spans="153:170" x14ac:dyDescent="0.35">
      <c r="EW4052" s="31"/>
      <c r="FB4052" s="5"/>
      <c r="FI4052" s="5"/>
      <c r="FJ4052" s="139"/>
      <c r="FL4052" s="2"/>
      <c r="FN4052" s="2"/>
    </row>
    <row r="4053" spans="153:170" x14ac:dyDescent="0.35">
      <c r="EW4053" s="31"/>
      <c r="FB4053" s="5"/>
      <c r="FI4053" s="5"/>
      <c r="FJ4053" s="139"/>
      <c r="FL4053" s="2"/>
      <c r="FN4053" s="2"/>
    </row>
    <row r="4054" spans="153:170" x14ac:dyDescent="0.35">
      <c r="EW4054" s="31"/>
      <c r="FB4054" s="5"/>
      <c r="FI4054" s="5"/>
      <c r="FJ4054" s="139"/>
      <c r="FL4054" s="2"/>
      <c r="FN4054" s="2"/>
    </row>
    <row r="4055" spans="153:170" x14ac:dyDescent="0.35">
      <c r="EW4055" s="31"/>
      <c r="FB4055" s="5"/>
      <c r="FI4055" s="5"/>
      <c r="FJ4055" s="139"/>
      <c r="FL4055" s="2"/>
      <c r="FN4055" s="2"/>
    </row>
    <row r="4056" spans="153:170" x14ac:dyDescent="0.35">
      <c r="EW4056" s="31"/>
      <c r="FB4056" s="5"/>
      <c r="FI4056" s="5"/>
      <c r="FJ4056" s="139"/>
      <c r="FL4056" s="2"/>
      <c r="FN4056" s="2"/>
    </row>
    <row r="4057" spans="153:170" x14ac:dyDescent="0.35">
      <c r="EW4057" s="31"/>
      <c r="FB4057" s="5"/>
      <c r="FI4057" s="5"/>
      <c r="FJ4057" s="139"/>
      <c r="FL4057" s="2"/>
      <c r="FN4057" s="2"/>
    </row>
    <row r="4058" spans="153:170" x14ac:dyDescent="0.35">
      <c r="EW4058" s="31"/>
      <c r="FB4058" s="5"/>
      <c r="FI4058" s="5"/>
      <c r="FJ4058" s="139"/>
      <c r="FL4058" s="2"/>
      <c r="FN4058" s="2"/>
    </row>
    <row r="4059" spans="153:170" x14ac:dyDescent="0.35">
      <c r="EW4059" s="31"/>
      <c r="FB4059" s="5"/>
      <c r="FI4059" s="5"/>
      <c r="FJ4059" s="139"/>
      <c r="FL4059" s="2"/>
      <c r="FN4059" s="2"/>
    </row>
    <row r="4060" spans="153:170" x14ac:dyDescent="0.35">
      <c r="EW4060" s="31"/>
      <c r="FB4060" s="5"/>
      <c r="FI4060" s="5"/>
      <c r="FJ4060" s="139"/>
      <c r="FL4060" s="2"/>
      <c r="FN4060" s="2"/>
    </row>
    <row r="4061" spans="153:170" x14ac:dyDescent="0.35">
      <c r="EW4061" s="31"/>
      <c r="FB4061" s="5"/>
      <c r="FI4061" s="5"/>
      <c r="FJ4061" s="139"/>
      <c r="FL4061" s="2"/>
      <c r="FN4061" s="2"/>
    </row>
    <row r="4062" spans="153:170" x14ac:dyDescent="0.35">
      <c r="EW4062" s="31"/>
      <c r="FB4062" s="5"/>
      <c r="FI4062" s="5"/>
      <c r="FJ4062" s="139"/>
      <c r="FL4062" s="2"/>
      <c r="FN4062" s="2"/>
    </row>
    <row r="4063" spans="153:170" x14ac:dyDescent="0.35">
      <c r="EW4063" s="31"/>
      <c r="FB4063" s="5"/>
      <c r="FI4063" s="5"/>
      <c r="FJ4063" s="139"/>
      <c r="FL4063" s="2"/>
      <c r="FN4063" s="2"/>
    </row>
    <row r="4064" spans="153:170" x14ac:dyDescent="0.35">
      <c r="EW4064" s="31"/>
      <c r="FB4064" s="5"/>
      <c r="FI4064" s="5"/>
      <c r="FJ4064" s="139"/>
      <c r="FL4064" s="2"/>
      <c r="FN4064" s="2"/>
    </row>
    <row r="4065" spans="153:170" x14ac:dyDescent="0.35">
      <c r="EW4065" s="31"/>
      <c r="FB4065" s="5"/>
      <c r="FI4065" s="5"/>
      <c r="FJ4065" s="139"/>
      <c r="FL4065" s="2"/>
      <c r="FN4065" s="2"/>
    </row>
    <row r="4066" spans="153:170" x14ac:dyDescent="0.35">
      <c r="EW4066" s="31"/>
      <c r="FB4066" s="5"/>
      <c r="FI4066" s="5"/>
      <c r="FJ4066" s="139"/>
      <c r="FL4066" s="2"/>
      <c r="FN4066" s="2"/>
    </row>
    <row r="4067" spans="153:170" x14ac:dyDescent="0.35">
      <c r="EW4067" s="31"/>
      <c r="FB4067" s="5"/>
      <c r="FI4067" s="5"/>
      <c r="FJ4067" s="139"/>
      <c r="FL4067" s="2"/>
      <c r="FN4067" s="2"/>
    </row>
    <row r="4068" spans="153:170" x14ac:dyDescent="0.35">
      <c r="EW4068" s="31"/>
      <c r="FB4068" s="5"/>
      <c r="FI4068" s="5"/>
      <c r="FJ4068" s="139"/>
      <c r="FL4068" s="2"/>
      <c r="FN4068" s="2"/>
    </row>
    <row r="4069" spans="153:170" x14ac:dyDescent="0.35">
      <c r="EW4069" s="31"/>
      <c r="FB4069" s="5"/>
      <c r="FI4069" s="5"/>
      <c r="FJ4069" s="139"/>
      <c r="FL4069" s="2"/>
      <c r="FN4069" s="2"/>
    </row>
    <row r="4070" spans="153:170" x14ac:dyDescent="0.35">
      <c r="EW4070" s="31"/>
      <c r="FB4070" s="5"/>
      <c r="FI4070" s="5"/>
      <c r="FJ4070" s="139"/>
      <c r="FL4070" s="2"/>
      <c r="FN4070" s="2"/>
    </row>
    <row r="4071" spans="153:170" x14ac:dyDescent="0.35">
      <c r="EW4071" s="31"/>
      <c r="FB4071" s="5"/>
      <c r="FI4071" s="5"/>
      <c r="FJ4071" s="139"/>
      <c r="FL4071" s="2"/>
      <c r="FN4071" s="2"/>
    </row>
    <row r="4072" spans="153:170" x14ac:dyDescent="0.35">
      <c r="EW4072" s="31"/>
      <c r="FB4072" s="5"/>
      <c r="FI4072" s="5"/>
      <c r="FJ4072" s="139"/>
      <c r="FL4072" s="2"/>
      <c r="FN4072" s="2"/>
    </row>
    <row r="4073" spans="153:170" x14ac:dyDescent="0.35">
      <c r="EW4073" s="31"/>
      <c r="FB4073" s="5"/>
      <c r="FI4073" s="5"/>
      <c r="FJ4073" s="139"/>
      <c r="FL4073" s="2"/>
      <c r="FN4073" s="2"/>
    </row>
    <row r="4074" spans="153:170" x14ac:dyDescent="0.35">
      <c r="EW4074" s="31"/>
      <c r="FB4074" s="5"/>
      <c r="FI4074" s="5"/>
      <c r="FJ4074" s="139"/>
      <c r="FL4074" s="2"/>
      <c r="FN4074" s="2"/>
    </row>
    <row r="4075" spans="153:170" x14ac:dyDescent="0.35">
      <c r="EW4075" s="31"/>
      <c r="FB4075" s="5"/>
      <c r="FI4075" s="5"/>
      <c r="FJ4075" s="139"/>
      <c r="FL4075" s="2"/>
      <c r="FN4075" s="2"/>
    </row>
    <row r="4076" spans="153:170" x14ac:dyDescent="0.35">
      <c r="EW4076" s="31"/>
      <c r="FB4076" s="5"/>
      <c r="FI4076" s="5"/>
      <c r="FJ4076" s="139"/>
      <c r="FL4076" s="2"/>
      <c r="FN4076" s="2"/>
    </row>
    <row r="4077" spans="153:170" x14ac:dyDescent="0.35">
      <c r="EW4077" s="31"/>
      <c r="FB4077" s="5"/>
      <c r="FI4077" s="5"/>
      <c r="FJ4077" s="139"/>
      <c r="FL4077" s="2"/>
      <c r="FN4077" s="2"/>
    </row>
    <row r="4078" spans="153:170" x14ac:dyDescent="0.35">
      <c r="EW4078" s="31"/>
      <c r="FB4078" s="5"/>
      <c r="FI4078" s="5"/>
      <c r="FJ4078" s="139"/>
      <c r="FL4078" s="2"/>
      <c r="FN4078" s="2"/>
    </row>
    <row r="4079" spans="153:170" x14ac:dyDescent="0.35">
      <c r="EW4079" s="31"/>
      <c r="FB4079" s="5"/>
      <c r="FI4079" s="5"/>
      <c r="FJ4079" s="139"/>
      <c r="FL4079" s="2"/>
      <c r="FN4079" s="2"/>
    </row>
    <row r="4080" spans="153:170" x14ac:dyDescent="0.35">
      <c r="EW4080" s="31"/>
      <c r="FB4080" s="5"/>
      <c r="FI4080" s="5"/>
      <c r="FJ4080" s="139"/>
      <c r="FL4080" s="2"/>
      <c r="FN4080" s="2"/>
    </row>
    <row r="4081" spans="153:170" x14ac:dyDescent="0.35">
      <c r="EW4081" s="31"/>
      <c r="FB4081" s="5"/>
      <c r="FI4081" s="5"/>
      <c r="FJ4081" s="139"/>
      <c r="FL4081" s="2"/>
      <c r="FN4081" s="2"/>
    </row>
    <row r="4082" spans="153:170" x14ac:dyDescent="0.35">
      <c r="EW4082" s="31"/>
      <c r="FB4082" s="5"/>
      <c r="FI4082" s="5"/>
      <c r="FJ4082" s="139"/>
      <c r="FL4082" s="2"/>
      <c r="FN4082" s="2"/>
    </row>
    <row r="4083" spans="153:170" x14ac:dyDescent="0.35">
      <c r="EW4083" s="31"/>
      <c r="FB4083" s="5"/>
      <c r="FI4083" s="5"/>
      <c r="FJ4083" s="139"/>
      <c r="FL4083" s="2"/>
      <c r="FN4083" s="2"/>
    </row>
    <row r="4084" spans="153:170" x14ac:dyDescent="0.35">
      <c r="EW4084" s="31"/>
      <c r="FB4084" s="5"/>
      <c r="FI4084" s="5"/>
      <c r="FJ4084" s="139"/>
      <c r="FL4084" s="2"/>
      <c r="FN4084" s="2"/>
    </row>
    <row r="4085" spans="153:170" x14ac:dyDescent="0.35">
      <c r="EW4085" s="31"/>
      <c r="FB4085" s="5"/>
      <c r="FI4085" s="5"/>
      <c r="FJ4085" s="139"/>
      <c r="FL4085" s="2"/>
      <c r="FN4085" s="2"/>
    </row>
    <row r="4086" spans="153:170" x14ac:dyDescent="0.35">
      <c r="EW4086" s="31"/>
      <c r="FB4086" s="5"/>
      <c r="FI4086" s="5"/>
      <c r="FJ4086" s="139"/>
      <c r="FL4086" s="2"/>
      <c r="FN4086" s="2"/>
    </row>
    <row r="4087" spans="153:170" x14ac:dyDescent="0.35">
      <c r="EW4087" s="31"/>
      <c r="FB4087" s="5"/>
      <c r="FI4087" s="5"/>
      <c r="FJ4087" s="139"/>
      <c r="FL4087" s="2"/>
      <c r="FN4087" s="2"/>
    </row>
    <row r="4088" spans="153:170" x14ac:dyDescent="0.35">
      <c r="EW4088" s="31"/>
      <c r="FB4088" s="5"/>
      <c r="FI4088" s="5"/>
      <c r="FJ4088" s="139"/>
      <c r="FL4088" s="2"/>
      <c r="FN4088" s="2"/>
    </row>
    <row r="4089" spans="153:170" x14ac:dyDescent="0.35">
      <c r="EW4089" s="31"/>
      <c r="FB4089" s="5"/>
      <c r="FI4089" s="5"/>
      <c r="FJ4089" s="139"/>
      <c r="FL4089" s="2"/>
      <c r="FN4089" s="2"/>
    </row>
    <row r="4090" spans="153:170" x14ac:dyDescent="0.35">
      <c r="EW4090" s="31"/>
      <c r="FB4090" s="5"/>
      <c r="FI4090" s="5"/>
      <c r="FJ4090" s="139"/>
      <c r="FL4090" s="2"/>
      <c r="FN4090" s="2"/>
    </row>
    <row r="4091" spans="153:170" x14ac:dyDescent="0.35">
      <c r="EW4091" s="31"/>
      <c r="FB4091" s="5"/>
      <c r="FI4091" s="5"/>
      <c r="FJ4091" s="139"/>
      <c r="FL4091" s="2"/>
      <c r="FN4091" s="2"/>
    </row>
    <row r="4092" spans="153:170" x14ac:dyDescent="0.35">
      <c r="EW4092" s="31"/>
      <c r="FB4092" s="5"/>
      <c r="FI4092" s="5"/>
      <c r="FJ4092" s="139"/>
      <c r="FL4092" s="2"/>
      <c r="FN4092" s="2"/>
    </row>
    <row r="4093" spans="153:170" x14ac:dyDescent="0.35">
      <c r="EW4093" s="31"/>
      <c r="FB4093" s="5"/>
      <c r="FI4093" s="5"/>
      <c r="FJ4093" s="139"/>
      <c r="FL4093" s="2"/>
      <c r="FN4093" s="2"/>
    </row>
    <row r="4094" spans="153:170" x14ac:dyDescent="0.35">
      <c r="EW4094" s="31"/>
      <c r="FB4094" s="5"/>
      <c r="FI4094" s="5"/>
      <c r="FJ4094" s="139"/>
      <c r="FL4094" s="2"/>
      <c r="FN4094" s="2"/>
    </row>
    <row r="4095" spans="153:170" x14ac:dyDescent="0.35">
      <c r="EW4095" s="31"/>
      <c r="FB4095" s="5"/>
      <c r="FI4095" s="5"/>
      <c r="FJ4095" s="139"/>
      <c r="FL4095" s="2"/>
      <c r="FN4095" s="2"/>
    </row>
    <row r="4096" spans="153:170" x14ac:dyDescent="0.35">
      <c r="EW4096" s="31"/>
      <c r="FB4096" s="5"/>
      <c r="FI4096" s="5"/>
      <c r="FJ4096" s="139"/>
      <c r="FL4096" s="2"/>
      <c r="FN4096" s="2"/>
    </row>
    <row r="4097" spans="153:170" x14ac:dyDescent="0.35">
      <c r="EW4097" s="31"/>
      <c r="FB4097" s="5"/>
      <c r="FI4097" s="5"/>
      <c r="FJ4097" s="139"/>
      <c r="FL4097" s="2"/>
      <c r="FN4097" s="2"/>
    </row>
    <row r="4098" spans="153:170" x14ac:dyDescent="0.35">
      <c r="EW4098" s="31"/>
      <c r="FB4098" s="5"/>
      <c r="FI4098" s="5"/>
      <c r="FJ4098" s="139"/>
      <c r="FL4098" s="2"/>
      <c r="FN4098" s="2"/>
    </row>
    <row r="4099" spans="153:170" x14ac:dyDescent="0.35">
      <c r="EW4099" s="31"/>
      <c r="FB4099" s="5"/>
      <c r="FI4099" s="5"/>
      <c r="FJ4099" s="139"/>
      <c r="FL4099" s="2"/>
      <c r="FN4099" s="2"/>
    </row>
    <row r="4100" spans="153:170" x14ac:dyDescent="0.35">
      <c r="EW4100" s="31"/>
      <c r="FB4100" s="5"/>
      <c r="FI4100" s="5"/>
      <c r="FJ4100" s="139"/>
      <c r="FL4100" s="2"/>
      <c r="FN4100" s="2"/>
    </row>
    <row r="4101" spans="153:170" x14ac:dyDescent="0.35">
      <c r="EW4101" s="31"/>
      <c r="FB4101" s="5"/>
      <c r="FI4101" s="5"/>
      <c r="FJ4101" s="139"/>
      <c r="FL4101" s="2"/>
      <c r="FN4101" s="2"/>
    </row>
    <row r="4102" spans="153:170" x14ac:dyDescent="0.35">
      <c r="EW4102" s="31"/>
      <c r="FB4102" s="5"/>
      <c r="FI4102" s="5"/>
      <c r="FJ4102" s="139"/>
      <c r="FL4102" s="2"/>
      <c r="FN4102" s="2"/>
    </row>
    <row r="4103" spans="153:170" x14ac:dyDescent="0.35">
      <c r="EW4103" s="31"/>
      <c r="FB4103" s="5"/>
      <c r="FI4103" s="5"/>
      <c r="FJ4103" s="139"/>
      <c r="FL4103" s="2"/>
      <c r="FN4103" s="2"/>
    </row>
    <row r="4104" spans="153:170" x14ac:dyDescent="0.35">
      <c r="EW4104" s="31"/>
      <c r="FB4104" s="5"/>
      <c r="FI4104" s="5"/>
      <c r="FJ4104" s="139"/>
      <c r="FL4104" s="2"/>
      <c r="FN4104" s="2"/>
    </row>
    <row r="4105" spans="153:170" x14ac:dyDescent="0.35">
      <c r="EW4105" s="31"/>
      <c r="FB4105" s="5"/>
      <c r="FI4105" s="5"/>
      <c r="FJ4105" s="139"/>
      <c r="FL4105" s="2"/>
      <c r="FN4105" s="2"/>
    </row>
    <row r="4106" spans="153:170" x14ac:dyDescent="0.35">
      <c r="EW4106" s="31"/>
      <c r="FB4106" s="5"/>
      <c r="FI4106" s="5"/>
      <c r="FJ4106" s="139"/>
      <c r="FL4106" s="2"/>
      <c r="FN4106" s="2"/>
    </row>
    <row r="4107" spans="153:170" x14ac:dyDescent="0.35">
      <c r="EW4107" s="31"/>
      <c r="FB4107" s="5"/>
      <c r="FI4107" s="5"/>
      <c r="FJ4107" s="139"/>
      <c r="FL4107" s="2"/>
      <c r="FN4107" s="2"/>
    </row>
    <row r="4108" spans="153:170" x14ac:dyDescent="0.35">
      <c r="EW4108" s="31"/>
      <c r="FB4108" s="5"/>
      <c r="FI4108" s="5"/>
      <c r="FJ4108" s="139"/>
      <c r="FL4108" s="2"/>
      <c r="FN4108" s="2"/>
    </row>
    <row r="4109" spans="153:170" x14ac:dyDescent="0.35">
      <c r="EW4109" s="31"/>
      <c r="FB4109" s="5"/>
      <c r="FI4109" s="5"/>
      <c r="FJ4109" s="139"/>
      <c r="FL4109" s="2"/>
      <c r="FN4109" s="2"/>
    </row>
    <row r="4110" spans="153:170" x14ac:dyDescent="0.35">
      <c r="EW4110" s="31"/>
      <c r="FB4110" s="5"/>
      <c r="FI4110" s="5"/>
      <c r="FJ4110" s="139"/>
      <c r="FL4110" s="2"/>
      <c r="FN4110" s="2"/>
    </row>
    <row r="4111" spans="153:170" x14ac:dyDescent="0.35">
      <c r="EW4111" s="31"/>
      <c r="FB4111" s="5"/>
      <c r="FI4111" s="5"/>
      <c r="FJ4111" s="139"/>
      <c r="FL4111" s="2"/>
      <c r="FN4111" s="2"/>
    </row>
    <row r="4112" spans="153:170" x14ac:dyDescent="0.35">
      <c r="EW4112" s="31"/>
      <c r="FB4112" s="5"/>
      <c r="FI4112" s="5"/>
      <c r="FJ4112" s="139"/>
      <c r="FL4112" s="2"/>
      <c r="FN4112" s="2"/>
    </row>
    <row r="4113" spans="153:170" x14ac:dyDescent="0.35">
      <c r="EW4113" s="31"/>
      <c r="FB4113" s="5"/>
      <c r="FI4113" s="5"/>
      <c r="FJ4113" s="139"/>
      <c r="FL4113" s="2"/>
      <c r="FN4113" s="2"/>
    </row>
    <row r="4114" spans="153:170" x14ac:dyDescent="0.35">
      <c r="EW4114" s="31"/>
      <c r="FB4114" s="5"/>
      <c r="FI4114" s="5"/>
      <c r="FJ4114" s="139"/>
      <c r="FL4114" s="2"/>
      <c r="FN4114" s="2"/>
    </row>
    <row r="4115" spans="153:170" x14ac:dyDescent="0.35">
      <c r="EW4115" s="31"/>
      <c r="FB4115" s="5"/>
      <c r="FI4115" s="5"/>
      <c r="FJ4115" s="139"/>
      <c r="FL4115" s="2"/>
      <c r="FN4115" s="2"/>
    </row>
    <row r="4116" spans="153:170" x14ac:dyDescent="0.35">
      <c r="EW4116" s="31"/>
      <c r="FB4116" s="5"/>
      <c r="FI4116" s="5"/>
      <c r="FJ4116" s="139"/>
      <c r="FL4116" s="2"/>
      <c r="FN4116" s="2"/>
    </row>
    <row r="4117" spans="153:170" x14ac:dyDescent="0.35">
      <c r="EW4117" s="31"/>
      <c r="FB4117" s="5"/>
      <c r="FI4117" s="5"/>
      <c r="FJ4117" s="139"/>
      <c r="FL4117" s="2"/>
      <c r="FN4117" s="2"/>
    </row>
    <row r="4118" spans="153:170" x14ac:dyDescent="0.35">
      <c r="EW4118" s="31"/>
      <c r="FB4118" s="5"/>
      <c r="FI4118" s="5"/>
      <c r="FJ4118" s="139"/>
      <c r="FL4118" s="2"/>
      <c r="FN4118" s="2"/>
    </row>
    <row r="4119" spans="153:170" x14ac:dyDescent="0.35">
      <c r="EW4119" s="31"/>
      <c r="FB4119" s="5"/>
      <c r="FI4119" s="5"/>
      <c r="FJ4119" s="139"/>
      <c r="FL4119" s="2"/>
      <c r="FN4119" s="2"/>
    </row>
    <row r="4120" spans="153:170" x14ac:dyDescent="0.35">
      <c r="EW4120" s="31"/>
      <c r="FB4120" s="5"/>
      <c r="FI4120" s="5"/>
      <c r="FJ4120" s="139"/>
      <c r="FL4120" s="2"/>
      <c r="FN4120" s="2"/>
    </row>
    <row r="4121" spans="153:170" x14ac:dyDescent="0.35">
      <c r="EW4121" s="31"/>
      <c r="FB4121" s="5"/>
      <c r="FI4121" s="5"/>
      <c r="FJ4121" s="139"/>
      <c r="FL4121" s="2"/>
      <c r="FN4121" s="2"/>
    </row>
    <row r="4122" spans="153:170" x14ac:dyDescent="0.35">
      <c r="EW4122" s="31"/>
      <c r="FB4122" s="5"/>
      <c r="FI4122" s="5"/>
      <c r="FJ4122" s="139"/>
      <c r="FL4122" s="2"/>
      <c r="FN4122" s="2"/>
    </row>
    <row r="4123" spans="153:170" x14ac:dyDescent="0.35">
      <c r="EW4123" s="31"/>
      <c r="FB4123" s="5"/>
      <c r="FI4123" s="5"/>
      <c r="FJ4123" s="139"/>
      <c r="FL4123" s="2"/>
      <c r="FN4123" s="2"/>
    </row>
    <row r="4124" spans="153:170" x14ac:dyDescent="0.35">
      <c r="EW4124" s="31"/>
      <c r="FB4124" s="5"/>
      <c r="FI4124" s="5"/>
      <c r="FJ4124" s="139"/>
      <c r="FL4124" s="2"/>
      <c r="FN4124" s="2"/>
    </row>
    <row r="4125" spans="153:170" x14ac:dyDescent="0.35">
      <c r="EW4125" s="31"/>
      <c r="FB4125" s="5"/>
      <c r="FI4125" s="5"/>
      <c r="FJ4125" s="139"/>
      <c r="FL4125" s="2"/>
      <c r="FN4125" s="2"/>
    </row>
    <row r="4126" spans="153:170" x14ac:dyDescent="0.35">
      <c r="EW4126" s="31"/>
      <c r="FB4126" s="5"/>
      <c r="FI4126" s="5"/>
      <c r="FJ4126" s="139"/>
      <c r="FL4126" s="2"/>
      <c r="FN4126" s="2"/>
    </row>
    <row r="4127" spans="153:170" x14ac:dyDescent="0.35">
      <c r="EW4127" s="31"/>
      <c r="FB4127" s="5"/>
      <c r="FI4127" s="5"/>
      <c r="FJ4127" s="139"/>
      <c r="FL4127" s="2"/>
      <c r="FN4127" s="2"/>
    </row>
    <row r="4128" spans="153:170" x14ac:dyDescent="0.35">
      <c r="EW4128" s="31"/>
      <c r="FB4128" s="5"/>
      <c r="FI4128" s="5"/>
      <c r="FJ4128" s="139"/>
      <c r="FL4128" s="2"/>
      <c r="FN4128" s="2"/>
    </row>
    <row r="4129" spans="153:170" x14ac:dyDescent="0.35">
      <c r="EW4129" s="31"/>
      <c r="FB4129" s="5"/>
      <c r="FI4129" s="5"/>
      <c r="FJ4129" s="139"/>
      <c r="FL4129" s="2"/>
      <c r="FN4129" s="2"/>
    </row>
    <row r="4130" spans="153:170" x14ac:dyDescent="0.35">
      <c r="EW4130" s="31"/>
      <c r="FB4130" s="5"/>
      <c r="FI4130" s="5"/>
      <c r="FJ4130" s="139"/>
      <c r="FL4130" s="2"/>
      <c r="FN4130" s="2"/>
    </row>
    <row r="4131" spans="153:170" x14ac:dyDescent="0.35">
      <c r="EW4131" s="31"/>
      <c r="FB4131" s="5"/>
      <c r="FI4131" s="5"/>
      <c r="FJ4131" s="139"/>
      <c r="FL4131" s="2"/>
      <c r="FN4131" s="2"/>
    </row>
    <row r="4132" spans="153:170" x14ac:dyDescent="0.35">
      <c r="EW4132" s="31"/>
      <c r="FB4132" s="5"/>
      <c r="FI4132" s="5"/>
      <c r="FJ4132" s="139"/>
      <c r="FL4132" s="2"/>
      <c r="FN4132" s="2"/>
    </row>
    <row r="4133" spans="153:170" x14ac:dyDescent="0.35">
      <c r="EW4133" s="31"/>
      <c r="FB4133" s="5"/>
      <c r="FI4133" s="5"/>
      <c r="FJ4133" s="139"/>
      <c r="FL4133" s="2"/>
      <c r="FN4133" s="2"/>
    </row>
    <row r="4134" spans="153:170" x14ac:dyDescent="0.35">
      <c r="EW4134" s="31"/>
      <c r="FB4134" s="5"/>
      <c r="FI4134" s="5"/>
      <c r="FJ4134" s="139"/>
      <c r="FL4134" s="2"/>
      <c r="FN4134" s="2"/>
    </row>
    <row r="4135" spans="153:170" x14ac:dyDescent="0.35">
      <c r="EW4135" s="31"/>
      <c r="FB4135" s="5"/>
      <c r="FI4135" s="5"/>
      <c r="FJ4135" s="139"/>
      <c r="FL4135" s="2"/>
      <c r="FN4135" s="2"/>
    </row>
    <row r="4136" spans="153:170" x14ac:dyDescent="0.35">
      <c r="EW4136" s="31"/>
      <c r="FB4136" s="5"/>
      <c r="FI4136" s="5"/>
      <c r="FJ4136" s="139"/>
      <c r="FL4136" s="2"/>
      <c r="FN4136" s="2"/>
    </row>
    <row r="4137" spans="153:170" x14ac:dyDescent="0.35">
      <c r="EW4137" s="31"/>
      <c r="FB4137" s="5"/>
      <c r="FI4137" s="5"/>
      <c r="FJ4137" s="139"/>
      <c r="FL4137" s="2"/>
      <c r="FN4137" s="2"/>
    </row>
    <row r="4138" spans="153:170" x14ac:dyDescent="0.35">
      <c r="EW4138" s="31"/>
      <c r="FB4138" s="5"/>
      <c r="FI4138" s="5"/>
      <c r="FJ4138" s="139"/>
      <c r="FL4138" s="2"/>
      <c r="FN4138" s="2"/>
    </row>
    <row r="4139" spans="153:170" x14ac:dyDescent="0.35">
      <c r="EW4139" s="31"/>
      <c r="FB4139" s="5"/>
      <c r="FI4139" s="5"/>
      <c r="FJ4139" s="139"/>
      <c r="FL4139" s="2"/>
      <c r="FN4139" s="2"/>
    </row>
    <row r="4140" spans="153:170" x14ac:dyDescent="0.35">
      <c r="EW4140" s="31"/>
      <c r="FB4140" s="5"/>
      <c r="FI4140" s="5"/>
      <c r="FJ4140" s="139"/>
      <c r="FL4140" s="2"/>
      <c r="FN4140" s="2"/>
    </row>
    <row r="4141" spans="153:170" x14ac:dyDescent="0.35">
      <c r="EW4141" s="31"/>
      <c r="FB4141" s="5"/>
      <c r="FI4141" s="5"/>
      <c r="FJ4141" s="139"/>
      <c r="FL4141" s="2"/>
      <c r="FN4141" s="2"/>
    </row>
    <row r="4142" spans="153:170" x14ac:dyDescent="0.35">
      <c r="EW4142" s="31"/>
      <c r="FB4142" s="5"/>
      <c r="FI4142" s="5"/>
      <c r="FJ4142" s="139"/>
      <c r="FL4142" s="2"/>
      <c r="FN4142" s="2"/>
    </row>
    <row r="4143" spans="153:170" x14ac:dyDescent="0.35">
      <c r="EW4143" s="31"/>
      <c r="FB4143" s="5"/>
      <c r="FI4143" s="5"/>
      <c r="FJ4143" s="139"/>
      <c r="FL4143" s="2"/>
      <c r="FN4143" s="2"/>
    </row>
    <row r="4144" spans="153:170" x14ac:dyDescent="0.35">
      <c r="EW4144" s="31"/>
      <c r="FB4144" s="5"/>
      <c r="FI4144" s="5"/>
      <c r="FJ4144" s="139"/>
      <c r="FL4144" s="2"/>
      <c r="FN4144" s="2"/>
    </row>
    <row r="4145" spans="153:170" x14ac:dyDescent="0.35">
      <c r="EW4145" s="31"/>
      <c r="FB4145" s="5"/>
      <c r="FI4145" s="5"/>
      <c r="FJ4145" s="139"/>
      <c r="FL4145" s="2"/>
      <c r="FN4145" s="2"/>
    </row>
    <row r="4146" spans="153:170" x14ac:dyDescent="0.35">
      <c r="EW4146" s="31"/>
      <c r="FB4146" s="5"/>
      <c r="FI4146" s="5"/>
      <c r="FJ4146" s="139"/>
      <c r="FL4146" s="2"/>
      <c r="FN4146" s="2"/>
    </row>
    <row r="4147" spans="153:170" x14ac:dyDescent="0.35">
      <c r="EW4147" s="31"/>
      <c r="FB4147" s="5"/>
      <c r="FI4147" s="5"/>
      <c r="FJ4147" s="139"/>
      <c r="FL4147" s="2"/>
      <c r="FN4147" s="2"/>
    </row>
    <row r="4148" spans="153:170" x14ac:dyDescent="0.35">
      <c r="EW4148" s="31"/>
      <c r="FB4148" s="5"/>
      <c r="FI4148" s="5"/>
      <c r="FJ4148" s="139"/>
      <c r="FL4148" s="2"/>
      <c r="FN4148" s="2"/>
    </row>
    <row r="4149" spans="153:170" x14ac:dyDescent="0.35">
      <c r="EW4149" s="31"/>
      <c r="FB4149" s="5"/>
      <c r="FI4149" s="5"/>
      <c r="FJ4149" s="139"/>
      <c r="FL4149" s="2"/>
      <c r="FN4149" s="2"/>
    </row>
    <row r="4150" spans="153:170" x14ac:dyDescent="0.35">
      <c r="EW4150" s="31"/>
      <c r="FB4150" s="5"/>
      <c r="FI4150" s="5"/>
      <c r="FJ4150" s="139"/>
      <c r="FL4150" s="2"/>
      <c r="FN4150" s="2"/>
    </row>
    <row r="4151" spans="153:170" x14ac:dyDescent="0.35">
      <c r="EW4151" s="31"/>
      <c r="FB4151" s="5"/>
      <c r="FI4151" s="5"/>
      <c r="FJ4151" s="139"/>
      <c r="FL4151" s="2"/>
      <c r="FN4151" s="2"/>
    </row>
    <row r="4152" spans="153:170" x14ac:dyDescent="0.35">
      <c r="EW4152" s="31"/>
      <c r="FB4152" s="5"/>
      <c r="FI4152" s="5"/>
      <c r="FJ4152" s="139"/>
      <c r="FL4152" s="2"/>
      <c r="FN4152" s="2"/>
    </row>
    <row r="4153" spans="153:170" x14ac:dyDescent="0.35">
      <c r="EW4153" s="31"/>
      <c r="FB4153" s="5"/>
      <c r="FI4153" s="5"/>
      <c r="FJ4153" s="139"/>
      <c r="FL4153" s="2"/>
      <c r="FN4153" s="2"/>
    </row>
    <row r="4154" spans="153:170" x14ac:dyDescent="0.35">
      <c r="EW4154" s="31"/>
      <c r="FB4154" s="5"/>
      <c r="FI4154" s="5"/>
      <c r="FJ4154" s="139"/>
      <c r="FL4154" s="2"/>
      <c r="FN4154" s="2"/>
    </row>
    <row r="4155" spans="153:170" x14ac:dyDescent="0.35">
      <c r="EW4155" s="31"/>
      <c r="FB4155" s="5"/>
      <c r="FI4155" s="5"/>
      <c r="FJ4155" s="139"/>
      <c r="FL4155" s="2"/>
      <c r="FN4155" s="2"/>
    </row>
    <row r="4156" spans="153:170" x14ac:dyDescent="0.35">
      <c r="EW4156" s="31"/>
      <c r="FB4156" s="5"/>
      <c r="FI4156" s="5"/>
      <c r="FJ4156" s="139"/>
      <c r="FL4156" s="2"/>
      <c r="FN4156" s="2"/>
    </row>
    <row r="4157" spans="153:170" x14ac:dyDescent="0.35">
      <c r="EW4157" s="31"/>
      <c r="FB4157" s="5"/>
      <c r="FI4157" s="5"/>
      <c r="FJ4157" s="139"/>
      <c r="FL4157" s="2"/>
      <c r="FN4157" s="2"/>
    </row>
    <row r="4158" spans="153:170" x14ac:dyDescent="0.35">
      <c r="EW4158" s="31"/>
      <c r="FB4158" s="5"/>
      <c r="FI4158" s="5"/>
      <c r="FJ4158" s="139"/>
      <c r="FL4158" s="2"/>
      <c r="FN4158" s="2"/>
    </row>
    <row r="4159" spans="153:170" x14ac:dyDescent="0.35">
      <c r="EW4159" s="31"/>
      <c r="FB4159" s="5"/>
      <c r="FI4159" s="5"/>
      <c r="FJ4159" s="139"/>
      <c r="FL4159" s="2"/>
      <c r="FN4159" s="2"/>
    </row>
    <row r="4160" spans="153:170" x14ac:dyDescent="0.35">
      <c r="EW4160" s="31"/>
      <c r="FB4160" s="5"/>
      <c r="FI4160" s="5"/>
      <c r="FJ4160" s="139"/>
      <c r="FL4160" s="2"/>
      <c r="FN4160" s="2"/>
    </row>
    <row r="4161" spans="153:170" x14ac:dyDescent="0.35">
      <c r="EW4161" s="31"/>
      <c r="FB4161" s="5"/>
      <c r="FI4161" s="5"/>
      <c r="FJ4161" s="139"/>
      <c r="FL4161" s="2"/>
      <c r="FN4161" s="2"/>
    </row>
    <row r="4162" spans="153:170" x14ac:dyDescent="0.35">
      <c r="EW4162" s="31"/>
      <c r="FB4162" s="5"/>
      <c r="FI4162" s="5"/>
      <c r="FJ4162" s="139"/>
      <c r="FL4162" s="2"/>
      <c r="FN4162" s="2"/>
    </row>
    <row r="4163" spans="153:170" x14ac:dyDescent="0.35">
      <c r="EW4163" s="31"/>
      <c r="FB4163" s="5"/>
      <c r="FI4163" s="5"/>
      <c r="FJ4163" s="139"/>
      <c r="FL4163" s="2"/>
      <c r="FN4163" s="2"/>
    </row>
    <row r="4164" spans="153:170" x14ac:dyDescent="0.35">
      <c r="EW4164" s="31"/>
      <c r="FB4164" s="5"/>
      <c r="FI4164" s="5"/>
      <c r="FJ4164" s="139"/>
      <c r="FL4164" s="2"/>
      <c r="FN4164" s="2"/>
    </row>
    <row r="4165" spans="153:170" x14ac:dyDescent="0.35">
      <c r="EW4165" s="31"/>
      <c r="FB4165" s="5"/>
      <c r="FI4165" s="5"/>
      <c r="FJ4165" s="139"/>
      <c r="FL4165" s="2"/>
      <c r="FN4165" s="2"/>
    </row>
    <row r="4166" spans="153:170" x14ac:dyDescent="0.35">
      <c r="EW4166" s="31"/>
      <c r="FB4166" s="5"/>
      <c r="FI4166" s="5"/>
      <c r="FJ4166" s="139"/>
      <c r="FL4166" s="2"/>
      <c r="FN4166" s="2"/>
    </row>
    <row r="4167" spans="153:170" x14ac:dyDescent="0.35">
      <c r="EW4167" s="31"/>
      <c r="FB4167" s="5"/>
      <c r="FI4167" s="5"/>
      <c r="FJ4167" s="139"/>
      <c r="FL4167" s="2"/>
      <c r="FN4167" s="2"/>
    </row>
    <row r="4168" spans="153:170" x14ac:dyDescent="0.35">
      <c r="EW4168" s="31"/>
      <c r="FB4168" s="5"/>
      <c r="FI4168" s="5"/>
      <c r="FJ4168" s="139"/>
      <c r="FL4168" s="2"/>
      <c r="FN4168" s="2"/>
    </row>
    <row r="4169" spans="153:170" x14ac:dyDescent="0.35">
      <c r="EW4169" s="31"/>
      <c r="FB4169" s="5"/>
      <c r="FI4169" s="5"/>
      <c r="FJ4169" s="139"/>
      <c r="FL4169" s="2"/>
      <c r="FN4169" s="2"/>
    </row>
    <row r="4170" spans="153:170" x14ac:dyDescent="0.35">
      <c r="EW4170" s="31"/>
      <c r="FB4170" s="5"/>
      <c r="FI4170" s="5"/>
      <c r="FJ4170" s="139"/>
      <c r="FL4170" s="2"/>
      <c r="FN4170" s="2"/>
    </row>
    <row r="4171" spans="153:170" x14ac:dyDescent="0.35">
      <c r="EW4171" s="31"/>
      <c r="FB4171" s="5"/>
      <c r="FI4171" s="5"/>
      <c r="FJ4171" s="139"/>
      <c r="FL4171" s="2"/>
      <c r="FN4171" s="2"/>
    </row>
    <row r="4172" spans="153:170" x14ac:dyDescent="0.35">
      <c r="EW4172" s="31"/>
      <c r="FB4172" s="5"/>
      <c r="FI4172" s="5"/>
      <c r="FJ4172" s="139"/>
      <c r="FL4172" s="2"/>
      <c r="FN4172" s="2"/>
    </row>
    <row r="4173" spans="153:170" x14ac:dyDescent="0.35">
      <c r="EW4173" s="31"/>
      <c r="FB4173" s="5"/>
      <c r="FI4173" s="5"/>
      <c r="FJ4173" s="139"/>
      <c r="FL4173" s="2"/>
      <c r="FN4173" s="2"/>
    </row>
    <row r="4174" spans="153:170" x14ac:dyDescent="0.35">
      <c r="EW4174" s="31"/>
      <c r="FB4174" s="5"/>
      <c r="FI4174" s="5"/>
      <c r="FJ4174" s="139"/>
      <c r="FL4174" s="2"/>
      <c r="FN4174" s="2"/>
    </row>
    <row r="4175" spans="153:170" x14ac:dyDescent="0.35">
      <c r="EW4175" s="31"/>
      <c r="FB4175" s="5"/>
      <c r="FI4175" s="5"/>
      <c r="FJ4175" s="139"/>
      <c r="FL4175" s="2"/>
      <c r="FN4175" s="2"/>
    </row>
    <row r="4176" spans="153:170" x14ac:dyDescent="0.35">
      <c r="EW4176" s="31"/>
      <c r="FB4176" s="5"/>
      <c r="FI4176" s="5"/>
      <c r="FJ4176" s="139"/>
      <c r="FL4176" s="2"/>
      <c r="FN4176" s="2"/>
    </row>
    <row r="4177" spans="153:170" x14ac:dyDescent="0.35">
      <c r="EW4177" s="31"/>
      <c r="FB4177" s="5"/>
      <c r="FI4177" s="5"/>
      <c r="FJ4177" s="139"/>
      <c r="FL4177" s="2"/>
      <c r="FN4177" s="2"/>
    </row>
    <row r="4178" spans="153:170" x14ac:dyDescent="0.35">
      <c r="EW4178" s="31"/>
      <c r="FB4178" s="5"/>
      <c r="FI4178" s="5"/>
      <c r="FJ4178" s="139"/>
      <c r="FL4178" s="2"/>
      <c r="FN4178" s="2"/>
    </row>
    <row r="4179" spans="153:170" x14ac:dyDescent="0.35">
      <c r="EW4179" s="31"/>
      <c r="FB4179" s="5"/>
      <c r="FI4179" s="5"/>
      <c r="FJ4179" s="139"/>
      <c r="FL4179" s="2"/>
      <c r="FN4179" s="2"/>
    </row>
    <row r="4180" spans="153:170" x14ac:dyDescent="0.35">
      <c r="EW4180" s="31"/>
      <c r="FB4180" s="5"/>
      <c r="FI4180" s="5"/>
      <c r="FJ4180" s="139"/>
      <c r="FL4180" s="2"/>
      <c r="FN4180" s="2"/>
    </row>
    <row r="4181" spans="153:170" x14ac:dyDescent="0.35">
      <c r="EW4181" s="31"/>
      <c r="FB4181" s="5"/>
      <c r="FI4181" s="5"/>
      <c r="FJ4181" s="139"/>
      <c r="FL4181" s="2"/>
      <c r="FN4181" s="2"/>
    </row>
    <row r="4182" spans="153:170" x14ac:dyDescent="0.35">
      <c r="EW4182" s="31"/>
      <c r="FB4182" s="5"/>
      <c r="FI4182" s="5"/>
      <c r="FJ4182" s="139"/>
      <c r="FL4182" s="2"/>
      <c r="FN4182" s="2"/>
    </row>
    <row r="4183" spans="153:170" x14ac:dyDescent="0.35">
      <c r="EW4183" s="31"/>
      <c r="FB4183" s="5"/>
      <c r="FI4183" s="5"/>
      <c r="FJ4183" s="139"/>
      <c r="FL4183" s="2"/>
      <c r="FN4183" s="2"/>
    </row>
    <row r="4184" spans="153:170" x14ac:dyDescent="0.35">
      <c r="EW4184" s="31"/>
      <c r="FB4184" s="5"/>
      <c r="FI4184" s="5"/>
      <c r="FJ4184" s="139"/>
      <c r="FL4184" s="2"/>
      <c r="FN4184" s="2"/>
    </row>
    <row r="4185" spans="153:170" x14ac:dyDescent="0.35">
      <c r="EW4185" s="31"/>
      <c r="FB4185" s="5"/>
      <c r="FI4185" s="5"/>
      <c r="FJ4185" s="139"/>
      <c r="FL4185" s="2"/>
      <c r="FN4185" s="2"/>
    </row>
    <row r="4186" spans="153:170" x14ac:dyDescent="0.35">
      <c r="EW4186" s="31"/>
      <c r="FB4186" s="5"/>
      <c r="FI4186" s="5"/>
      <c r="FJ4186" s="139"/>
      <c r="FL4186" s="2"/>
      <c r="FN4186" s="2"/>
    </row>
    <row r="4187" spans="153:170" x14ac:dyDescent="0.35">
      <c r="EW4187" s="31"/>
      <c r="FB4187" s="5"/>
      <c r="FI4187" s="5"/>
      <c r="FJ4187" s="139"/>
      <c r="FL4187" s="2"/>
      <c r="FN4187" s="2"/>
    </row>
    <row r="4188" spans="153:170" x14ac:dyDescent="0.35">
      <c r="EW4188" s="31"/>
      <c r="FB4188" s="5"/>
      <c r="FI4188" s="5"/>
      <c r="FJ4188" s="139"/>
      <c r="FL4188" s="2"/>
      <c r="FN4188" s="2"/>
    </row>
    <row r="4189" spans="153:170" x14ac:dyDescent="0.35">
      <c r="EW4189" s="31"/>
      <c r="FB4189" s="5"/>
      <c r="FI4189" s="5"/>
      <c r="FJ4189" s="139"/>
      <c r="FL4189" s="2"/>
      <c r="FN4189" s="2"/>
    </row>
    <row r="4190" spans="153:170" x14ac:dyDescent="0.35">
      <c r="EW4190" s="31"/>
      <c r="FB4190" s="5"/>
      <c r="FI4190" s="5"/>
      <c r="FJ4190" s="139"/>
      <c r="FL4190" s="2"/>
      <c r="FN4190" s="2"/>
    </row>
    <row r="4191" spans="153:170" x14ac:dyDescent="0.35">
      <c r="EW4191" s="31"/>
      <c r="FB4191" s="5"/>
      <c r="FI4191" s="5"/>
      <c r="FJ4191" s="139"/>
      <c r="FL4191" s="2"/>
      <c r="FN4191" s="2"/>
    </row>
    <row r="4192" spans="153:170" x14ac:dyDescent="0.35">
      <c r="EW4192" s="31"/>
      <c r="FB4192" s="5"/>
      <c r="FI4192" s="5"/>
      <c r="FJ4192" s="139"/>
      <c r="FL4192" s="2"/>
      <c r="FN4192" s="2"/>
    </row>
    <row r="4193" spans="153:170" x14ac:dyDescent="0.35">
      <c r="EW4193" s="31"/>
      <c r="FB4193" s="5"/>
      <c r="FI4193" s="5"/>
      <c r="FJ4193" s="139"/>
      <c r="FL4193" s="2"/>
      <c r="FN4193" s="2"/>
    </row>
    <row r="4194" spans="153:170" x14ac:dyDescent="0.35">
      <c r="EW4194" s="31"/>
      <c r="FB4194" s="5"/>
      <c r="FI4194" s="5"/>
      <c r="FJ4194" s="139"/>
      <c r="FL4194" s="2"/>
      <c r="FN4194" s="2"/>
    </row>
    <row r="4195" spans="153:170" x14ac:dyDescent="0.35">
      <c r="EW4195" s="31"/>
      <c r="FB4195" s="5"/>
      <c r="FI4195" s="5"/>
      <c r="FJ4195" s="139"/>
      <c r="FL4195" s="2"/>
      <c r="FN4195" s="2"/>
    </row>
    <row r="4196" spans="153:170" x14ac:dyDescent="0.35">
      <c r="EW4196" s="31"/>
      <c r="FB4196" s="5"/>
      <c r="FI4196" s="5"/>
      <c r="FJ4196" s="139"/>
      <c r="FL4196" s="2"/>
      <c r="FN4196" s="2"/>
    </row>
    <row r="4197" spans="153:170" x14ac:dyDescent="0.35">
      <c r="EW4197" s="31"/>
      <c r="FB4197" s="5"/>
      <c r="FI4197" s="5"/>
      <c r="FJ4197" s="139"/>
      <c r="FL4197" s="2"/>
      <c r="FN4197" s="2"/>
    </row>
    <row r="4198" spans="153:170" x14ac:dyDescent="0.35">
      <c r="EW4198" s="31"/>
      <c r="FB4198" s="5"/>
      <c r="FI4198" s="5"/>
      <c r="FJ4198" s="139"/>
      <c r="FL4198" s="2"/>
      <c r="FN4198" s="2"/>
    </row>
    <row r="4199" spans="153:170" x14ac:dyDescent="0.35">
      <c r="EW4199" s="31"/>
      <c r="FB4199" s="5"/>
      <c r="FI4199" s="5"/>
      <c r="FJ4199" s="139"/>
      <c r="FL4199" s="2"/>
      <c r="FN4199" s="2"/>
    </row>
    <row r="4200" spans="153:170" x14ac:dyDescent="0.35">
      <c r="EW4200" s="31"/>
      <c r="FB4200" s="5"/>
      <c r="FI4200" s="5"/>
      <c r="FJ4200" s="139"/>
      <c r="FL4200" s="2"/>
      <c r="FN4200" s="2"/>
    </row>
    <row r="4201" spans="153:170" x14ac:dyDescent="0.35">
      <c r="EW4201" s="31"/>
      <c r="FB4201" s="5"/>
      <c r="FI4201" s="5"/>
      <c r="FJ4201" s="139"/>
      <c r="FL4201" s="2"/>
      <c r="FN4201" s="2"/>
    </row>
    <row r="4202" spans="153:170" x14ac:dyDescent="0.35">
      <c r="EW4202" s="31"/>
      <c r="FB4202" s="5"/>
      <c r="FI4202" s="5"/>
      <c r="FJ4202" s="139"/>
      <c r="FL4202" s="2"/>
      <c r="FN4202" s="2"/>
    </row>
    <row r="4203" spans="153:170" x14ac:dyDescent="0.35">
      <c r="EW4203" s="31"/>
      <c r="FB4203" s="5"/>
      <c r="FI4203" s="5"/>
      <c r="FJ4203" s="139"/>
      <c r="FL4203" s="2"/>
      <c r="FN4203" s="2"/>
    </row>
    <row r="4204" spans="153:170" x14ac:dyDescent="0.35">
      <c r="EW4204" s="31"/>
      <c r="FB4204" s="5"/>
      <c r="FI4204" s="5"/>
      <c r="FJ4204" s="139"/>
      <c r="FL4204" s="2"/>
      <c r="FN4204" s="2"/>
    </row>
    <row r="4205" spans="153:170" x14ac:dyDescent="0.35">
      <c r="EW4205" s="31"/>
      <c r="FB4205" s="5"/>
      <c r="FI4205" s="5"/>
      <c r="FJ4205" s="139"/>
      <c r="FL4205" s="2"/>
      <c r="FN4205" s="2"/>
    </row>
    <row r="4206" spans="153:170" x14ac:dyDescent="0.35">
      <c r="EW4206" s="31"/>
      <c r="FB4206" s="5"/>
      <c r="FI4206" s="5"/>
      <c r="FJ4206" s="139"/>
      <c r="FL4206" s="2"/>
      <c r="FN4206" s="2"/>
    </row>
    <row r="4207" spans="153:170" x14ac:dyDescent="0.35">
      <c r="EW4207" s="31"/>
      <c r="FB4207" s="5"/>
      <c r="FI4207" s="5"/>
      <c r="FJ4207" s="139"/>
      <c r="FL4207" s="2"/>
      <c r="FN4207" s="2"/>
    </row>
    <row r="4208" spans="153:170" x14ac:dyDescent="0.35">
      <c r="EW4208" s="31"/>
      <c r="FB4208" s="5"/>
      <c r="FI4208" s="5"/>
      <c r="FJ4208" s="139"/>
      <c r="FL4208" s="2"/>
      <c r="FN4208" s="2"/>
    </row>
    <row r="4209" spans="153:170" x14ac:dyDescent="0.35">
      <c r="EW4209" s="31"/>
      <c r="FB4209" s="5"/>
      <c r="FI4209" s="5"/>
      <c r="FJ4209" s="139"/>
      <c r="FL4209" s="2"/>
      <c r="FN4209" s="2"/>
    </row>
    <row r="4210" spans="153:170" x14ac:dyDescent="0.35">
      <c r="EW4210" s="31"/>
      <c r="FB4210" s="5"/>
      <c r="FI4210" s="5"/>
      <c r="FJ4210" s="139"/>
      <c r="FL4210" s="2"/>
      <c r="FN4210" s="2"/>
    </row>
    <row r="4211" spans="153:170" x14ac:dyDescent="0.35">
      <c r="EW4211" s="31"/>
      <c r="FB4211" s="5"/>
      <c r="FI4211" s="5"/>
      <c r="FJ4211" s="139"/>
      <c r="FL4211" s="2"/>
      <c r="FN4211" s="2"/>
    </row>
    <row r="4212" spans="153:170" x14ac:dyDescent="0.35">
      <c r="EW4212" s="31"/>
      <c r="FB4212" s="5"/>
      <c r="FI4212" s="5"/>
      <c r="FJ4212" s="139"/>
      <c r="FL4212" s="2"/>
      <c r="FN4212" s="2"/>
    </row>
    <row r="4213" spans="153:170" x14ac:dyDescent="0.35">
      <c r="EW4213" s="31"/>
      <c r="FB4213" s="5"/>
      <c r="FI4213" s="5"/>
      <c r="FJ4213" s="139"/>
      <c r="FL4213" s="2"/>
      <c r="FN4213" s="2"/>
    </row>
    <row r="4214" spans="153:170" x14ac:dyDescent="0.35">
      <c r="EW4214" s="31"/>
      <c r="FB4214" s="5"/>
      <c r="FI4214" s="5"/>
      <c r="FJ4214" s="139"/>
      <c r="FL4214" s="2"/>
      <c r="FN4214" s="2"/>
    </row>
    <row r="4215" spans="153:170" x14ac:dyDescent="0.35">
      <c r="EW4215" s="31"/>
      <c r="FB4215" s="5"/>
      <c r="FI4215" s="5"/>
      <c r="FJ4215" s="139"/>
      <c r="FL4215" s="2"/>
      <c r="FN4215" s="2"/>
    </row>
    <row r="4216" spans="153:170" x14ac:dyDescent="0.35">
      <c r="EW4216" s="31"/>
      <c r="FB4216" s="5"/>
      <c r="FI4216" s="5"/>
      <c r="FJ4216" s="139"/>
      <c r="FL4216" s="2"/>
      <c r="FN4216" s="2"/>
    </row>
    <row r="4217" spans="153:170" x14ac:dyDescent="0.35">
      <c r="EW4217" s="31"/>
      <c r="FB4217" s="5"/>
      <c r="FI4217" s="5"/>
      <c r="FJ4217" s="139"/>
      <c r="FL4217" s="2"/>
      <c r="FN4217" s="2"/>
    </row>
    <row r="4218" spans="153:170" x14ac:dyDescent="0.35">
      <c r="EW4218" s="31"/>
      <c r="FB4218" s="5"/>
      <c r="FI4218" s="5"/>
      <c r="FJ4218" s="139"/>
      <c r="FL4218" s="2"/>
      <c r="FN4218" s="2"/>
    </row>
    <row r="4219" spans="153:170" x14ac:dyDescent="0.35">
      <c r="EW4219" s="31"/>
      <c r="FB4219" s="5"/>
      <c r="FI4219" s="5"/>
      <c r="FJ4219" s="139"/>
      <c r="FL4219" s="2"/>
      <c r="FN4219" s="2"/>
    </row>
    <row r="4220" spans="153:170" x14ac:dyDescent="0.35">
      <c r="EW4220" s="31"/>
      <c r="FB4220" s="5"/>
      <c r="FI4220" s="5"/>
      <c r="FJ4220" s="139"/>
      <c r="FL4220" s="2"/>
      <c r="FN4220" s="2"/>
    </row>
    <row r="4221" spans="153:170" x14ac:dyDescent="0.35">
      <c r="EW4221" s="31"/>
      <c r="FB4221" s="5"/>
      <c r="FI4221" s="5"/>
      <c r="FJ4221" s="139"/>
      <c r="FL4221" s="2"/>
      <c r="FN4221" s="2"/>
    </row>
    <row r="4222" spans="153:170" x14ac:dyDescent="0.35">
      <c r="EW4222" s="31"/>
      <c r="FB4222" s="5"/>
      <c r="FI4222" s="5"/>
      <c r="FJ4222" s="139"/>
      <c r="FL4222" s="2"/>
      <c r="FN4222" s="2"/>
    </row>
    <row r="4223" spans="153:170" x14ac:dyDescent="0.35">
      <c r="EW4223" s="31"/>
      <c r="FB4223" s="5"/>
      <c r="FI4223" s="5"/>
      <c r="FJ4223" s="139"/>
      <c r="FL4223" s="2"/>
      <c r="FN4223" s="2"/>
    </row>
    <row r="4224" spans="153:170" x14ac:dyDescent="0.35">
      <c r="EW4224" s="31"/>
      <c r="FB4224" s="5"/>
      <c r="FI4224" s="5"/>
      <c r="FJ4224" s="139"/>
      <c r="FL4224" s="2"/>
      <c r="FN4224" s="2"/>
    </row>
    <row r="4225" spans="153:170" x14ac:dyDescent="0.35">
      <c r="EW4225" s="31"/>
      <c r="FB4225" s="5"/>
      <c r="FI4225" s="5"/>
      <c r="FJ4225" s="139"/>
      <c r="FL4225" s="2"/>
      <c r="FN4225" s="2"/>
    </row>
    <row r="4226" spans="153:170" x14ac:dyDescent="0.35">
      <c r="EW4226" s="31"/>
      <c r="FB4226" s="5"/>
      <c r="FI4226" s="5"/>
      <c r="FJ4226" s="139"/>
      <c r="FL4226" s="2"/>
      <c r="FN4226" s="2"/>
    </row>
    <row r="4227" spans="153:170" x14ac:dyDescent="0.35">
      <c r="EW4227" s="31"/>
      <c r="FB4227" s="5"/>
      <c r="FI4227" s="5"/>
      <c r="FJ4227" s="139"/>
      <c r="FL4227" s="2"/>
      <c r="FN4227" s="2"/>
    </row>
    <row r="4228" spans="153:170" x14ac:dyDescent="0.35">
      <c r="EW4228" s="31"/>
      <c r="FB4228" s="5"/>
      <c r="FI4228" s="5"/>
      <c r="FJ4228" s="139"/>
      <c r="FL4228" s="2"/>
      <c r="FN4228" s="2"/>
    </row>
    <row r="4229" spans="153:170" x14ac:dyDescent="0.35">
      <c r="EW4229" s="31"/>
      <c r="FB4229" s="5"/>
      <c r="FI4229" s="5"/>
      <c r="FJ4229" s="139"/>
      <c r="FL4229" s="2"/>
      <c r="FN4229" s="2"/>
    </row>
    <row r="4230" spans="153:170" x14ac:dyDescent="0.35">
      <c r="EW4230" s="31"/>
      <c r="FB4230" s="5"/>
      <c r="FI4230" s="5"/>
      <c r="FJ4230" s="139"/>
      <c r="FL4230" s="2"/>
      <c r="FN4230" s="2"/>
    </row>
    <row r="4231" spans="153:170" x14ac:dyDescent="0.35">
      <c r="EW4231" s="31"/>
      <c r="FB4231" s="5"/>
      <c r="FI4231" s="5"/>
      <c r="FJ4231" s="139"/>
      <c r="FL4231" s="2"/>
      <c r="FN4231" s="2"/>
    </row>
    <row r="4232" spans="153:170" x14ac:dyDescent="0.35">
      <c r="EW4232" s="31"/>
      <c r="FB4232" s="5"/>
      <c r="FI4232" s="5"/>
      <c r="FJ4232" s="139"/>
      <c r="FL4232" s="2"/>
      <c r="FN4232" s="2"/>
    </row>
    <row r="4233" spans="153:170" x14ac:dyDescent="0.35">
      <c r="EW4233" s="31"/>
      <c r="FB4233" s="5"/>
      <c r="FI4233" s="5"/>
      <c r="FJ4233" s="139"/>
      <c r="FL4233" s="2"/>
      <c r="FN4233" s="2"/>
    </row>
    <row r="4234" spans="153:170" x14ac:dyDescent="0.35">
      <c r="EW4234" s="31"/>
      <c r="FB4234" s="5"/>
      <c r="FI4234" s="5"/>
      <c r="FJ4234" s="139"/>
      <c r="FL4234" s="2"/>
      <c r="FN4234" s="2"/>
    </row>
    <row r="4235" spans="153:170" x14ac:dyDescent="0.35">
      <c r="EW4235" s="31"/>
      <c r="FB4235" s="5"/>
      <c r="FI4235" s="5"/>
      <c r="FJ4235" s="139"/>
      <c r="FL4235" s="2"/>
      <c r="FN4235" s="2"/>
    </row>
    <row r="4236" spans="153:170" x14ac:dyDescent="0.35">
      <c r="EW4236" s="31"/>
      <c r="FB4236" s="5"/>
      <c r="FI4236" s="5"/>
      <c r="FJ4236" s="139"/>
      <c r="FL4236" s="2"/>
      <c r="FN4236" s="2"/>
    </row>
    <row r="4237" spans="153:170" x14ac:dyDescent="0.35">
      <c r="EW4237" s="31"/>
      <c r="FB4237" s="5"/>
      <c r="FI4237" s="5"/>
      <c r="FJ4237" s="139"/>
      <c r="FL4237" s="2"/>
      <c r="FN4237" s="2"/>
    </row>
    <row r="4238" spans="153:170" x14ac:dyDescent="0.35">
      <c r="EW4238" s="31"/>
      <c r="FB4238" s="5"/>
      <c r="FI4238" s="5"/>
      <c r="FJ4238" s="139"/>
      <c r="FL4238" s="2"/>
      <c r="FN4238" s="2"/>
    </row>
    <row r="4239" spans="153:170" x14ac:dyDescent="0.35">
      <c r="EW4239" s="31"/>
      <c r="FB4239" s="5"/>
      <c r="FI4239" s="5"/>
      <c r="FJ4239" s="139"/>
      <c r="FL4239" s="2"/>
      <c r="FN4239" s="2"/>
    </row>
    <row r="4240" spans="153:170" x14ac:dyDescent="0.35">
      <c r="EW4240" s="31"/>
      <c r="FB4240" s="5"/>
      <c r="FI4240" s="5"/>
      <c r="FJ4240" s="139"/>
      <c r="FL4240" s="2"/>
      <c r="FN4240" s="2"/>
    </row>
    <row r="4241" spans="153:170" x14ac:dyDescent="0.35">
      <c r="EW4241" s="31"/>
      <c r="FB4241" s="5"/>
      <c r="FI4241" s="5"/>
      <c r="FJ4241" s="139"/>
      <c r="FL4241" s="2"/>
      <c r="FN4241" s="2"/>
    </row>
    <row r="4242" spans="153:170" x14ac:dyDescent="0.35">
      <c r="EW4242" s="31"/>
      <c r="FB4242" s="5"/>
      <c r="FI4242" s="5"/>
      <c r="FJ4242" s="139"/>
      <c r="FL4242" s="2"/>
      <c r="FN4242" s="2"/>
    </row>
    <row r="4243" spans="153:170" x14ac:dyDescent="0.35">
      <c r="EW4243" s="31"/>
      <c r="FB4243" s="5"/>
      <c r="FI4243" s="5"/>
      <c r="FJ4243" s="139"/>
      <c r="FL4243" s="2"/>
      <c r="FN4243" s="2"/>
    </row>
    <row r="4244" spans="153:170" x14ac:dyDescent="0.35">
      <c r="EW4244" s="31"/>
      <c r="FB4244" s="5"/>
      <c r="FI4244" s="5"/>
      <c r="FJ4244" s="139"/>
      <c r="FL4244" s="2"/>
      <c r="FN4244" s="2"/>
    </row>
    <row r="4245" spans="153:170" x14ac:dyDescent="0.35">
      <c r="EW4245" s="31"/>
      <c r="FB4245" s="5"/>
      <c r="FI4245" s="5"/>
      <c r="FJ4245" s="139"/>
      <c r="FL4245" s="2"/>
      <c r="FN4245" s="2"/>
    </row>
    <row r="4246" spans="153:170" x14ac:dyDescent="0.35">
      <c r="EW4246" s="31"/>
      <c r="FB4246" s="5"/>
      <c r="FI4246" s="5"/>
      <c r="FJ4246" s="139"/>
      <c r="FL4246" s="2"/>
      <c r="FN4246" s="2"/>
    </row>
    <row r="4247" spans="153:170" x14ac:dyDescent="0.35">
      <c r="EW4247" s="31"/>
      <c r="FB4247" s="5"/>
      <c r="FI4247" s="5"/>
      <c r="FJ4247" s="139"/>
      <c r="FL4247" s="2"/>
      <c r="FN4247" s="2"/>
    </row>
    <row r="4248" spans="153:170" x14ac:dyDescent="0.35">
      <c r="EW4248" s="31"/>
      <c r="FB4248" s="5"/>
      <c r="FI4248" s="5"/>
      <c r="FJ4248" s="139"/>
      <c r="FL4248" s="2"/>
      <c r="FN4248" s="2"/>
    </row>
    <row r="4249" spans="153:170" x14ac:dyDescent="0.35">
      <c r="EW4249" s="31"/>
      <c r="FB4249" s="5"/>
      <c r="FI4249" s="5"/>
      <c r="FJ4249" s="139"/>
      <c r="FL4249" s="2"/>
      <c r="FN4249" s="2"/>
    </row>
    <row r="4250" spans="153:170" x14ac:dyDescent="0.35">
      <c r="EW4250" s="31"/>
      <c r="FB4250" s="5"/>
      <c r="FI4250" s="5"/>
      <c r="FJ4250" s="139"/>
      <c r="FL4250" s="2"/>
      <c r="FN4250" s="2"/>
    </row>
    <row r="4251" spans="153:170" x14ac:dyDescent="0.35">
      <c r="EW4251" s="31"/>
      <c r="FB4251" s="5"/>
      <c r="FI4251" s="5"/>
      <c r="FJ4251" s="139"/>
      <c r="FL4251" s="2"/>
      <c r="FN4251" s="2"/>
    </row>
    <row r="4252" spans="153:170" x14ac:dyDescent="0.35">
      <c r="EW4252" s="31"/>
      <c r="FB4252" s="5"/>
      <c r="FI4252" s="5"/>
      <c r="FJ4252" s="139"/>
      <c r="FL4252" s="2"/>
      <c r="FN4252" s="2"/>
    </row>
    <row r="4253" spans="153:170" x14ac:dyDescent="0.35">
      <c r="EW4253" s="31"/>
      <c r="FB4253" s="5"/>
      <c r="FI4253" s="5"/>
      <c r="FJ4253" s="139"/>
      <c r="FL4253" s="2"/>
      <c r="FN4253" s="2"/>
    </row>
    <row r="4254" spans="153:170" x14ac:dyDescent="0.35">
      <c r="EW4254" s="31"/>
      <c r="FB4254" s="5"/>
      <c r="FI4254" s="5"/>
      <c r="FJ4254" s="139"/>
      <c r="FL4254" s="2"/>
      <c r="FN4254" s="2"/>
    </row>
    <row r="4255" spans="153:170" x14ac:dyDescent="0.35">
      <c r="EW4255" s="31"/>
      <c r="FB4255" s="5"/>
      <c r="FI4255" s="5"/>
      <c r="FJ4255" s="139"/>
      <c r="FL4255" s="2"/>
      <c r="FN4255" s="2"/>
    </row>
    <row r="4256" spans="153:170" x14ac:dyDescent="0.35">
      <c r="EW4256" s="31"/>
      <c r="FB4256" s="5"/>
      <c r="FI4256" s="5"/>
      <c r="FJ4256" s="139"/>
      <c r="FL4256" s="2"/>
      <c r="FN4256" s="2"/>
    </row>
    <row r="4257" spans="153:170" x14ac:dyDescent="0.35">
      <c r="EW4257" s="31"/>
      <c r="FB4257" s="5"/>
      <c r="FI4257" s="5"/>
      <c r="FJ4257" s="139"/>
      <c r="FL4257" s="2"/>
      <c r="FN4257" s="2"/>
    </row>
    <row r="4258" spans="153:170" x14ac:dyDescent="0.35">
      <c r="EW4258" s="31"/>
      <c r="FB4258" s="5"/>
      <c r="FI4258" s="5"/>
      <c r="FJ4258" s="139"/>
      <c r="FL4258" s="2"/>
      <c r="FN4258" s="2"/>
    </row>
    <row r="4259" spans="153:170" x14ac:dyDescent="0.35">
      <c r="EW4259" s="31"/>
      <c r="FB4259" s="5"/>
      <c r="FI4259" s="5"/>
      <c r="FJ4259" s="139"/>
      <c r="FL4259" s="2"/>
      <c r="FN4259" s="2"/>
    </row>
    <row r="4260" spans="153:170" x14ac:dyDescent="0.35">
      <c r="EW4260" s="31"/>
      <c r="FB4260" s="5"/>
      <c r="FI4260" s="5"/>
      <c r="FJ4260" s="139"/>
      <c r="FL4260" s="2"/>
      <c r="FN4260" s="2"/>
    </row>
    <row r="4261" spans="153:170" x14ac:dyDescent="0.35">
      <c r="EW4261" s="31"/>
      <c r="FB4261" s="5"/>
      <c r="FI4261" s="5"/>
      <c r="FJ4261" s="139"/>
      <c r="FL4261" s="2"/>
      <c r="FN4261" s="2"/>
    </row>
    <row r="4262" spans="153:170" x14ac:dyDescent="0.35">
      <c r="EW4262" s="31"/>
      <c r="FB4262" s="5"/>
      <c r="FI4262" s="5"/>
      <c r="FJ4262" s="139"/>
      <c r="FL4262" s="2"/>
      <c r="FN4262" s="2"/>
    </row>
    <row r="4263" spans="153:170" x14ac:dyDescent="0.35">
      <c r="EW4263" s="31"/>
      <c r="FB4263" s="5"/>
      <c r="FI4263" s="5"/>
      <c r="FJ4263" s="139"/>
      <c r="FL4263" s="2"/>
      <c r="FN4263" s="2"/>
    </row>
    <row r="4264" spans="153:170" x14ac:dyDescent="0.35">
      <c r="EW4264" s="31"/>
      <c r="FB4264" s="5"/>
      <c r="FI4264" s="5"/>
      <c r="FJ4264" s="139"/>
      <c r="FL4264" s="2"/>
      <c r="FN4264" s="2"/>
    </row>
    <row r="4265" spans="153:170" x14ac:dyDescent="0.35">
      <c r="EW4265" s="31"/>
      <c r="FB4265" s="5"/>
      <c r="FI4265" s="5"/>
      <c r="FJ4265" s="139"/>
      <c r="FL4265" s="2"/>
      <c r="FN4265" s="2"/>
    </row>
    <row r="4266" spans="153:170" x14ac:dyDescent="0.35">
      <c r="EW4266" s="31"/>
      <c r="FB4266" s="5"/>
      <c r="FI4266" s="5"/>
      <c r="FJ4266" s="139"/>
      <c r="FL4266" s="2"/>
      <c r="FN4266" s="2"/>
    </row>
    <row r="4267" spans="153:170" x14ac:dyDescent="0.35">
      <c r="EW4267" s="31"/>
      <c r="FB4267" s="5"/>
      <c r="FI4267" s="5"/>
      <c r="FJ4267" s="139"/>
      <c r="FL4267" s="2"/>
      <c r="FN4267" s="2"/>
    </row>
    <row r="4268" spans="153:170" x14ac:dyDescent="0.35">
      <c r="EW4268" s="31"/>
      <c r="FB4268" s="5"/>
      <c r="FI4268" s="5"/>
      <c r="FJ4268" s="139"/>
      <c r="FL4268" s="2"/>
      <c r="FN4268" s="2"/>
    </row>
    <row r="4269" spans="153:170" x14ac:dyDescent="0.35">
      <c r="EW4269" s="31"/>
      <c r="FB4269" s="5"/>
      <c r="FI4269" s="5"/>
      <c r="FJ4269" s="139"/>
      <c r="FL4269" s="2"/>
      <c r="FN4269" s="2"/>
    </row>
    <row r="4270" spans="153:170" x14ac:dyDescent="0.35">
      <c r="EW4270" s="31"/>
      <c r="FB4270" s="5"/>
      <c r="FI4270" s="5"/>
      <c r="FJ4270" s="139"/>
      <c r="FL4270" s="2"/>
      <c r="FN4270" s="2"/>
    </row>
    <row r="4271" spans="153:170" x14ac:dyDescent="0.35">
      <c r="EW4271" s="31"/>
      <c r="FB4271" s="5"/>
      <c r="FI4271" s="5"/>
      <c r="FJ4271" s="139"/>
      <c r="FL4271" s="2"/>
      <c r="FN4271" s="2"/>
    </row>
    <row r="4272" spans="153:170" x14ac:dyDescent="0.35">
      <c r="EW4272" s="31"/>
      <c r="FB4272" s="5"/>
      <c r="FI4272" s="5"/>
      <c r="FJ4272" s="139"/>
      <c r="FL4272" s="2"/>
      <c r="FN4272" s="2"/>
    </row>
    <row r="4273" spans="153:170" x14ac:dyDescent="0.35">
      <c r="EW4273" s="31"/>
      <c r="FB4273" s="5"/>
      <c r="FI4273" s="5"/>
      <c r="FJ4273" s="139"/>
      <c r="FL4273" s="2"/>
      <c r="FN4273" s="2"/>
    </row>
    <row r="4274" spans="153:170" x14ac:dyDescent="0.35">
      <c r="EW4274" s="31"/>
      <c r="FB4274" s="5"/>
      <c r="FI4274" s="5"/>
      <c r="FJ4274" s="139"/>
      <c r="FL4274" s="2"/>
      <c r="FN4274" s="2"/>
    </row>
    <row r="4275" spans="153:170" x14ac:dyDescent="0.35">
      <c r="EW4275" s="31"/>
      <c r="FB4275" s="5"/>
      <c r="FI4275" s="5"/>
      <c r="FJ4275" s="139"/>
      <c r="FL4275" s="2"/>
      <c r="FN4275" s="2"/>
    </row>
    <row r="4276" spans="153:170" x14ac:dyDescent="0.35">
      <c r="EW4276" s="31"/>
      <c r="FB4276" s="5"/>
      <c r="FI4276" s="5"/>
      <c r="FJ4276" s="139"/>
      <c r="FL4276" s="2"/>
      <c r="FN4276" s="2"/>
    </row>
    <row r="4277" spans="153:170" x14ac:dyDescent="0.35">
      <c r="EW4277" s="31"/>
      <c r="FB4277" s="5"/>
      <c r="FI4277" s="5"/>
      <c r="FJ4277" s="139"/>
      <c r="FL4277" s="2"/>
      <c r="FN4277" s="2"/>
    </row>
    <row r="4278" spans="153:170" x14ac:dyDescent="0.35">
      <c r="EW4278" s="31"/>
      <c r="FB4278" s="5"/>
      <c r="FI4278" s="5"/>
      <c r="FJ4278" s="139"/>
      <c r="FL4278" s="2"/>
      <c r="FN4278" s="2"/>
    </row>
    <row r="4279" spans="153:170" x14ac:dyDescent="0.35">
      <c r="EW4279" s="31"/>
      <c r="FB4279" s="5"/>
      <c r="FI4279" s="5"/>
      <c r="FJ4279" s="139"/>
      <c r="FL4279" s="2"/>
      <c r="FN4279" s="2"/>
    </row>
    <row r="4280" spans="153:170" x14ac:dyDescent="0.35">
      <c r="EW4280" s="31"/>
      <c r="FB4280" s="5"/>
      <c r="FI4280" s="5"/>
      <c r="FJ4280" s="139"/>
      <c r="FL4280" s="2"/>
      <c r="FN4280" s="2"/>
    </row>
    <row r="4281" spans="153:170" x14ac:dyDescent="0.35">
      <c r="EW4281" s="31"/>
      <c r="FB4281" s="5"/>
      <c r="FI4281" s="5"/>
      <c r="FJ4281" s="139"/>
      <c r="FL4281" s="2"/>
      <c r="FN4281" s="2"/>
    </row>
    <row r="4282" spans="153:170" x14ac:dyDescent="0.35">
      <c r="EW4282" s="31"/>
      <c r="FB4282" s="5"/>
      <c r="FI4282" s="5"/>
      <c r="FJ4282" s="139"/>
      <c r="FL4282" s="2"/>
      <c r="FN4282" s="2"/>
    </row>
    <row r="4283" spans="153:170" x14ac:dyDescent="0.35">
      <c r="EW4283" s="31"/>
      <c r="FB4283" s="5"/>
      <c r="FI4283" s="5"/>
      <c r="FJ4283" s="139"/>
      <c r="FL4283" s="2"/>
      <c r="FN4283" s="2"/>
    </row>
    <row r="4284" spans="153:170" x14ac:dyDescent="0.35">
      <c r="EW4284" s="31"/>
      <c r="FB4284" s="5"/>
      <c r="FI4284" s="5"/>
      <c r="FJ4284" s="139"/>
      <c r="FL4284" s="2"/>
      <c r="FN4284" s="2"/>
    </row>
    <row r="4285" spans="153:170" x14ac:dyDescent="0.35">
      <c r="EW4285" s="31"/>
      <c r="FB4285" s="5"/>
      <c r="FI4285" s="5"/>
      <c r="FJ4285" s="139"/>
      <c r="FL4285" s="2"/>
      <c r="FN4285" s="2"/>
    </row>
    <row r="4286" spans="153:170" x14ac:dyDescent="0.35">
      <c r="EW4286" s="31"/>
      <c r="FB4286" s="5"/>
      <c r="FI4286" s="5"/>
      <c r="FJ4286" s="139"/>
      <c r="FL4286" s="2"/>
      <c r="FN4286" s="2"/>
    </row>
    <row r="4287" spans="153:170" x14ac:dyDescent="0.35">
      <c r="EW4287" s="31"/>
      <c r="FB4287" s="5"/>
      <c r="FI4287" s="5"/>
      <c r="FJ4287" s="139"/>
      <c r="FL4287" s="2"/>
      <c r="FN4287" s="2"/>
    </row>
    <row r="4288" spans="153:170" x14ac:dyDescent="0.35">
      <c r="EW4288" s="31"/>
      <c r="FB4288" s="5"/>
      <c r="FI4288" s="5"/>
      <c r="FJ4288" s="139"/>
      <c r="FL4288" s="2"/>
      <c r="FN4288" s="2"/>
    </row>
    <row r="4289" spans="153:170" x14ac:dyDescent="0.35">
      <c r="EW4289" s="31"/>
      <c r="FB4289" s="5"/>
      <c r="FI4289" s="5"/>
      <c r="FJ4289" s="139"/>
      <c r="FL4289" s="2"/>
      <c r="FN4289" s="2"/>
    </row>
    <row r="4290" spans="153:170" x14ac:dyDescent="0.35">
      <c r="EW4290" s="31"/>
      <c r="FB4290" s="5"/>
      <c r="FI4290" s="5"/>
      <c r="FJ4290" s="139"/>
      <c r="FL4290" s="2"/>
      <c r="FN4290" s="2"/>
    </row>
    <row r="4291" spans="153:170" x14ac:dyDescent="0.35">
      <c r="EW4291" s="31"/>
      <c r="FB4291" s="5"/>
      <c r="FI4291" s="5"/>
      <c r="FJ4291" s="139"/>
      <c r="FL4291" s="2"/>
      <c r="FN4291" s="2"/>
    </row>
    <row r="4292" spans="153:170" x14ac:dyDescent="0.35">
      <c r="EW4292" s="31"/>
      <c r="FB4292" s="5"/>
      <c r="FI4292" s="5"/>
      <c r="FJ4292" s="139"/>
      <c r="FL4292" s="2"/>
      <c r="FN4292" s="2"/>
    </row>
    <row r="4293" spans="153:170" x14ac:dyDescent="0.35">
      <c r="EW4293" s="31"/>
      <c r="FB4293" s="5"/>
      <c r="FI4293" s="5"/>
      <c r="FJ4293" s="139"/>
      <c r="FL4293" s="2"/>
      <c r="FN4293" s="2"/>
    </row>
    <row r="4294" spans="153:170" x14ac:dyDescent="0.35">
      <c r="EW4294" s="31"/>
      <c r="FB4294" s="5"/>
      <c r="FI4294" s="5"/>
      <c r="FJ4294" s="139"/>
      <c r="FL4294" s="2"/>
      <c r="FN4294" s="2"/>
    </row>
    <row r="4295" spans="153:170" x14ac:dyDescent="0.35">
      <c r="EW4295" s="31"/>
      <c r="FB4295" s="5"/>
      <c r="FI4295" s="5"/>
      <c r="FJ4295" s="139"/>
      <c r="FL4295" s="2"/>
      <c r="FN4295" s="2"/>
    </row>
    <row r="4296" spans="153:170" x14ac:dyDescent="0.35">
      <c r="EW4296" s="31"/>
      <c r="FB4296" s="5"/>
      <c r="FI4296" s="5"/>
      <c r="FJ4296" s="139"/>
      <c r="FL4296" s="2"/>
      <c r="FN4296" s="2"/>
    </row>
    <row r="4297" spans="153:170" x14ac:dyDescent="0.35">
      <c r="EW4297" s="31"/>
      <c r="FB4297" s="5"/>
      <c r="FI4297" s="5"/>
      <c r="FJ4297" s="139"/>
      <c r="FL4297" s="2"/>
      <c r="FN4297" s="2"/>
    </row>
    <row r="4298" spans="153:170" x14ac:dyDescent="0.35">
      <c r="EW4298" s="31"/>
      <c r="FB4298" s="5"/>
      <c r="FI4298" s="5"/>
      <c r="FJ4298" s="139"/>
      <c r="FL4298" s="2"/>
      <c r="FN4298" s="2"/>
    </row>
    <row r="4299" spans="153:170" x14ac:dyDescent="0.35">
      <c r="EW4299" s="31"/>
      <c r="FB4299" s="5"/>
      <c r="FI4299" s="5"/>
      <c r="FJ4299" s="139"/>
      <c r="FL4299" s="2"/>
      <c r="FN4299" s="2"/>
    </row>
    <row r="4300" spans="153:170" x14ac:dyDescent="0.35">
      <c r="EW4300" s="31"/>
      <c r="FB4300" s="5"/>
      <c r="FI4300" s="5"/>
      <c r="FJ4300" s="139"/>
      <c r="FL4300" s="2"/>
      <c r="FN4300" s="2"/>
    </row>
    <row r="4301" spans="153:170" x14ac:dyDescent="0.35">
      <c r="EW4301" s="31"/>
      <c r="FB4301" s="5"/>
      <c r="FI4301" s="5"/>
      <c r="FJ4301" s="139"/>
      <c r="FL4301" s="2"/>
      <c r="FN4301" s="2"/>
    </row>
    <row r="4302" spans="153:170" x14ac:dyDescent="0.35">
      <c r="EW4302" s="31"/>
      <c r="FB4302" s="5"/>
      <c r="FI4302" s="5"/>
      <c r="FJ4302" s="139"/>
      <c r="FL4302" s="2"/>
      <c r="FN4302" s="2"/>
    </row>
    <row r="4303" spans="153:170" x14ac:dyDescent="0.35">
      <c r="EW4303" s="31"/>
      <c r="FB4303" s="5"/>
      <c r="FI4303" s="5"/>
      <c r="FJ4303" s="139"/>
      <c r="FL4303" s="2"/>
      <c r="FN4303" s="2"/>
    </row>
    <row r="4304" spans="153:170" x14ac:dyDescent="0.35">
      <c r="EW4304" s="31"/>
      <c r="FB4304" s="5"/>
      <c r="FI4304" s="5"/>
      <c r="FJ4304" s="139"/>
      <c r="FL4304" s="2"/>
      <c r="FN4304" s="2"/>
    </row>
    <row r="4305" spans="153:170" x14ac:dyDescent="0.35">
      <c r="EW4305" s="31"/>
      <c r="FB4305" s="5"/>
      <c r="FI4305" s="5"/>
      <c r="FJ4305" s="139"/>
      <c r="FL4305" s="2"/>
      <c r="FN4305" s="2"/>
    </row>
    <row r="4306" spans="153:170" x14ac:dyDescent="0.35">
      <c r="EW4306" s="31"/>
      <c r="FB4306" s="5"/>
      <c r="FI4306" s="5"/>
      <c r="FJ4306" s="139"/>
      <c r="FL4306" s="2"/>
      <c r="FN4306" s="2"/>
    </row>
    <row r="4307" spans="153:170" x14ac:dyDescent="0.35">
      <c r="EW4307" s="31"/>
      <c r="FB4307" s="5"/>
      <c r="FI4307" s="5"/>
      <c r="FJ4307" s="139"/>
      <c r="FL4307" s="2"/>
      <c r="FN4307" s="2"/>
    </row>
    <row r="4308" spans="153:170" x14ac:dyDescent="0.35">
      <c r="EW4308" s="31"/>
      <c r="FB4308" s="5"/>
      <c r="FI4308" s="5"/>
      <c r="FJ4308" s="139"/>
      <c r="FL4308" s="2"/>
      <c r="FN4308" s="2"/>
    </row>
    <row r="4309" spans="153:170" x14ac:dyDescent="0.35">
      <c r="EW4309" s="31"/>
      <c r="FB4309" s="5"/>
      <c r="FI4309" s="5"/>
      <c r="FJ4309" s="139"/>
      <c r="FL4309" s="2"/>
      <c r="FN4309" s="2"/>
    </row>
    <row r="4310" spans="153:170" x14ac:dyDescent="0.35">
      <c r="EW4310" s="31"/>
      <c r="FB4310" s="5"/>
      <c r="FI4310" s="5"/>
      <c r="FJ4310" s="139"/>
      <c r="FL4310" s="2"/>
      <c r="FN4310" s="2"/>
    </row>
    <row r="4311" spans="153:170" x14ac:dyDescent="0.35">
      <c r="EW4311" s="31"/>
      <c r="FB4311" s="5"/>
      <c r="FI4311" s="5"/>
      <c r="FJ4311" s="139"/>
      <c r="FL4311" s="2"/>
      <c r="FN4311" s="2"/>
    </row>
    <row r="4312" spans="153:170" x14ac:dyDescent="0.35">
      <c r="EW4312" s="31"/>
      <c r="FB4312" s="5"/>
      <c r="FI4312" s="5"/>
      <c r="FJ4312" s="139"/>
      <c r="FL4312" s="2"/>
      <c r="FN4312" s="2"/>
    </row>
    <row r="4313" spans="153:170" x14ac:dyDescent="0.35">
      <c r="EW4313" s="31"/>
      <c r="FB4313" s="5"/>
      <c r="FI4313" s="5"/>
      <c r="FJ4313" s="139"/>
      <c r="FL4313" s="2"/>
      <c r="FN4313" s="2"/>
    </row>
    <row r="4314" spans="153:170" x14ac:dyDescent="0.35">
      <c r="EW4314" s="31"/>
      <c r="FB4314" s="5"/>
      <c r="FI4314" s="5"/>
      <c r="FJ4314" s="139"/>
      <c r="FL4314" s="2"/>
      <c r="FN4314" s="2"/>
    </row>
    <row r="4315" spans="153:170" x14ac:dyDescent="0.35">
      <c r="EW4315" s="31"/>
      <c r="FB4315" s="5"/>
      <c r="FI4315" s="5"/>
      <c r="FJ4315" s="139"/>
      <c r="FL4315" s="2"/>
      <c r="FN4315" s="2"/>
    </row>
    <row r="4316" spans="153:170" x14ac:dyDescent="0.35">
      <c r="EW4316" s="31"/>
      <c r="FB4316" s="5"/>
      <c r="FI4316" s="5"/>
      <c r="FJ4316" s="139"/>
      <c r="FL4316" s="2"/>
      <c r="FN4316" s="2"/>
    </row>
    <row r="4317" spans="153:170" x14ac:dyDescent="0.35">
      <c r="EW4317" s="31"/>
      <c r="FB4317" s="5"/>
      <c r="FI4317" s="5"/>
      <c r="FJ4317" s="139"/>
      <c r="FL4317" s="2"/>
      <c r="FN4317" s="2"/>
    </row>
    <row r="4318" spans="153:170" x14ac:dyDescent="0.35">
      <c r="EW4318" s="31"/>
      <c r="FB4318" s="5"/>
      <c r="FI4318" s="5"/>
      <c r="FJ4318" s="139"/>
      <c r="FL4318" s="2"/>
      <c r="FN4318" s="2"/>
    </row>
    <row r="4319" spans="153:170" x14ac:dyDescent="0.35">
      <c r="EW4319" s="31"/>
      <c r="FB4319" s="5"/>
      <c r="FI4319" s="5"/>
      <c r="FJ4319" s="139"/>
      <c r="FL4319" s="2"/>
      <c r="FN4319" s="2"/>
    </row>
    <row r="4320" spans="153:170" x14ac:dyDescent="0.35">
      <c r="EW4320" s="31"/>
      <c r="FB4320" s="5"/>
      <c r="FI4320" s="5"/>
      <c r="FJ4320" s="139"/>
      <c r="FL4320" s="2"/>
      <c r="FN4320" s="2"/>
    </row>
    <row r="4321" spans="153:170" x14ac:dyDescent="0.35">
      <c r="EW4321" s="31"/>
      <c r="FB4321" s="5"/>
      <c r="FI4321" s="5"/>
      <c r="FJ4321" s="139"/>
      <c r="FL4321" s="2"/>
      <c r="FN4321" s="2"/>
    </row>
    <row r="4322" spans="153:170" x14ac:dyDescent="0.35">
      <c r="EW4322" s="31"/>
      <c r="FB4322" s="5"/>
      <c r="FI4322" s="5"/>
      <c r="FJ4322" s="139"/>
      <c r="FL4322" s="2"/>
      <c r="FN4322" s="2"/>
    </row>
    <row r="4323" spans="153:170" x14ac:dyDescent="0.35">
      <c r="EW4323" s="31"/>
      <c r="FB4323" s="5"/>
      <c r="FI4323" s="5"/>
      <c r="FJ4323" s="139"/>
      <c r="FL4323" s="2"/>
      <c r="FN4323" s="2"/>
    </row>
    <row r="4324" spans="153:170" x14ac:dyDescent="0.35">
      <c r="EW4324" s="31"/>
      <c r="FB4324" s="5"/>
      <c r="FI4324" s="5"/>
      <c r="FJ4324" s="139"/>
      <c r="FL4324" s="2"/>
      <c r="FN4324" s="2"/>
    </row>
    <row r="4325" spans="153:170" x14ac:dyDescent="0.35">
      <c r="EW4325" s="31"/>
      <c r="FB4325" s="5"/>
      <c r="FI4325" s="5"/>
      <c r="FJ4325" s="139"/>
      <c r="FL4325" s="2"/>
      <c r="FN4325" s="2"/>
    </row>
    <row r="4326" spans="153:170" x14ac:dyDescent="0.35">
      <c r="EW4326" s="31"/>
      <c r="FB4326" s="5"/>
      <c r="FI4326" s="5"/>
      <c r="FJ4326" s="139"/>
      <c r="FL4326" s="2"/>
      <c r="FN4326" s="2"/>
    </row>
    <row r="4327" spans="153:170" x14ac:dyDescent="0.35">
      <c r="EW4327" s="31"/>
      <c r="FB4327" s="5"/>
      <c r="FI4327" s="5"/>
      <c r="FJ4327" s="139"/>
      <c r="FL4327" s="2"/>
      <c r="FN4327" s="2"/>
    </row>
    <row r="4328" spans="153:170" x14ac:dyDescent="0.35">
      <c r="EW4328" s="31"/>
      <c r="FB4328" s="5"/>
      <c r="FI4328" s="5"/>
      <c r="FJ4328" s="139"/>
      <c r="FL4328" s="2"/>
      <c r="FN4328" s="2"/>
    </row>
    <row r="4329" spans="153:170" x14ac:dyDescent="0.35">
      <c r="EW4329" s="31"/>
      <c r="FB4329" s="5"/>
      <c r="FI4329" s="5"/>
      <c r="FJ4329" s="139"/>
      <c r="FL4329" s="2"/>
      <c r="FN4329" s="2"/>
    </row>
    <row r="4330" spans="153:170" x14ac:dyDescent="0.35">
      <c r="EW4330" s="31"/>
      <c r="FB4330" s="5"/>
      <c r="FI4330" s="5"/>
      <c r="FJ4330" s="139"/>
      <c r="FL4330" s="2"/>
      <c r="FN4330" s="2"/>
    </row>
    <row r="4331" spans="153:170" x14ac:dyDescent="0.35">
      <c r="EW4331" s="31"/>
      <c r="FB4331" s="5"/>
      <c r="FI4331" s="5"/>
      <c r="FJ4331" s="139"/>
      <c r="FL4331" s="2"/>
      <c r="FN4331" s="2"/>
    </row>
    <row r="4332" spans="153:170" x14ac:dyDescent="0.35">
      <c r="EW4332" s="31"/>
      <c r="FB4332" s="5"/>
      <c r="FI4332" s="5"/>
      <c r="FJ4332" s="139"/>
      <c r="FL4332" s="2"/>
      <c r="FN4332" s="2"/>
    </row>
    <row r="4333" spans="153:170" x14ac:dyDescent="0.35">
      <c r="EW4333" s="31"/>
      <c r="FB4333" s="5"/>
      <c r="FI4333" s="5"/>
      <c r="FJ4333" s="139"/>
      <c r="FL4333" s="2"/>
      <c r="FN4333" s="2"/>
    </row>
    <row r="4334" spans="153:170" x14ac:dyDescent="0.35">
      <c r="EW4334" s="31"/>
      <c r="FB4334" s="5"/>
      <c r="FI4334" s="5"/>
      <c r="FJ4334" s="139"/>
      <c r="FL4334" s="2"/>
      <c r="FN4334" s="2"/>
    </row>
    <row r="4335" spans="153:170" x14ac:dyDescent="0.35">
      <c r="EW4335" s="31"/>
      <c r="FB4335" s="5"/>
      <c r="FI4335" s="5"/>
      <c r="FJ4335" s="139"/>
      <c r="FL4335" s="2"/>
      <c r="FN4335" s="2"/>
    </row>
    <row r="4336" spans="153:170" x14ac:dyDescent="0.35">
      <c r="EW4336" s="31"/>
      <c r="FB4336" s="5"/>
      <c r="FI4336" s="5"/>
      <c r="FJ4336" s="139"/>
      <c r="FL4336" s="2"/>
      <c r="FN4336" s="2"/>
    </row>
    <row r="4337" spans="153:170" x14ac:dyDescent="0.35">
      <c r="EW4337" s="31"/>
      <c r="FB4337" s="5"/>
      <c r="FI4337" s="5"/>
      <c r="FJ4337" s="139"/>
      <c r="FL4337" s="2"/>
      <c r="FN4337" s="2"/>
    </row>
    <row r="4338" spans="153:170" x14ac:dyDescent="0.35">
      <c r="EW4338" s="31"/>
      <c r="FB4338" s="5"/>
      <c r="FI4338" s="5"/>
      <c r="FJ4338" s="139"/>
      <c r="FL4338" s="2"/>
      <c r="FN4338" s="2"/>
    </row>
    <row r="4339" spans="153:170" x14ac:dyDescent="0.35">
      <c r="EW4339" s="31"/>
      <c r="FB4339" s="5"/>
      <c r="FI4339" s="5"/>
      <c r="FJ4339" s="139"/>
      <c r="FL4339" s="2"/>
      <c r="FN4339" s="2"/>
    </row>
    <row r="4340" spans="153:170" x14ac:dyDescent="0.35">
      <c r="EW4340" s="31"/>
      <c r="FB4340" s="5"/>
      <c r="FI4340" s="5"/>
      <c r="FJ4340" s="139"/>
      <c r="FL4340" s="2"/>
      <c r="FN4340" s="2"/>
    </row>
    <row r="4341" spans="153:170" x14ac:dyDescent="0.35">
      <c r="EW4341" s="31"/>
      <c r="FB4341" s="5"/>
      <c r="FI4341" s="5"/>
      <c r="FJ4341" s="139"/>
      <c r="FL4341" s="2"/>
      <c r="FN4341" s="2"/>
    </row>
    <row r="4342" spans="153:170" x14ac:dyDescent="0.35">
      <c r="EW4342" s="31"/>
      <c r="FB4342" s="5"/>
      <c r="FI4342" s="5"/>
      <c r="FJ4342" s="139"/>
      <c r="FL4342" s="2"/>
      <c r="FN4342" s="2"/>
    </row>
    <row r="4343" spans="153:170" x14ac:dyDescent="0.35">
      <c r="EW4343" s="31"/>
      <c r="FB4343" s="5"/>
      <c r="FI4343" s="5"/>
      <c r="FJ4343" s="139"/>
      <c r="FL4343" s="2"/>
      <c r="FN4343" s="2"/>
    </row>
    <row r="4344" spans="153:170" x14ac:dyDescent="0.35">
      <c r="EW4344" s="31"/>
      <c r="FB4344" s="5"/>
      <c r="FI4344" s="5"/>
      <c r="FJ4344" s="139"/>
      <c r="FL4344" s="2"/>
      <c r="FN4344" s="2"/>
    </row>
    <row r="4345" spans="153:170" x14ac:dyDescent="0.35">
      <c r="EW4345" s="31"/>
      <c r="FB4345" s="5"/>
      <c r="FI4345" s="5"/>
      <c r="FJ4345" s="139"/>
      <c r="FL4345" s="2"/>
      <c r="FN4345" s="2"/>
    </row>
    <row r="4346" spans="153:170" x14ac:dyDescent="0.35">
      <c r="EW4346" s="31"/>
      <c r="FB4346" s="5"/>
      <c r="FI4346" s="5"/>
      <c r="FJ4346" s="139"/>
      <c r="FL4346" s="2"/>
      <c r="FN4346" s="2"/>
    </row>
    <row r="4347" spans="153:170" x14ac:dyDescent="0.35">
      <c r="EW4347" s="31"/>
      <c r="FB4347" s="5"/>
      <c r="FI4347" s="5"/>
      <c r="FJ4347" s="139"/>
      <c r="FL4347" s="2"/>
      <c r="FN4347" s="2"/>
    </row>
    <row r="4348" spans="153:170" x14ac:dyDescent="0.35">
      <c r="EW4348" s="31"/>
      <c r="FB4348" s="5"/>
      <c r="FI4348" s="5"/>
      <c r="FJ4348" s="139"/>
      <c r="FL4348" s="2"/>
      <c r="FN4348" s="2"/>
    </row>
    <row r="4349" spans="153:170" x14ac:dyDescent="0.35">
      <c r="EW4349" s="31"/>
      <c r="FB4349" s="5"/>
      <c r="FI4349" s="5"/>
      <c r="FJ4349" s="139"/>
      <c r="FL4349" s="2"/>
      <c r="FN4349" s="2"/>
    </row>
    <row r="4350" spans="153:170" x14ac:dyDescent="0.35">
      <c r="EW4350" s="31"/>
      <c r="FB4350" s="5"/>
      <c r="FI4350" s="5"/>
      <c r="FJ4350" s="139"/>
      <c r="FL4350" s="2"/>
      <c r="FN4350" s="2"/>
    </row>
    <row r="4351" spans="153:170" x14ac:dyDescent="0.35">
      <c r="EW4351" s="31"/>
      <c r="FB4351" s="5"/>
      <c r="FI4351" s="5"/>
      <c r="FJ4351" s="139"/>
      <c r="FL4351" s="2"/>
      <c r="FN4351" s="2"/>
    </row>
    <row r="4352" spans="153:170" x14ac:dyDescent="0.35">
      <c r="EW4352" s="31"/>
      <c r="FB4352" s="5"/>
      <c r="FI4352" s="5"/>
      <c r="FJ4352" s="139"/>
      <c r="FL4352" s="2"/>
      <c r="FN4352" s="2"/>
    </row>
    <row r="4353" spans="153:170" x14ac:dyDescent="0.35">
      <c r="EW4353" s="31"/>
      <c r="FB4353" s="5"/>
      <c r="FI4353" s="5"/>
      <c r="FJ4353" s="139"/>
      <c r="FL4353" s="2"/>
      <c r="FN4353" s="2"/>
    </row>
    <row r="4354" spans="153:170" x14ac:dyDescent="0.35">
      <c r="EW4354" s="31"/>
      <c r="FB4354" s="5"/>
      <c r="FI4354" s="5"/>
      <c r="FJ4354" s="139"/>
      <c r="FL4354" s="2"/>
      <c r="FN4354" s="2"/>
    </row>
    <row r="4355" spans="153:170" x14ac:dyDescent="0.35">
      <c r="EW4355" s="31"/>
      <c r="FB4355" s="5"/>
      <c r="FI4355" s="5"/>
      <c r="FJ4355" s="139"/>
      <c r="FL4355" s="2"/>
      <c r="FN4355" s="2"/>
    </row>
    <row r="4356" spans="153:170" x14ac:dyDescent="0.35">
      <c r="EW4356" s="31"/>
      <c r="FB4356" s="5"/>
      <c r="FI4356" s="5"/>
      <c r="FJ4356" s="139"/>
      <c r="FL4356" s="2"/>
      <c r="FN4356" s="2"/>
    </row>
    <row r="4357" spans="153:170" x14ac:dyDescent="0.35">
      <c r="EW4357" s="31"/>
      <c r="FB4357" s="5"/>
      <c r="FI4357" s="5"/>
      <c r="FJ4357" s="139"/>
      <c r="FL4357" s="2"/>
      <c r="FN4357" s="2"/>
    </row>
    <row r="4358" spans="153:170" x14ac:dyDescent="0.35">
      <c r="EW4358" s="31"/>
      <c r="FB4358" s="5"/>
      <c r="FI4358" s="5"/>
      <c r="FJ4358" s="139"/>
      <c r="FL4358" s="2"/>
      <c r="FN4358" s="2"/>
    </row>
    <row r="4359" spans="153:170" x14ac:dyDescent="0.35">
      <c r="EW4359" s="31"/>
      <c r="FB4359" s="5"/>
      <c r="FI4359" s="5"/>
      <c r="FJ4359" s="139"/>
      <c r="FL4359" s="2"/>
      <c r="FN4359" s="2"/>
    </row>
    <row r="4360" spans="153:170" x14ac:dyDescent="0.35">
      <c r="EW4360" s="31"/>
      <c r="FB4360" s="5"/>
      <c r="FI4360" s="5"/>
      <c r="FJ4360" s="139"/>
      <c r="FL4360" s="2"/>
      <c r="FN4360" s="2"/>
    </row>
    <row r="4361" spans="153:170" x14ac:dyDescent="0.35">
      <c r="EW4361" s="31"/>
      <c r="FB4361" s="5"/>
      <c r="FI4361" s="5"/>
      <c r="FJ4361" s="139"/>
      <c r="FL4361" s="2"/>
      <c r="FN4361" s="2"/>
    </row>
    <row r="4362" spans="153:170" x14ac:dyDescent="0.35">
      <c r="EW4362" s="31"/>
      <c r="FB4362" s="5"/>
      <c r="FI4362" s="5"/>
      <c r="FJ4362" s="139"/>
      <c r="FL4362" s="2"/>
      <c r="FN4362" s="2"/>
    </row>
    <row r="4363" spans="153:170" x14ac:dyDescent="0.35">
      <c r="EW4363" s="31"/>
      <c r="FB4363" s="5"/>
      <c r="FI4363" s="5"/>
      <c r="FJ4363" s="139"/>
      <c r="FL4363" s="2"/>
      <c r="FN4363" s="2"/>
    </row>
    <row r="4364" spans="153:170" x14ac:dyDescent="0.35">
      <c r="EW4364" s="31"/>
      <c r="FB4364" s="5"/>
      <c r="FI4364" s="5"/>
      <c r="FJ4364" s="139"/>
      <c r="FL4364" s="2"/>
      <c r="FN4364" s="2"/>
    </row>
    <row r="4365" spans="153:170" x14ac:dyDescent="0.35">
      <c r="EW4365" s="31"/>
      <c r="FB4365" s="5"/>
      <c r="FI4365" s="5"/>
      <c r="FJ4365" s="139"/>
      <c r="FL4365" s="2"/>
      <c r="FN4365" s="2"/>
    </row>
    <row r="4366" spans="153:170" x14ac:dyDescent="0.35">
      <c r="EW4366" s="31"/>
      <c r="FB4366" s="5"/>
      <c r="FI4366" s="5"/>
      <c r="FJ4366" s="139"/>
      <c r="FL4366" s="2"/>
      <c r="FN4366" s="2"/>
    </row>
    <row r="4367" spans="153:170" x14ac:dyDescent="0.35">
      <c r="EW4367" s="31"/>
      <c r="FB4367" s="5"/>
      <c r="FI4367" s="5"/>
      <c r="FJ4367" s="139"/>
      <c r="FL4367" s="2"/>
      <c r="FN4367" s="2"/>
    </row>
    <row r="4368" spans="153:170" x14ac:dyDescent="0.35">
      <c r="EW4368" s="31"/>
      <c r="FB4368" s="5"/>
      <c r="FI4368" s="5"/>
      <c r="FJ4368" s="139"/>
      <c r="FL4368" s="2"/>
      <c r="FN4368" s="2"/>
    </row>
    <row r="4369" spans="153:170" x14ac:dyDescent="0.35">
      <c r="EW4369" s="31"/>
      <c r="FB4369" s="5"/>
      <c r="FI4369" s="5"/>
      <c r="FJ4369" s="139"/>
      <c r="FL4369" s="2"/>
      <c r="FN4369" s="2"/>
    </row>
    <row r="4370" spans="153:170" x14ac:dyDescent="0.35">
      <c r="EW4370" s="31"/>
      <c r="FB4370" s="5"/>
      <c r="FI4370" s="5"/>
      <c r="FJ4370" s="139"/>
      <c r="FL4370" s="2"/>
      <c r="FN4370" s="2"/>
    </row>
    <row r="4371" spans="153:170" x14ac:dyDescent="0.35">
      <c r="EW4371" s="31"/>
      <c r="FB4371" s="5"/>
      <c r="FI4371" s="5"/>
      <c r="FJ4371" s="139"/>
      <c r="FL4371" s="2"/>
      <c r="FN4371" s="2"/>
    </row>
    <row r="4372" spans="153:170" x14ac:dyDescent="0.35">
      <c r="EW4372" s="31"/>
      <c r="FB4372" s="5"/>
      <c r="FI4372" s="5"/>
      <c r="FJ4372" s="139"/>
      <c r="FL4372" s="2"/>
      <c r="FN4372" s="2"/>
    </row>
    <row r="4373" spans="153:170" x14ac:dyDescent="0.35">
      <c r="EW4373" s="31"/>
      <c r="FB4373" s="5"/>
      <c r="FI4373" s="5"/>
      <c r="FJ4373" s="139"/>
      <c r="FL4373" s="2"/>
      <c r="FN4373" s="2"/>
    </row>
    <row r="4374" spans="153:170" x14ac:dyDescent="0.35">
      <c r="EW4374" s="31"/>
      <c r="FB4374" s="5"/>
      <c r="FI4374" s="5"/>
      <c r="FJ4374" s="139"/>
      <c r="FL4374" s="2"/>
      <c r="FN4374" s="2"/>
    </row>
    <row r="4375" spans="153:170" x14ac:dyDescent="0.35">
      <c r="EW4375" s="31"/>
      <c r="FB4375" s="5"/>
      <c r="FI4375" s="5"/>
      <c r="FJ4375" s="139"/>
      <c r="FL4375" s="2"/>
      <c r="FN4375" s="2"/>
    </row>
    <row r="4376" spans="153:170" x14ac:dyDescent="0.35">
      <c r="EW4376" s="31"/>
      <c r="FB4376" s="5"/>
      <c r="FI4376" s="5"/>
      <c r="FJ4376" s="139"/>
      <c r="FL4376" s="2"/>
      <c r="FN4376" s="2"/>
    </row>
    <row r="4377" spans="153:170" x14ac:dyDescent="0.35">
      <c r="EW4377" s="31"/>
      <c r="FB4377" s="5"/>
      <c r="FI4377" s="5"/>
      <c r="FJ4377" s="139"/>
      <c r="FL4377" s="2"/>
      <c r="FN4377" s="2"/>
    </row>
    <row r="4378" spans="153:170" x14ac:dyDescent="0.35">
      <c r="EW4378" s="31"/>
      <c r="FB4378" s="5"/>
      <c r="FI4378" s="5"/>
      <c r="FJ4378" s="139"/>
      <c r="FL4378" s="2"/>
      <c r="FN4378" s="2"/>
    </row>
    <row r="4379" spans="153:170" x14ac:dyDescent="0.35">
      <c r="EW4379" s="31"/>
      <c r="FB4379" s="5"/>
      <c r="FI4379" s="5"/>
      <c r="FJ4379" s="139"/>
      <c r="FL4379" s="2"/>
      <c r="FN4379" s="2"/>
    </row>
    <row r="4380" spans="153:170" x14ac:dyDescent="0.35">
      <c r="EW4380" s="31"/>
      <c r="FB4380" s="5"/>
      <c r="FI4380" s="5"/>
      <c r="FJ4380" s="139"/>
      <c r="FL4380" s="2"/>
      <c r="FN4380" s="2"/>
    </row>
    <row r="4381" spans="153:170" x14ac:dyDescent="0.35">
      <c r="EW4381" s="31"/>
      <c r="FB4381" s="5"/>
      <c r="FI4381" s="5"/>
      <c r="FJ4381" s="139"/>
      <c r="FL4381" s="2"/>
      <c r="FN4381" s="2"/>
    </row>
    <row r="4382" spans="153:170" x14ac:dyDescent="0.35">
      <c r="EW4382" s="31"/>
      <c r="FB4382" s="5"/>
      <c r="FI4382" s="5"/>
      <c r="FJ4382" s="139"/>
      <c r="FL4382" s="2"/>
      <c r="FN4382" s="2"/>
    </row>
    <row r="4383" spans="153:170" x14ac:dyDescent="0.35">
      <c r="EW4383" s="31"/>
      <c r="FB4383" s="5"/>
      <c r="FI4383" s="5"/>
      <c r="FJ4383" s="139"/>
      <c r="FL4383" s="2"/>
      <c r="FN4383" s="2"/>
    </row>
    <row r="4384" spans="153:170" x14ac:dyDescent="0.35">
      <c r="EW4384" s="31"/>
      <c r="FB4384" s="5"/>
      <c r="FI4384" s="5"/>
      <c r="FJ4384" s="139"/>
      <c r="FL4384" s="2"/>
      <c r="FN4384" s="2"/>
    </row>
    <row r="4385" spans="153:170" x14ac:dyDescent="0.35">
      <c r="EW4385" s="31"/>
      <c r="FB4385" s="5"/>
      <c r="FI4385" s="5"/>
      <c r="FJ4385" s="139"/>
      <c r="FL4385" s="2"/>
      <c r="FN4385" s="2"/>
    </row>
    <row r="4386" spans="153:170" x14ac:dyDescent="0.35">
      <c r="EW4386" s="31"/>
      <c r="FB4386" s="5"/>
      <c r="FI4386" s="5"/>
      <c r="FJ4386" s="139"/>
      <c r="FL4386" s="2"/>
      <c r="FN4386" s="2"/>
    </row>
    <row r="4387" spans="153:170" x14ac:dyDescent="0.35">
      <c r="EW4387" s="31"/>
      <c r="FB4387" s="5"/>
      <c r="FI4387" s="5"/>
      <c r="FJ4387" s="139"/>
      <c r="FL4387" s="2"/>
      <c r="FN4387" s="2"/>
    </row>
    <row r="4388" spans="153:170" x14ac:dyDescent="0.35">
      <c r="EW4388" s="31"/>
      <c r="FB4388" s="5"/>
      <c r="FI4388" s="5"/>
      <c r="FJ4388" s="139"/>
      <c r="FL4388" s="2"/>
      <c r="FN4388" s="2"/>
    </row>
    <row r="4389" spans="153:170" x14ac:dyDescent="0.35">
      <c r="EW4389" s="31"/>
      <c r="FB4389" s="5"/>
      <c r="FI4389" s="5"/>
      <c r="FJ4389" s="139"/>
      <c r="FL4389" s="2"/>
      <c r="FN4389" s="2"/>
    </row>
    <row r="4390" spans="153:170" x14ac:dyDescent="0.35">
      <c r="EW4390" s="31"/>
      <c r="FB4390" s="5"/>
      <c r="FI4390" s="5"/>
      <c r="FJ4390" s="139"/>
      <c r="FL4390" s="2"/>
      <c r="FN4390" s="2"/>
    </row>
    <row r="4391" spans="153:170" x14ac:dyDescent="0.35">
      <c r="EW4391" s="31"/>
      <c r="FB4391" s="5"/>
      <c r="FI4391" s="5"/>
      <c r="FJ4391" s="139"/>
      <c r="FL4391" s="2"/>
      <c r="FN4391" s="2"/>
    </row>
    <row r="4392" spans="153:170" x14ac:dyDescent="0.35">
      <c r="EW4392" s="31"/>
      <c r="FB4392" s="5"/>
      <c r="FI4392" s="5"/>
      <c r="FJ4392" s="139"/>
      <c r="FL4392" s="2"/>
      <c r="FN4392" s="2"/>
    </row>
    <row r="4393" spans="153:170" x14ac:dyDescent="0.35">
      <c r="EW4393" s="31"/>
      <c r="FB4393" s="5"/>
      <c r="FI4393" s="5"/>
      <c r="FJ4393" s="139"/>
      <c r="FL4393" s="2"/>
      <c r="FN4393" s="2"/>
    </row>
    <row r="4394" spans="153:170" x14ac:dyDescent="0.35">
      <c r="EW4394" s="31"/>
      <c r="FB4394" s="5"/>
      <c r="FI4394" s="5"/>
      <c r="FJ4394" s="139"/>
      <c r="FL4394" s="2"/>
      <c r="FN4394" s="2"/>
    </row>
    <row r="4395" spans="153:170" x14ac:dyDescent="0.35">
      <c r="EW4395" s="31"/>
      <c r="FB4395" s="5"/>
      <c r="FI4395" s="5"/>
      <c r="FJ4395" s="139"/>
      <c r="FL4395" s="2"/>
      <c r="FN4395" s="2"/>
    </row>
    <row r="4396" spans="153:170" x14ac:dyDescent="0.35">
      <c r="EW4396" s="31"/>
      <c r="FB4396" s="5"/>
      <c r="FI4396" s="5"/>
      <c r="FJ4396" s="139"/>
      <c r="FL4396" s="2"/>
      <c r="FN4396" s="2"/>
    </row>
    <row r="4397" spans="153:170" x14ac:dyDescent="0.35">
      <c r="EW4397" s="31"/>
      <c r="FB4397" s="5"/>
      <c r="FI4397" s="5"/>
      <c r="FJ4397" s="139"/>
      <c r="FL4397" s="2"/>
      <c r="FN4397" s="2"/>
    </row>
    <row r="4398" spans="153:170" x14ac:dyDescent="0.35">
      <c r="EW4398" s="31"/>
      <c r="FB4398" s="5"/>
      <c r="FI4398" s="5"/>
      <c r="FJ4398" s="139"/>
      <c r="FL4398" s="2"/>
      <c r="FN4398" s="2"/>
    </row>
    <row r="4399" spans="153:170" x14ac:dyDescent="0.35">
      <c r="EW4399" s="31"/>
      <c r="FB4399" s="5"/>
      <c r="FI4399" s="5"/>
      <c r="FJ4399" s="139"/>
      <c r="FL4399" s="2"/>
      <c r="FN4399" s="2"/>
    </row>
    <row r="4400" spans="153:170" x14ac:dyDescent="0.35">
      <c r="EW4400" s="31"/>
      <c r="FB4400" s="5"/>
      <c r="FI4400" s="5"/>
      <c r="FJ4400" s="139"/>
      <c r="FL4400" s="2"/>
      <c r="FN4400" s="2"/>
    </row>
    <row r="4401" spans="153:170" x14ac:dyDescent="0.35">
      <c r="EW4401" s="31"/>
      <c r="FB4401" s="5"/>
      <c r="FI4401" s="5"/>
      <c r="FJ4401" s="139"/>
      <c r="FL4401" s="2"/>
      <c r="FN4401" s="2"/>
    </row>
    <row r="4402" spans="153:170" x14ac:dyDescent="0.35">
      <c r="EW4402" s="31"/>
      <c r="FB4402" s="5"/>
      <c r="FI4402" s="5"/>
      <c r="FJ4402" s="139"/>
      <c r="FL4402" s="2"/>
      <c r="FN4402" s="2"/>
    </row>
    <row r="4403" spans="153:170" x14ac:dyDescent="0.35">
      <c r="EW4403" s="31"/>
      <c r="FB4403" s="5"/>
      <c r="FI4403" s="5"/>
      <c r="FJ4403" s="139"/>
      <c r="FL4403" s="2"/>
      <c r="FN4403" s="2"/>
    </row>
    <row r="4404" spans="153:170" x14ac:dyDescent="0.35">
      <c r="EW4404" s="31"/>
      <c r="FB4404" s="5"/>
      <c r="FI4404" s="5"/>
      <c r="FJ4404" s="139"/>
      <c r="FL4404" s="2"/>
      <c r="FN4404" s="2"/>
    </row>
    <row r="4405" spans="153:170" x14ac:dyDescent="0.35">
      <c r="EW4405" s="31"/>
      <c r="FB4405" s="5"/>
      <c r="FI4405" s="5"/>
      <c r="FJ4405" s="139"/>
      <c r="FL4405" s="2"/>
      <c r="FN4405" s="2"/>
    </row>
    <row r="4406" spans="153:170" x14ac:dyDescent="0.35">
      <c r="EW4406" s="31"/>
      <c r="FB4406" s="5"/>
      <c r="FI4406" s="5"/>
      <c r="FJ4406" s="139"/>
      <c r="FL4406" s="2"/>
      <c r="FN4406" s="2"/>
    </row>
    <row r="4407" spans="153:170" x14ac:dyDescent="0.35">
      <c r="EW4407" s="31"/>
      <c r="FB4407" s="5"/>
      <c r="FI4407" s="5"/>
      <c r="FJ4407" s="139"/>
      <c r="FL4407" s="2"/>
      <c r="FN4407" s="2"/>
    </row>
    <row r="4408" spans="153:170" x14ac:dyDescent="0.35">
      <c r="EW4408" s="31"/>
      <c r="FB4408" s="5"/>
      <c r="FI4408" s="5"/>
      <c r="FJ4408" s="139"/>
      <c r="FL4408" s="2"/>
      <c r="FN4408" s="2"/>
    </row>
    <row r="4409" spans="153:170" x14ac:dyDescent="0.35">
      <c r="EW4409" s="31"/>
      <c r="FB4409" s="5"/>
      <c r="FI4409" s="5"/>
      <c r="FJ4409" s="139"/>
      <c r="FL4409" s="2"/>
      <c r="FN4409" s="2"/>
    </row>
    <row r="4410" spans="153:170" x14ac:dyDescent="0.35">
      <c r="EW4410" s="31"/>
      <c r="FB4410" s="5"/>
      <c r="FI4410" s="5"/>
      <c r="FJ4410" s="139"/>
      <c r="FL4410" s="2"/>
      <c r="FN4410" s="2"/>
    </row>
    <row r="4411" spans="153:170" x14ac:dyDescent="0.35">
      <c r="EW4411" s="31"/>
      <c r="FB4411" s="5"/>
      <c r="FI4411" s="5"/>
      <c r="FJ4411" s="139"/>
      <c r="FL4411" s="2"/>
      <c r="FN4411" s="2"/>
    </row>
    <row r="4412" spans="153:170" x14ac:dyDescent="0.35">
      <c r="EW4412" s="31"/>
      <c r="FB4412" s="5"/>
      <c r="FI4412" s="5"/>
      <c r="FJ4412" s="139"/>
      <c r="FL4412" s="2"/>
      <c r="FN4412" s="2"/>
    </row>
    <row r="4413" spans="153:170" x14ac:dyDescent="0.35">
      <c r="EW4413" s="31"/>
      <c r="FB4413" s="5"/>
      <c r="FI4413" s="5"/>
      <c r="FJ4413" s="139"/>
      <c r="FL4413" s="2"/>
      <c r="FN4413" s="2"/>
    </row>
    <row r="4414" spans="153:170" x14ac:dyDescent="0.35">
      <c r="EW4414" s="31"/>
      <c r="FB4414" s="5"/>
      <c r="FI4414" s="5"/>
      <c r="FJ4414" s="139"/>
      <c r="FL4414" s="2"/>
      <c r="FN4414" s="2"/>
    </row>
    <row r="4415" spans="153:170" x14ac:dyDescent="0.35">
      <c r="EW4415" s="31"/>
      <c r="FB4415" s="5"/>
      <c r="FI4415" s="5"/>
      <c r="FJ4415" s="139"/>
      <c r="FL4415" s="2"/>
      <c r="FN4415" s="2"/>
    </row>
    <row r="4416" spans="153:170" x14ac:dyDescent="0.35">
      <c r="EW4416" s="31"/>
      <c r="FB4416" s="5"/>
      <c r="FI4416" s="5"/>
      <c r="FJ4416" s="139"/>
      <c r="FL4416" s="2"/>
      <c r="FN4416" s="2"/>
    </row>
    <row r="4417" spans="153:170" x14ac:dyDescent="0.35">
      <c r="EW4417" s="31"/>
      <c r="FB4417" s="5"/>
      <c r="FI4417" s="5"/>
      <c r="FJ4417" s="139"/>
      <c r="FL4417" s="2"/>
      <c r="FN4417" s="2"/>
    </row>
    <row r="4418" spans="153:170" x14ac:dyDescent="0.35">
      <c r="EW4418" s="31"/>
      <c r="FB4418" s="5"/>
      <c r="FI4418" s="5"/>
      <c r="FJ4418" s="139"/>
      <c r="FL4418" s="2"/>
      <c r="FN4418" s="2"/>
    </row>
    <row r="4419" spans="153:170" x14ac:dyDescent="0.35">
      <c r="EW4419" s="31"/>
      <c r="FB4419" s="5"/>
      <c r="FI4419" s="5"/>
      <c r="FJ4419" s="139"/>
      <c r="FL4419" s="2"/>
      <c r="FN4419" s="2"/>
    </row>
    <row r="4420" spans="153:170" x14ac:dyDescent="0.35">
      <c r="EW4420" s="31"/>
      <c r="FB4420" s="5"/>
      <c r="FI4420" s="5"/>
      <c r="FJ4420" s="139"/>
      <c r="FL4420" s="2"/>
      <c r="FN4420" s="2"/>
    </row>
    <row r="4421" spans="153:170" x14ac:dyDescent="0.35">
      <c r="EW4421" s="31"/>
      <c r="FB4421" s="5"/>
      <c r="FI4421" s="5"/>
      <c r="FJ4421" s="139"/>
      <c r="FL4421" s="2"/>
      <c r="FN4421" s="2"/>
    </row>
    <row r="4422" spans="153:170" x14ac:dyDescent="0.35">
      <c r="EW4422" s="31"/>
      <c r="FB4422" s="5"/>
      <c r="FI4422" s="5"/>
      <c r="FJ4422" s="139"/>
      <c r="FL4422" s="2"/>
      <c r="FN4422" s="2"/>
    </row>
    <row r="4423" spans="153:170" x14ac:dyDescent="0.35">
      <c r="EW4423" s="31"/>
      <c r="FB4423" s="5"/>
      <c r="FI4423" s="5"/>
      <c r="FJ4423" s="139"/>
      <c r="FL4423" s="2"/>
      <c r="FN4423" s="2"/>
    </row>
    <row r="4424" spans="153:170" x14ac:dyDescent="0.35">
      <c r="EW4424" s="31"/>
      <c r="FB4424" s="5"/>
      <c r="FI4424" s="5"/>
      <c r="FJ4424" s="139"/>
      <c r="FL4424" s="2"/>
      <c r="FN4424" s="2"/>
    </row>
    <row r="4425" spans="153:170" x14ac:dyDescent="0.35">
      <c r="EW4425" s="31"/>
      <c r="FB4425" s="5"/>
      <c r="FI4425" s="5"/>
      <c r="FJ4425" s="139"/>
      <c r="FL4425" s="2"/>
      <c r="FN4425" s="2"/>
    </row>
    <row r="4426" spans="153:170" x14ac:dyDescent="0.35">
      <c r="EW4426" s="31"/>
      <c r="FB4426" s="5"/>
      <c r="FI4426" s="5"/>
      <c r="FJ4426" s="139"/>
      <c r="FL4426" s="2"/>
      <c r="FN4426" s="2"/>
    </row>
    <row r="4427" spans="153:170" x14ac:dyDescent="0.35">
      <c r="EW4427" s="31"/>
      <c r="FB4427" s="5"/>
      <c r="FI4427" s="5"/>
      <c r="FJ4427" s="139"/>
      <c r="FL4427" s="2"/>
      <c r="FN4427" s="2"/>
    </row>
    <row r="4428" spans="153:170" x14ac:dyDescent="0.35">
      <c r="EW4428" s="31"/>
      <c r="FB4428" s="5"/>
      <c r="FI4428" s="5"/>
      <c r="FJ4428" s="139"/>
      <c r="FL4428" s="2"/>
      <c r="FN4428" s="2"/>
    </row>
    <row r="4429" spans="153:170" x14ac:dyDescent="0.35">
      <c r="EW4429" s="31"/>
      <c r="FB4429" s="5"/>
      <c r="FI4429" s="5"/>
      <c r="FJ4429" s="139"/>
      <c r="FL4429" s="2"/>
      <c r="FN4429" s="2"/>
    </row>
    <row r="4430" spans="153:170" x14ac:dyDescent="0.35">
      <c r="EW4430" s="31"/>
      <c r="FB4430" s="5"/>
      <c r="FI4430" s="5"/>
      <c r="FJ4430" s="139"/>
      <c r="FL4430" s="2"/>
      <c r="FN4430" s="2"/>
    </row>
    <row r="4431" spans="153:170" x14ac:dyDescent="0.35">
      <c r="EW4431" s="31"/>
      <c r="FB4431" s="5"/>
      <c r="FI4431" s="5"/>
      <c r="FJ4431" s="139"/>
      <c r="FL4431" s="2"/>
      <c r="FN4431" s="2"/>
    </row>
    <row r="4432" spans="153:170" x14ac:dyDescent="0.35">
      <c r="EW4432" s="31"/>
      <c r="FB4432" s="5"/>
      <c r="FI4432" s="5"/>
      <c r="FJ4432" s="139"/>
      <c r="FL4432" s="2"/>
      <c r="FN4432" s="2"/>
    </row>
    <row r="4433" spans="153:170" x14ac:dyDescent="0.35">
      <c r="EW4433" s="31"/>
      <c r="FB4433" s="5"/>
      <c r="FI4433" s="5"/>
      <c r="FJ4433" s="139"/>
      <c r="FL4433" s="2"/>
      <c r="FN4433" s="2"/>
    </row>
    <row r="4434" spans="153:170" x14ac:dyDescent="0.35">
      <c r="EW4434" s="31"/>
      <c r="FB4434" s="5"/>
      <c r="FI4434" s="5"/>
      <c r="FJ4434" s="139"/>
      <c r="FL4434" s="2"/>
      <c r="FN4434" s="2"/>
    </row>
    <row r="4435" spans="153:170" x14ac:dyDescent="0.35">
      <c r="EW4435" s="31"/>
      <c r="FB4435" s="5"/>
      <c r="FI4435" s="5"/>
      <c r="FJ4435" s="139"/>
      <c r="FL4435" s="2"/>
      <c r="FN4435" s="2"/>
    </row>
    <row r="4436" spans="153:170" x14ac:dyDescent="0.35">
      <c r="EW4436" s="31"/>
      <c r="FB4436" s="5"/>
      <c r="FI4436" s="5"/>
      <c r="FJ4436" s="139"/>
      <c r="FL4436" s="2"/>
      <c r="FN4436" s="2"/>
    </row>
    <row r="4437" spans="153:170" x14ac:dyDescent="0.35">
      <c r="EW4437" s="31"/>
      <c r="FB4437" s="5"/>
      <c r="FI4437" s="5"/>
      <c r="FJ4437" s="139"/>
      <c r="FL4437" s="2"/>
      <c r="FN4437" s="2"/>
    </row>
    <row r="4438" spans="153:170" x14ac:dyDescent="0.35">
      <c r="EW4438" s="31"/>
      <c r="FB4438" s="5"/>
      <c r="FI4438" s="5"/>
      <c r="FJ4438" s="139"/>
      <c r="FL4438" s="2"/>
      <c r="FN4438" s="2"/>
    </row>
    <row r="4439" spans="153:170" x14ac:dyDescent="0.35">
      <c r="EW4439" s="31"/>
      <c r="FB4439" s="5"/>
      <c r="FI4439" s="5"/>
      <c r="FJ4439" s="139"/>
      <c r="FL4439" s="2"/>
      <c r="FN4439" s="2"/>
    </row>
    <row r="4440" spans="153:170" x14ac:dyDescent="0.35">
      <c r="EW4440" s="31"/>
      <c r="FB4440" s="5"/>
      <c r="FI4440" s="5"/>
      <c r="FJ4440" s="139"/>
      <c r="FL4440" s="2"/>
      <c r="FN4440" s="2"/>
    </row>
    <row r="4441" spans="153:170" x14ac:dyDescent="0.35">
      <c r="EW4441" s="31"/>
      <c r="FB4441" s="5"/>
      <c r="FI4441" s="5"/>
      <c r="FJ4441" s="139"/>
      <c r="FL4441" s="2"/>
      <c r="FN4441" s="2"/>
    </row>
    <row r="4442" spans="153:170" x14ac:dyDescent="0.35">
      <c r="EW4442" s="31"/>
      <c r="FB4442" s="5"/>
      <c r="FI4442" s="5"/>
      <c r="FJ4442" s="139"/>
      <c r="FL4442" s="2"/>
      <c r="FN4442" s="2"/>
    </row>
    <row r="4443" spans="153:170" x14ac:dyDescent="0.35">
      <c r="EW4443" s="31"/>
      <c r="FB4443" s="5"/>
      <c r="FI4443" s="5"/>
      <c r="FJ4443" s="139"/>
      <c r="FL4443" s="2"/>
      <c r="FN4443" s="2"/>
    </row>
    <row r="4444" spans="153:170" x14ac:dyDescent="0.35">
      <c r="EW4444" s="31"/>
      <c r="FB4444" s="5"/>
      <c r="FI4444" s="5"/>
      <c r="FJ4444" s="139"/>
      <c r="FL4444" s="2"/>
      <c r="FN4444" s="2"/>
    </row>
    <row r="4445" spans="153:170" x14ac:dyDescent="0.35">
      <c r="EW4445" s="31"/>
      <c r="FB4445" s="5"/>
      <c r="FI4445" s="5"/>
      <c r="FJ4445" s="139"/>
      <c r="FL4445" s="2"/>
      <c r="FN4445" s="2"/>
    </row>
    <row r="4446" spans="153:170" x14ac:dyDescent="0.35">
      <c r="EW4446" s="31"/>
      <c r="FB4446" s="5"/>
      <c r="FI4446" s="5"/>
      <c r="FJ4446" s="139"/>
      <c r="FL4446" s="2"/>
      <c r="FN4446" s="2"/>
    </row>
    <row r="4447" spans="153:170" x14ac:dyDescent="0.35">
      <c r="EW4447" s="31"/>
      <c r="FB4447" s="5"/>
      <c r="FI4447" s="5"/>
      <c r="FJ4447" s="139"/>
      <c r="FL4447" s="2"/>
      <c r="FN4447" s="2"/>
    </row>
    <row r="4448" spans="153:170" x14ac:dyDescent="0.35">
      <c r="EW4448" s="31"/>
      <c r="FB4448" s="5"/>
      <c r="FI4448" s="5"/>
      <c r="FJ4448" s="139"/>
      <c r="FL4448" s="2"/>
      <c r="FN4448" s="2"/>
    </row>
    <row r="4449" spans="153:170" x14ac:dyDescent="0.35">
      <c r="EW4449" s="31"/>
      <c r="FB4449" s="5"/>
      <c r="FI4449" s="5"/>
      <c r="FJ4449" s="139"/>
      <c r="FL4449" s="2"/>
      <c r="FN4449" s="2"/>
    </row>
    <row r="4450" spans="153:170" x14ac:dyDescent="0.35">
      <c r="EW4450" s="31"/>
      <c r="FB4450" s="5"/>
      <c r="FI4450" s="5"/>
      <c r="FJ4450" s="139"/>
      <c r="FL4450" s="2"/>
      <c r="FN4450" s="2"/>
    </row>
    <row r="4451" spans="153:170" x14ac:dyDescent="0.35">
      <c r="EW4451" s="31"/>
      <c r="FB4451" s="5"/>
      <c r="FI4451" s="5"/>
      <c r="FJ4451" s="139"/>
      <c r="FL4451" s="2"/>
      <c r="FN4451" s="2"/>
    </row>
    <row r="4452" spans="153:170" x14ac:dyDescent="0.35">
      <c r="EW4452" s="31"/>
      <c r="FB4452" s="5"/>
      <c r="FI4452" s="5"/>
      <c r="FJ4452" s="139"/>
      <c r="FL4452" s="2"/>
      <c r="FN4452" s="2"/>
    </row>
    <row r="4453" spans="153:170" x14ac:dyDescent="0.35">
      <c r="EW4453" s="31"/>
      <c r="FB4453" s="5"/>
      <c r="FI4453" s="5"/>
      <c r="FJ4453" s="139"/>
      <c r="FL4453" s="2"/>
      <c r="FN4453" s="2"/>
    </row>
    <row r="4454" spans="153:170" x14ac:dyDescent="0.35">
      <c r="EW4454" s="31"/>
      <c r="FB4454" s="5"/>
      <c r="FI4454" s="5"/>
      <c r="FJ4454" s="139"/>
      <c r="FL4454" s="2"/>
      <c r="FN4454" s="2"/>
    </row>
    <row r="4455" spans="153:170" x14ac:dyDescent="0.35">
      <c r="EW4455" s="31"/>
      <c r="FB4455" s="5"/>
      <c r="FI4455" s="5"/>
      <c r="FJ4455" s="139"/>
      <c r="FL4455" s="2"/>
      <c r="FN4455" s="2"/>
    </row>
    <row r="4456" spans="153:170" x14ac:dyDescent="0.35">
      <c r="EW4456" s="31"/>
      <c r="FB4456" s="5"/>
      <c r="FI4456" s="5"/>
      <c r="FJ4456" s="139"/>
      <c r="FL4456" s="2"/>
      <c r="FN4456" s="2"/>
    </row>
    <row r="4457" spans="153:170" x14ac:dyDescent="0.35">
      <c r="EW4457" s="31"/>
      <c r="FB4457" s="5"/>
      <c r="FI4457" s="5"/>
      <c r="FJ4457" s="139"/>
      <c r="FL4457" s="2"/>
      <c r="FN4457" s="2"/>
    </row>
    <row r="4458" spans="153:170" x14ac:dyDescent="0.35">
      <c r="EW4458" s="31"/>
      <c r="FB4458" s="5"/>
      <c r="FI4458" s="5"/>
      <c r="FJ4458" s="139"/>
      <c r="FL4458" s="2"/>
      <c r="FN4458" s="2"/>
    </row>
    <row r="4459" spans="153:170" x14ac:dyDescent="0.35">
      <c r="EW4459" s="31"/>
      <c r="FB4459" s="5"/>
      <c r="FI4459" s="5"/>
      <c r="FJ4459" s="139"/>
      <c r="FL4459" s="2"/>
      <c r="FN4459" s="2"/>
    </row>
    <row r="4460" spans="153:170" x14ac:dyDescent="0.35">
      <c r="EW4460" s="31"/>
      <c r="FB4460" s="5"/>
      <c r="FI4460" s="5"/>
      <c r="FJ4460" s="139"/>
      <c r="FL4460" s="2"/>
      <c r="FN4460" s="2"/>
    </row>
    <row r="4461" spans="153:170" x14ac:dyDescent="0.35">
      <c r="EW4461" s="31"/>
      <c r="FB4461" s="5"/>
      <c r="FI4461" s="5"/>
      <c r="FJ4461" s="139"/>
      <c r="FL4461" s="2"/>
      <c r="FN4461" s="2"/>
    </row>
    <row r="4462" spans="153:170" x14ac:dyDescent="0.35">
      <c r="EW4462" s="31"/>
      <c r="FB4462" s="5"/>
      <c r="FI4462" s="5"/>
      <c r="FJ4462" s="139"/>
      <c r="FL4462" s="2"/>
      <c r="FN4462" s="2"/>
    </row>
    <row r="4463" spans="153:170" x14ac:dyDescent="0.35">
      <c r="EW4463" s="31"/>
      <c r="FB4463" s="5"/>
      <c r="FI4463" s="5"/>
      <c r="FJ4463" s="139"/>
      <c r="FL4463" s="2"/>
      <c r="FN4463" s="2"/>
    </row>
    <row r="4464" spans="153:170" x14ac:dyDescent="0.35">
      <c r="EW4464" s="31"/>
      <c r="FB4464" s="5"/>
      <c r="FI4464" s="5"/>
      <c r="FJ4464" s="139"/>
      <c r="FL4464" s="2"/>
      <c r="FN4464" s="2"/>
    </row>
    <row r="4465" spans="153:170" x14ac:dyDescent="0.35">
      <c r="EW4465" s="31"/>
      <c r="FB4465" s="5"/>
      <c r="FI4465" s="5"/>
      <c r="FJ4465" s="139"/>
      <c r="FL4465" s="2"/>
      <c r="FN4465" s="2"/>
    </row>
    <row r="4466" spans="153:170" x14ac:dyDescent="0.35">
      <c r="EW4466" s="31"/>
      <c r="FB4466" s="5"/>
      <c r="FI4466" s="5"/>
      <c r="FJ4466" s="139"/>
      <c r="FL4466" s="2"/>
      <c r="FN4466" s="2"/>
    </row>
    <row r="4467" spans="153:170" x14ac:dyDescent="0.35">
      <c r="EW4467" s="31"/>
      <c r="FB4467" s="5"/>
      <c r="FI4467" s="5"/>
      <c r="FJ4467" s="139"/>
      <c r="FL4467" s="2"/>
      <c r="FN4467" s="2"/>
    </row>
    <row r="4468" spans="153:170" x14ac:dyDescent="0.35">
      <c r="EW4468" s="31"/>
      <c r="FB4468" s="5"/>
      <c r="FI4468" s="5"/>
      <c r="FJ4468" s="139"/>
      <c r="FL4468" s="2"/>
      <c r="FN4468" s="2"/>
    </row>
    <row r="4469" spans="153:170" x14ac:dyDescent="0.35">
      <c r="EW4469" s="31"/>
      <c r="FB4469" s="5"/>
      <c r="FI4469" s="5"/>
      <c r="FJ4469" s="139"/>
      <c r="FL4469" s="2"/>
      <c r="FN4469" s="2"/>
    </row>
    <row r="4470" spans="153:170" x14ac:dyDescent="0.35">
      <c r="EW4470" s="31"/>
      <c r="FB4470" s="5"/>
      <c r="FI4470" s="5"/>
      <c r="FJ4470" s="139"/>
      <c r="FL4470" s="2"/>
      <c r="FN4470" s="2"/>
    </row>
    <row r="4471" spans="153:170" x14ac:dyDescent="0.35">
      <c r="EW4471" s="31"/>
      <c r="FB4471" s="5"/>
      <c r="FI4471" s="5"/>
      <c r="FJ4471" s="139"/>
      <c r="FL4471" s="2"/>
      <c r="FN4471" s="2"/>
    </row>
    <row r="4472" spans="153:170" x14ac:dyDescent="0.35">
      <c r="EW4472" s="31"/>
      <c r="FB4472" s="5"/>
      <c r="FI4472" s="5"/>
      <c r="FJ4472" s="139"/>
      <c r="FL4472" s="2"/>
      <c r="FN4472" s="2"/>
    </row>
    <row r="4473" spans="153:170" x14ac:dyDescent="0.35">
      <c r="EW4473" s="31"/>
      <c r="FB4473" s="5"/>
      <c r="FI4473" s="5"/>
      <c r="FJ4473" s="139"/>
      <c r="FL4473" s="2"/>
      <c r="FN4473" s="2"/>
    </row>
    <row r="4474" spans="153:170" x14ac:dyDescent="0.35">
      <c r="EW4474" s="31"/>
      <c r="FB4474" s="5"/>
      <c r="FI4474" s="5"/>
      <c r="FJ4474" s="139"/>
      <c r="FL4474" s="2"/>
      <c r="FN4474" s="2"/>
    </row>
    <row r="4475" spans="153:170" x14ac:dyDescent="0.35">
      <c r="EW4475" s="31"/>
      <c r="FB4475" s="5"/>
      <c r="FI4475" s="5"/>
      <c r="FJ4475" s="139"/>
      <c r="FL4475" s="2"/>
      <c r="FN4475" s="2"/>
    </row>
    <row r="4476" spans="153:170" x14ac:dyDescent="0.35">
      <c r="EW4476" s="31"/>
      <c r="FB4476" s="5"/>
      <c r="FI4476" s="5"/>
      <c r="FJ4476" s="139"/>
      <c r="FL4476" s="2"/>
      <c r="FN4476" s="2"/>
    </row>
    <row r="4477" spans="153:170" x14ac:dyDescent="0.35">
      <c r="EW4477" s="31"/>
      <c r="FB4477" s="5"/>
      <c r="FI4477" s="5"/>
      <c r="FJ4477" s="139"/>
      <c r="FL4477" s="2"/>
      <c r="FN4477" s="2"/>
    </row>
    <row r="4478" spans="153:170" x14ac:dyDescent="0.35">
      <c r="EW4478" s="31"/>
      <c r="FB4478" s="5"/>
      <c r="FI4478" s="5"/>
      <c r="FJ4478" s="139"/>
      <c r="FL4478" s="2"/>
      <c r="FN4478" s="2"/>
    </row>
    <row r="4479" spans="153:170" x14ac:dyDescent="0.35">
      <c r="EW4479" s="31"/>
      <c r="FB4479" s="5"/>
      <c r="FI4479" s="5"/>
      <c r="FJ4479" s="139"/>
      <c r="FL4479" s="2"/>
      <c r="FN4479" s="2"/>
    </row>
    <row r="4480" spans="153:170" x14ac:dyDescent="0.35">
      <c r="EW4480" s="31"/>
      <c r="FB4480" s="5"/>
      <c r="FI4480" s="5"/>
      <c r="FJ4480" s="139"/>
      <c r="FL4480" s="2"/>
      <c r="FN4480" s="2"/>
    </row>
    <row r="4481" spans="153:170" x14ac:dyDescent="0.35">
      <c r="EW4481" s="31"/>
      <c r="FB4481" s="5"/>
      <c r="FI4481" s="5"/>
      <c r="FJ4481" s="139"/>
      <c r="FL4481" s="2"/>
      <c r="FN4481" s="2"/>
    </row>
    <row r="4482" spans="153:170" x14ac:dyDescent="0.35">
      <c r="EW4482" s="31"/>
      <c r="FB4482" s="5"/>
      <c r="FI4482" s="5"/>
      <c r="FJ4482" s="139"/>
      <c r="FL4482" s="2"/>
      <c r="FN4482" s="2"/>
    </row>
    <row r="4483" spans="153:170" x14ac:dyDescent="0.35">
      <c r="EW4483" s="31"/>
      <c r="FB4483" s="5"/>
      <c r="FI4483" s="5"/>
      <c r="FJ4483" s="139"/>
      <c r="FL4483" s="2"/>
      <c r="FN4483" s="2"/>
    </row>
    <row r="4484" spans="153:170" x14ac:dyDescent="0.35">
      <c r="EW4484" s="31"/>
      <c r="FB4484" s="5"/>
      <c r="FI4484" s="5"/>
      <c r="FJ4484" s="139"/>
      <c r="FL4484" s="2"/>
      <c r="FN4484" s="2"/>
    </row>
    <row r="4485" spans="153:170" x14ac:dyDescent="0.35">
      <c r="EW4485" s="31"/>
      <c r="FB4485" s="5"/>
      <c r="FI4485" s="5"/>
      <c r="FJ4485" s="139"/>
      <c r="FL4485" s="2"/>
      <c r="FN4485" s="2"/>
    </row>
    <row r="4486" spans="153:170" x14ac:dyDescent="0.35">
      <c r="EW4486" s="31"/>
      <c r="FB4486" s="5"/>
      <c r="FI4486" s="5"/>
      <c r="FJ4486" s="139"/>
      <c r="FL4486" s="2"/>
      <c r="FN4486" s="2"/>
    </row>
    <row r="4487" spans="153:170" x14ac:dyDescent="0.35">
      <c r="EW4487" s="31"/>
      <c r="FB4487" s="5"/>
      <c r="FI4487" s="5"/>
      <c r="FJ4487" s="139"/>
      <c r="FL4487" s="2"/>
      <c r="FN4487" s="2"/>
    </row>
    <row r="4488" spans="153:170" x14ac:dyDescent="0.35">
      <c r="EW4488" s="31"/>
      <c r="FB4488" s="5"/>
      <c r="FI4488" s="5"/>
      <c r="FJ4488" s="139"/>
      <c r="FL4488" s="2"/>
      <c r="FN4488" s="2"/>
    </row>
    <row r="4489" spans="153:170" x14ac:dyDescent="0.35">
      <c r="EW4489" s="31"/>
      <c r="FB4489" s="5"/>
      <c r="FI4489" s="5"/>
      <c r="FJ4489" s="139"/>
      <c r="FL4489" s="2"/>
      <c r="FN4489" s="2"/>
    </row>
    <row r="4490" spans="153:170" x14ac:dyDescent="0.35">
      <c r="EW4490" s="31"/>
      <c r="FB4490" s="5"/>
      <c r="FI4490" s="5"/>
      <c r="FJ4490" s="139"/>
      <c r="FL4490" s="2"/>
      <c r="FN4490" s="2"/>
    </row>
    <row r="4491" spans="153:170" x14ac:dyDescent="0.35">
      <c r="EW4491" s="31"/>
      <c r="FB4491" s="5"/>
      <c r="FI4491" s="5"/>
      <c r="FJ4491" s="139"/>
      <c r="FL4491" s="2"/>
      <c r="FN4491" s="2"/>
    </row>
    <row r="4492" spans="153:170" x14ac:dyDescent="0.35">
      <c r="EW4492" s="31"/>
      <c r="FB4492" s="5"/>
      <c r="FI4492" s="5"/>
      <c r="FJ4492" s="139"/>
      <c r="FL4492" s="2"/>
      <c r="FN4492" s="2"/>
    </row>
    <row r="4493" spans="153:170" x14ac:dyDescent="0.35">
      <c r="EW4493" s="31"/>
      <c r="FB4493" s="5"/>
      <c r="FI4493" s="5"/>
      <c r="FJ4493" s="139"/>
      <c r="FL4493" s="2"/>
      <c r="FN4493" s="2"/>
    </row>
    <row r="4494" spans="153:170" x14ac:dyDescent="0.35">
      <c r="EW4494" s="31"/>
      <c r="FB4494" s="5"/>
      <c r="FI4494" s="5"/>
      <c r="FJ4494" s="139"/>
      <c r="FL4494" s="2"/>
      <c r="FN4494" s="2"/>
    </row>
    <row r="4495" spans="153:170" x14ac:dyDescent="0.35">
      <c r="EW4495" s="31"/>
      <c r="FB4495" s="5"/>
      <c r="FI4495" s="5"/>
      <c r="FJ4495" s="139"/>
      <c r="FL4495" s="2"/>
      <c r="FN4495" s="2"/>
    </row>
    <row r="4496" spans="153:170" x14ac:dyDescent="0.35">
      <c r="EW4496" s="31"/>
      <c r="FB4496" s="5"/>
      <c r="FI4496" s="5"/>
      <c r="FJ4496" s="139"/>
      <c r="FL4496" s="2"/>
      <c r="FN4496" s="2"/>
    </row>
    <row r="4497" spans="153:170" x14ac:dyDescent="0.35">
      <c r="EW4497" s="31"/>
      <c r="FB4497" s="5"/>
      <c r="FI4497" s="5"/>
      <c r="FJ4497" s="139"/>
      <c r="FL4497" s="2"/>
      <c r="FN4497" s="2"/>
    </row>
    <row r="4498" spans="153:170" x14ac:dyDescent="0.35">
      <c r="EW4498" s="31"/>
      <c r="FB4498" s="5"/>
      <c r="FI4498" s="5"/>
      <c r="FJ4498" s="139"/>
      <c r="FL4498" s="2"/>
      <c r="FN4498" s="2"/>
    </row>
    <row r="4499" spans="153:170" x14ac:dyDescent="0.35">
      <c r="EW4499" s="31"/>
      <c r="FB4499" s="5"/>
      <c r="FI4499" s="5"/>
      <c r="FJ4499" s="139"/>
      <c r="FL4499" s="2"/>
      <c r="FN4499" s="2"/>
    </row>
    <row r="4500" spans="153:170" x14ac:dyDescent="0.35">
      <c r="EW4500" s="31"/>
      <c r="FB4500" s="5"/>
      <c r="FI4500" s="5"/>
      <c r="FJ4500" s="139"/>
      <c r="FL4500" s="2"/>
      <c r="FN4500" s="2"/>
    </row>
    <row r="4501" spans="153:170" x14ac:dyDescent="0.35">
      <c r="EW4501" s="31"/>
      <c r="FB4501" s="5"/>
      <c r="FI4501" s="5"/>
      <c r="FJ4501" s="139"/>
      <c r="FL4501" s="2"/>
      <c r="FN4501" s="2"/>
    </row>
    <row r="4502" spans="153:170" x14ac:dyDescent="0.35">
      <c r="EW4502" s="31"/>
      <c r="FB4502" s="5"/>
      <c r="FI4502" s="5"/>
      <c r="FJ4502" s="139"/>
      <c r="FL4502" s="2"/>
      <c r="FN4502" s="2"/>
    </row>
    <row r="4503" spans="153:170" x14ac:dyDescent="0.35">
      <c r="EW4503" s="31"/>
      <c r="FB4503" s="5"/>
      <c r="FI4503" s="5"/>
      <c r="FJ4503" s="139"/>
      <c r="FL4503" s="2"/>
      <c r="FN4503" s="2"/>
    </row>
    <row r="4504" spans="153:170" x14ac:dyDescent="0.35">
      <c r="EW4504" s="31"/>
      <c r="FB4504" s="5"/>
      <c r="FI4504" s="5"/>
      <c r="FJ4504" s="139"/>
      <c r="FL4504" s="2"/>
      <c r="FN4504" s="2"/>
    </row>
    <row r="4505" spans="153:170" x14ac:dyDescent="0.35">
      <c r="EW4505" s="31"/>
      <c r="FB4505" s="5"/>
      <c r="FI4505" s="5"/>
      <c r="FJ4505" s="139"/>
      <c r="FL4505" s="2"/>
      <c r="FN4505" s="2"/>
    </row>
    <row r="4506" spans="153:170" x14ac:dyDescent="0.35">
      <c r="EW4506" s="31"/>
      <c r="FB4506" s="5"/>
      <c r="FI4506" s="5"/>
      <c r="FJ4506" s="139"/>
      <c r="FL4506" s="2"/>
      <c r="FN4506" s="2"/>
    </row>
    <row r="4507" spans="153:170" x14ac:dyDescent="0.35">
      <c r="EW4507" s="31"/>
      <c r="FB4507" s="5"/>
      <c r="FI4507" s="5"/>
      <c r="FJ4507" s="139"/>
      <c r="FL4507" s="2"/>
      <c r="FN4507" s="2"/>
    </row>
    <row r="4508" spans="153:170" x14ac:dyDescent="0.35">
      <c r="EW4508" s="31"/>
      <c r="FB4508" s="5"/>
      <c r="FI4508" s="5"/>
      <c r="FJ4508" s="139"/>
      <c r="FL4508" s="2"/>
      <c r="FN4508" s="2"/>
    </row>
    <row r="4509" spans="153:170" x14ac:dyDescent="0.35">
      <c r="EW4509" s="31"/>
      <c r="FB4509" s="5"/>
      <c r="FI4509" s="5"/>
      <c r="FJ4509" s="139"/>
      <c r="FL4509" s="2"/>
      <c r="FN4509" s="2"/>
    </row>
    <row r="4510" spans="153:170" x14ac:dyDescent="0.35">
      <c r="EW4510" s="31"/>
      <c r="FB4510" s="5"/>
      <c r="FI4510" s="5"/>
      <c r="FJ4510" s="139"/>
      <c r="FL4510" s="2"/>
      <c r="FN4510" s="2"/>
    </row>
    <row r="4511" spans="153:170" x14ac:dyDescent="0.35">
      <c r="EW4511" s="31"/>
      <c r="FB4511" s="5"/>
      <c r="FI4511" s="5"/>
      <c r="FJ4511" s="139"/>
      <c r="FL4511" s="2"/>
      <c r="FN4511" s="2"/>
    </row>
    <row r="4512" spans="153:170" x14ac:dyDescent="0.35">
      <c r="EW4512" s="31"/>
      <c r="FB4512" s="5"/>
      <c r="FI4512" s="5"/>
      <c r="FJ4512" s="139"/>
      <c r="FL4512" s="2"/>
      <c r="FN4512" s="2"/>
    </row>
    <row r="4513" spans="153:170" x14ac:dyDescent="0.35">
      <c r="EW4513" s="31"/>
      <c r="FB4513" s="5"/>
      <c r="FI4513" s="5"/>
      <c r="FJ4513" s="139"/>
      <c r="FL4513" s="2"/>
      <c r="FN4513" s="2"/>
    </row>
    <row r="4514" spans="153:170" x14ac:dyDescent="0.35">
      <c r="EW4514" s="31"/>
      <c r="FB4514" s="5"/>
      <c r="FI4514" s="5"/>
      <c r="FJ4514" s="139"/>
      <c r="FL4514" s="2"/>
      <c r="FN4514" s="2"/>
    </row>
    <row r="4515" spans="153:170" x14ac:dyDescent="0.35">
      <c r="EW4515" s="31"/>
      <c r="FB4515" s="5"/>
      <c r="FI4515" s="5"/>
      <c r="FJ4515" s="139"/>
      <c r="FL4515" s="2"/>
      <c r="FN4515" s="2"/>
    </row>
    <row r="4516" spans="153:170" x14ac:dyDescent="0.35">
      <c r="EW4516" s="31"/>
      <c r="FB4516" s="5"/>
      <c r="FI4516" s="5"/>
      <c r="FJ4516" s="139"/>
      <c r="FL4516" s="2"/>
      <c r="FN4516" s="2"/>
    </row>
    <row r="4517" spans="153:170" x14ac:dyDescent="0.35">
      <c r="EW4517" s="31"/>
      <c r="FB4517" s="5"/>
      <c r="FI4517" s="5"/>
      <c r="FJ4517" s="139"/>
      <c r="FL4517" s="2"/>
      <c r="FN4517" s="2"/>
    </row>
    <row r="4518" spans="153:170" x14ac:dyDescent="0.35">
      <c r="EW4518" s="31"/>
      <c r="FB4518" s="5"/>
      <c r="FI4518" s="5"/>
      <c r="FJ4518" s="139"/>
      <c r="FL4518" s="2"/>
      <c r="FN4518" s="2"/>
    </row>
    <row r="4519" spans="153:170" x14ac:dyDescent="0.35">
      <c r="EW4519" s="31"/>
      <c r="FB4519" s="5"/>
      <c r="FI4519" s="5"/>
      <c r="FJ4519" s="139"/>
      <c r="FL4519" s="2"/>
      <c r="FN4519" s="2"/>
    </row>
    <row r="4520" spans="153:170" x14ac:dyDescent="0.35">
      <c r="EW4520" s="31"/>
      <c r="FB4520" s="5"/>
      <c r="FI4520" s="5"/>
      <c r="FJ4520" s="139"/>
      <c r="FL4520" s="2"/>
      <c r="FN4520" s="2"/>
    </row>
    <row r="4521" spans="153:170" x14ac:dyDescent="0.35">
      <c r="EW4521" s="31"/>
      <c r="FB4521" s="5"/>
      <c r="FI4521" s="5"/>
      <c r="FJ4521" s="139"/>
      <c r="FL4521" s="2"/>
      <c r="FN4521" s="2"/>
    </row>
    <row r="4522" spans="153:170" x14ac:dyDescent="0.35">
      <c r="EW4522" s="31"/>
      <c r="FB4522" s="5"/>
      <c r="FI4522" s="5"/>
      <c r="FJ4522" s="139"/>
      <c r="FL4522" s="2"/>
      <c r="FN4522" s="2"/>
    </row>
    <row r="4523" spans="153:170" x14ac:dyDescent="0.35">
      <c r="EW4523" s="31"/>
      <c r="FB4523" s="5"/>
      <c r="FI4523" s="5"/>
      <c r="FJ4523" s="139"/>
      <c r="FL4523" s="2"/>
      <c r="FN4523" s="2"/>
    </row>
    <row r="4524" spans="153:170" x14ac:dyDescent="0.35">
      <c r="EW4524" s="31"/>
      <c r="FB4524" s="5"/>
      <c r="FI4524" s="5"/>
      <c r="FJ4524" s="139"/>
      <c r="FL4524" s="2"/>
      <c r="FN4524" s="2"/>
    </row>
    <row r="4525" spans="153:170" x14ac:dyDescent="0.35">
      <c r="EW4525" s="31"/>
      <c r="FB4525" s="5"/>
      <c r="FI4525" s="5"/>
      <c r="FJ4525" s="139"/>
      <c r="FL4525" s="2"/>
      <c r="FN4525" s="2"/>
    </row>
    <row r="4526" spans="153:170" x14ac:dyDescent="0.35">
      <c r="EW4526" s="31"/>
      <c r="FB4526" s="5"/>
      <c r="FI4526" s="5"/>
      <c r="FJ4526" s="139"/>
      <c r="FL4526" s="2"/>
      <c r="FN4526" s="2"/>
    </row>
    <row r="4527" spans="153:170" x14ac:dyDescent="0.35">
      <c r="EW4527" s="31"/>
      <c r="FB4527" s="5"/>
      <c r="FI4527" s="5"/>
      <c r="FJ4527" s="139"/>
      <c r="FL4527" s="2"/>
      <c r="FN4527" s="2"/>
    </row>
    <row r="4528" spans="153:170" x14ac:dyDescent="0.35">
      <c r="EW4528" s="31"/>
      <c r="FB4528" s="5"/>
      <c r="FI4528" s="5"/>
      <c r="FJ4528" s="139"/>
      <c r="FL4528" s="2"/>
      <c r="FN4528" s="2"/>
    </row>
    <row r="4529" spans="153:170" x14ac:dyDescent="0.35">
      <c r="EW4529" s="31"/>
      <c r="FB4529" s="5"/>
      <c r="FI4529" s="5"/>
      <c r="FJ4529" s="139"/>
      <c r="FL4529" s="2"/>
      <c r="FN4529" s="2"/>
    </row>
    <row r="4530" spans="153:170" x14ac:dyDescent="0.35">
      <c r="EW4530" s="31"/>
      <c r="FB4530" s="5"/>
      <c r="FI4530" s="5"/>
      <c r="FJ4530" s="139"/>
      <c r="FL4530" s="2"/>
      <c r="FN4530" s="2"/>
    </row>
    <row r="4531" spans="153:170" x14ac:dyDescent="0.35">
      <c r="EW4531" s="31"/>
      <c r="FB4531" s="5"/>
      <c r="FI4531" s="5"/>
      <c r="FJ4531" s="139"/>
      <c r="FL4531" s="2"/>
      <c r="FN4531" s="2"/>
    </row>
    <row r="4532" spans="153:170" x14ac:dyDescent="0.35">
      <c r="EW4532" s="31"/>
      <c r="FB4532" s="5"/>
      <c r="FI4532" s="5"/>
      <c r="FJ4532" s="139"/>
      <c r="FL4532" s="2"/>
      <c r="FN4532" s="2"/>
    </row>
    <row r="4533" spans="153:170" x14ac:dyDescent="0.35">
      <c r="EW4533" s="31"/>
      <c r="FB4533" s="5"/>
      <c r="FI4533" s="5"/>
      <c r="FJ4533" s="139"/>
      <c r="FL4533" s="2"/>
      <c r="FN4533" s="2"/>
    </row>
    <row r="4534" spans="153:170" x14ac:dyDescent="0.35">
      <c r="EW4534" s="31"/>
      <c r="FB4534" s="5"/>
      <c r="FI4534" s="5"/>
      <c r="FJ4534" s="139"/>
      <c r="FL4534" s="2"/>
      <c r="FN4534" s="2"/>
    </row>
    <row r="4535" spans="153:170" x14ac:dyDescent="0.35">
      <c r="EW4535" s="31"/>
      <c r="FB4535" s="5"/>
      <c r="FI4535" s="5"/>
      <c r="FJ4535" s="139"/>
      <c r="FL4535" s="2"/>
      <c r="FN4535" s="2"/>
    </row>
    <row r="4536" spans="153:170" x14ac:dyDescent="0.35">
      <c r="EW4536" s="31"/>
      <c r="FB4536" s="5"/>
      <c r="FI4536" s="5"/>
      <c r="FJ4536" s="139"/>
      <c r="FL4536" s="2"/>
      <c r="FN4536" s="2"/>
    </row>
    <row r="4537" spans="153:170" x14ac:dyDescent="0.35">
      <c r="EW4537" s="31"/>
      <c r="FB4537" s="5"/>
      <c r="FI4537" s="5"/>
      <c r="FJ4537" s="139"/>
      <c r="FL4537" s="2"/>
      <c r="FN4537" s="2"/>
    </row>
    <row r="4538" spans="153:170" x14ac:dyDescent="0.35">
      <c r="EW4538" s="31"/>
      <c r="FB4538" s="5"/>
      <c r="FI4538" s="5"/>
      <c r="FJ4538" s="139"/>
      <c r="FL4538" s="2"/>
      <c r="FN4538" s="2"/>
    </row>
    <row r="4539" spans="153:170" x14ac:dyDescent="0.35">
      <c r="EW4539" s="31"/>
      <c r="FB4539" s="5"/>
      <c r="FI4539" s="5"/>
      <c r="FJ4539" s="139"/>
      <c r="FL4539" s="2"/>
      <c r="FN4539" s="2"/>
    </row>
    <row r="4540" spans="153:170" x14ac:dyDescent="0.35">
      <c r="EW4540" s="31"/>
      <c r="FB4540" s="5"/>
      <c r="FI4540" s="5"/>
      <c r="FJ4540" s="139"/>
      <c r="FL4540" s="2"/>
      <c r="FN4540" s="2"/>
    </row>
    <row r="4541" spans="153:170" x14ac:dyDescent="0.35">
      <c r="EW4541" s="31"/>
      <c r="FB4541" s="5"/>
      <c r="FI4541" s="5"/>
      <c r="FJ4541" s="139"/>
      <c r="FL4541" s="2"/>
      <c r="FN4541" s="2"/>
    </row>
    <row r="4542" spans="153:170" x14ac:dyDescent="0.35">
      <c r="EW4542" s="31"/>
      <c r="FB4542" s="5"/>
      <c r="FI4542" s="5"/>
      <c r="FJ4542" s="139"/>
      <c r="FL4542" s="2"/>
      <c r="FN4542" s="2"/>
    </row>
    <row r="4543" spans="153:170" x14ac:dyDescent="0.35">
      <c r="EW4543" s="31"/>
      <c r="FB4543" s="5"/>
      <c r="FI4543" s="5"/>
      <c r="FJ4543" s="139"/>
      <c r="FL4543" s="2"/>
      <c r="FN4543" s="2"/>
    </row>
    <row r="4544" spans="153:170" x14ac:dyDescent="0.35">
      <c r="EW4544" s="31"/>
      <c r="FB4544" s="5"/>
      <c r="FI4544" s="5"/>
      <c r="FJ4544" s="139"/>
      <c r="FL4544" s="2"/>
      <c r="FN4544" s="2"/>
    </row>
    <row r="4545" spans="153:170" x14ac:dyDescent="0.35">
      <c r="EW4545" s="31"/>
      <c r="FB4545" s="5"/>
      <c r="FI4545" s="5"/>
      <c r="FJ4545" s="139"/>
      <c r="FL4545" s="2"/>
      <c r="FN4545" s="2"/>
    </row>
    <row r="4546" spans="153:170" x14ac:dyDescent="0.35">
      <c r="EW4546" s="31"/>
      <c r="FB4546" s="5"/>
      <c r="FI4546" s="5"/>
      <c r="FJ4546" s="139"/>
      <c r="FL4546" s="2"/>
      <c r="FN4546" s="2"/>
    </row>
    <row r="4547" spans="153:170" x14ac:dyDescent="0.35">
      <c r="EW4547" s="31"/>
      <c r="FB4547" s="5"/>
      <c r="FI4547" s="5"/>
      <c r="FJ4547" s="139"/>
      <c r="FL4547" s="2"/>
      <c r="FN4547" s="2"/>
    </row>
    <row r="4548" spans="153:170" x14ac:dyDescent="0.35">
      <c r="EW4548" s="31"/>
      <c r="FB4548" s="5"/>
      <c r="FI4548" s="5"/>
      <c r="FJ4548" s="139"/>
      <c r="FL4548" s="2"/>
      <c r="FN4548" s="2"/>
    </row>
    <row r="4549" spans="153:170" x14ac:dyDescent="0.35">
      <c r="EW4549" s="31"/>
      <c r="FB4549" s="5"/>
      <c r="FI4549" s="5"/>
      <c r="FJ4549" s="139"/>
      <c r="FL4549" s="2"/>
      <c r="FN4549" s="2"/>
    </row>
    <row r="4550" spans="153:170" x14ac:dyDescent="0.35">
      <c r="EW4550" s="31"/>
      <c r="FB4550" s="5"/>
      <c r="FI4550" s="5"/>
      <c r="FJ4550" s="139"/>
      <c r="FL4550" s="2"/>
      <c r="FN4550" s="2"/>
    </row>
    <row r="4551" spans="153:170" x14ac:dyDescent="0.35">
      <c r="EW4551" s="31"/>
      <c r="FB4551" s="5"/>
      <c r="FI4551" s="5"/>
      <c r="FJ4551" s="139"/>
      <c r="FL4551" s="2"/>
      <c r="FN4551" s="2"/>
    </row>
    <row r="4552" spans="153:170" x14ac:dyDescent="0.35">
      <c r="EW4552" s="31"/>
      <c r="FB4552" s="5"/>
      <c r="FI4552" s="5"/>
      <c r="FJ4552" s="139"/>
      <c r="FL4552" s="2"/>
      <c r="FN4552" s="2"/>
    </row>
    <row r="4553" spans="153:170" x14ac:dyDescent="0.35">
      <c r="EW4553" s="31"/>
      <c r="FB4553" s="5"/>
      <c r="FI4553" s="5"/>
      <c r="FJ4553" s="139"/>
      <c r="FL4553" s="2"/>
      <c r="FN4553" s="2"/>
    </row>
    <row r="4554" spans="153:170" x14ac:dyDescent="0.35">
      <c r="EW4554" s="31"/>
      <c r="FB4554" s="5"/>
      <c r="FI4554" s="5"/>
      <c r="FJ4554" s="139"/>
      <c r="FL4554" s="2"/>
      <c r="FN4554" s="2"/>
    </row>
    <row r="4555" spans="153:170" x14ac:dyDescent="0.35">
      <c r="EW4555" s="31"/>
      <c r="FB4555" s="5"/>
      <c r="FI4555" s="5"/>
      <c r="FJ4555" s="139"/>
      <c r="FL4555" s="2"/>
      <c r="FN4555" s="2"/>
    </row>
    <row r="4556" spans="153:170" x14ac:dyDescent="0.35">
      <c r="EW4556" s="31"/>
      <c r="FB4556" s="5"/>
      <c r="FI4556" s="5"/>
      <c r="FJ4556" s="139"/>
      <c r="FL4556" s="2"/>
      <c r="FN4556" s="2"/>
    </row>
    <row r="4557" spans="153:170" x14ac:dyDescent="0.35">
      <c r="EW4557" s="31"/>
      <c r="FB4557" s="5"/>
      <c r="FI4557" s="5"/>
      <c r="FJ4557" s="139"/>
      <c r="FL4557" s="2"/>
      <c r="FN4557" s="2"/>
    </row>
    <row r="4558" spans="153:170" x14ac:dyDescent="0.35">
      <c r="EW4558" s="31"/>
      <c r="FB4558" s="5"/>
      <c r="FI4558" s="5"/>
      <c r="FJ4558" s="139"/>
      <c r="FL4558" s="2"/>
      <c r="FN4558" s="2"/>
    </row>
    <row r="4559" spans="153:170" x14ac:dyDescent="0.35">
      <c r="EW4559" s="31"/>
      <c r="FB4559" s="5"/>
      <c r="FI4559" s="5"/>
      <c r="FJ4559" s="139"/>
      <c r="FL4559" s="2"/>
      <c r="FN4559" s="2"/>
    </row>
    <row r="4560" spans="153:170" x14ac:dyDescent="0.35">
      <c r="EW4560" s="31"/>
      <c r="FB4560" s="5"/>
      <c r="FI4560" s="5"/>
      <c r="FJ4560" s="139"/>
      <c r="FL4560" s="2"/>
      <c r="FN4560" s="2"/>
    </row>
    <row r="4561" spans="153:170" x14ac:dyDescent="0.35">
      <c r="EW4561" s="31"/>
      <c r="FB4561" s="5"/>
      <c r="FI4561" s="5"/>
      <c r="FJ4561" s="139"/>
      <c r="FL4561" s="2"/>
      <c r="FN4561" s="2"/>
    </row>
    <row r="4562" spans="153:170" x14ac:dyDescent="0.35">
      <c r="EW4562" s="31"/>
      <c r="FB4562" s="5"/>
      <c r="FI4562" s="5"/>
      <c r="FJ4562" s="139"/>
      <c r="FL4562" s="2"/>
      <c r="FN4562" s="2"/>
    </row>
    <row r="4563" spans="153:170" x14ac:dyDescent="0.35">
      <c r="EW4563" s="31"/>
      <c r="FB4563" s="5"/>
      <c r="FI4563" s="5"/>
      <c r="FJ4563" s="139"/>
      <c r="FL4563" s="2"/>
      <c r="FN4563" s="2"/>
    </row>
    <row r="4564" spans="153:170" x14ac:dyDescent="0.35">
      <c r="EW4564" s="31"/>
      <c r="FB4564" s="5"/>
      <c r="FI4564" s="5"/>
      <c r="FJ4564" s="139"/>
      <c r="FL4564" s="2"/>
      <c r="FN4564" s="2"/>
    </row>
    <row r="4565" spans="153:170" x14ac:dyDescent="0.35">
      <c r="EW4565" s="31"/>
      <c r="FB4565" s="5"/>
      <c r="FI4565" s="5"/>
      <c r="FJ4565" s="139"/>
      <c r="FL4565" s="2"/>
      <c r="FN4565" s="2"/>
    </row>
    <row r="4566" spans="153:170" x14ac:dyDescent="0.35">
      <c r="EW4566" s="31"/>
      <c r="FB4566" s="5"/>
      <c r="FI4566" s="5"/>
      <c r="FJ4566" s="139"/>
      <c r="FL4566" s="2"/>
      <c r="FN4566" s="2"/>
    </row>
    <row r="4567" spans="153:170" x14ac:dyDescent="0.35">
      <c r="EW4567" s="31"/>
      <c r="FB4567" s="5"/>
      <c r="FI4567" s="5"/>
      <c r="FJ4567" s="139"/>
      <c r="FL4567" s="2"/>
      <c r="FN4567" s="2"/>
    </row>
    <row r="4568" spans="153:170" x14ac:dyDescent="0.35">
      <c r="EW4568" s="31"/>
      <c r="FB4568" s="5"/>
      <c r="FI4568" s="5"/>
      <c r="FJ4568" s="139"/>
      <c r="FL4568" s="2"/>
      <c r="FN4568" s="2"/>
    </row>
    <row r="4569" spans="153:170" x14ac:dyDescent="0.35">
      <c r="EW4569" s="31"/>
      <c r="FB4569" s="5"/>
      <c r="FI4569" s="5"/>
      <c r="FJ4569" s="139"/>
      <c r="FL4569" s="2"/>
      <c r="FN4569" s="2"/>
    </row>
    <row r="4570" spans="153:170" x14ac:dyDescent="0.35">
      <c r="EW4570" s="31"/>
      <c r="FB4570" s="5"/>
      <c r="FI4570" s="5"/>
      <c r="FJ4570" s="139"/>
      <c r="FL4570" s="2"/>
      <c r="FN4570" s="2"/>
    </row>
    <row r="4571" spans="153:170" x14ac:dyDescent="0.35">
      <c r="EW4571" s="31"/>
      <c r="FB4571" s="5"/>
      <c r="FI4571" s="5"/>
      <c r="FJ4571" s="139"/>
      <c r="FL4571" s="2"/>
      <c r="FN4571" s="2"/>
    </row>
    <row r="4572" spans="153:170" x14ac:dyDescent="0.35">
      <c r="EW4572" s="31"/>
      <c r="FB4572" s="5"/>
      <c r="FI4572" s="5"/>
      <c r="FJ4572" s="139"/>
      <c r="FL4572" s="2"/>
      <c r="FN4572" s="2"/>
    </row>
    <row r="4573" spans="153:170" x14ac:dyDescent="0.35">
      <c r="EW4573" s="31"/>
      <c r="FB4573" s="5"/>
      <c r="FI4573" s="5"/>
      <c r="FJ4573" s="139"/>
      <c r="FL4573" s="2"/>
      <c r="FN4573" s="2"/>
    </row>
    <row r="4574" spans="153:170" x14ac:dyDescent="0.35">
      <c r="EW4574" s="31"/>
      <c r="FB4574" s="5"/>
      <c r="FI4574" s="5"/>
      <c r="FJ4574" s="139"/>
      <c r="FL4574" s="2"/>
      <c r="FN4574" s="2"/>
    </row>
    <row r="4575" spans="153:170" x14ac:dyDescent="0.35">
      <c r="EW4575" s="31"/>
      <c r="FB4575" s="5"/>
      <c r="FI4575" s="5"/>
      <c r="FJ4575" s="139"/>
      <c r="FL4575" s="2"/>
      <c r="FN4575" s="2"/>
    </row>
    <row r="4576" spans="153:170" x14ac:dyDescent="0.35">
      <c r="EW4576" s="31"/>
      <c r="FB4576" s="5"/>
      <c r="FI4576" s="5"/>
      <c r="FJ4576" s="139"/>
      <c r="FL4576" s="2"/>
      <c r="FN4576" s="2"/>
    </row>
    <row r="4577" spans="153:170" x14ac:dyDescent="0.35">
      <c r="EW4577" s="31"/>
      <c r="FB4577" s="5"/>
      <c r="FI4577" s="5"/>
      <c r="FJ4577" s="139"/>
      <c r="FL4577" s="2"/>
      <c r="FN4577" s="2"/>
    </row>
    <row r="4578" spans="153:170" x14ac:dyDescent="0.35">
      <c r="EW4578" s="31"/>
      <c r="FB4578" s="5"/>
      <c r="FI4578" s="5"/>
      <c r="FJ4578" s="139"/>
      <c r="FL4578" s="2"/>
      <c r="FN4578" s="2"/>
    </row>
    <row r="4579" spans="153:170" x14ac:dyDescent="0.35">
      <c r="EW4579" s="31"/>
      <c r="FB4579" s="5"/>
      <c r="FI4579" s="5"/>
      <c r="FJ4579" s="139"/>
      <c r="FL4579" s="2"/>
      <c r="FN4579" s="2"/>
    </row>
    <row r="4580" spans="153:170" x14ac:dyDescent="0.35">
      <c r="EW4580" s="31"/>
      <c r="FB4580" s="5"/>
      <c r="FI4580" s="5"/>
      <c r="FJ4580" s="139"/>
      <c r="FL4580" s="2"/>
      <c r="FN4580" s="2"/>
    </row>
    <row r="4581" spans="153:170" x14ac:dyDescent="0.35">
      <c r="EW4581" s="31"/>
      <c r="FB4581" s="5"/>
      <c r="FI4581" s="5"/>
      <c r="FJ4581" s="139"/>
      <c r="FL4581" s="2"/>
      <c r="FN4581" s="2"/>
    </row>
    <row r="4582" spans="153:170" x14ac:dyDescent="0.35">
      <c r="EW4582" s="31"/>
      <c r="FB4582" s="5"/>
      <c r="FI4582" s="5"/>
      <c r="FJ4582" s="139"/>
      <c r="FL4582" s="2"/>
      <c r="FN4582" s="2"/>
    </row>
    <row r="4583" spans="153:170" x14ac:dyDescent="0.35">
      <c r="EW4583" s="31"/>
      <c r="FB4583" s="5"/>
      <c r="FI4583" s="5"/>
      <c r="FJ4583" s="139"/>
      <c r="FL4583" s="2"/>
      <c r="FN4583" s="2"/>
    </row>
    <row r="4584" spans="153:170" x14ac:dyDescent="0.35">
      <c r="EW4584" s="31"/>
      <c r="FB4584" s="5"/>
      <c r="FI4584" s="5"/>
      <c r="FJ4584" s="139"/>
      <c r="FL4584" s="2"/>
      <c r="FN4584" s="2"/>
    </row>
    <row r="4585" spans="153:170" x14ac:dyDescent="0.35">
      <c r="EW4585" s="31"/>
      <c r="FB4585" s="5"/>
      <c r="FI4585" s="5"/>
      <c r="FJ4585" s="139"/>
      <c r="FL4585" s="2"/>
      <c r="FN4585" s="2"/>
    </row>
    <row r="4586" spans="153:170" x14ac:dyDescent="0.35">
      <c r="EW4586" s="31"/>
      <c r="FB4586" s="5"/>
      <c r="FI4586" s="5"/>
      <c r="FJ4586" s="139"/>
      <c r="FL4586" s="2"/>
      <c r="FN4586" s="2"/>
    </row>
    <row r="4587" spans="153:170" x14ac:dyDescent="0.35">
      <c r="EW4587" s="31"/>
      <c r="FB4587" s="5"/>
      <c r="FI4587" s="5"/>
      <c r="FJ4587" s="139"/>
      <c r="FL4587" s="2"/>
      <c r="FN4587" s="2"/>
    </row>
    <row r="4588" spans="153:170" x14ac:dyDescent="0.35">
      <c r="EW4588" s="31"/>
      <c r="FB4588" s="5"/>
      <c r="FI4588" s="5"/>
      <c r="FJ4588" s="139"/>
      <c r="FL4588" s="2"/>
      <c r="FN4588" s="2"/>
    </row>
    <row r="4589" spans="153:170" x14ac:dyDescent="0.35">
      <c r="EW4589" s="31"/>
      <c r="FB4589" s="5"/>
      <c r="FI4589" s="5"/>
      <c r="FJ4589" s="139"/>
      <c r="FL4589" s="2"/>
      <c r="FN4589" s="2"/>
    </row>
    <row r="4590" spans="153:170" x14ac:dyDescent="0.35">
      <c r="EW4590" s="31"/>
      <c r="FB4590" s="5"/>
      <c r="FI4590" s="5"/>
      <c r="FJ4590" s="139"/>
      <c r="FL4590" s="2"/>
      <c r="FN4590" s="2"/>
    </row>
    <row r="4591" spans="153:170" x14ac:dyDescent="0.35">
      <c r="EW4591" s="31"/>
      <c r="FB4591" s="5"/>
      <c r="FI4591" s="5"/>
      <c r="FJ4591" s="139"/>
      <c r="FL4591" s="2"/>
      <c r="FN4591" s="2"/>
    </row>
    <row r="4592" spans="153:170" x14ac:dyDescent="0.35">
      <c r="EW4592" s="31"/>
      <c r="FB4592" s="5"/>
      <c r="FI4592" s="5"/>
      <c r="FJ4592" s="139"/>
      <c r="FL4592" s="2"/>
      <c r="FN4592" s="2"/>
    </row>
    <row r="4593" spans="153:170" x14ac:dyDescent="0.35">
      <c r="EW4593" s="31"/>
      <c r="FB4593" s="5"/>
      <c r="FI4593" s="5"/>
      <c r="FJ4593" s="139"/>
      <c r="FL4593" s="2"/>
      <c r="FN4593" s="2"/>
    </row>
    <row r="4594" spans="153:170" x14ac:dyDescent="0.35">
      <c r="EW4594" s="31"/>
      <c r="FB4594" s="5"/>
      <c r="FI4594" s="5"/>
      <c r="FJ4594" s="139"/>
      <c r="FL4594" s="2"/>
      <c r="FN4594" s="2"/>
    </row>
    <row r="4595" spans="153:170" x14ac:dyDescent="0.35">
      <c r="EW4595" s="31"/>
      <c r="FB4595" s="5"/>
      <c r="FI4595" s="5"/>
      <c r="FJ4595" s="139"/>
      <c r="FL4595" s="2"/>
      <c r="FN4595" s="2"/>
    </row>
    <row r="4596" spans="153:170" x14ac:dyDescent="0.35">
      <c r="EW4596" s="31"/>
      <c r="FB4596" s="5"/>
      <c r="FI4596" s="5"/>
      <c r="FJ4596" s="139"/>
      <c r="FL4596" s="2"/>
      <c r="FN4596" s="2"/>
    </row>
    <row r="4597" spans="153:170" x14ac:dyDescent="0.35">
      <c r="EW4597" s="31"/>
      <c r="FB4597" s="5"/>
      <c r="FI4597" s="5"/>
      <c r="FJ4597" s="139"/>
      <c r="FL4597" s="2"/>
      <c r="FN4597" s="2"/>
    </row>
    <row r="4598" spans="153:170" x14ac:dyDescent="0.35">
      <c r="EW4598" s="31"/>
      <c r="FB4598" s="5"/>
      <c r="FI4598" s="5"/>
      <c r="FJ4598" s="139"/>
      <c r="FL4598" s="2"/>
      <c r="FN4598" s="2"/>
    </row>
    <row r="4599" spans="153:170" x14ac:dyDescent="0.35">
      <c r="EW4599" s="31"/>
      <c r="FB4599" s="5"/>
      <c r="FI4599" s="5"/>
      <c r="FJ4599" s="139"/>
      <c r="FL4599" s="2"/>
      <c r="FN4599" s="2"/>
    </row>
    <row r="4600" spans="153:170" x14ac:dyDescent="0.35">
      <c r="EW4600" s="31"/>
      <c r="FB4600" s="5"/>
      <c r="FI4600" s="5"/>
      <c r="FJ4600" s="139"/>
      <c r="FL4600" s="2"/>
      <c r="FN4600" s="2"/>
    </row>
    <row r="4601" spans="153:170" x14ac:dyDescent="0.35">
      <c r="EW4601" s="31"/>
      <c r="FB4601" s="5"/>
      <c r="FI4601" s="5"/>
      <c r="FJ4601" s="139"/>
      <c r="FL4601" s="2"/>
      <c r="FN4601" s="2"/>
    </row>
    <row r="4602" spans="153:170" x14ac:dyDescent="0.35">
      <c r="EW4602" s="31"/>
      <c r="FB4602" s="5"/>
      <c r="FI4602" s="5"/>
      <c r="FJ4602" s="139"/>
      <c r="FL4602" s="2"/>
      <c r="FN4602" s="2"/>
    </row>
    <row r="4603" spans="153:170" x14ac:dyDescent="0.35">
      <c r="EW4603" s="31"/>
      <c r="FB4603" s="5"/>
      <c r="FI4603" s="5"/>
      <c r="FJ4603" s="139"/>
      <c r="FL4603" s="2"/>
      <c r="FN4603" s="2"/>
    </row>
    <row r="4604" spans="153:170" x14ac:dyDescent="0.35">
      <c r="EW4604" s="31"/>
      <c r="FB4604" s="5"/>
      <c r="FI4604" s="5"/>
      <c r="FJ4604" s="139"/>
      <c r="FL4604" s="2"/>
      <c r="FN4604" s="2"/>
    </row>
    <row r="4605" spans="153:170" x14ac:dyDescent="0.35">
      <c r="EW4605" s="31"/>
      <c r="FB4605" s="5"/>
      <c r="FI4605" s="5"/>
      <c r="FJ4605" s="139"/>
      <c r="FL4605" s="2"/>
      <c r="FN4605" s="2"/>
    </row>
    <row r="4606" spans="153:170" x14ac:dyDescent="0.35">
      <c r="EW4606" s="31"/>
      <c r="FB4606" s="5"/>
      <c r="FI4606" s="5"/>
      <c r="FJ4606" s="139"/>
      <c r="FL4606" s="2"/>
      <c r="FN4606" s="2"/>
    </row>
    <row r="4607" spans="153:170" x14ac:dyDescent="0.35">
      <c r="EW4607" s="31"/>
      <c r="FB4607" s="5"/>
      <c r="FI4607" s="5"/>
      <c r="FJ4607" s="139"/>
      <c r="FL4607" s="2"/>
      <c r="FN4607" s="2"/>
    </row>
    <row r="4608" spans="153:170" x14ac:dyDescent="0.35">
      <c r="EW4608" s="31"/>
      <c r="FB4608" s="5"/>
      <c r="FI4608" s="5"/>
      <c r="FJ4608" s="139"/>
      <c r="FL4608" s="2"/>
      <c r="FN4608" s="2"/>
    </row>
    <row r="4609" spans="153:170" x14ac:dyDescent="0.35">
      <c r="EW4609" s="31"/>
      <c r="FB4609" s="5"/>
      <c r="FI4609" s="5"/>
      <c r="FJ4609" s="139"/>
      <c r="FL4609" s="2"/>
      <c r="FN4609" s="2"/>
    </row>
    <row r="4610" spans="153:170" x14ac:dyDescent="0.35">
      <c r="EW4610" s="31"/>
      <c r="FB4610" s="5"/>
      <c r="FI4610" s="5"/>
      <c r="FJ4610" s="139"/>
      <c r="FL4610" s="2"/>
      <c r="FN4610" s="2"/>
    </row>
    <row r="4611" spans="153:170" x14ac:dyDescent="0.35">
      <c r="EW4611" s="31"/>
      <c r="FB4611" s="5"/>
      <c r="FI4611" s="5"/>
      <c r="FJ4611" s="139"/>
      <c r="FL4611" s="2"/>
      <c r="FN4611" s="2"/>
    </row>
    <row r="4612" spans="153:170" x14ac:dyDescent="0.35">
      <c r="EW4612" s="31"/>
      <c r="FB4612" s="5"/>
      <c r="FI4612" s="5"/>
      <c r="FJ4612" s="139"/>
      <c r="FL4612" s="2"/>
      <c r="FN4612" s="2"/>
    </row>
    <row r="4613" spans="153:170" x14ac:dyDescent="0.35">
      <c r="EW4613" s="31"/>
      <c r="FB4613" s="5"/>
      <c r="FI4613" s="5"/>
      <c r="FJ4613" s="139"/>
      <c r="FL4613" s="2"/>
      <c r="FN4613" s="2"/>
    </row>
    <row r="4614" spans="153:170" x14ac:dyDescent="0.35">
      <c r="EW4614" s="31"/>
      <c r="FB4614" s="5"/>
      <c r="FI4614" s="5"/>
      <c r="FJ4614" s="139"/>
      <c r="FL4614" s="2"/>
      <c r="FN4614" s="2"/>
    </row>
    <row r="4615" spans="153:170" x14ac:dyDescent="0.35">
      <c r="EW4615" s="31"/>
      <c r="FB4615" s="5"/>
      <c r="FI4615" s="5"/>
      <c r="FJ4615" s="139"/>
      <c r="FL4615" s="2"/>
      <c r="FN4615" s="2"/>
    </row>
    <row r="4616" spans="153:170" x14ac:dyDescent="0.35">
      <c r="EW4616" s="31"/>
      <c r="FB4616" s="5"/>
      <c r="FI4616" s="5"/>
      <c r="FJ4616" s="139"/>
      <c r="FL4616" s="2"/>
      <c r="FN4616" s="2"/>
    </row>
    <row r="4617" spans="153:170" x14ac:dyDescent="0.35">
      <c r="EW4617" s="31"/>
      <c r="FB4617" s="5"/>
      <c r="FI4617" s="5"/>
      <c r="FJ4617" s="139"/>
      <c r="FL4617" s="2"/>
      <c r="FN4617" s="2"/>
    </row>
    <row r="4618" spans="153:170" x14ac:dyDescent="0.35">
      <c r="EW4618" s="31"/>
      <c r="FB4618" s="5"/>
      <c r="FI4618" s="5"/>
      <c r="FJ4618" s="139"/>
      <c r="FL4618" s="2"/>
      <c r="FN4618" s="2"/>
    </row>
    <row r="4619" spans="153:170" x14ac:dyDescent="0.35">
      <c r="EW4619" s="31"/>
      <c r="FB4619" s="5"/>
      <c r="FI4619" s="5"/>
      <c r="FJ4619" s="139"/>
      <c r="FL4619" s="2"/>
      <c r="FN4619" s="2"/>
    </row>
    <row r="4620" spans="153:170" x14ac:dyDescent="0.35">
      <c r="EW4620" s="31"/>
      <c r="FB4620" s="5"/>
      <c r="FI4620" s="5"/>
      <c r="FJ4620" s="139"/>
      <c r="FL4620" s="2"/>
      <c r="FN4620" s="2"/>
    </row>
    <row r="4621" spans="153:170" x14ac:dyDescent="0.35">
      <c r="EW4621" s="31"/>
      <c r="FB4621" s="5"/>
      <c r="FI4621" s="5"/>
      <c r="FJ4621" s="139"/>
      <c r="FL4621" s="2"/>
      <c r="FN4621" s="2"/>
    </row>
    <row r="4622" spans="153:170" x14ac:dyDescent="0.35">
      <c r="EW4622" s="31"/>
      <c r="FB4622" s="5"/>
      <c r="FI4622" s="5"/>
      <c r="FJ4622" s="139"/>
      <c r="FL4622" s="2"/>
      <c r="FN4622" s="2"/>
    </row>
    <row r="4623" spans="153:170" x14ac:dyDescent="0.35">
      <c r="EW4623" s="31"/>
      <c r="FB4623" s="5"/>
      <c r="FI4623" s="5"/>
      <c r="FJ4623" s="139"/>
      <c r="FL4623" s="2"/>
      <c r="FN4623" s="2"/>
    </row>
    <row r="4624" spans="153:170" x14ac:dyDescent="0.35">
      <c r="EW4624" s="31"/>
      <c r="FB4624" s="5"/>
      <c r="FI4624" s="5"/>
      <c r="FJ4624" s="139"/>
      <c r="FL4624" s="2"/>
      <c r="FN4624" s="2"/>
    </row>
    <row r="4625" spans="153:170" x14ac:dyDescent="0.35">
      <c r="EW4625" s="31"/>
      <c r="FB4625" s="5"/>
      <c r="FI4625" s="5"/>
      <c r="FJ4625" s="139"/>
      <c r="FL4625" s="2"/>
      <c r="FN4625" s="2"/>
    </row>
    <row r="4626" spans="153:170" x14ac:dyDescent="0.35">
      <c r="EW4626" s="31"/>
      <c r="FB4626" s="5"/>
      <c r="FI4626" s="5"/>
      <c r="FJ4626" s="139"/>
      <c r="FL4626" s="2"/>
      <c r="FN4626" s="2"/>
    </row>
    <row r="4627" spans="153:170" x14ac:dyDescent="0.35">
      <c r="EW4627" s="31"/>
      <c r="FB4627" s="5"/>
      <c r="FI4627" s="5"/>
      <c r="FJ4627" s="139"/>
      <c r="FL4627" s="2"/>
      <c r="FN4627" s="2"/>
    </row>
    <row r="4628" spans="153:170" x14ac:dyDescent="0.35">
      <c r="EW4628" s="31"/>
      <c r="FB4628" s="5"/>
      <c r="FI4628" s="5"/>
      <c r="FJ4628" s="139"/>
      <c r="FL4628" s="2"/>
      <c r="FN4628" s="2"/>
    </row>
    <row r="4629" spans="153:170" x14ac:dyDescent="0.35">
      <c r="EW4629" s="31"/>
      <c r="FB4629" s="5"/>
      <c r="FI4629" s="5"/>
      <c r="FJ4629" s="139"/>
      <c r="FL4629" s="2"/>
      <c r="FN4629" s="2"/>
    </row>
    <row r="4630" spans="153:170" x14ac:dyDescent="0.35">
      <c r="EW4630" s="31"/>
      <c r="FB4630" s="5"/>
      <c r="FI4630" s="5"/>
      <c r="FJ4630" s="139"/>
      <c r="FL4630" s="2"/>
      <c r="FN4630" s="2"/>
    </row>
    <row r="4631" spans="153:170" x14ac:dyDescent="0.35">
      <c r="EW4631" s="31"/>
      <c r="FB4631" s="5"/>
      <c r="FI4631" s="5"/>
      <c r="FJ4631" s="139"/>
      <c r="FL4631" s="2"/>
      <c r="FN4631" s="2"/>
    </row>
    <row r="4632" spans="153:170" x14ac:dyDescent="0.35">
      <c r="EW4632" s="31"/>
      <c r="FB4632" s="5"/>
      <c r="FI4632" s="5"/>
      <c r="FJ4632" s="139"/>
      <c r="FL4632" s="2"/>
      <c r="FN4632" s="2"/>
    </row>
    <row r="4633" spans="153:170" x14ac:dyDescent="0.35">
      <c r="EW4633" s="31"/>
      <c r="FB4633" s="5"/>
      <c r="FI4633" s="5"/>
      <c r="FJ4633" s="139"/>
      <c r="FL4633" s="2"/>
      <c r="FN4633" s="2"/>
    </row>
    <row r="4634" spans="153:170" x14ac:dyDescent="0.35">
      <c r="EW4634" s="31"/>
      <c r="FB4634" s="5"/>
      <c r="FI4634" s="5"/>
      <c r="FJ4634" s="139"/>
      <c r="FL4634" s="2"/>
      <c r="FN4634" s="2"/>
    </row>
    <row r="4635" spans="153:170" x14ac:dyDescent="0.35">
      <c r="EW4635" s="31"/>
      <c r="FB4635" s="5"/>
      <c r="FI4635" s="5"/>
      <c r="FJ4635" s="139"/>
      <c r="FL4635" s="2"/>
      <c r="FN4635" s="2"/>
    </row>
    <row r="4636" spans="153:170" x14ac:dyDescent="0.35">
      <c r="EW4636" s="31"/>
      <c r="FB4636" s="5"/>
      <c r="FI4636" s="5"/>
      <c r="FJ4636" s="139"/>
      <c r="FL4636" s="2"/>
      <c r="FN4636" s="2"/>
    </row>
    <row r="4637" spans="153:170" x14ac:dyDescent="0.35">
      <c r="EW4637" s="31"/>
      <c r="FB4637" s="5"/>
      <c r="FI4637" s="5"/>
      <c r="FJ4637" s="139"/>
      <c r="FL4637" s="2"/>
      <c r="FN4637" s="2"/>
    </row>
    <row r="4638" spans="153:170" x14ac:dyDescent="0.35">
      <c r="EW4638" s="31"/>
      <c r="FB4638" s="5"/>
      <c r="FI4638" s="5"/>
      <c r="FJ4638" s="139"/>
      <c r="FL4638" s="2"/>
      <c r="FN4638" s="2"/>
    </row>
    <row r="4639" spans="153:170" x14ac:dyDescent="0.35">
      <c r="EW4639" s="31"/>
      <c r="FB4639" s="5"/>
      <c r="FI4639" s="5"/>
      <c r="FJ4639" s="139"/>
      <c r="FL4639" s="2"/>
      <c r="FN4639" s="2"/>
    </row>
    <row r="4640" spans="153:170" x14ac:dyDescent="0.35">
      <c r="EW4640" s="31"/>
      <c r="FB4640" s="5"/>
      <c r="FI4640" s="5"/>
      <c r="FJ4640" s="139"/>
      <c r="FL4640" s="2"/>
      <c r="FN4640" s="2"/>
    </row>
    <row r="4641" spans="153:170" x14ac:dyDescent="0.35">
      <c r="EW4641" s="31"/>
      <c r="FB4641" s="5"/>
      <c r="FI4641" s="5"/>
      <c r="FJ4641" s="139"/>
      <c r="FL4641" s="2"/>
      <c r="FN4641" s="2"/>
    </row>
    <row r="4642" spans="153:170" x14ac:dyDescent="0.35">
      <c r="EW4642" s="31"/>
      <c r="FB4642" s="5"/>
      <c r="FI4642" s="5"/>
      <c r="FJ4642" s="139"/>
      <c r="FL4642" s="2"/>
      <c r="FN4642" s="2"/>
    </row>
    <row r="4643" spans="153:170" x14ac:dyDescent="0.35">
      <c r="EW4643" s="31"/>
      <c r="FB4643" s="5"/>
      <c r="FI4643" s="5"/>
      <c r="FJ4643" s="139"/>
      <c r="FL4643" s="2"/>
      <c r="FN4643" s="2"/>
    </row>
    <row r="4644" spans="153:170" x14ac:dyDescent="0.35">
      <c r="EW4644" s="31"/>
      <c r="FB4644" s="5"/>
      <c r="FI4644" s="5"/>
      <c r="FJ4644" s="139"/>
      <c r="FL4644" s="2"/>
      <c r="FN4644" s="2"/>
    </row>
    <row r="4645" spans="153:170" x14ac:dyDescent="0.35">
      <c r="EW4645" s="31"/>
      <c r="FB4645" s="5"/>
      <c r="FI4645" s="5"/>
      <c r="FJ4645" s="139"/>
      <c r="FL4645" s="2"/>
      <c r="FN4645" s="2"/>
    </row>
    <row r="4646" spans="153:170" x14ac:dyDescent="0.35">
      <c r="EW4646" s="31"/>
      <c r="FB4646" s="5"/>
      <c r="FI4646" s="5"/>
      <c r="FJ4646" s="139"/>
      <c r="FL4646" s="2"/>
      <c r="FN4646" s="2"/>
    </row>
    <row r="4647" spans="153:170" x14ac:dyDescent="0.35">
      <c r="EW4647" s="31"/>
      <c r="FB4647" s="5"/>
      <c r="FI4647" s="5"/>
      <c r="FJ4647" s="139"/>
      <c r="FL4647" s="2"/>
      <c r="FN4647" s="2"/>
    </row>
    <row r="4648" spans="153:170" x14ac:dyDescent="0.35">
      <c r="EW4648" s="31"/>
      <c r="FB4648" s="5"/>
      <c r="FI4648" s="5"/>
      <c r="FJ4648" s="139"/>
      <c r="FL4648" s="2"/>
      <c r="FN4648" s="2"/>
    </row>
    <row r="4649" spans="153:170" x14ac:dyDescent="0.35">
      <c r="EW4649" s="31"/>
      <c r="FB4649" s="5"/>
      <c r="FI4649" s="5"/>
      <c r="FJ4649" s="139"/>
      <c r="FL4649" s="2"/>
      <c r="FN4649" s="2"/>
    </row>
    <row r="4650" spans="153:170" x14ac:dyDescent="0.35">
      <c r="EW4650" s="31"/>
      <c r="FB4650" s="5"/>
      <c r="FI4650" s="5"/>
      <c r="FJ4650" s="139"/>
      <c r="FL4650" s="2"/>
      <c r="FN4650" s="2"/>
    </row>
    <row r="4651" spans="153:170" x14ac:dyDescent="0.35">
      <c r="EW4651" s="31"/>
      <c r="FB4651" s="5"/>
      <c r="FI4651" s="5"/>
      <c r="FJ4651" s="139"/>
      <c r="FL4651" s="2"/>
      <c r="FN4651" s="2"/>
    </row>
    <row r="4652" spans="153:170" x14ac:dyDescent="0.35">
      <c r="EW4652" s="31"/>
      <c r="FB4652" s="5"/>
      <c r="FI4652" s="5"/>
      <c r="FJ4652" s="139"/>
      <c r="FL4652" s="2"/>
      <c r="FN4652" s="2"/>
    </row>
    <row r="4653" spans="153:170" x14ac:dyDescent="0.35">
      <c r="EW4653" s="31"/>
      <c r="FB4653" s="5"/>
      <c r="FI4653" s="5"/>
      <c r="FJ4653" s="139"/>
      <c r="FL4653" s="2"/>
      <c r="FN4653" s="2"/>
    </row>
    <row r="4654" spans="153:170" x14ac:dyDescent="0.35">
      <c r="EW4654" s="31"/>
      <c r="FB4654" s="5"/>
      <c r="FI4654" s="5"/>
      <c r="FJ4654" s="139"/>
      <c r="FL4654" s="2"/>
      <c r="FN4654" s="2"/>
    </row>
    <row r="4655" spans="153:170" x14ac:dyDescent="0.35">
      <c r="EW4655" s="31"/>
      <c r="FB4655" s="5"/>
      <c r="FI4655" s="5"/>
      <c r="FJ4655" s="139"/>
      <c r="FL4655" s="2"/>
      <c r="FN4655" s="2"/>
    </row>
    <row r="4656" spans="153:170" x14ac:dyDescent="0.35">
      <c r="EW4656" s="31"/>
      <c r="FB4656" s="5"/>
      <c r="FI4656" s="5"/>
      <c r="FJ4656" s="139"/>
      <c r="FL4656" s="2"/>
      <c r="FN4656" s="2"/>
    </row>
    <row r="4657" spans="153:170" x14ac:dyDescent="0.35">
      <c r="EW4657" s="31"/>
      <c r="FB4657" s="5"/>
      <c r="FI4657" s="5"/>
      <c r="FJ4657" s="139"/>
      <c r="FL4657" s="2"/>
      <c r="FN4657" s="2"/>
    </row>
    <row r="4658" spans="153:170" x14ac:dyDescent="0.35">
      <c r="EW4658" s="31"/>
      <c r="FB4658" s="5"/>
      <c r="FI4658" s="5"/>
      <c r="FJ4658" s="139"/>
      <c r="FL4658" s="2"/>
      <c r="FN4658" s="2"/>
    </row>
    <row r="4659" spans="153:170" x14ac:dyDescent="0.35">
      <c r="EW4659" s="31"/>
      <c r="FB4659" s="5"/>
      <c r="FI4659" s="5"/>
      <c r="FJ4659" s="139"/>
      <c r="FL4659" s="2"/>
      <c r="FN4659" s="2"/>
    </row>
    <row r="4660" spans="153:170" x14ac:dyDescent="0.35">
      <c r="EW4660" s="31"/>
      <c r="FB4660" s="5"/>
      <c r="FI4660" s="5"/>
      <c r="FJ4660" s="139"/>
      <c r="FL4660" s="2"/>
      <c r="FN4660" s="2"/>
    </row>
    <row r="4661" spans="153:170" x14ac:dyDescent="0.35">
      <c r="EW4661" s="31"/>
      <c r="FB4661" s="5"/>
      <c r="FI4661" s="5"/>
      <c r="FJ4661" s="139"/>
      <c r="FL4661" s="2"/>
      <c r="FN4661" s="2"/>
    </row>
    <row r="4662" spans="153:170" x14ac:dyDescent="0.35">
      <c r="EW4662" s="31"/>
      <c r="FB4662" s="5"/>
      <c r="FI4662" s="5"/>
      <c r="FJ4662" s="139"/>
      <c r="FL4662" s="2"/>
      <c r="FN4662" s="2"/>
    </row>
    <row r="4663" spans="153:170" x14ac:dyDescent="0.35">
      <c r="EW4663" s="31"/>
      <c r="FB4663" s="5"/>
      <c r="FI4663" s="5"/>
      <c r="FJ4663" s="139"/>
      <c r="FL4663" s="2"/>
      <c r="FN4663" s="2"/>
    </row>
    <row r="4664" spans="153:170" x14ac:dyDescent="0.35">
      <c r="EW4664" s="31"/>
      <c r="FB4664" s="5"/>
      <c r="FI4664" s="5"/>
      <c r="FJ4664" s="139"/>
      <c r="FL4664" s="2"/>
      <c r="FN4664" s="2"/>
    </row>
    <row r="4665" spans="153:170" x14ac:dyDescent="0.35">
      <c r="EW4665" s="31"/>
      <c r="FB4665" s="5"/>
      <c r="FI4665" s="5"/>
      <c r="FJ4665" s="139"/>
      <c r="FL4665" s="2"/>
      <c r="FN4665" s="2"/>
    </row>
    <row r="4666" spans="153:170" x14ac:dyDescent="0.35">
      <c r="EW4666" s="31"/>
      <c r="FB4666" s="5"/>
      <c r="FI4666" s="5"/>
      <c r="FJ4666" s="139"/>
      <c r="FL4666" s="2"/>
      <c r="FN4666" s="2"/>
    </row>
    <row r="4667" spans="153:170" x14ac:dyDescent="0.35">
      <c r="EW4667" s="31"/>
      <c r="FB4667" s="5"/>
      <c r="FI4667" s="5"/>
      <c r="FJ4667" s="139"/>
      <c r="FL4667" s="2"/>
      <c r="FN4667" s="2"/>
    </row>
    <row r="4668" spans="153:170" x14ac:dyDescent="0.35">
      <c r="EW4668" s="31"/>
      <c r="FB4668" s="5"/>
      <c r="FI4668" s="5"/>
      <c r="FJ4668" s="139"/>
      <c r="FL4668" s="2"/>
      <c r="FN4668" s="2"/>
    </row>
    <row r="4669" spans="153:170" x14ac:dyDescent="0.35">
      <c r="EW4669" s="31"/>
      <c r="FB4669" s="5"/>
      <c r="FI4669" s="5"/>
      <c r="FJ4669" s="139"/>
      <c r="FL4669" s="2"/>
      <c r="FN4669" s="2"/>
    </row>
    <row r="4670" spans="153:170" x14ac:dyDescent="0.35">
      <c r="EW4670" s="31"/>
      <c r="FB4670" s="5"/>
      <c r="FI4670" s="5"/>
      <c r="FJ4670" s="139"/>
      <c r="FL4670" s="2"/>
      <c r="FN4670" s="2"/>
    </row>
    <row r="4671" spans="153:170" x14ac:dyDescent="0.35">
      <c r="EW4671" s="31"/>
      <c r="FB4671" s="5"/>
      <c r="FI4671" s="5"/>
      <c r="FJ4671" s="139"/>
      <c r="FL4671" s="2"/>
      <c r="FN4671" s="2"/>
    </row>
    <row r="4672" spans="153:170" x14ac:dyDescent="0.35">
      <c r="EW4672" s="31"/>
      <c r="FB4672" s="5"/>
      <c r="FI4672" s="5"/>
      <c r="FJ4672" s="139"/>
      <c r="FL4672" s="2"/>
      <c r="FN4672" s="2"/>
    </row>
    <row r="4673" spans="153:170" x14ac:dyDescent="0.35">
      <c r="EW4673" s="31"/>
      <c r="FB4673" s="5"/>
      <c r="FI4673" s="5"/>
      <c r="FJ4673" s="139"/>
      <c r="FL4673" s="2"/>
      <c r="FN4673" s="2"/>
    </row>
    <row r="4674" spans="153:170" x14ac:dyDescent="0.35">
      <c r="EW4674" s="31"/>
      <c r="FB4674" s="5"/>
      <c r="FI4674" s="5"/>
      <c r="FJ4674" s="139"/>
      <c r="FL4674" s="2"/>
      <c r="FN4674" s="2"/>
    </row>
    <row r="4675" spans="153:170" x14ac:dyDescent="0.35">
      <c r="EW4675" s="31"/>
      <c r="FB4675" s="5"/>
      <c r="FI4675" s="5"/>
      <c r="FJ4675" s="139"/>
      <c r="FL4675" s="2"/>
      <c r="FN4675" s="2"/>
    </row>
    <row r="4676" spans="153:170" x14ac:dyDescent="0.35">
      <c r="EW4676" s="31"/>
      <c r="FB4676" s="5"/>
      <c r="FI4676" s="5"/>
      <c r="FJ4676" s="139"/>
      <c r="FL4676" s="2"/>
      <c r="FN4676" s="2"/>
    </row>
    <row r="4677" spans="153:170" x14ac:dyDescent="0.35">
      <c r="EW4677" s="31"/>
      <c r="FB4677" s="5"/>
      <c r="FI4677" s="5"/>
      <c r="FJ4677" s="139"/>
      <c r="FL4677" s="2"/>
      <c r="FN4677" s="2"/>
    </row>
    <row r="4678" spans="153:170" x14ac:dyDescent="0.35">
      <c r="EW4678" s="31"/>
      <c r="FB4678" s="5"/>
      <c r="FI4678" s="5"/>
      <c r="FJ4678" s="139"/>
      <c r="FL4678" s="2"/>
      <c r="FN4678" s="2"/>
    </row>
    <row r="4679" spans="153:170" x14ac:dyDescent="0.35">
      <c r="EW4679" s="31"/>
      <c r="FB4679" s="5"/>
      <c r="FI4679" s="5"/>
      <c r="FJ4679" s="139"/>
      <c r="FL4679" s="2"/>
      <c r="FN4679" s="2"/>
    </row>
    <row r="4680" spans="153:170" x14ac:dyDescent="0.35">
      <c r="EW4680" s="31"/>
      <c r="FB4680" s="5"/>
      <c r="FI4680" s="5"/>
      <c r="FJ4680" s="139"/>
      <c r="FL4680" s="2"/>
      <c r="FN4680" s="2"/>
    </row>
    <row r="4681" spans="153:170" x14ac:dyDescent="0.35">
      <c r="EW4681" s="31"/>
      <c r="FB4681" s="5"/>
      <c r="FI4681" s="5"/>
      <c r="FJ4681" s="139"/>
      <c r="FL4681" s="2"/>
      <c r="FN4681" s="2"/>
    </row>
    <row r="4682" spans="153:170" x14ac:dyDescent="0.35">
      <c r="EW4682" s="31"/>
      <c r="FB4682" s="5"/>
      <c r="FI4682" s="5"/>
      <c r="FJ4682" s="139"/>
      <c r="FL4682" s="2"/>
      <c r="FN4682" s="2"/>
    </row>
    <row r="4683" spans="153:170" x14ac:dyDescent="0.35">
      <c r="EW4683" s="31"/>
      <c r="FB4683" s="5"/>
      <c r="FI4683" s="5"/>
      <c r="FJ4683" s="139"/>
      <c r="FL4683" s="2"/>
      <c r="FN4683" s="2"/>
    </row>
    <row r="4684" spans="153:170" x14ac:dyDescent="0.35">
      <c r="EW4684" s="31"/>
      <c r="FB4684" s="5"/>
      <c r="FI4684" s="5"/>
      <c r="FJ4684" s="139"/>
      <c r="FL4684" s="2"/>
      <c r="FN4684" s="2"/>
    </row>
    <row r="4685" spans="153:170" x14ac:dyDescent="0.35">
      <c r="EW4685" s="31"/>
      <c r="FB4685" s="5"/>
      <c r="FI4685" s="5"/>
      <c r="FJ4685" s="139"/>
      <c r="FL4685" s="2"/>
      <c r="FN4685" s="2"/>
    </row>
    <row r="4686" spans="153:170" x14ac:dyDescent="0.35">
      <c r="EW4686" s="31"/>
      <c r="FB4686" s="5"/>
      <c r="FI4686" s="5"/>
      <c r="FJ4686" s="139"/>
      <c r="FL4686" s="2"/>
      <c r="FN4686" s="2"/>
    </row>
    <row r="4687" spans="153:170" x14ac:dyDescent="0.35">
      <c r="EW4687" s="31"/>
      <c r="FB4687" s="5"/>
      <c r="FI4687" s="5"/>
      <c r="FJ4687" s="139"/>
      <c r="FL4687" s="2"/>
      <c r="FN4687" s="2"/>
    </row>
    <row r="4688" spans="153:170" x14ac:dyDescent="0.35">
      <c r="EW4688" s="31"/>
      <c r="FB4688" s="5"/>
      <c r="FI4688" s="5"/>
      <c r="FJ4688" s="139"/>
      <c r="FL4688" s="2"/>
      <c r="FN4688" s="2"/>
    </row>
    <row r="4689" spans="153:170" x14ac:dyDescent="0.35">
      <c r="EW4689" s="31"/>
      <c r="FB4689" s="5"/>
      <c r="FI4689" s="5"/>
      <c r="FJ4689" s="139"/>
      <c r="FL4689" s="2"/>
      <c r="FN4689" s="2"/>
    </row>
    <row r="4690" spans="153:170" x14ac:dyDescent="0.35">
      <c r="EW4690" s="31"/>
      <c r="FB4690" s="5"/>
      <c r="FI4690" s="5"/>
      <c r="FJ4690" s="139"/>
      <c r="FL4690" s="2"/>
      <c r="FN4690" s="2"/>
    </row>
    <row r="4691" spans="153:170" x14ac:dyDescent="0.35">
      <c r="EW4691" s="31"/>
      <c r="FB4691" s="5"/>
      <c r="FI4691" s="5"/>
      <c r="FJ4691" s="139"/>
      <c r="FL4691" s="2"/>
      <c r="FN4691" s="2"/>
    </row>
    <row r="4692" spans="153:170" x14ac:dyDescent="0.35">
      <c r="EW4692" s="31"/>
      <c r="FB4692" s="5"/>
      <c r="FI4692" s="5"/>
      <c r="FJ4692" s="139"/>
      <c r="FL4692" s="2"/>
      <c r="FN4692" s="2"/>
    </row>
    <row r="4693" spans="153:170" x14ac:dyDescent="0.35">
      <c r="EW4693" s="31"/>
      <c r="FB4693" s="5"/>
      <c r="FI4693" s="5"/>
      <c r="FJ4693" s="139"/>
      <c r="FL4693" s="2"/>
      <c r="FN4693" s="2"/>
    </row>
    <row r="4694" spans="153:170" x14ac:dyDescent="0.35">
      <c r="EW4694" s="31"/>
      <c r="FB4694" s="5"/>
      <c r="FI4694" s="5"/>
      <c r="FJ4694" s="139"/>
      <c r="FL4694" s="2"/>
      <c r="FN4694" s="2"/>
    </row>
    <row r="4695" spans="153:170" x14ac:dyDescent="0.35">
      <c r="EW4695" s="31"/>
      <c r="FB4695" s="5"/>
      <c r="FI4695" s="5"/>
      <c r="FJ4695" s="139"/>
      <c r="FL4695" s="2"/>
      <c r="FN4695" s="2"/>
    </row>
    <row r="4696" spans="153:170" x14ac:dyDescent="0.35">
      <c r="EW4696" s="31"/>
      <c r="FB4696" s="5"/>
      <c r="FI4696" s="5"/>
      <c r="FJ4696" s="139"/>
      <c r="FL4696" s="2"/>
      <c r="FN4696" s="2"/>
    </row>
    <row r="4697" spans="153:170" x14ac:dyDescent="0.35">
      <c r="EW4697" s="31"/>
      <c r="FB4697" s="5"/>
      <c r="FI4697" s="5"/>
      <c r="FJ4697" s="139"/>
      <c r="FL4697" s="2"/>
      <c r="FN4697" s="2"/>
    </row>
    <row r="4698" spans="153:170" x14ac:dyDescent="0.35">
      <c r="EW4698" s="31"/>
      <c r="FB4698" s="5"/>
      <c r="FI4698" s="5"/>
      <c r="FJ4698" s="139"/>
      <c r="FL4698" s="2"/>
      <c r="FN4698" s="2"/>
    </row>
    <row r="4699" spans="153:170" x14ac:dyDescent="0.35">
      <c r="EW4699" s="31"/>
      <c r="FB4699" s="5"/>
      <c r="FI4699" s="5"/>
      <c r="FJ4699" s="139"/>
      <c r="FL4699" s="2"/>
      <c r="FN4699" s="2"/>
    </row>
    <row r="4700" spans="153:170" x14ac:dyDescent="0.35">
      <c r="EW4700" s="31"/>
      <c r="FB4700" s="5"/>
      <c r="FI4700" s="5"/>
      <c r="FJ4700" s="139"/>
      <c r="FL4700" s="2"/>
      <c r="FN4700" s="2"/>
    </row>
    <row r="4701" spans="153:170" x14ac:dyDescent="0.35">
      <c r="EW4701" s="31"/>
      <c r="FB4701" s="5"/>
      <c r="FI4701" s="5"/>
      <c r="FJ4701" s="139"/>
      <c r="FL4701" s="2"/>
      <c r="FN4701" s="2"/>
    </row>
    <row r="4702" spans="153:170" x14ac:dyDescent="0.35">
      <c r="EW4702" s="31"/>
      <c r="FB4702" s="5"/>
      <c r="FI4702" s="5"/>
      <c r="FJ4702" s="139"/>
      <c r="FL4702" s="2"/>
      <c r="FN4702" s="2"/>
    </row>
    <row r="4703" spans="153:170" x14ac:dyDescent="0.35">
      <c r="EW4703" s="31"/>
      <c r="FB4703" s="5"/>
      <c r="FI4703" s="5"/>
      <c r="FJ4703" s="139"/>
      <c r="FL4703" s="2"/>
      <c r="FN4703" s="2"/>
    </row>
    <row r="4704" spans="153:170" x14ac:dyDescent="0.35">
      <c r="EW4704" s="31"/>
      <c r="FB4704" s="5"/>
      <c r="FI4704" s="5"/>
      <c r="FJ4704" s="139"/>
      <c r="FL4704" s="2"/>
      <c r="FN4704" s="2"/>
    </row>
    <row r="4705" spans="153:170" x14ac:dyDescent="0.35">
      <c r="EW4705" s="31"/>
      <c r="FB4705" s="5"/>
      <c r="FI4705" s="5"/>
      <c r="FJ4705" s="139"/>
      <c r="FL4705" s="2"/>
      <c r="FN4705" s="2"/>
    </row>
    <row r="4706" spans="153:170" x14ac:dyDescent="0.35">
      <c r="EW4706" s="31"/>
      <c r="FB4706" s="5"/>
      <c r="FI4706" s="5"/>
      <c r="FJ4706" s="139"/>
      <c r="FL4706" s="2"/>
      <c r="FN4706" s="2"/>
    </row>
    <row r="4707" spans="153:170" x14ac:dyDescent="0.35">
      <c r="EW4707" s="31"/>
      <c r="FB4707" s="5"/>
      <c r="FI4707" s="5"/>
      <c r="FJ4707" s="139"/>
      <c r="FL4707" s="2"/>
      <c r="FN4707" s="2"/>
    </row>
    <row r="4708" spans="153:170" x14ac:dyDescent="0.35">
      <c r="EW4708" s="31"/>
      <c r="FB4708" s="5"/>
      <c r="FI4708" s="5"/>
      <c r="FJ4708" s="139"/>
      <c r="FL4708" s="2"/>
      <c r="FN4708" s="2"/>
    </row>
    <row r="4709" spans="153:170" x14ac:dyDescent="0.35">
      <c r="EW4709" s="31"/>
      <c r="FB4709" s="5"/>
      <c r="FI4709" s="5"/>
      <c r="FJ4709" s="139"/>
      <c r="FL4709" s="2"/>
      <c r="FN4709" s="2"/>
    </row>
    <row r="4710" spans="153:170" x14ac:dyDescent="0.35">
      <c r="EW4710" s="31"/>
      <c r="FB4710" s="5"/>
      <c r="FI4710" s="5"/>
      <c r="FJ4710" s="139"/>
      <c r="FL4710" s="2"/>
      <c r="FN4710" s="2"/>
    </row>
    <row r="4711" spans="153:170" x14ac:dyDescent="0.35">
      <c r="EW4711" s="31"/>
      <c r="FB4711" s="5"/>
      <c r="FI4711" s="5"/>
      <c r="FJ4711" s="139"/>
      <c r="FL4711" s="2"/>
      <c r="FN4711" s="2"/>
    </row>
    <row r="4712" spans="153:170" x14ac:dyDescent="0.35">
      <c r="EW4712" s="31"/>
      <c r="FB4712" s="5"/>
      <c r="FI4712" s="5"/>
      <c r="FJ4712" s="139"/>
      <c r="FL4712" s="2"/>
      <c r="FN4712" s="2"/>
    </row>
    <row r="4713" spans="153:170" x14ac:dyDescent="0.35">
      <c r="EW4713" s="31"/>
      <c r="FB4713" s="5"/>
      <c r="FI4713" s="5"/>
      <c r="FJ4713" s="139"/>
      <c r="FL4713" s="2"/>
      <c r="FN4713" s="2"/>
    </row>
    <row r="4714" spans="153:170" x14ac:dyDescent="0.35">
      <c r="EW4714" s="31"/>
      <c r="FB4714" s="5"/>
      <c r="FI4714" s="5"/>
      <c r="FJ4714" s="139"/>
      <c r="FL4714" s="2"/>
      <c r="FN4714" s="2"/>
    </row>
    <row r="4715" spans="153:170" x14ac:dyDescent="0.35">
      <c r="EW4715" s="31"/>
      <c r="FB4715" s="5"/>
      <c r="FI4715" s="5"/>
      <c r="FJ4715" s="139"/>
      <c r="FL4715" s="2"/>
      <c r="FN4715" s="2"/>
    </row>
    <row r="4716" spans="153:170" x14ac:dyDescent="0.35">
      <c r="EW4716" s="31"/>
      <c r="FB4716" s="5"/>
      <c r="FI4716" s="5"/>
      <c r="FJ4716" s="139"/>
      <c r="FL4716" s="2"/>
      <c r="FN4716" s="2"/>
    </row>
    <row r="4717" spans="153:170" x14ac:dyDescent="0.35">
      <c r="EW4717" s="31"/>
      <c r="FB4717" s="5"/>
      <c r="FI4717" s="5"/>
      <c r="FJ4717" s="139"/>
      <c r="FL4717" s="2"/>
      <c r="FN4717" s="2"/>
    </row>
    <row r="4718" spans="153:170" x14ac:dyDescent="0.35">
      <c r="EW4718" s="31"/>
      <c r="FB4718" s="5"/>
      <c r="FI4718" s="5"/>
      <c r="FJ4718" s="139"/>
      <c r="FL4718" s="2"/>
      <c r="FN4718" s="2"/>
    </row>
    <row r="4719" spans="153:170" x14ac:dyDescent="0.35">
      <c r="EW4719" s="31"/>
      <c r="FB4719" s="5"/>
      <c r="FI4719" s="5"/>
      <c r="FJ4719" s="139"/>
      <c r="FL4719" s="2"/>
      <c r="FN4719" s="2"/>
    </row>
    <row r="4720" spans="153:170" x14ac:dyDescent="0.35">
      <c r="EW4720" s="31"/>
      <c r="FB4720" s="5"/>
      <c r="FI4720" s="5"/>
      <c r="FJ4720" s="139"/>
      <c r="FL4720" s="2"/>
      <c r="FN4720" s="2"/>
    </row>
    <row r="4721" spans="153:170" x14ac:dyDescent="0.35">
      <c r="EW4721" s="31"/>
      <c r="FB4721" s="5"/>
      <c r="FI4721" s="5"/>
      <c r="FJ4721" s="139"/>
      <c r="FL4721" s="2"/>
      <c r="FN4721" s="2"/>
    </row>
    <row r="4722" spans="153:170" x14ac:dyDescent="0.35">
      <c r="EW4722" s="31"/>
      <c r="FB4722" s="5"/>
      <c r="FI4722" s="5"/>
      <c r="FJ4722" s="139"/>
      <c r="FL4722" s="2"/>
      <c r="FN4722" s="2"/>
    </row>
    <row r="4723" spans="153:170" x14ac:dyDescent="0.35">
      <c r="EW4723" s="31"/>
      <c r="FB4723" s="5"/>
      <c r="FI4723" s="5"/>
      <c r="FJ4723" s="139"/>
      <c r="FL4723" s="2"/>
      <c r="FN4723" s="2"/>
    </row>
    <row r="4724" spans="153:170" x14ac:dyDescent="0.35">
      <c r="EW4724" s="31"/>
      <c r="FB4724" s="5"/>
      <c r="FI4724" s="5"/>
      <c r="FJ4724" s="139"/>
      <c r="FL4724" s="2"/>
      <c r="FN4724" s="2"/>
    </row>
    <row r="4725" spans="153:170" x14ac:dyDescent="0.35">
      <c r="EW4725" s="31"/>
      <c r="FB4725" s="5"/>
      <c r="FI4725" s="5"/>
      <c r="FJ4725" s="139"/>
      <c r="FL4725" s="2"/>
      <c r="FN4725" s="2"/>
    </row>
    <row r="4726" spans="153:170" x14ac:dyDescent="0.35">
      <c r="EW4726" s="31"/>
      <c r="FB4726" s="5"/>
      <c r="FI4726" s="5"/>
      <c r="FJ4726" s="139"/>
      <c r="FL4726" s="2"/>
      <c r="FN4726" s="2"/>
    </row>
    <row r="4727" spans="153:170" x14ac:dyDescent="0.35">
      <c r="EW4727" s="31"/>
      <c r="FB4727" s="5"/>
      <c r="FI4727" s="5"/>
      <c r="FJ4727" s="139"/>
      <c r="FL4727" s="2"/>
      <c r="FN4727" s="2"/>
    </row>
    <row r="4728" spans="153:170" x14ac:dyDescent="0.35">
      <c r="EW4728" s="31"/>
      <c r="FB4728" s="5"/>
      <c r="FI4728" s="5"/>
      <c r="FJ4728" s="139"/>
      <c r="FL4728" s="2"/>
      <c r="FN4728" s="2"/>
    </row>
    <row r="4729" spans="153:170" x14ac:dyDescent="0.35">
      <c r="EW4729" s="31"/>
      <c r="FB4729" s="5"/>
      <c r="FI4729" s="5"/>
      <c r="FJ4729" s="139"/>
      <c r="FL4729" s="2"/>
      <c r="FN4729" s="2"/>
    </row>
    <row r="4730" spans="153:170" x14ac:dyDescent="0.35">
      <c r="EW4730" s="31"/>
      <c r="FB4730" s="5"/>
      <c r="FI4730" s="5"/>
      <c r="FJ4730" s="139"/>
      <c r="FL4730" s="2"/>
      <c r="FN4730" s="2"/>
    </row>
    <row r="4731" spans="153:170" x14ac:dyDescent="0.35">
      <c r="EW4731" s="31"/>
      <c r="FB4731" s="5"/>
      <c r="FI4731" s="5"/>
      <c r="FJ4731" s="139"/>
      <c r="FL4731" s="2"/>
      <c r="FN4731" s="2"/>
    </row>
    <row r="4732" spans="153:170" x14ac:dyDescent="0.35">
      <c r="EW4732" s="31"/>
      <c r="FB4732" s="5"/>
      <c r="FI4732" s="5"/>
      <c r="FJ4732" s="139"/>
      <c r="FL4732" s="2"/>
      <c r="FN4732" s="2"/>
    </row>
    <row r="4733" spans="153:170" x14ac:dyDescent="0.35">
      <c r="EW4733" s="31"/>
      <c r="FB4733" s="5"/>
      <c r="FI4733" s="5"/>
      <c r="FJ4733" s="139"/>
      <c r="FL4733" s="2"/>
      <c r="FN4733" s="2"/>
    </row>
    <row r="4734" spans="153:170" x14ac:dyDescent="0.35">
      <c r="EW4734" s="31"/>
      <c r="FB4734" s="5"/>
      <c r="FI4734" s="5"/>
      <c r="FJ4734" s="139"/>
      <c r="FL4734" s="2"/>
      <c r="FN4734" s="2"/>
    </row>
    <row r="4735" spans="153:170" x14ac:dyDescent="0.35">
      <c r="EW4735" s="31"/>
      <c r="FB4735" s="5"/>
      <c r="FI4735" s="5"/>
      <c r="FJ4735" s="139"/>
      <c r="FL4735" s="2"/>
      <c r="FN4735" s="2"/>
    </row>
    <row r="4736" spans="153:170" x14ac:dyDescent="0.35">
      <c r="EW4736" s="31"/>
      <c r="FB4736" s="5"/>
      <c r="FI4736" s="5"/>
      <c r="FJ4736" s="139"/>
      <c r="FL4736" s="2"/>
      <c r="FN4736" s="2"/>
    </row>
    <row r="4737" spans="153:170" x14ac:dyDescent="0.35">
      <c r="EW4737" s="31"/>
      <c r="FB4737" s="5"/>
      <c r="FI4737" s="5"/>
      <c r="FJ4737" s="139"/>
      <c r="FL4737" s="2"/>
      <c r="FN4737" s="2"/>
    </row>
    <row r="4738" spans="153:170" x14ac:dyDescent="0.35">
      <c r="EW4738" s="31"/>
      <c r="FB4738" s="5"/>
      <c r="FI4738" s="5"/>
      <c r="FJ4738" s="139"/>
      <c r="FL4738" s="2"/>
      <c r="FN4738" s="2"/>
    </row>
    <row r="4739" spans="153:170" x14ac:dyDescent="0.35">
      <c r="EW4739" s="31"/>
      <c r="FB4739" s="5"/>
      <c r="FI4739" s="5"/>
      <c r="FJ4739" s="139"/>
      <c r="FL4739" s="2"/>
      <c r="FN4739" s="2"/>
    </row>
    <row r="4740" spans="153:170" x14ac:dyDescent="0.35">
      <c r="EW4740" s="31"/>
      <c r="FB4740" s="5"/>
      <c r="FI4740" s="5"/>
      <c r="FJ4740" s="139"/>
      <c r="FL4740" s="2"/>
      <c r="FN4740" s="2"/>
    </row>
    <row r="4741" spans="153:170" x14ac:dyDescent="0.35">
      <c r="EW4741" s="31"/>
      <c r="FB4741" s="5"/>
      <c r="FI4741" s="5"/>
      <c r="FJ4741" s="139"/>
      <c r="FL4741" s="2"/>
      <c r="FN4741" s="2"/>
    </row>
    <row r="4742" spans="153:170" x14ac:dyDescent="0.35">
      <c r="EW4742" s="31"/>
      <c r="FB4742" s="5"/>
      <c r="FI4742" s="5"/>
      <c r="FJ4742" s="139"/>
      <c r="FL4742" s="2"/>
      <c r="FN4742" s="2"/>
    </row>
    <row r="4743" spans="153:170" x14ac:dyDescent="0.35">
      <c r="EW4743" s="31"/>
      <c r="FB4743" s="5"/>
      <c r="FI4743" s="5"/>
      <c r="FJ4743" s="139"/>
      <c r="FL4743" s="2"/>
      <c r="FN4743" s="2"/>
    </row>
    <row r="4744" spans="153:170" x14ac:dyDescent="0.35">
      <c r="EW4744" s="31"/>
      <c r="FB4744" s="5"/>
      <c r="FI4744" s="5"/>
      <c r="FJ4744" s="139"/>
      <c r="FL4744" s="2"/>
      <c r="FN4744" s="2"/>
    </row>
    <row r="4745" spans="153:170" x14ac:dyDescent="0.35">
      <c r="EW4745" s="31"/>
      <c r="FB4745" s="5"/>
      <c r="FI4745" s="5"/>
      <c r="FJ4745" s="139"/>
      <c r="FL4745" s="2"/>
      <c r="FN4745" s="2"/>
    </row>
    <row r="4746" spans="153:170" x14ac:dyDescent="0.35">
      <c r="EW4746" s="31"/>
      <c r="FB4746" s="5"/>
      <c r="FI4746" s="5"/>
      <c r="FJ4746" s="139"/>
      <c r="FL4746" s="2"/>
      <c r="FN4746" s="2"/>
    </row>
    <row r="4747" spans="153:170" x14ac:dyDescent="0.35">
      <c r="EW4747" s="31"/>
      <c r="FB4747" s="5"/>
      <c r="FI4747" s="5"/>
      <c r="FJ4747" s="139"/>
      <c r="FL4747" s="2"/>
      <c r="FN4747" s="2"/>
    </row>
    <row r="4748" spans="153:170" x14ac:dyDescent="0.35">
      <c r="EW4748" s="31"/>
      <c r="FB4748" s="5"/>
      <c r="FI4748" s="5"/>
      <c r="FJ4748" s="139"/>
      <c r="FL4748" s="2"/>
      <c r="FN4748" s="2"/>
    </row>
    <row r="4749" spans="153:170" x14ac:dyDescent="0.35">
      <c r="EW4749" s="31"/>
      <c r="FB4749" s="5"/>
      <c r="FI4749" s="5"/>
      <c r="FJ4749" s="139"/>
      <c r="FL4749" s="2"/>
      <c r="FN4749" s="2"/>
    </row>
    <row r="4750" spans="153:170" x14ac:dyDescent="0.35">
      <c r="EW4750" s="31"/>
      <c r="FB4750" s="5"/>
      <c r="FI4750" s="5"/>
      <c r="FJ4750" s="139"/>
      <c r="FL4750" s="2"/>
      <c r="FN4750" s="2"/>
    </row>
    <row r="4751" spans="153:170" x14ac:dyDescent="0.35">
      <c r="EW4751" s="31"/>
      <c r="FB4751" s="5"/>
      <c r="FI4751" s="5"/>
      <c r="FJ4751" s="139"/>
      <c r="FL4751" s="2"/>
      <c r="FN4751" s="2"/>
    </row>
    <row r="4752" spans="153:170" x14ac:dyDescent="0.35">
      <c r="EW4752" s="31"/>
      <c r="FB4752" s="5"/>
      <c r="FI4752" s="5"/>
      <c r="FJ4752" s="139"/>
      <c r="FL4752" s="2"/>
      <c r="FN4752" s="2"/>
    </row>
    <row r="4753" spans="153:170" x14ac:dyDescent="0.35">
      <c r="EW4753" s="31"/>
      <c r="FB4753" s="5"/>
      <c r="FI4753" s="5"/>
      <c r="FJ4753" s="139"/>
      <c r="FL4753" s="2"/>
      <c r="FN4753" s="2"/>
    </row>
    <row r="4754" spans="153:170" x14ac:dyDescent="0.35">
      <c r="EW4754" s="31"/>
      <c r="FB4754" s="5"/>
      <c r="FI4754" s="5"/>
      <c r="FJ4754" s="139"/>
      <c r="FL4754" s="2"/>
      <c r="FN4754" s="2"/>
    </row>
    <row r="4755" spans="153:170" x14ac:dyDescent="0.35">
      <c r="EW4755" s="31"/>
      <c r="FB4755" s="5"/>
      <c r="FI4755" s="5"/>
      <c r="FJ4755" s="139"/>
      <c r="FL4755" s="2"/>
      <c r="FN4755" s="2"/>
    </row>
    <row r="4756" spans="153:170" x14ac:dyDescent="0.35">
      <c r="EW4756" s="31"/>
      <c r="FB4756" s="5"/>
      <c r="FI4756" s="5"/>
      <c r="FJ4756" s="139"/>
      <c r="FL4756" s="2"/>
      <c r="FN4756" s="2"/>
    </row>
    <row r="4757" spans="153:170" x14ac:dyDescent="0.35">
      <c r="EW4757" s="31"/>
      <c r="FB4757" s="5"/>
      <c r="FI4757" s="5"/>
      <c r="FJ4757" s="139"/>
      <c r="FL4757" s="2"/>
      <c r="FN4757" s="2"/>
    </row>
    <row r="4758" spans="153:170" x14ac:dyDescent="0.35">
      <c r="EW4758" s="31"/>
      <c r="FB4758" s="5"/>
      <c r="FI4758" s="5"/>
      <c r="FJ4758" s="139"/>
      <c r="FL4758" s="2"/>
      <c r="FN4758" s="2"/>
    </row>
    <row r="4759" spans="153:170" x14ac:dyDescent="0.35">
      <c r="EW4759" s="31"/>
      <c r="FB4759" s="5"/>
      <c r="FI4759" s="5"/>
      <c r="FJ4759" s="139"/>
      <c r="FL4759" s="2"/>
      <c r="FN4759" s="2"/>
    </row>
    <row r="4760" spans="153:170" x14ac:dyDescent="0.35">
      <c r="EW4760" s="31"/>
      <c r="FB4760" s="5"/>
      <c r="FI4760" s="5"/>
      <c r="FJ4760" s="139"/>
      <c r="FL4760" s="2"/>
      <c r="FN4760" s="2"/>
    </row>
    <row r="4761" spans="153:170" x14ac:dyDescent="0.35">
      <c r="EW4761" s="31"/>
      <c r="FB4761" s="5"/>
      <c r="FI4761" s="5"/>
      <c r="FJ4761" s="139"/>
      <c r="FL4761" s="2"/>
      <c r="FN4761" s="2"/>
    </row>
    <row r="4762" spans="153:170" x14ac:dyDescent="0.35">
      <c r="EW4762" s="31"/>
      <c r="FB4762" s="5"/>
      <c r="FI4762" s="5"/>
      <c r="FJ4762" s="139"/>
      <c r="FL4762" s="2"/>
      <c r="FN4762" s="2"/>
    </row>
    <row r="4763" spans="153:170" x14ac:dyDescent="0.35">
      <c r="EW4763" s="31"/>
      <c r="FB4763" s="5"/>
      <c r="FI4763" s="5"/>
      <c r="FJ4763" s="139"/>
      <c r="FL4763" s="2"/>
      <c r="FN4763" s="2"/>
    </row>
    <row r="4764" spans="153:170" x14ac:dyDescent="0.35">
      <c r="EW4764" s="31"/>
      <c r="FB4764" s="5"/>
      <c r="FI4764" s="5"/>
      <c r="FJ4764" s="139"/>
      <c r="FL4764" s="2"/>
      <c r="FN4764" s="2"/>
    </row>
    <row r="4765" spans="153:170" x14ac:dyDescent="0.35">
      <c r="EW4765" s="31"/>
      <c r="FB4765" s="5"/>
      <c r="FI4765" s="5"/>
      <c r="FJ4765" s="139"/>
      <c r="FL4765" s="2"/>
      <c r="FN4765" s="2"/>
    </row>
    <row r="4766" spans="153:170" x14ac:dyDescent="0.35">
      <c r="EW4766" s="31"/>
      <c r="FB4766" s="5"/>
      <c r="FI4766" s="5"/>
      <c r="FJ4766" s="139"/>
      <c r="FL4766" s="2"/>
      <c r="FN4766" s="2"/>
    </row>
    <row r="4767" spans="153:170" x14ac:dyDescent="0.35">
      <c r="EW4767" s="31"/>
      <c r="FB4767" s="5"/>
      <c r="FI4767" s="5"/>
      <c r="FJ4767" s="139"/>
      <c r="FL4767" s="2"/>
      <c r="FN4767" s="2"/>
    </row>
    <row r="4768" spans="153:170" x14ac:dyDescent="0.35">
      <c r="EW4768" s="31"/>
      <c r="FB4768" s="5"/>
      <c r="FI4768" s="5"/>
      <c r="FJ4768" s="139"/>
      <c r="FL4768" s="2"/>
      <c r="FN4768" s="2"/>
    </row>
    <row r="4769" spans="153:170" x14ac:dyDescent="0.35">
      <c r="EW4769" s="31"/>
      <c r="FB4769" s="5"/>
      <c r="FI4769" s="5"/>
      <c r="FJ4769" s="139"/>
      <c r="FL4769" s="2"/>
      <c r="FN4769" s="2"/>
    </row>
    <row r="4770" spans="153:170" x14ac:dyDescent="0.35">
      <c r="EW4770" s="31"/>
      <c r="FB4770" s="5"/>
      <c r="FI4770" s="5"/>
      <c r="FJ4770" s="139"/>
      <c r="FL4770" s="2"/>
      <c r="FN4770" s="2"/>
    </row>
    <row r="4771" spans="153:170" x14ac:dyDescent="0.35">
      <c r="EW4771" s="31"/>
      <c r="FB4771" s="5"/>
      <c r="FI4771" s="5"/>
      <c r="FJ4771" s="139"/>
      <c r="FL4771" s="2"/>
      <c r="FN4771" s="2"/>
    </row>
    <row r="4772" spans="153:170" x14ac:dyDescent="0.35">
      <c r="EW4772" s="31"/>
      <c r="FB4772" s="5"/>
      <c r="FI4772" s="5"/>
      <c r="FJ4772" s="139"/>
      <c r="FL4772" s="2"/>
      <c r="FN4772" s="2"/>
    </row>
    <row r="4773" spans="153:170" x14ac:dyDescent="0.35">
      <c r="EW4773" s="31"/>
      <c r="FB4773" s="5"/>
      <c r="FI4773" s="5"/>
      <c r="FJ4773" s="139"/>
      <c r="FL4773" s="2"/>
      <c r="FN4773" s="2"/>
    </row>
    <row r="4774" spans="153:170" x14ac:dyDescent="0.35">
      <c r="EW4774" s="31"/>
      <c r="FB4774" s="5"/>
      <c r="FI4774" s="5"/>
      <c r="FJ4774" s="139"/>
      <c r="FL4774" s="2"/>
      <c r="FN4774" s="2"/>
    </row>
    <row r="4775" spans="153:170" x14ac:dyDescent="0.35">
      <c r="EW4775" s="31"/>
      <c r="FB4775" s="5"/>
      <c r="FI4775" s="5"/>
      <c r="FJ4775" s="139"/>
      <c r="FL4775" s="2"/>
      <c r="FN4775" s="2"/>
    </row>
    <row r="4776" spans="153:170" x14ac:dyDescent="0.35">
      <c r="EW4776" s="31"/>
      <c r="FB4776" s="5"/>
      <c r="FI4776" s="5"/>
      <c r="FJ4776" s="139"/>
      <c r="FL4776" s="2"/>
      <c r="FN4776" s="2"/>
    </row>
    <row r="4777" spans="153:170" x14ac:dyDescent="0.35">
      <c r="EW4777" s="31"/>
      <c r="FB4777" s="5"/>
      <c r="FI4777" s="5"/>
      <c r="FJ4777" s="139"/>
      <c r="FL4777" s="2"/>
      <c r="FN4777" s="2"/>
    </row>
    <row r="4778" spans="153:170" x14ac:dyDescent="0.35">
      <c r="EW4778" s="31"/>
      <c r="FB4778" s="5"/>
      <c r="FI4778" s="5"/>
      <c r="FJ4778" s="139"/>
      <c r="FL4778" s="2"/>
      <c r="FN4778" s="2"/>
    </row>
    <row r="4779" spans="153:170" x14ac:dyDescent="0.35">
      <c r="EW4779" s="31"/>
      <c r="FB4779" s="5"/>
      <c r="FI4779" s="5"/>
      <c r="FJ4779" s="139"/>
      <c r="FL4779" s="2"/>
      <c r="FN4779" s="2"/>
    </row>
    <row r="4780" spans="153:170" x14ac:dyDescent="0.35">
      <c r="EW4780" s="31"/>
      <c r="FB4780" s="5"/>
      <c r="FI4780" s="5"/>
      <c r="FJ4780" s="139"/>
      <c r="FL4780" s="2"/>
      <c r="FN4780" s="2"/>
    </row>
    <row r="4781" spans="153:170" x14ac:dyDescent="0.35">
      <c r="EW4781" s="31"/>
      <c r="FB4781" s="5"/>
      <c r="FI4781" s="5"/>
      <c r="FJ4781" s="139"/>
      <c r="FL4781" s="2"/>
      <c r="FN4781" s="2"/>
    </row>
    <row r="4782" spans="153:170" x14ac:dyDescent="0.35">
      <c r="EW4782" s="31"/>
      <c r="FB4782" s="5"/>
      <c r="FI4782" s="5"/>
      <c r="FJ4782" s="139"/>
      <c r="FL4782" s="2"/>
      <c r="FN4782" s="2"/>
    </row>
    <row r="4783" spans="153:170" x14ac:dyDescent="0.35">
      <c r="EW4783" s="31"/>
      <c r="FB4783" s="5"/>
      <c r="FI4783" s="5"/>
      <c r="FJ4783" s="139"/>
      <c r="FL4783" s="2"/>
      <c r="FN4783" s="2"/>
    </row>
    <row r="4784" spans="153:170" x14ac:dyDescent="0.35">
      <c r="EW4784" s="31"/>
      <c r="FB4784" s="5"/>
      <c r="FI4784" s="5"/>
      <c r="FJ4784" s="139"/>
      <c r="FL4784" s="2"/>
      <c r="FN4784" s="2"/>
    </row>
    <row r="4785" spans="153:170" x14ac:dyDescent="0.35">
      <c r="EW4785" s="31"/>
      <c r="FB4785" s="5"/>
      <c r="FI4785" s="5"/>
      <c r="FJ4785" s="139"/>
      <c r="FL4785" s="2"/>
      <c r="FN4785" s="2"/>
    </row>
    <row r="4786" spans="153:170" x14ac:dyDescent="0.35">
      <c r="EW4786" s="31"/>
      <c r="FB4786" s="5"/>
      <c r="FI4786" s="5"/>
      <c r="FJ4786" s="139"/>
      <c r="FL4786" s="2"/>
      <c r="FN4786" s="2"/>
    </row>
    <row r="4787" spans="153:170" x14ac:dyDescent="0.35">
      <c r="EW4787" s="31"/>
      <c r="FB4787" s="5"/>
      <c r="FI4787" s="5"/>
      <c r="FJ4787" s="139"/>
      <c r="FL4787" s="2"/>
      <c r="FN4787" s="2"/>
    </row>
    <row r="4788" spans="153:170" x14ac:dyDescent="0.35">
      <c r="EW4788" s="31"/>
      <c r="FB4788" s="5"/>
      <c r="FI4788" s="5"/>
      <c r="FJ4788" s="139"/>
      <c r="FL4788" s="2"/>
      <c r="FN4788" s="2"/>
    </row>
    <row r="4789" spans="153:170" x14ac:dyDescent="0.35">
      <c r="EW4789" s="31"/>
      <c r="FB4789" s="5"/>
      <c r="FI4789" s="5"/>
      <c r="FJ4789" s="139"/>
      <c r="FL4789" s="2"/>
      <c r="FN4789" s="2"/>
    </row>
    <row r="4790" spans="153:170" x14ac:dyDescent="0.35">
      <c r="EW4790" s="31"/>
      <c r="FB4790" s="5"/>
      <c r="FI4790" s="5"/>
      <c r="FJ4790" s="139"/>
      <c r="FL4790" s="2"/>
      <c r="FN4790" s="2"/>
    </row>
    <row r="4791" spans="153:170" x14ac:dyDescent="0.35">
      <c r="EW4791" s="31"/>
      <c r="FB4791" s="5"/>
      <c r="FI4791" s="5"/>
      <c r="FJ4791" s="139"/>
      <c r="FL4791" s="2"/>
      <c r="FN4791" s="2"/>
    </row>
    <row r="4792" spans="153:170" x14ac:dyDescent="0.35">
      <c r="EW4792" s="31"/>
      <c r="FB4792" s="5"/>
      <c r="FI4792" s="5"/>
      <c r="FJ4792" s="139"/>
      <c r="FL4792" s="2"/>
      <c r="FN4792" s="2"/>
    </row>
    <row r="4793" spans="153:170" x14ac:dyDescent="0.35">
      <c r="EW4793" s="31"/>
      <c r="FB4793" s="5"/>
      <c r="FI4793" s="5"/>
      <c r="FJ4793" s="139"/>
      <c r="FL4793" s="2"/>
      <c r="FN4793" s="2"/>
    </row>
    <row r="4794" spans="153:170" x14ac:dyDescent="0.35">
      <c r="EW4794" s="31"/>
      <c r="FB4794" s="5"/>
      <c r="FI4794" s="5"/>
      <c r="FJ4794" s="139"/>
      <c r="FL4794" s="2"/>
      <c r="FN4794" s="2"/>
    </row>
    <row r="4795" spans="153:170" x14ac:dyDescent="0.35">
      <c r="EW4795" s="31"/>
      <c r="FB4795" s="5"/>
      <c r="FI4795" s="5"/>
      <c r="FJ4795" s="139"/>
      <c r="FL4795" s="2"/>
      <c r="FN4795" s="2"/>
    </row>
    <row r="4796" spans="153:170" x14ac:dyDescent="0.35">
      <c r="EW4796" s="31"/>
      <c r="FB4796" s="5"/>
      <c r="FI4796" s="5"/>
      <c r="FJ4796" s="139"/>
      <c r="FL4796" s="2"/>
      <c r="FN4796" s="2"/>
    </row>
    <row r="4797" spans="153:170" x14ac:dyDescent="0.35">
      <c r="EW4797" s="31"/>
      <c r="FB4797" s="5"/>
      <c r="FI4797" s="5"/>
      <c r="FJ4797" s="139"/>
      <c r="FL4797" s="2"/>
      <c r="FN4797" s="2"/>
    </row>
    <row r="4798" spans="153:170" x14ac:dyDescent="0.35">
      <c r="EW4798" s="31"/>
      <c r="FB4798" s="5"/>
      <c r="FI4798" s="5"/>
      <c r="FJ4798" s="139"/>
      <c r="FL4798" s="2"/>
      <c r="FN4798" s="2"/>
    </row>
    <row r="4799" spans="153:170" x14ac:dyDescent="0.35">
      <c r="EW4799" s="31"/>
      <c r="FB4799" s="5"/>
      <c r="FI4799" s="5"/>
      <c r="FJ4799" s="139"/>
      <c r="FL4799" s="2"/>
      <c r="FN4799" s="2"/>
    </row>
    <row r="4800" spans="153:170" x14ac:dyDescent="0.35">
      <c r="EW4800" s="31"/>
      <c r="FB4800" s="5"/>
      <c r="FI4800" s="5"/>
      <c r="FJ4800" s="139"/>
      <c r="FL4800" s="2"/>
      <c r="FN4800" s="2"/>
    </row>
    <row r="4801" spans="153:170" x14ac:dyDescent="0.35">
      <c r="EW4801" s="31"/>
      <c r="FB4801" s="5"/>
      <c r="FI4801" s="5"/>
      <c r="FJ4801" s="139"/>
      <c r="FL4801" s="2"/>
      <c r="FN4801" s="2"/>
    </row>
    <row r="4802" spans="153:170" x14ac:dyDescent="0.35">
      <c r="EW4802" s="31"/>
      <c r="FB4802" s="5"/>
      <c r="FI4802" s="5"/>
      <c r="FJ4802" s="139"/>
      <c r="FL4802" s="2"/>
      <c r="FN4802" s="2"/>
    </row>
    <row r="4803" spans="153:170" x14ac:dyDescent="0.35">
      <c r="EW4803" s="31"/>
      <c r="FB4803" s="5"/>
      <c r="FI4803" s="5"/>
      <c r="FJ4803" s="139"/>
      <c r="FL4803" s="2"/>
      <c r="FN4803" s="2"/>
    </row>
    <row r="4804" spans="153:170" x14ac:dyDescent="0.35">
      <c r="EW4804" s="31"/>
      <c r="FB4804" s="5"/>
      <c r="FI4804" s="5"/>
      <c r="FJ4804" s="139"/>
      <c r="FL4804" s="2"/>
      <c r="FN4804" s="2"/>
    </row>
    <row r="4805" spans="153:170" x14ac:dyDescent="0.35">
      <c r="EW4805" s="31"/>
      <c r="FB4805" s="5"/>
      <c r="FI4805" s="5"/>
      <c r="FJ4805" s="139"/>
      <c r="FL4805" s="2"/>
      <c r="FN4805" s="2"/>
    </row>
    <row r="4806" spans="153:170" x14ac:dyDescent="0.35">
      <c r="EW4806" s="31"/>
      <c r="FB4806" s="5"/>
      <c r="FI4806" s="5"/>
      <c r="FJ4806" s="139"/>
      <c r="FL4806" s="2"/>
      <c r="FN4806" s="2"/>
    </row>
    <row r="4807" spans="153:170" x14ac:dyDescent="0.35">
      <c r="EW4807" s="31"/>
      <c r="FB4807" s="5"/>
      <c r="FI4807" s="5"/>
      <c r="FJ4807" s="139"/>
      <c r="FL4807" s="2"/>
      <c r="FN4807" s="2"/>
    </row>
    <row r="4808" spans="153:170" x14ac:dyDescent="0.35">
      <c r="EW4808" s="31"/>
      <c r="FB4808" s="5"/>
      <c r="FI4808" s="5"/>
      <c r="FJ4808" s="139"/>
      <c r="FL4808" s="2"/>
      <c r="FN4808" s="2"/>
    </row>
    <row r="4809" spans="153:170" x14ac:dyDescent="0.35">
      <c r="EW4809" s="31"/>
      <c r="FB4809" s="5"/>
      <c r="FI4809" s="5"/>
      <c r="FJ4809" s="139"/>
      <c r="FL4809" s="2"/>
      <c r="FN4809" s="2"/>
    </row>
    <row r="4810" spans="153:170" x14ac:dyDescent="0.35">
      <c r="EW4810" s="31"/>
      <c r="FB4810" s="5"/>
      <c r="FI4810" s="5"/>
      <c r="FJ4810" s="139"/>
      <c r="FL4810" s="2"/>
      <c r="FN4810" s="2"/>
    </row>
    <row r="4811" spans="153:170" x14ac:dyDescent="0.35">
      <c r="EW4811" s="31"/>
      <c r="FB4811" s="5"/>
      <c r="FI4811" s="5"/>
      <c r="FJ4811" s="139"/>
      <c r="FL4811" s="2"/>
      <c r="FN4811" s="2"/>
    </row>
    <row r="4812" spans="153:170" x14ac:dyDescent="0.35">
      <c r="EW4812" s="31"/>
      <c r="FB4812" s="5"/>
      <c r="FI4812" s="5"/>
      <c r="FJ4812" s="139"/>
      <c r="FL4812" s="2"/>
      <c r="FN4812" s="2"/>
    </row>
    <row r="4813" spans="153:170" x14ac:dyDescent="0.35">
      <c r="EW4813" s="31"/>
      <c r="FB4813" s="5"/>
      <c r="FI4813" s="5"/>
      <c r="FJ4813" s="139"/>
      <c r="FL4813" s="2"/>
      <c r="FN4813" s="2"/>
    </row>
    <row r="4814" spans="153:170" x14ac:dyDescent="0.35">
      <c r="EW4814" s="31"/>
      <c r="FB4814" s="5"/>
      <c r="FI4814" s="5"/>
      <c r="FJ4814" s="139"/>
      <c r="FL4814" s="2"/>
      <c r="FN4814" s="2"/>
    </row>
    <row r="4815" spans="153:170" x14ac:dyDescent="0.35">
      <c r="EW4815" s="31"/>
      <c r="FB4815" s="5"/>
      <c r="FI4815" s="5"/>
      <c r="FJ4815" s="139"/>
      <c r="FL4815" s="2"/>
      <c r="FN4815" s="2"/>
    </row>
    <row r="4816" spans="153:170" x14ac:dyDescent="0.35">
      <c r="EW4816" s="31"/>
      <c r="FB4816" s="5"/>
      <c r="FI4816" s="5"/>
      <c r="FJ4816" s="139"/>
      <c r="FL4816" s="2"/>
      <c r="FN4816" s="2"/>
    </row>
    <row r="4817" spans="153:170" x14ac:dyDescent="0.35">
      <c r="EW4817" s="31"/>
      <c r="FB4817" s="5"/>
      <c r="FI4817" s="5"/>
      <c r="FJ4817" s="139"/>
      <c r="FL4817" s="2"/>
      <c r="FN4817" s="2"/>
    </row>
    <row r="4818" spans="153:170" x14ac:dyDescent="0.35">
      <c r="EW4818" s="31"/>
      <c r="FB4818" s="5"/>
      <c r="FI4818" s="5"/>
      <c r="FJ4818" s="139"/>
      <c r="FL4818" s="2"/>
      <c r="FN4818" s="2"/>
    </row>
    <row r="4819" spans="153:170" x14ac:dyDescent="0.35">
      <c r="EW4819" s="31"/>
      <c r="FB4819" s="5"/>
      <c r="FI4819" s="5"/>
      <c r="FJ4819" s="139"/>
      <c r="FL4819" s="2"/>
      <c r="FN4819" s="2"/>
    </row>
    <row r="4820" spans="153:170" x14ac:dyDescent="0.35">
      <c r="EW4820" s="31"/>
      <c r="FB4820" s="5"/>
      <c r="FI4820" s="5"/>
      <c r="FJ4820" s="139"/>
      <c r="FL4820" s="2"/>
      <c r="FN4820" s="2"/>
    </row>
    <row r="4821" spans="153:170" x14ac:dyDescent="0.35">
      <c r="EW4821" s="31"/>
      <c r="FB4821" s="5"/>
      <c r="FI4821" s="5"/>
      <c r="FJ4821" s="139"/>
      <c r="FL4821" s="2"/>
      <c r="FN4821" s="2"/>
    </row>
    <row r="4822" spans="153:170" x14ac:dyDescent="0.35">
      <c r="EW4822" s="31"/>
      <c r="FB4822" s="5"/>
      <c r="FI4822" s="5"/>
      <c r="FJ4822" s="139"/>
      <c r="FL4822" s="2"/>
      <c r="FN4822" s="2"/>
    </row>
    <row r="4823" spans="153:170" x14ac:dyDescent="0.35">
      <c r="EW4823" s="31"/>
      <c r="FB4823" s="5"/>
      <c r="FI4823" s="5"/>
      <c r="FJ4823" s="139"/>
      <c r="FL4823" s="2"/>
      <c r="FN4823" s="2"/>
    </row>
    <row r="4824" spans="153:170" x14ac:dyDescent="0.35">
      <c r="EW4824" s="31"/>
      <c r="FB4824" s="5"/>
      <c r="FI4824" s="5"/>
      <c r="FJ4824" s="139"/>
      <c r="FL4824" s="2"/>
      <c r="FN4824" s="2"/>
    </row>
    <row r="4825" spans="153:170" x14ac:dyDescent="0.35">
      <c r="EW4825" s="31"/>
      <c r="FB4825" s="5"/>
      <c r="FI4825" s="5"/>
      <c r="FJ4825" s="139"/>
      <c r="FL4825" s="2"/>
      <c r="FN4825" s="2"/>
    </row>
    <row r="4826" spans="153:170" x14ac:dyDescent="0.35">
      <c r="EW4826" s="31"/>
      <c r="FB4826" s="5"/>
      <c r="FI4826" s="5"/>
      <c r="FJ4826" s="139"/>
      <c r="FL4826" s="2"/>
      <c r="FN4826" s="2"/>
    </row>
    <row r="4827" spans="153:170" x14ac:dyDescent="0.35">
      <c r="EW4827" s="31"/>
      <c r="FB4827" s="5"/>
      <c r="FI4827" s="5"/>
      <c r="FJ4827" s="139"/>
      <c r="FL4827" s="2"/>
      <c r="FN4827" s="2"/>
    </row>
    <row r="4828" spans="153:170" x14ac:dyDescent="0.35">
      <c r="EW4828" s="31"/>
      <c r="FB4828" s="5"/>
      <c r="FI4828" s="5"/>
      <c r="FJ4828" s="139"/>
      <c r="FL4828" s="2"/>
      <c r="FN4828" s="2"/>
    </row>
    <row r="4829" spans="153:170" x14ac:dyDescent="0.35">
      <c r="EW4829" s="31"/>
      <c r="FB4829" s="5"/>
      <c r="FI4829" s="5"/>
      <c r="FJ4829" s="139"/>
      <c r="FL4829" s="2"/>
      <c r="FN4829" s="2"/>
    </row>
    <row r="4830" spans="153:170" x14ac:dyDescent="0.35">
      <c r="EW4830" s="31"/>
      <c r="FB4830" s="5"/>
      <c r="FI4830" s="5"/>
      <c r="FJ4830" s="139"/>
      <c r="FL4830" s="2"/>
      <c r="FN4830" s="2"/>
    </row>
    <row r="4831" spans="153:170" x14ac:dyDescent="0.35">
      <c r="EW4831" s="31"/>
      <c r="FB4831" s="5"/>
      <c r="FI4831" s="5"/>
      <c r="FJ4831" s="139"/>
      <c r="FL4831" s="2"/>
      <c r="FN4831" s="2"/>
    </row>
    <row r="4832" spans="153:170" x14ac:dyDescent="0.35">
      <c r="EW4832" s="31"/>
      <c r="FB4832" s="5"/>
      <c r="FI4832" s="5"/>
      <c r="FJ4832" s="139"/>
      <c r="FL4832" s="2"/>
      <c r="FN4832" s="2"/>
    </row>
    <row r="4833" spans="153:170" x14ac:dyDescent="0.35">
      <c r="EW4833" s="31"/>
      <c r="FB4833" s="5"/>
      <c r="FI4833" s="5"/>
      <c r="FJ4833" s="139"/>
      <c r="FL4833" s="2"/>
      <c r="FN4833" s="2"/>
    </row>
    <row r="4834" spans="153:170" x14ac:dyDescent="0.35">
      <c r="EW4834" s="31"/>
      <c r="FB4834" s="5"/>
      <c r="FI4834" s="5"/>
      <c r="FJ4834" s="139"/>
      <c r="FL4834" s="2"/>
      <c r="FN4834" s="2"/>
    </row>
    <row r="4835" spans="153:170" x14ac:dyDescent="0.35">
      <c r="EW4835" s="31"/>
      <c r="FB4835" s="5"/>
      <c r="FI4835" s="5"/>
      <c r="FJ4835" s="139"/>
      <c r="FL4835" s="2"/>
      <c r="FN4835" s="2"/>
    </row>
    <row r="4836" spans="153:170" x14ac:dyDescent="0.35">
      <c r="EW4836" s="31"/>
      <c r="FB4836" s="5"/>
      <c r="FI4836" s="5"/>
      <c r="FJ4836" s="139"/>
      <c r="FL4836" s="2"/>
      <c r="FN4836" s="2"/>
    </row>
    <row r="4837" spans="153:170" x14ac:dyDescent="0.35">
      <c r="EW4837" s="31"/>
      <c r="FB4837" s="5"/>
      <c r="FI4837" s="5"/>
      <c r="FJ4837" s="139"/>
      <c r="FL4837" s="2"/>
      <c r="FN4837" s="2"/>
    </row>
    <row r="4838" spans="153:170" x14ac:dyDescent="0.35">
      <c r="EW4838" s="31"/>
      <c r="FB4838" s="5"/>
      <c r="FI4838" s="5"/>
      <c r="FJ4838" s="139"/>
      <c r="FL4838" s="2"/>
      <c r="FN4838" s="2"/>
    </row>
    <row r="4839" spans="153:170" x14ac:dyDescent="0.35">
      <c r="EW4839" s="31"/>
      <c r="FB4839" s="5"/>
      <c r="FI4839" s="5"/>
      <c r="FJ4839" s="139"/>
      <c r="FL4839" s="2"/>
      <c r="FN4839" s="2"/>
    </row>
    <row r="4840" spans="153:170" x14ac:dyDescent="0.35">
      <c r="EW4840" s="31"/>
      <c r="FB4840" s="5"/>
      <c r="FI4840" s="5"/>
      <c r="FJ4840" s="139"/>
      <c r="FL4840" s="2"/>
      <c r="FN4840" s="2"/>
    </row>
    <row r="4841" spans="153:170" x14ac:dyDescent="0.35">
      <c r="EW4841" s="31"/>
      <c r="FB4841" s="5"/>
      <c r="FI4841" s="5"/>
      <c r="FJ4841" s="139"/>
      <c r="FL4841" s="2"/>
      <c r="FN4841" s="2"/>
    </row>
    <row r="4842" spans="153:170" x14ac:dyDescent="0.35">
      <c r="EW4842" s="31"/>
      <c r="FB4842" s="5"/>
      <c r="FI4842" s="5"/>
      <c r="FJ4842" s="139"/>
      <c r="FL4842" s="2"/>
      <c r="FN4842" s="2"/>
    </row>
    <row r="4843" spans="153:170" x14ac:dyDescent="0.35">
      <c r="EW4843" s="31"/>
      <c r="FB4843" s="5"/>
      <c r="FI4843" s="5"/>
      <c r="FJ4843" s="139"/>
      <c r="FL4843" s="2"/>
      <c r="FN4843" s="2"/>
    </row>
    <row r="4844" spans="153:170" x14ac:dyDescent="0.35">
      <c r="EW4844" s="31"/>
      <c r="FB4844" s="5"/>
      <c r="FI4844" s="5"/>
      <c r="FJ4844" s="139"/>
      <c r="FL4844" s="2"/>
      <c r="FN4844" s="2"/>
    </row>
    <row r="4845" spans="153:170" x14ac:dyDescent="0.35">
      <c r="EW4845" s="31"/>
      <c r="FB4845" s="5"/>
      <c r="FI4845" s="5"/>
      <c r="FJ4845" s="139"/>
      <c r="FL4845" s="2"/>
      <c r="FN4845" s="2"/>
    </row>
    <row r="4846" spans="153:170" x14ac:dyDescent="0.35">
      <c r="EW4846" s="31"/>
      <c r="FB4846" s="5"/>
      <c r="FI4846" s="5"/>
      <c r="FJ4846" s="139"/>
      <c r="FL4846" s="2"/>
      <c r="FN4846" s="2"/>
    </row>
    <row r="4847" spans="153:170" x14ac:dyDescent="0.35">
      <c r="EW4847" s="31"/>
      <c r="FB4847" s="5"/>
      <c r="FI4847" s="5"/>
      <c r="FJ4847" s="139"/>
      <c r="FL4847" s="2"/>
      <c r="FN4847" s="2"/>
    </row>
    <row r="4848" spans="153:170" x14ac:dyDescent="0.35">
      <c r="EW4848" s="31"/>
      <c r="FB4848" s="5"/>
      <c r="FI4848" s="5"/>
      <c r="FJ4848" s="139"/>
      <c r="FL4848" s="2"/>
      <c r="FN4848" s="2"/>
    </row>
    <row r="4849" spans="153:170" x14ac:dyDescent="0.35">
      <c r="EW4849" s="31"/>
      <c r="FB4849" s="5"/>
      <c r="FI4849" s="5"/>
      <c r="FJ4849" s="139"/>
      <c r="FL4849" s="2"/>
      <c r="FN4849" s="2"/>
    </row>
    <row r="4850" spans="153:170" x14ac:dyDescent="0.35">
      <c r="EW4850" s="31"/>
      <c r="FB4850" s="5"/>
      <c r="FI4850" s="5"/>
      <c r="FJ4850" s="139"/>
      <c r="FL4850" s="2"/>
      <c r="FN4850" s="2"/>
    </row>
    <row r="4851" spans="153:170" x14ac:dyDescent="0.35">
      <c r="EW4851" s="31"/>
      <c r="FB4851" s="5"/>
      <c r="FI4851" s="5"/>
      <c r="FJ4851" s="139"/>
      <c r="FL4851" s="2"/>
      <c r="FN4851" s="2"/>
    </row>
    <row r="4852" spans="153:170" x14ac:dyDescent="0.35">
      <c r="EW4852" s="31"/>
      <c r="FB4852" s="5"/>
      <c r="FI4852" s="5"/>
      <c r="FJ4852" s="139"/>
      <c r="FL4852" s="2"/>
      <c r="FN4852" s="2"/>
    </row>
    <row r="4853" spans="153:170" x14ac:dyDescent="0.35">
      <c r="EW4853" s="31"/>
      <c r="FB4853" s="5"/>
      <c r="FI4853" s="5"/>
      <c r="FJ4853" s="139"/>
      <c r="FL4853" s="2"/>
      <c r="FN4853" s="2"/>
    </row>
    <row r="4854" spans="153:170" x14ac:dyDescent="0.35">
      <c r="EW4854" s="31"/>
      <c r="FB4854" s="5"/>
      <c r="FI4854" s="5"/>
      <c r="FJ4854" s="139"/>
      <c r="FL4854" s="2"/>
      <c r="FN4854" s="2"/>
    </row>
    <row r="4855" spans="153:170" x14ac:dyDescent="0.35">
      <c r="EW4855" s="31"/>
      <c r="FB4855" s="5"/>
      <c r="FI4855" s="5"/>
      <c r="FJ4855" s="139"/>
      <c r="FL4855" s="2"/>
      <c r="FN4855" s="2"/>
    </row>
    <row r="4856" spans="153:170" x14ac:dyDescent="0.35">
      <c r="EW4856" s="31"/>
      <c r="FB4856" s="5"/>
      <c r="FI4856" s="5"/>
      <c r="FJ4856" s="139"/>
      <c r="FL4856" s="2"/>
      <c r="FN4856" s="2"/>
    </row>
    <row r="4857" spans="153:170" x14ac:dyDescent="0.35">
      <c r="EW4857" s="31"/>
      <c r="FB4857" s="5"/>
      <c r="FI4857" s="5"/>
      <c r="FJ4857" s="139"/>
      <c r="FL4857" s="2"/>
      <c r="FN4857" s="2"/>
    </row>
    <row r="4858" spans="153:170" x14ac:dyDescent="0.35">
      <c r="EW4858" s="31"/>
      <c r="FB4858" s="5"/>
      <c r="FI4858" s="5"/>
      <c r="FJ4858" s="139"/>
      <c r="FL4858" s="2"/>
      <c r="FN4858" s="2"/>
    </row>
    <row r="4859" spans="153:170" x14ac:dyDescent="0.35">
      <c r="EW4859" s="31"/>
      <c r="FB4859" s="5"/>
      <c r="FI4859" s="5"/>
      <c r="FJ4859" s="139"/>
      <c r="FL4859" s="2"/>
      <c r="FN4859" s="2"/>
    </row>
    <row r="4860" spans="153:170" x14ac:dyDescent="0.35">
      <c r="EW4860" s="31"/>
      <c r="FB4860" s="5"/>
      <c r="FI4860" s="5"/>
      <c r="FJ4860" s="139"/>
      <c r="FL4860" s="2"/>
      <c r="FN4860" s="2"/>
    </row>
    <row r="4861" spans="153:170" x14ac:dyDescent="0.35">
      <c r="EW4861" s="31"/>
      <c r="FB4861" s="5"/>
      <c r="FI4861" s="5"/>
      <c r="FJ4861" s="139"/>
      <c r="FL4861" s="2"/>
      <c r="FN4861" s="2"/>
    </row>
    <row r="4862" spans="153:170" x14ac:dyDescent="0.35">
      <c r="EW4862" s="31"/>
      <c r="FB4862" s="5"/>
      <c r="FI4862" s="5"/>
      <c r="FJ4862" s="139"/>
      <c r="FL4862" s="2"/>
      <c r="FN4862" s="2"/>
    </row>
    <row r="4863" spans="153:170" x14ac:dyDescent="0.35">
      <c r="EW4863" s="31"/>
      <c r="FB4863" s="5"/>
      <c r="FI4863" s="5"/>
      <c r="FJ4863" s="139"/>
      <c r="FL4863" s="2"/>
      <c r="FN4863" s="2"/>
    </row>
    <row r="4864" spans="153:170" x14ac:dyDescent="0.35">
      <c r="EW4864" s="31"/>
      <c r="FB4864" s="5"/>
      <c r="FI4864" s="5"/>
      <c r="FJ4864" s="139"/>
      <c r="FL4864" s="2"/>
      <c r="FN4864" s="2"/>
    </row>
    <row r="4865" spans="153:170" x14ac:dyDescent="0.35">
      <c r="EW4865" s="31"/>
      <c r="FB4865" s="5"/>
      <c r="FI4865" s="5"/>
      <c r="FJ4865" s="139"/>
      <c r="FL4865" s="2"/>
      <c r="FN4865" s="2"/>
    </row>
    <row r="4866" spans="153:170" x14ac:dyDescent="0.35">
      <c r="EW4866" s="31"/>
      <c r="FB4866" s="5"/>
      <c r="FI4866" s="5"/>
      <c r="FJ4866" s="139"/>
      <c r="FL4866" s="2"/>
      <c r="FN4866" s="2"/>
    </row>
    <row r="4867" spans="153:170" x14ac:dyDescent="0.35">
      <c r="EW4867" s="31"/>
      <c r="FB4867" s="5"/>
      <c r="FI4867" s="5"/>
      <c r="FJ4867" s="139"/>
      <c r="FL4867" s="2"/>
      <c r="FN4867" s="2"/>
    </row>
    <row r="4868" spans="153:170" x14ac:dyDescent="0.35">
      <c r="EW4868" s="31"/>
      <c r="FB4868" s="5"/>
      <c r="FI4868" s="5"/>
      <c r="FJ4868" s="139"/>
      <c r="FL4868" s="2"/>
      <c r="FN4868" s="2"/>
    </row>
    <row r="4869" spans="153:170" x14ac:dyDescent="0.35">
      <c r="EW4869" s="31"/>
      <c r="FB4869" s="5"/>
      <c r="FI4869" s="5"/>
      <c r="FJ4869" s="139"/>
      <c r="FL4869" s="2"/>
      <c r="FN4869" s="2"/>
    </row>
    <row r="4870" spans="153:170" x14ac:dyDescent="0.35">
      <c r="EW4870" s="31"/>
      <c r="FB4870" s="5"/>
      <c r="FI4870" s="5"/>
      <c r="FJ4870" s="139"/>
      <c r="FL4870" s="2"/>
      <c r="FN4870" s="2"/>
    </row>
    <row r="4871" spans="153:170" x14ac:dyDescent="0.35">
      <c r="EW4871" s="31"/>
      <c r="FB4871" s="5"/>
      <c r="FI4871" s="5"/>
      <c r="FJ4871" s="139"/>
      <c r="FL4871" s="2"/>
      <c r="FN4871" s="2"/>
    </row>
    <row r="4872" spans="153:170" x14ac:dyDescent="0.35">
      <c r="EW4872" s="31"/>
      <c r="FB4872" s="5"/>
      <c r="FI4872" s="5"/>
      <c r="FJ4872" s="139"/>
      <c r="FL4872" s="2"/>
      <c r="FN4872" s="2"/>
    </row>
    <row r="4873" spans="153:170" x14ac:dyDescent="0.35">
      <c r="EW4873" s="31"/>
      <c r="FB4873" s="5"/>
      <c r="FI4873" s="5"/>
      <c r="FJ4873" s="139"/>
      <c r="FL4873" s="2"/>
      <c r="FN4873" s="2"/>
    </row>
    <row r="4874" spans="153:170" x14ac:dyDescent="0.35">
      <c r="EW4874" s="31"/>
      <c r="FB4874" s="5"/>
      <c r="FI4874" s="5"/>
      <c r="FJ4874" s="139"/>
      <c r="FL4874" s="2"/>
      <c r="FN4874" s="2"/>
    </row>
    <row r="4875" spans="153:170" x14ac:dyDescent="0.35">
      <c r="EW4875" s="31"/>
      <c r="FB4875" s="5"/>
      <c r="FI4875" s="5"/>
      <c r="FJ4875" s="139"/>
      <c r="FL4875" s="2"/>
      <c r="FN4875" s="2"/>
    </row>
    <row r="4876" spans="153:170" x14ac:dyDescent="0.35">
      <c r="EW4876" s="31"/>
      <c r="FB4876" s="5"/>
      <c r="FI4876" s="5"/>
      <c r="FJ4876" s="139"/>
      <c r="FL4876" s="2"/>
      <c r="FN4876" s="2"/>
    </row>
    <row r="4877" spans="153:170" x14ac:dyDescent="0.35">
      <c r="EW4877" s="31"/>
      <c r="FB4877" s="5"/>
      <c r="FI4877" s="5"/>
      <c r="FJ4877" s="139"/>
      <c r="FL4877" s="2"/>
      <c r="FN4877" s="2"/>
    </row>
    <row r="4878" spans="153:170" x14ac:dyDescent="0.35">
      <c r="EW4878" s="31"/>
      <c r="FB4878" s="5"/>
      <c r="FI4878" s="5"/>
      <c r="FJ4878" s="139"/>
      <c r="FL4878" s="2"/>
      <c r="FN4878" s="2"/>
    </row>
    <row r="4879" spans="153:170" x14ac:dyDescent="0.35">
      <c r="EW4879" s="31"/>
      <c r="FB4879" s="5"/>
      <c r="FI4879" s="5"/>
      <c r="FJ4879" s="139"/>
      <c r="FL4879" s="2"/>
      <c r="FN4879" s="2"/>
    </row>
    <row r="4880" spans="153:170" x14ac:dyDescent="0.35">
      <c r="EW4880" s="31"/>
      <c r="FB4880" s="5"/>
      <c r="FI4880" s="5"/>
      <c r="FJ4880" s="139"/>
      <c r="FL4880" s="2"/>
      <c r="FN4880" s="2"/>
    </row>
    <row r="4881" spans="153:170" x14ac:dyDescent="0.35">
      <c r="EW4881" s="31"/>
      <c r="FB4881" s="5"/>
      <c r="FI4881" s="5"/>
      <c r="FJ4881" s="139"/>
      <c r="FL4881" s="2"/>
      <c r="FN4881" s="2"/>
    </row>
    <row r="4882" spans="153:170" x14ac:dyDescent="0.35">
      <c r="EW4882" s="31"/>
      <c r="FB4882" s="5"/>
      <c r="FI4882" s="5"/>
      <c r="FJ4882" s="139"/>
      <c r="FL4882" s="2"/>
      <c r="FN4882" s="2"/>
    </row>
    <row r="4883" spans="153:170" x14ac:dyDescent="0.35">
      <c r="EW4883" s="31"/>
      <c r="FB4883" s="5"/>
      <c r="FI4883" s="5"/>
      <c r="FJ4883" s="139"/>
      <c r="FL4883" s="2"/>
      <c r="FN4883" s="2"/>
    </row>
    <row r="4884" spans="153:170" x14ac:dyDescent="0.35">
      <c r="EW4884" s="31"/>
      <c r="FB4884" s="5"/>
      <c r="FI4884" s="5"/>
      <c r="FJ4884" s="139"/>
      <c r="FL4884" s="2"/>
      <c r="FN4884" s="2"/>
    </row>
    <row r="4885" spans="153:170" x14ac:dyDescent="0.35">
      <c r="EW4885" s="31"/>
      <c r="FB4885" s="5"/>
      <c r="FI4885" s="5"/>
      <c r="FJ4885" s="139"/>
      <c r="FL4885" s="2"/>
      <c r="FN4885" s="2"/>
    </row>
    <row r="4886" spans="153:170" x14ac:dyDescent="0.35">
      <c r="EW4886" s="31"/>
      <c r="FB4886" s="5"/>
      <c r="FI4886" s="5"/>
      <c r="FJ4886" s="139"/>
      <c r="FL4886" s="2"/>
      <c r="FN4886" s="2"/>
    </row>
    <row r="4887" spans="153:170" x14ac:dyDescent="0.35">
      <c r="EW4887" s="31"/>
      <c r="FB4887" s="5"/>
      <c r="FI4887" s="5"/>
      <c r="FJ4887" s="139"/>
      <c r="FL4887" s="2"/>
      <c r="FN4887" s="2"/>
    </row>
    <row r="4888" spans="153:170" x14ac:dyDescent="0.35">
      <c r="EW4888" s="31"/>
      <c r="FB4888" s="5"/>
      <c r="FI4888" s="5"/>
      <c r="FJ4888" s="139"/>
      <c r="FL4888" s="2"/>
      <c r="FN4888" s="2"/>
    </row>
    <row r="4889" spans="153:170" x14ac:dyDescent="0.35">
      <c r="EW4889" s="31"/>
      <c r="FB4889" s="5"/>
      <c r="FI4889" s="5"/>
      <c r="FJ4889" s="139"/>
      <c r="FL4889" s="2"/>
      <c r="FN4889" s="2"/>
    </row>
    <row r="4890" spans="153:170" x14ac:dyDescent="0.35">
      <c r="EW4890" s="31"/>
      <c r="FB4890" s="5"/>
      <c r="FI4890" s="5"/>
      <c r="FJ4890" s="139"/>
      <c r="FL4890" s="2"/>
      <c r="FN4890" s="2"/>
    </row>
    <row r="4891" spans="153:170" x14ac:dyDescent="0.35">
      <c r="EW4891" s="31"/>
      <c r="FB4891" s="5"/>
      <c r="FI4891" s="5"/>
      <c r="FJ4891" s="139"/>
      <c r="FL4891" s="2"/>
      <c r="FN4891" s="2"/>
    </row>
    <row r="4892" spans="153:170" x14ac:dyDescent="0.35">
      <c r="EW4892" s="31"/>
      <c r="FB4892" s="5"/>
      <c r="FI4892" s="5"/>
      <c r="FJ4892" s="139"/>
      <c r="FL4892" s="2"/>
      <c r="FN4892" s="2"/>
    </row>
    <row r="4893" spans="153:170" x14ac:dyDescent="0.35">
      <c r="EW4893" s="31"/>
      <c r="FB4893" s="5"/>
      <c r="FI4893" s="5"/>
      <c r="FJ4893" s="139"/>
      <c r="FL4893" s="2"/>
      <c r="FN4893" s="2"/>
    </row>
    <row r="4894" spans="153:170" x14ac:dyDescent="0.35">
      <c r="EW4894" s="31"/>
      <c r="FB4894" s="5"/>
      <c r="FI4894" s="5"/>
      <c r="FJ4894" s="139"/>
      <c r="FL4894" s="2"/>
      <c r="FN4894" s="2"/>
    </row>
    <row r="4895" spans="153:170" x14ac:dyDescent="0.35">
      <c r="EW4895" s="31"/>
      <c r="FB4895" s="5"/>
      <c r="FI4895" s="5"/>
      <c r="FJ4895" s="139"/>
      <c r="FL4895" s="2"/>
      <c r="FN4895" s="2"/>
    </row>
    <row r="4896" spans="153:170" x14ac:dyDescent="0.35">
      <c r="EW4896" s="31"/>
      <c r="FB4896" s="5"/>
      <c r="FI4896" s="5"/>
      <c r="FJ4896" s="139"/>
      <c r="FL4896" s="2"/>
      <c r="FN4896" s="2"/>
    </row>
    <row r="4897" spans="153:170" x14ac:dyDescent="0.35">
      <c r="EW4897" s="31"/>
      <c r="FB4897" s="5"/>
      <c r="FI4897" s="5"/>
      <c r="FJ4897" s="139"/>
      <c r="FL4897" s="2"/>
      <c r="FN4897" s="2"/>
    </row>
    <row r="4898" spans="153:170" x14ac:dyDescent="0.35">
      <c r="EW4898" s="31"/>
      <c r="FB4898" s="5"/>
      <c r="FI4898" s="5"/>
      <c r="FJ4898" s="139"/>
      <c r="FL4898" s="2"/>
      <c r="FN4898" s="2"/>
    </row>
    <row r="4899" spans="153:170" x14ac:dyDescent="0.35">
      <c r="EW4899" s="31"/>
      <c r="FB4899" s="5"/>
      <c r="FI4899" s="5"/>
      <c r="FJ4899" s="139"/>
      <c r="FL4899" s="2"/>
      <c r="FN4899" s="2"/>
    </row>
    <row r="4900" spans="153:170" x14ac:dyDescent="0.35">
      <c r="EW4900" s="31"/>
      <c r="FB4900" s="5"/>
      <c r="FI4900" s="5"/>
      <c r="FJ4900" s="139"/>
      <c r="FL4900" s="2"/>
      <c r="FN4900" s="2"/>
    </row>
    <row r="4901" spans="153:170" x14ac:dyDescent="0.35">
      <c r="EW4901" s="31"/>
      <c r="FB4901" s="5"/>
      <c r="FI4901" s="5"/>
      <c r="FJ4901" s="139"/>
      <c r="FL4901" s="2"/>
      <c r="FN4901" s="2"/>
    </row>
    <row r="4902" spans="153:170" x14ac:dyDescent="0.35">
      <c r="EW4902" s="31"/>
      <c r="FB4902" s="5"/>
      <c r="FI4902" s="5"/>
      <c r="FJ4902" s="139"/>
      <c r="FL4902" s="2"/>
      <c r="FN4902" s="2"/>
    </row>
    <row r="4903" spans="153:170" x14ac:dyDescent="0.35">
      <c r="EW4903" s="31"/>
      <c r="FB4903" s="5"/>
      <c r="FI4903" s="5"/>
      <c r="FJ4903" s="139"/>
      <c r="FL4903" s="2"/>
      <c r="FN4903" s="2"/>
    </row>
    <row r="4904" spans="153:170" x14ac:dyDescent="0.35">
      <c r="EW4904" s="31"/>
      <c r="FB4904" s="5"/>
      <c r="FI4904" s="5"/>
      <c r="FJ4904" s="139"/>
      <c r="FL4904" s="2"/>
      <c r="FN4904" s="2"/>
    </row>
    <row r="4905" spans="153:170" x14ac:dyDescent="0.35">
      <c r="EW4905" s="31"/>
      <c r="FB4905" s="5"/>
      <c r="FI4905" s="5"/>
      <c r="FJ4905" s="139"/>
      <c r="FL4905" s="2"/>
      <c r="FN4905" s="2"/>
    </row>
    <row r="4906" spans="153:170" x14ac:dyDescent="0.35">
      <c r="EW4906" s="31"/>
      <c r="FB4906" s="5"/>
      <c r="FI4906" s="5"/>
      <c r="FJ4906" s="139"/>
      <c r="FL4906" s="2"/>
      <c r="FN4906" s="2"/>
    </row>
    <row r="4907" spans="153:170" x14ac:dyDescent="0.35">
      <c r="EW4907" s="31"/>
      <c r="FB4907" s="5"/>
      <c r="FI4907" s="5"/>
      <c r="FJ4907" s="139"/>
      <c r="FL4907" s="2"/>
      <c r="FN4907" s="2"/>
    </row>
    <row r="4908" spans="153:170" x14ac:dyDescent="0.35">
      <c r="EW4908" s="31"/>
      <c r="FB4908" s="5"/>
      <c r="FI4908" s="5"/>
      <c r="FJ4908" s="139"/>
      <c r="FL4908" s="2"/>
      <c r="FN4908" s="2"/>
    </row>
    <row r="4909" spans="153:170" x14ac:dyDescent="0.35">
      <c r="EW4909" s="31"/>
      <c r="FB4909" s="5"/>
      <c r="FI4909" s="5"/>
      <c r="FJ4909" s="139"/>
      <c r="FL4909" s="2"/>
      <c r="FN4909" s="2"/>
    </row>
    <row r="4910" spans="153:170" x14ac:dyDescent="0.35">
      <c r="EW4910" s="31"/>
      <c r="FB4910" s="5"/>
      <c r="FI4910" s="5"/>
      <c r="FJ4910" s="139"/>
      <c r="FL4910" s="2"/>
      <c r="FN4910" s="2"/>
    </row>
    <row r="4911" spans="153:170" x14ac:dyDescent="0.35">
      <c r="EW4911" s="31"/>
      <c r="FB4911" s="5"/>
      <c r="FI4911" s="5"/>
      <c r="FJ4911" s="139"/>
      <c r="FL4911" s="2"/>
      <c r="FN4911" s="2"/>
    </row>
    <row r="4912" spans="153:170" x14ac:dyDescent="0.35">
      <c r="EW4912" s="31"/>
      <c r="FB4912" s="5"/>
      <c r="FI4912" s="5"/>
      <c r="FJ4912" s="139"/>
      <c r="FL4912" s="2"/>
      <c r="FN4912" s="2"/>
    </row>
    <row r="4913" spans="153:170" x14ac:dyDescent="0.35">
      <c r="EW4913" s="31"/>
      <c r="FB4913" s="5"/>
      <c r="FI4913" s="5"/>
      <c r="FJ4913" s="139"/>
      <c r="FL4913" s="2"/>
      <c r="FN4913" s="2"/>
    </row>
    <row r="4914" spans="153:170" x14ac:dyDescent="0.35">
      <c r="EW4914" s="31"/>
      <c r="FB4914" s="5"/>
      <c r="FI4914" s="5"/>
      <c r="FJ4914" s="139"/>
      <c r="FL4914" s="2"/>
      <c r="FN4914" s="2"/>
    </row>
    <row r="4915" spans="153:170" x14ac:dyDescent="0.35">
      <c r="EW4915" s="31"/>
      <c r="FB4915" s="5"/>
      <c r="FI4915" s="5"/>
      <c r="FJ4915" s="139"/>
      <c r="FL4915" s="2"/>
      <c r="FN4915" s="2"/>
    </row>
    <row r="4916" spans="153:170" x14ac:dyDescent="0.35">
      <c r="EW4916" s="31"/>
      <c r="FB4916" s="5"/>
      <c r="FI4916" s="5"/>
      <c r="FJ4916" s="139"/>
      <c r="FL4916" s="2"/>
      <c r="FN4916" s="2"/>
    </row>
    <row r="4917" spans="153:170" x14ac:dyDescent="0.35">
      <c r="EW4917" s="31"/>
      <c r="FB4917" s="5"/>
      <c r="FI4917" s="5"/>
      <c r="FJ4917" s="139"/>
      <c r="FL4917" s="2"/>
      <c r="FN4917" s="2"/>
    </row>
    <row r="4918" spans="153:170" x14ac:dyDescent="0.35">
      <c r="EW4918" s="31"/>
      <c r="FB4918" s="5"/>
      <c r="FI4918" s="5"/>
      <c r="FJ4918" s="139"/>
      <c r="FL4918" s="2"/>
      <c r="FN4918" s="2"/>
    </row>
    <row r="4919" spans="153:170" x14ac:dyDescent="0.35">
      <c r="EW4919" s="31"/>
      <c r="FB4919" s="5"/>
      <c r="FI4919" s="5"/>
      <c r="FJ4919" s="139"/>
      <c r="FL4919" s="2"/>
      <c r="FN4919" s="2"/>
    </row>
    <row r="4920" spans="153:170" x14ac:dyDescent="0.35">
      <c r="EW4920" s="31"/>
      <c r="FB4920" s="5"/>
      <c r="FI4920" s="5"/>
      <c r="FJ4920" s="139"/>
      <c r="FL4920" s="2"/>
      <c r="FN4920" s="2"/>
    </row>
    <row r="4921" spans="153:170" x14ac:dyDescent="0.35">
      <c r="EW4921" s="31"/>
      <c r="FB4921" s="5"/>
      <c r="FI4921" s="5"/>
      <c r="FJ4921" s="139"/>
      <c r="FL4921" s="2"/>
      <c r="FN4921" s="2"/>
    </row>
    <row r="4922" spans="153:170" x14ac:dyDescent="0.35">
      <c r="EW4922" s="31"/>
      <c r="FB4922" s="5"/>
      <c r="FI4922" s="5"/>
      <c r="FJ4922" s="139"/>
      <c r="FL4922" s="2"/>
      <c r="FN4922" s="2"/>
    </row>
    <row r="4923" spans="153:170" x14ac:dyDescent="0.35">
      <c r="EW4923" s="31"/>
      <c r="FB4923" s="5"/>
      <c r="FI4923" s="5"/>
      <c r="FJ4923" s="139"/>
      <c r="FL4923" s="2"/>
      <c r="FN4923" s="2"/>
    </row>
    <row r="4924" spans="153:170" x14ac:dyDescent="0.35">
      <c r="EW4924" s="31"/>
      <c r="FB4924" s="5"/>
      <c r="FI4924" s="5"/>
      <c r="FJ4924" s="139"/>
      <c r="FL4924" s="2"/>
      <c r="FN4924" s="2"/>
    </row>
    <row r="4925" spans="153:170" x14ac:dyDescent="0.35">
      <c r="EW4925" s="31"/>
      <c r="FB4925" s="5"/>
      <c r="FI4925" s="5"/>
      <c r="FJ4925" s="139"/>
      <c r="FL4925" s="2"/>
      <c r="FN4925" s="2"/>
    </row>
    <row r="4926" spans="153:170" x14ac:dyDescent="0.35">
      <c r="EW4926" s="31"/>
      <c r="FB4926" s="5"/>
      <c r="FI4926" s="5"/>
      <c r="FJ4926" s="139"/>
      <c r="FL4926" s="2"/>
      <c r="FN4926" s="2"/>
    </row>
    <row r="4927" spans="153:170" x14ac:dyDescent="0.35">
      <c r="EW4927" s="31"/>
      <c r="FB4927" s="5"/>
      <c r="FI4927" s="5"/>
      <c r="FJ4927" s="139"/>
      <c r="FL4927" s="2"/>
      <c r="FN4927" s="2"/>
    </row>
    <row r="4928" spans="153:170" x14ac:dyDescent="0.35">
      <c r="EW4928" s="31"/>
      <c r="FB4928" s="5"/>
      <c r="FI4928" s="5"/>
      <c r="FJ4928" s="139"/>
      <c r="FL4928" s="2"/>
      <c r="FN4928" s="2"/>
    </row>
    <row r="4929" spans="153:170" x14ac:dyDescent="0.35">
      <c r="EW4929" s="31"/>
      <c r="FB4929" s="5"/>
      <c r="FI4929" s="5"/>
      <c r="FJ4929" s="139"/>
      <c r="FL4929" s="2"/>
      <c r="FN4929" s="2"/>
    </row>
    <row r="4930" spans="153:170" x14ac:dyDescent="0.35">
      <c r="EW4930" s="31"/>
      <c r="FB4930" s="5"/>
      <c r="FI4930" s="5"/>
      <c r="FJ4930" s="139"/>
      <c r="FL4930" s="2"/>
      <c r="FN4930" s="2"/>
    </row>
    <row r="4931" spans="153:170" x14ac:dyDescent="0.35">
      <c r="EW4931" s="31"/>
      <c r="FB4931" s="5"/>
      <c r="FI4931" s="5"/>
      <c r="FJ4931" s="139"/>
      <c r="FL4931" s="2"/>
      <c r="FN4931" s="2"/>
    </row>
    <row r="4932" spans="153:170" x14ac:dyDescent="0.35">
      <c r="EW4932" s="31"/>
      <c r="FB4932" s="5"/>
      <c r="FI4932" s="5"/>
      <c r="FJ4932" s="139"/>
      <c r="FL4932" s="2"/>
      <c r="FN4932" s="2"/>
    </row>
    <row r="4933" spans="153:170" x14ac:dyDescent="0.35">
      <c r="EW4933" s="31"/>
      <c r="FB4933" s="5"/>
      <c r="FI4933" s="5"/>
      <c r="FJ4933" s="139"/>
      <c r="FL4933" s="2"/>
      <c r="FN4933" s="2"/>
    </row>
    <row r="4934" spans="153:170" x14ac:dyDescent="0.35">
      <c r="EW4934" s="31"/>
      <c r="FB4934" s="5"/>
      <c r="FI4934" s="5"/>
      <c r="FJ4934" s="139"/>
      <c r="FL4934" s="2"/>
      <c r="FN4934" s="2"/>
    </row>
    <row r="4935" spans="153:170" x14ac:dyDescent="0.35">
      <c r="EW4935" s="31"/>
      <c r="FB4935" s="5"/>
      <c r="FI4935" s="5"/>
      <c r="FJ4935" s="139"/>
      <c r="FL4935" s="2"/>
      <c r="FN4935" s="2"/>
    </row>
    <row r="4936" spans="153:170" x14ac:dyDescent="0.35">
      <c r="EW4936" s="31"/>
      <c r="FB4936" s="5"/>
      <c r="FI4936" s="5"/>
      <c r="FJ4936" s="139"/>
      <c r="FL4936" s="2"/>
      <c r="FN4936" s="2"/>
    </row>
    <row r="4937" spans="153:170" x14ac:dyDescent="0.35">
      <c r="EW4937" s="31"/>
      <c r="FB4937" s="5"/>
      <c r="FI4937" s="5"/>
      <c r="FJ4937" s="139"/>
      <c r="FL4937" s="2"/>
      <c r="FN4937" s="2"/>
    </row>
    <row r="4938" spans="153:170" x14ac:dyDescent="0.35">
      <c r="EW4938" s="31"/>
      <c r="FB4938" s="5"/>
      <c r="FI4938" s="5"/>
      <c r="FJ4938" s="139"/>
      <c r="FL4938" s="2"/>
      <c r="FN4938" s="2"/>
    </row>
    <row r="4939" spans="153:170" x14ac:dyDescent="0.35">
      <c r="EW4939" s="31"/>
      <c r="FB4939" s="5"/>
      <c r="FI4939" s="5"/>
      <c r="FJ4939" s="139"/>
      <c r="FL4939" s="2"/>
      <c r="FN4939" s="2"/>
    </row>
    <row r="4940" spans="153:170" x14ac:dyDescent="0.35">
      <c r="EW4940" s="31"/>
      <c r="FB4940" s="5"/>
      <c r="FI4940" s="5"/>
      <c r="FJ4940" s="139"/>
      <c r="FL4940" s="2"/>
      <c r="FN4940" s="2"/>
    </row>
    <row r="4941" spans="153:170" x14ac:dyDescent="0.35">
      <c r="EW4941" s="31"/>
      <c r="FB4941" s="5"/>
      <c r="FI4941" s="5"/>
      <c r="FJ4941" s="139"/>
      <c r="FL4941" s="2"/>
      <c r="FN4941" s="2"/>
    </row>
    <row r="4942" spans="153:170" x14ac:dyDescent="0.35">
      <c r="EW4942" s="31"/>
      <c r="FB4942" s="5"/>
      <c r="FI4942" s="5"/>
      <c r="FJ4942" s="139"/>
      <c r="FL4942" s="2"/>
      <c r="FN4942" s="2"/>
    </row>
    <row r="4943" spans="153:170" x14ac:dyDescent="0.35">
      <c r="EW4943" s="31"/>
      <c r="FB4943" s="5"/>
      <c r="FI4943" s="5"/>
      <c r="FJ4943" s="139"/>
      <c r="FL4943" s="2"/>
      <c r="FN4943" s="2"/>
    </row>
    <row r="4944" spans="153:170" x14ac:dyDescent="0.35">
      <c r="EW4944" s="31"/>
      <c r="FB4944" s="5"/>
      <c r="FI4944" s="5"/>
      <c r="FJ4944" s="139"/>
      <c r="FL4944" s="2"/>
      <c r="FN4944" s="2"/>
    </row>
    <row r="4945" spans="153:170" x14ac:dyDescent="0.35">
      <c r="EW4945" s="31"/>
      <c r="FB4945" s="5"/>
      <c r="FI4945" s="5"/>
      <c r="FJ4945" s="139"/>
      <c r="FL4945" s="2"/>
      <c r="FN4945" s="2"/>
    </row>
    <row r="4946" spans="153:170" x14ac:dyDescent="0.35">
      <c r="EW4946" s="31"/>
      <c r="FB4946" s="5"/>
      <c r="FI4946" s="5"/>
      <c r="FJ4946" s="139"/>
      <c r="FL4946" s="2"/>
      <c r="FN4946" s="2"/>
    </row>
    <row r="4947" spans="153:170" x14ac:dyDescent="0.35">
      <c r="EW4947" s="31"/>
      <c r="FB4947" s="5"/>
      <c r="FI4947" s="5"/>
      <c r="FJ4947" s="139"/>
      <c r="FL4947" s="2"/>
      <c r="FN4947" s="2"/>
    </row>
    <row r="4948" spans="153:170" x14ac:dyDescent="0.35">
      <c r="EW4948" s="31"/>
      <c r="FB4948" s="5"/>
      <c r="FI4948" s="5"/>
      <c r="FJ4948" s="139"/>
      <c r="FL4948" s="2"/>
      <c r="FN4948" s="2"/>
    </row>
    <row r="4949" spans="153:170" x14ac:dyDescent="0.35">
      <c r="EW4949" s="31"/>
      <c r="FB4949" s="5"/>
      <c r="FI4949" s="5"/>
      <c r="FJ4949" s="139"/>
      <c r="FL4949" s="2"/>
      <c r="FN4949" s="2"/>
    </row>
    <row r="4950" spans="153:170" x14ac:dyDescent="0.35">
      <c r="EW4950" s="31"/>
      <c r="FB4950" s="5"/>
      <c r="FI4950" s="5"/>
      <c r="FJ4950" s="139"/>
      <c r="FL4950" s="2"/>
      <c r="FN4950" s="2"/>
    </row>
    <row r="4951" spans="153:170" x14ac:dyDescent="0.35">
      <c r="EW4951" s="31"/>
      <c r="FB4951" s="5"/>
      <c r="FI4951" s="5"/>
      <c r="FJ4951" s="139"/>
      <c r="FL4951" s="2"/>
      <c r="FN4951" s="2"/>
    </row>
    <row r="4952" spans="153:170" x14ac:dyDescent="0.35">
      <c r="EW4952" s="31"/>
      <c r="FB4952" s="5"/>
      <c r="FI4952" s="5"/>
      <c r="FJ4952" s="139"/>
      <c r="FL4952" s="2"/>
      <c r="FN4952" s="2"/>
    </row>
    <row r="4953" spans="153:170" x14ac:dyDescent="0.35">
      <c r="EW4953" s="31"/>
      <c r="FB4953" s="5"/>
      <c r="FI4953" s="5"/>
      <c r="FJ4953" s="139"/>
      <c r="FL4953" s="2"/>
      <c r="FN4953" s="2"/>
    </row>
    <row r="4954" spans="153:170" x14ac:dyDescent="0.35">
      <c r="EW4954" s="31"/>
      <c r="FB4954" s="5"/>
      <c r="FI4954" s="5"/>
      <c r="FJ4954" s="139"/>
      <c r="FL4954" s="2"/>
      <c r="FN4954" s="2"/>
    </row>
    <row r="4955" spans="153:170" x14ac:dyDescent="0.35">
      <c r="EW4955" s="31"/>
      <c r="FB4955" s="5"/>
      <c r="FI4955" s="5"/>
      <c r="FJ4955" s="139"/>
      <c r="FL4955" s="2"/>
      <c r="FN4955" s="2"/>
    </row>
    <row r="4956" spans="153:170" x14ac:dyDescent="0.35">
      <c r="EW4956" s="31"/>
      <c r="FB4956" s="5"/>
      <c r="FI4956" s="5"/>
      <c r="FJ4956" s="139"/>
      <c r="FL4956" s="2"/>
      <c r="FN4956" s="2"/>
    </row>
    <row r="4957" spans="153:170" x14ac:dyDescent="0.35">
      <c r="EW4957" s="31"/>
      <c r="FB4957" s="5"/>
      <c r="FI4957" s="5"/>
      <c r="FJ4957" s="139"/>
      <c r="FL4957" s="2"/>
      <c r="FN4957" s="2"/>
    </row>
    <row r="4958" spans="153:170" x14ac:dyDescent="0.35">
      <c r="EW4958" s="31"/>
      <c r="FB4958" s="5"/>
      <c r="FI4958" s="5"/>
      <c r="FJ4958" s="139"/>
      <c r="FL4958" s="2"/>
      <c r="FN4958" s="2"/>
    </row>
    <row r="4959" spans="153:170" x14ac:dyDescent="0.35">
      <c r="EW4959" s="31"/>
      <c r="FB4959" s="5"/>
      <c r="FI4959" s="5"/>
      <c r="FJ4959" s="139"/>
      <c r="FL4959" s="2"/>
      <c r="FN4959" s="2"/>
    </row>
    <row r="4960" spans="153:170" x14ac:dyDescent="0.35">
      <c r="EW4960" s="31"/>
      <c r="FB4960" s="5"/>
      <c r="FI4960" s="5"/>
      <c r="FJ4960" s="139"/>
      <c r="FL4960" s="2"/>
      <c r="FN4960" s="2"/>
    </row>
    <row r="4961" spans="153:170" x14ac:dyDescent="0.35">
      <c r="EW4961" s="31"/>
      <c r="FB4961" s="5"/>
      <c r="FI4961" s="5"/>
      <c r="FJ4961" s="139"/>
      <c r="FL4961" s="2"/>
      <c r="FN4961" s="2"/>
    </row>
    <row r="4962" spans="153:170" x14ac:dyDescent="0.35">
      <c r="EW4962" s="31"/>
      <c r="FB4962" s="5"/>
      <c r="FI4962" s="5"/>
      <c r="FJ4962" s="139"/>
      <c r="FL4962" s="2"/>
      <c r="FN4962" s="2"/>
    </row>
    <row r="4963" spans="153:170" x14ac:dyDescent="0.35">
      <c r="EW4963" s="31"/>
      <c r="FB4963" s="5"/>
      <c r="FI4963" s="5"/>
      <c r="FJ4963" s="139"/>
      <c r="FL4963" s="2"/>
      <c r="FN4963" s="2"/>
    </row>
    <row r="4964" spans="153:170" x14ac:dyDescent="0.35">
      <c r="EW4964" s="31"/>
      <c r="FB4964" s="5"/>
      <c r="FI4964" s="5"/>
      <c r="FJ4964" s="139"/>
      <c r="FL4964" s="2"/>
      <c r="FN4964" s="2"/>
    </row>
    <row r="4965" spans="153:170" x14ac:dyDescent="0.35">
      <c r="EW4965" s="31"/>
      <c r="FB4965" s="5"/>
      <c r="FI4965" s="5"/>
      <c r="FJ4965" s="139"/>
      <c r="FL4965" s="2"/>
      <c r="FN4965" s="2"/>
    </row>
    <row r="4966" spans="153:170" x14ac:dyDescent="0.35">
      <c r="EW4966" s="31"/>
      <c r="FB4966" s="5"/>
      <c r="FI4966" s="5"/>
      <c r="FJ4966" s="139"/>
      <c r="FL4966" s="2"/>
      <c r="FN4966" s="2"/>
    </row>
    <row r="4967" spans="153:170" x14ac:dyDescent="0.35">
      <c r="EW4967" s="31"/>
      <c r="FB4967" s="5"/>
      <c r="FI4967" s="5"/>
      <c r="FJ4967" s="139"/>
      <c r="FL4967" s="2"/>
      <c r="FN4967" s="2"/>
    </row>
    <row r="4968" spans="153:170" x14ac:dyDescent="0.35">
      <c r="EW4968" s="31"/>
      <c r="FB4968" s="5"/>
      <c r="FI4968" s="5"/>
      <c r="FJ4968" s="139"/>
      <c r="FL4968" s="2"/>
      <c r="FN4968" s="2"/>
    </row>
    <row r="4969" spans="153:170" x14ac:dyDescent="0.35">
      <c r="EW4969" s="31"/>
      <c r="FB4969" s="5"/>
      <c r="FI4969" s="5"/>
      <c r="FJ4969" s="139"/>
      <c r="FL4969" s="2"/>
      <c r="FN4969" s="2"/>
    </row>
    <row r="4970" spans="153:170" x14ac:dyDescent="0.35">
      <c r="EW4970" s="31"/>
      <c r="FB4970" s="5"/>
      <c r="FI4970" s="5"/>
      <c r="FJ4970" s="139"/>
      <c r="FL4970" s="2"/>
      <c r="FN4970" s="2"/>
    </row>
    <row r="4971" spans="153:170" x14ac:dyDescent="0.35">
      <c r="EW4971" s="31"/>
      <c r="FB4971" s="5"/>
      <c r="FI4971" s="5"/>
      <c r="FJ4971" s="139"/>
      <c r="FL4971" s="2"/>
      <c r="FN4971" s="2"/>
    </row>
    <row r="4972" spans="153:170" x14ac:dyDescent="0.35">
      <c r="EW4972" s="31"/>
      <c r="FB4972" s="5"/>
      <c r="FI4972" s="5"/>
      <c r="FJ4972" s="139"/>
      <c r="FL4972" s="2"/>
      <c r="FN4972" s="2"/>
    </row>
    <row r="4973" spans="153:170" x14ac:dyDescent="0.35">
      <c r="EW4973" s="31"/>
      <c r="FB4973" s="5"/>
      <c r="FI4973" s="5"/>
      <c r="FJ4973" s="139"/>
      <c r="FL4973" s="2"/>
      <c r="FN4973" s="2"/>
    </row>
    <row r="4974" spans="153:170" x14ac:dyDescent="0.35">
      <c r="EW4974" s="31"/>
      <c r="FB4974" s="5"/>
      <c r="FI4974" s="5"/>
      <c r="FJ4974" s="139"/>
      <c r="FL4974" s="2"/>
      <c r="FN4974" s="2"/>
    </row>
    <row r="4975" spans="153:170" x14ac:dyDescent="0.35">
      <c r="EW4975" s="31"/>
      <c r="FB4975" s="5"/>
      <c r="FI4975" s="5"/>
      <c r="FJ4975" s="139"/>
      <c r="FL4975" s="2"/>
      <c r="FN4975" s="2"/>
    </row>
    <row r="4976" spans="153:170" x14ac:dyDescent="0.35">
      <c r="EW4976" s="31"/>
      <c r="FB4976" s="5"/>
      <c r="FI4976" s="5"/>
      <c r="FJ4976" s="139"/>
      <c r="FL4976" s="2"/>
      <c r="FN4976" s="2"/>
    </row>
    <row r="4977" spans="153:170" x14ac:dyDescent="0.35">
      <c r="EW4977" s="31"/>
      <c r="FB4977" s="5"/>
      <c r="FI4977" s="5"/>
      <c r="FJ4977" s="139"/>
      <c r="FL4977" s="2"/>
      <c r="FN4977" s="2"/>
    </row>
    <row r="4978" spans="153:170" x14ac:dyDescent="0.35">
      <c r="EW4978" s="31"/>
      <c r="FB4978" s="5"/>
      <c r="FI4978" s="5"/>
      <c r="FJ4978" s="139"/>
      <c r="FL4978" s="2"/>
      <c r="FN4978" s="2"/>
    </row>
    <row r="4979" spans="153:170" x14ac:dyDescent="0.35">
      <c r="EW4979" s="31"/>
      <c r="FB4979" s="5"/>
      <c r="FI4979" s="5"/>
      <c r="FJ4979" s="139"/>
      <c r="FL4979" s="2"/>
      <c r="FN4979" s="2"/>
    </row>
    <row r="4980" spans="153:170" x14ac:dyDescent="0.35">
      <c r="EW4980" s="31"/>
      <c r="FB4980" s="5"/>
      <c r="FI4980" s="5"/>
      <c r="FJ4980" s="139"/>
      <c r="FL4980" s="2"/>
      <c r="FN4980" s="2"/>
    </row>
    <row r="4981" spans="153:170" x14ac:dyDescent="0.35">
      <c r="EW4981" s="31"/>
      <c r="FB4981" s="5"/>
      <c r="FI4981" s="5"/>
      <c r="FJ4981" s="139"/>
      <c r="FL4981" s="2"/>
      <c r="FN4981" s="2"/>
    </row>
    <row r="4982" spans="153:170" x14ac:dyDescent="0.35">
      <c r="EW4982" s="31"/>
      <c r="FB4982" s="5"/>
      <c r="FI4982" s="5"/>
      <c r="FJ4982" s="139"/>
      <c r="FL4982" s="2"/>
      <c r="FN4982" s="2"/>
    </row>
    <row r="4983" spans="153:170" x14ac:dyDescent="0.35">
      <c r="EW4983" s="31"/>
      <c r="FB4983" s="5"/>
      <c r="FI4983" s="5"/>
      <c r="FJ4983" s="139"/>
      <c r="FL4983" s="2"/>
      <c r="FN4983" s="2"/>
    </row>
    <row r="4984" spans="153:170" x14ac:dyDescent="0.35">
      <c r="EW4984" s="31"/>
      <c r="FB4984" s="5"/>
      <c r="FI4984" s="5"/>
      <c r="FJ4984" s="139"/>
      <c r="FL4984" s="2"/>
      <c r="FN4984" s="2"/>
    </row>
    <row r="4985" spans="153:170" x14ac:dyDescent="0.35">
      <c r="EW4985" s="31"/>
      <c r="FB4985" s="5"/>
      <c r="FI4985" s="5"/>
      <c r="FJ4985" s="139"/>
      <c r="FL4985" s="2"/>
      <c r="FN4985" s="2"/>
    </row>
    <row r="4986" spans="153:170" x14ac:dyDescent="0.35">
      <c r="EW4986" s="31"/>
      <c r="FB4986" s="5"/>
      <c r="FI4986" s="5"/>
      <c r="FJ4986" s="139"/>
      <c r="FL4986" s="2"/>
      <c r="FN4986" s="2"/>
    </row>
    <row r="4987" spans="153:170" x14ac:dyDescent="0.35">
      <c r="EW4987" s="31"/>
      <c r="FB4987" s="5"/>
      <c r="FI4987" s="5"/>
      <c r="FJ4987" s="139"/>
      <c r="FL4987" s="2"/>
      <c r="FN4987" s="2"/>
    </row>
    <row r="4988" spans="153:170" x14ac:dyDescent="0.35">
      <c r="EW4988" s="31"/>
      <c r="FB4988" s="5"/>
      <c r="FI4988" s="5"/>
      <c r="FJ4988" s="139"/>
      <c r="FL4988" s="2"/>
      <c r="FN4988" s="2"/>
    </row>
    <row r="4989" spans="153:170" x14ac:dyDescent="0.35">
      <c r="EW4989" s="31"/>
      <c r="FB4989" s="5"/>
      <c r="FI4989" s="5"/>
      <c r="FJ4989" s="139"/>
      <c r="FL4989" s="2"/>
      <c r="FN4989" s="2"/>
    </row>
    <row r="4990" spans="153:170" x14ac:dyDescent="0.35">
      <c r="EW4990" s="31"/>
      <c r="FB4990" s="5"/>
      <c r="FI4990" s="5"/>
      <c r="FJ4990" s="139"/>
      <c r="FL4990" s="2"/>
      <c r="FN4990" s="2"/>
    </row>
    <row r="4991" spans="153:170" x14ac:dyDescent="0.35">
      <c r="EW4991" s="31"/>
      <c r="FB4991" s="5"/>
      <c r="FI4991" s="5"/>
      <c r="FJ4991" s="139"/>
      <c r="FL4991" s="2"/>
      <c r="FN4991" s="2"/>
    </row>
    <row r="4992" spans="153:170" x14ac:dyDescent="0.35">
      <c r="EW4992" s="31"/>
      <c r="FB4992" s="5"/>
      <c r="FI4992" s="5"/>
      <c r="FJ4992" s="139"/>
      <c r="FL4992" s="2"/>
      <c r="FN4992" s="2"/>
    </row>
    <row r="4993" spans="153:170" x14ac:dyDescent="0.35">
      <c r="EW4993" s="31"/>
      <c r="FB4993" s="5"/>
      <c r="FI4993" s="5"/>
      <c r="FJ4993" s="139"/>
      <c r="FL4993" s="2"/>
      <c r="FN4993" s="2"/>
    </row>
    <row r="4994" spans="153:170" x14ac:dyDescent="0.35">
      <c r="EW4994" s="31"/>
      <c r="FB4994" s="5"/>
      <c r="FI4994" s="5"/>
      <c r="FJ4994" s="139"/>
      <c r="FL4994" s="2"/>
      <c r="FN4994" s="2"/>
    </row>
    <row r="4995" spans="153:170" x14ac:dyDescent="0.35">
      <c r="EW4995" s="31"/>
      <c r="FB4995" s="5"/>
      <c r="FI4995" s="5"/>
      <c r="FJ4995" s="139"/>
      <c r="FL4995" s="2"/>
      <c r="FN4995" s="2"/>
    </row>
    <row r="4996" spans="153:170" x14ac:dyDescent="0.35">
      <c r="EW4996" s="31"/>
      <c r="FB4996" s="5"/>
      <c r="FI4996" s="5"/>
      <c r="FJ4996" s="139"/>
      <c r="FL4996" s="2"/>
      <c r="FN4996" s="2"/>
    </row>
    <row r="4997" spans="153:170" x14ac:dyDescent="0.35">
      <c r="EW4997" s="31"/>
      <c r="FB4997" s="5"/>
      <c r="FI4997" s="5"/>
      <c r="FJ4997" s="139"/>
      <c r="FL4997" s="2"/>
      <c r="FN4997" s="2"/>
    </row>
    <row r="4998" spans="153:170" x14ac:dyDescent="0.35">
      <c r="EW4998" s="31"/>
      <c r="FB4998" s="5"/>
      <c r="FI4998" s="5"/>
      <c r="FJ4998" s="139"/>
      <c r="FL4998" s="2"/>
      <c r="FN4998" s="2"/>
    </row>
    <row r="4999" spans="153:170" x14ac:dyDescent="0.35">
      <c r="EW4999" s="31"/>
      <c r="FB4999" s="5"/>
      <c r="FI4999" s="5"/>
      <c r="FJ4999" s="139"/>
      <c r="FL4999" s="2"/>
      <c r="FN4999" s="2"/>
    </row>
    <row r="5000" spans="153:170" x14ac:dyDescent="0.35">
      <c r="EW5000" s="31"/>
      <c r="FB5000" s="5"/>
      <c r="FI5000" s="5"/>
      <c r="FJ5000" s="139"/>
      <c r="FL5000" s="2"/>
      <c r="FN5000" s="2"/>
    </row>
    <row r="5001" spans="153:170" x14ac:dyDescent="0.35">
      <c r="EW5001" s="31"/>
      <c r="FB5001" s="5"/>
      <c r="FI5001" s="5"/>
      <c r="FJ5001" s="139"/>
      <c r="FL5001" s="2"/>
      <c r="FN5001" s="2"/>
    </row>
    <row r="5002" spans="153:170" x14ac:dyDescent="0.35">
      <c r="EW5002" s="31"/>
      <c r="FB5002" s="5"/>
      <c r="FI5002" s="5"/>
      <c r="FJ5002" s="139"/>
      <c r="FL5002" s="2"/>
      <c r="FN5002" s="2"/>
    </row>
    <row r="5003" spans="153:170" x14ac:dyDescent="0.35">
      <c r="EW5003" s="31"/>
      <c r="FB5003" s="5"/>
      <c r="FI5003" s="5"/>
      <c r="FJ5003" s="139"/>
      <c r="FL5003" s="2"/>
      <c r="FN5003" s="2"/>
    </row>
    <row r="5004" spans="153:170" x14ac:dyDescent="0.35">
      <c r="EW5004" s="31"/>
      <c r="FB5004" s="5"/>
      <c r="FI5004" s="5"/>
      <c r="FJ5004" s="139"/>
      <c r="FL5004" s="2"/>
      <c r="FN5004" s="2"/>
    </row>
    <row r="5005" spans="153:170" x14ac:dyDescent="0.35">
      <c r="EW5005" s="31"/>
      <c r="FB5005" s="5"/>
      <c r="FI5005" s="5"/>
      <c r="FJ5005" s="139"/>
      <c r="FL5005" s="2"/>
      <c r="FN5005" s="2"/>
    </row>
    <row r="5006" spans="153:170" x14ac:dyDescent="0.35">
      <c r="EW5006" s="31"/>
      <c r="FB5006" s="5"/>
      <c r="FI5006" s="5"/>
      <c r="FJ5006" s="139"/>
      <c r="FL5006" s="2"/>
      <c r="FN5006" s="2"/>
    </row>
    <row r="5007" spans="153:170" x14ac:dyDescent="0.35">
      <c r="EW5007" s="31"/>
      <c r="FB5007" s="5"/>
      <c r="FI5007" s="5"/>
      <c r="FJ5007" s="139"/>
      <c r="FL5007" s="2"/>
      <c r="FN5007" s="2"/>
    </row>
    <row r="5008" spans="153:170" x14ac:dyDescent="0.35">
      <c r="EW5008" s="31"/>
      <c r="FB5008" s="5"/>
      <c r="FI5008" s="5"/>
      <c r="FJ5008" s="139"/>
      <c r="FL5008" s="2"/>
      <c r="FN5008" s="2"/>
    </row>
    <row r="5009" spans="153:170" x14ac:dyDescent="0.35">
      <c r="EW5009" s="31"/>
      <c r="FB5009" s="5"/>
      <c r="FI5009" s="5"/>
      <c r="FJ5009" s="139"/>
      <c r="FL5009" s="2"/>
      <c r="FN5009" s="2"/>
    </row>
    <row r="5010" spans="153:170" x14ac:dyDescent="0.35">
      <c r="EW5010" s="31"/>
      <c r="FB5010" s="5"/>
      <c r="FI5010" s="5"/>
      <c r="FJ5010" s="139"/>
      <c r="FL5010" s="2"/>
      <c r="FN5010" s="2"/>
    </row>
    <row r="5011" spans="153:170" x14ac:dyDescent="0.35">
      <c r="EW5011" s="31"/>
      <c r="FB5011" s="5"/>
      <c r="FI5011" s="5"/>
      <c r="FJ5011" s="139"/>
      <c r="FL5011" s="2"/>
      <c r="FN5011" s="2"/>
    </row>
    <row r="5012" spans="153:170" x14ac:dyDescent="0.35">
      <c r="EW5012" s="31"/>
      <c r="FB5012" s="5"/>
      <c r="FI5012" s="5"/>
      <c r="FJ5012" s="139"/>
      <c r="FL5012" s="2"/>
      <c r="FN5012" s="2"/>
    </row>
    <row r="5013" spans="153:170" x14ac:dyDescent="0.35">
      <c r="EW5013" s="31"/>
      <c r="FB5013" s="5"/>
      <c r="FI5013" s="5"/>
      <c r="FJ5013" s="139"/>
      <c r="FL5013" s="2"/>
      <c r="FN5013" s="2"/>
    </row>
    <row r="5014" spans="153:170" x14ac:dyDescent="0.35">
      <c r="EW5014" s="31"/>
      <c r="FB5014" s="5"/>
      <c r="FI5014" s="5"/>
      <c r="FJ5014" s="139"/>
      <c r="FL5014" s="2"/>
      <c r="FN5014" s="2"/>
    </row>
    <row r="5015" spans="153:170" x14ac:dyDescent="0.35">
      <c r="EW5015" s="31"/>
      <c r="FB5015" s="5"/>
      <c r="FI5015" s="5"/>
      <c r="FJ5015" s="139"/>
      <c r="FL5015" s="2"/>
      <c r="FN5015" s="2"/>
    </row>
    <row r="5016" spans="153:170" x14ac:dyDescent="0.35">
      <c r="EW5016" s="31"/>
      <c r="FB5016" s="5"/>
      <c r="FI5016" s="5"/>
      <c r="FJ5016" s="139"/>
      <c r="FL5016" s="2"/>
      <c r="FN5016" s="2"/>
    </row>
    <row r="5017" spans="153:170" x14ac:dyDescent="0.35">
      <c r="EW5017" s="31"/>
      <c r="FB5017" s="5"/>
      <c r="FI5017" s="5"/>
      <c r="FJ5017" s="139"/>
      <c r="FL5017" s="2"/>
      <c r="FN5017" s="2"/>
    </row>
    <row r="5018" spans="153:170" x14ac:dyDescent="0.35">
      <c r="EW5018" s="31"/>
      <c r="FB5018" s="5"/>
      <c r="FI5018" s="5"/>
      <c r="FJ5018" s="139"/>
      <c r="FL5018" s="2"/>
      <c r="FN5018" s="2"/>
    </row>
    <row r="5019" spans="153:170" x14ac:dyDescent="0.35">
      <c r="EW5019" s="31"/>
      <c r="FB5019" s="5"/>
      <c r="FI5019" s="5"/>
      <c r="FJ5019" s="139"/>
      <c r="FL5019" s="2"/>
      <c r="FN5019" s="2"/>
    </row>
    <row r="5020" spans="153:170" x14ac:dyDescent="0.35">
      <c r="EW5020" s="31"/>
      <c r="FB5020" s="5"/>
      <c r="FI5020" s="5"/>
      <c r="FJ5020" s="139"/>
      <c r="FL5020" s="2"/>
      <c r="FN5020" s="2"/>
    </row>
    <row r="5021" spans="153:170" x14ac:dyDescent="0.35">
      <c r="EW5021" s="31"/>
      <c r="FB5021" s="5"/>
      <c r="FI5021" s="5"/>
      <c r="FJ5021" s="139"/>
      <c r="FL5021" s="2"/>
      <c r="FN5021" s="2"/>
    </row>
    <row r="5022" spans="153:170" x14ac:dyDescent="0.35">
      <c r="EW5022" s="31"/>
      <c r="FB5022" s="5"/>
      <c r="FI5022" s="5"/>
      <c r="FJ5022" s="139"/>
      <c r="FL5022" s="2"/>
      <c r="FN5022" s="2"/>
    </row>
    <row r="5023" spans="153:170" x14ac:dyDescent="0.35">
      <c r="EW5023" s="31"/>
      <c r="FB5023" s="5"/>
      <c r="FI5023" s="5"/>
      <c r="FJ5023" s="139"/>
      <c r="FL5023" s="2"/>
      <c r="FN5023" s="2"/>
    </row>
    <row r="5024" spans="153:170" x14ac:dyDescent="0.35">
      <c r="EW5024" s="31"/>
      <c r="FB5024" s="5"/>
      <c r="FI5024" s="5"/>
      <c r="FJ5024" s="139"/>
      <c r="FL5024" s="2"/>
      <c r="FN5024" s="2"/>
    </row>
    <row r="5025" spans="153:170" x14ac:dyDescent="0.35">
      <c r="EW5025" s="31"/>
      <c r="FB5025" s="5"/>
      <c r="FI5025" s="5"/>
      <c r="FJ5025" s="139"/>
      <c r="FL5025" s="2"/>
      <c r="FN5025" s="2"/>
    </row>
    <row r="5026" spans="153:170" x14ac:dyDescent="0.35">
      <c r="EW5026" s="31"/>
      <c r="FB5026" s="5"/>
      <c r="FI5026" s="5"/>
      <c r="FJ5026" s="139"/>
      <c r="FL5026" s="2"/>
      <c r="FN5026" s="2"/>
    </row>
    <row r="5027" spans="153:170" x14ac:dyDescent="0.35">
      <c r="EW5027" s="31"/>
      <c r="FB5027" s="5"/>
      <c r="FI5027" s="5"/>
      <c r="FJ5027" s="139"/>
      <c r="FL5027" s="2"/>
      <c r="FN5027" s="2"/>
    </row>
    <row r="5028" spans="153:170" x14ac:dyDescent="0.35">
      <c r="EW5028" s="31"/>
      <c r="FB5028" s="5"/>
      <c r="FI5028" s="5"/>
      <c r="FJ5028" s="139"/>
      <c r="FL5028" s="2"/>
      <c r="FN5028" s="2"/>
    </row>
    <row r="5029" spans="153:170" x14ac:dyDescent="0.35">
      <c r="EW5029" s="31"/>
      <c r="FB5029" s="5"/>
      <c r="FI5029" s="5"/>
      <c r="FJ5029" s="139"/>
      <c r="FL5029" s="2"/>
      <c r="FN5029" s="2"/>
    </row>
    <row r="5030" spans="153:170" x14ac:dyDescent="0.35">
      <c r="EW5030" s="31"/>
      <c r="FB5030" s="5"/>
      <c r="FI5030" s="5"/>
      <c r="FJ5030" s="139"/>
      <c r="FL5030" s="2"/>
      <c r="FN5030" s="2"/>
    </row>
    <row r="5031" spans="153:170" x14ac:dyDescent="0.35">
      <c r="EW5031" s="31"/>
      <c r="FB5031" s="5"/>
      <c r="FI5031" s="5"/>
      <c r="FJ5031" s="139"/>
      <c r="FL5031" s="2"/>
      <c r="FN5031" s="2"/>
    </row>
    <row r="5032" spans="153:170" x14ac:dyDescent="0.35">
      <c r="EW5032" s="31"/>
      <c r="FB5032" s="5"/>
      <c r="FI5032" s="5"/>
      <c r="FJ5032" s="139"/>
      <c r="FL5032" s="2"/>
      <c r="FN5032" s="2"/>
    </row>
    <row r="5033" spans="153:170" x14ac:dyDescent="0.35">
      <c r="EW5033" s="31"/>
      <c r="FB5033" s="5"/>
      <c r="FI5033" s="5"/>
      <c r="FJ5033" s="139"/>
      <c r="FL5033" s="2"/>
      <c r="FN5033" s="2"/>
    </row>
    <row r="5034" spans="153:170" x14ac:dyDescent="0.35">
      <c r="EW5034" s="31"/>
      <c r="FB5034" s="5"/>
      <c r="FI5034" s="5"/>
      <c r="FJ5034" s="139"/>
      <c r="FL5034" s="2"/>
      <c r="FN5034" s="2"/>
    </row>
    <row r="5035" spans="153:170" x14ac:dyDescent="0.35">
      <c r="EW5035" s="31"/>
      <c r="FB5035" s="5"/>
      <c r="FI5035" s="5"/>
      <c r="FJ5035" s="139"/>
      <c r="FL5035" s="2"/>
      <c r="FN5035" s="2"/>
    </row>
    <row r="5036" spans="153:170" x14ac:dyDescent="0.35">
      <c r="EW5036" s="31"/>
      <c r="FB5036" s="5"/>
      <c r="FI5036" s="5"/>
      <c r="FJ5036" s="139"/>
      <c r="FL5036" s="2"/>
      <c r="FN5036" s="2"/>
    </row>
    <row r="5037" spans="153:170" x14ac:dyDescent="0.35">
      <c r="EW5037" s="31"/>
      <c r="FB5037" s="5"/>
      <c r="FI5037" s="5"/>
      <c r="FJ5037" s="139"/>
      <c r="FL5037" s="2"/>
      <c r="FN5037" s="2"/>
    </row>
    <row r="5038" spans="153:170" x14ac:dyDescent="0.35">
      <c r="EW5038" s="31"/>
      <c r="FB5038" s="5"/>
      <c r="FI5038" s="5"/>
      <c r="FJ5038" s="139"/>
      <c r="FL5038" s="2"/>
      <c r="FN5038" s="2"/>
    </row>
    <row r="5039" spans="153:170" x14ac:dyDescent="0.35">
      <c r="EW5039" s="31"/>
      <c r="FB5039" s="5"/>
      <c r="FI5039" s="5"/>
      <c r="FJ5039" s="139"/>
      <c r="FL5039" s="2"/>
      <c r="FN5039" s="2"/>
    </row>
    <row r="5040" spans="153:170" x14ac:dyDescent="0.35">
      <c r="EW5040" s="31"/>
      <c r="FB5040" s="5"/>
      <c r="FI5040" s="5"/>
      <c r="FJ5040" s="139"/>
      <c r="FL5040" s="2"/>
      <c r="FN5040" s="2"/>
    </row>
    <row r="5041" spans="153:170" x14ac:dyDescent="0.35">
      <c r="EW5041" s="31"/>
      <c r="FB5041" s="5"/>
      <c r="FI5041" s="5"/>
      <c r="FJ5041" s="139"/>
      <c r="FL5041" s="2"/>
      <c r="FN5041" s="2"/>
    </row>
    <row r="5042" spans="153:170" x14ac:dyDescent="0.35">
      <c r="EW5042" s="31"/>
      <c r="FB5042" s="5"/>
      <c r="FI5042" s="5"/>
      <c r="FJ5042" s="139"/>
      <c r="FL5042" s="2"/>
      <c r="FN5042" s="2"/>
    </row>
    <row r="5043" spans="153:170" x14ac:dyDescent="0.35">
      <c r="EW5043" s="31"/>
      <c r="FB5043" s="5"/>
      <c r="FI5043" s="5"/>
      <c r="FJ5043" s="139"/>
      <c r="FL5043" s="2"/>
      <c r="FN5043" s="2"/>
    </row>
    <row r="5044" spans="153:170" x14ac:dyDescent="0.35">
      <c r="EW5044" s="31"/>
      <c r="FB5044" s="5"/>
      <c r="FI5044" s="5"/>
      <c r="FJ5044" s="139"/>
      <c r="FL5044" s="2"/>
      <c r="FN5044" s="2"/>
    </row>
    <row r="5045" spans="153:170" x14ac:dyDescent="0.35">
      <c r="EW5045" s="31"/>
      <c r="FB5045" s="5"/>
      <c r="FI5045" s="5"/>
      <c r="FJ5045" s="139"/>
      <c r="FL5045" s="2"/>
      <c r="FN5045" s="2"/>
    </row>
    <row r="5046" spans="153:170" x14ac:dyDescent="0.35">
      <c r="EW5046" s="31"/>
      <c r="FB5046" s="5"/>
      <c r="FI5046" s="5"/>
      <c r="FJ5046" s="139"/>
      <c r="FL5046" s="2"/>
      <c r="FN5046" s="2"/>
    </row>
    <row r="5047" spans="153:170" x14ac:dyDescent="0.35">
      <c r="EW5047" s="31"/>
      <c r="FB5047" s="5"/>
      <c r="FI5047" s="5"/>
      <c r="FJ5047" s="139"/>
      <c r="FL5047" s="2"/>
      <c r="FN5047" s="2"/>
    </row>
    <row r="5048" spans="153:170" x14ac:dyDescent="0.35">
      <c r="EW5048" s="31"/>
      <c r="FB5048" s="5"/>
      <c r="FI5048" s="5"/>
      <c r="FJ5048" s="139"/>
      <c r="FL5048" s="2"/>
      <c r="FN5048" s="2"/>
    </row>
    <row r="5049" spans="153:170" x14ac:dyDescent="0.35">
      <c r="EW5049" s="31"/>
      <c r="FB5049" s="5"/>
      <c r="FI5049" s="5"/>
      <c r="FJ5049" s="139"/>
      <c r="FL5049" s="2"/>
      <c r="FN5049" s="2"/>
    </row>
    <row r="5050" spans="153:170" x14ac:dyDescent="0.35">
      <c r="EW5050" s="31"/>
      <c r="FB5050" s="5"/>
      <c r="FI5050" s="5"/>
      <c r="FJ5050" s="139"/>
      <c r="FL5050" s="2"/>
      <c r="FN5050" s="2"/>
    </row>
    <row r="5051" spans="153:170" x14ac:dyDescent="0.35">
      <c r="EW5051" s="31"/>
      <c r="FB5051" s="5"/>
      <c r="FI5051" s="5"/>
      <c r="FJ5051" s="139"/>
      <c r="FL5051" s="2"/>
      <c r="FN5051" s="2"/>
    </row>
    <row r="5052" spans="153:170" x14ac:dyDescent="0.35">
      <c r="EW5052" s="31"/>
      <c r="FB5052" s="5"/>
      <c r="FI5052" s="5"/>
      <c r="FJ5052" s="139"/>
      <c r="FL5052" s="2"/>
      <c r="FN5052" s="2"/>
    </row>
    <row r="5053" spans="153:170" x14ac:dyDescent="0.35">
      <c r="EW5053" s="31"/>
      <c r="FB5053" s="5"/>
      <c r="FI5053" s="5"/>
      <c r="FJ5053" s="139"/>
      <c r="FL5053" s="2"/>
      <c r="FN5053" s="2"/>
    </row>
    <row r="5054" spans="153:170" x14ac:dyDescent="0.35">
      <c r="EW5054" s="31"/>
      <c r="FB5054" s="5"/>
      <c r="FI5054" s="5"/>
      <c r="FJ5054" s="139"/>
      <c r="FL5054" s="2"/>
      <c r="FN5054" s="2"/>
    </row>
    <row r="5055" spans="153:170" x14ac:dyDescent="0.35">
      <c r="EW5055" s="31"/>
      <c r="FB5055" s="5"/>
      <c r="FI5055" s="5"/>
      <c r="FJ5055" s="139"/>
      <c r="FL5055" s="2"/>
      <c r="FN5055" s="2"/>
    </row>
    <row r="5056" spans="153:170" x14ac:dyDescent="0.35">
      <c r="EW5056" s="31"/>
      <c r="FB5056" s="5"/>
      <c r="FI5056" s="5"/>
      <c r="FJ5056" s="139"/>
      <c r="FL5056" s="2"/>
      <c r="FN5056" s="2"/>
    </row>
    <row r="5057" spans="153:170" x14ac:dyDescent="0.35">
      <c r="EW5057" s="31"/>
      <c r="FB5057" s="5"/>
      <c r="FI5057" s="5"/>
      <c r="FJ5057" s="139"/>
      <c r="FL5057" s="2"/>
      <c r="FN5057" s="2"/>
    </row>
    <row r="5058" spans="153:170" x14ac:dyDescent="0.35">
      <c r="EW5058" s="31"/>
      <c r="FB5058" s="5"/>
      <c r="FI5058" s="5"/>
      <c r="FJ5058" s="139"/>
      <c r="FL5058" s="2"/>
      <c r="FN5058" s="2"/>
    </row>
    <row r="5059" spans="153:170" x14ac:dyDescent="0.35">
      <c r="EW5059" s="31"/>
      <c r="FB5059" s="5"/>
      <c r="FI5059" s="5"/>
      <c r="FJ5059" s="139"/>
      <c r="FL5059" s="2"/>
      <c r="FN5059" s="2"/>
    </row>
    <row r="5060" spans="153:170" x14ac:dyDescent="0.35">
      <c r="EW5060" s="31"/>
      <c r="FB5060" s="5"/>
      <c r="FI5060" s="5"/>
      <c r="FJ5060" s="139"/>
      <c r="FL5060" s="2"/>
      <c r="FN5060" s="2"/>
    </row>
    <row r="5061" spans="153:170" x14ac:dyDescent="0.35">
      <c r="EW5061" s="31"/>
      <c r="FB5061" s="5"/>
      <c r="FI5061" s="5"/>
      <c r="FJ5061" s="139"/>
      <c r="FL5061" s="2"/>
      <c r="FN5061" s="2"/>
    </row>
    <row r="5062" spans="153:170" x14ac:dyDescent="0.35">
      <c r="EW5062" s="31"/>
      <c r="FB5062" s="5"/>
      <c r="FI5062" s="5"/>
      <c r="FJ5062" s="139"/>
      <c r="FL5062" s="2"/>
      <c r="FN5062" s="2"/>
    </row>
    <row r="5063" spans="153:170" x14ac:dyDescent="0.35">
      <c r="EW5063" s="31"/>
      <c r="FB5063" s="5"/>
      <c r="FI5063" s="5"/>
      <c r="FJ5063" s="139"/>
      <c r="FL5063" s="2"/>
      <c r="FN5063" s="2"/>
    </row>
    <row r="5064" spans="153:170" x14ac:dyDescent="0.35">
      <c r="EW5064" s="31"/>
      <c r="FB5064" s="5"/>
      <c r="FI5064" s="5"/>
      <c r="FJ5064" s="139"/>
      <c r="FL5064" s="2"/>
      <c r="FN5064" s="2"/>
    </row>
    <row r="5065" spans="153:170" x14ac:dyDescent="0.35">
      <c r="EW5065" s="31"/>
      <c r="FB5065" s="5"/>
      <c r="FI5065" s="5"/>
      <c r="FJ5065" s="139"/>
      <c r="FL5065" s="2"/>
      <c r="FN5065" s="2"/>
    </row>
    <row r="5066" spans="153:170" x14ac:dyDescent="0.35">
      <c r="EW5066" s="31"/>
      <c r="FB5066" s="5"/>
      <c r="FI5066" s="5"/>
      <c r="FJ5066" s="139"/>
      <c r="FL5066" s="2"/>
      <c r="FN5066" s="2"/>
    </row>
    <row r="5067" spans="153:170" x14ac:dyDescent="0.35">
      <c r="EW5067" s="31"/>
      <c r="FB5067" s="5"/>
      <c r="FI5067" s="5"/>
      <c r="FJ5067" s="139"/>
      <c r="FL5067" s="2"/>
      <c r="FN5067" s="2"/>
    </row>
    <row r="5068" spans="153:170" x14ac:dyDescent="0.35">
      <c r="EW5068" s="31"/>
      <c r="FB5068" s="5"/>
      <c r="FI5068" s="5"/>
      <c r="FJ5068" s="139"/>
      <c r="FL5068" s="2"/>
      <c r="FN5068" s="2"/>
    </row>
    <row r="5069" spans="153:170" x14ac:dyDescent="0.35">
      <c r="EW5069" s="31"/>
      <c r="FB5069" s="5"/>
      <c r="FI5069" s="5"/>
      <c r="FJ5069" s="139"/>
      <c r="FL5069" s="2"/>
      <c r="FN5069" s="2"/>
    </row>
    <row r="5070" spans="153:170" x14ac:dyDescent="0.35">
      <c r="EW5070" s="31"/>
      <c r="FB5070" s="5"/>
      <c r="FI5070" s="5"/>
      <c r="FJ5070" s="139"/>
      <c r="FL5070" s="2"/>
      <c r="FN5070" s="2"/>
    </row>
    <row r="5071" spans="153:170" x14ac:dyDescent="0.35">
      <c r="EW5071" s="31"/>
      <c r="FB5071" s="5"/>
      <c r="FI5071" s="5"/>
      <c r="FJ5071" s="139"/>
      <c r="FL5071" s="2"/>
      <c r="FN5071" s="2"/>
    </row>
    <row r="5072" spans="153:170" x14ac:dyDescent="0.35">
      <c r="EW5072" s="31"/>
      <c r="FB5072" s="5"/>
      <c r="FI5072" s="5"/>
      <c r="FJ5072" s="139"/>
      <c r="FL5072" s="2"/>
      <c r="FN5072" s="2"/>
    </row>
    <row r="5073" spans="153:170" x14ac:dyDescent="0.35">
      <c r="EW5073" s="31"/>
      <c r="FB5073" s="5"/>
      <c r="FI5073" s="5"/>
      <c r="FJ5073" s="139"/>
      <c r="FL5073" s="2"/>
      <c r="FN5073" s="2"/>
    </row>
    <row r="5074" spans="153:170" x14ac:dyDescent="0.35">
      <c r="EW5074" s="31"/>
      <c r="FB5074" s="5"/>
      <c r="FI5074" s="5"/>
      <c r="FJ5074" s="139"/>
      <c r="FL5074" s="2"/>
      <c r="FN5074" s="2"/>
    </row>
    <row r="5075" spans="153:170" x14ac:dyDescent="0.35">
      <c r="EW5075" s="31"/>
      <c r="FB5075" s="5"/>
      <c r="FI5075" s="5"/>
      <c r="FJ5075" s="139"/>
      <c r="FL5075" s="2"/>
      <c r="FN5075" s="2"/>
    </row>
    <row r="5076" spans="153:170" x14ac:dyDescent="0.35">
      <c r="EW5076" s="31"/>
      <c r="FB5076" s="5"/>
      <c r="FI5076" s="5"/>
      <c r="FJ5076" s="139"/>
      <c r="FL5076" s="2"/>
      <c r="FN5076" s="2"/>
    </row>
    <row r="5077" spans="153:170" x14ac:dyDescent="0.35">
      <c r="EW5077" s="31"/>
      <c r="FB5077" s="5"/>
      <c r="FI5077" s="5"/>
      <c r="FJ5077" s="139"/>
      <c r="FL5077" s="2"/>
      <c r="FN5077" s="2"/>
    </row>
    <row r="5078" spans="153:170" x14ac:dyDescent="0.35">
      <c r="EW5078" s="31"/>
      <c r="FB5078" s="5"/>
      <c r="FI5078" s="5"/>
      <c r="FJ5078" s="139"/>
      <c r="FL5078" s="2"/>
      <c r="FN5078" s="2"/>
    </row>
    <row r="5079" spans="153:170" x14ac:dyDescent="0.35">
      <c r="EW5079" s="31"/>
      <c r="FB5079" s="5"/>
      <c r="FI5079" s="5"/>
      <c r="FJ5079" s="139"/>
      <c r="FL5079" s="2"/>
      <c r="FN5079" s="2"/>
    </row>
    <row r="5080" spans="153:170" x14ac:dyDescent="0.35">
      <c r="EW5080" s="31"/>
      <c r="FB5080" s="5"/>
      <c r="FI5080" s="5"/>
      <c r="FJ5080" s="139"/>
      <c r="FL5080" s="2"/>
      <c r="FN5080" s="2"/>
    </row>
    <row r="5081" spans="153:170" x14ac:dyDescent="0.35">
      <c r="EW5081" s="31"/>
      <c r="FB5081" s="5"/>
      <c r="FI5081" s="5"/>
      <c r="FJ5081" s="139"/>
      <c r="FL5081" s="2"/>
      <c r="FN5081" s="2"/>
    </row>
    <row r="5082" spans="153:170" x14ac:dyDescent="0.35">
      <c r="EW5082" s="31"/>
      <c r="FB5082" s="5"/>
      <c r="FI5082" s="5"/>
      <c r="FJ5082" s="139"/>
      <c r="FL5082" s="2"/>
      <c r="FN5082" s="2"/>
    </row>
    <row r="5083" spans="153:170" x14ac:dyDescent="0.35">
      <c r="EW5083" s="31"/>
      <c r="FB5083" s="5"/>
      <c r="FI5083" s="5"/>
      <c r="FJ5083" s="139"/>
      <c r="FL5083" s="2"/>
      <c r="FN5083" s="2"/>
    </row>
    <row r="5084" spans="153:170" x14ac:dyDescent="0.35">
      <c r="EW5084" s="31"/>
      <c r="FB5084" s="5"/>
      <c r="FI5084" s="5"/>
      <c r="FJ5084" s="139"/>
      <c r="FL5084" s="2"/>
      <c r="FN5084" s="2"/>
    </row>
    <row r="5085" spans="153:170" x14ac:dyDescent="0.35">
      <c r="EW5085" s="31"/>
      <c r="FB5085" s="5"/>
      <c r="FI5085" s="5"/>
      <c r="FJ5085" s="139"/>
      <c r="FL5085" s="2"/>
      <c r="FN5085" s="2"/>
    </row>
    <row r="5086" spans="153:170" x14ac:dyDescent="0.35">
      <c r="EW5086" s="31"/>
      <c r="FB5086" s="5"/>
      <c r="FI5086" s="5"/>
      <c r="FJ5086" s="139"/>
      <c r="FL5086" s="2"/>
      <c r="FN5086" s="2"/>
    </row>
    <row r="5087" spans="153:170" x14ac:dyDescent="0.35">
      <c r="EW5087" s="31"/>
      <c r="FB5087" s="5"/>
      <c r="FI5087" s="5"/>
      <c r="FJ5087" s="139"/>
      <c r="FL5087" s="2"/>
      <c r="FN5087" s="2"/>
    </row>
    <row r="5088" spans="153:170" x14ac:dyDescent="0.35">
      <c r="EW5088" s="31"/>
      <c r="FB5088" s="5"/>
      <c r="FI5088" s="5"/>
      <c r="FJ5088" s="139"/>
      <c r="FL5088" s="2"/>
      <c r="FN5088" s="2"/>
    </row>
    <row r="5089" spans="153:170" x14ac:dyDescent="0.35">
      <c r="EW5089" s="31"/>
      <c r="FB5089" s="5"/>
      <c r="FI5089" s="5"/>
      <c r="FJ5089" s="139"/>
      <c r="FL5089" s="2"/>
      <c r="FN5089" s="2"/>
    </row>
    <row r="5090" spans="153:170" x14ac:dyDescent="0.35">
      <c r="EW5090" s="31"/>
      <c r="FB5090" s="5"/>
      <c r="FI5090" s="5"/>
      <c r="FJ5090" s="139"/>
      <c r="FL5090" s="2"/>
      <c r="FN5090" s="2"/>
    </row>
    <row r="5091" spans="153:170" x14ac:dyDescent="0.35">
      <c r="EW5091" s="31"/>
      <c r="FB5091" s="5"/>
      <c r="FI5091" s="5"/>
      <c r="FJ5091" s="139"/>
      <c r="FL5091" s="2"/>
      <c r="FN5091" s="2"/>
    </row>
    <row r="5092" spans="153:170" x14ac:dyDescent="0.35">
      <c r="EW5092" s="31"/>
      <c r="FB5092" s="5"/>
      <c r="FI5092" s="5"/>
      <c r="FJ5092" s="139"/>
      <c r="FL5092" s="2"/>
      <c r="FN5092" s="2"/>
    </row>
    <row r="5093" spans="153:170" x14ac:dyDescent="0.35">
      <c r="EW5093" s="31"/>
      <c r="FB5093" s="5"/>
      <c r="FI5093" s="5"/>
      <c r="FJ5093" s="139"/>
      <c r="FL5093" s="2"/>
      <c r="FN5093" s="2"/>
    </row>
    <row r="5094" spans="153:170" x14ac:dyDescent="0.35">
      <c r="EW5094" s="31"/>
      <c r="FB5094" s="5"/>
      <c r="FI5094" s="5"/>
      <c r="FJ5094" s="139"/>
      <c r="FL5094" s="2"/>
      <c r="FN5094" s="2"/>
    </row>
    <row r="5095" spans="153:170" x14ac:dyDescent="0.35">
      <c r="EW5095" s="31"/>
      <c r="FB5095" s="5"/>
      <c r="FI5095" s="5"/>
      <c r="FJ5095" s="139"/>
      <c r="FL5095" s="2"/>
      <c r="FN5095" s="2"/>
    </row>
    <row r="5096" spans="153:170" x14ac:dyDescent="0.35">
      <c r="EW5096" s="31"/>
      <c r="FB5096" s="5"/>
      <c r="FI5096" s="5"/>
      <c r="FJ5096" s="139"/>
      <c r="FL5096" s="2"/>
      <c r="FN5096" s="2"/>
    </row>
    <row r="5097" spans="153:170" x14ac:dyDescent="0.35">
      <c r="EW5097" s="31"/>
      <c r="FB5097" s="5"/>
      <c r="FI5097" s="5"/>
      <c r="FJ5097" s="139"/>
      <c r="FL5097" s="2"/>
      <c r="FN5097" s="2"/>
    </row>
    <row r="5098" spans="153:170" x14ac:dyDescent="0.35">
      <c r="EW5098" s="31"/>
      <c r="FB5098" s="5"/>
      <c r="FI5098" s="5"/>
      <c r="FJ5098" s="139"/>
      <c r="FL5098" s="2"/>
      <c r="FN5098" s="2"/>
    </row>
    <row r="5099" spans="153:170" x14ac:dyDescent="0.35">
      <c r="EW5099" s="31"/>
      <c r="FB5099" s="5"/>
      <c r="FI5099" s="5"/>
      <c r="FJ5099" s="139"/>
      <c r="FL5099" s="2"/>
      <c r="FN5099" s="2"/>
    </row>
    <row r="5100" spans="153:170" x14ac:dyDescent="0.35">
      <c r="EW5100" s="31"/>
      <c r="FB5100" s="5"/>
      <c r="FI5100" s="5"/>
      <c r="FJ5100" s="139"/>
      <c r="FL5100" s="2"/>
      <c r="FN5100" s="2"/>
    </row>
    <row r="5101" spans="153:170" x14ac:dyDescent="0.35">
      <c r="EW5101" s="31"/>
      <c r="FB5101" s="5"/>
      <c r="FI5101" s="5"/>
      <c r="FJ5101" s="139"/>
      <c r="FL5101" s="2"/>
      <c r="FN5101" s="2"/>
    </row>
    <row r="5102" spans="153:170" x14ac:dyDescent="0.35">
      <c r="EW5102" s="31"/>
      <c r="FB5102" s="5"/>
      <c r="FI5102" s="5"/>
      <c r="FJ5102" s="139"/>
      <c r="FL5102" s="2"/>
      <c r="FN5102" s="2"/>
    </row>
    <row r="5103" spans="153:170" x14ac:dyDescent="0.35">
      <c r="EW5103" s="31"/>
      <c r="FB5103" s="5"/>
      <c r="FI5103" s="5"/>
      <c r="FJ5103" s="139"/>
      <c r="FL5103" s="2"/>
      <c r="FN5103" s="2"/>
    </row>
    <row r="5104" spans="153:170" x14ac:dyDescent="0.35">
      <c r="EW5104" s="31"/>
      <c r="FB5104" s="5"/>
      <c r="FI5104" s="5"/>
      <c r="FJ5104" s="139"/>
      <c r="FL5104" s="2"/>
      <c r="FN5104" s="2"/>
    </row>
    <row r="5105" spans="153:170" x14ac:dyDescent="0.35">
      <c r="EW5105" s="31"/>
      <c r="FB5105" s="5"/>
      <c r="FI5105" s="5"/>
      <c r="FJ5105" s="139"/>
      <c r="FL5105" s="2"/>
      <c r="FN5105" s="2"/>
    </row>
    <row r="5106" spans="153:170" x14ac:dyDescent="0.35">
      <c r="EW5106" s="31"/>
      <c r="FB5106" s="5"/>
      <c r="FI5106" s="5"/>
      <c r="FJ5106" s="139"/>
      <c r="FL5106" s="2"/>
      <c r="FN5106" s="2"/>
    </row>
    <row r="5107" spans="153:170" x14ac:dyDescent="0.35">
      <c r="EW5107" s="31"/>
      <c r="FB5107" s="5"/>
      <c r="FI5107" s="5"/>
      <c r="FJ5107" s="139"/>
      <c r="FL5107" s="2"/>
      <c r="FN5107" s="2"/>
    </row>
    <row r="5108" spans="153:170" x14ac:dyDescent="0.35">
      <c r="EW5108" s="31"/>
      <c r="FB5108" s="5"/>
      <c r="FI5108" s="5"/>
      <c r="FJ5108" s="139"/>
      <c r="FL5108" s="2"/>
      <c r="FN5108" s="2"/>
    </row>
    <row r="5109" spans="153:170" x14ac:dyDescent="0.35">
      <c r="EW5109" s="31"/>
      <c r="FB5109" s="5"/>
      <c r="FI5109" s="5"/>
      <c r="FJ5109" s="139"/>
      <c r="FL5109" s="2"/>
      <c r="FN5109" s="2"/>
    </row>
    <row r="5110" spans="153:170" x14ac:dyDescent="0.35">
      <c r="EW5110" s="31"/>
      <c r="FB5110" s="5"/>
      <c r="FI5110" s="5"/>
      <c r="FJ5110" s="139"/>
      <c r="FL5110" s="2"/>
      <c r="FN5110" s="2"/>
    </row>
    <row r="5111" spans="153:170" x14ac:dyDescent="0.35">
      <c r="EW5111" s="31"/>
      <c r="FB5111" s="5"/>
      <c r="FI5111" s="5"/>
      <c r="FJ5111" s="139"/>
      <c r="FL5111" s="2"/>
      <c r="FN5111" s="2"/>
    </row>
    <row r="5112" spans="153:170" x14ac:dyDescent="0.35">
      <c r="EW5112" s="31"/>
      <c r="FB5112" s="5"/>
      <c r="FI5112" s="5"/>
      <c r="FJ5112" s="139"/>
      <c r="FL5112" s="2"/>
      <c r="FN5112" s="2"/>
    </row>
    <row r="5113" spans="153:170" x14ac:dyDescent="0.35">
      <c r="EW5113" s="31"/>
      <c r="FB5113" s="5"/>
      <c r="FI5113" s="5"/>
      <c r="FJ5113" s="139"/>
      <c r="FL5113" s="2"/>
      <c r="FN5113" s="2"/>
    </row>
    <row r="5114" spans="153:170" x14ac:dyDescent="0.35">
      <c r="EW5114" s="31"/>
      <c r="FB5114" s="5"/>
      <c r="FI5114" s="5"/>
      <c r="FJ5114" s="139"/>
      <c r="FL5114" s="2"/>
      <c r="FN5114" s="2"/>
    </row>
    <row r="5115" spans="153:170" x14ac:dyDescent="0.35">
      <c r="EW5115" s="31"/>
      <c r="FB5115" s="5"/>
      <c r="FI5115" s="5"/>
      <c r="FJ5115" s="139"/>
      <c r="FL5115" s="2"/>
      <c r="FN5115" s="2"/>
    </row>
    <row r="5116" spans="153:170" x14ac:dyDescent="0.35">
      <c r="EW5116" s="31"/>
      <c r="FB5116" s="5"/>
      <c r="FI5116" s="5"/>
      <c r="FJ5116" s="139"/>
      <c r="FL5116" s="2"/>
      <c r="FN5116" s="2"/>
    </row>
    <row r="5117" spans="153:170" x14ac:dyDescent="0.35">
      <c r="EW5117" s="31"/>
      <c r="FB5117" s="5"/>
      <c r="FI5117" s="5"/>
      <c r="FJ5117" s="139"/>
      <c r="FL5117" s="2"/>
      <c r="FN5117" s="2"/>
    </row>
    <row r="5118" spans="153:170" x14ac:dyDescent="0.35">
      <c r="EW5118" s="31"/>
      <c r="FB5118" s="5"/>
      <c r="FI5118" s="5"/>
      <c r="FJ5118" s="139"/>
      <c r="FL5118" s="2"/>
      <c r="FN5118" s="2"/>
    </row>
    <row r="5119" spans="153:170" x14ac:dyDescent="0.35">
      <c r="EW5119" s="31"/>
      <c r="FB5119" s="5"/>
      <c r="FI5119" s="5"/>
      <c r="FJ5119" s="139"/>
      <c r="FL5119" s="2"/>
      <c r="FN5119" s="2"/>
    </row>
    <row r="5120" spans="153:170" x14ac:dyDescent="0.35">
      <c r="EW5120" s="31"/>
      <c r="FB5120" s="5"/>
      <c r="FI5120" s="5"/>
      <c r="FJ5120" s="139"/>
      <c r="FL5120" s="2"/>
      <c r="FN5120" s="2"/>
    </row>
    <row r="5121" spans="153:170" x14ac:dyDescent="0.35">
      <c r="EW5121" s="31"/>
      <c r="FB5121" s="5"/>
      <c r="FI5121" s="5"/>
      <c r="FJ5121" s="139"/>
      <c r="FL5121" s="2"/>
      <c r="FN5121" s="2"/>
    </row>
    <row r="5122" spans="153:170" x14ac:dyDescent="0.35">
      <c r="EW5122" s="31"/>
      <c r="FB5122" s="5"/>
      <c r="FI5122" s="5"/>
      <c r="FJ5122" s="139"/>
      <c r="FL5122" s="2"/>
      <c r="FN5122" s="2"/>
    </row>
    <row r="5123" spans="153:170" x14ac:dyDescent="0.35">
      <c r="EW5123" s="31"/>
      <c r="FB5123" s="5"/>
      <c r="FI5123" s="5"/>
      <c r="FJ5123" s="139"/>
      <c r="FL5123" s="2"/>
      <c r="FN5123" s="2"/>
    </row>
    <row r="5124" spans="153:170" x14ac:dyDescent="0.35">
      <c r="EW5124" s="31"/>
      <c r="FB5124" s="5"/>
      <c r="FI5124" s="5"/>
      <c r="FJ5124" s="139"/>
      <c r="FL5124" s="2"/>
      <c r="FN5124" s="2"/>
    </row>
    <row r="5125" spans="153:170" x14ac:dyDescent="0.35">
      <c r="EW5125" s="31"/>
      <c r="FB5125" s="5"/>
      <c r="FI5125" s="5"/>
      <c r="FJ5125" s="139"/>
      <c r="FL5125" s="2"/>
      <c r="FN5125" s="2"/>
    </row>
    <row r="5126" spans="153:170" x14ac:dyDescent="0.35">
      <c r="EW5126" s="31"/>
      <c r="FB5126" s="5"/>
      <c r="FI5126" s="5"/>
      <c r="FJ5126" s="139"/>
      <c r="FL5126" s="2"/>
      <c r="FN5126" s="2"/>
    </row>
    <row r="5127" spans="153:170" x14ac:dyDescent="0.35">
      <c r="EW5127" s="31"/>
      <c r="FB5127" s="5"/>
      <c r="FI5127" s="5"/>
      <c r="FJ5127" s="139"/>
      <c r="FL5127" s="2"/>
      <c r="FN5127" s="2"/>
    </row>
    <row r="5128" spans="153:170" x14ac:dyDescent="0.35">
      <c r="EW5128" s="31"/>
      <c r="FB5128" s="5"/>
      <c r="FI5128" s="5"/>
      <c r="FJ5128" s="139"/>
      <c r="FL5128" s="2"/>
      <c r="FN5128" s="2"/>
    </row>
    <row r="5129" spans="153:170" x14ac:dyDescent="0.35">
      <c r="EW5129" s="31"/>
      <c r="FB5129" s="5"/>
      <c r="FI5129" s="5"/>
      <c r="FJ5129" s="139"/>
      <c r="FL5129" s="2"/>
      <c r="FN5129" s="2"/>
    </row>
    <row r="5130" spans="153:170" x14ac:dyDescent="0.35">
      <c r="EW5130" s="31"/>
      <c r="FB5130" s="5"/>
      <c r="FI5130" s="5"/>
      <c r="FJ5130" s="139"/>
      <c r="FL5130" s="2"/>
      <c r="FN5130" s="2"/>
    </row>
    <row r="5131" spans="153:170" x14ac:dyDescent="0.35">
      <c r="EW5131" s="31"/>
      <c r="FB5131" s="5"/>
      <c r="FI5131" s="5"/>
      <c r="FJ5131" s="139"/>
      <c r="FL5131" s="2"/>
      <c r="FN5131" s="2"/>
    </row>
    <row r="5132" spans="153:170" x14ac:dyDescent="0.35">
      <c r="EW5132" s="31"/>
      <c r="FB5132" s="5"/>
      <c r="FI5132" s="5"/>
      <c r="FJ5132" s="139"/>
      <c r="FL5132" s="2"/>
      <c r="FN5132" s="2"/>
    </row>
    <row r="5133" spans="153:170" x14ac:dyDescent="0.35">
      <c r="EW5133" s="31"/>
      <c r="FB5133" s="5"/>
      <c r="FI5133" s="5"/>
      <c r="FJ5133" s="139"/>
      <c r="FL5133" s="2"/>
      <c r="FN5133" s="2"/>
    </row>
    <row r="5134" spans="153:170" x14ac:dyDescent="0.35">
      <c r="EW5134" s="31"/>
      <c r="FB5134" s="5"/>
      <c r="FI5134" s="5"/>
      <c r="FJ5134" s="139"/>
      <c r="FL5134" s="2"/>
      <c r="FN5134" s="2"/>
    </row>
    <row r="5135" spans="153:170" x14ac:dyDescent="0.35">
      <c r="EW5135" s="31"/>
      <c r="FB5135" s="5"/>
      <c r="FI5135" s="5"/>
      <c r="FJ5135" s="139"/>
      <c r="FL5135" s="2"/>
      <c r="FN5135" s="2"/>
    </row>
    <row r="5136" spans="153:170" x14ac:dyDescent="0.35">
      <c r="EW5136" s="31"/>
      <c r="FB5136" s="5"/>
      <c r="FI5136" s="5"/>
      <c r="FJ5136" s="139"/>
      <c r="FL5136" s="2"/>
      <c r="FN5136" s="2"/>
    </row>
    <row r="5137" spans="153:170" x14ac:dyDescent="0.35">
      <c r="EW5137" s="31"/>
      <c r="FB5137" s="5"/>
      <c r="FI5137" s="5"/>
      <c r="FJ5137" s="139"/>
      <c r="FL5137" s="2"/>
      <c r="FN5137" s="2"/>
    </row>
    <row r="5138" spans="153:170" x14ac:dyDescent="0.35">
      <c r="EW5138" s="31"/>
      <c r="FB5138" s="5"/>
      <c r="FI5138" s="5"/>
      <c r="FJ5138" s="139"/>
      <c r="FL5138" s="2"/>
      <c r="FN5138" s="2"/>
    </row>
    <row r="5139" spans="153:170" x14ac:dyDescent="0.35">
      <c r="EW5139" s="31"/>
      <c r="FB5139" s="5"/>
      <c r="FI5139" s="5"/>
      <c r="FJ5139" s="139"/>
      <c r="FL5139" s="2"/>
      <c r="FN5139" s="2"/>
    </row>
    <row r="5140" spans="153:170" x14ac:dyDescent="0.35">
      <c r="EW5140" s="31"/>
      <c r="FB5140" s="5"/>
      <c r="FI5140" s="5"/>
      <c r="FJ5140" s="139"/>
      <c r="FL5140" s="2"/>
      <c r="FN5140" s="2"/>
    </row>
    <row r="5141" spans="153:170" x14ac:dyDescent="0.35">
      <c r="EW5141" s="31"/>
      <c r="FB5141" s="5"/>
      <c r="FI5141" s="5"/>
      <c r="FJ5141" s="139"/>
      <c r="FL5141" s="2"/>
      <c r="FN5141" s="2"/>
    </row>
    <row r="5142" spans="153:170" x14ac:dyDescent="0.35">
      <c r="EW5142" s="31"/>
      <c r="FB5142" s="5"/>
      <c r="FI5142" s="5"/>
      <c r="FJ5142" s="139"/>
      <c r="FL5142" s="2"/>
      <c r="FN5142" s="2"/>
    </row>
    <row r="5143" spans="153:170" x14ac:dyDescent="0.35">
      <c r="EW5143" s="31"/>
      <c r="FB5143" s="5"/>
      <c r="FI5143" s="5"/>
      <c r="FJ5143" s="139"/>
      <c r="FL5143" s="2"/>
      <c r="FN5143" s="2"/>
    </row>
    <row r="5144" spans="153:170" x14ac:dyDescent="0.35">
      <c r="EW5144" s="31"/>
      <c r="FB5144" s="5"/>
      <c r="FI5144" s="5"/>
      <c r="FJ5144" s="139"/>
      <c r="FL5144" s="2"/>
      <c r="FN5144" s="2"/>
    </row>
    <row r="5145" spans="153:170" x14ac:dyDescent="0.35">
      <c r="EW5145" s="31"/>
      <c r="FB5145" s="5"/>
      <c r="FI5145" s="5"/>
      <c r="FJ5145" s="139"/>
      <c r="FL5145" s="2"/>
      <c r="FN5145" s="2"/>
    </row>
    <row r="5146" spans="153:170" x14ac:dyDescent="0.35">
      <c r="EW5146" s="31"/>
      <c r="FB5146" s="5"/>
      <c r="FI5146" s="5"/>
      <c r="FJ5146" s="139"/>
      <c r="FL5146" s="2"/>
      <c r="FN5146" s="2"/>
    </row>
    <row r="5147" spans="153:170" x14ac:dyDescent="0.35">
      <c r="EW5147" s="31"/>
      <c r="FB5147" s="5"/>
      <c r="FI5147" s="5"/>
      <c r="FJ5147" s="139"/>
      <c r="FL5147" s="2"/>
      <c r="FN5147" s="2"/>
    </row>
    <row r="5148" spans="153:170" x14ac:dyDescent="0.35">
      <c r="EW5148" s="31"/>
      <c r="FB5148" s="5"/>
      <c r="FI5148" s="5"/>
      <c r="FJ5148" s="139"/>
      <c r="FL5148" s="2"/>
      <c r="FN5148" s="2"/>
    </row>
    <row r="5149" spans="153:170" x14ac:dyDescent="0.35">
      <c r="EW5149" s="31"/>
      <c r="FB5149" s="5"/>
      <c r="FI5149" s="5"/>
      <c r="FJ5149" s="139"/>
      <c r="FL5149" s="2"/>
      <c r="FN5149" s="2"/>
    </row>
    <row r="5150" spans="153:170" x14ac:dyDescent="0.35">
      <c r="EW5150" s="31"/>
      <c r="FB5150" s="5"/>
      <c r="FI5150" s="5"/>
      <c r="FJ5150" s="139"/>
      <c r="FL5150" s="2"/>
      <c r="FN5150" s="2"/>
    </row>
    <row r="5151" spans="153:170" x14ac:dyDescent="0.35">
      <c r="EW5151" s="31"/>
      <c r="FB5151" s="5"/>
      <c r="FI5151" s="5"/>
      <c r="FJ5151" s="139"/>
      <c r="FL5151" s="2"/>
      <c r="FN5151" s="2"/>
    </row>
    <row r="5152" spans="153:170" x14ac:dyDescent="0.35">
      <c r="EW5152" s="31"/>
      <c r="FB5152" s="5"/>
      <c r="FI5152" s="5"/>
      <c r="FJ5152" s="139"/>
      <c r="FL5152" s="2"/>
      <c r="FN5152" s="2"/>
    </row>
    <row r="5153" spans="153:170" x14ac:dyDescent="0.35">
      <c r="EW5153" s="31"/>
      <c r="FB5153" s="5"/>
      <c r="FI5153" s="5"/>
      <c r="FJ5153" s="139"/>
      <c r="FL5153" s="2"/>
      <c r="FN5153" s="2"/>
    </row>
    <row r="5154" spans="153:170" x14ac:dyDescent="0.35">
      <c r="EW5154" s="31"/>
      <c r="FB5154" s="5"/>
      <c r="FI5154" s="5"/>
      <c r="FJ5154" s="139"/>
      <c r="FL5154" s="2"/>
      <c r="FN5154" s="2"/>
    </row>
    <row r="5155" spans="153:170" x14ac:dyDescent="0.35">
      <c r="EW5155" s="31"/>
      <c r="FB5155" s="5"/>
      <c r="FI5155" s="5"/>
      <c r="FJ5155" s="139"/>
      <c r="FL5155" s="2"/>
      <c r="FN5155" s="2"/>
    </row>
    <row r="5156" spans="153:170" x14ac:dyDescent="0.35">
      <c r="EW5156" s="31"/>
      <c r="FB5156" s="5"/>
      <c r="FI5156" s="5"/>
      <c r="FJ5156" s="139"/>
      <c r="FL5156" s="2"/>
      <c r="FN5156" s="2"/>
    </row>
    <row r="5157" spans="153:170" x14ac:dyDescent="0.35">
      <c r="EW5157" s="31"/>
      <c r="FB5157" s="5"/>
      <c r="FI5157" s="5"/>
      <c r="FJ5157" s="139"/>
      <c r="FL5157" s="2"/>
      <c r="FN5157" s="2"/>
    </row>
    <row r="5158" spans="153:170" x14ac:dyDescent="0.35">
      <c r="EW5158" s="31"/>
      <c r="FB5158" s="5"/>
      <c r="FI5158" s="5"/>
      <c r="FJ5158" s="139"/>
      <c r="FL5158" s="2"/>
      <c r="FN5158" s="2"/>
    </row>
    <row r="5159" spans="153:170" x14ac:dyDescent="0.35">
      <c r="EW5159" s="31"/>
      <c r="FB5159" s="5"/>
      <c r="FI5159" s="5"/>
      <c r="FJ5159" s="139"/>
      <c r="FL5159" s="2"/>
      <c r="FN5159" s="2"/>
    </row>
    <row r="5160" spans="153:170" x14ac:dyDescent="0.35">
      <c r="EW5160" s="31"/>
      <c r="FB5160" s="5"/>
      <c r="FI5160" s="5"/>
      <c r="FJ5160" s="139"/>
      <c r="FL5160" s="2"/>
      <c r="FN5160" s="2"/>
    </row>
    <row r="5161" spans="153:170" x14ac:dyDescent="0.35">
      <c r="EW5161" s="31"/>
      <c r="FB5161" s="5"/>
      <c r="FI5161" s="5"/>
      <c r="FJ5161" s="139"/>
      <c r="FL5161" s="2"/>
      <c r="FN5161" s="2"/>
    </row>
    <row r="5162" spans="153:170" x14ac:dyDescent="0.35">
      <c r="EW5162" s="31"/>
      <c r="FB5162" s="5"/>
      <c r="FI5162" s="5"/>
      <c r="FJ5162" s="139"/>
      <c r="FL5162" s="2"/>
      <c r="FN5162" s="2"/>
    </row>
    <row r="5163" spans="153:170" x14ac:dyDescent="0.35">
      <c r="EW5163" s="31"/>
      <c r="FB5163" s="5"/>
      <c r="FI5163" s="5"/>
      <c r="FJ5163" s="139"/>
      <c r="FL5163" s="2"/>
      <c r="FN5163" s="2"/>
    </row>
    <row r="5164" spans="153:170" x14ac:dyDescent="0.35">
      <c r="EW5164" s="31"/>
      <c r="FB5164" s="5"/>
      <c r="FI5164" s="5"/>
      <c r="FJ5164" s="139"/>
      <c r="FL5164" s="2"/>
      <c r="FN5164" s="2"/>
    </row>
    <row r="5165" spans="153:170" x14ac:dyDescent="0.35">
      <c r="EW5165" s="31"/>
      <c r="FB5165" s="5"/>
      <c r="FI5165" s="5"/>
      <c r="FJ5165" s="139"/>
      <c r="FL5165" s="2"/>
      <c r="FN5165" s="2"/>
    </row>
    <row r="5166" spans="153:170" x14ac:dyDescent="0.35">
      <c r="EW5166" s="31"/>
      <c r="FB5166" s="5"/>
      <c r="FI5166" s="5"/>
      <c r="FJ5166" s="139"/>
      <c r="FL5166" s="2"/>
      <c r="FN5166" s="2"/>
    </row>
    <row r="5167" spans="153:170" x14ac:dyDescent="0.35">
      <c r="EW5167" s="31"/>
      <c r="FB5167" s="5"/>
      <c r="FI5167" s="5"/>
      <c r="FJ5167" s="139"/>
      <c r="FL5167" s="2"/>
      <c r="FN5167" s="2"/>
    </row>
    <row r="5168" spans="153:170" x14ac:dyDescent="0.35">
      <c r="EW5168" s="31"/>
      <c r="FB5168" s="5"/>
      <c r="FI5168" s="5"/>
      <c r="FJ5168" s="139"/>
      <c r="FL5168" s="2"/>
      <c r="FN5168" s="2"/>
    </row>
    <row r="5169" spans="153:170" x14ac:dyDescent="0.35">
      <c r="EW5169" s="31"/>
      <c r="FB5169" s="5"/>
      <c r="FI5169" s="5"/>
      <c r="FJ5169" s="139"/>
      <c r="FL5169" s="2"/>
      <c r="FN5169" s="2"/>
    </row>
    <row r="5170" spans="153:170" x14ac:dyDescent="0.35">
      <c r="EW5170" s="31"/>
      <c r="FB5170" s="5"/>
      <c r="FI5170" s="5"/>
      <c r="FJ5170" s="139"/>
      <c r="FL5170" s="2"/>
      <c r="FN5170" s="2"/>
    </row>
    <row r="5171" spans="153:170" x14ac:dyDescent="0.35">
      <c r="EW5171" s="31"/>
      <c r="FB5171" s="5"/>
      <c r="FI5171" s="5"/>
      <c r="FJ5171" s="139"/>
      <c r="FL5171" s="2"/>
      <c r="FN5171" s="2"/>
    </row>
    <row r="5172" spans="153:170" x14ac:dyDescent="0.35">
      <c r="EW5172" s="31"/>
      <c r="FB5172" s="5"/>
      <c r="FI5172" s="5"/>
      <c r="FJ5172" s="139"/>
      <c r="FL5172" s="2"/>
      <c r="FN5172" s="2"/>
    </row>
    <row r="5173" spans="153:170" x14ac:dyDescent="0.35">
      <c r="EW5173" s="31"/>
      <c r="FB5173" s="5"/>
      <c r="FI5173" s="5"/>
      <c r="FJ5173" s="139"/>
      <c r="FL5173" s="2"/>
      <c r="FN5173" s="2"/>
    </row>
    <row r="5174" spans="153:170" x14ac:dyDescent="0.35">
      <c r="EW5174" s="31"/>
      <c r="FB5174" s="5"/>
      <c r="FI5174" s="5"/>
      <c r="FJ5174" s="139"/>
      <c r="FL5174" s="2"/>
      <c r="FN5174" s="2"/>
    </row>
    <row r="5175" spans="153:170" x14ac:dyDescent="0.35">
      <c r="EW5175" s="31"/>
      <c r="FB5175" s="5"/>
      <c r="FI5175" s="5"/>
      <c r="FJ5175" s="139"/>
      <c r="FL5175" s="2"/>
      <c r="FN5175" s="2"/>
    </row>
    <row r="5176" spans="153:170" x14ac:dyDescent="0.35">
      <c r="EW5176" s="31"/>
      <c r="FB5176" s="5"/>
      <c r="FI5176" s="5"/>
      <c r="FJ5176" s="139"/>
      <c r="FL5176" s="2"/>
      <c r="FN5176" s="2"/>
    </row>
    <row r="5177" spans="153:170" x14ac:dyDescent="0.35">
      <c r="EW5177" s="31"/>
      <c r="FB5177" s="5"/>
      <c r="FI5177" s="5"/>
      <c r="FJ5177" s="139"/>
      <c r="FL5177" s="2"/>
      <c r="FN5177" s="2"/>
    </row>
    <row r="5178" spans="153:170" x14ac:dyDescent="0.35">
      <c r="EW5178" s="31"/>
      <c r="FB5178" s="5"/>
      <c r="FI5178" s="5"/>
      <c r="FJ5178" s="139"/>
      <c r="FL5178" s="2"/>
      <c r="FN5178" s="2"/>
    </row>
    <row r="5179" spans="153:170" x14ac:dyDescent="0.35">
      <c r="EW5179" s="31"/>
      <c r="FB5179" s="5"/>
      <c r="FI5179" s="5"/>
      <c r="FJ5179" s="139"/>
      <c r="FL5179" s="2"/>
      <c r="FN5179" s="2"/>
    </row>
    <row r="5180" spans="153:170" x14ac:dyDescent="0.35">
      <c r="EW5180" s="31"/>
      <c r="FB5180" s="5"/>
      <c r="FI5180" s="5"/>
      <c r="FJ5180" s="139"/>
      <c r="FL5180" s="2"/>
      <c r="FN5180" s="2"/>
    </row>
    <row r="5181" spans="153:170" x14ac:dyDescent="0.35">
      <c r="EW5181" s="31"/>
      <c r="FB5181" s="5"/>
      <c r="FI5181" s="5"/>
      <c r="FJ5181" s="139"/>
      <c r="FL5181" s="2"/>
      <c r="FN5181" s="2"/>
    </row>
    <row r="5182" spans="153:170" x14ac:dyDescent="0.35">
      <c r="EW5182" s="31"/>
      <c r="FB5182" s="5"/>
      <c r="FI5182" s="5"/>
      <c r="FJ5182" s="139"/>
      <c r="FL5182" s="2"/>
      <c r="FN5182" s="2"/>
    </row>
    <row r="5183" spans="153:170" x14ac:dyDescent="0.35">
      <c r="EW5183" s="31"/>
      <c r="FB5183" s="5"/>
      <c r="FI5183" s="5"/>
      <c r="FJ5183" s="139"/>
      <c r="FL5183" s="2"/>
      <c r="FN5183" s="2"/>
    </row>
    <row r="5184" spans="153:170" x14ac:dyDescent="0.35">
      <c r="EW5184" s="31"/>
      <c r="FB5184" s="5"/>
      <c r="FI5184" s="5"/>
      <c r="FJ5184" s="139"/>
      <c r="FL5184" s="2"/>
      <c r="FN5184" s="2"/>
    </row>
    <row r="5185" spans="153:170" x14ac:dyDescent="0.35">
      <c r="EW5185" s="31"/>
      <c r="FB5185" s="5"/>
      <c r="FI5185" s="5"/>
      <c r="FJ5185" s="139"/>
      <c r="FL5185" s="2"/>
      <c r="FN5185" s="2"/>
    </row>
    <row r="5186" spans="153:170" x14ac:dyDescent="0.35">
      <c r="EW5186" s="31"/>
      <c r="FB5186" s="5"/>
      <c r="FI5186" s="5"/>
      <c r="FJ5186" s="139"/>
      <c r="FL5186" s="2"/>
      <c r="FN5186" s="2"/>
    </row>
    <row r="5187" spans="153:170" x14ac:dyDescent="0.35">
      <c r="EW5187" s="31"/>
      <c r="FB5187" s="5"/>
      <c r="FI5187" s="5"/>
      <c r="FJ5187" s="139"/>
      <c r="FL5187" s="2"/>
      <c r="FN5187" s="2"/>
    </row>
    <row r="5188" spans="153:170" x14ac:dyDescent="0.35">
      <c r="EW5188" s="31"/>
      <c r="FB5188" s="5"/>
      <c r="FI5188" s="5"/>
      <c r="FJ5188" s="139"/>
      <c r="FL5188" s="2"/>
      <c r="FN5188" s="2"/>
    </row>
    <row r="5189" spans="153:170" x14ac:dyDescent="0.35">
      <c r="EW5189" s="31"/>
      <c r="FB5189" s="5"/>
      <c r="FI5189" s="5"/>
      <c r="FJ5189" s="139"/>
      <c r="FL5189" s="2"/>
      <c r="FN5189" s="2"/>
    </row>
    <row r="5190" spans="153:170" x14ac:dyDescent="0.35">
      <c r="EW5190" s="31"/>
      <c r="FB5190" s="5"/>
      <c r="FI5190" s="5"/>
      <c r="FJ5190" s="139"/>
      <c r="FL5190" s="2"/>
      <c r="FN5190" s="2"/>
    </row>
    <row r="5191" spans="153:170" x14ac:dyDescent="0.35">
      <c r="EW5191" s="31"/>
      <c r="FB5191" s="5"/>
      <c r="FI5191" s="5"/>
      <c r="FJ5191" s="139"/>
      <c r="FL5191" s="2"/>
      <c r="FN5191" s="2"/>
    </row>
    <row r="5192" spans="153:170" x14ac:dyDescent="0.35">
      <c r="EW5192" s="31"/>
      <c r="FB5192" s="5"/>
      <c r="FI5192" s="5"/>
      <c r="FJ5192" s="139"/>
      <c r="FL5192" s="2"/>
      <c r="FN5192" s="2"/>
    </row>
    <row r="5193" spans="153:170" x14ac:dyDescent="0.35">
      <c r="EW5193" s="31"/>
      <c r="FB5193" s="5"/>
      <c r="FI5193" s="5"/>
      <c r="FJ5193" s="139"/>
      <c r="FL5193" s="2"/>
      <c r="FN5193" s="2"/>
    </row>
    <row r="5194" spans="153:170" x14ac:dyDescent="0.35">
      <c r="EW5194" s="31"/>
      <c r="FB5194" s="5"/>
      <c r="FI5194" s="5"/>
      <c r="FJ5194" s="139"/>
      <c r="FL5194" s="2"/>
      <c r="FN5194" s="2"/>
    </row>
    <row r="5195" spans="153:170" x14ac:dyDescent="0.35">
      <c r="EW5195" s="31"/>
      <c r="FB5195" s="5"/>
      <c r="FI5195" s="5"/>
      <c r="FJ5195" s="139"/>
      <c r="FL5195" s="2"/>
      <c r="FN5195" s="2"/>
    </row>
    <row r="5196" spans="153:170" x14ac:dyDescent="0.35">
      <c r="EW5196" s="31"/>
      <c r="FB5196" s="5"/>
      <c r="FI5196" s="5"/>
      <c r="FJ5196" s="139"/>
      <c r="FL5196" s="2"/>
      <c r="FN5196" s="2"/>
    </row>
    <row r="5197" spans="153:170" x14ac:dyDescent="0.35">
      <c r="EW5197" s="31"/>
      <c r="FB5197" s="5"/>
      <c r="FI5197" s="5"/>
      <c r="FJ5197" s="139"/>
      <c r="FL5197" s="2"/>
      <c r="FN5197" s="2"/>
    </row>
    <row r="5198" spans="153:170" x14ac:dyDescent="0.35">
      <c r="EW5198" s="31"/>
      <c r="FB5198" s="5"/>
      <c r="FI5198" s="5"/>
      <c r="FJ5198" s="139"/>
      <c r="FL5198" s="2"/>
      <c r="FN5198" s="2"/>
    </row>
    <row r="5199" spans="153:170" x14ac:dyDescent="0.35">
      <c r="EW5199" s="31"/>
      <c r="FB5199" s="5"/>
      <c r="FI5199" s="5"/>
      <c r="FJ5199" s="139"/>
      <c r="FL5199" s="2"/>
      <c r="FN5199" s="2"/>
    </row>
    <row r="5200" spans="153:170" x14ac:dyDescent="0.35">
      <c r="EW5200" s="31"/>
      <c r="FB5200" s="5"/>
      <c r="FI5200" s="5"/>
      <c r="FJ5200" s="139"/>
      <c r="FL5200" s="2"/>
      <c r="FN5200" s="2"/>
    </row>
    <row r="5201" spans="153:170" x14ac:dyDescent="0.35">
      <c r="EW5201" s="31"/>
      <c r="FB5201" s="5"/>
      <c r="FI5201" s="5"/>
      <c r="FJ5201" s="139"/>
      <c r="FL5201" s="2"/>
      <c r="FN5201" s="2"/>
    </row>
    <row r="5202" spans="153:170" x14ac:dyDescent="0.35">
      <c r="EW5202" s="31"/>
      <c r="FB5202" s="5"/>
      <c r="FI5202" s="5"/>
      <c r="FJ5202" s="139"/>
      <c r="FL5202" s="2"/>
      <c r="FN5202" s="2"/>
    </row>
    <row r="5203" spans="153:170" x14ac:dyDescent="0.35">
      <c r="EW5203" s="31"/>
      <c r="FB5203" s="5"/>
      <c r="FI5203" s="5"/>
      <c r="FJ5203" s="139"/>
      <c r="FL5203" s="2"/>
      <c r="FN5203" s="2"/>
    </row>
    <row r="5204" spans="153:170" x14ac:dyDescent="0.35">
      <c r="EW5204" s="31"/>
      <c r="FB5204" s="5"/>
      <c r="FI5204" s="5"/>
      <c r="FJ5204" s="139"/>
      <c r="FL5204" s="2"/>
      <c r="FN5204" s="2"/>
    </row>
    <row r="5205" spans="153:170" x14ac:dyDescent="0.35">
      <c r="EW5205" s="31"/>
      <c r="FB5205" s="5"/>
      <c r="FI5205" s="5"/>
      <c r="FJ5205" s="139"/>
      <c r="FL5205" s="2"/>
      <c r="FN5205" s="2"/>
    </row>
    <row r="5206" spans="153:170" x14ac:dyDescent="0.35">
      <c r="EW5206" s="31"/>
      <c r="FB5206" s="5"/>
      <c r="FI5206" s="5"/>
      <c r="FJ5206" s="139"/>
      <c r="FL5206" s="2"/>
      <c r="FN5206" s="2"/>
    </row>
    <row r="5207" spans="153:170" x14ac:dyDescent="0.35">
      <c r="EW5207" s="31"/>
      <c r="FB5207" s="5"/>
      <c r="FI5207" s="5"/>
      <c r="FJ5207" s="139"/>
      <c r="FL5207" s="2"/>
      <c r="FN5207" s="2"/>
    </row>
    <row r="5208" spans="153:170" x14ac:dyDescent="0.35">
      <c r="EW5208" s="31"/>
      <c r="FB5208" s="5"/>
      <c r="FI5208" s="5"/>
      <c r="FJ5208" s="139"/>
      <c r="FL5208" s="2"/>
      <c r="FN5208" s="2"/>
    </row>
    <row r="5209" spans="153:170" x14ac:dyDescent="0.35">
      <c r="EW5209" s="31"/>
      <c r="FB5209" s="5"/>
      <c r="FI5209" s="5"/>
      <c r="FJ5209" s="139"/>
      <c r="FL5209" s="2"/>
      <c r="FN5209" s="2"/>
    </row>
    <row r="5210" spans="153:170" x14ac:dyDescent="0.35">
      <c r="EW5210" s="31"/>
      <c r="FB5210" s="5"/>
      <c r="FI5210" s="5"/>
      <c r="FJ5210" s="139"/>
      <c r="FL5210" s="2"/>
      <c r="FN5210" s="2"/>
    </row>
    <row r="5211" spans="153:170" x14ac:dyDescent="0.35">
      <c r="EW5211" s="31"/>
      <c r="FB5211" s="5"/>
      <c r="FI5211" s="5"/>
      <c r="FJ5211" s="139"/>
      <c r="FL5211" s="2"/>
      <c r="FN5211" s="2"/>
    </row>
    <row r="5212" spans="153:170" x14ac:dyDescent="0.35">
      <c r="EW5212" s="31"/>
      <c r="FB5212" s="5"/>
      <c r="FI5212" s="5"/>
      <c r="FJ5212" s="139"/>
      <c r="FL5212" s="2"/>
      <c r="FN5212" s="2"/>
    </row>
    <row r="5213" spans="153:170" x14ac:dyDescent="0.35">
      <c r="EW5213" s="31"/>
      <c r="FB5213" s="5"/>
      <c r="FI5213" s="5"/>
      <c r="FJ5213" s="139"/>
      <c r="FL5213" s="2"/>
      <c r="FN5213" s="2"/>
    </row>
    <row r="5214" spans="153:170" x14ac:dyDescent="0.35">
      <c r="EW5214" s="31"/>
      <c r="FB5214" s="5"/>
      <c r="FI5214" s="5"/>
      <c r="FJ5214" s="139"/>
      <c r="FL5214" s="2"/>
      <c r="FN5214" s="2"/>
    </row>
    <row r="5215" spans="153:170" x14ac:dyDescent="0.35">
      <c r="EW5215" s="31"/>
      <c r="FB5215" s="5"/>
      <c r="FI5215" s="5"/>
      <c r="FJ5215" s="139"/>
      <c r="FL5215" s="2"/>
      <c r="FN5215" s="2"/>
    </row>
    <row r="5216" spans="153:170" x14ac:dyDescent="0.35">
      <c r="EW5216" s="31"/>
      <c r="FB5216" s="5"/>
      <c r="FI5216" s="5"/>
      <c r="FJ5216" s="139"/>
      <c r="FL5216" s="2"/>
      <c r="FN5216" s="2"/>
    </row>
    <row r="5217" spans="153:170" x14ac:dyDescent="0.35">
      <c r="EW5217" s="31"/>
      <c r="FB5217" s="5"/>
      <c r="FI5217" s="5"/>
      <c r="FJ5217" s="139"/>
      <c r="FL5217" s="2"/>
      <c r="FN5217" s="2"/>
    </row>
    <row r="5218" spans="153:170" x14ac:dyDescent="0.35">
      <c r="EW5218" s="31"/>
      <c r="FB5218" s="5"/>
      <c r="FI5218" s="5"/>
      <c r="FJ5218" s="139"/>
      <c r="FL5218" s="2"/>
      <c r="FN5218" s="2"/>
    </row>
    <row r="5219" spans="153:170" x14ac:dyDescent="0.35">
      <c r="EW5219" s="31"/>
      <c r="FB5219" s="5"/>
      <c r="FI5219" s="5"/>
      <c r="FJ5219" s="139"/>
      <c r="FL5219" s="2"/>
      <c r="FN5219" s="2"/>
    </row>
    <row r="5220" spans="153:170" x14ac:dyDescent="0.35">
      <c r="EW5220" s="31"/>
      <c r="FB5220" s="5"/>
      <c r="FI5220" s="5"/>
      <c r="FJ5220" s="139"/>
      <c r="FL5220" s="2"/>
      <c r="FN5220" s="2"/>
    </row>
    <row r="5221" spans="153:170" x14ac:dyDescent="0.35">
      <c r="EW5221" s="31"/>
      <c r="FB5221" s="5"/>
      <c r="FI5221" s="5"/>
      <c r="FJ5221" s="139"/>
      <c r="FL5221" s="2"/>
      <c r="FN5221" s="2"/>
    </row>
    <row r="5222" spans="153:170" x14ac:dyDescent="0.35">
      <c r="EW5222" s="31"/>
      <c r="FB5222" s="5"/>
      <c r="FI5222" s="5"/>
      <c r="FJ5222" s="139"/>
      <c r="FL5222" s="2"/>
      <c r="FN5222" s="2"/>
    </row>
    <row r="5223" spans="153:170" x14ac:dyDescent="0.35">
      <c r="EW5223" s="31"/>
      <c r="FB5223" s="5"/>
      <c r="FI5223" s="5"/>
      <c r="FJ5223" s="139"/>
      <c r="FL5223" s="2"/>
      <c r="FN5223" s="2"/>
    </row>
    <row r="5224" spans="153:170" x14ac:dyDescent="0.35">
      <c r="EW5224" s="31"/>
      <c r="FB5224" s="5"/>
      <c r="FI5224" s="5"/>
      <c r="FJ5224" s="139"/>
      <c r="FL5224" s="2"/>
      <c r="FN5224" s="2"/>
    </row>
    <row r="5225" spans="153:170" x14ac:dyDescent="0.35">
      <c r="EW5225" s="31"/>
      <c r="FB5225" s="5"/>
      <c r="FI5225" s="5"/>
      <c r="FJ5225" s="139"/>
      <c r="FL5225" s="2"/>
      <c r="FN5225" s="2"/>
    </row>
    <row r="5226" spans="153:170" x14ac:dyDescent="0.35">
      <c r="EW5226" s="31"/>
      <c r="FB5226" s="5"/>
      <c r="FI5226" s="5"/>
      <c r="FJ5226" s="139"/>
      <c r="FL5226" s="2"/>
      <c r="FN5226" s="2"/>
    </row>
    <row r="5227" spans="153:170" x14ac:dyDescent="0.35">
      <c r="EW5227" s="31"/>
      <c r="FB5227" s="5"/>
      <c r="FI5227" s="5"/>
      <c r="FJ5227" s="139"/>
      <c r="FL5227" s="2"/>
      <c r="FN5227" s="2"/>
    </row>
    <row r="5228" spans="153:170" x14ac:dyDescent="0.35">
      <c r="EW5228" s="31"/>
      <c r="FB5228" s="5"/>
      <c r="FI5228" s="5"/>
      <c r="FJ5228" s="139"/>
      <c r="FL5228" s="2"/>
      <c r="FN5228" s="2"/>
    </row>
    <row r="5229" spans="153:170" x14ac:dyDescent="0.35">
      <c r="EW5229" s="31"/>
      <c r="FB5229" s="5"/>
      <c r="FI5229" s="5"/>
      <c r="FJ5229" s="139"/>
      <c r="FL5229" s="2"/>
      <c r="FN5229" s="2"/>
    </row>
    <row r="5230" spans="153:170" x14ac:dyDescent="0.35">
      <c r="EW5230" s="31"/>
      <c r="FB5230" s="5"/>
      <c r="FI5230" s="5"/>
      <c r="FJ5230" s="139"/>
      <c r="FL5230" s="2"/>
      <c r="FN5230" s="2"/>
    </row>
    <row r="5231" spans="153:170" x14ac:dyDescent="0.35">
      <c r="EW5231" s="31"/>
      <c r="FB5231" s="5"/>
      <c r="FI5231" s="5"/>
      <c r="FJ5231" s="139"/>
      <c r="FL5231" s="2"/>
      <c r="FN5231" s="2"/>
    </row>
    <row r="5232" spans="153:170" x14ac:dyDescent="0.35">
      <c r="EW5232" s="31"/>
      <c r="FB5232" s="5"/>
      <c r="FI5232" s="5"/>
      <c r="FJ5232" s="139"/>
      <c r="FL5232" s="2"/>
      <c r="FN5232" s="2"/>
    </row>
    <row r="5233" spans="153:170" x14ac:dyDescent="0.35">
      <c r="EW5233" s="31"/>
      <c r="FB5233" s="5"/>
      <c r="FI5233" s="5"/>
      <c r="FJ5233" s="139"/>
      <c r="FL5233" s="2"/>
      <c r="FN5233" s="2"/>
    </row>
    <row r="5234" spans="153:170" x14ac:dyDescent="0.35">
      <c r="EW5234" s="31"/>
      <c r="FB5234" s="5"/>
      <c r="FI5234" s="5"/>
      <c r="FJ5234" s="139"/>
      <c r="FL5234" s="2"/>
      <c r="FN5234" s="2"/>
    </row>
    <row r="5235" spans="153:170" x14ac:dyDescent="0.35">
      <c r="EW5235" s="31"/>
      <c r="FB5235" s="5"/>
      <c r="FI5235" s="5"/>
      <c r="FJ5235" s="139"/>
      <c r="FL5235" s="2"/>
      <c r="FN5235" s="2"/>
    </row>
    <row r="5236" spans="153:170" x14ac:dyDescent="0.35">
      <c r="EW5236" s="31"/>
      <c r="FB5236" s="5"/>
      <c r="FI5236" s="5"/>
      <c r="FJ5236" s="139"/>
      <c r="FL5236" s="2"/>
      <c r="FN5236" s="2"/>
    </row>
    <row r="5237" spans="153:170" x14ac:dyDescent="0.35">
      <c r="EW5237" s="31"/>
      <c r="FB5237" s="5"/>
      <c r="FI5237" s="5"/>
      <c r="FJ5237" s="139"/>
      <c r="FL5237" s="2"/>
      <c r="FN5237" s="2"/>
    </row>
    <row r="5238" spans="153:170" x14ac:dyDescent="0.35">
      <c r="EW5238" s="31"/>
      <c r="FB5238" s="5"/>
      <c r="FI5238" s="5"/>
      <c r="FJ5238" s="139"/>
      <c r="FL5238" s="2"/>
      <c r="FN5238" s="2"/>
    </row>
    <row r="5239" spans="153:170" x14ac:dyDescent="0.35">
      <c r="EW5239" s="31"/>
      <c r="FB5239" s="5"/>
      <c r="FI5239" s="5"/>
      <c r="FJ5239" s="139"/>
      <c r="FL5239" s="2"/>
      <c r="FN5239" s="2"/>
    </row>
    <row r="5240" spans="153:170" x14ac:dyDescent="0.35">
      <c r="EW5240" s="31"/>
      <c r="FB5240" s="5"/>
      <c r="FI5240" s="5"/>
      <c r="FJ5240" s="139"/>
      <c r="FL5240" s="2"/>
      <c r="FN5240" s="2"/>
    </row>
    <row r="5241" spans="153:170" x14ac:dyDescent="0.35">
      <c r="EW5241" s="31"/>
      <c r="FB5241" s="5"/>
      <c r="FI5241" s="5"/>
      <c r="FJ5241" s="139"/>
      <c r="FL5241" s="2"/>
      <c r="FN5241" s="2"/>
    </row>
    <row r="5242" spans="153:170" x14ac:dyDescent="0.35">
      <c r="EW5242" s="31"/>
      <c r="FB5242" s="5"/>
      <c r="FI5242" s="5"/>
      <c r="FJ5242" s="139"/>
      <c r="FL5242" s="2"/>
      <c r="FN5242" s="2"/>
    </row>
    <row r="5243" spans="153:170" x14ac:dyDescent="0.35">
      <c r="EW5243" s="31"/>
      <c r="FB5243" s="5"/>
      <c r="FI5243" s="5"/>
      <c r="FJ5243" s="139"/>
      <c r="FL5243" s="2"/>
      <c r="FN5243" s="2"/>
    </row>
    <row r="5244" spans="153:170" x14ac:dyDescent="0.35">
      <c r="EW5244" s="31"/>
      <c r="FB5244" s="5"/>
      <c r="FI5244" s="5"/>
      <c r="FJ5244" s="139"/>
      <c r="FL5244" s="2"/>
      <c r="FN5244" s="2"/>
    </row>
    <row r="5245" spans="153:170" x14ac:dyDescent="0.35">
      <c r="EW5245" s="31"/>
      <c r="FB5245" s="5"/>
      <c r="FI5245" s="5"/>
      <c r="FJ5245" s="139"/>
      <c r="FL5245" s="2"/>
      <c r="FN5245" s="2"/>
    </row>
    <row r="5246" spans="153:170" x14ac:dyDescent="0.35">
      <c r="EW5246" s="31"/>
      <c r="FB5246" s="5"/>
      <c r="FI5246" s="5"/>
      <c r="FJ5246" s="139"/>
      <c r="FL5246" s="2"/>
      <c r="FN5246" s="2"/>
    </row>
    <row r="5247" spans="153:170" x14ac:dyDescent="0.35">
      <c r="EW5247" s="31"/>
      <c r="FB5247" s="5"/>
      <c r="FI5247" s="5"/>
      <c r="FJ5247" s="139"/>
      <c r="FL5247" s="2"/>
      <c r="FN5247" s="2"/>
    </row>
    <row r="5248" spans="153:170" x14ac:dyDescent="0.35">
      <c r="EW5248" s="31"/>
      <c r="FB5248" s="5"/>
      <c r="FI5248" s="5"/>
      <c r="FJ5248" s="139"/>
      <c r="FL5248" s="2"/>
      <c r="FN5248" s="2"/>
    </row>
    <row r="5249" spans="153:170" x14ac:dyDescent="0.35">
      <c r="EW5249" s="31"/>
      <c r="FB5249" s="5"/>
      <c r="FI5249" s="5"/>
      <c r="FJ5249" s="139"/>
      <c r="FL5249" s="2"/>
      <c r="FN5249" s="2"/>
    </row>
    <row r="5250" spans="153:170" x14ac:dyDescent="0.35">
      <c r="EW5250" s="31"/>
      <c r="FB5250" s="5"/>
      <c r="FI5250" s="5"/>
      <c r="FJ5250" s="139"/>
      <c r="FL5250" s="2"/>
      <c r="FN5250" s="2"/>
    </row>
    <row r="5251" spans="153:170" x14ac:dyDescent="0.35">
      <c r="EW5251" s="31"/>
      <c r="FB5251" s="5"/>
      <c r="FI5251" s="5"/>
      <c r="FJ5251" s="139"/>
      <c r="FL5251" s="2"/>
      <c r="FN5251" s="2"/>
    </row>
    <row r="5252" spans="153:170" x14ac:dyDescent="0.35">
      <c r="EW5252" s="31"/>
      <c r="FB5252" s="5"/>
      <c r="FI5252" s="5"/>
      <c r="FJ5252" s="139"/>
      <c r="FL5252" s="2"/>
      <c r="FN5252" s="2"/>
    </row>
    <row r="5253" spans="153:170" x14ac:dyDescent="0.35">
      <c r="EW5253" s="31"/>
      <c r="FB5253" s="5"/>
      <c r="FI5253" s="5"/>
      <c r="FJ5253" s="139"/>
      <c r="FL5253" s="2"/>
      <c r="FN5253" s="2"/>
    </row>
    <row r="5254" spans="153:170" x14ac:dyDescent="0.35">
      <c r="EW5254" s="31"/>
      <c r="FB5254" s="5"/>
      <c r="FI5254" s="5"/>
      <c r="FJ5254" s="139"/>
      <c r="FL5254" s="2"/>
      <c r="FN5254" s="2"/>
    </row>
    <row r="5255" spans="153:170" x14ac:dyDescent="0.35">
      <c r="EW5255" s="31"/>
      <c r="FB5255" s="5"/>
      <c r="FI5255" s="5"/>
      <c r="FJ5255" s="139"/>
      <c r="FL5255" s="2"/>
      <c r="FN5255" s="2"/>
    </row>
    <row r="5256" spans="153:170" x14ac:dyDescent="0.35">
      <c r="EW5256" s="31"/>
      <c r="FB5256" s="5"/>
      <c r="FI5256" s="5"/>
      <c r="FJ5256" s="139"/>
      <c r="FL5256" s="2"/>
      <c r="FN5256" s="2"/>
    </row>
    <row r="5257" spans="153:170" x14ac:dyDescent="0.35">
      <c r="EW5257" s="31"/>
      <c r="FB5257" s="5"/>
      <c r="FI5257" s="5"/>
      <c r="FJ5257" s="139"/>
      <c r="FL5257" s="2"/>
      <c r="FN5257" s="2"/>
    </row>
    <row r="5258" spans="153:170" x14ac:dyDescent="0.35">
      <c r="EW5258" s="31"/>
      <c r="FB5258" s="5"/>
      <c r="FI5258" s="5"/>
      <c r="FJ5258" s="139"/>
      <c r="FL5258" s="2"/>
      <c r="FN5258" s="2"/>
    </row>
    <row r="5259" spans="153:170" x14ac:dyDescent="0.35">
      <c r="EW5259" s="31"/>
      <c r="FB5259" s="5"/>
      <c r="FI5259" s="5"/>
      <c r="FJ5259" s="139"/>
      <c r="FL5259" s="2"/>
      <c r="FN5259" s="2"/>
    </row>
    <row r="5260" spans="153:170" x14ac:dyDescent="0.35">
      <c r="EW5260" s="31"/>
      <c r="FB5260" s="5"/>
      <c r="FI5260" s="5"/>
      <c r="FJ5260" s="139"/>
      <c r="FL5260" s="2"/>
      <c r="FN5260" s="2"/>
    </row>
    <row r="5261" spans="153:170" x14ac:dyDescent="0.35">
      <c r="EW5261" s="31"/>
      <c r="FB5261" s="5"/>
      <c r="FI5261" s="5"/>
      <c r="FJ5261" s="139"/>
      <c r="FL5261" s="2"/>
      <c r="FN5261" s="2"/>
    </row>
    <row r="5262" spans="153:170" x14ac:dyDescent="0.35">
      <c r="EW5262" s="31"/>
      <c r="FB5262" s="5"/>
      <c r="FI5262" s="5"/>
      <c r="FJ5262" s="139"/>
      <c r="FL5262" s="2"/>
      <c r="FN5262" s="2"/>
    </row>
    <row r="5263" spans="153:170" x14ac:dyDescent="0.35">
      <c r="EW5263" s="31"/>
      <c r="FB5263" s="5"/>
      <c r="FI5263" s="5"/>
      <c r="FJ5263" s="139"/>
      <c r="FL5263" s="2"/>
      <c r="FN5263" s="2"/>
    </row>
    <row r="5264" spans="153:170" x14ac:dyDescent="0.35">
      <c r="EW5264" s="31"/>
      <c r="FB5264" s="5"/>
      <c r="FI5264" s="5"/>
      <c r="FJ5264" s="139"/>
      <c r="FL5264" s="2"/>
      <c r="FN5264" s="2"/>
    </row>
    <row r="5265" spans="153:170" x14ac:dyDescent="0.35">
      <c r="EW5265" s="31"/>
      <c r="FB5265" s="5"/>
      <c r="FI5265" s="5"/>
      <c r="FJ5265" s="139"/>
      <c r="FL5265" s="2"/>
      <c r="FN5265" s="2"/>
    </row>
    <row r="5266" spans="153:170" x14ac:dyDescent="0.35">
      <c r="EW5266" s="31"/>
      <c r="FB5266" s="5"/>
      <c r="FI5266" s="5"/>
      <c r="FJ5266" s="139"/>
      <c r="FL5266" s="2"/>
      <c r="FN5266" s="2"/>
    </row>
    <row r="5267" spans="153:170" x14ac:dyDescent="0.35">
      <c r="EW5267" s="31"/>
      <c r="FB5267" s="5"/>
      <c r="FI5267" s="5"/>
      <c r="FJ5267" s="139"/>
      <c r="FL5267" s="2"/>
      <c r="FN5267" s="2"/>
    </row>
    <row r="5268" spans="153:170" x14ac:dyDescent="0.35">
      <c r="EW5268" s="31"/>
      <c r="FB5268" s="5"/>
      <c r="FI5268" s="5"/>
      <c r="FJ5268" s="139"/>
      <c r="FL5268" s="2"/>
      <c r="FN5268" s="2"/>
    </row>
    <row r="5269" spans="153:170" x14ac:dyDescent="0.35">
      <c r="EW5269" s="31"/>
      <c r="FB5269" s="5"/>
      <c r="FI5269" s="5"/>
      <c r="FJ5269" s="139"/>
      <c r="FL5269" s="2"/>
      <c r="FN5269" s="2"/>
    </row>
    <row r="5270" spans="153:170" x14ac:dyDescent="0.35">
      <c r="EW5270" s="31"/>
      <c r="FB5270" s="5"/>
      <c r="FI5270" s="5"/>
      <c r="FJ5270" s="139"/>
      <c r="FL5270" s="2"/>
      <c r="FN5270" s="2"/>
    </row>
    <row r="5271" spans="153:170" x14ac:dyDescent="0.35">
      <c r="EW5271" s="31"/>
      <c r="FB5271" s="5"/>
      <c r="FI5271" s="5"/>
      <c r="FJ5271" s="139"/>
      <c r="FL5271" s="2"/>
      <c r="FN5271" s="2"/>
    </row>
    <row r="5272" spans="153:170" x14ac:dyDescent="0.35">
      <c r="EW5272" s="31"/>
      <c r="FB5272" s="5"/>
      <c r="FI5272" s="5"/>
      <c r="FJ5272" s="139"/>
      <c r="FL5272" s="2"/>
      <c r="FN5272" s="2"/>
    </row>
    <row r="5273" spans="153:170" x14ac:dyDescent="0.35">
      <c r="EW5273" s="31"/>
      <c r="FB5273" s="5"/>
      <c r="FI5273" s="5"/>
      <c r="FJ5273" s="139"/>
      <c r="FL5273" s="2"/>
      <c r="FN5273" s="2"/>
    </row>
    <row r="5274" spans="153:170" x14ac:dyDescent="0.35">
      <c r="EW5274" s="31"/>
      <c r="FB5274" s="5"/>
      <c r="FI5274" s="5"/>
      <c r="FJ5274" s="139"/>
      <c r="FL5274" s="2"/>
      <c r="FN5274" s="2"/>
    </row>
    <row r="5275" spans="153:170" x14ac:dyDescent="0.35">
      <c r="EW5275" s="31"/>
      <c r="FB5275" s="5"/>
      <c r="FI5275" s="5"/>
      <c r="FJ5275" s="139"/>
      <c r="FL5275" s="2"/>
      <c r="FN5275" s="2"/>
    </row>
    <row r="5276" spans="153:170" x14ac:dyDescent="0.35">
      <c r="EW5276" s="31"/>
      <c r="FB5276" s="5"/>
      <c r="FI5276" s="5"/>
      <c r="FJ5276" s="139"/>
      <c r="FL5276" s="2"/>
      <c r="FN5276" s="2"/>
    </row>
    <row r="5277" spans="153:170" x14ac:dyDescent="0.35">
      <c r="EW5277" s="31"/>
      <c r="FB5277" s="5"/>
      <c r="FI5277" s="5"/>
      <c r="FJ5277" s="139"/>
      <c r="FL5277" s="2"/>
      <c r="FN5277" s="2"/>
    </row>
    <row r="5278" spans="153:170" x14ac:dyDescent="0.35">
      <c r="EW5278" s="31"/>
      <c r="FB5278" s="5"/>
      <c r="FI5278" s="5"/>
      <c r="FJ5278" s="139"/>
      <c r="FL5278" s="2"/>
      <c r="FN5278" s="2"/>
    </row>
    <row r="5279" spans="153:170" x14ac:dyDescent="0.35">
      <c r="EW5279" s="31"/>
      <c r="FB5279" s="5"/>
      <c r="FI5279" s="5"/>
      <c r="FJ5279" s="139"/>
      <c r="FL5279" s="2"/>
      <c r="FN5279" s="2"/>
    </row>
    <row r="5280" spans="153:170" x14ac:dyDescent="0.35">
      <c r="EW5280" s="31"/>
      <c r="FB5280" s="5"/>
      <c r="FI5280" s="5"/>
      <c r="FJ5280" s="139"/>
      <c r="FL5280" s="2"/>
      <c r="FN5280" s="2"/>
    </row>
    <row r="5281" spans="153:170" x14ac:dyDescent="0.35">
      <c r="EW5281" s="31"/>
      <c r="FB5281" s="5"/>
      <c r="FI5281" s="5"/>
      <c r="FJ5281" s="139"/>
      <c r="FL5281" s="2"/>
      <c r="FN5281" s="2"/>
    </row>
    <row r="5282" spans="153:170" x14ac:dyDescent="0.35">
      <c r="EW5282" s="31"/>
      <c r="FB5282" s="5"/>
      <c r="FI5282" s="5"/>
      <c r="FJ5282" s="139"/>
      <c r="FL5282" s="2"/>
      <c r="FN5282" s="2"/>
    </row>
    <row r="5283" spans="153:170" x14ac:dyDescent="0.35">
      <c r="EW5283" s="31"/>
      <c r="FB5283" s="5"/>
      <c r="FI5283" s="5"/>
      <c r="FJ5283" s="139"/>
      <c r="FL5283" s="2"/>
      <c r="FN5283" s="2"/>
    </row>
    <row r="5284" spans="153:170" x14ac:dyDescent="0.35">
      <c r="EW5284" s="31"/>
      <c r="FB5284" s="5"/>
      <c r="FI5284" s="5"/>
      <c r="FJ5284" s="139"/>
      <c r="FL5284" s="2"/>
      <c r="FN5284" s="2"/>
    </row>
    <row r="5285" spans="153:170" x14ac:dyDescent="0.35">
      <c r="EW5285" s="31"/>
      <c r="FB5285" s="5"/>
      <c r="FI5285" s="5"/>
      <c r="FJ5285" s="139"/>
      <c r="FL5285" s="2"/>
      <c r="FN5285" s="2"/>
    </row>
    <row r="5286" spans="153:170" x14ac:dyDescent="0.35">
      <c r="EW5286" s="31"/>
      <c r="FB5286" s="5"/>
      <c r="FI5286" s="5"/>
      <c r="FJ5286" s="139"/>
      <c r="FL5286" s="2"/>
      <c r="FN5286" s="2"/>
    </row>
    <row r="5287" spans="153:170" x14ac:dyDescent="0.35">
      <c r="EW5287" s="31"/>
      <c r="FB5287" s="5"/>
      <c r="FI5287" s="5"/>
      <c r="FJ5287" s="139"/>
      <c r="FL5287" s="2"/>
      <c r="FN5287" s="2"/>
    </row>
    <row r="5288" spans="153:170" x14ac:dyDescent="0.35">
      <c r="EW5288" s="31"/>
      <c r="FB5288" s="5"/>
      <c r="FI5288" s="5"/>
      <c r="FJ5288" s="139"/>
      <c r="FL5288" s="2"/>
      <c r="FN5288" s="2"/>
    </row>
    <row r="5289" spans="153:170" x14ac:dyDescent="0.35">
      <c r="EW5289" s="31"/>
      <c r="FB5289" s="5"/>
      <c r="FI5289" s="5"/>
      <c r="FJ5289" s="139"/>
      <c r="FL5289" s="2"/>
      <c r="FN5289" s="2"/>
    </row>
    <row r="5290" spans="153:170" x14ac:dyDescent="0.35">
      <c r="EW5290" s="31"/>
      <c r="FB5290" s="5"/>
      <c r="FI5290" s="5"/>
      <c r="FJ5290" s="139"/>
      <c r="FL5290" s="2"/>
      <c r="FN5290" s="2"/>
    </row>
    <row r="5291" spans="153:170" x14ac:dyDescent="0.35">
      <c r="EW5291" s="31"/>
      <c r="FB5291" s="5"/>
      <c r="FI5291" s="5"/>
      <c r="FJ5291" s="139"/>
      <c r="FL5291" s="2"/>
      <c r="FN5291" s="2"/>
    </row>
    <row r="5292" spans="153:170" x14ac:dyDescent="0.35">
      <c r="EW5292" s="31"/>
      <c r="FB5292" s="5"/>
      <c r="FI5292" s="5"/>
      <c r="FJ5292" s="139"/>
      <c r="FL5292" s="2"/>
      <c r="FN5292" s="2"/>
    </row>
    <row r="5293" spans="153:170" x14ac:dyDescent="0.35">
      <c r="EW5293" s="31"/>
      <c r="FB5293" s="5"/>
      <c r="FI5293" s="5"/>
      <c r="FJ5293" s="139"/>
      <c r="FL5293" s="2"/>
      <c r="FN5293" s="2"/>
    </row>
    <row r="5294" spans="153:170" x14ac:dyDescent="0.35">
      <c r="EW5294" s="31"/>
      <c r="FB5294" s="5"/>
      <c r="FI5294" s="5"/>
      <c r="FJ5294" s="139"/>
      <c r="FL5294" s="2"/>
      <c r="FN5294" s="2"/>
    </row>
    <row r="5295" spans="153:170" x14ac:dyDescent="0.35">
      <c r="EW5295" s="31"/>
      <c r="FB5295" s="5"/>
      <c r="FI5295" s="5"/>
      <c r="FJ5295" s="139"/>
      <c r="FL5295" s="2"/>
      <c r="FN5295" s="2"/>
    </row>
    <row r="5296" spans="153:170" x14ac:dyDescent="0.35">
      <c r="EW5296" s="31"/>
      <c r="FB5296" s="5"/>
      <c r="FI5296" s="5"/>
      <c r="FJ5296" s="139"/>
      <c r="FL5296" s="2"/>
      <c r="FN5296" s="2"/>
    </row>
    <row r="5297" spans="153:170" x14ac:dyDescent="0.35">
      <c r="EW5297" s="31"/>
      <c r="FB5297" s="5"/>
      <c r="FI5297" s="5"/>
      <c r="FJ5297" s="139"/>
      <c r="FL5297" s="2"/>
      <c r="FN5297" s="2"/>
    </row>
    <row r="5298" spans="153:170" x14ac:dyDescent="0.35">
      <c r="EW5298" s="31"/>
      <c r="FB5298" s="5"/>
      <c r="FI5298" s="5"/>
      <c r="FJ5298" s="139"/>
      <c r="FL5298" s="2"/>
      <c r="FN5298" s="2"/>
    </row>
    <row r="5299" spans="153:170" x14ac:dyDescent="0.35">
      <c r="EW5299" s="31"/>
      <c r="FB5299" s="5"/>
      <c r="FI5299" s="5"/>
      <c r="FJ5299" s="139"/>
      <c r="FL5299" s="2"/>
      <c r="FN5299" s="2"/>
    </row>
    <row r="5300" spans="153:170" x14ac:dyDescent="0.35">
      <c r="EW5300" s="31"/>
      <c r="FB5300" s="5"/>
      <c r="FI5300" s="5"/>
      <c r="FJ5300" s="139"/>
      <c r="FL5300" s="2"/>
      <c r="FN5300" s="2"/>
    </row>
    <row r="5301" spans="153:170" x14ac:dyDescent="0.35">
      <c r="EW5301" s="31"/>
      <c r="FB5301" s="5"/>
      <c r="FI5301" s="5"/>
      <c r="FJ5301" s="139"/>
      <c r="FL5301" s="2"/>
      <c r="FN5301" s="2"/>
    </row>
    <row r="5302" spans="153:170" x14ac:dyDescent="0.35">
      <c r="EW5302" s="31"/>
      <c r="FB5302" s="5"/>
      <c r="FI5302" s="5"/>
      <c r="FJ5302" s="139"/>
      <c r="FL5302" s="2"/>
      <c r="FN5302" s="2"/>
    </row>
    <row r="5303" spans="153:170" x14ac:dyDescent="0.35">
      <c r="EW5303" s="31"/>
      <c r="FB5303" s="5"/>
      <c r="FI5303" s="5"/>
      <c r="FJ5303" s="139"/>
      <c r="FL5303" s="2"/>
      <c r="FN5303" s="2"/>
    </row>
    <row r="5304" spans="153:170" x14ac:dyDescent="0.35">
      <c r="EW5304" s="31"/>
      <c r="FB5304" s="5"/>
      <c r="FI5304" s="5"/>
      <c r="FJ5304" s="139"/>
      <c r="FL5304" s="2"/>
      <c r="FN5304" s="2"/>
    </row>
    <row r="5305" spans="153:170" x14ac:dyDescent="0.35">
      <c r="EW5305" s="31"/>
      <c r="FB5305" s="5"/>
      <c r="FI5305" s="5"/>
      <c r="FJ5305" s="139"/>
      <c r="FL5305" s="2"/>
      <c r="FN5305" s="2"/>
    </row>
    <row r="5306" spans="153:170" x14ac:dyDescent="0.35">
      <c r="EW5306" s="31"/>
      <c r="FB5306" s="5"/>
      <c r="FI5306" s="5"/>
      <c r="FJ5306" s="139"/>
      <c r="FL5306" s="2"/>
      <c r="FN5306" s="2"/>
    </row>
    <row r="5307" spans="153:170" x14ac:dyDescent="0.35">
      <c r="EW5307" s="31"/>
      <c r="FB5307" s="5"/>
      <c r="FI5307" s="5"/>
      <c r="FJ5307" s="139"/>
      <c r="FL5307" s="2"/>
      <c r="FN5307" s="2"/>
    </row>
    <row r="5308" spans="153:170" x14ac:dyDescent="0.35">
      <c r="EW5308" s="31"/>
      <c r="FB5308" s="5"/>
      <c r="FI5308" s="5"/>
      <c r="FJ5308" s="139"/>
      <c r="FL5308" s="2"/>
      <c r="FN5308" s="2"/>
    </row>
    <row r="5309" spans="153:170" x14ac:dyDescent="0.35">
      <c r="EW5309" s="31"/>
      <c r="FB5309" s="5"/>
      <c r="FI5309" s="5"/>
      <c r="FJ5309" s="139"/>
      <c r="FL5309" s="2"/>
      <c r="FN5309" s="2"/>
    </row>
    <row r="5310" spans="153:170" x14ac:dyDescent="0.35">
      <c r="EW5310" s="31"/>
      <c r="FB5310" s="5"/>
      <c r="FI5310" s="5"/>
      <c r="FJ5310" s="139"/>
      <c r="FL5310" s="2"/>
      <c r="FN5310" s="2"/>
    </row>
    <row r="5311" spans="153:170" x14ac:dyDescent="0.35">
      <c r="EW5311" s="31"/>
      <c r="FB5311" s="5"/>
      <c r="FI5311" s="5"/>
      <c r="FJ5311" s="139"/>
      <c r="FL5311" s="2"/>
      <c r="FN5311" s="2"/>
    </row>
    <row r="5312" spans="153:170" x14ac:dyDescent="0.35">
      <c r="EW5312" s="31"/>
      <c r="FB5312" s="5"/>
      <c r="FI5312" s="5"/>
      <c r="FJ5312" s="139"/>
      <c r="FL5312" s="2"/>
      <c r="FN5312" s="2"/>
    </row>
    <row r="5313" spans="153:170" x14ac:dyDescent="0.35">
      <c r="EW5313" s="31"/>
      <c r="FB5313" s="5"/>
      <c r="FI5313" s="5"/>
      <c r="FJ5313" s="139"/>
      <c r="FL5313" s="2"/>
      <c r="FN5313" s="2"/>
    </row>
    <row r="5314" spans="153:170" x14ac:dyDescent="0.35">
      <c r="EW5314" s="31"/>
      <c r="FB5314" s="5"/>
      <c r="FI5314" s="5"/>
      <c r="FJ5314" s="139"/>
      <c r="FL5314" s="2"/>
      <c r="FN5314" s="2"/>
    </row>
    <row r="5315" spans="153:170" x14ac:dyDescent="0.35">
      <c r="EW5315" s="31"/>
      <c r="FB5315" s="5"/>
      <c r="FI5315" s="5"/>
      <c r="FJ5315" s="139"/>
      <c r="FL5315" s="2"/>
      <c r="FN5315" s="2"/>
    </row>
    <row r="5316" spans="153:170" x14ac:dyDescent="0.35">
      <c r="EW5316" s="31"/>
      <c r="FB5316" s="5"/>
      <c r="FI5316" s="5"/>
      <c r="FJ5316" s="139"/>
      <c r="FL5316" s="2"/>
      <c r="FN5316" s="2"/>
    </row>
    <row r="5317" spans="153:170" x14ac:dyDescent="0.35">
      <c r="EW5317" s="31"/>
      <c r="FB5317" s="5"/>
      <c r="FI5317" s="5"/>
      <c r="FJ5317" s="139"/>
      <c r="FL5317" s="2"/>
      <c r="FN5317" s="2"/>
    </row>
    <row r="5318" spans="153:170" x14ac:dyDescent="0.35">
      <c r="EW5318" s="31"/>
      <c r="FB5318" s="5"/>
      <c r="FI5318" s="5"/>
      <c r="FJ5318" s="139"/>
      <c r="FL5318" s="2"/>
      <c r="FN5318" s="2"/>
    </row>
    <row r="5319" spans="153:170" x14ac:dyDescent="0.35">
      <c r="EW5319" s="31"/>
      <c r="FB5319" s="5"/>
      <c r="FI5319" s="5"/>
      <c r="FJ5319" s="139"/>
      <c r="FL5319" s="2"/>
      <c r="FN5319" s="2"/>
    </row>
    <row r="5320" spans="153:170" x14ac:dyDescent="0.35">
      <c r="EW5320" s="31"/>
      <c r="FB5320" s="5"/>
      <c r="FI5320" s="5"/>
      <c r="FJ5320" s="139"/>
      <c r="FL5320" s="2"/>
      <c r="FN5320" s="2"/>
    </row>
    <row r="5321" spans="153:170" x14ac:dyDescent="0.35">
      <c r="EW5321" s="31"/>
      <c r="FB5321" s="5"/>
      <c r="FI5321" s="5"/>
      <c r="FJ5321" s="139"/>
      <c r="FL5321" s="2"/>
      <c r="FN5321" s="2"/>
    </row>
    <row r="5322" spans="153:170" x14ac:dyDescent="0.35">
      <c r="EW5322" s="31"/>
      <c r="FB5322" s="5"/>
      <c r="FI5322" s="5"/>
      <c r="FJ5322" s="139"/>
      <c r="FL5322" s="2"/>
      <c r="FN5322" s="2"/>
    </row>
    <row r="5323" spans="153:170" x14ac:dyDescent="0.35">
      <c r="EW5323" s="31"/>
      <c r="FB5323" s="5"/>
      <c r="FI5323" s="5"/>
      <c r="FJ5323" s="139"/>
      <c r="FL5323" s="2"/>
      <c r="FN5323" s="2"/>
    </row>
    <row r="5324" spans="153:170" x14ac:dyDescent="0.35">
      <c r="EW5324" s="31"/>
      <c r="FB5324" s="5"/>
      <c r="FI5324" s="5"/>
      <c r="FJ5324" s="139"/>
      <c r="FL5324" s="2"/>
      <c r="FN5324" s="2"/>
    </row>
    <row r="5325" spans="153:170" x14ac:dyDescent="0.35">
      <c r="EW5325" s="31"/>
      <c r="FB5325" s="5"/>
      <c r="FI5325" s="5"/>
      <c r="FJ5325" s="139"/>
      <c r="FL5325" s="2"/>
      <c r="FN5325" s="2"/>
    </row>
    <row r="5326" spans="153:170" x14ac:dyDescent="0.35">
      <c r="EW5326" s="31"/>
      <c r="FB5326" s="5"/>
      <c r="FI5326" s="5"/>
      <c r="FJ5326" s="139"/>
      <c r="FL5326" s="2"/>
      <c r="FN5326" s="2"/>
    </row>
    <row r="5327" spans="153:170" x14ac:dyDescent="0.35">
      <c r="EW5327" s="31"/>
      <c r="FB5327" s="5"/>
      <c r="FI5327" s="5"/>
      <c r="FJ5327" s="139"/>
      <c r="FL5327" s="2"/>
      <c r="FN5327" s="2"/>
    </row>
    <row r="5328" spans="153:170" x14ac:dyDescent="0.35">
      <c r="EW5328" s="31"/>
      <c r="FB5328" s="5"/>
      <c r="FI5328" s="5"/>
      <c r="FJ5328" s="139"/>
      <c r="FL5328" s="2"/>
      <c r="FN5328" s="2"/>
    </row>
    <row r="5329" spans="153:170" x14ac:dyDescent="0.35">
      <c r="EW5329" s="31"/>
      <c r="FB5329" s="5"/>
      <c r="FI5329" s="5"/>
      <c r="FJ5329" s="139"/>
      <c r="FL5329" s="2"/>
      <c r="FN5329" s="2"/>
    </row>
    <row r="5330" spans="153:170" x14ac:dyDescent="0.35">
      <c r="EW5330" s="31"/>
      <c r="FB5330" s="5"/>
      <c r="FI5330" s="5"/>
      <c r="FJ5330" s="139"/>
      <c r="FL5330" s="2"/>
      <c r="FN5330" s="2"/>
    </row>
    <row r="5331" spans="153:170" x14ac:dyDescent="0.35">
      <c r="EW5331" s="31"/>
      <c r="FB5331" s="5"/>
      <c r="FI5331" s="5"/>
      <c r="FJ5331" s="139"/>
      <c r="FL5331" s="2"/>
      <c r="FN5331" s="2"/>
    </row>
    <row r="5332" spans="153:170" x14ac:dyDescent="0.35">
      <c r="EW5332" s="31"/>
      <c r="FB5332" s="5"/>
      <c r="FI5332" s="5"/>
      <c r="FJ5332" s="139"/>
      <c r="FL5332" s="2"/>
      <c r="FN5332" s="2"/>
    </row>
    <row r="5333" spans="153:170" x14ac:dyDescent="0.35">
      <c r="EW5333" s="31"/>
      <c r="FB5333" s="5"/>
      <c r="FI5333" s="5"/>
      <c r="FJ5333" s="139"/>
      <c r="FL5333" s="2"/>
      <c r="FN5333" s="2"/>
    </row>
    <row r="5334" spans="153:170" x14ac:dyDescent="0.35">
      <c r="EW5334" s="31"/>
      <c r="FB5334" s="5"/>
      <c r="FI5334" s="5"/>
      <c r="FJ5334" s="139"/>
      <c r="FL5334" s="2"/>
      <c r="FN5334" s="2"/>
    </row>
    <row r="5335" spans="153:170" x14ac:dyDescent="0.35">
      <c r="EW5335" s="31"/>
      <c r="FB5335" s="5"/>
      <c r="FI5335" s="5"/>
      <c r="FJ5335" s="139"/>
      <c r="FL5335" s="2"/>
      <c r="FN5335" s="2"/>
    </row>
    <row r="5336" spans="153:170" x14ac:dyDescent="0.35">
      <c r="EW5336" s="31"/>
      <c r="FB5336" s="5"/>
      <c r="FI5336" s="5"/>
      <c r="FJ5336" s="139"/>
      <c r="FL5336" s="2"/>
      <c r="FN5336" s="2"/>
    </row>
    <row r="5337" spans="153:170" x14ac:dyDescent="0.35">
      <c r="EW5337" s="31"/>
      <c r="FB5337" s="5"/>
      <c r="FI5337" s="5"/>
      <c r="FJ5337" s="139"/>
      <c r="FL5337" s="2"/>
      <c r="FN5337" s="2"/>
    </row>
    <row r="5338" spans="153:170" x14ac:dyDescent="0.35">
      <c r="EW5338" s="31"/>
      <c r="FB5338" s="5"/>
      <c r="FI5338" s="5"/>
      <c r="FJ5338" s="139"/>
      <c r="FL5338" s="2"/>
      <c r="FN5338" s="2"/>
    </row>
    <row r="5339" spans="153:170" x14ac:dyDescent="0.35">
      <c r="EW5339" s="31"/>
      <c r="FB5339" s="5"/>
      <c r="FI5339" s="5"/>
      <c r="FJ5339" s="139"/>
      <c r="FL5339" s="2"/>
      <c r="FN5339" s="2"/>
    </row>
    <row r="5340" spans="153:170" x14ac:dyDescent="0.35">
      <c r="EW5340" s="31"/>
      <c r="FB5340" s="5"/>
      <c r="FI5340" s="5"/>
      <c r="FJ5340" s="139"/>
      <c r="FL5340" s="2"/>
      <c r="FN5340" s="2"/>
    </row>
    <row r="5341" spans="153:170" x14ac:dyDescent="0.35">
      <c r="EW5341" s="31"/>
      <c r="FB5341" s="5"/>
      <c r="FI5341" s="5"/>
      <c r="FJ5341" s="139"/>
      <c r="FL5341" s="2"/>
      <c r="FN5341" s="2"/>
    </row>
    <row r="5342" spans="153:170" x14ac:dyDescent="0.35">
      <c r="EW5342" s="31"/>
      <c r="FB5342" s="5"/>
      <c r="FI5342" s="5"/>
      <c r="FJ5342" s="139"/>
      <c r="FL5342" s="2"/>
      <c r="FN5342" s="2"/>
    </row>
    <row r="5343" spans="153:170" x14ac:dyDescent="0.35">
      <c r="EW5343" s="31"/>
      <c r="FB5343" s="5"/>
      <c r="FI5343" s="5"/>
      <c r="FJ5343" s="139"/>
      <c r="FL5343" s="2"/>
      <c r="FN5343" s="2"/>
    </row>
    <row r="5344" spans="153:170" x14ac:dyDescent="0.35">
      <c r="EW5344" s="31"/>
      <c r="FB5344" s="5"/>
      <c r="FI5344" s="5"/>
      <c r="FJ5344" s="139"/>
      <c r="FL5344" s="2"/>
      <c r="FN5344" s="2"/>
    </row>
    <row r="5345" spans="153:170" x14ac:dyDescent="0.35">
      <c r="EW5345" s="31"/>
      <c r="FB5345" s="5"/>
      <c r="FI5345" s="5"/>
      <c r="FJ5345" s="139"/>
      <c r="FL5345" s="2"/>
      <c r="FN5345" s="2"/>
    </row>
    <row r="5346" spans="153:170" x14ac:dyDescent="0.35">
      <c r="EW5346" s="31"/>
      <c r="FB5346" s="5"/>
      <c r="FI5346" s="5"/>
      <c r="FJ5346" s="139"/>
      <c r="FL5346" s="2"/>
      <c r="FN5346" s="2"/>
    </row>
    <row r="5347" spans="153:170" x14ac:dyDescent="0.35">
      <c r="EW5347" s="31"/>
      <c r="FB5347" s="5"/>
      <c r="FI5347" s="5"/>
      <c r="FJ5347" s="139"/>
      <c r="FL5347" s="2"/>
      <c r="FN5347" s="2"/>
    </row>
    <row r="5348" spans="153:170" x14ac:dyDescent="0.35">
      <c r="EW5348" s="31"/>
      <c r="FB5348" s="5"/>
      <c r="FI5348" s="5"/>
      <c r="FJ5348" s="139"/>
      <c r="FL5348" s="2"/>
      <c r="FN5348" s="2"/>
    </row>
    <row r="5349" spans="153:170" x14ac:dyDescent="0.35">
      <c r="EW5349" s="31"/>
      <c r="FB5349" s="5"/>
      <c r="FI5349" s="5"/>
      <c r="FJ5349" s="139"/>
      <c r="FL5349" s="2"/>
      <c r="FN5349" s="2"/>
    </row>
    <row r="5350" spans="153:170" x14ac:dyDescent="0.35">
      <c r="EW5350" s="31"/>
      <c r="FB5350" s="5"/>
      <c r="FI5350" s="5"/>
      <c r="FJ5350" s="139"/>
      <c r="FL5350" s="2"/>
      <c r="FN5350" s="2"/>
    </row>
    <row r="5351" spans="153:170" x14ac:dyDescent="0.35">
      <c r="EW5351" s="31"/>
      <c r="FB5351" s="5"/>
      <c r="FI5351" s="5"/>
      <c r="FJ5351" s="139"/>
      <c r="FL5351" s="2"/>
      <c r="FN5351" s="2"/>
    </row>
    <row r="5352" spans="153:170" x14ac:dyDescent="0.35">
      <c r="EW5352" s="31"/>
      <c r="FB5352" s="5"/>
      <c r="FI5352" s="5"/>
      <c r="FJ5352" s="139"/>
      <c r="FL5352" s="2"/>
      <c r="FN5352" s="2"/>
    </row>
    <row r="5353" spans="153:170" x14ac:dyDescent="0.35">
      <c r="EW5353" s="31"/>
      <c r="FB5353" s="5"/>
      <c r="FI5353" s="5"/>
      <c r="FJ5353" s="139"/>
      <c r="FL5353" s="2"/>
      <c r="FN5353" s="2"/>
    </row>
    <row r="5354" spans="153:170" x14ac:dyDescent="0.35">
      <c r="EW5354" s="31"/>
      <c r="FB5354" s="5"/>
      <c r="FI5354" s="5"/>
      <c r="FJ5354" s="139"/>
      <c r="FL5354" s="2"/>
      <c r="FN5354" s="2"/>
    </row>
    <row r="5355" spans="153:170" x14ac:dyDescent="0.35">
      <c r="EW5355" s="31"/>
      <c r="FB5355" s="5"/>
      <c r="FI5355" s="5"/>
      <c r="FJ5355" s="139"/>
      <c r="FL5355" s="2"/>
      <c r="FN5355" s="2"/>
    </row>
    <row r="5356" spans="153:170" x14ac:dyDescent="0.35">
      <c r="EW5356" s="31"/>
      <c r="FB5356" s="5"/>
      <c r="FI5356" s="5"/>
      <c r="FJ5356" s="139"/>
      <c r="FL5356" s="2"/>
      <c r="FN5356" s="2"/>
    </row>
    <row r="5357" spans="153:170" x14ac:dyDescent="0.35">
      <c r="EW5357" s="31"/>
      <c r="FB5357" s="5"/>
      <c r="FI5357" s="5"/>
      <c r="FJ5357" s="139"/>
      <c r="FL5357" s="2"/>
      <c r="FN5357" s="2"/>
    </row>
    <row r="5358" spans="153:170" x14ac:dyDescent="0.35">
      <c r="EW5358" s="31"/>
      <c r="FB5358" s="5"/>
      <c r="FI5358" s="5"/>
      <c r="FJ5358" s="139"/>
      <c r="FL5358" s="2"/>
      <c r="FN5358" s="2"/>
    </row>
    <row r="5359" spans="153:170" x14ac:dyDescent="0.35">
      <c r="EW5359" s="31"/>
      <c r="FB5359" s="5"/>
      <c r="FI5359" s="5"/>
      <c r="FJ5359" s="139"/>
      <c r="FL5359" s="2"/>
      <c r="FN5359" s="2"/>
    </row>
    <row r="5360" spans="153:170" x14ac:dyDescent="0.35">
      <c r="EW5360" s="31"/>
      <c r="FB5360" s="5"/>
      <c r="FI5360" s="5"/>
      <c r="FJ5360" s="139"/>
      <c r="FL5360" s="2"/>
      <c r="FN5360" s="2"/>
    </row>
    <row r="5361" spans="153:170" x14ac:dyDescent="0.35">
      <c r="EW5361" s="31"/>
      <c r="FB5361" s="5"/>
      <c r="FI5361" s="5"/>
      <c r="FJ5361" s="139"/>
      <c r="FL5361" s="2"/>
      <c r="FN5361" s="2"/>
    </row>
    <row r="5362" spans="153:170" x14ac:dyDescent="0.35">
      <c r="EW5362" s="31"/>
      <c r="FB5362" s="5"/>
      <c r="FI5362" s="5"/>
      <c r="FJ5362" s="139"/>
      <c r="FL5362" s="2"/>
      <c r="FN5362" s="2"/>
    </row>
    <row r="5363" spans="153:170" x14ac:dyDescent="0.35">
      <c r="EW5363" s="31"/>
      <c r="FB5363" s="5"/>
      <c r="FI5363" s="5"/>
      <c r="FJ5363" s="139"/>
      <c r="FL5363" s="2"/>
      <c r="FN5363" s="2"/>
    </row>
    <row r="5364" spans="153:170" x14ac:dyDescent="0.35">
      <c r="EW5364" s="31"/>
      <c r="FB5364" s="5"/>
      <c r="FI5364" s="5"/>
      <c r="FJ5364" s="139"/>
      <c r="FL5364" s="2"/>
      <c r="FN5364" s="2"/>
    </row>
    <row r="5365" spans="153:170" x14ac:dyDescent="0.35">
      <c r="EW5365" s="31"/>
      <c r="FB5365" s="5"/>
      <c r="FI5365" s="5"/>
      <c r="FJ5365" s="139"/>
      <c r="FL5365" s="2"/>
      <c r="FN5365" s="2"/>
    </row>
    <row r="5366" spans="153:170" x14ac:dyDescent="0.35">
      <c r="EW5366" s="31"/>
      <c r="FB5366" s="5"/>
      <c r="FI5366" s="5"/>
      <c r="FJ5366" s="139"/>
      <c r="FL5366" s="2"/>
      <c r="FN5366" s="2"/>
    </row>
    <row r="5367" spans="153:170" x14ac:dyDescent="0.35">
      <c r="EW5367" s="31"/>
      <c r="FB5367" s="5"/>
      <c r="FI5367" s="5"/>
      <c r="FJ5367" s="139"/>
      <c r="FL5367" s="2"/>
      <c r="FN5367" s="2"/>
    </row>
    <row r="5368" spans="153:170" x14ac:dyDescent="0.35">
      <c r="EW5368" s="31"/>
      <c r="FB5368" s="5"/>
      <c r="FI5368" s="5"/>
      <c r="FJ5368" s="139"/>
      <c r="FL5368" s="2"/>
      <c r="FN5368" s="2"/>
    </row>
    <row r="5369" spans="153:170" x14ac:dyDescent="0.35">
      <c r="EW5369" s="31"/>
      <c r="FB5369" s="5"/>
      <c r="FI5369" s="5"/>
      <c r="FJ5369" s="139"/>
      <c r="FL5369" s="2"/>
      <c r="FN5369" s="2"/>
    </row>
    <row r="5370" spans="153:170" x14ac:dyDescent="0.35">
      <c r="EW5370" s="31"/>
      <c r="FB5370" s="5"/>
      <c r="FI5370" s="5"/>
      <c r="FJ5370" s="139"/>
      <c r="FL5370" s="2"/>
      <c r="FN5370" s="2"/>
    </row>
    <row r="5371" spans="153:170" x14ac:dyDescent="0.35">
      <c r="EW5371" s="31"/>
      <c r="FB5371" s="5"/>
      <c r="FI5371" s="5"/>
      <c r="FJ5371" s="139"/>
      <c r="FL5371" s="2"/>
      <c r="FN5371" s="2"/>
    </row>
    <row r="5372" spans="153:170" x14ac:dyDescent="0.35">
      <c r="EW5372" s="31"/>
      <c r="FB5372" s="5"/>
      <c r="FI5372" s="5"/>
      <c r="FJ5372" s="139"/>
      <c r="FL5372" s="2"/>
      <c r="FN5372" s="2"/>
    </row>
    <row r="5373" spans="153:170" x14ac:dyDescent="0.35">
      <c r="EW5373" s="31"/>
      <c r="FB5373" s="5"/>
      <c r="FI5373" s="5"/>
      <c r="FJ5373" s="139"/>
      <c r="FL5373" s="2"/>
      <c r="FN5373" s="2"/>
    </row>
    <row r="5374" spans="153:170" x14ac:dyDescent="0.35">
      <c r="EW5374" s="31"/>
      <c r="FB5374" s="5"/>
      <c r="FI5374" s="5"/>
      <c r="FJ5374" s="139"/>
      <c r="FL5374" s="2"/>
      <c r="FN5374" s="2"/>
    </row>
    <row r="5375" spans="153:170" x14ac:dyDescent="0.35">
      <c r="EW5375" s="31"/>
      <c r="FB5375" s="5"/>
      <c r="FI5375" s="5"/>
      <c r="FJ5375" s="139"/>
      <c r="FL5375" s="2"/>
      <c r="FN5375" s="2"/>
    </row>
    <row r="5376" spans="153:170" x14ac:dyDescent="0.35">
      <c r="EW5376" s="31"/>
      <c r="FB5376" s="5"/>
      <c r="FI5376" s="5"/>
      <c r="FJ5376" s="139"/>
      <c r="FL5376" s="2"/>
      <c r="FN5376" s="2"/>
    </row>
    <row r="5377" spans="153:170" x14ac:dyDescent="0.35">
      <c r="EW5377" s="31"/>
      <c r="FB5377" s="5"/>
      <c r="FI5377" s="5"/>
      <c r="FJ5377" s="139"/>
      <c r="FL5377" s="2"/>
      <c r="FN5377" s="2"/>
    </row>
    <row r="5378" spans="153:170" x14ac:dyDescent="0.35">
      <c r="EW5378" s="31"/>
      <c r="FB5378" s="5"/>
      <c r="FI5378" s="5"/>
      <c r="FJ5378" s="139"/>
      <c r="FL5378" s="2"/>
      <c r="FN5378" s="2"/>
    </row>
    <row r="5379" spans="153:170" x14ac:dyDescent="0.35">
      <c r="EW5379" s="31"/>
      <c r="FB5379" s="5"/>
      <c r="FI5379" s="5"/>
      <c r="FJ5379" s="139"/>
      <c r="FL5379" s="2"/>
      <c r="FN5379" s="2"/>
    </row>
    <row r="5380" spans="153:170" x14ac:dyDescent="0.35">
      <c r="EW5380" s="31"/>
      <c r="FB5380" s="5"/>
      <c r="FI5380" s="5"/>
      <c r="FJ5380" s="139"/>
      <c r="FL5380" s="2"/>
      <c r="FN5380" s="2"/>
    </row>
    <row r="5381" spans="153:170" x14ac:dyDescent="0.35">
      <c r="EW5381" s="31"/>
      <c r="FB5381" s="5"/>
      <c r="FI5381" s="5"/>
      <c r="FJ5381" s="139"/>
      <c r="FL5381" s="2"/>
      <c r="FN5381" s="2"/>
    </row>
    <row r="5382" spans="153:170" x14ac:dyDescent="0.35">
      <c r="EW5382" s="31"/>
      <c r="FB5382" s="5"/>
      <c r="FI5382" s="5"/>
      <c r="FJ5382" s="139"/>
      <c r="FL5382" s="2"/>
      <c r="FN5382" s="2"/>
    </row>
    <row r="5383" spans="153:170" x14ac:dyDescent="0.35">
      <c r="EW5383" s="31"/>
      <c r="FB5383" s="5"/>
      <c r="FI5383" s="5"/>
      <c r="FJ5383" s="139"/>
      <c r="FL5383" s="2"/>
      <c r="FN5383" s="2"/>
    </row>
    <row r="5384" spans="153:170" x14ac:dyDescent="0.35">
      <c r="EW5384" s="31"/>
      <c r="FB5384" s="5"/>
      <c r="FI5384" s="5"/>
      <c r="FJ5384" s="139"/>
      <c r="FL5384" s="2"/>
      <c r="FN5384" s="2"/>
    </row>
    <row r="5385" spans="153:170" x14ac:dyDescent="0.35">
      <c r="EW5385" s="31"/>
      <c r="FB5385" s="5"/>
      <c r="FI5385" s="5"/>
      <c r="FJ5385" s="139"/>
      <c r="FL5385" s="2"/>
      <c r="FN5385" s="2"/>
    </row>
    <row r="5386" spans="153:170" x14ac:dyDescent="0.35">
      <c r="EW5386" s="31"/>
      <c r="FB5386" s="5"/>
      <c r="FI5386" s="5"/>
      <c r="FJ5386" s="139"/>
      <c r="FL5386" s="2"/>
      <c r="FN5386" s="2"/>
    </row>
    <row r="5387" spans="153:170" x14ac:dyDescent="0.35">
      <c r="EW5387" s="31"/>
      <c r="FB5387" s="5"/>
      <c r="FI5387" s="5"/>
      <c r="FJ5387" s="139"/>
      <c r="FL5387" s="2"/>
      <c r="FN5387" s="2"/>
    </row>
    <row r="5388" spans="153:170" x14ac:dyDescent="0.35">
      <c r="EW5388" s="31"/>
      <c r="FB5388" s="5"/>
      <c r="FI5388" s="5"/>
      <c r="FJ5388" s="139"/>
      <c r="FL5388" s="2"/>
      <c r="FN5388" s="2"/>
    </row>
    <row r="5389" spans="153:170" x14ac:dyDescent="0.35">
      <c r="EW5389" s="31"/>
      <c r="FB5389" s="5"/>
      <c r="FI5389" s="5"/>
      <c r="FJ5389" s="139"/>
      <c r="FL5389" s="2"/>
      <c r="FN5389" s="2"/>
    </row>
    <row r="5390" spans="153:170" x14ac:dyDescent="0.35">
      <c r="EW5390" s="31"/>
      <c r="FB5390" s="5"/>
      <c r="FI5390" s="5"/>
      <c r="FJ5390" s="139"/>
      <c r="FL5390" s="2"/>
      <c r="FN5390" s="2"/>
    </row>
    <row r="5391" spans="153:170" x14ac:dyDescent="0.35">
      <c r="EW5391" s="31"/>
      <c r="FB5391" s="5"/>
      <c r="FI5391" s="5"/>
      <c r="FJ5391" s="139"/>
      <c r="FL5391" s="2"/>
      <c r="FN5391" s="2"/>
    </row>
    <row r="5392" spans="153:170" x14ac:dyDescent="0.35">
      <c r="EW5392" s="31"/>
      <c r="FB5392" s="5"/>
      <c r="FI5392" s="5"/>
      <c r="FJ5392" s="139"/>
      <c r="FL5392" s="2"/>
      <c r="FN5392" s="2"/>
    </row>
    <row r="5393" spans="153:170" x14ac:dyDescent="0.35">
      <c r="EW5393" s="31"/>
      <c r="FB5393" s="5"/>
      <c r="FI5393" s="5"/>
      <c r="FJ5393" s="139"/>
      <c r="FL5393" s="2"/>
      <c r="FN5393" s="2"/>
    </row>
    <row r="5394" spans="153:170" x14ac:dyDescent="0.35">
      <c r="EW5394" s="31"/>
      <c r="FB5394" s="5"/>
      <c r="FI5394" s="5"/>
      <c r="FJ5394" s="139"/>
      <c r="FL5394" s="2"/>
      <c r="FN5394" s="2"/>
    </row>
    <row r="5395" spans="153:170" x14ac:dyDescent="0.35">
      <c r="EW5395" s="31"/>
      <c r="FB5395" s="5"/>
      <c r="FI5395" s="5"/>
      <c r="FJ5395" s="139"/>
      <c r="FL5395" s="2"/>
      <c r="FN5395" s="2"/>
    </row>
    <row r="5396" spans="153:170" x14ac:dyDescent="0.35">
      <c r="EW5396" s="31"/>
      <c r="FB5396" s="5"/>
      <c r="FI5396" s="5"/>
      <c r="FJ5396" s="139"/>
      <c r="FL5396" s="2"/>
      <c r="FN5396" s="2"/>
    </row>
    <row r="5397" spans="153:170" x14ac:dyDescent="0.35">
      <c r="EW5397" s="31"/>
      <c r="FB5397" s="5"/>
      <c r="FI5397" s="5"/>
      <c r="FJ5397" s="139"/>
      <c r="FL5397" s="2"/>
      <c r="FN5397" s="2"/>
    </row>
    <row r="5398" spans="153:170" x14ac:dyDescent="0.35">
      <c r="EW5398" s="31"/>
      <c r="FB5398" s="5"/>
      <c r="FI5398" s="5"/>
      <c r="FJ5398" s="139"/>
      <c r="FL5398" s="2"/>
      <c r="FN5398" s="2"/>
    </row>
    <row r="5399" spans="153:170" x14ac:dyDescent="0.35">
      <c r="EW5399" s="31"/>
      <c r="FB5399" s="5"/>
      <c r="FI5399" s="5"/>
      <c r="FJ5399" s="139"/>
      <c r="FL5399" s="2"/>
      <c r="FN5399" s="2"/>
    </row>
    <row r="5400" spans="153:170" x14ac:dyDescent="0.35">
      <c r="EW5400" s="31"/>
      <c r="FB5400" s="5"/>
      <c r="FI5400" s="5"/>
      <c r="FJ5400" s="139"/>
      <c r="FL5400" s="2"/>
      <c r="FN5400" s="2"/>
    </row>
    <row r="5401" spans="153:170" x14ac:dyDescent="0.35">
      <c r="EW5401" s="31"/>
      <c r="FB5401" s="5"/>
      <c r="FI5401" s="5"/>
      <c r="FJ5401" s="139"/>
      <c r="FL5401" s="2"/>
      <c r="FN5401" s="2"/>
    </row>
    <row r="5402" spans="153:170" x14ac:dyDescent="0.35">
      <c r="EW5402" s="31"/>
      <c r="FB5402" s="5"/>
      <c r="FI5402" s="5"/>
      <c r="FJ5402" s="139"/>
      <c r="FL5402" s="2"/>
      <c r="FN5402" s="2"/>
    </row>
    <row r="5403" spans="153:170" x14ac:dyDescent="0.35">
      <c r="EW5403" s="31"/>
      <c r="FB5403" s="5"/>
      <c r="FI5403" s="5"/>
      <c r="FJ5403" s="139"/>
      <c r="FL5403" s="2"/>
      <c r="FN5403" s="2"/>
    </row>
    <row r="5404" spans="153:170" x14ac:dyDescent="0.35">
      <c r="EW5404" s="31"/>
      <c r="FB5404" s="5"/>
      <c r="FI5404" s="5"/>
      <c r="FJ5404" s="139"/>
      <c r="FL5404" s="2"/>
      <c r="FN5404" s="2"/>
    </row>
    <row r="5405" spans="153:170" x14ac:dyDescent="0.35">
      <c r="EW5405" s="31"/>
      <c r="FB5405" s="5"/>
      <c r="FI5405" s="5"/>
      <c r="FJ5405" s="139"/>
      <c r="FL5405" s="2"/>
      <c r="FN5405" s="2"/>
    </row>
    <row r="5406" spans="153:170" x14ac:dyDescent="0.35">
      <c r="EW5406" s="31"/>
      <c r="FB5406" s="5"/>
      <c r="FI5406" s="5"/>
      <c r="FJ5406" s="139"/>
      <c r="FL5406" s="2"/>
      <c r="FN5406" s="2"/>
    </row>
    <row r="5407" spans="153:170" x14ac:dyDescent="0.35">
      <c r="EW5407" s="31"/>
      <c r="FB5407" s="5"/>
      <c r="FI5407" s="5"/>
      <c r="FJ5407" s="139"/>
      <c r="FL5407" s="2"/>
      <c r="FN5407" s="2"/>
    </row>
    <row r="5408" spans="153:170" x14ac:dyDescent="0.35">
      <c r="EW5408" s="31"/>
      <c r="FB5408" s="5"/>
      <c r="FI5408" s="5"/>
      <c r="FJ5408" s="139"/>
      <c r="FL5408" s="2"/>
      <c r="FN5408" s="2"/>
    </row>
    <row r="5409" spans="153:170" x14ac:dyDescent="0.35">
      <c r="EW5409" s="31"/>
      <c r="FB5409" s="5"/>
      <c r="FI5409" s="5"/>
      <c r="FJ5409" s="139"/>
      <c r="FL5409" s="2"/>
      <c r="FN5409" s="2"/>
    </row>
    <row r="5410" spans="153:170" x14ac:dyDescent="0.35">
      <c r="EW5410" s="31"/>
      <c r="FB5410" s="5"/>
      <c r="FI5410" s="5"/>
      <c r="FJ5410" s="139"/>
      <c r="FL5410" s="2"/>
      <c r="FN5410" s="2"/>
    </row>
    <row r="5411" spans="153:170" x14ac:dyDescent="0.35">
      <c r="EW5411" s="31"/>
      <c r="FB5411" s="5"/>
      <c r="FI5411" s="5"/>
      <c r="FJ5411" s="139"/>
      <c r="FL5411" s="2"/>
      <c r="FN5411" s="2"/>
    </row>
    <row r="5412" spans="153:170" x14ac:dyDescent="0.35">
      <c r="EW5412" s="31"/>
      <c r="FB5412" s="5"/>
      <c r="FI5412" s="5"/>
      <c r="FJ5412" s="139"/>
      <c r="FL5412" s="2"/>
      <c r="FN5412" s="2"/>
    </row>
    <row r="5413" spans="153:170" x14ac:dyDescent="0.35">
      <c r="EW5413" s="31"/>
      <c r="FB5413" s="5"/>
      <c r="FI5413" s="5"/>
      <c r="FJ5413" s="139"/>
      <c r="FL5413" s="2"/>
      <c r="FN5413" s="2"/>
    </row>
    <row r="5414" spans="153:170" x14ac:dyDescent="0.35">
      <c r="EW5414" s="31"/>
      <c r="FB5414" s="5"/>
      <c r="FI5414" s="5"/>
      <c r="FJ5414" s="139"/>
      <c r="FL5414" s="2"/>
      <c r="FN5414" s="2"/>
    </row>
    <row r="5415" spans="153:170" x14ac:dyDescent="0.35">
      <c r="EW5415" s="31"/>
      <c r="FB5415" s="5"/>
      <c r="FI5415" s="5"/>
      <c r="FJ5415" s="139"/>
      <c r="FL5415" s="2"/>
      <c r="FN5415" s="2"/>
    </row>
    <row r="5416" spans="153:170" x14ac:dyDescent="0.35">
      <c r="EW5416" s="31"/>
      <c r="FB5416" s="5"/>
      <c r="FI5416" s="5"/>
      <c r="FJ5416" s="139"/>
      <c r="FL5416" s="2"/>
      <c r="FN5416" s="2"/>
    </row>
    <row r="5417" spans="153:170" x14ac:dyDescent="0.35">
      <c r="EW5417" s="31"/>
      <c r="FB5417" s="5"/>
      <c r="FI5417" s="5"/>
      <c r="FJ5417" s="139"/>
      <c r="FL5417" s="2"/>
      <c r="FN5417" s="2"/>
    </row>
    <row r="5418" spans="153:170" x14ac:dyDescent="0.35">
      <c r="EW5418" s="31"/>
      <c r="FB5418" s="5"/>
      <c r="FI5418" s="5"/>
      <c r="FJ5418" s="139"/>
      <c r="FL5418" s="2"/>
      <c r="FN5418" s="2"/>
    </row>
    <row r="5419" spans="153:170" x14ac:dyDescent="0.35">
      <c r="EW5419" s="31"/>
      <c r="FB5419" s="5"/>
      <c r="FI5419" s="5"/>
      <c r="FJ5419" s="139"/>
      <c r="FL5419" s="2"/>
      <c r="FN5419" s="2"/>
    </row>
    <row r="5420" spans="153:170" x14ac:dyDescent="0.35">
      <c r="EW5420" s="31"/>
      <c r="FB5420" s="5"/>
      <c r="FI5420" s="5"/>
      <c r="FJ5420" s="139"/>
      <c r="FL5420" s="2"/>
      <c r="FN5420" s="2"/>
    </row>
    <row r="5421" spans="153:170" x14ac:dyDescent="0.35">
      <c r="EW5421" s="31"/>
      <c r="FB5421" s="5"/>
      <c r="FI5421" s="5"/>
      <c r="FJ5421" s="139"/>
      <c r="FL5421" s="2"/>
      <c r="FN5421" s="2"/>
    </row>
    <row r="5422" spans="153:170" x14ac:dyDescent="0.35">
      <c r="EW5422" s="31"/>
      <c r="FB5422" s="5"/>
      <c r="FI5422" s="5"/>
      <c r="FJ5422" s="139"/>
      <c r="FL5422" s="2"/>
      <c r="FN5422" s="2"/>
    </row>
    <row r="5423" spans="153:170" x14ac:dyDescent="0.35">
      <c r="EW5423" s="31"/>
      <c r="FB5423" s="5"/>
      <c r="FI5423" s="5"/>
      <c r="FJ5423" s="139"/>
      <c r="FL5423" s="2"/>
      <c r="FN5423" s="2"/>
    </row>
    <row r="5424" spans="153:170" x14ac:dyDescent="0.35">
      <c r="EW5424" s="31"/>
      <c r="FB5424" s="5"/>
      <c r="FI5424" s="5"/>
      <c r="FJ5424" s="139"/>
      <c r="FL5424" s="2"/>
      <c r="FN5424" s="2"/>
    </row>
    <row r="5425" spans="153:170" x14ac:dyDescent="0.35">
      <c r="EW5425" s="31"/>
      <c r="FB5425" s="5"/>
      <c r="FI5425" s="5"/>
      <c r="FJ5425" s="139"/>
      <c r="FL5425" s="2"/>
      <c r="FN5425" s="2"/>
    </row>
    <row r="5426" spans="153:170" x14ac:dyDescent="0.35">
      <c r="EW5426" s="31"/>
      <c r="FB5426" s="5"/>
      <c r="FI5426" s="5"/>
      <c r="FJ5426" s="139"/>
      <c r="FL5426" s="2"/>
      <c r="FN5426" s="2"/>
    </row>
    <row r="5427" spans="153:170" x14ac:dyDescent="0.35">
      <c r="EW5427" s="31"/>
      <c r="FB5427" s="5"/>
      <c r="FI5427" s="5"/>
      <c r="FJ5427" s="139"/>
      <c r="FL5427" s="2"/>
      <c r="FN5427" s="2"/>
    </row>
    <row r="5428" spans="153:170" x14ac:dyDescent="0.35">
      <c r="EW5428" s="31"/>
      <c r="FB5428" s="5"/>
      <c r="FI5428" s="5"/>
      <c r="FJ5428" s="139"/>
      <c r="FL5428" s="2"/>
      <c r="FN5428" s="2"/>
    </row>
    <row r="5429" spans="153:170" x14ac:dyDescent="0.35">
      <c r="EW5429" s="31"/>
      <c r="FB5429" s="5"/>
      <c r="FI5429" s="5"/>
      <c r="FJ5429" s="139"/>
      <c r="FL5429" s="2"/>
      <c r="FN5429" s="2"/>
    </row>
    <row r="5430" spans="153:170" x14ac:dyDescent="0.35">
      <c r="EW5430" s="31"/>
      <c r="FB5430" s="5"/>
      <c r="FI5430" s="5"/>
      <c r="FJ5430" s="139"/>
      <c r="FL5430" s="2"/>
      <c r="FN5430" s="2"/>
    </row>
    <row r="5431" spans="153:170" x14ac:dyDescent="0.35">
      <c r="EW5431" s="31"/>
      <c r="FB5431" s="5"/>
      <c r="FI5431" s="5"/>
      <c r="FJ5431" s="139"/>
      <c r="FL5431" s="2"/>
      <c r="FN5431" s="2"/>
    </row>
    <row r="5432" spans="153:170" x14ac:dyDescent="0.35">
      <c r="EW5432" s="31"/>
      <c r="FB5432" s="5"/>
      <c r="FI5432" s="5"/>
      <c r="FJ5432" s="139"/>
      <c r="FL5432" s="2"/>
      <c r="FN5432" s="2"/>
    </row>
    <row r="5433" spans="153:170" x14ac:dyDescent="0.35">
      <c r="EW5433" s="31"/>
      <c r="FB5433" s="5"/>
      <c r="FI5433" s="5"/>
      <c r="FJ5433" s="139"/>
      <c r="FL5433" s="2"/>
      <c r="FN5433" s="2"/>
    </row>
    <row r="5434" spans="153:170" x14ac:dyDescent="0.35">
      <c r="EW5434" s="31"/>
      <c r="FB5434" s="5"/>
      <c r="FI5434" s="5"/>
      <c r="FJ5434" s="139"/>
      <c r="FL5434" s="2"/>
      <c r="FN5434" s="2"/>
    </row>
    <row r="5435" spans="153:170" x14ac:dyDescent="0.35">
      <c r="EW5435" s="31"/>
      <c r="FB5435" s="5"/>
      <c r="FI5435" s="5"/>
      <c r="FJ5435" s="139"/>
      <c r="FL5435" s="2"/>
      <c r="FN5435" s="2"/>
    </row>
    <row r="5436" spans="153:170" x14ac:dyDescent="0.35">
      <c r="EW5436" s="31"/>
      <c r="FB5436" s="5"/>
      <c r="FI5436" s="5"/>
      <c r="FJ5436" s="139"/>
      <c r="FL5436" s="2"/>
      <c r="FN5436" s="2"/>
    </row>
    <row r="5437" spans="153:170" x14ac:dyDescent="0.35">
      <c r="EW5437" s="31"/>
      <c r="FB5437" s="5"/>
      <c r="FI5437" s="5"/>
      <c r="FJ5437" s="139"/>
      <c r="FL5437" s="2"/>
      <c r="FN5437" s="2"/>
    </row>
    <row r="5438" spans="153:170" x14ac:dyDescent="0.35">
      <c r="EW5438" s="31"/>
      <c r="FB5438" s="5"/>
      <c r="FI5438" s="5"/>
      <c r="FJ5438" s="139"/>
      <c r="FL5438" s="2"/>
      <c r="FN5438" s="2"/>
    </row>
    <row r="5439" spans="153:170" x14ac:dyDescent="0.35">
      <c r="EW5439" s="31"/>
      <c r="FB5439" s="5"/>
      <c r="FI5439" s="5"/>
      <c r="FJ5439" s="139"/>
      <c r="FL5439" s="2"/>
      <c r="FN5439" s="2"/>
    </row>
    <row r="5440" spans="153:170" x14ac:dyDescent="0.35">
      <c r="EW5440" s="31"/>
      <c r="FB5440" s="5"/>
      <c r="FI5440" s="5"/>
      <c r="FJ5440" s="139"/>
      <c r="FL5440" s="2"/>
      <c r="FN5440" s="2"/>
    </row>
    <row r="5441" spans="153:170" x14ac:dyDescent="0.35">
      <c r="EW5441" s="31"/>
      <c r="FB5441" s="5"/>
      <c r="FI5441" s="5"/>
      <c r="FJ5441" s="139"/>
      <c r="FL5441" s="2"/>
      <c r="FN5441" s="2"/>
    </row>
    <row r="5442" spans="153:170" x14ac:dyDescent="0.35">
      <c r="EW5442" s="31"/>
      <c r="FB5442" s="5"/>
      <c r="FI5442" s="5"/>
      <c r="FJ5442" s="139"/>
      <c r="FL5442" s="2"/>
      <c r="FN5442" s="2"/>
    </row>
    <row r="5443" spans="153:170" x14ac:dyDescent="0.35">
      <c r="EW5443" s="31"/>
      <c r="FB5443" s="5"/>
      <c r="FI5443" s="5"/>
      <c r="FJ5443" s="139"/>
      <c r="FL5443" s="2"/>
      <c r="FN5443" s="2"/>
    </row>
    <row r="5444" spans="153:170" x14ac:dyDescent="0.35">
      <c r="EW5444" s="31"/>
      <c r="FB5444" s="5"/>
      <c r="FI5444" s="5"/>
      <c r="FJ5444" s="139"/>
      <c r="FL5444" s="2"/>
      <c r="FN5444" s="2"/>
    </row>
    <row r="5445" spans="153:170" x14ac:dyDescent="0.35">
      <c r="EW5445" s="31"/>
      <c r="FB5445" s="5"/>
      <c r="FI5445" s="5"/>
      <c r="FJ5445" s="139"/>
      <c r="FL5445" s="2"/>
      <c r="FN5445" s="2"/>
    </row>
    <row r="5446" spans="153:170" x14ac:dyDescent="0.35">
      <c r="EW5446" s="31"/>
      <c r="FB5446" s="5"/>
      <c r="FI5446" s="5"/>
      <c r="FJ5446" s="139"/>
      <c r="FL5446" s="2"/>
      <c r="FN5446" s="2"/>
    </row>
    <row r="5447" spans="153:170" x14ac:dyDescent="0.35">
      <c r="EW5447" s="31"/>
      <c r="FB5447" s="5"/>
      <c r="FI5447" s="5"/>
      <c r="FJ5447" s="139"/>
      <c r="FL5447" s="2"/>
      <c r="FN5447" s="2"/>
    </row>
    <row r="5448" spans="153:170" x14ac:dyDescent="0.35">
      <c r="EW5448" s="31"/>
      <c r="FB5448" s="5"/>
      <c r="FI5448" s="5"/>
      <c r="FJ5448" s="139"/>
      <c r="FL5448" s="2"/>
      <c r="FN5448" s="2"/>
    </row>
    <row r="5449" spans="153:170" x14ac:dyDescent="0.35">
      <c r="EW5449" s="31"/>
      <c r="FB5449" s="5"/>
      <c r="FI5449" s="5"/>
      <c r="FJ5449" s="139"/>
      <c r="FL5449" s="2"/>
      <c r="FN5449" s="2"/>
    </row>
    <row r="5450" spans="153:170" x14ac:dyDescent="0.35">
      <c r="EW5450" s="31"/>
      <c r="FB5450" s="5"/>
      <c r="FI5450" s="5"/>
      <c r="FJ5450" s="139"/>
      <c r="FL5450" s="2"/>
      <c r="FN5450" s="2"/>
    </row>
    <row r="5451" spans="153:170" x14ac:dyDescent="0.35">
      <c r="EW5451" s="31"/>
      <c r="FB5451" s="5"/>
      <c r="FI5451" s="5"/>
      <c r="FJ5451" s="139"/>
      <c r="FL5451" s="2"/>
      <c r="FN5451" s="2"/>
    </row>
    <row r="5452" spans="153:170" x14ac:dyDescent="0.35">
      <c r="EW5452" s="31"/>
      <c r="FB5452" s="5"/>
      <c r="FI5452" s="5"/>
      <c r="FJ5452" s="139"/>
      <c r="FL5452" s="2"/>
      <c r="FN5452" s="2"/>
    </row>
    <row r="5453" spans="153:170" x14ac:dyDescent="0.35">
      <c r="EW5453" s="31"/>
      <c r="FB5453" s="5"/>
      <c r="FI5453" s="5"/>
      <c r="FJ5453" s="139"/>
      <c r="FL5453" s="2"/>
      <c r="FN5453" s="2"/>
    </row>
    <row r="5454" spans="153:170" x14ac:dyDescent="0.35">
      <c r="EW5454" s="31"/>
      <c r="FB5454" s="5"/>
      <c r="FI5454" s="5"/>
      <c r="FJ5454" s="139"/>
      <c r="FL5454" s="2"/>
      <c r="FN5454" s="2"/>
    </row>
    <row r="5455" spans="153:170" x14ac:dyDescent="0.35">
      <c r="EW5455" s="31"/>
      <c r="FB5455" s="5"/>
      <c r="FI5455" s="5"/>
      <c r="FJ5455" s="139"/>
      <c r="FL5455" s="2"/>
      <c r="FN5455" s="2"/>
    </row>
    <row r="5456" spans="153:170" x14ac:dyDescent="0.35">
      <c r="EW5456" s="31"/>
      <c r="FB5456" s="5"/>
      <c r="FI5456" s="5"/>
      <c r="FJ5456" s="139"/>
      <c r="FL5456" s="2"/>
      <c r="FN5456" s="2"/>
    </row>
    <row r="5457" spans="153:170" x14ac:dyDescent="0.35">
      <c r="EW5457" s="31"/>
      <c r="FB5457" s="5"/>
      <c r="FI5457" s="5"/>
      <c r="FJ5457" s="139"/>
      <c r="FL5457" s="2"/>
      <c r="FN5457" s="2"/>
    </row>
    <row r="5458" spans="153:170" x14ac:dyDescent="0.35">
      <c r="EW5458" s="31"/>
      <c r="FB5458" s="5"/>
      <c r="FI5458" s="5"/>
      <c r="FJ5458" s="139"/>
      <c r="FL5458" s="2"/>
      <c r="FN5458" s="2"/>
    </row>
    <row r="5459" spans="153:170" x14ac:dyDescent="0.35">
      <c r="EW5459" s="31"/>
      <c r="FB5459" s="5"/>
      <c r="FI5459" s="5"/>
      <c r="FJ5459" s="139"/>
      <c r="FL5459" s="2"/>
      <c r="FN5459" s="2"/>
    </row>
    <row r="5460" spans="153:170" x14ac:dyDescent="0.35">
      <c r="EW5460" s="31"/>
      <c r="FB5460" s="5"/>
      <c r="FI5460" s="5"/>
      <c r="FJ5460" s="139"/>
      <c r="FL5460" s="2"/>
      <c r="FN5460" s="2"/>
    </row>
    <row r="5461" spans="153:170" x14ac:dyDescent="0.35">
      <c r="EW5461" s="31"/>
      <c r="FB5461" s="5"/>
      <c r="FI5461" s="5"/>
      <c r="FJ5461" s="139"/>
      <c r="FL5461" s="2"/>
      <c r="FN5461" s="2"/>
    </row>
    <row r="5462" spans="153:170" x14ac:dyDescent="0.35">
      <c r="EW5462" s="31"/>
      <c r="FB5462" s="5"/>
      <c r="FI5462" s="5"/>
      <c r="FJ5462" s="139"/>
      <c r="FL5462" s="2"/>
      <c r="FN5462" s="2"/>
    </row>
    <row r="5463" spans="153:170" x14ac:dyDescent="0.35">
      <c r="EW5463" s="31"/>
      <c r="FB5463" s="5"/>
      <c r="FI5463" s="5"/>
      <c r="FJ5463" s="139"/>
      <c r="FL5463" s="2"/>
      <c r="FN5463" s="2"/>
    </row>
    <row r="5464" spans="153:170" x14ac:dyDescent="0.35">
      <c r="EW5464" s="31"/>
      <c r="FB5464" s="5"/>
      <c r="FI5464" s="5"/>
      <c r="FJ5464" s="139"/>
      <c r="FL5464" s="2"/>
      <c r="FN5464" s="2"/>
    </row>
    <row r="5465" spans="153:170" x14ac:dyDescent="0.35">
      <c r="EW5465" s="31"/>
      <c r="FB5465" s="5"/>
      <c r="FI5465" s="5"/>
      <c r="FJ5465" s="139"/>
      <c r="FL5465" s="2"/>
      <c r="FN5465" s="2"/>
    </row>
    <row r="5466" spans="153:170" x14ac:dyDescent="0.35">
      <c r="EW5466" s="31"/>
      <c r="FB5466" s="5"/>
      <c r="FI5466" s="5"/>
      <c r="FJ5466" s="139"/>
      <c r="FL5466" s="2"/>
      <c r="FN5466" s="2"/>
    </row>
    <row r="5467" spans="153:170" x14ac:dyDescent="0.35">
      <c r="EW5467" s="31"/>
      <c r="FB5467" s="5"/>
      <c r="FI5467" s="5"/>
      <c r="FJ5467" s="139"/>
      <c r="FL5467" s="2"/>
      <c r="FN5467" s="2"/>
    </row>
    <row r="5468" spans="153:170" x14ac:dyDescent="0.35">
      <c r="EW5468" s="31"/>
      <c r="FB5468" s="5"/>
      <c r="FI5468" s="5"/>
      <c r="FJ5468" s="139"/>
      <c r="FL5468" s="2"/>
      <c r="FN5468" s="2"/>
    </row>
    <row r="5469" spans="153:170" x14ac:dyDescent="0.35">
      <c r="EW5469" s="31"/>
      <c r="FB5469" s="5"/>
      <c r="FI5469" s="5"/>
      <c r="FJ5469" s="139"/>
      <c r="FL5469" s="2"/>
      <c r="FN5469" s="2"/>
    </row>
    <row r="5470" spans="153:170" x14ac:dyDescent="0.35">
      <c r="EW5470" s="31"/>
      <c r="FB5470" s="5"/>
      <c r="FI5470" s="5"/>
      <c r="FJ5470" s="139"/>
      <c r="FL5470" s="2"/>
      <c r="FN5470" s="2"/>
    </row>
    <row r="5471" spans="153:170" x14ac:dyDescent="0.35">
      <c r="EW5471" s="31"/>
      <c r="FB5471" s="5"/>
      <c r="FI5471" s="5"/>
      <c r="FJ5471" s="139"/>
      <c r="FL5471" s="2"/>
      <c r="FN5471" s="2"/>
    </row>
    <row r="5472" spans="153:170" x14ac:dyDescent="0.35">
      <c r="EW5472" s="31"/>
      <c r="FB5472" s="5"/>
      <c r="FI5472" s="5"/>
      <c r="FJ5472" s="139"/>
      <c r="FL5472" s="2"/>
      <c r="FN5472" s="2"/>
    </row>
    <row r="5473" spans="153:170" x14ac:dyDescent="0.35">
      <c r="EW5473" s="31"/>
      <c r="FB5473" s="5"/>
      <c r="FI5473" s="5"/>
      <c r="FJ5473" s="139"/>
      <c r="FL5473" s="2"/>
      <c r="FN5473" s="2"/>
    </row>
    <row r="5474" spans="153:170" x14ac:dyDescent="0.35">
      <c r="EW5474" s="31"/>
      <c r="FB5474" s="5"/>
      <c r="FI5474" s="5"/>
      <c r="FJ5474" s="139"/>
      <c r="FL5474" s="2"/>
      <c r="FN5474" s="2"/>
    </row>
    <row r="5475" spans="153:170" x14ac:dyDescent="0.35">
      <c r="EW5475" s="31"/>
      <c r="FB5475" s="5"/>
      <c r="FI5475" s="5"/>
      <c r="FJ5475" s="139"/>
      <c r="FL5475" s="2"/>
      <c r="FN5475" s="2"/>
    </row>
    <row r="5476" spans="153:170" x14ac:dyDescent="0.35">
      <c r="EW5476" s="31"/>
      <c r="FB5476" s="5"/>
      <c r="FI5476" s="5"/>
      <c r="FJ5476" s="139"/>
      <c r="FL5476" s="2"/>
      <c r="FN5476" s="2"/>
    </row>
    <row r="5477" spans="153:170" x14ac:dyDescent="0.35">
      <c r="EW5477" s="31"/>
      <c r="FB5477" s="5"/>
      <c r="FI5477" s="5"/>
      <c r="FJ5477" s="139"/>
      <c r="FL5477" s="2"/>
      <c r="FN5477" s="2"/>
    </row>
    <row r="5478" spans="153:170" x14ac:dyDescent="0.35">
      <c r="EW5478" s="31"/>
      <c r="FB5478" s="5"/>
      <c r="FI5478" s="5"/>
      <c r="FJ5478" s="139"/>
      <c r="FL5478" s="2"/>
      <c r="FN5478" s="2"/>
    </row>
    <row r="5479" spans="153:170" x14ac:dyDescent="0.35">
      <c r="EW5479" s="31"/>
      <c r="FB5479" s="5"/>
      <c r="FI5479" s="5"/>
      <c r="FJ5479" s="139"/>
      <c r="FL5479" s="2"/>
      <c r="FN5479" s="2"/>
    </row>
    <row r="5480" spans="153:170" x14ac:dyDescent="0.35">
      <c r="EW5480" s="31"/>
      <c r="FB5480" s="5"/>
      <c r="FI5480" s="5"/>
      <c r="FJ5480" s="139"/>
      <c r="FL5480" s="2"/>
      <c r="FN5480" s="2"/>
    </row>
    <row r="5481" spans="153:170" x14ac:dyDescent="0.35">
      <c r="EW5481" s="31"/>
      <c r="FB5481" s="5"/>
      <c r="FI5481" s="5"/>
      <c r="FJ5481" s="139"/>
      <c r="FL5481" s="2"/>
      <c r="FN5481" s="2"/>
    </row>
    <row r="5482" spans="153:170" x14ac:dyDescent="0.35">
      <c r="EW5482" s="31"/>
      <c r="FB5482" s="5"/>
      <c r="FI5482" s="5"/>
      <c r="FJ5482" s="139"/>
      <c r="FL5482" s="2"/>
      <c r="FN5482" s="2"/>
    </row>
    <row r="5483" spans="153:170" x14ac:dyDescent="0.35">
      <c r="EW5483" s="31"/>
      <c r="FB5483" s="5"/>
      <c r="FI5483" s="5"/>
      <c r="FJ5483" s="139"/>
      <c r="FL5483" s="2"/>
      <c r="FN5483" s="2"/>
    </row>
    <row r="5484" spans="153:170" x14ac:dyDescent="0.35">
      <c r="EW5484" s="31"/>
      <c r="FB5484" s="5"/>
      <c r="FI5484" s="5"/>
      <c r="FJ5484" s="139"/>
      <c r="FL5484" s="2"/>
      <c r="FN5484" s="2"/>
    </row>
    <row r="5485" spans="153:170" x14ac:dyDescent="0.35">
      <c r="EW5485" s="31"/>
      <c r="FB5485" s="5"/>
      <c r="FI5485" s="5"/>
      <c r="FJ5485" s="139"/>
      <c r="FL5485" s="2"/>
      <c r="FN5485" s="2"/>
    </row>
    <row r="5486" spans="153:170" x14ac:dyDescent="0.35">
      <c r="EW5486" s="31"/>
      <c r="FB5486" s="5"/>
      <c r="FI5486" s="5"/>
      <c r="FJ5486" s="139"/>
      <c r="FL5486" s="2"/>
      <c r="FN5486" s="2"/>
    </row>
    <row r="5487" spans="153:170" x14ac:dyDescent="0.35">
      <c r="EW5487" s="31"/>
      <c r="FB5487" s="5"/>
      <c r="FI5487" s="5"/>
      <c r="FJ5487" s="139"/>
      <c r="FL5487" s="2"/>
      <c r="FN5487" s="2"/>
    </row>
    <row r="5488" spans="153:170" x14ac:dyDescent="0.35">
      <c r="EW5488" s="31"/>
      <c r="FB5488" s="5"/>
      <c r="FI5488" s="5"/>
      <c r="FJ5488" s="139"/>
      <c r="FL5488" s="2"/>
      <c r="FN5488" s="2"/>
    </row>
    <row r="5489" spans="153:170" x14ac:dyDescent="0.35">
      <c r="EW5489" s="31"/>
      <c r="FB5489" s="5"/>
      <c r="FI5489" s="5"/>
      <c r="FJ5489" s="139"/>
      <c r="FL5489" s="2"/>
      <c r="FN5489" s="2"/>
    </row>
    <row r="5490" spans="153:170" x14ac:dyDescent="0.35">
      <c r="EW5490" s="31"/>
      <c r="FB5490" s="5"/>
      <c r="FI5490" s="5"/>
      <c r="FJ5490" s="139"/>
      <c r="FL5490" s="2"/>
      <c r="FN5490" s="2"/>
    </row>
    <row r="5491" spans="153:170" x14ac:dyDescent="0.35">
      <c r="EW5491" s="31"/>
      <c r="FB5491" s="5"/>
      <c r="FI5491" s="5"/>
      <c r="FJ5491" s="139"/>
      <c r="FL5491" s="2"/>
      <c r="FN5491" s="2"/>
    </row>
    <row r="5492" spans="153:170" x14ac:dyDescent="0.35">
      <c r="EW5492" s="31"/>
      <c r="FB5492" s="5"/>
      <c r="FI5492" s="5"/>
      <c r="FJ5492" s="139"/>
      <c r="FL5492" s="2"/>
      <c r="FN5492" s="2"/>
    </row>
    <row r="5493" spans="153:170" x14ac:dyDescent="0.35">
      <c r="EW5493" s="31"/>
      <c r="FB5493" s="5"/>
      <c r="FI5493" s="5"/>
      <c r="FJ5493" s="139"/>
      <c r="FL5493" s="2"/>
      <c r="FN5493" s="2"/>
    </row>
    <row r="5494" spans="153:170" x14ac:dyDescent="0.35">
      <c r="EW5494" s="31"/>
      <c r="FB5494" s="5"/>
      <c r="FI5494" s="5"/>
      <c r="FJ5494" s="139"/>
      <c r="FL5494" s="2"/>
      <c r="FN5494" s="2"/>
    </row>
    <row r="5495" spans="153:170" x14ac:dyDescent="0.35">
      <c r="EW5495" s="31"/>
      <c r="FB5495" s="5"/>
      <c r="FI5495" s="5"/>
      <c r="FJ5495" s="139"/>
      <c r="FL5495" s="2"/>
      <c r="FN5495" s="2"/>
    </row>
    <row r="5496" spans="153:170" x14ac:dyDescent="0.35">
      <c r="EW5496" s="31"/>
      <c r="FB5496" s="5"/>
      <c r="FI5496" s="5"/>
      <c r="FJ5496" s="139"/>
      <c r="FL5496" s="2"/>
      <c r="FN5496" s="2"/>
    </row>
    <row r="5497" spans="153:170" x14ac:dyDescent="0.35">
      <c r="EW5497" s="31"/>
      <c r="FB5497" s="5"/>
      <c r="FI5497" s="5"/>
      <c r="FJ5497" s="139"/>
      <c r="FL5497" s="2"/>
      <c r="FN5497" s="2"/>
    </row>
    <row r="5498" spans="153:170" x14ac:dyDescent="0.35">
      <c r="EW5498" s="31"/>
      <c r="FB5498" s="5"/>
      <c r="FI5498" s="5"/>
      <c r="FJ5498" s="139"/>
      <c r="FL5498" s="2"/>
      <c r="FN5498" s="2"/>
    </row>
    <row r="5499" spans="153:170" x14ac:dyDescent="0.35">
      <c r="EW5499" s="31"/>
      <c r="FB5499" s="5"/>
      <c r="FI5499" s="5"/>
      <c r="FJ5499" s="139"/>
      <c r="FL5499" s="2"/>
      <c r="FN5499" s="2"/>
    </row>
    <row r="5500" spans="153:170" x14ac:dyDescent="0.35">
      <c r="EW5500" s="31"/>
      <c r="FB5500" s="5"/>
      <c r="FI5500" s="5"/>
      <c r="FJ5500" s="139"/>
      <c r="FL5500" s="2"/>
      <c r="FN5500" s="2"/>
    </row>
    <row r="5501" spans="153:170" x14ac:dyDescent="0.35">
      <c r="EW5501" s="31"/>
      <c r="FB5501" s="5"/>
      <c r="FI5501" s="5"/>
      <c r="FJ5501" s="139"/>
      <c r="FL5501" s="2"/>
      <c r="FN5501" s="2"/>
    </row>
    <row r="5502" spans="153:170" x14ac:dyDescent="0.35">
      <c r="EW5502" s="31"/>
      <c r="FB5502" s="5"/>
      <c r="FI5502" s="5"/>
      <c r="FJ5502" s="139"/>
      <c r="FL5502" s="2"/>
      <c r="FN5502" s="2"/>
    </row>
    <row r="5503" spans="153:170" x14ac:dyDescent="0.35">
      <c r="EW5503" s="31"/>
      <c r="FB5503" s="5"/>
      <c r="FI5503" s="5"/>
      <c r="FJ5503" s="139"/>
      <c r="FL5503" s="2"/>
      <c r="FN5503" s="2"/>
    </row>
    <row r="5504" spans="153:170" x14ac:dyDescent="0.35">
      <c r="EW5504" s="31"/>
      <c r="FB5504" s="5"/>
      <c r="FI5504" s="5"/>
      <c r="FJ5504" s="139"/>
      <c r="FL5504" s="2"/>
      <c r="FN5504" s="2"/>
    </row>
    <row r="5505" spans="153:170" x14ac:dyDescent="0.35">
      <c r="EW5505" s="31"/>
      <c r="FB5505" s="5"/>
      <c r="FI5505" s="5"/>
      <c r="FJ5505" s="139"/>
      <c r="FL5505" s="2"/>
      <c r="FN5505" s="2"/>
    </row>
    <row r="5506" spans="153:170" x14ac:dyDescent="0.35">
      <c r="EW5506" s="31"/>
      <c r="FB5506" s="5"/>
      <c r="FI5506" s="5"/>
      <c r="FJ5506" s="139"/>
      <c r="FL5506" s="2"/>
      <c r="FN5506" s="2"/>
    </row>
    <row r="5507" spans="153:170" x14ac:dyDescent="0.35">
      <c r="EW5507" s="31"/>
      <c r="FB5507" s="5"/>
      <c r="FI5507" s="5"/>
      <c r="FJ5507" s="139"/>
      <c r="FL5507" s="2"/>
      <c r="FN5507" s="2"/>
    </row>
    <row r="5508" spans="153:170" x14ac:dyDescent="0.35">
      <c r="EW5508" s="31"/>
      <c r="FB5508" s="5"/>
      <c r="FI5508" s="5"/>
      <c r="FJ5508" s="139"/>
      <c r="FL5508" s="2"/>
      <c r="FN5508" s="2"/>
    </row>
    <row r="5509" spans="153:170" x14ac:dyDescent="0.35">
      <c r="EW5509" s="31"/>
      <c r="FB5509" s="5"/>
      <c r="FI5509" s="5"/>
      <c r="FJ5509" s="139"/>
      <c r="FL5509" s="2"/>
      <c r="FN5509" s="2"/>
    </row>
    <row r="5510" spans="153:170" x14ac:dyDescent="0.35">
      <c r="EW5510" s="31"/>
      <c r="FB5510" s="5"/>
      <c r="FI5510" s="5"/>
      <c r="FJ5510" s="139"/>
      <c r="FL5510" s="2"/>
      <c r="FN5510" s="2"/>
    </row>
    <row r="5511" spans="153:170" x14ac:dyDescent="0.35">
      <c r="EW5511" s="31"/>
      <c r="FB5511" s="5"/>
      <c r="FI5511" s="5"/>
      <c r="FJ5511" s="139"/>
      <c r="FL5511" s="2"/>
      <c r="FN5511" s="2"/>
    </row>
    <row r="5512" spans="153:170" x14ac:dyDescent="0.35">
      <c r="EW5512" s="31"/>
      <c r="FB5512" s="5"/>
      <c r="FI5512" s="5"/>
      <c r="FJ5512" s="139"/>
      <c r="FL5512" s="2"/>
      <c r="FN5512" s="2"/>
    </row>
    <row r="5513" spans="153:170" x14ac:dyDescent="0.35">
      <c r="EW5513" s="31"/>
      <c r="FB5513" s="5"/>
      <c r="FI5513" s="5"/>
      <c r="FJ5513" s="139"/>
      <c r="FL5513" s="2"/>
      <c r="FN5513" s="2"/>
    </row>
    <row r="5514" spans="153:170" x14ac:dyDescent="0.35">
      <c r="EW5514" s="31"/>
      <c r="FB5514" s="5"/>
      <c r="FI5514" s="5"/>
      <c r="FJ5514" s="139"/>
      <c r="FL5514" s="2"/>
      <c r="FN5514" s="2"/>
    </row>
    <row r="5515" spans="153:170" x14ac:dyDescent="0.35">
      <c r="EW5515" s="31"/>
      <c r="FB5515" s="5"/>
      <c r="FI5515" s="5"/>
      <c r="FJ5515" s="139"/>
      <c r="FL5515" s="2"/>
      <c r="FN5515" s="2"/>
    </row>
    <row r="5516" spans="153:170" x14ac:dyDescent="0.35">
      <c r="EW5516" s="31"/>
      <c r="FB5516" s="5"/>
      <c r="FI5516" s="5"/>
      <c r="FJ5516" s="139"/>
      <c r="FL5516" s="2"/>
      <c r="FN5516" s="2"/>
    </row>
    <row r="5517" spans="153:170" x14ac:dyDescent="0.35">
      <c r="EW5517" s="31"/>
      <c r="FB5517" s="5"/>
      <c r="FI5517" s="5"/>
      <c r="FJ5517" s="139"/>
      <c r="FL5517" s="2"/>
      <c r="FN5517" s="2"/>
    </row>
    <row r="5518" spans="153:170" x14ac:dyDescent="0.35">
      <c r="EW5518" s="31"/>
      <c r="FB5518" s="5"/>
      <c r="FI5518" s="5"/>
      <c r="FJ5518" s="139"/>
      <c r="FL5518" s="2"/>
      <c r="FN5518" s="2"/>
    </row>
    <row r="5519" spans="153:170" x14ac:dyDescent="0.35">
      <c r="EW5519" s="31"/>
      <c r="FB5519" s="5"/>
      <c r="FI5519" s="5"/>
      <c r="FJ5519" s="139"/>
      <c r="FL5519" s="2"/>
      <c r="FN5519" s="2"/>
    </row>
    <row r="5520" spans="153:170" x14ac:dyDescent="0.35">
      <c r="EW5520" s="31"/>
      <c r="FB5520" s="5"/>
      <c r="FI5520" s="5"/>
      <c r="FJ5520" s="139"/>
      <c r="FL5520" s="2"/>
      <c r="FN5520" s="2"/>
    </row>
    <row r="5521" spans="153:170" x14ac:dyDescent="0.35">
      <c r="EW5521" s="31"/>
      <c r="FB5521" s="5"/>
      <c r="FI5521" s="5"/>
      <c r="FJ5521" s="139"/>
      <c r="FL5521" s="2"/>
      <c r="FN5521" s="2"/>
    </row>
    <row r="5522" spans="153:170" x14ac:dyDescent="0.35">
      <c r="EW5522" s="31"/>
      <c r="FB5522" s="5"/>
      <c r="FI5522" s="5"/>
      <c r="FJ5522" s="139"/>
      <c r="FL5522" s="2"/>
      <c r="FN5522" s="2"/>
    </row>
    <row r="5523" spans="153:170" x14ac:dyDescent="0.35">
      <c r="EW5523" s="31"/>
      <c r="FB5523" s="5"/>
      <c r="FI5523" s="5"/>
      <c r="FJ5523" s="139"/>
      <c r="FL5523" s="2"/>
      <c r="FN5523" s="2"/>
    </row>
    <row r="5524" spans="153:170" x14ac:dyDescent="0.35">
      <c r="EW5524" s="31"/>
      <c r="FB5524" s="5"/>
      <c r="FI5524" s="5"/>
      <c r="FJ5524" s="139"/>
      <c r="FL5524" s="2"/>
      <c r="FN5524" s="2"/>
    </row>
    <row r="5525" spans="153:170" x14ac:dyDescent="0.35">
      <c r="EW5525" s="31"/>
      <c r="FB5525" s="5"/>
      <c r="FI5525" s="5"/>
      <c r="FJ5525" s="139"/>
      <c r="FL5525" s="2"/>
      <c r="FN5525" s="2"/>
    </row>
    <row r="5526" spans="153:170" x14ac:dyDescent="0.35">
      <c r="EW5526" s="31"/>
      <c r="FB5526" s="5"/>
      <c r="FI5526" s="5"/>
      <c r="FJ5526" s="139"/>
      <c r="FL5526" s="2"/>
      <c r="FN5526" s="2"/>
    </row>
    <row r="5527" spans="153:170" x14ac:dyDescent="0.35">
      <c r="EW5527" s="31"/>
      <c r="FB5527" s="5"/>
      <c r="FI5527" s="5"/>
      <c r="FJ5527" s="139"/>
      <c r="FL5527" s="2"/>
      <c r="FN5527" s="2"/>
    </row>
    <row r="5528" spans="153:170" x14ac:dyDescent="0.35">
      <c r="EW5528" s="31"/>
      <c r="FB5528" s="5"/>
      <c r="FI5528" s="5"/>
      <c r="FJ5528" s="139"/>
      <c r="FL5528" s="2"/>
      <c r="FN5528" s="2"/>
    </row>
    <row r="5529" spans="153:170" x14ac:dyDescent="0.35">
      <c r="EW5529" s="31"/>
      <c r="FB5529" s="5"/>
      <c r="FI5529" s="5"/>
      <c r="FJ5529" s="139"/>
      <c r="FL5529" s="2"/>
      <c r="FN5529" s="2"/>
    </row>
    <row r="5530" spans="153:170" x14ac:dyDescent="0.35">
      <c r="EW5530" s="31"/>
      <c r="FB5530" s="5"/>
      <c r="FI5530" s="5"/>
      <c r="FJ5530" s="139"/>
      <c r="FL5530" s="2"/>
      <c r="FN5530" s="2"/>
    </row>
    <row r="5531" spans="153:170" x14ac:dyDescent="0.35">
      <c r="EW5531" s="31"/>
      <c r="FB5531" s="5"/>
      <c r="FI5531" s="5"/>
      <c r="FJ5531" s="139"/>
      <c r="FL5531" s="2"/>
      <c r="FN5531" s="2"/>
    </row>
    <row r="5532" spans="153:170" x14ac:dyDescent="0.35">
      <c r="EW5532" s="31"/>
      <c r="FB5532" s="5"/>
      <c r="FI5532" s="5"/>
      <c r="FJ5532" s="139"/>
      <c r="FL5532" s="2"/>
      <c r="FN5532" s="2"/>
    </row>
    <row r="5533" spans="153:170" x14ac:dyDescent="0.35">
      <c r="EW5533" s="31"/>
      <c r="FB5533" s="5"/>
      <c r="FI5533" s="5"/>
      <c r="FJ5533" s="139"/>
      <c r="FL5533" s="2"/>
      <c r="FN5533" s="2"/>
    </row>
    <row r="5534" spans="153:170" x14ac:dyDescent="0.35">
      <c r="EW5534" s="31"/>
      <c r="FB5534" s="5"/>
      <c r="FI5534" s="5"/>
      <c r="FJ5534" s="139"/>
      <c r="FL5534" s="2"/>
      <c r="FN5534" s="2"/>
    </row>
    <row r="5535" spans="153:170" x14ac:dyDescent="0.35">
      <c r="EW5535" s="31"/>
      <c r="FB5535" s="5"/>
      <c r="FI5535" s="5"/>
      <c r="FJ5535" s="139"/>
      <c r="FL5535" s="2"/>
      <c r="FN5535" s="2"/>
    </row>
    <row r="5536" spans="153:170" x14ac:dyDescent="0.35">
      <c r="EW5536" s="31"/>
      <c r="FB5536" s="5"/>
      <c r="FI5536" s="5"/>
      <c r="FJ5536" s="139"/>
      <c r="FL5536" s="2"/>
      <c r="FN5536" s="2"/>
    </row>
    <row r="5537" spans="153:170" x14ac:dyDescent="0.35">
      <c r="EW5537" s="31"/>
      <c r="FB5537" s="5"/>
      <c r="FI5537" s="5"/>
      <c r="FJ5537" s="139"/>
      <c r="FL5537" s="2"/>
      <c r="FN5537" s="2"/>
    </row>
    <row r="5538" spans="153:170" x14ac:dyDescent="0.35">
      <c r="EW5538" s="31"/>
      <c r="FB5538" s="5"/>
      <c r="FI5538" s="5"/>
      <c r="FJ5538" s="139"/>
      <c r="FL5538" s="2"/>
      <c r="FN5538" s="2"/>
    </row>
    <row r="5539" spans="153:170" x14ac:dyDescent="0.35">
      <c r="EW5539" s="31"/>
      <c r="FB5539" s="5"/>
      <c r="FI5539" s="5"/>
      <c r="FJ5539" s="139"/>
      <c r="FL5539" s="2"/>
      <c r="FN5539" s="2"/>
    </row>
    <row r="5540" spans="153:170" x14ac:dyDescent="0.35">
      <c r="EW5540" s="31"/>
      <c r="FB5540" s="5"/>
      <c r="FI5540" s="5"/>
      <c r="FJ5540" s="139"/>
      <c r="FL5540" s="2"/>
      <c r="FN5540" s="2"/>
    </row>
    <row r="5541" spans="153:170" x14ac:dyDescent="0.35">
      <c r="EW5541" s="31"/>
      <c r="FB5541" s="5"/>
      <c r="FI5541" s="5"/>
      <c r="FJ5541" s="139"/>
      <c r="FL5541" s="2"/>
      <c r="FN5541" s="2"/>
    </row>
    <row r="5542" spans="153:170" x14ac:dyDescent="0.35">
      <c r="EW5542" s="31"/>
      <c r="FB5542" s="5"/>
      <c r="FI5542" s="5"/>
      <c r="FJ5542" s="139"/>
      <c r="FL5542" s="2"/>
      <c r="FN5542" s="2"/>
    </row>
    <row r="5543" spans="153:170" x14ac:dyDescent="0.35">
      <c r="EW5543" s="31"/>
      <c r="FB5543" s="5"/>
      <c r="FI5543" s="5"/>
      <c r="FJ5543" s="139"/>
      <c r="FL5543" s="2"/>
      <c r="FN5543" s="2"/>
    </row>
    <row r="5544" spans="153:170" x14ac:dyDescent="0.35">
      <c r="EW5544" s="31"/>
      <c r="FB5544" s="5"/>
      <c r="FI5544" s="5"/>
      <c r="FJ5544" s="139"/>
      <c r="FL5544" s="2"/>
      <c r="FN5544" s="2"/>
    </row>
    <row r="5545" spans="153:170" x14ac:dyDescent="0.35">
      <c r="EW5545" s="31"/>
      <c r="FB5545" s="5"/>
      <c r="FI5545" s="5"/>
      <c r="FJ5545" s="139"/>
      <c r="FL5545" s="2"/>
      <c r="FN5545" s="2"/>
    </row>
    <row r="5546" spans="153:170" x14ac:dyDescent="0.35">
      <c r="EW5546" s="31"/>
      <c r="FB5546" s="5"/>
      <c r="FI5546" s="5"/>
      <c r="FJ5546" s="139"/>
      <c r="FL5546" s="2"/>
      <c r="FN5546" s="2"/>
    </row>
    <row r="5547" spans="153:170" x14ac:dyDescent="0.35">
      <c r="EW5547" s="31"/>
      <c r="FB5547" s="5"/>
      <c r="FI5547" s="5"/>
      <c r="FJ5547" s="139"/>
      <c r="FL5547" s="2"/>
      <c r="FN5547" s="2"/>
    </row>
    <row r="5548" spans="153:170" x14ac:dyDescent="0.35">
      <c r="EW5548" s="31"/>
      <c r="FB5548" s="5"/>
      <c r="FI5548" s="5"/>
      <c r="FJ5548" s="139"/>
      <c r="FL5548" s="2"/>
      <c r="FN5548" s="2"/>
    </row>
    <row r="5549" spans="153:170" x14ac:dyDescent="0.35">
      <c r="EW5549" s="31"/>
      <c r="FB5549" s="5"/>
      <c r="FI5549" s="5"/>
      <c r="FJ5549" s="139"/>
      <c r="FL5549" s="2"/>
      <c r="FN5549" s="2"/>
    </row>
    <row r="5550" spans="153:170" x14ac:dyDescent="0.35">
      <c r="EW5550" s="31"/>
      <c r="FB5550" s="5"/>
      <c r="FI5550" s="5"/>
      <c r="FJ5550" s="139"/>
      <c r="FL5550" s="2"/>
      <c r="FN5550" s="2"/>
    </row>
    <row r="5551" spans="153:170" x14ac:dyDescent="0.35">
      <c r="EW5551" s="31"/>
      <c r="FB5551" s="5"/>
      <c r="FI5551" s="5"/>
      <c r="FJ5551" s="139"/>
      <c r="FL5551" s="2"/>
      <c r="FN5551" s="2"/>
    </row>
    <row r="5552" spans="153:170" x14ac:dyDescent="0.35">
      <c r="EW5552" s="31"/>
      <c r="FB5552" s="5"/>
      <c r="FI5552" s="5"/>
      <c r="FJ5552" s="139"/>
      <c r="FL5552" s="2"/>
      <c r="FN5552" s="2"/>
    </row>
    <row r="5553" spans="153:170" x14ac:dyDescent="0.35">
      <c r="EW5553" s="31"/>
      <c r="FB5553" s="5"/>
      <c r="FI5553" s="5"/>
      <c r="FJ5553" s="139"/>
      <c r="FL5553" s="2"/>
      <c r="FN5553" s="2"/>
    </row>
    <row r="5554" spans="153:170" x14ac:dyDescent="0.35">
      <c r="EW5554" s="31"/>
      <c r="FB5554" s="5"/>
      <c r="FI5554" s="5"/>
      <c r="FJ5554" s="139"/>
      <c r="FL5554" s="2"/>
      <c r="FN5554" s="2"/>
    </row>
    <row r="5555" spans="153:170" x14ac:dyDescent="0.35">
      <c r="EW5555" s="31"/>
      <c r="FB5555" s="5"/>
      <c r="FI5555" s="5"/>
      <c r="FJ5555" s="139"/>
      <c r="FL5555" s="2"/>
      <c r="FN5555" s="2"/>
    </row>
    <row r="5556" spans="153:170" x14ac:dyDescent="0.35">
      <c r="EW5556" s="31"/>
      <c r="FB5556" s="5"/>
      <c r="FI5556" s="5"/>
      <c r="FJ5556" s="139"/>
      <c r="FL5556" s="2"/>
      <c r="FN5556" s="2"/>
    </row>
    <row r="5557" spans="153:170" x14ac:dyDescent="0.35">
      <c r="EW5557" s="31"/>
      <c r="FB5557" s="5"/>
      <c r="FI5557" s="5"/>
      <c r="FJ5557" s="139"/>
      <c r="FL5557" s="2"/>
      <c r="FN5557" s="2"/>
    </row>
    <row r="5558" spans="153:170" x14ac:dyDescent="0.35">
      <c r="EW5558" s="31"/>
      <c r="FB5558" s="5"/>
      <c r="FI5558" s="5"/>
      <c r="FJ5558" s="139"/>
      <c r="FL5558" s="2"/>
      <c r="FN5558" s="2"/>
    </row>
    <row r="5559" spans="153:170" x14ac:dyDescent="0.35">
      <c r="EW5559" s="31"/>
      <c r="FB5559" s="5"/>
      <c r="FI5559" s="5"/>
      <c r="FJ5559" s="139"/>
      <c r="FL5559" s="2"/>
      <c r="FN5559" s="2"/>
    </row>
    <row r="5560" spans="153:170" x14ac:dyDescent="0.35">
      <c r="EW5560" s="31"/>
      <c r="FB5560" s="5"/>
      <c r="FI5560" s="5"/>
      <c r="FJ5560" s="139"/>
      <c r="FL5560" s="2"/>
      <c r="FN5560" s="2"/>
    </row>
    <row r="5561" spans="153:170" x14ac:dyDescent="0.35">
      <c r="EW5561" s="31"/>
      <c r="FB5561" s="5"/>
      <c r="FI5561" s="5"/>
      <c r="FJ5561" s="139"/>
      <c r="FL5561" s="2"/>
      <c r="FN5561" s="2"/>
    </row>
    <row r="5562" spans="153:170" x14ac:dyDescent="0.35">
      <c r="EW5562" s="31"/>
      <c r="FB5562" s="5"/>
      <c r="FI5562" s="5"/>
      <c r="FJ5562" s="139"/>
      <c r="FL5562" s="2"/>
      <c r="FN5562" s="2"/>
    </row>
    <row r="5563" spans="153:170" x14ac:dyDescent="0.35">
      <c r="EW5563" s="31"/>
      <c r="FB5563" s="5"/>
      <c r="FI5563" s="5"/>
      <c r="FJ5563" s="139"/>
      <c r="FL5563" s="2"/>
      <c r="FN5563" s="2"/>
    </row>
    <row r="5564" spans="153:170" x14ac:dyDescent="0.35">
      <c r="EW5564" s="31"/>
      <c r="FB5564" s="5"/>
      <c r="FI5564" s="5"/>
      <c r="FJ5564" s="139"/>
      <c r="FL5564" s="2"/>
      <c r="FN5564" s="2"/>
    </row>
    <row r="5565" spans="153:170" x14ac:dyDescent="0.35">
      <c r="EW5565" s="31"/>
      <c r="FB5565" s="5"/>
      <c r="FI5565" s="5"/>
      <c r="FJ5565" s="139"/>
      <c r="FL5565" s="2"/>
      <c r="FN5565" s="2"/>
    </row>
    <row r="5566" spans="153:170" x14ac:dyDescent="0.35">
      <c r="EW5566" s="31"/>
      <c r="FB5566" s="5"/>
      <c r="FI5566" s="5"/>
      <c r="FJ5566" s="139"/>
      <c r="FL5566" s="2"/>
      <c r="FN5566" s="2"/>
    </row>
    <row r="5567" spans="153:170" x14ac:dyDescent="0.35">
      <c r="EW5567" s="31"/>
      <c r="FB5567" s="5"/>
      <c r="FI5567" s="5"/>
      <c r="FJ5567" s="139"/>
      <c r="FL5567" s="2"/>
      <c r="FN5567" s="2"/>
    </row>
    <row r="5568" spans="153:170" x14ac:dyDescent="0.35">
      <c r="EW5568" s="31"/>
      <c r="FB5568" s="5"/>
      <c r="FI5568" s="5"/>
      <c r="FJ5568" s="139"/>
      <c r="FL5568" s="2"/>
      <c r="FN5568" s="2"/>
    </row>
    <row r="5569" spans="153:170" x14ac:dyDescent="0.35">
      <c r="EW5569" s="31"/>
      <c r="FB5569" s="5"/>
      <c r="FI5569" s="5"/>
      <c r="FJ5569" s="139"/>
      <c r="FL5569" s="2"/>
      <c r="FN5569" s="2"/>
    </row>
    <row r="5570" spans="153:170" x14ac:dyDescent="0.35">
      <c r="EW5570" s="31"/>
      <c r="FB5570" s="5"/>
      <c r="FI5570" s="5"/>
      <c r="FJ5570" s="139"/>
      <c r="FL5570" s="2"/>
      <c r="FN5570" s="2"/>
    </row>
    <row r="5571" spans="153:170" x14ac:dyDescent="0.35">
      <c r="EW5571" s="31"/>
      <c r="FB5571" s="5"/>
      <c r="FI5571" s="5"/>
      <c r="FJ5571" s="139"/>
      <c r="FL5571" s="2"/>
      <c r="FN5571" s="2"/>
    </row>
    <row r="5572" spans="153:170" x14ac:dyDescent="0.35">
      <c r="EW5572" s="31"/>
      <c r="FB5572" s="5"/>
      <c r="FI5572" s="5"/>
      <c r="FJ5572" s="139"/>
      <c r="FL5572" s="2"/>
      <c r="FN5572" s="2"/>
    </row>
    <row r="5573" spans="153:170" x14ac:dyDescent="0.35">
      <c r="EW5573" s="31"/>
      <c r="FB5573" s="5"/>
      <c r="FI5573" s="5"/>
      <c r="FJ5573" s="139"/>
      <c r="FL5573" s="2"/>
      <c r="FN5573" s="2"/>
    </row>
    <row r="5574" spans="153:170" x14ac:dyDescent="0.35">
      <c r="EW5574" s="31"/>
      <c r="FB5574" s="5"/>
      <c r="FI5574" s="5"/>
      <c r="FJ5574" s="139"/>
      <c r="FL5574" s="2"/>
      <c r="FN5574" s="2"/>
    </row>
    <row r="5575" spans="153:170" x14ac:dyDescent="0.35">
      <c r="EW5575" s="31"/>
      <c r="FB5575" s="5"/>
      <c r="FI5575" s="5"/>
      <c r="FJ5575" s="139"/>
      <c r="FL5575" s="2"/>
      <c r="FN5575" s="2"/>
    </row>
    <row r="5576" spans="153:170" x14ac:dyDescent="0.35">
      <c r="EW5576" s="31"/>
      <c r="FB5576" s="5"/>
      <c r="FI5576" s="5"/>
      <c r="FJ5576" s="139"/>
      <c r="FL5576" s="2"/>
      <c r="FN5576" s="2"/>
    </row>
    <row r="5577" spans="153:170" x14ac:dyDescent="0.35">
      <c r="EW5577" s="31"/>
      <c r="FB5577" s="5"/>
      <c r="FI5577" s="5"/>
      <c r="FJ5577" s="139"/>
      <c r="FL5577" s="2"/>
      <c r="FN5577" s="2"/>
    </row>
    <row r="5578" spans="153:170" x14ac:dyDescent="0.35">
      <c r="EW5578" s="31"/>
      <c r="FB5578" s="5"/>
      <c r="FI5578" s="5"/>
      <c r="FJ5578" s="139"/>
      <c r="FL5578" s="2"/>
      <c r="FN5578" s="2"/>
    </row>
    <row r="5579" spans="153:170" x14ac:dyDescent="0.35">
      <c r="EW5579" s="31"/>
      <c r="FB5579" s="5"/>
      <c r="FI5579" s="5"/>
      <c r="FJ5579" s="139"/>
      <c r="FL5579" s="2"/>
      <c r="FN5579" s="2"/>
    </row>
    <row r="5580" spans="153:170" x14ac:dyDescent="0.35">
      <c r="EW5580" s="31"/>
      <c r="FB5580" s="5"/>
      <c r="FI5580" s="5"/>
      <c r="FJ5580" s="139"/>
      <c r="FL5580" s="2"/>
      <c r="FN5580" s="2"/>
    </row>
    <row r="5581" spans="153:170" x14ac:dyDescent="0.35">
      <c r="EW5581" s="31"/>
      <c r="FB5581" s="5"/>
      <c r="FI5581" s="5"/>
      <c r="FJ5581" s="139"/>
      <c r="FL5581" s="2"/>
      <c r="FN5581" s="2"/>
    </row>
    <row r="5582" spans="153:170" x14ac:dyDescent="0.35">
      <c r="EW5582" s="31"/>
      <c r="FB5582" s="5"/>
      <c r="FI5582" s="5"/>
      <c r="FJ5582" s="139"/>
      <c r="FL5582" s="2"/>
      <c r="FN5582" s="2"/>
    </row>
    <row r="5583" spans="153:170" x14ac:dyDescent="0.35">
      <c r="EW5583" s="31"/>
      <c r="FB5583" s="5"/>
      <c r="FI5583" s="5"/>
      <c r="FJ5583" s="139"/>
      <c r="FL5583" s="2"/>
      <c r="FN5583" s="2"/>
    </row>
    <row r="5584" spans="153:170" x14ac:dyDescent="0.35">
      <c r="EW5584" s="31"/>
      <c r="FB5584" s="5"/>
      <c r="FI5584" s="5"/>
      <c r="FJ5584" s="139"/>
      <c r="FL5584" s="2"/>
      <c r="FN5584" s="2"/>
    </row>
    <row r="5585" spans="153:170" x14ac:dyDescent="0.35">
      <c r="EW5585" s="31"/>
      <c r="FB5585" s="5"/>
      <c r="FI5585" s="5"/>
      <c r="FJ5585" s="139"/>
      <c r="FL5585" s="2"/>
      <c r="FN5585" s="2"/>
    </row>
    <row r="5586" spans="153:170" x14ac:dyDescent="0.35">
      <c r="EW5586" s="31"/>
      <c r="FB5586" s="5"/>
      <c r="FI5586" s="5"/>
      <c r="FJ5586" s="139"/>
      <c r="FL5586" s="2"/>
      <c r="FN5586" s="2"/>
    </row>
    <row r="5587" spans="153:170" x14ac:dyDescent="0.35">
      <c r="EW5587" s="31"/>
      <c r="FB5587" s="5"/>
      <c r="FI5587" s="5"/>
      <c r="FJ5587" s="139"/>
      <c r="FL5587" s="2"/>
      <c r="FN5587" s="2"/>
    </row>
    <row r="5588" spans="153:170" x14ac:dyDescent="0.35">
      <c r="EW5588" s="31"/>
      <c r="FB5588" s="5"/>
      <c r="FI5588" s="5"/>
      <c r="FJ5588" s="139"/>
      <c r="FL5588" s="2"/>
      <c r="FN5588" s="2"/>
    </row>
    <row r="5589" spans="153:170" x14ac:dyDescent="0.35">
      <c r="EW5589" s="31"/>
      <c r="FB5589" s="5"/>
      <c r="FI5589" s="5"/>
      <c r="FJ5589" s="139"/>
      <c r="FL5589" s="2"/>
      <c r="FN5589" s="2"/>
    </row>
    <row r="5590" spans="153:170" x14ac:dyDescent="0.35">
      <c r="EW5590" s="31"/>
      <c r="FB5590" s="5"/>
      <c r="FI5590" s="5"/>
      <c r="FJ5590" s="139"/>
      <c r="FL5590" s="2"/>
      <c r="FN5590" s="2"/>
    </row>
    <row r="5591" spans="153:170" x14ac:dyDescent="0.35">
      <c r="EW5591" s="31"/>
      <c r="FB5591" s="5"/>
      <c r="FI5591" s="5"/>
      <c r="FJ5591" s="139"/>
      <c r="FL5591" s="2"/>
      <c r="FN5591" s="2"/>
    </row>
    <row r="5592" spans="153:170" x14ac:dyDescent="0.35">
      <c r="EW5592" s="31"/>
      <c r="FB5592" s="5"/>
      <c r="FI5592" s="5"/>
      <c r="FJ5592" s="139"/>
      <c r="FL5592" s="2"/>
      <c r="FN5592" s="2"/>
    </row>
    <row r="5593" spans="153:170" x14ac:dyDescent="0.35">
      <c r="EW5593" s="31"/>
      <c r="FB5593" s="5"/>
      <c r="FI5593" s="5"/>
      <c r="FJ5593" s="139"/>
      <c r="FL5593" s="2"/>
      <c r="FN5593" s="2"/>
    </row>
    <row r="5594" spans="153:170" x14ac:dyDescent="0.35">
      <c r="EW5594" s="31"/>
      <c r="FB5594" s="5"/>
      <c r="FI5594" s="5"/>
      <c r="FJ5594" s="139"/>
      <c r="FL5594" s="2"/>
      <c r="FN5594" s="2"/>
    </row>
    <row r="5595" spans="153:170" x14ac:dyDescent="0.35">
      <c r="EW5595" s="31"/>
      <c r="FB5595" s="5"/>
      <c r="FI5595" s="5"/>
      <c r="FJ5595" s="139"/>
      <c r="FL5595" s="2"/>
      <c r="FN5595" s="2"/>
    </row>
    <row r="5596" spans="153:170" x14ac:dyDescent="0.35">
      <c r="EW5596" s="31"/>
      <c r="FB5596" s="5"/>
      <c r="FI5596" s="5"/>
      <c r="FJ5596" s="139"/>
      <c r="FL5596" s="2"/>
      <c r="FN5596" s="2"/>
    </row>
    <row r="5597" spans="153:170" x14ac:dyDescent="0.35">
      <c r="EW5597" s="31"/>
      <c r="FB5597" s="5"/>
      <c r="FI5597" s="5"/>
      <c r="FJ5597" s="139"/>
      <c r="FL5597" s="2"/>
      <c r="FN5597" s="2"/>
    </row>
    <row r="5598" spans="153:170" x14ac:dyDescent="0.35">
      <c r="EW5598" s="31"/>
      <c r="FB5598" s="5"/>
      <c r="FI5598" s="5"/>
      <c r="FJ5598" s="139"/>
      <c r="FL5598" s="2"/>
      <c r="FN5598" s="2"/>
    </row>
    <row r="5599" spans="153:170" x14ac:dyDescent="0.35">
      <c r="EW5599" s="31"/>
      <c r="FB5599" s="5"/>
      <c r="FI5599" s="5"/>
      <c r="FJ5599" s="139"/>
      <c r="FL5599" s="2"/>
      <c r="FN5599" s="2"/>
    </row>
    <row r="5600" spans="153:170" x14ac:dyDescent="0.35">
      <c r="EW5600" s="31"/>
      <c r="FB5600" s="5"/>
      <c r="FI5600" s="5"/>
      <c r="FJ5600" s="139"/>
      <c r="FL5600" s="2"/>
      <c r="FN5600" s="2"/>
    </row>
    <row r="5601" spans="153:170" x14ac:dyDescent="0.35">
      <c r="EW5601" s="31"/>
      <c r="FB5601" s="5"/>
      <c r="FI5601" s="5"/>
      <c r="FJ5601" s="139"/>
      <c r="FL5601" s="2"/>
      <c r="FN5601" s="2"/>
    </row>
    <row r="5602" spans="153:170" x14ac:dyDescent="0.35">
      <c r="EW5602" s="31"/>
      <c r="FB5602" s="5"/>
      <c r="FI5602" s="5"/>
      <c r="FJ5602" s="139"/>
      <c r="FL5602" s="2"/>
      <c r="FN5602" s="2"/>
    </row>
    <row r="5603" spans="153:170" x14ac:dyDescent="0.35">
      <c r="EW5603" s="31"/>
      <c r="FB5603" s="5"/>
      <c r="FI5603" s="5"/>
      <c r="FJ5603" s="139"/>
      <c r="FL5603" s="2"/>
      <c r="FN5603" s="2"/>
    </row>
    <row r="5604" spans="153:170" x14ac:dyDescent="0.35">
      <c r="EW5604" s="31"/>
      <c r="FB5604" s="5"/>
      <c r="FI5604" s="5"/>
      <c r="FJ5604" s="139"/>
      <c r="FL5604" s="2"/>
      <c r="FN5604" s="2"/>
    </row>
    <row r="5605" spans="153:170" x14ac:dyDescent="0.35">
      <c r="EW5605" s="31"/>
      <c r="FB5605" s="5"/>
      <c r="FI5605" s="5"/>
      <c r="FJ5605" s="139"/>
      <c r="FL5605" s="2"/>
      <c r="FN5605" s="2"/>
    </row>
    <row r="5606" spans="153:170" x14ac:dyDescent="0.35">
      <c r="EW5606" s="31"/>
      <c r="FB5606" s="5"/>
      <c r="FI5606" s="5"/>
      <c r="FJ5606" s="139"/>
      <c r="FL5606" s="2"/>
      <c r="FN5606" s="2"/>
    </row>
    <row r="5607" spans="153:170" x14ac:dyDescent="0.35">
      <c r="EW5607" s="31"/>
      <c r="FB5607" s="5"/>
      <c r="FI5607" s="5"/>
      <c r="FJ5607" s="139"/>
      <c r="FL5607" s="2"/>
      <c r="FN5607" s="2"/>
    </row>
    <row r="5608" spans="153:170" x14ac:dyDescent="0.35">
      <c r="EW5608" s="31"/>
      <c r="FB5608" s="5"/>
      <c r="FI5608" s="5"/>
      <c r="FJ5608" s="139"/>
      <c r="FL5608" s="2"/>
      <c r="FN5608" s="2"/>
    </row>
    <row r="5609" spans="153:170" x14ac:dyDescent="0.35">
      <c r="EW5609" s="31"/>
      <c r="FB5609" s="5"/>
      <c r="FI5609" s="5"/>
      <c r="FJ5609" s="139"/>
      <c r="FL5609" s="2"/>
      <c r="FN5609" s="2"/>
    </row>
    <row r="5610" spans="153:170" x14ac:dyDescent="0.35">
      <c r="EW5610" s="31"/>
      <c r="FB5610" s="5"/>
      <c r="FI5610" s="5"/>
      <c r="FJ5610" s="139"/>
      <c r="FL5610" s="2"/>
      <c r="FN5610" s="2"/>
    </row>
    <row r="5611" spans="153:170" x14ac:dyDescent="0.35">
      <c r="EW5611" s="31"/>
      <c r="FB5611" s="5"/>
      <c r="FI5611" s="5"/>
      <c r="FJ5611" s="139"/>
      <c r="FL5611" s="2"/>
      <c r="FN5611" s="2"/>
    </row>
    <row r="5612" spans="153:170" x14ac:dyDescent="0.35">
      <c r="EW5612" s="31"/>
      <c r="FB5612" s="5"/>
      <c r="FI5612" s="5"/>
      <c r="FJ5612" s="139"/>
      <c r="FL5612" s="2"/>
      <c r="FN5612" s="2"/>
    </row>
    <row r="5613" spans="153:170" x14ac:dyDescent="0.35">
      <c r="EW5613" s="31"/>
      <c r="FB5613" s="5"/>
      <c r="FI5613" s="5"/>
      <c r="FJ5613" s="139"/>
      <c r="FL5613" s="2"/>
      <c r="FN5613" s="2"/>
    </row>
    <row r="5614" spans="153:170" x14ac:dyDescent="0.35">
      <c r="EW5614" s="31"/>
      <c r="FB5614" s="5"/>
      <c r="FI5614" s="5"/>
      <c r="FJ5614" s="139"/>
      <c r="FL5614" s="2"/>
      <c r="FN5614" s="2"/>
    </row>
    <row r="5615" spans="153:170" x14ac:dyDescent="0.35">
      <c r="EW5615" s="31"/>
      <c r="FB5615" s="5"/>
      <c r="FI5615" s="5"/>
      <c r="FJ5615" s="139"/>
      <c r="FL5615" s="2"/>
      <c r="FN5615" s="2"/>
    </row>
    <row r="5616" spans="153:170" x14ac:dyDescent="0.35">
      <c r="EW5616" s="31"/>
      <c r="FB5616" s="5"/>
      <c r="FI5616" s="5"/>
      <c r="FJ5616" s="139"/>
      <c r="FL5616" s="2"/>
      <c r="FN5616" s="2"/>
    </row>
    <row r="5617" spans="153:170" x14ac:dyDescent="0.35">
      <c r="EW5617" s="31"/>
      <c r="FB5617" s="5"/>
      <c r="FI5617" s="5"/>
      <c r="FJ5617" s="139"/>
      <c r="FL5617" s="2"/>
      <c r="FN5617" s="2"/>
    </row>
    <row r="5618" spans="153:170" x14ac:dyDescent="0.35">
      <c r="EW5618" s="31"/>
      <c r="FB5618" s="5"/>
      <c r="FI5618" s="5"/>
      <c r="FJ5618" s="139"/>
      <c r="FL5618" s="2"/>
      <c r="FN5618" s="2"/>
    </row>
    <row r="5619" spans="153:170" x14ac:dyDescent="0.35">
      <c r="EW5619" s="31"/>
      <c r="FB5619" s="5"/>
      <c r="FI5619" s="5"/>
      <c r="FJ5619" s="139"/>
      <c r="FL5619" s="2"/>
      <c r="FN5619" s="2"/>
    </row>
    <row r="5620" spans="153:170" x14ac:dyDescent="0.35">
      <c r="EW5620" s="31"/>
      <c r="FB5620" s="5"/>
      <c r="FI5620" s="5"/>
      <c r="FJ5620" s="139"/>
      <c r="FL5620" s="2"/>
      <c r="FN5620" s="2"/>
    </row>
    <row r="5621" spans="153:170" x14ac:dyDescent="0.35">
      <c r="EW5621" s="31"/>
      <c r="FB5621" s="5"/>
      <c r="FI5621" s="5"/>
      <c r="FJ5621" s="139"/>
      <c r="FL5621" s="2"/>
      <c r="FN5621" s="2"/>
    </row>
    <row r="5622" spans="153:170" x14ac:dyDescent="0.35">
      <c r="EW5622" s="31"/>
      <c r="FB5622" s="5"/>
      <c r="FI5622" s="5"/>
      <c r="FJ5622" s="139"/>
      <c r="FL5622" s="2"/>
      <c r="FN5622" s="2"/>
    </row>
    <row r="5623" spans="153:170" x14ac:dyDescent="0.35">
      <c r="EW5623" s="31"/>
      <c r="FB5623" s="5"/>
      <c r="FI5623" s="5"/>
      <c r="FJ5623" s="139"/>
      <c r="FL5623" s="2"/>
      <c r="FN5623" s="2"/>
    </row>
    <row r="5624" spans="153:170" x14ac:dyDescent="0.35">
      <c r="EW5624" s="31"/>
      <c r="FB5624" s="5"/>
      <c r="FI5624" s="5"/>
      <c r="FJ5624" s="139"/>
      <c r="FL5624" s="2"/>
      <c r="FN5624" s="2"/>
    </row>
    <row r="5625" spans="153:170" x14ac:dyDescent="0.35">
      <c r="EW5625" s="31"/>
      <c r="FB5625" s="5"/>
      <c r="FI5625" s="5"/>
      <c r="FJ5625" s="139"/>
      <c r="FL5625" s="2"/>
      <c r="FN5625" s="2"/>
    </row>
    <row r="5626" spans="153:170" x14ac:dyDescent="0.35">
      <c r="EW5626" s="31"/>
      <c r="FB5626" s="5"/>
      <c r="FI5626" s="5"/>
      <c r="FJ5626" s="139"/>
      <c r="FL5626" s="2"/>
      <c r="FN5626" s="2"/>
    </row>
    <row r="5627" spans="153:170" x14ac:dyDescent="0.35">
      <c r="EW5627" s="31"/>
      <c r="FB5627" s="5"/>
      <c r="FI5627" s="5"/>
      <c r="FJ5627" s="139"/>
      <c r="FL5627" s="2"/>
      <c r="FN5627" s="2"/>
    </row>
    <row r="5628" spans="153:170" x14ac:dyDescent="0.35">
      <c r="EW5628" s="31"/>
      <c r="FB5628" s="5"/>
      <c r="FI5628" s="5"/>
      <c r="FJ5628" s="139"/>
      <c r="FL5628" s="2"/>
      <c r="FN5628" s="2"/>
    </row>
    <row r="5629" spans="153:170" x14ac:dyDescent="0.35">
      <c r="EW5629" s="31"/>
      <c r="FB5629" s="5"/>
      <c r="FI5629" s="5"/>
      <c r="FJ5629" s="139"/>
      <c r="FL5629" s="2"/>
      <c r="FN5629" s="2"/>
    </row>
    <row r="5630" spans="153:170" x14ac:dyDescent="0.35">
      <c r="EW5630" s="31"/>
      <c r="FB5630" s="5"/>
      <c r="FI5630" s="5"/>
      <c r="FJ5630" s="139"/>
      <c r="FL5630" s="2"/>
      <c r="FN5630" s="2"/>
    </row>
    <row r="5631" spans="153:170" x14ac:dyDescent="0.35">
      <c r="EW5631" s="31"/>
      <c r="FB5631" s="5"/>
      <c r="FI5631" s="5"/>
      <c r="FJ5631" s="139"/>
      <c r="FL5631" s="2"/>
      <c r="FN5631" s="2"/>
    </row>
    <row r="5632" spans="153:170" x14ac:dyDescent="0.35">
      <c r="EW5632" s="31"/>
      <c r="FB5632" s="5"/>
      <c r="FI5632" s="5"/>
      <c r="FJ5632" s="139"/>
      <c r="FL5632" s="2"/>
      <c r="FN5632" s="2"/>
    </row>
    <row r="5633" spans="153:170" x14ac:dyDescent="0.35">
      <c r="EW5633" s="31"/>
      <c r="FB5633" s="5"/>
      <c r="FI5633" s="5"/>
      <c r="FJ5633" s="139"/>
      <c r="FL5633" s="2"/>
      <c r="FN5633" s="2"/>
    </row>
    <row r="5634" spans="153:170" x14ac:dyDescent="0.35">
      <c r="EW5634" s="31"/>
      <c r="FB5634" s="5"/>
      <c r="FI5634" s="5"/>
      <c r="FJ5634" s="139"/>
      <c r="FL5634" s="2"/>
      <c r="FN5634" s="2"/>
    </row>
    <row r="5635" spans="153:170" x14ac:dyDescent="0.35">
      <c r="EW5635" s="31"/>
      <c r="FB5635" s="5"/>
      <c r="FI5635" s="5"/>
      <c r="FJ5635" s="139"/>
      <c r="FL5635" s="2"/>
      <c r="FN5635" s="2"/>
    </row>
    <row r="5636" spans="153:170" x14ac:dyDescent="0.35">
      <c r="EW5636" s="31"/>
      <c r="FB5636" s="5"/>
      <c r="FI5636" s="5"/>
      <c r="FJ5636" s="139"/>
      <c r="FL5636" s="2"/>
      <c r="FN5636" s="2"/>
    </row>
    <row r="5637" spans="153:170" x14ac:dyDescent="0.35">
      <c r="EW5637" s="31"/>
      <c r="FB5637" s="5"/>
      <c r="FI5637" s="5"/>
      <c r="FJ5637" s="139"/>
      <c r="FL5637" s="2"/>
      <c r="FN5637" s="2"/>
    </row>
    <row r="5638" spans="153:170" x14ac:dyDescent="0.35">
      <c r="EW5638" s="31"/>
      <c r="FB5638" s="5"/>
      <c r="FI5638" s="5"/>
      <c r="FJ5638" s="139"/>
      <c r="FL5638" s="2"/>
      <c r="FN5638" s="2"/>
    </row>
    <row r="5639" spans="153:170" x14ac:dyDescent="0.35">
      <c r="EW5639" s="31"/>
      <c r="FB5639" s="5"/>
      <c r="FI5639" s="5"/>
      <c r="FJ5639" s="139"/>
      <c r="FL5639" s="2"/>
      <c r="FN5639" s="2"/>
    </row>
    <row r="5640" spans="153:170" x14ac:dyDescent="0.35">
      <c r="EW5640" s="31"/>
      <c r="FB5640" s="5"/>
      <c r="FI5640" s="5"/>
      <c r="FJ5640" s="139"/>
      <c r="FL5640" s="2"/>
      <c r="FN5640" s="2"/>
    </row>
    <row r="5641" spans="153:170" x14ac:dyDescent="0.35">
      <c r="EW5641" s="31"/>
      <c r="FB5641" s="5"/>
      <c r="FI5641" s="5"/>
      <c r="FJ5641" s="139"/>
      <c r="FL5641" s="2"/>
      <c r="FN5641" s="2"/>
    </row>
    <row r="5642" spans="153:170" x14ac:dyDescent="0.35">
      <c r="EW5642" s="31"/>
      <c r="FB5642" s="5"/>
      <c r="FI5642" s="5"/>
      <c r="FJ5642" s="139"/>
      <c r="FL5642" s="2"/>
      <c r="FN5642" s="2"/>
    </row>
    <row r="5643" spans="153:170" x14ac:dyDescent="0.35">
      <c r="EW5643" s="31"/>
      <c r="FB5643" s="5"/>
      <c r="FI5643" s="5"/>
      <c r="FJ5643" s="139"/>
      <c r="FL5643" s="2"/>
      <c r="FN5643" s="2"/>
    </row>
    <row r="5644" spans="153:170" x14ac:dyDescent="0.35">
      <c r="EW5644" s="31"/>
      <c r="FB5644" s="5"/>
      <c r="FI5644" s="5"/>
      <c r="FJ5644" s="139"/>
      <c r="FL5644" s="2"/>
      <c r="FN5644" s="2"/>
    </row>
    <row r="5645" spans="153:170" x14ac:dyDescent="0.35">
      <c r="EW5645" s="31"/>
      <c r="FB5645" s="5"/>
      <c r="FI5645" s="5"/>
      <c r="FJ5645" s="139"/>
      <c r="FL5645" s="2"/>
      <c r="FN5645" s="2"/>
    </row>
    <row r="5646" spans="153:170" x14ac:dyDescent="0.35">
      <c r="EW5646" s="31"/>
      <c r="FB5646" s="5"/>
      <c r="FI5646" s="5"/>
      <c r="FJ5646" s="139"/>
      <c r="FL5646" s="2"/>
      <c r="FN5646" s="2"/>
    </row>
    <row r="5647" spans="153:170" x14ac:dyDescent="0.35">
      <c r="EW5647" s="31"/>
      <c r="FB5647" s="5"/>
      <c r="FI5647" s="5"/>
      <c r="FJ5647" s="139"/>
      <c r="FL5647" s="2"/>
      <c r="FN5647" s="2"/>
    </row>
    <row r="5648" spans="153:170" x14ac:dyDescent="0.35">
      <c r="EW5648" s="31"/>
      <c r="FB5648" s="5"/>
      <c r="FI5648" s="5"/>
      <c r="FJ5648" s="139"/>
      <c r="FL5648" s="2"/>
      <c r="FN5648" s="2"/>
    </row>
    <row r="5649" spans="153:170" x14ac:dyDescent="0.35">
      <c r="EW5649" s="31"/>
      <c r="FB5649" s="5"/>
      <c r="FI5649" s="5"/>
      <c r="FJ5649" s="139"/>
      <c r="FL5649" s="2"/>
      <c r="FN5649" s="2"/>
    </row>
    <row r="5650" spans="153:170" x14ac:dyDescent="0.35">
      <c r="EW5650" s="31"/>
      <c r="FB5650" s="5"/>
      <c r="FI5650" s="5"/>
      <c r="FJ5650" s="139"/>
      <c r="FL5650" s="2"/>
      <c r="FN5650" s="2"/>
    </row>
    <row r="5651" spans="153:170" x14ac:dyDescent="0.35">
      <c r="EW5651" s="31"/>
      <c r="FB5651" s="5"/>
      <c r="FI5651" s="5"/>
      <c r="FJ5651" s="139"/>
      <c r="FL5651" s="2"/>
      <c r="FN5651" s="2"/>
    </row>
    <row r="5652" spans="153:170" x14ac:dyDescent="0.35">
      <c r="EW5652" s="31"/>
      <c r="FB5652" s="5"/>
      <c r="FI5652" s="5"/>
      <c r="FJ5652" s="139"/>
      <c r="FL5652" s="2"/>
      <c r="FN5652" s="2"/>
    </row>
    <row r="5653" spans="153:170" x14ac:dyDescent="0.35">
      <c r="EW5653" s="31"/>
      <c r="FB5653" s="5"/>
      <c r="FI5653" s="5"/>
      <c r="FJ5653" s="139"/>
      <c r="FL5653" s="2"/>
      <c r="FN5653" s="2"/>
    </row>
    <row r="5654" spans="153:170" x14ac:dyDescent="0.35">
      <c r="EW5654" s="31"/>
      <c r="FB5654" s="5"/>
      <c r="FI5654" s="5"/>
      <c r="FJ5654" s="139"/>
      <c r="FL5654" s="2"/>
      <c r="FN5654" s="2"/>
    </row>
    <row r="5655" spans="153:170" x14ac:dyDescent="0.35">
      <c r="EW5655" s="31"/>
      <c r="FB5655" s="5"/>
      <c r="FI5655" s="5"/>
      <c r="FJ5655" s="139"/>
      <c r="FL5655" s="2"/>
      <c r="FN5655" s="2"/>
    </row>
    <row r="5656" spans="153:170" x14ac:dyDescent="0.35">
      <c r="EW5656" s="31"/>
      <c r="FB5656" s="5"/>
      <c r="FI5656" s="5"/>
      <c r="FJ5656" s="139"/>
      <c r="FL5656" s="2"/>
      <c r="FN5656" s="2"/>
    </row>
    <row r="5657" spans="153:170" x14ac:dyDescent="0.35">
      <c r="EW5657" s="31"/>
      <c r="FB5657" s="5"/>
      <c r="FI5657" s="5"/>
      <c r="FJ5657" s="139"/>
      <c r="FL5657" s="2"/>
      <c r="FN5657" s="2"/>
    </row>
    <row r="5658" spans="153:170" x14ac:dyDescent="0.35">
      <c r="EW5658" s="31"/>
      <c r="FB5658" s="5"/>
      <c r="FI5658" s="5"/>
      <c r="FJ5658" s="139"/>
      <c r="FL5658" s="2"/>
      <c r="FN5658" s="2"/>
    </row>
    <row r="5659" spans="153:170" x14ac:dyDescent="0.35">
      <c r="EW5659" s="31"/>
      <c r="FB5659" s="5"/>
      <c r="FI5659" s="5"/>
      <c r="FJ5659" s="139"/>
      <c r="FL5659" s="2"/>
      <c r="FN5659" s="2"/>
    </row>
    <row r="5660" spans="153:170" x14ac:dyDescent="0.35">
      <c r="EW5660" s="31"/>
      <c r="FB5660" s="5"/>
      <c r="FI5660" s="5"/>
      <c r="FJ5660" s="139"/>
      <c r="FL5660" s="2"/>
      <c r="FN5660" s="2"/>
    </row>
    <row r="5661" spans="153:170" x14ac:dyDescent="0.35">
      <c r="EW5661" s="31"/>
      <c r="FB5661" s="5"/>
      <c r="FI5661" s="5"/>
      <c r="FJ5661" s="139"/>
      <c r="FL5661" s="2"/>
      <c r="FN5661" s="2"/>
    </row>
    <row r="5662" spans="153:170" x14ac:dyDescent="0.35">
      <c r="EW5662" s="31"/>
      <c r="FB5662" s="5"/>
      <c r="FI5662" s="5"/>
      <c r="FJ5662" s="139"/>
      <c r="FL5662" s="2"/>
      <c r="FN5662" s="2"/>
    </row>
    <row r="5663" spans="153:170" x14ac:dyDescent="0.35">
      <c r="EW5663" s="31"/>
      <c r="FB5663" s="5"/>
      <c r="FI5663" s="5"/>
      <c r="FJ5663" s="139"/>
      <c r="FL5663" s="2"/>
      <c r="FN5663" s="2"/>
    </row>
    <row r="5664" spans="153:170" x14ac:dyDescent="0.35">
      <c r="EW5664" s="31"/>
      <c r="FB5664" s="5"/>
      <c r="FI5664" s="5"/>
      <c r="FJ5664" s="139"/>
      <c r="FL5664" s="2"/>
      <c r="FN5664" s="2"/>
    </row>
    <row r="5665" spans="153:170" x14ac:dyDescent="0.35">
      <c r="EW5665" s="31"/>
      <c r="FB5665" s="5"/>
      <c r="FI5665" s="5"/>
      <c r="FJ5665" s="139"/>
      <c r="FL5665" s="2"/>
      <c r="FN5665" s="2"/>
    </row>
    <row r="5666" spans="153:170" x14ac:dyDescent="0.35">
      <c r="EW5666" s="31"/>
      <c r="FB5666" s="5"/>
      <c r="FI5666" s="5"/>
      <c r="FJ5666" s="139"/>
      <c r="FL5666" s="2"/>
      <c r="FN5666" s="2"/>
    </row>
    <row r="5667" spans="153:170" x14ac:dyDescent="0.35">
      <c r="EW5667" s="31"/>
      <c r="FB5667" s="5"/>
      <c r="FI5667" s="5"/>
      <c r="FJ5667" s="139"/>
      <c r="FL5667" s="2"/>
      <c r="FN5667" s="2"/>
    </row>
    <row r="5668" spans="153:170" x14ac:dyDescent="0.35">
      <c r="EW5668" s="31"/>
      <c r="FB5668" s="5"/>
      <c r="FI5668" s="5"/>
      <c r="FJ5668" s="139"/>
      <c r="FL5668" s="2"/>
      <c r="FN5668" s="2"/>
    </row>
    <row r="5669" spans="153:170" x14ac:dyDescent="0.35">
      <c r="EW5669" s="31"/>
      <c r="FB5669" s="5"/>
      <c r="FI5669" s="5"/>
      <c r="FJ5669" s="139"/>
      <c r="FL5669" s="2"/>
      <c r="FN5669" s="2"/>
    </row>
    <row r="5670" spans="153:170" x14ac:dyDescent="0.35">
      <c r="EW5670" s="31"/>
      <c r="FB5670" s="5"/>
      <c r="FI5670" s="5"/>
      <c r="FJ5670" s="139"/>
      <c r="FL5670" s="2"/>
      <c r="FN5670" s="2"/>
    </row>
    <row r="5671" spans="153:170" x14ac:dyDescent="0.35">
      <c r="EW5671" s="31"/>
      <c r="FB5671" s="5"/>
      <c r="FI5671" s="5"/>
      <c r="FJ5671" s="139"/>
      <c r="FL5671" s="2"/>
      <c r="FN5671" s="2"/>
    </row>
    <row r="5672" spans="153:170" x14ac:dyDescent="0.35">
      <c r="EW5672" s="31"/>
      <c r="FB5672" s="5"/>
      <c r="FI5672" s="5"/>
      <c r="FJ5672" s="139"/>
      <c r="FL5672" s="2"/>
      <c r="FN5672" s="2"/>
    </row>
    <row r="5673" spans="153:170" x14ac:dyDescent="0.35">
      <c r="EW5673" s="31"/>
      <c r="FB5673" s="5"/>
      <c r="FI5673" s="5"/>
      <c r="FJ5673" s="139"/>
      <c r="FL5673" s="2"/>
      <c r="FN5673" s="2"/>
    </row>
    <row r="5674" spans="153:170" x14ac:dyDescent="0.35">
      <c r="EW5674" s="31"/>
      <c r="FB5674" s="5"/>
      <c r="FI5674" s="5"/>
      <c r="FJ5674" s="139"/>
      <c r="FL5674" s="2"/>
      <c r="FN5674" s="2"/>
    </row>
    <row r="5675" spans="153:170" x14ac:dyDescent="0.35">
      <c r="EW5675" s="31"/>
      <c r="FB5675" s="5"/>
      <c r="FI5675" s="5"/>
      <c r="FJ5675" s="139"/>
      <c r="FL5675" s="2"/>
      <c r="FN5675" s="2"/>
    </row>
    <row r="5676" spans="153:170" x14ac:dyDescent="0.35">
      <c r="EW5676" s="31"/>
      <c r="FB5676" s="5"/>
      <c r="FI5676" s="5"/>
      <c r="FJ5676" s="139"/>
      <c r="FL5676" s="2"/>
      <c r="FN5676" s="2"/>
    </row>
    <row r="5677" spans="153:170" x14ac:dyDescent="0.35">
      <c r="EW5677" s="31"/>
      <c r="FB5677" s="5"/>
      <c r="FI5677" s="5"/>
      <c r="FJ5677" s="139"/>
      <c r="FL5677" s="2"/>
      <c r="FN5677" s="2"/>
    </row>
    <row r="5678" spans="153:170" x14ac:dyDescent="0.35">
      <c r="EW5678" s="31"/>
      <c r="FB5678" s="5"/>
      <c r="FI5678" s="5"/>
      <c r="FJ5678" s="139"/>
      <c r="FL5678" s="2"/>
      <c r="FN5678" s="2"/>
    </row>
    <row r="5679" spans="153:170" x14ac:dyDescent="0.35">
      <c r="EW5679" s="31"/>
      <c r="FB5679" s="5"/>
      <c r="FI5679" s="5"/>
      <c r="FJ5679" s="139"/>
      <c r="FL5679" s="2"/>
      <c r="FN5679" s="2"/>
    </row>
    <row r="5680" spans="153:170" x14ac:dyDescent="0.35">
      <c r="EW5680" s="31"/>
      <c r="FB5680" s="5"/>
      <c r="FI5680" s="5"/>
      <c r="FJ5680" s="139"/>
      <c r="FL5680" s="2"/>
      <c r="FN5680" s="2"/>
    </row>
    <row r="5681" spans="153:170" x14ac:dyDescent="0.35">
      <c r="EW5681" s="31"/>
      <c r="FB5681" s="5"/>
      <c r="FI5681" s="5"/>
      <c r="FJ5681" s="139"/>
      <c r="FL5681" s="2"/>
      <c r="FN5681" s="2"/>
    </row>
    <row r="5682" spans="153:170" x14ac:dyDescent="0.35">
      <c r="EW5682" s="31"/>
      <c r="FB5682" s="5"/>
      <c r="FI5682" s="5"/>
      <c r="FJ5682" s="139"/>
      <c r="FL5682" s="2"/>
      <c r="FN5682" s="2"/>
    </row>
    <row r="5683" spans="153:170" x14ac:dyDescent="0.35">
      <c r="EW5683" s="31"/>
      <c r="FB5683" s="5"/>
      <c r="FI5683" s="5"/>
      <c r="FJ5683" s="139"/>
      <c r="FL5683" s="2"/>
      <c r="FN5683" s="2"/>
    </row>
    <row r="5684" spans="153:170" x14ac:dyDescent="0.35">
      <c r="EW5684" s="31"/>
      <c r="FB5684" s="5"/>
      <c r="FI5684" s="5"/>
      <c r="FJ5684" s="139"/>
      <c r="FL5684" s="2"/>
      <c r="FN5684" s="2"/>
    </row>
    <row r="5685" spans="153:170" x14ac:dyDescent="0.35">
      <c r="EW5685" s="31"/>
      <c r="FB5685" s="5"/>
      <c r="FI5685" s="5"/>
      <c r="FJ5685" s="139"/>
      <c r="FL5685" s="2"/>
      <c r="FN5685" s="2"/>
    </row>
    <row r="5686" spans="153:170" x14ac:dyDescent="0.35">
      <c r="EW5686" s="31"/>
      <c r="FB5686" s="5"/>
      <c r="FI5686" s="5"/>
      <c r="FJ5686" s="139"/>
      <c r="FL5686" s="2"/>
      <c r="FN5686" s="2"/>
    </row>
    <row r="5687" spans="153:170" x14ac:dyDescent="0.35">
      <c r="EW5687" s="31"/>
      <c r="FB5687" s="5"/>
      <c r="FI5687" s="5"/>
      <c r="FJ5687" s="139"/>
      <c r="FL5687" s="2"/>
      <c r="FN5687" s="2"/>
    </row>
    <row r="5688" spans="153:170" x14ac:dyDescent="0.35">
      <c r="EW5688" s="31"/>
      <c r="FB5688" s="5"/>
      <c r="FI5688" s="5"/>
      <c r="FJ5688" s="139"/>
      <c r="FL5688" s="2"/>
      <c r="FN5688" s="2"/>
    </row>
    <row r="5689" spans="153:170" x14ac:dyDescent="0.35">
      <c r="EW5689" s="31"/>
      <c r="FB5689" s="5"/>
      <c r="FI5689" s="5"/>
      <c r="FJ5689" s="139"/>
      <c r="FL5689" s="2"/>
      <c r="FN5689" s="2"/>
    </row>
    <row r="5690" spans="153:170" x14ac:dyDescent="0.35">
      <c r="EW5690" s="31"/>
      <c r="FB5690" s="5"/>
      <c r="FI5690" s="5"/>
      <c r="FJ5690" s="139"/>
      <c r="FL5690" s="2"/>
      <c r="FN5690" s="2"/>
    </row>
    <row r="5691" spans="153:170" x14ac:dyDescent="0.35">
      <c r="EW5691" s="31"/>
      <c r="FB5691" s="5"/>
      <c r="FI5691" s="5"/>
      <c r="FJ5691" s="139"/>
      <c r="FL5691" s="2"/>
      <c r="FN5691" s="2"/>
    </row>
    <row r="5692" spans="153:170" x14ac:dyDescent="0.35">
      <c r="EW5692" s="31"/>
      <c r="FB5692" s="5"/>
      <c r="FI5692" s="5"/>
      <c r="FJ5692" s="139"/>
      <c r="FL5692" s="2"/>
      <c r="FN5692" s="2"/>
    </row>
    <row r="5693" spans="153:170" x14ac:dyDescent="0.35">
      <c r="EW5693" s="31"/>
      <c r="FB5693" s="5"/>
      <c r="FI5693" s="5"/>
      <c r="FJ5693" s="139"/>
      <c r="FL5693" s="2"/>
      <c r="FN5693" s="2"/>
    </row>
    <row r="5694" spans="153:170" x14ac:dyDescent="0.35">
      <c r="EW5694" s="31"/>
      <c r="FB5694" s="5"/>
      <c r="FI5694" s="5"/>
      <c r="FJ5694" s="139"/>
      <c r="FL5694" s="2"/>
      <c r="FN5694" s="2"/>
    </row>
    <row r="5695" spans="153:170" x14ac:dyDescent="0.35">
      <c r="EW5695" s="31"/>
      <c r="FB5695" s="5"/>
      <c r="FI5695" s="5"/>
      <c r="FJ5695" s="139"/>
      <c r="FL5695" s="2"/>
      <c r="FN5695" s="2"/>
    </row>
    <row r="5696" spans="153:170" x14ac:dyDescent="0.35">
      <c r="EW5696" s="31"/>
      <c r="FB5696" s="5"/>
      <c r="FI5696" s="5"/>
      <c r="FJ5696" s="139"/>
      <c r="FL5696" s="2"/>
      <c r="FN5696" s="2"/>
    </row>
    <row r="5697" spans="153:170" x14ac:dyDescent="0.35">
      <c r="EW5697" s="31"/>
      <c r="FB5697" s="5"/>
      <c r="FI5697" s="5"/>
      <c r="FJ5697" s="139"/>
      <c r="FL5697" s="2"/>
      <c r="FN5697" s="2"/>
    </row>
    <row r="5698" spans="153:170" x14ac:dyDescent="0.35">
      <c r="EW5698" s="31"/>
      <c r="FB5698" s="5"/>
      <c r="FI5698" s="5"/>
      <c r="FJ5698" s="139"/>
      <c r="FL5698" s="2"/>
      <c r="FN5698" s="2"/>
    </row>
    <row r="5699" spans="153:170" x14ac:dyDescent="0.35">
      <c r="EW5699" s="31"/>
      <c r="FB5699" s="5"/>
      <c r="FI5699" s="5"/>
      <c r="FJ5699" s="139"/>
      <c r="FL5699" s="2"/>
      <c r="FN5699" s="2"/>
    </row>
    <row r="5700" spans="153:170" x14ac:dyDescent="0.35">
      <c r="EW5700" s="31"/>
      <c r="FB5700" s="5"/>
      <c r="FI5700" s="5"/>
      <c r="FJ5700" s="139"/>
      <c r="FL5700" s="2"/>
      <c r="FN5700" s="2"/>
    </row>
    <row r="5701" spans="153:170" x14ac:dyDescent="0.35">
      <c r="EW5701" s="31"/>
      <c r="FB5701" s="5"/>
      <c r="FI5701" s="5"/>
      <c r="FJ5701" s="139"/>
      <c r="FL5701" s="2"/>
      <c r="FN5701" s="2"/>
    </row>
    <row r="5702" spans="153:170" x14ac:dyDescent="0.35">
      <c r="EW5702" s="31"/>
      <c r="FB5702" s="5"/>
      <c r="FI5702" s="5"/>
      <c r="FJ5702" s="139"/>
      <c r="FL5702" s="2"/>
      <c r="FN5702" s="2"/>
    </row>
    <row r="5703" spans="153:170" x14ac:dyDescent="0.35">
      <c r="EW5703" s="31"/>
      <c r="FB5703" s="5"/>
      <c r="FI5703" s="5"/>
      <c r="FJ5703" s="139"/>
      <c r="FL5703" s="2"/>
      <c r="FN5703" s="2"/>
    </row>
    <row r="5704" spans="153:170" x14ac:dyDescent="0.35">
      <c r="EW5704" s="31"/>
      <c r="FB5704" s="5"/>
      <c r="FI5704" s="5"/>
      <c r="FJ5704" s="139"/>
      <c r="FL5704" s="2"/>
      <c r="FN5704" s="2"/>
    </row>
    <row r="5705" spans="153:170" x14ac:dyDescent="0.35">
      <c r="EW5705" s="31"/>
      <c r="FB5705" s="5"/>
      <c r="FI5705" s="5"/>
      <c r="FJ5705" s="139"/>
      <c r="FL5705" s="2"/>
      <c r="FN5705" s="2"/>
    </row>
    <row r="5706" spans="153:170" x14ac:dyDescent="0.35">
      <c r="EW5706" s="31"/>
      <c r="FB5706" s="5"/>
      <c r="FI5706" s="5"/>
      <c r="FJ5706" s="139"/>
      <c r="FL5706" s="2"/>
      <c r="FN5706" s="2"/>
    </row>
    <row r="5707" spans="153:170" x14ac:dyDescent="0.35">
      <c r="EW5707" s="31"/>
      <c r="FB5707" s="5"/>
      <c r="FI5707" s="5"/>
      <c r="FJ5707" s="139"/>
      <c r="FL5707" s="2"/>
      <c r="FN5707" s="2"/>
    </row>
    <row r="5708" spans="153:170" x14ac:dyDescent="0.35">
      <c r="EW5708" s="31"/>
      <c r="FB5708" s="5"/>
      <c r="FI5708" s="5"/>
      <c r="FJ5708" s="139"/>
      <c r="FL5708" s="2"/>
      <c r="FN5708" s="2"/>
    </row>
    <row r="5709" spans="153:170" x14ac:dyDescent="0.35">
      <c r="EW5709" s="31"/>
      <c r="FB5709" s="5"/>
      <c r="FI5709" s="5"/>
      <c r="FJ5709" s="139"/>
      <c r="FL5709" s="2"/>
      <c r="FN5709" s="2"/>
    </row>
    <row r="5710" spans="153:170" x14ac:dyDescent="0.35">
      <c r="EW5710" s="31"/>
      <c r="FB5710" s="5"/>
      <c r="FI5710" s="5"/>
      <c r="FJ5710" s="139"/>
      <c r="FL5710" s="2"/>
      <c r="FN5710" s="2"/>
    </row>
    <row r="5711" spans="153:170" x14ac:dyDescent="0.35">
      <c r="EW5711" s="31"/>
      <c r="FB5711" s="5"/>
      <c r="FI5711" s="5"/>
      <c r="FJ5711" s="139"/>
      <c r="FL5711" s="2"/>
      <c r="FN5711" s="2"/>
    </row>
    <row r="5712" spans="153:170" x14ac:dyDescent="0.35">
      <c r="EW5712" s="31"/>
      <c r="FB5712" s="5"/>
      <c r="FI5712" s="5"/>
      <c r="FJ5712" s="139"/>
      <c r="FL5712" s="2"/>
      <c r="FN5712" s="2"/>
    </row>
    <row r="5713" spans="153:170" x14ac:dyDescent="0.35">
      <c r="EW5713" s="31"/>
      <c r="FB5713" s="5"/>
      <c r="FI5713" s="5"/>
      <c r="FJ5713" s="139"/>
      <c r="FL5713" s="2"/>
      <c r="FN5713" s="2"/>
    </row>
    <row r="5714" spans="153:170" x14ac:dyDescent="0.35">
      <c r="EW5714" s="31"/>
      <c r="FB5714" s="5"/>
      <c r="FI5714" s="5"/>
      <c r="FJ5714" s="139"/>
      <c r="FL5714" s="2"/>
      <c r="FN5714" s="2"/>
    </row>
    <row r="5715" spans="153:170" x14ac:dyDescent="0.35">
      <c r="EW5715" s="31"/>
      <c r="FB5715" s="5"/>
      <c r="FI5715" s="5"/>
      <c r="FJ5715" s="139"/>
      <c r="FL5715" s="2"/>
      <c r="FN5715" s="2"/>
    </row>
    <row r="5716" spans="153:170" x14ac:dyDescent="0.35">
      <c r="EW5716" s="31"/>
      <c r="FB5716" s="5"/>
      <c r="FI5716" s="5"/>
      <c r="FJ5716" s="139"/>
      <c r="FL5716" s="2"/>
      <c r="FN5716" s="2"/>
    </row>
    <row r="5717" spans="153:170" x14ac:dyDescent="0.35">
      <c r="EW5717" s="31"/>
      <c r="FB5717" s="5"/>
      <c r="FI5717" s="5"/>
      <c r="FJ5717" s="139"/>
      <c r="FL5717" s="2"/>
      <c r="FN5717" s="2"/>
    </row>
    <row r="5718" spans="153:170" x14ac:dyDescent="0.35">
      <c r="EW5718" s="31"/>
      <c r="FB5718" s="5"/>
      <c r="FI5718" s="5"/>
      <c r="FJ5718" s="139"/>
      <c r="FL5718" s="2"/>
      <c r="FN5718" s="2"/>
    </row>
    <row r="5719" spans="153:170" x14ac:dyDescent="0.35">
      <c r="EW5719" s="31"/>
      <c r="FB5719" s="5"/>
      <c r="FI5719" s="5"/>
      <c r="FJ5719" s="139"/>
      <c r="FL5719" s="2"/>
      <c r="FN5719" s="2"/>
    </row>
    <row r="5720" spans="153:170" x14ac:dyDescent="0.35">
      <c r="EW5720" s="31"/>
      <c r="FB5720" s="5"/>
      <c r="FI5720" s="5"/>
      <c r="FJ5720" s="139"/>
      <c r="FL5720" s="2"/>
      <c r="FN5720" s="2"/>
    </row>
    <row r="5721" spans="153:170" x14ac:dyDescent="0.35">
      <c r="EW5721" s="31"/>
      <c r="FB5721" s="5"/>
      <c r="FI5721" s="5"/>
      <c r="FJ5721" s="139"/>
      <c r="FL5721" s="2"/>
      <c r="FN5721" s="2"/>
    </row>
    <row r="5722" spans="153:170" x14ac:dyDescent="0.35">
      <c r="EW5722" s="31"/>
      <c r="FB5722" s="5"/>
      <c r="FI5722" s="5"/>
      <c r="FJ5722" s="139"/>
      <c r="FL5722" s="2"/>
      <c r="FN5722" s="2"/>
    </row>
    <row r="5723" spans="153:170" x14ac:dyDescent="0.35">
      <c r="EW5723" s="31"/>
      <c r="FB5723" s="5"/>
      <c r="FI5723" s="5"/>
      <c r="FJ5723" s="139"/>
      <c r="FL5723" s="2"/>
      <c r="FN5723" s="2"/>
    </row>
    <row r="5724" spans="153:170" x14ac:dyDescent="0.35">
      <c r="EW5724" s="31"/>
      <c r="FB5724" s="5"/>
      <c r="FI5724" s="5"/>
      <c r="FJ5724" s="139"/>
      <c r="FL5724" s="2"/>
      <c r="FN5724" s="2"/>
    </row>
    <row r="5725" spans="153:170" x14ac:dyDescent="0.35">
      <c r="EW5725" s="31"/>
      <c r="FB5725" s="5"/>
      <c r="FI5725" s="5"/>
      <c r="FJ5725" s="139"/>
      <c r="FL5725" s="2"/>
      <c r="FN5725" s="2"/>
    </row>
    <row r="5726" spans="153:170" x14ac:dyDescent="0.35">
      <c r="EW5726" s="31"/>
      <c r="FB5726" s="5"/>
      <c r="FI5726" s="5"/>
      <c r="FJ5726" s="139"/>
      <c r="FL5726" s="2"/>
      <c r="FN5726" s="2"/>
    </row>
    <row r="5727" spans="153:170" x14ac:dyDescent="0.35">
      <c r="EW5727" s="31"/>
      <c r="FB5727" s="5"/>
      <c r="FI5727" s="5"/>
      <c r="FJ5727" s="139"/>
      <c r="FL5727" s="2"/>
      <c r="FN5727" s="2"/>
    </row>
    <row r="5728" spans="153:170" x14ac:dyDescent="0.35">
      <c r="EW5728" s="31"/>
      <c r="FB5728" s="5"/>
      <c r="FI5728" s="5"/>
      <c r="FJ5728" s="139"/>
      <c r="FL5728" s="2"/>
      <c r="FN5728" s="2"/>
    </row>
    <row r="5729" spans="153:170" x14ac:dyDescent="0.35">
      <c r="EW5729" s="31"/>
      <c r="FB5729" s="5"/>
      <c r="FI5729" s="5"/>
      <c r="FJ5729" s="139"/>
      <c r="FL5729" s="2"/>
      <c r="FN5729" s="2"/>
    </row>
    <row r="5730" spans="153:170" x14ac:dyDescent="0.35">
      <c r="EW5730" s="31"/>
      <c r="FB5730" s="5"/>
      <c r="FI5730" s="5"/>
      <c r="FJ5730" s="139"/>
      <c r="FL5730" s="2"/>
      <c r="FN5730" s="2"/>
    </row>
    <row r="5731" spans="153:170" x14ac:dyDescent="0.35">
      <c r="EW5731" s="31"/>
      <c r="FB5731" s="5"/>
      <c r="FI5731" s="5"/>
      <c r="FJ5731" s="139"/>
      <c r="FL5731" s="2"/>
      <c r="FN5731" s="2"/>
    </row>
    <row r="5732" spans="153:170" x14ac:dyDescent="0.35">
      <c r="EW5732" s="31"/>
      <c r="FB5732" s="5"/>
      <c r="FI5732" s="5"/>
      <c r="FJ5732" s="139"/>
      <c r="FL5732" s="2"/>
      <c r="FN5732" s="2"/>
    </row>
    <row r="5733" spans="153:170" x14ac:dyDescent="0.35">
      <c r="EW5733" s="31"/>
      <c r="FB5733" s="5"/>
      <c r="FI5733" s="5"/>
      <c r="FJ5733" s="139"/>
      <c r="FL5733" s="2"/>
      <c r="FN5733" s="2"/>
    </row>
    <row r="5734" spans="153:170" x14ac:dyDescent="0.35">
      <c r="EW5734" s="31"/>
      <c r="FB5734" s="5"/>
      <c r="FI5734" s="5"/>
      <c r="FJ5734" s="139"/>
      <c r="FL5734" s="2"/>
      <c r="FN5734" s="2"/>
    </row>
    <row r="5735" spans="153:170" x14ac:dyDescent="0.35">
      <c r="EW5735" s="31"/>
      <c r="FB5735" s="5"/>
      <c r="FI5735" s="5"/>
      <c r="FJ5735" s="139"/>
      <c r="FL5735" s="2"/>
      <c r="FN5735" s="2"/>
    </row>
    <row r="5736" spans="153:170" x14ac:dyDescent="0.35">
      <c r="EW5736" s="31"/>
      <c r="FB5736" s="5"/>
      <c r="FI5736" s="5"/>
      <c r="FJ5736" s="139"/>
      <c r="FL5736" s="2"/>
      <c r="FN5736" s="2"/>
    </row>
    <row r="5737" spans="153:170" x14ac:dyDescent="0.35">
      <c r="EW5737" s="31"/>
      <c r="FB5737" s="5"/>
      <c r="FI5737" s="5"/>
      <c r="FJ5737" s="139"/>
      <c r="FL5737" s="2"/>
      <c r="FN5737" s="2"/>
    </row>
    <row r="5738" spans="153:170" x14ac:dyDescent="0.35">
      <c r="EW5738" s="31"/>
      <c r="FB5738" s="5"/>
      <c r="FI5738" s="5"/>
      <c r="FJ5738" s="139"/>
      <c r="FL5738" s="2"/>
      <c r="FN5738" s="2"/>
    </row>
    <row r="5739" spans="153:170" x14ac:dyDescent="0.35">
      <c r="EW5739" s="31"/>
      <c r="FB5739" s="5"/>
      <c r="FI5739" s="5"/>
      <c r="FJ5739" s="139"/>
      <c r="FL5739" s="2"/>
      <c r="FN5739" s="2"/>
    </row>
    <row r="5740" spans="153:170" x14ac:dyDescent="0.35">
      <c r="EW5740" s="31"/>
      <c r="FB5740" s="5"/>
      <c r="FI5740" s="5"/>
      <c r="FJ5740" s="139"/>
      <c r="FL5740" s="2"/>
      <c r="FN5740" s="2"/>
    </row>
    <row r="5741" spans="153:170" x14ac:dyDescent="0.35">
      <c r="EW5741" s="31"/>
      <c r="FB5741" s="5"/>
      <c r="FI5741" s="5"/>
      <c r="FJ5741" s="139"/>
      <c r="FL5741" s="2"/>
      <c r="FN5741" s="2"/>
    </row>
    <row r="5742" spans="153:170" x14ac:dyDescent="0.35">
      <c r="EW5742" s="31"/>
      <c r="FB5742" s="5"/>
      <c r="FI5742" s="5"/>
      <c r="FJ5742" s="139"/>
      <c r="FL5742" s="2"/>
      <c r="FN5742" s="2"/>
    </row>
    <row r="5743" spans="153:170" x14ac:dyDescent="0.35">
      <c r="EW5743" s="31"/>
      <c r="FB5743" s="5"/>
      <c r="FI5743" s="5"/>
      <c r="FJ5743" s="139"/>
      <c r="FL5743" s="2"/>
      <c r="FN5743" s="2"/>
    </row>
    <row r="5744" spans="153:170" x14ac:dyDescent="0.35">
      <c r="EW5744" s="31"/>
      <c r="FB5744" s="5"/>
      <c r="FI5744" s="5"/>
      <c r="FJ5744" s="139"/>
      <c r="FL5744" s="2"/>
      <c r="FN5744" s="2"/>
    </row>
    <row r="5745" spans="153:170" x14ac:dyDescent="0.35">
      <c r="EW5745" s="31"/>
      <c r="FB5745" s="5"/>
      <c r="FI5745" s="5"/>
      <c r="FJ5745" s="139"/>
      <c r="FL5745" s="2"/>
      <c r="FN5745" s="2"/>
    </row>
    <row r="5746" spans="153:170" x14ac:dyDescent="0.35">
      <c r="EW5746" s="31"/>
      <c r="FB5746" s="5"/>
      <c r="FI5746" s="5"/>
      <c r="FJ5746" s="139"/>
      <c r="FL5746" s="2"/>
      <c r="FN5746" s="2"/>
    </row>
    <row r="5747" spans="153:170" x14ac:dyDescent="0.35">
      <c r="EW5747" s="31"/>
      <c r="FB5747" s="5"/>
      <c r="FI5747" s="5"/>
      <c r="FJ5747" s="139"/>
      <c r="FL5747" s="2"/>
      <c r="FN5747" s="2"/>
    </row>
    <row r="5748" spans="153:170" x14ac:dyDescent="0.35">
      <c r="EW5748" s="31"/>
      <c r="FB5748" s="5"/>
      <c r="FI5748" s="5"/>
      <c r="FJ5748" s="139"/>
      <c r="FL5748" s="2"/>
      <c r="FN5748" s="2"/>
    </row>
    <row r="5749" spans="153:170" x14ac:dyDescent="0.35">
      <c r="EW5749" s="31"/>
      <c r="FB5749" s="5"/>
      <c r="FI5749" s="5"/>
      <c r="FJ5749" s="139"/>
      <c r="FL5749" s="2"/>
      <c r="FN5749" s="2"/>
    </row>
    <row r="5750" spans="153:170" x14ac:dyDescent="0.35">
      <c r="EW5750" s="31"/>
      <c r="FB5750" s="5"/>
      <c r="FI5750" s="5"/>
      <c r="FJ5750" s="139"/>
      <c r="FL5750" s="2"/>
      <c r="FN5750" s="2"/>
    </row>
    <row r="5751" spans="153:170" x14ac:dyDescent="0.35">
      <c r="EW5751" s="31"/>
      <c r="FB5751" s="5"/>
      <c r="FI5751" s="5"/>
      <c r="FJ5751" s="139"/>
      <c r="FL5751" s="2"/>
      <c r="FN5751" s="2"/>
    </row>
    <row r="5752" spans="153:170" x14ac:dyDescent="0.35">
      <c r="EW5752" s="31"/>
      <c r="FB5752" s="5"/>
      <c r="FI5752" s="5"/>
      <c r="FJ5752" s="139"/>
      <c r="FL5752" s="2"/>
      <c r="FN5752" s="2"/>
    </row>
    <row r="5753" spans="153:170" x14ac:dyDescent="0.35">
      <c r="EW5753" s="31"/>
      <c r="FB5753" s="5"/>
      <c r="FI5753" s="5"/>
      <c r="FJ5753" s="139"/>
      <c r="FL5753" s="2"/>
      <c r="FN5753" s="2"/>
    </row>
    <row r="5754" spans="153:170" x14ac:dyDescent="0.35">
      <c r="EW5754" s="31"/>
      <c r="FB5754" s="5"/>
      <c r="FI5754" s="5"/>
      <c r="FJ5754" s="139"/>
      <c r="FL5754" s="2"/>
      <c r="FN5754" s="2"/>
    </row>
    <row r="5755" spans="153:170" x14ac:dyDescent="0.35">
      <c r="EW5755" s="31"/>
      <c r="FB5755" s="5"/>
      <c r="FI5755" s="5"/>
      <c r="FJ5755" s="139"/>
      <c r="FL5755" s="2"/>
      <c r="FN5755" s="2"/>
    </row>
    <row r="5756" spans="153:170" x14ac:dyDescent="0.35">
      <c r="EW5756" s="31"/>
      <c r="FB5756" s="5"/>
      <c r="FI5756" s="5"/>
      <c r="FJ5756" s="139"/>
      <c r="FL5756" s="2"/>
      <c r="FN5756" s="2"/>
    </row>
    <row r="5757" spans="153:170" x14ac:dyDescent="0.35">
      <c r="EW5757" s="31"/>
      <c r="FB5757" s="5"/>
      <c r="FI5757" s="5"/>
      <c r="FJ5757" s="139"/>
      <c r="FL5757" s="2"/>
      <c r="FN5757" s="2"/>
    </row>
    <row r="5758" spans="153:170" x14ac:dyDescent="0.35">
      <c r="EW5758" s="31"/>
      <c r="FB5758" s="5"/>
      <c r="FI5758" s="5"/>
      <c r="FJ5758" s="139"/>
      <c r="FL5758" s="2"/>
      <c r="FN5758" s="2"/>
    </row>
    <row r="5759" spans="153:170" x14ac:dyDescent="0.35">
      <c r="EW5759" s="31"/>
      <c r="FB5759" s="5"/>
      <c r="FI5759" s="5"/>
      <c r="FJ5759" s="139"/>
      <c r="FL5759" s="2"/>
      <c r="FN5759" s="2"/>
    </row>
    <row r="5760" spans="153:170" x14ac:dyDescent="0.35">
      <c r="EW5760" s="31"/>
      <c r="FB5760" s="5"/>
      <c r="FI5760" s="5"/>
      <c r="FJ5760" s="139"/>
      <c r="FL5760" s="2"/>
      <c r="FN5760" s="2"/>
    </row>
    <row r="5761" spans="153:170" x14ac:dyDescent="0.35">
      <c r="EW5761" s="31"/>
      <c r="FB5761" s="5"/>
      <c r="FI5761" s="5"/>
      <c r="FJ5761" s="139"/>
      <c r="FL5761" s="2"/>
      <c r="FN5761" s="2"/>
    </row>
    <row r="5762" spans="153:170" x14ac:dyDescent="0.35">
      <c r="EW5762" s="31"/>
      <c r="FB5762" s="5"/>
      <c r="FI5762" s="5"/>
      <c r="FJ5762" s="139"/>
      <c r="FL5762" s="2"/>
      <c r="FN5762" s="2"/>
    </row>
    <row r="5763" spans="153:170" x14ac:dyDescent="0.35">
      <c r="EW5763" s="31"/>
      <c r="FB5763" s="5"/>
      <c r="FI5763" s="5"/>
      <c r="FJ5763" s="139"/>
      <c r="FL5763" s="2"/>
      <c r="FN5763" s="2"/>
    </row>
    <row r="5764" spans="153:170" x14ac:dyDescent="0.35">
      <c r="EW5764" s="31"/>
      <c r="FB5764" s="5"/>
      <c r="FI5764" s="5"/>
      <c r="FJ5764" s="139"/>
      <c r="FL5764" s="2"/>
      <c r="FN5764" s="2"/>
    </row>
    <row r="5765" spans="153:170" x14ac:dyDescent="0.35">
      <c r="EW5765" s="31"/>
      <c r="FB5765" s="5"/>
      <c r="FI5765" s="5"/>
      <c r="FJ5765" s="139"/>
      <c r="FL5765" s="2"/>
      <c r="FN5765" s="2"/>
    </row>
    <row r="5766" spans="153:170" x14ac:dyDescent="0.35">
      <c r="EW5766" s="31"/>
      <c r="FB5766" s="5"/>
      <c r="FI5766" s="5"/>
      <c r="FJ5766" s="139"/>
      <c r="FL5766" s="2"/>
      <c r="FN5766" s="2"/>
    </row>
    <row r="5767" spans="153:170" x14ac:dyDescent="0.35">
      <c r="EW5767" s="31"/>
      <c r="FB5767" s="5"/>
      <c r="FI5767" s="5"/>
      <c r="FJ5767" s="139"/>
      <c r="FL5767" s="2"/>
      <c r="FN5767" s="2"/>
    </row>
    <row r="5768" spans="153:170" x14ac:dyDescent="0.35">
      <c r="EW5768" s="31"/>
      <c r="FB5768" s="5"/>
      <c r="FI5768" s="5"/>
      <c r="FJ5768" s="139"/>
      <c r="FL5768" s="2"/>
      <c r="FN5768" s="2"/>
    </row>
    <row r="5769" spans="153:170" x14ac:dyDescent="0.35">
      <c r="EW5769" s="31"/>
      <c r="FB5769" s="5"/>
      <c r="FI5769" s="5"/>
      <c r="FJ5769" s="139"/>
      <c r="FL5769" s="2"/>
      <c r="FN5769" s="2"/>
    </row>
    <row r="5770" spans="153:170" x14ac:dyDescent="0.35">
      <c r="EW5770" s="31"/>
      <c r="FB5770" s="5"/>
      <c r="FI5770" s="5"/>
      <c r="FJ5770" s="139"/>
      <c r="FL5770" s="2"/>
      <c r="FN5770" s="2"/>
    </row>
    <row r="5771" spans="153:170" x14ac:dyDescent="0.35">
      <c r="EW5771" s="31"/>
      <c r="FB5771" s="5"/>
      <c r="FI5771" s="5"/>
      <c r="FJ5771" s="139"/>
      <c r="FL5771" s="2"/>
      <c r="FN5771" s="2"/>
    </row>
    <row r="5772" spans="153:170" x14ac:dyDescent="0.35">
      <c r="EW5772" s="31"/>
      <c r="FB5772" s="5"/>
      <c r="FI5772" s="5"/>
      <c r="FJ5772" s="139"/>
      <c r="FL5772" s="2"/>
      <c r="FN5772" s="2"/>
    </row>
    <row r="5773" spans="153:170" x14ac:dyDescent="0.35">
      <c r="EW5773" s="31"/>
      <c r="FB5773" s="5"/>
      <c r="FI5773" s="5"/>
      <c r="FJ5773" s="139"/>
      <c r="FL5773" s="2"/>
      <c r="FN5773" s="2"/>
    </row>
    <row r="5774" spans="153:170" x14ac:dyDescent="0.35">
      <c r="EW5774" s="31"/>
      <c r="FB5774" s="5"/>
      <c r="FI5774" s="5"/>
      <c r="FJ5774" s="139"/>
      <c r="FL5774" s="2"/>
      <c r="FN5774" s="2"/>
    </row>
    <row r="5775" spans="153:170" x14ac:dyDescent="0.35">
      <c r="EW5775" s="31"/>
      <c r="FB5775" s="5"/>
      <c r="FI5775" s="5"/>
      <c r="FJ5775" s="139"/>
      <c r="FL5775" s="2"/>
      <c r="FN5775" s="2"/>
    </row>
    <row r="5776" spans="153:170" x14ac:dyDescent="0.35">
      <c r="EW5776" s="31"/>
      <c r="FB5776" s="5"/>
      <c r="FI5776" s="5"/>
      <c r="FJ5776" s="139"/>
      <c r="FL5776" s="2"/>
      <c r="FN5776" s="2"/>
    </row>
    <row r="5777" spans="153:170" x14ac:dyDescent="0.35">
      <c r="EW5777" s="31"/>
      <c r="FB5777" s="5"/>
      <c r="FI5777" s="5"/>
      <c r="FJ5777" s="139"/>
      <c r="FL5777" s="2"/>
      <c r="FN5777" s="2"/>
    </row>
    <row r="5778" spans="153:170" x14ac:dyDescent="0.35">
      <c r="EW5778" s="31"/>
      <c r="FB5778" s="5"/>
      <c r="FI5778" s="5"/>
      <c r="FJ5778" s="139"/>
      <c r="FL5778" s="2"/>
      <c r="FN5778" s="2"/>
    </row>
    <row r="5779" spans="153:170" x14ac:dyDescent="0.35">
      <c r="EW5779" s="31"/>
      <c r="FB5779" s="5"/>
      <c r="FI5779" s="5"/>
      <c r="FJ5779" s="139"/>
      <c r="FL5779" s="2"/>
      <c r="FN5779" s="2"/>
    </row>
    <row r="5780" spans="153:170" x14ac:dyDescent="0.35">
      <c r="EW5780" s="31"/>
      <c r="FB5780" s="5"/>
      <c r="FI5780" s="5"/>
      <c r="FJ5780" s="139"/>
      <c r="FL5780" s="2"/>
      <c r="FN5780" s="2"/>
    </row>
    <row r="5781" spans="153:170" x14ac:dyDescent="0.35">
      <c r="EW5781" s="31"/>
      <c r="FB5781" s="5"/>
      <c r="FI5781" s="5"/>
      <c r="FJ5781" s="139"/>
      <c r="FL5781" s="2"/>
      <c r="FN5781" s="2"/>
    </row>
    <row r="5782" spans="153:170" x14ac:dyDescent="0.35">
      <c r="EW5782" s="31"/>
      <c r="FB5782" s="5"/>
      <c r="FI5782" s="5"/>
      <c r="FJ5782" s="139"/>
      <c r="FL5782" s="2"/>
      <c r="FN5782" s="2"/>
    </row>
    <row r="5783" spans="153:170" x14ac:dyDescent="0.35">
      <c r="EW5783" s="31"/>
      <c r="FB5783" s="5"/>
      <c r="FI5783" s="5"/>
      <c r="FJ5783" s="139"/>
      <c r="FL5783" s="2"/>
      <c r="FN5783" s="2"/>
    </row>
    <row r="5784" spans="153:170" x14ac:dyDescent="0.35">
      <c r="EW5784" s="31"/>
      <c r="FB5784" s="5"/>
      <c r="FI5784" s="5"/>
      <c r="FJ5784" s="139"/>
      <c r="FL5784" s="2"/>
      <c r="FN5784" s="2"/>
    </row>
    <row r="5785" spans="153:170" x14ac:dyDescent="0.35">
      <c r="EW5785" s="31"/>
      <c r="FB5785" s="5"/>
      <c r="FI5785" s="5"/>
      <c r="FJ5785" s="139"/>
      <c r="FL5785" s="2"/>
      <c r="FN5785" s="2"/>
    </row>
    <row r="5786" spans="153:170" x14ac:dyDescent="0.35">
      <c r="EW5786" s="31"/>
      <c r="FB5786" s="5"/>
      <c r="FI5786" s="5"/>
      <c r="FJ5786" s="139"/>
      <c r="FL5786" s="2"/>
      <c r="FN5786" s="2"/>
    </row>
    <row r="5787" spans="153:170" x14ac:dyDescent="0.35">
      <c r="EW5787" s="31"/>
      <c r="FB5787" s="5"/>
      <c r="FI5787" s="5"/>
      <c r="FJ5787" s="139"/>
      <c r="FL5787" s="2"/>
      <c r="FN5787" s="2"/>
    </row>
    <row r="5788" spans="153:170" x14ac:dyDescent="0.35">
      <c r="EW5788" s="31"/>
      <c r="FB5788" s="5"/>
      <c r="FI5788" s="5"/>
      <c r="FJ5788" s="139"/>
      <c r="FL5788" s="2"/>
      <c r="FN5788" s="2"/>
    </row>
    <row r="5789" spans="153:170" x14ac:dyDescent="0.35">
      <c r="EW5789" s="31"/>
      <c r="FB5789" s="5"/>
      <c r="FI5789" s="5"/>
      <c r="FJ5789" s="139"/>
      <c r="FL5789" s="2"/>
      <c r="FN5789" s="2"/>
    </row>
    <row r="5790" spans="153:170" x14ac:dyDescent="0.35">
      <c r="EW5790" s="31"/>
      <c r="FB5790" s="5"/>
      <c r="FI5790" s="5"/>
      <c r="FJ5790" s="139"/>
      <c r="FL5790" s="2"/>
      <c r="FN5790" s="2"/>
    </row>
    <row r="5791" spans="153:170" x14ac:dyDescent="0.35">
      <c r="EW5791" s="31"/>
      <c r="FB5791" s="5"/>
      <c r="FI5791" s="5"/>
      <c r="FJ5791" s="139"/>
      <c r="FL5791" s="2"/>
      <c r="FN5791" s="2"/>
    </row>
    <row r="5792" spans="153:170" x14ac:dyDescent="0.35">
      <c r="EW5792" s="31"/>
      <c r="FB5792" s="5"/>
      <c r="FI5792" s="5"/>
      <c r="FJ5792" s="139"/>
      <c r="FL5792" s="2"/>
      <c r="FN5792" s="2"/>
    </row>
    <row r="5793" spans="153:170" x14ac:dyDescent="0.35">
      <c r="EW5793" s="31"/>
      <c r="FB5793" s="5"/>
      <c r="FI5793" s="5"/>
      <c r="FJ5793" s="139"/>
      <c r="FL5793" s="2"/>
      <c r="FN5793" s="2"/>
    </row>
    <row r="5794" spans="153:170" x14ac:dyDescent="0.35">
      <c r="EW5794" s="31"/>
      <c r="FB5794" s="5"/>
      <c r="FI5794" s="5"/>
      <c r="FJ5794" s="139"/>
      <c r="FL5794" s="2"/>
      <c r="FN5794" s="2"/>
    </row>
    <row r="5795" spans="153:170" x14ac:dyDescent="0.35">
      <c r="EW5795" s="31"/>
      <c r="FB5795" s="5"/>
      <c r="FI5795" s="5"/>
      <c r="FJ5795" s="139"/>
      <c r="FL5795" s="2"/>
      <c r="FN5795" s="2"/>
    </row>
    <row r="5796" spans="153:170" x14ac:dyDescent="0.35">
      <c r="EW5796" s="31"/>
      <c r="FB5796" s="5"/>
      <c r="FI5796" s="5"/>
      <c r="FJ5796" s="139"/>
      <c r="FL5796" s="2"/>
      <c r="FN5796" s="2"/>
    </row>
    <row r="5797" spans="153:170" x14ac:dyDescent="0.35">
      <c r="EW5797" s="31"/>
      <c r="FB5797" s="5"/>
      <c r="FI5797" s="5"/>
      <c r="FJ5797" s="139"/>
      <c r="FL5797" s="2"/>
      <c r="FN5797" s="2"/>
    </row>
    <row r="5798" spans="153:170" x14ac:dyDescent="0.35">
      <c r="EW5798" s="31"/>
      <c r="FB5798" s="5"/>
      <c r="FI5798" s="5"/>
      <c r="FJ5798" s="139"/>
      <c r="FL5798" s="2"/>
      <c r="FN5798" s="2"/>
    </row>
    <row r="5799" spans="153:170" x14ac:dyDescent="0.35">
      <c r="EW5799" s="31"/>
      <c r="FB5799" s="5"/>
      <c r="FI5799" s="5"/>
      <c r="FJ5799" s="139"/>
      <c r="FL5799" s="2"/>
      <c r="FN5799" s="2"/>
    </row>
    <row r="5800" spans="153:170" x14ac:dyDescent="0.35">
      <c r="EW5800" s="31"/>
      <c r="FB5800" s="5"/>
      <c r="FI5800" s="5"/>
      <c r="FJ5800" s="139"/>
      <c r="FL5800" s="2"/>
      <c r="FN5800" s="2"/>
    </row>
    <row r="5801" spans="153:170" x14ac:dyDescent="0.35">
      <c r="EW5801" s="31"/>
      <c r="FB5801" s="5"/>
      <c r="FI5801" s="5"/>
      <c r="FJ5801" s="139"/>
      <c r="FL5801" s="2"/>
      <c r="FN5801" s="2"/>
    </row>
    <row r="5802" spans="153:170" x14ac:dyDescent="0.35">
      <c r="EW5802" s="31"/>
      <c r="FB5802" s="5"/>
      <c r="FI5802" s="5"/>
      <c r="FJ5802" s="139"/>
      <c r="FL5802" s="2"/>
      <c r="FN5802" s="2"/>
    </row>
    <row r="5803" spans="153:170" x14ac:dyDescent="0.35">
      <c r="EW5803" s="31"/>
      <c r="FB5803" s="5"/>
      <c r="FI5803" s="5"/>
      <c r="FJ5803" s="139"/>
      <c r="FL5803" s="2"/>
      <c r="FN5803" s="2"/>
    </row>
    <row r="5804" spans="153:170" x14ac:dyDescent="0.35">
      <c r="EW5804" s="31"/>
      <c r="FB5804" s="5"/>
      <c r="FI5804" s="5"/>
      <c r="FJ5804" s="139"/>
      <c r="FL5804" s="2"/>
      <c r="FN5804" s="2"/>
    </row>
    <row r="5805" spans="153:170" x14ac:dyDescent="0.35">
      <c r="EW5805" s="31"/>
      <c r="FB5805" s="5"/>
      <c r="FI5805" s="5"/>
      <c r="FJ5805" s="139"/>
      <c r="FL5805" s="2"/>
      <c r="FN5805" s="2"/>
    </row>
    <row r="5806" spans="153:170" x14ac:dyDescent="0.35">
      <c r="EW5806" s="31"/>
      <c r="FB5806" s="5"/>
      <c r="FI5806" s="5"/>
      <c r="FJ5806" s="139"/>
      <c r="FL5806" s="2"/>
      <c r="FN5806" s="2"/>
    </row>
    <row r="5807" spans="153:170" x14ac:dyDescent="0.35">
      <c r="EW5807" s="31"/>
      <c r="FB5807" s="5"/>
      <c r="FI5807" s="5"/>
      <c r="FJ5807" s="139"/>
      <c r="FL5807" s="2"/>
      <c r="FN5807" s="2"/>
    </row>
    <row r="5808" spans="153:170" x14ac:dyDescent="0.35">
      <c r="EW5808" s="31"/>
      <c r="FB5808" s="5"/>
      <c r="FI5808" s="5"/>
      <c r="FJ5808" s="139"/>
      <c r="FL5808" s="2"/>
      <c r="FN5808" s="2"/>
    </row>
    <row r="5809" spans="153:170" x14ac:dyDescent="0.35">
      <c r="EW5809" s="31"/>
      <c r="FB5809" s="5"/>
      <c r="FI5809" s="5"/>
      <c r="FJ5809" s="139"/>
      <c r="FL5809" s="2"/>
      <c r="FN5809" s="2"/>
    </row>
    <row r="5810" spans="153:170" x14ac:dyDescent="0.35">
      <c r="EW5810" s="31"/>
      <c r="FB5810" s="5"/>
      <c r="FI5810" s="5"/>
      <c r="FJ5810" s="139"/>
      <c r="FL5810" s="2"/>
      <c r="FN5810" s="2"/>
    </row>
    <row r="5811" spans="153:170" x14ac:dyDescent="0.35">
      <c r="EW5811" s="31"/>
      <c r="FB5811" s="5"/>
      <c r="FI5811" s="5"/>
      <c r="FJ5811" s="139"/>
      <c r="FL5811" s="2"/>
      <c r="FN5811" s="2"/>
    </row>
    <row r="5812" spans="153:170" x14ac:dyDescent="0.35">
      <c r="EW5812" s="31"/>
      <c r="FB5812" s="5"/>
      <c r="FI5812" s="5"/>
      <c r="FJ5812" s="139"/>
      <c r="FL5812" s="2"/>
      <c r="FN5812" s="2"/>
    </row>
    <row r="5813" spans="153:170" x14ac:dyDescent="0.35">
      <c r="EW5813" s="31"/>
      <c r="FB5813" s="5"/>
      <c r="FI5813" s="5"/>
      <c r="FJ5813" s="139"/>
      <c r="FL5813" s="2"/>
      <c r="FN5813" s="2"/>
    </row>
    <row r="5814" spans="153:170" x14ac:dyDescent="0.35">
      <c r="EW5814" s="31"/>
      <c r="FB5814" s="5"/>
      <c r="FI5814" s="5"/>
      <c r="FJ5814" s="139"/>
      <c r="FL5814" s="2"/>
      <c r="FN5814" s="2"/>
    </row>
    <row r="5815" spans="153:170" x14ac:dyDescent="0.35">
      <c r="EW5815" s="31"/>
      <c r="FB5815" s="5"/>
      <c r="FI5815" s="5"/>
      <c r="FJ5815" s="139"/>
      <c r="FL5815" s="2"/>
      <c r="FN5815" s="2"/>
    </row>
    <row r="5816" spans="153:170" x14ac:dyDescent="0.35">
      <c r="EW5816" s="31"/>
      <c r="FB5816" s="5"/>
      <c r="FI5816" s="5"/>
      <c r="FJ5816" s="139"/>
      <c r="FL5816" s="2"/>
      <c r="FN5816" s="2"/>
    </row>
    <row r="5817" spans="153:170" x14ac:dyDescent="0.35">
      <c r="EW5817" s="31"/>
      <c r="FB5817" s="5"/>
      <c r="FI5817" s="5"/>
      <c r="FJ5817" s="139"/>
      <c r="FL5817" s="2"/>
      <c r="FN5817" s="2"/>
    </row>
    <row r="5818" spans="153:170" x14ac:dyDescent="0.35">
      <c r="EW5818" s="31"/>
      <c r="FB5818" s="5"/>
      <c r="FI5818" s="5"/>
      <c r="FJ5818" s="139"/>
      <c r="FL5818" s="2"/>
      <c r="FN5818" s="2"/>
    </row>
    <row r="5819" spans="153:170" x14ac:dyDescent="0.35">
      <c r="EW5819" s="31"/>
      <c r="FB5819" s="5"/>
      <c r="FI5819" s="5"/>
      <c r="FJ5819" s="139"/>
      <c r="FL5819" s="2"/>
      <c r="FN5819" s="2"/>
    </row>
    <row r="5820" spans="153:170" x14ac:dyDescent="0.35">
      <c r="EW5820" s="31"/>
      <c r="FB5820" s="5"/>
      <c r="FI5820" s="5"/>
      <c r="FJ5820" s="139"/>
      <c r="FL5820" s="2"/>
      <c r="FN5820" s="2"/>
    </row>
    <row r="5821" spans="153:170" x14ac:dyDescent="0.35">
      <c r="EW5821" s="31"/>
      <c r="FB5821" s="5"/>
      <c r="FI5821" s="5"/>
      <c r="FJ5821" s="139"/>
      <c r="FL5821" s="2"/>
      <c r="FN5821" s="2"/>
    </row>
    <row r="5822" spans="153:170" x14ac:dyDescent="0.35">
      <c r="EW5822" s="31"/>
      <c r="FB5822" s="5"/>
      <c r="FI5822" s="5"/>
      <c r="FJ5822" s="139"/>
      <c r="FL5822" s="2"/>
      <c r="FN5822" s="2"/>
    </row>
    <row r="5823" spans="153:170" x14ac:dyDescent="0.35">
      <c r="EW5823" s="31"/>
      <c r="FB5823" s="5"/>
      <c r="FI5823" s="5"/>
      <c r="FJ5823" s="139"/>
      <c r="FL5823" s="2"/>
      <c r="FN5823" s="2"/>
    </row>
    <row r="5824" spans="153:170" x14ac:dyDescent="0.35">
      <c r="EW5824" s="31"/>
      <c r="FB5824" s="5"/>
      <c r="FI5824" s="5"/>
      <c r="FJ5824" s="139"/>
      <c r="FL5824" s="2"/>
      <c r="FN5824" s="2"/>
    </row>
    <row r="5825" spans="153:170" x14ac:dyDescent="0.35">
      <c r="EW5825" s="31"/>
      <c r="FB5825" s="5"/>
      <c r="FI5825" s="5"/>
      <c r="FJ5825" s="139"/>
      <c r="FL5825" s="2"/>
      <c r="FN5825" s="2"/>
    </row>
    <row r="5826" spans="153:170" x14ac:dyDescent="0.35">
      <c r="EW5826" s="31"/>
      <c r="FB5826" s="5"/>
      <c r="FI5826" s="5"/>
      <c r="FJ5826" s="139"/>
      <c r="FL5826" s="2"/>
      <c r="FN5826" s="2"/>
    </row>
    <row r="5827" spans="153:170" x14ac:dyDescent="0.35">
      <c r="EW5827" s="31"/>
      <c r="FB5827" s="5"/>
      <c r="FI5827" s="5"/>
      <c r="FJ5827" s="139"/>
      <c r="FL5827" s="2"/>
      <c r="FN5827" s="2"/>
    </row>
    <row r="5828" spans="153:170" x14ac:dyDescent="0.35">
      <c r="EW5828" s="31"/>
      <c r="FB5828" s="5"/>
      <c r="FI5828" s="5"/>
      <c r="FJ5828" s="139"/>
      <c r="FL5828" s="2"/>
      <c r="FN5828" s="2"/>
    </row>
    <row r="5829" spans="153:170" x14ac:dyDescent="0.35">
      <c r="EW5829" s="31"/>
      <c r="FB5829" s="5"/>
      <c r="FI5829" s="5"/>
      <c r="FJ5829" s="139"/>
      <c r="FL5829" s="2"/>
      <c r="FN5829" s="2"/>
    </row>
    <row r="5830" spans="153:170" x14ac:dyDescent="0.35">
      <c r="EW5830" s="31"/>
      <c r="FB5830" s="5"/>
      <c r="FI5830" s="5"/>
      <c r="FJ5830" s="139"/>
      <c r="FL5830" s="2"/>
      <c r="FN5830" s="2"/>
    </row>
    <row r="5831" spans="153:170" x14ac:dyDescent="0.35">
      <c r="EW5831" s="31"/>
      <c r="FB5831" s="5"/>
      <c r="FI5831" s="5"/>
      <c r="FJ5831" s="139"/>
      <c r="FL5831" s="2"/>
      <c r="FN5831" s="2"/>
    </row>
    <row r="5832" spans="153:170" x14ac:dyDescent="0.35">
      <c r="EW5832" s="31"/>
      <c r="FB5832" s="5"/>
      <c r="FI5832" s="5"/>
      <c r="FJ5832" s="139"/>
      <c r="FL5832" s="2"/>
      <c r="FN5832" s="2"/>
    </row>
    <row r="5833" spans="153:170" x14ac:dyDescent="0.35">
      <c r="EW5833" s="31"/>
      <c r="FB5833" s="5"/>
      <c r="FI5833" s="5"/>
      <c r="FJ5833" s="139"/>
      <c r="FL5833" s="2"/>
      <c r="FN5833" s="2"/>
    </row>
    <row r="5834" spans="153:170" x14ac:dyDescent="0.35">
      <c r="EW5834" s="31"/>
      <c r="FB5834" s="5"/>
      <c r="FI5834" s="5"/>
      <c r="FJ5834" s="139"/>
      <c r="FL5834" s="2"/>
      <c r="FN5834" s="2"/>
    </row>
    <row r="5835" spans="153:170" x14ac:dyDescent="0.35">
      <c r="EW5835" s="31"/>
      <c r="FB5835" s="5"/>
      <c r="FI5835" s="5"/>
      <c r="FJ5835" s="139"/>
      <c r="FL5835" s="2"/>
      <c r="FN5835" s="2"/>
    </row>
    <row r="5836" spans="153:170" x14ac:dyDescent="0.35">
      <c r="EW5836" s="31"/>
      <c r="FB5836" s="5"/>
      <c r="FI5836" s="5"/>
      <c r="FJ5836" s="139"/>
      <c r="FL5836" s="2"/>
      <c r="FN5836" s="2"/>
    </row>
    <row r="5837" spans="153:170" x14ac:dyDescent="0.35">
      <c r="EW5837" s="31"/>
      <c r="FB5837" s="5"/>
      <c r="FI5837" s="5"/>
      <c r="FJ5837" s="139"/>
      <c r="FL5837" s="2"/>
      <c r="FN5837" s="2"/>
    </row>
    <row r="5838" spans="153:170" x14ac:dyDescent="0.35">
      <c r="EW5838" s="31"/>
      <c r="FB5838" s="5"/>
      <c r="FI5838" s="5"/>
      <c r="FJ5838" s="139"/>
      <c r="FL5838" s="2"/>
      <c r="FN5838" s="2"/>
    </row>
    <row r="5839" spans="153:170" x14ac:dyDescent="0.35">
      <c r="EW5839" s="31"/>
      <c r="FB5839" s="5"/>
      <c r="FI5839" s="5"/>
      <c r="FJ5839" s="139"/>
      <c r="FL5839" s="2"/>
      <c r="FN5839" s="2"/>
    </row>
    <row r="5840" spans="153:170" x14ac:dyDescent="0.35">
      <c r="EW5840" s="31"/>
      <c r="FB5840" s="5"/>
      <c r="FI5840" s="5"/>
      <c r="FJ5840" s="139"/>
      <c r="FL5840" s="2"/>
      <c r="FN5840" s="2"/>
    </row>
    <row r="5841" spans="153:170" x14ac:dyDescent="0.35">
      <c r="EW5841" s="31"/>
      <c r="FB5841" s="5"/>
      <c r="FI5841" s="5"/>
      <c r="FJ5841" s="139"/>
      <c r="FL5841" s="2"/>
      <c r="FN5841" s="2"/>
    </row>
    <row r="5842" spans="153:170" x14ac:dyDescent="0.35">
      <c r="EW5842" s="31"/>
      <c r="FB5842" s="5"/>
      <c r="FI5842" s="5"/>
      <c r="FJ5842" s="139"/>
      <c r="FL5842" s="2"/>
      <c r="FN5842" s="2"/>
    </row>
    <row r="5843" spans="153:170" x14ac:dyDescent="0.35">
      <c r="EW5843" s="31"/>
      <c r="FB5843" s="5"/>
      <c r="FI5843" s="5"/>
      <c r="FJ5843" s="139"/>
      <c r="FL5843" s="2"/>
      <c r="FN5843" s="2"/>
    </row>
    <row r="5844" spans="153:170" x14ac:dyDescent="0.35">
      <c r="EW5844" s="31"/>
      <c r="FB5844" s="5"/>
      <c r="FI5844" s="5"/>
      <c r="FJ5844" s="139"/>
      <c r="FL5844" s="2"/>
      <c r="FN5844" s="2"/>
    </row>
    <row r="5845" spans="153:170" x14ac:dyDescent="0.35">
      <c r="EW5845" s="31"/>
      <c r="FB5845" s="5"/>
      <c r="FI5845" s="5"/>
      <c r="FJ5845" s="139"/>
      <c r="FL5845" s="2"/>
      <c r="FN5845" s="2"/>
    </row>
    <row r="5846" spans="153:170" x14ac:dyDescent="0.35">
      <c r="EW5846" s="31"/>
      <c r="FB5846" s="5"/>
      <c r="FI5846" s="5"/>
      <c r="FJ5846" s="139"/>
      <c r="FL5846" s="2"/>
      <c r="FN5846" s="2"/>
    </row>
    <row r="5847" spans="153:170" x14ac:dyDescent="0.35">
      <c r="EW5847" s="31"/>
      <c r="FB5847" s="5"/>
      <c r="FI5847" s="5"/>
      <c r="FJ5847" s="139"/>
      <c r="FL5847" s="2"/>
      <c r="FN5847" s="2"/>
    </row>
    <row r="5848" spans="153:170" x14ac:dyDescent="0.35">
      <c r="EW5848" s="31"/>
      <c r="FB5848" s="5"/>
      <c r="FI5848" s="5"/>
      <c r="FJ5848" s="139"/>
      <c r="FL5848" s="2"/>
      <c r="FN5848" s="2"/>
    </row>
    <row r="5849" spans="153:170" x14ac:dyDescent="0.35">
      <c r="EW5849" s="31"/>
      <c r="FB5849" s="5"/>
      <c r="FI5849" s="5"/>
      <c r="FJ5849" s="139"/>
      <c r="FL5849" s="2"/>
      <c r="FN5849" s="2"/>
    </row>
    <row r="5850" spans="153:170" x14ac:dyDescent="0.35">
      <c r="EW5850" s="31"/>
      <c r="FB5850" s="5"/>
      <c r="FI5850" s="5"/>
      <c r="FJ5850" s="139"/>
      <c r="FL5850" s="2"/>
      <c r="FN5850" s="2"/>
    </row>
    <row r="5851" spans="153:170" x14ac:dyDescent="0.35">
      <c r="EW5851" s="31"/>
      <c r="FB5851" s="5"/>
      <c r="FI5851" s="5"/>
      <c r="FJ5851" s="139"/>
      <c r="FL5851" s="2"/>
      <c r="FN5851" s="2"/>
    </row>
    <row r="5852" spans="153:170" x14ac:dyDescent="0.35">
      <c r="EW5852" s="31"/>
      <c r="FB5852" s="5"/>
      <c r="FI5852" s="5"/>
      <c r="FJ5852" s="139"/>
      <c r="FL5852" s="2"/>
      <c r="FN5852" s="2"/>
    </row>
    <row r="5853" spans="153:170" x14ac:dyDescent="0.35">
      <c r="EW5853" s="31"/>
      <c r="FB5853" s="5"/>
      <c r="FI5853" s="5"/>
      <c r="FJ5853" s="139"/>
      <c r="FL5853" s="2"/>
      <c r="FN5853" s="2"/>
    </row>
    <row r="5854" spans="153:170" x14ac:dyDescent="0.35">
      <c r="EW5854" s="31"/>
      <c r="FB5854" s="5"/>
      <c r="FI5854" s="5"/>
      <c r="FJ5854" s="139"/>
      <c r="FL5854" s="2"/>
      <c r="FN5854" s="2"/>
    </row>
    <row r="5855" spans="153:170" x14ac:dyDescent="0.35">
      <c r="EW5855" s="31"/>
      <c r="FB5855" s="5"/>
      <c r="FI5855" s="5"/>
      <c r="FJ5855" s="139"/>
      <c r="FL5855" s="2"/>
      <c r="FN5855" s="2"/>
    </row>
    <row r="5856" spans="153:170" x14ac:dyDescent="0.35">
      <c r="EW5856" s="31"/>
      <c r="FB5856" s="5"/>
      <c r="FI5856" s="5"/>
      <c r="FJ5856" s="139"/>
      <c r="FL5856" s="2"/>
      <c r="FN5856" s="2"/>
    </row>
    <row r="5857" spans="153:170" x14ac:dyDescent="0.35">
      <c r="EW5857" s="31"/>
      <c r="FB5857" s="5"/>
      <c r="FI5857" s="5"/>
      <c r="FJ5857" s="139"/>
      <c r="FL5857" s="2"/>
      <c r="FN5857" s="2"/>
    </row>
    <row r="5858" spans="153:170" x14ac:dyDescent="0.35">
      <c r="EW5858" s="31"/>
      <c r="FB5858" s="5"/>
      <c r="FI5858" s="5"/>
      <c r="FJ5858" s="139"/>
      <c r="FL5858" s="2"/>
      <c r="FN5858" s="2"/>
    </row>
    <row r="5859" spans="153:170" x14ac:dyDescent="0.35">
      <c r="EW5859" s="31"/>
      <c r="FB5859" s="5"/>
      <c r="FI5859" s="5"/>
      <c r="FJ5859" s="139"/>
      <c r="FL5859" s="2"/>
      <c r="FN5859" s="2"/>
    </row>
    <row r="5860" spans="153:170" x14ac:dyDescent="0.35">
      <c r="EW5860" s="31"/>
      <c r="FB5860" s="5"/>
      <c r="FI5860" s="5"/>
      <c r="FJ5860" s="139"/>
      <c r="FL5860" s="2"/>
      <c r="FN5860" s="2"/>
    </row>
    <row r="5861" spans="153:170" x14ac:dyDescent="0.35">
      <c r="EW5861" s="31"/>
      <c r="FB5861" s="5"/>
      <c r="FI5861" s="5"/>
      <c r="FJ5861" s="139"/>
      <c r="FL5861" s="2"/>
      <c r="FN5861" s="2"/>
    </row>
    <row r="5862" spans="153:170" x14ac:dyDescent="0.35">
      <c r="EW5862" s="31"/>
      <c r="FB5862" s="5"/>
      <c r="FI5862" s="5"/>
      <c r="FJ5862" s="139"/>
      <c r="FL5862" s="2"/>
      <c r="FN5862" s="2"/>
    </row>
    <row r="5863" spans="153:170" x14ac:dyDescent="0.35">
      <c r="EW5863" s="31"/>
      <c r="FB5863" s="5"/>
      <c r="FI5863" s="5"/>
      <c r="FJ5863" s="139"/>
      <c r="FL5863" s="2"/>
      <c r="FN5863" s="2"/>
    </row>
    <row r="5864" spans="153:170" x14ac:dyDescent="0.35">
      <c r="EW5864" s="31"/>
      <c r="FB5864" s="5"/>
      <c r="FI5864" s="5"/>
      <c r="FJ5864" s="139"/>
      <c r="FL5864" s="2"/>
      <c r="FN5864" s="2"/>
    </row>
    <row r="5865" spans="153:170" x14ac:dyDescent="0.35">
      <c r="EW5865" s="31"/>
      <c r="FB5865" s="5"/>
      <c r="FI5865" s="5"/>
      <c r="FJ5865" s="139"/>
      <c r="FL5865" s="2"/>
      <c r="FN5865" s="2"/>
    </row>
    <row r="5866" spans="153:170" x14ac:dyDescent="0.35">
      <c r="EW5866" s="31"/>
      <c r="FB5866" s="5"/>
      <c r="FI5866" s="5"/>
      <c r="FJ5866" s="139"/>
      <c r="FL5866" s="2"/>
      <c r="FN5866" s="2"/>
    </row>
    <row r="5867" spans="153:170" x14ac:dyDescent="0.35">
      <c r="EW5867" s="31"/>
      <c r="FB5867" s="5"/>
      <c r="FI5867" s="5"/>
      <c r="FJ5867" s="139"/>
      <c r="FL5867" s="2"/>
      <c r="FN5867" s="2"/>
    </row>
    <row r="5868" spans="153:170" x14ac:dyDescent="0.35">
      <c r="EW5868" s="31"/>
      <c r="FB5868" s="5"/>
      <c r="FI5868" s="5"/>
      <c r="FJ5868" s="139"/>
      <c r="FL5868" s="2"/>
      <c r="FN5868" s="2"/>
    </row>
    <row r="5869" spans="153:170" x14ac:dyDescent="0.35">
      <c r="EW5869" s="31"/>
      <c r="FB5869" s="5"/>
      <c r="FI5869" s="5"/>
      <c r="FJ5869" s="139"/>
      <c r="FL5869" s="2"/>
      <c r="FN5869" s="2"/>
    </row>
    <row r="5870" spans="153:170" x14ac:dyDescent="0.35">
      <c r="EW5870" s="31"/>
      <c r="FB5870" s="5"/>
      <c r="FI5870" s="5"/>
      <c r="FJ5870" s="139"/>
      <c r="FL5870" s="2"/>
      <c r="FN5870" s="2"/>
    </row>
    <row r="5871" spans="153:170" x14ac:dyDescent="0.35">
      <c r="EW5871" s="31"/>
      <c r="FB5871" s="5"/>
      <c r="FI5871" s="5"/>
      <c r="FJ5871" s="139"/>
      <c r="FL5871" s="2"/>
      <c r="FN5871" s="2"/>
    </row>
    <row r="5872" spans="153:170" x14ac:dyDescent="0.35">
      <c r="EW5872" s="31"/>
      <c r="FB5872" s="5"/>
      <c r="FI5872" s="5"/>
      <c r="FJ5872" s="139"/>
      <c r="FL5872" s="2"/>
      <c r="FN5872" s="2"/>
    </row>
    <row r="5873" spans="153:170" x14ac:dyDescent="0.35">
      <c r="EW5873" s="31"/>
      <c r="FB5873" s="5"/>
      <c r="FI5873" s="5"/>
      <c r="FJ5873" s="139"/>
      <c r="FL5873" s="2"/>
      <c r="FN5873" s="2"/>
    </row>
    <row r="5874" spans="153:170" x14ac:dyDescent="0.35">
      <c r="EW5874" s="31"/>
      <c r="FB5874" s="5"/>
      <c r="FI5874" s="5"/>
      <c r="FJ5874" s="139"/>
      <c r="FL5874" s="2"/>
      <c r="FN5874" s="2"/>
    </row>
    <row r="5875" spans="153:170" x14ac:dyDescent="0.35">
      <c r="EW5875" s="31"/>
      <c r="FB5875" s="5"/>
      <c r="FI5875" s="5"/>
      <c r="FJ5875" s="139"/>
      <c r="FL5875" s="2"/>
      <c r="FN5875" s="2"/>
    </row>
    <row r="5876" spans="153:170" x14ac:dyDescent="0.35">
      <c r="EW5876" s="31"/>
      <c r="FB5876" s="5"/>
      <c r="FI5876" s="5"/>
      <c r="FJ5876" s="139"/>
      <c r="FL5876" s="2"/>
      <c r="FN5876" s="2"/>
    </row>
    <row r="5877" spans="153:170" x14ac:dyDescent="0.35">
      <c r="EW5877" s="31"/>
      <c r="FB5877" s="5"/>
      <c r="FI5877" s="5"/>
      <c r="FJ5877" s="139"/>
      <c r="FL5877" s="2"/>
      <c r="FN5877" s="2"/>
    </row>
    <row r="5878" spans="153:170" x14ac:dyDescent="0.35">
      <c r="EW5878" s="31"/>
      <c r="FB5878" s="5"/>
      <c r="FI5878" s="5"/>
      <c r="FJ5878" s="139"/>
      <c r="FL5878" s="2"/>
      <c r="FN5878" s="2"/>
    </row>
    <row r="5879" spans="153:170" x14ac:dyDescent="0.35">
      <c r="EW5879" s="31"/>
      <c r="FB5879" s="5"/>
      <c r="FI5879" s="5"/>
      <c r="FJ5879" s="139"/>
      <c r="FL5879" s="2"/>
      <c r="FN5879" s="2"/>
    </row>
    <row r="5880" spans="153:170" x14ac:dyDescent="0.35">
      <c r="EW5880" s="31"/>
      <c r="FB5880" s="5"/>
      <c r="FI5880" s="5"/>
      <c r="FJ5880" s="139"/>
      <c r="FL5880" s="2"/>
      <c r="FN5880" s="2"/>
    </row>
    <row r="5881" spans="153:170" x14ac:dyDescent="0.35">
      <c r="EW5881" s="31"/>
      <c r="FB5881" s="5"/>
      <c r="FI5881" s="5"/>
      <c r="FJ5881" s="139"/>
      <c r="FL5881" s="2"/>
      <c r="FN5881" s="2"/>
    </row>
    <row r="5882" spans="153:170" x14ac:dyDescent="0.35">
      <c r="EW5882" s="31"/>
      <c r="FB5882" s="5"/>
      <c r="FI5882" s="5"/>
      <c r="FJ5882" s="139"/>
      <c r="FL5882" s="2"/>
      <c r="FN5882" s="2"/>
    </row>
    <row r="5883" spans="153:170" x14ac:dyDescent="0.35">
      <c r="EW5883" s="31"/>
      <c r="FB5883" s="5"/>
      <c r="FI5883" s="5"/>
      <c r="FJ5883" s="139"/>
      <c r="FL5883" s="2"/>
      <c r="FN5883" s="2"/>
    </row>
    <row r="5884" spans="153:170" x14ac:dyDescent="0.35">
      <c r="EW5884" s="31"/>
      <c r="FB5884" s="5"/>
      <c r="FI5884" s="5"/>
      <c r="FJ5884" s="139"/>
      <c r="FL5884" s="2"/>
      <c r="FN5884" s="2"/>
    </row>
    <row r="5885" spans="153:170" x14ac:dyDescent="0.35">
      <c r="EW5885" s="31"/>
      <c r="FB5885" s="5"/>
      <c r="FI5885" s="5"/>
      <c r="FJ5885" s="139"/>
      <c r="FL5885" s="2"/>
      <c r="FN5885" s="2"/>
    </row>
    <row r="5886" spans="153:170" x14ac:dyDescent="0.35">
      <c r="EW5886" s="31"/>
      <c r="FB5886" s="5"/>
      <c r="FI5886" s="5"/>
      <c r="FJ5886" s="139"/>
      <c r="FL5886" s="2"/>
      <c r="FN5886" s="2"/>
    </row>
    <row r="5887" spans="153:170" x14ac:dyDescent="0.35">
      <c r="EW5887" s="31"/>
      <c r="FB5887" s="5"/>
      <c r="FI5887" s="5"/>
      <c r="FJ5887" s="139"/>
      <c r="FL5887" s="2"/>
      <c r="FN5887" s="2"/>
    </row>
    <row r="5888" spans="153:170" x14ac:dyDescent="0.35">
      <c r="EW5888" s="31"/>
      <c r="FB5888" s="5"/>
      <c r="FI5888" s="5"/>
      <c r="FJ5888" s="139"/>
      <c r="FL5888" s="2"/>
      <c r="FN5888" s="2"/>
    </row>
    <row r="5889" spans="153:170" x14ac:dyDescent="0.35">
      <c r="EW5889" s="31"/>
      <c r="FB5889" s="5"/>
      <c r="FI5889" s="5"/>
      <c r="FJ5889" s="139"/>
      <c r="FL5889" s="2"/>
      <c r="FN5889" s="2"/>
    </row>
    <row r="5890" spans="153:170" x14ac:dyDescent="0.35">
      <c r="EW5890" s="31"/>
      <c r="FB5890" s="5"/>
      <c r="FI5890" s="5"/>
      <c r="FJ5890" s="139"/>
      <c r="FL5890" s="2"/>
      <c r="FN5890" s="2"/>
    </row>
    <row r="5891" spans="153:170" x14ac:dyDescent="0.35">
      <c r="EW5891" s="31"/>
      <c r="FB5891" s="5"/>
      <c r="FI5891" s="5"/>
      <c r="FJ5891" s="139"/>
      <c r="FL5891" s="2"/>
      <c r="FN5891" s="2"/>
    </row>
    <row r="5892" spans="153:170" x14ac:dyDescent="0.35">
      <c r="EW5892" s="31"/>
      <c r="FB5892" s="5"/>
      <c r="FI5892" s="5"/>
      <c r="FJ5892" s="139"/>
      <c r="FL5892" s="2"/>
      <c r="FN5892" s="2"/>
    </row>
    <row r="5893" spans="153:170" x14ac:dyDescent="0.35">
      <c r="EW5893" s="31"/>
      <c r="FB5893" s="5"/>
      <c r="FI5893" s="5"/>
      <c r="FJ5893" s="139"/>
      <c r="FL5893" s="2"/>
      <c r="FN5893" s="2"/>
    </row>
    <row r="5894" spans="153:170" x14ac:dyDescent="0.35">
      <c r="EW5894" s="31"/>
      <c r="FB5894" s="5"/>
      <c r="FI5894" s="5"/>
      <c r="FJ5894" s="139"/>
      <c r="FL5894" s="2"/>
      <c r="FN5894" s="2"/>
    </row>
    <row r="5895" spans="153:170" x14ac:dyDescent="0.35">
      <c r="EW5895" s="31"/>
      <c r="FB5895" s="5"/>
      <c r="FI5895" s="5"/>
      <c r="FJ5895" s="139"/>
      <c r="FL5895" s="2"/>
      <c r="FN5895" s="2"/>
    </row>
    <row r="5896" spans="153:170" x14ac:dyDescent="0.35">
      <c r="EW5896" s="31"/>
      <c r="FB5896" s="5"/>
      <c r="FI5896" s="5"/>
      <c r="FJ5896" s="139"/>
      <c r="FL5896" s="2"/>
      <c r="FN5896" s="2"/>
    </row>
    <row r="5897" spans="153:170" x14ac:dyDescent="0.35">
      <c r="EW5897" s="31"/>
      <c r="FB5897" s="5"/>
      <c r="FI5897" s="5"/>
      <c r="FJ5897" s="139"/>
      <c r="FL5897" s="2"/>
      <c r="FN5897" s="2"/>
    </row>
    <row r="5898" spans="153:170" x14ac:dyDescent="0.35">
      <c r="EW5898" s="31"/>
      <c r="FB5898" s="5"/>
      <c r="FI5898" s="5"/>
      <c r="FJ5898" s="139"/>
      <c r="FL5898" s="2"/>
      <c r="FN5898" s="2"/>
    </row>
    <row r="5899" spans="153:170" x14ac:dyDescent="0.35">
      <c r="EW5899" s="31"/>
      <c r="FB5899" s="5"/>
      <c r="FI5899" s="5"/>
      <c r="FJ5899" s="139"/>
      <c r="FL5899" s="2"/>
      <c r="FN5899" s="2"/>
    </row>
    <row r="5900" spans="153:170" x14ac:dyDescent="0.35">
      <c r="EW5900" s="31"/>
      <c r="FB5900" s="5"/>
      <c r="FI5900" s="5"/>
      <c r="FJ5900" s="139"/>
      <c r="FL5900" s="2"/>
      <c r="FN5900" s="2"/>
    </row>
    <row r="5901" spans="153:170" x14ac:dyDescent="0.35">
      <c r="EW5901" s="31"/>
      <c r="FB5901" s="5"/>
      <c r="FI5901" s="5"/>
      <c r="FJ5901" s="139"/>
      <c r="FL5901" s="2"/>
      <c r="FN5901" s="2"/>
    </row>
    <row r="5902" spans="153:170" x14ac:dyDescent="0.35">
      <c r="EW5902" s="31"/>
      <c r="FB5902" s="5"/>
      <c r="FI5902" s="5"/>
      <c r="FJ5902" s="139"/>
      <c r="FL5902" s="2"/>
      <c r="FN5902" s="2"/>
    </row>
    <row r="5903" spans="153:170" x14ac:dyDescent="0.35">
      <c r="EW5903" s="31"/>
      <c r="FB5903" s="5"/>
      <c r="FI5903" s="5"/>
      <c r="FJ5903" s="139"/>
      <c r="FL5903" s="2"/>
      <c r="FN5903" s="2"/>
    </row>
    <row r="5904" spans="153:170" x14ac:dyDescent="0.35">
      <c r="EW5904" s="31"/>
      <c r="FB5904" s="5"/>
      <c r="FI5904" s="5"/>
      <c r="FJ5904" s="139"/>
      <c r="FL5904" s="2"/>
      <c r="FN5904" s="2"/>
    </row>
    <row r="5905" spans="153:170" x14ac:dyDescent="0.35">
      <c r="EW5905" s="31"/>
      <c r="FB5905" s="5"/>
      <c r="FI5905" s="5"/>
      <c r="FJ5905" s="139"/>
      <c r="FL5905" s="2"/>
      <c r="FN5905" s="2"/>
    </row>
    <row r="5906" spans="153:170" x14ac:dyDescent="0.35">
      <c r="EW5906" s="31"/>
      <c r="FB5906" s="5"/>
      <c r="FI5906" s="5"/>
      <c r="FJ5906" s="139"/>
      <c r="FL5906" s="2"/>
      <c r="FN5906" s="2"/>
    </row>
    <row r="5907" spans="153:170" x14ac:dyDescent="0.35">
      <c r="EW5907" s="31"/>
      <c r="FB5907" s="5"/>
      <c r="FI5907" s="5"/>
      <c r="FJ5907" s="139"/>
      <c r="FL5907" s="2"/>
      <c r="FN5907" s="2"/>
    </row>
    <row r="5908" spans="153:170" x14ac:dyDescent="0.35">
      <c r="EW5908" s="31"/>
      <c r="FB5908" s="5"/>
      <c r="FI5908" s="5"/>
      <c r="FJ5908" s="139"/>
      <c r="FL5908" s="2"/>
      <c r="FN5908" s="2"/>
    </row>
    <row r="5909" spans="153:170" x14ac:dyDescent="0.35">
      <c r="EW5909" s="31"/>
      <c r="FB5909" s="5"/>
      <c r="FI5909" s="5"/>
      <c r="FJ5909" s="139"/>
      <c r="FL5909" s="2"/>
      <c r="FN5909" s="2"/>
    </row>
    <row r="5910" spans="153:170" x14ac:dyDescent="0.35">
      <c r="EW5910" s="31"/>
      <c r="FB5910" s="5"/>
      <c r="FI5910" s="5"/>
      <c r="FJ5910" s="139"/>
      <c r="FL5910" s="2"/>
      <c r="FN5910" s="2"/>
    </row>
    <row r="5911" spans="153:170" x14ac:dyDescent="0.35">
      <c r="EW5911" s="31"/>
      <c r="FB5911" s="5"/>
      <c r="FI5911" s="5"/>
      <c r="FJ5911" s="139"/>
      <c r="FL5911" s="2"/>
      <c r="FN5911" s="2"/>
    </row>
    <row r="5912" spans="153:170" x14ac:dyDescent="0.35">
      <c r="EW5912" s="31"/>
      <c r="FB5912" s="5"/>
      <c r="FI5912" s="5"/>
      <c r="FJ5912" s="139"/>
      <c r="FL5912" s="2"/>
      <c r="FN5912" s="2"/>
    </row>
    <row r="5913" spans="153:170" x14ac:dyDescent="0.35">
      <c r="EW5913" s="31"/>
      <c r="FB5913" s="5"/>
      <c r="FI5913" s="5"/>
      <c r="FJ5913" s="139"/>
      <c r="FL5913" s="2"/>
      <c r="FN5913" s="2"/>
    </row>
    <row r="5914" spans="153:170" x14ac:dyDescent="0.35">
      <c r="EW5914" s="31"/>
      <c r="FB5914" s="5"/>
      <c r="FI5914" s="5"/>
      <c r="FJ5914" s="139"/>
      <c r="FL5914" s="2"/>
      <c r="FN5914" s="2"/>
    </row>
    <row r="5915" spans="153:170" x14ac:dyDescent="0.35">
      <c r="EW5915" s="31"/>
      <c r="FB5915" s="5"/>
      <c r="FI5915" s="5"/>
      <c r="FJ5915" s="139"/>
      <c r="FL5915" s="2"/>
      <c r="FN5915" s="2"/>
    </row>
    <row r="5916" spans="153:170" x14ac:dyDescent="0.35">
      <c r="EW5916" s="31"/>
      <c r="FB5916" s="5"/>
      <c r="FI5916" s="5"/>
      <c r="FJ5916" s="139"/>
      <c r="FL5916" s="2"/>
      <c r="FN5916" s="2"/>
    </row>
    <row r="5917" spans="153:170" x14ac:dyDescent="0.35">
      <c r="EW5917" s="31"/>
      <c r="FB5917" s="5"/>
      <c r="FI5917" s="5"/>
      <c r="FJ5917" s="139"/>
      <c r="FL5917" s="2"/>
      <c r="FN5917" s="2"/>
    </row>
    <row r="5918" spans="153:170" x14ac:dyDescent="0.35">
      <c r="EW5918" s="31"/>
      <c r="FB5918" s="5"/>
      <c r="FI5918" s="5"/>
      <c r="FJ5918" s="139"/>
      <c r="FL5918" s="2"/>
      <c r="FN5918" s="2"/>
    </row>
    <row r="5919" spans="153:170" x14ac:dyDescent="0.35">
      <c r="EW5919" s="31"/>
      <c r="FB5919" s="5"/>
      <c r="FI5919" s="5"/>
      <c r="FJ5919" s="139"/>
      <c r="FL5919" s="2"/>
      <c r="FN5919" s="2"/>
    </row>
    <row r="5920" spans="153:170" x14ac:dyDescent="0.35">
      <c r="EW5920" s="31"/>
      <c r="FB5920" s="5"/>
      <c r="FI5920" s="5"/>
      <c r="FJ5920" s="139"/>
      <c r="FL5920" s="2"/>
      <c r="FN5920" s="2"/>
    </row>
    <row r="5921" spans="153:170" x14ac:dyDescent="0.35">
      <c r="EW5921" s="31"/>
      <c r="FB5921" s="5"/>
      <c r="FI5921" s="5"/>
      <c r="FJ5921" s="139"/>
      <c r="FL5921" s="2"/>
      <c r="FN5921" s="2"/>
    </row>
    <row r="5922" spans="153:170" x14ac:dyDescent="0.35">
      <c r="EW5922" s="31"/>
      <c r="FB5922" s="5"/>
      <c r="FI5922" s="5"/>
      <c r="FJ5922" s="139"/>
      <c r="FL5922" s="2"/>
      <c r="FN5922" s="2"/>
    </row>
    <row r="5923" spans="153:170" x14ac:dyDescent="0.35">
      <c r="EW5923" s="31"/>
      <c r="FB5923" s="5"/>
      <c r="FI5923" s="5"/>
      <c r="FJ5923" s="139"/>
      <c r="FL5923" s="2"/>
      <c r="FN5923" s="2"/>
    </row>
    <row r="5924" spans="153:170" x14ac:dyDescent="0.35">
      <c r="EW5924" s="31"/>
      <c r="FB5924" s="5"/>
      <c r="FI5924" s="5"/>
      <c r="FJ5924" s="139"/>
      <c r="FL5924" s="2"/>
      <c r="FN5924" s="2"/>
    </row>
    <row r="5925" spans="153:170" x14ac:dyDescent="0.35">
      <c r="EW5925" s="31"/>
      <c r="FB5925" s="5"/>
      <c r="FI5925" s="5"/>
      <c r="FJ5925" s="139"/>
      <c r="FL5925" s="2"/>
      <c r="FN5925" s="2"/>
    </row>
    <row r="5926" spans="153:170" x14ac:dyDescent="0.35">
      <c r="EW5926" s="31"/>
      <c r="FB5926" s="5"/>
      <c r="FI5926" s="5"/>
      <c r="FJ5926" s="139"/>
      <c r="FL5926" s="2"/>
      <c r="FN5926" s="2"/>
    </row>
    <row r="5927" spans="153:170" x14ac:dyDescent="0.35">
      <c r="EW5927" s="31"/>
      <c r="FB5927" s="5"/>
      <c r="FI5927" s="5"/>
      <c r="FJ5927" s="139"/>
      <c r="FL5927" s="2"/>
      <c r="FN5927" s="2"/>
    </row>
    <row r="5928" spans="153:170" x14ac:dyDescent="0.35">
      <c r="EW5928" s="31"/>
      <c r="FB5928" s="5"/>
      <c r="FI5928" s="5"/>
      <c r="FJ5928" s="139"/>
      <c r="FL5928" s="2"/>
      <c r="FN5928" s="2"/>
    </row>
    <row r="5929" spans="153:170" x14ac:dyDescent="0.35">
      <c r="EW5929" s="31"/>
      <c r="FB5929" s="5"/>
      <c r="FI5929" s="5"/>
      <c r="FJ5929" s="139"/>
      <c r="FL5929" s="2"/>
      <c r="FN5929" s="2"/>
    </row>
    <row r="5930" spans="153:170" x14ac:dyDescent="0.35">
      <c r="EW5930" s="31"/>
      <c r="FB5930" s="5"/>
      <c r="FI5930" s="5"/>
      <c r="FJ5930" s="139"/>
      <c r="FL5930" s="2"/>
      <c r="FN5930" s="2"/>
    </row>
    <row r="5931" spans="153:170" x14ac:dyDescent="0.35">
      <c r="EW5931" s="31"/>
      <c r="FB5931" s="5"/>
      <c r="FI5931" s="5"/>
      <c r="FJ5931" s="139"/>
      <c r="FL5931" s="2"/>
      <c r="FN5931" s="2"/>
    </row>
    <row r="5932" spans="153:170" x14ac:dyDescent="0.35">
      <c r="EW5932" s="31"/>
      <c r="FB5932" s="5"/>
      <c r="FI5932" s="5"/>
      <c r="FJ5932" s="139"/>
      <c r="FL5932" s="2"/>
      <c r="FN5932" s="2"/>
    </row>
    <row r="5933" spans="153:170" x14ac:dyDescent="0.35">
      <c r="EW5933" s="31"/>
      <c r="FB5933" s="5"/>
      <c r="FI5933" s="5"/>
      <c r="FJ5933" s="139"/>
      <c r="FL5933" s="2"/>
      <c r="FN5933" s="2"/>
    </row>
    <row r="5934" spans="153:170" x14ac:dyDescent="0.35">
      <c r="EW5934" s="31"/>
      <c r="FB5934" s="5"/>
      <c r="FI5934" s="5"/>
      <c r="FJ5934" s="139"/>
      <c r="FL5934" s="2"/>
      <c r="FN5934" s="2"/>
    </row>
    <row r="5935" spans="153:170" x14ac:dyDescent="0.35">
      <c r="EW5935" s="31"/>
      <c r="FB5935" s="5"/>
      <c r="FI5935" s="5"/>
      <c r="FJ5935" s="139"/>
      <c r="FL5935" s="2"/>
      <c r="FN5935" s="2"/>
    </row>
    <row r="5936" spans="153:170" x14ac:dyDescent="0.35">
      <c r="EW5936" s="31"/>
      <c r="FB5936" s="5"/>
      <c r="FI5936" s="5"/>
      <c r="FJ5936" s="139"/>
      <c r="FL5936" s="2"/>
      <c r="FN5936" s="2"/>
    </row>
    <row r="5937" spans="153:170" x14ac:dyDescent="0.35">
      <c r="EW5937" s="31"/>
      <c r="FB5937" s="5"/>
      <c r="FI5937" s="5"/>
      <c r="FJ5937" s="139"/>
      <c r="FL5937" s="2"/>
      <c r="FN5937" s="2"/>
    </row>
    <row r="5938" spans="153:170" x14ac:dyDescent="0.35">
      <c r="EW5938" s="31"/>
      <c r="FB5938" s="5"/>
      <c r="FI5938" s="5"/>
      <c r="FJ5938" s="139"/>
      <c r="FL5938" s="2"/>
      <c r="FN5938" s="2"/>
    </row>
    <row r="5939" spans="153:170" x14ac:dyDescent="0.35">
      <c r="EW5939" s="31"/>
      <c r="FB5939" s="5"/>
      <c r="FI5939" s="5"/>
      <c r="FJ5939" s="139"/>
      <c r="FL5939" s="2"/>
      <c r="FN5939" s="2"/>
    </row>
    <row r="5940" spans="153:170" x14ac:dyDescent="0.35">
      <c r="EW5940" s="31"/>
      <c r="FB5940" s="5"/>
      <c r="FI5940" s="5"/>
      <c r="FJ5940" s="139"/>
      <c r="FL5940" s="2"/>
      <c r="FN5940" s="2"/>
    </row>
    <row r="5941" spans="153:170" x14ac:dyDescent="0.35">
      <c r="EW5941" s="31"/>
      <c r="FB5941" s="5"/>
      <c r="FI5941" s="5"/>
      <c r="FJ5941" s="139"/>
      <c r="FL5941" s="2"/>
      <c r="FN5941" s="2"/>
    </row>
    <row r="5942" spans="153:170" x14ac:dyDescent="0.35">
      <c r="EW5942" s="31"/>
      <c r="FB5942" s="5"/>
      <c r="FI5942" s="5"/>
      <c r="FJ5942" s="139"/>
      <c r="FL5942" s="2"/>
      <c r="FN5942" s="2"/>
    </row>
    <row r="5943" spans="153:170" x14ac:dyDescent="0.35">
      <c r="EW5943" s="31"/>
      <c r="FB5943" s="5"/>
      <c r="FI5943" s="5"/>
      <c r="FJ5943" s="139"/>
      <c r="FL5943" s="2"/>
      <c r="FN5943" s="2"/>
    </row>
    <row r="5944" spans="153:170" x14ac:dyDescent="0.35">
      <c r="EW5944" s="31"/>
      <c r="FB5944" s="5"/>
      <c r="FI5944" s="5"/>
      <c r="FJ5944" s="139"/>
      <c r="FL5944" s="2"/>
      <c r="FN5944" s="2"/>
    </row>
    <row r="5945" spans="153:170" x14ac:dyDescent="0.35">
      <c r="EW5945" s="31"/>
      <c r="FB5945" s="5"/>
      <c r="FI5945" s="5"/>
      <c r="FJ5945" s="139"/>
      <c r="FL5945" s="2"/>
      <c r="FN5945" s="2"/>
    </row>
    <row r="5946" spans="153:170" x14ac:dyDescent="0.35">
      <c r="EW5946" s="31"/>
      <c r="FB5946" s="5"/>
      <c r="FI5946" s="5"/>
      <c r="FJ5946" s="139"/>
      <c r="FL5946" s="2"/>
      <c r="FN5946" s="2"/>
    </row>
    <row r="5947" spans="153:170" x14ac:dyDescent="0.35">
      <c r="EW5947" s="31"/>
      <c r="FB5947" s="5"/>
      <c r="FI5947" s="5"/>
      <c r="FJ5947" s="139"/>
      <c r="FL5947" s="2"/>
      <c r="FN5947" s="2"/>
    </row>
    <row r="5948" spans="153:170" x14ac:dyDescent="0.35">
      <c r="EW5948" s="31"/>
      <c r="FB5948" s="5"/>
      <c r="FI5948" s="5"/>
      <c r="FJ5948" s="139"/>
      <c r="FL5948" s="2"/>
      <c r="FN5948" s="2"/>
    </row>
    <row r="5949" spans="153:170" x14ac:dyDescent="0.35">
      <c r="EW5949" s="31"/>
      <c r="FB5949" s="5"/>
      <c r="FI5949" s="5"/>
      <c r="FJ5949" s="139"/>
      <c r="FL5949" s="2"/>
      <c r="FN5949" s="2"/>
    </row>
    <row r="5950" spans="153:170" x14ac:dyDescent="0.35">
      <c r="EW5950" s="31"/>
      <c r="FB5950" s="5"/>
      <c r="FI5950" s="5"/>
      <c r="FJ5950" s="139"/>
      <c r="FL5950" s="2"/>
      <c r="FN5950" s="2"/>
    </row>
    <row r="5951" spans="153:170" x14ac:dyDescent="0.35">
      <c r="EW5951" s="31"/>
      <c r="FB5951" s="5"/>
      <c r="FI5951" s="5"/>
      <c r="FJ5951" s="139"/>
      <c r="FL5951" s="2"/>
      <c r="FN5951" s="2"/>
    </row>
    <row r="5952" spans="153:170" x14ac:dyDescent="0.35">
      <c r="EW5952" s="31"/>
      <c r="FB5952" s="5"/>
      <c r="FI5952" s="5"/>
      <c r="FJ5952" s="139"/>
      <c r="FL5952" s="2"/>
      <c r="FN5952" s="2"/>
    </row>
    <row r="5953" spans="153:170" x14ac:dyDescent="0.35">
      <c r="EW5953" s="31"/>
      <c r="FB5953" s="5"/>
      <c r="FI5953" s="5"/>
      <c r="FJ5953" s="139"/>
      <c r="FL5953" s="2"/>
      <c r="FN5953" s="2"/>
    </row>
    <row r="5954" spans="153:170" x14ac:dyDescent="0.35">
      <c r="EW5954" s="31"/>
      <c r="FB5954" s="5"/>
      <c r="FI5954" s="5"/>
      <c r="FJ5954" s="139"/>
      <c r="FL5954" s="2"/>
      <c r="FN5954" s="2"/>
    </row>
    <row r="5955" spans="153:170" x14ac:dyDescent="0.35">
      <c r="EW5955" s="31"/>
      <c r="FB5955" s="5"/>
      <c r="FI5955" s="5"/>
      <c r="FJ5955" s="139"/>
      <c r="FL5955" s="2"/>
      <c r="FN5955" s="2"/>
    </row>
    <row r="5956" spans="153:170" x14ac:dyDescent="0.35">
      <c r="EW5956" s="31"/>
      <c r="FB5956" s="5"/>
      <c r="FI5956" s="5"/>
      <c r="FJ5956" s="139"/>
      <c r="FL5956" s="2"/>
      <c r="FN5956" s="2"/>
    </row>
    <row r="5957" spans="153:170" x14ac:dyDescent="0.35">
      <c r="EW5957" s="31"/>
      <c r="FB5957" s="5"/>
      <c r="FI5957" s="5"/>
      <c r="FJ5957" s="139"/>
      <c r="FL5957" s="2"/>
      <c r="FN5957" s="2"/>
    </row>
    <row r="5958" spans="153:170" x14ac:dyDescent="0.35">
      <c r="EW5958" s="31"/>
      <c r="FB5958" s="5"/>
      <c r="FI5958" s="5"/>
      <c r="FJ5958" s="139"/>
      <c r="FL5958" s="2"/>
      <c r="FN5958" s="2"/>
    </row>
    <row r="5959" spans="153:170" x14ac:dyDescent="0.35">
      <c r="EW5959" s="31"/>
      <c r="FB5959" s="5"/>
      <c r="FI5959" s="5"/>
      <c r="FJ5959" s="139"/>
      <c r="FL5959" s="2"/>
      <c r="FN5959" s="2"/>
    </row>
    <row r="5960" spans="153:170" x14ac:dyDescent="0.35">
      <c r="EW5960" s="31"/>
      <c r="FB5960" s="5"/>
      <c r="FI5960" s="5"/>
      <c r="FJ5960" s="139"/>
      <c r="FL5960" s="2"/>
      <c r="FN5960" s="2"/>
    </row>
    <row r="5961" spans="153:170" x14ac:dyDescent="0.35">
      <c r="EW5961" s="31"/>
      <c r="FB5961" s="5"/>
      <c r="FI5961" s="5"/>
      <c r="FJ5961" s="139"/>
      <c r="FL5961" s="2"/>
      <c r="FN5961" s="2"/>
    </row>
    <row r="5962" spans="153:170" x14ac:dyDescent="0.35">
      <c r="EW5962" s="31"/>
      <c r="FB5962" s="5"/>
      <c r="FI5962" s="5"/>
      <c r="FJ5962" s="139"/>
      <c r="FL5962" s="2"/>
      <c r="FN5962" s="2"/>
    </row>
    <row r="5963" spans="153:170" x14ac:dyDescent="0.35">
      <c r="EW5963" s="31"/>
      <c r="FB5963" s="5"/>
      <c r="FI5963" s="5"/>
      <c r="FJ5963" s="139"/>
      <c r="FL5963" s="2"/>
      <c r="FN5963" s="2"/>
    </row>
    <row r="5964" spans="153:170" x14ac:dyDescent="0.35">
      <c r="EW5964" s="31"/>
      <c r="FB5964" s="5"/>
      <c r="FI5964" s="5"/>
      <c r="FJ5964" s="139"/>
      <c r="FL5964" s="2"/>
      <c r="FN5964" s="2"/>
    </row>
    <row r="5965" spans="153:170" x14ac:dyDescent="0.35">
      <c r="EW5965" s="31"/>
      <c r="FB5965" s="5"/>
      <c r="FI5965" s="5"/>
      <c r="FJ5965" s="139"/>
      <c r="FL5965" s="2"/>
      <c r="FN5965" s="2"/>
    </row>
    <row r="5966" spans="153:170" x14ac:dyDescent="0.35">
      <c r="EW5966" s="31"/>
      <c r="FB5966" s="5"/>
      <c r="FI5966" s="5"/>
      <c r="FJ5966" s="139"/>
      <c r="FL5966" s="2"/>
      <c r="FN5966" s="2"/>
    </row>
    <row r="5967" spans="153:170" x14ac:dyDescent="0.35">
      <c r="EW5967" s="31"/>
      <c r="FB5967" s="5"/>
      <c r="FI5967" s="5"/>
      <c r="FJ5967" s="139"/>
      <c r="FL5967" s="2"/>
      <c r="FN5967" s="2"/>
    </row>
    <row r="5968" spans="153:170" x14ac:dyDescent="0.35">
      <c r="EW5968" s="31"/>
      <c r="FB5968" s="5"/>
      <c r="FI5968" s="5"/>
      <c r="FJ5968" s="139"/>
      <c r="FL5968" s="2"/>
      <c r="FN5968" s="2"/>
    </row>
    <row r="5969" spans="153:170" x14ac:dyDescent="0.35">
      <c r="EW5969" s="31"/>
      <c r="FB5969" s="5"/>
      <c r="FI5969" s="5"/>
      <c r="FJ5969" s="139"/>
      <c r="FL5969" s="2"/>
      <c r="FN5969" s="2"/>
    </row>
    <row r="5970" spans="153:170" x14ac:dyDescent="0.35">
      <c r="EW5970" s="31"/>
      <c r="FB5970" s="5"/>
      <c r="FI5970" s="5"/>
      <c r="FJ5970" s="139"/>
      <c r="FL5970" s="2"/>
      <c r="FN5970" s="2"/>
    </row>
    <row r="5971" spans="153:170" x14ac:dyDescent="0.35">
      <c r="EW5971" s="31"/>
      <c r="FB5971" s="5"/>
      <c r="FI5971" s="5"/>
      <c r="FJ5971" s="139"/>
      <c r="FL5971" s="2"/>
      <c r="FN5971" s="2"/>
    </row>
    <row r="5972" spans="153:170" x14ac:dyDescent="0.35">
      <c r="EW5972" s="31"/>
      <c r="FB5972" s="5"/>
      <c r="FI5972" s="5"/>
      <c r="FJ5972" s="139"/>
      <c r="FL5972" s="2"/>
      <c r="FN5972" s="2"/>
    </row>
    <row r="5973" spans="153:170" x14ac:dyDescent="0.35">
      <c r="EW5973" s="31"/>
      <c r="FB5973" s="5"/>
      <c r="FI5973" s="5"/>
      <c r="FJ5973" s="139"/>
      <c r="FL5973" s="2"/>
      <c r="FN5973" s="2"/>
    </row>
    <row r="5974" spans="153:170" x14ac:dyDescent="0.35">
      <c r="EW5974" s="31"/>
      <c r="FB5974" s="5"/>
      <c r="FI5974" s="5"/>
      <c r="FJ5974" s="139"/>
      <c r="FL5974" s="2"/>
      <c r="FN5974" s="2"/>
    </row>
    <row r="5975" spans="153:170" x14ac:dyDescent="0.35">
      <c r="EW5975" s="31"/>
      <c r="FB5975" s="5"/>
      <c r="FI5975" s="5"/>
      <c r="FJ5975" s="139"/>
      <c r="FL5975" s="2"/>
      <c r="FN5975" s="2"/>
    </row>
    <row r="5976" spans="153:170" x14ac:dyDescent="0.35">
      <c r="EW5976" s="31"/>
      <c r="FB5976" s="5"/>
      <c r="FI5976" s="5"/>
      <c r="FJ5976" s="139"/>
      <c r="FL5976" s="2"/>
      <c r="FN5976" s="2"/>
    </row>
    <row r="5977" spans="153:170" x14ac:dyDescent="0.35">
      <c r="EW5977" s="31"/>
      <c r="FB5977" s="5"/>
      <c r="FI5977" s="5"/>
      <c r="FJ5977" s="139"/>
      <c r="FL5977" s="2"/>
      <c r="FN5977" s="2"/>
    </row>
    <row r="5978" spans="153:170" x14ac:dyDescent="0.35">
      <c r="EW5978" s="31"/>
      <c r="FB5978" s="5"/>
      <c r="FI5978" s="5"/>
      <c r="FJ5978" s="139"/>
      <c r="FL5978" s="2"/>
      <c r="FN5978" s="2"/>
    </row>
    <row r="5979" spans="153:170" x14ac:dyDescent="0.35">
      <c r="EW5979" s="31"/>
      <c r="FB5979" s="5"/>
      <c r="FI5979" s="5"/>
      <c r="FJ5979" s="139"/>
      <c r="FL5979" s="2"/>
      <c r="FN5979" s="2"/>
    </row>
    <row r="5980" spans="153:170" x14ac:dyDescent="0.35">
      <c r="EW5980" s="31"/>
      <c r="FB5980" s="5"/>
      <c r="FI5980" s="5"/>
      <c r="FJ5980" s="139"/>
      <c r="FL5980" s="2"/>
      <c r="FN5980" s="2"/>
    </row>
    <row r="5981" spans="153:170" x14ac:dyDescent="0.35">
      <c r="EW5981" s="31"/>
      <c r="FB5981" s="5"/>
      <c r="FI5981" s="5"/>
      <c r="FJ5981" s="139"/>
      <c r="FL5981" s="2"/>
      <c r="FN5981" s="2"/>
    </row>
    <row r="5982" spans="153:170" x14ac:dyDescent="0.35">
      <c r="EW5982" s="31"/>
      <c r="FB5982" s="5"/>
      <c r="FI5982" s="5"/>
      <c r="FJ5982" s="139"/>
      <c r="FL5982" s="2"/>
      <c r="FN5982" s="2"/>
    </row>
    <row r="5983" spans="153:170" x14ac:dyDescent="0.35">
      <c r="EW5983" s="31"/>
      <c r="FB5983" s="5"/>
      <c r="FI5983" s="5"/>
      <c r="FJ5983" s="139"/>
      <c r="FL5983" s="2"/>
      <c r="FN5983" s="2"/>
    </row>
    <row r="5984" spans="153:170" x14ac:dyDescent="0.35">
      <c r="EW5984" s="31"/>
      <c r="FB5984" s="5"/>
      <c r="FI5984" s="5"/>
      <c r="FJ5984" s="139"/>
      <c r="FL5984" s="2"/>
      <c r="FN5984" s="2"/>
    </row>
    <row r="5985" spans="153:170" x14ac:dyDescent="0.35">
      <c r="EW5985" s="31"/>
      <c r="FB5985" s="5"/>
      <c r="FI5985" s="5"/>
      <c r="FJ5985" s="139"/>
      <c r="FL5985" s="2"/>
      <c r="FN5985" s="2"/>
    </row>
    <row r="5986" spans="153:170" x14ac:dyDescent="0.35">
      <c r="EW5986" s="31"/>
      <c r="FB5986" s="5"/>
      <c r="FI5986" s="5"/>
      <c r="FJ5986" s="139"/>
      <c r="FL5986" s="2"/>
      <c r="FN5986" s="2"/>
    </row>
    <row r="5987" spans="153:170" x14ac:dyDescent="0.35">
      <c r="EW5987" s="31"/>
      <c r="FB5987" s="5"/>
      <c r="FI5987" s="5"/>
      <c r="FJ5987" s="139"/>
      <c r="FL5987" s="2"/>
      <c r="FN5987" s="2"/>
    </row>
    <row r="5988" spans="153:170" x14ac:dyDescent="0.35">
      <c r="EW5988" s="31"/>
      <c r="FB5988" s="5"/>
      <c r="FI5988" s="5"/>
      <c r="FJ5988" s="139"/>
      <c r="FL5988" s="2"/>
      <c r="FN5988" s="2"/>
    </row>
    <row r="5989" spans="153:170" x14ac:dyDescent="0.35">
      <c r="EW5989" s="31"/>
      <c r="FB5989" s="5"/>
      <c r="FI5989" s="5"/>
      <c r="FJ5989" s="139"/>
      <c r="FL5989" s="2"/>
      <c r="FN5989" s="2"/>
    </row>
    <row r="5990" spans="153:170" x14ac:dyDescent="0.35">
      <c r="EW5990" s="31"/>
      <c r="FB5990" s="5"/>
      <c r="FI5990" s="5"/>
      <c r="FJ5990" s="139"/>
      <c r="FL5990" s="2"/>
      <c r="FN5990" s="2"/>
    </row>
    <row r="5991" spans="153:170" x14ac:dyDescent="0.35">
      <c r="EW5991" s="31"/>
      <c r="FB5991" s="5"/>
      <c r="FI5991" s="5"/>
      <c r="FJ5991" s="139"/>
      <c r="FL5991" s="2"/>
      <c r="FN5991" s="2"/>
    </row>
    <row r="5992" spans="153:170" x14ac:dyDescent="0.35">
      <c r="EW5992" s="31"/>
      <c r="FB5992" s="5"/>
      <c r="FI5992" s="5"/>
      <c r="FJ5992" s="139"/>
      <c r="FL5992" s="2"/>
      <c r="FN5992" s="2"/>
    </row>
    <row r="5993" spans="153:170" x14ac:dyDescent="0.35">
      <c r="EW5993" s="31"/>
      <c r="FB5993" s="5"/>
      <c r="FI5993" s="5"/>
      <c r="FJ5993" s="139"/>
      <c r="FL5993" s="2"/>
      <c r="FN5993" s="2"/>
    </row>
    <row r="5994" spans="153:170" x14ac:dyDescent="0.35">
      <c r="EW5994" s="31"/>
      <c r="FB5994" s="5"/>
      <c r="FI5994" s="5"/>
      <c r="FJ5994" s="139"/>
      <c r="FL5994" s="2"/>
      <c r="FN5994" s="2"/>
    </row>
    <row r="5995" spans="153:170" x14ac:dyDescent="0.35">
      <c r="EW5995" s="31"/>
      <c r="FB5995" s="5"/>
      <c r="FI5995" s="5"/>
      <c r="FJ5995" s="139"/>
      <c r="FL5995" s="2"/>
      <c r="FN5995" s="2"/>
    </row>
    <row r="5996" spans="153:170" x14ac:dyDescent="0.35">
      <c r="EW5996" s="31"/>
      <c r="FB5996" s="5"/>
      <c r="FI5996" s="5"/>
      <c r="FJ5996" s="139"/>
      <c r="FL5996" s="2"/>
      <c r="FN5996" s="2"/>
    </row>
    <row r="5997" spans="153:170" x14ac:dyDescent="0.35">
      <c r="EW5997" s="31"/>
      <c r="FB5997" s="5"/>
      <c r="FI5997" s="5"/>
      <c r="FJ5997" s="139"/>
      <c r="FL5997" s="2"/>
      <c r="FN5997" s="2"/>
    </row>
    <row r="5998" spans="153:170" x14ac:dyDescent="0.35">
      <c r="EW5998" s="31"/>
      <c r="FB5998" s="5"/>
      <c r="FI5998" s="5"/>
      <c r="FJ5998" s="139"/>
      <c r="FL5998" s="2"/>
      <c r="FN5998" s="2"/>
    </row>
    <row r="5999" spans="153:170" x14ac:dyDescent="0.35">
      <c r="EW5999" s="31"/>
      <c r="FB5999" s="5"/>
      <c r="FI5999" s="5"/>
      <c r="FJ5999" s="139"/>
      <c r="FL5999" s="2"/>
      <c r="FN5999" s="2"/>
    </row>
    <row r="6000" spans="153:170" x14ac:dyDescent="0.35">
      <c r="EW6000" s="31"/>
      <c r="FB6000" s="5"/>
      <c r="FI6000" s="5"/>
      <c r="FJ6000" s="139"/>
      <c r="FL6000" s="2"/>
      <c r="FN6000" s="2"/>
    </row>
    <row r="6001" spans="153:170" x14ac:dyDescent="0.35">
      <c r="EW6001" s="31"/>
      <c r="FB6001" s="5"/>
      <c r="FI6001" s="5"/>
      <c r="FJ6001" s="139"/>
      <c r="FL6001" s="2"/>
      <c r="FN6001" s="2"/>
    </row>
    <row r="6002" spans="153:170" x14ac:dyDescent="0.35">
      <c r="EW6002" s="31"/>
      <c r="FB6002" s="5"/>
      <c r="FI6002" s="5"/>
      <c r="FJ6002" s="139"/>
      <c r="FL6002" s="2"/>
      <c r="FN6002" s="2"/>
    </row>
    <row r="6003" spans="153:170" x14ac:dyDescent="0.35">
      <c r="EW6003" s="31"/>
      <c r="FB6003" s="5"/>
      <c r="FI6003" s="5"/>
      <c r="FJ6003" s="139"/>
      <c r="FL6003" s="2"/>
      <c r="FN6003" s="2"/>
    </row>
    <row r="6004" spans="153:170" x14ac:dyDescent="0.35">
      <c r="EW6004" s="31"/>
      <c r="FB6004" s="5"/>
      <c r="FI6004" s="5"/>
      <c r="FJ6004" s="139"/>
      <c r="FL6004" s="2"/>
      <c r="FN6004" s="2"/>
    </row>
    <row r="6005" spans="153:170" x14ac:dyDescent="0.35">
      <c r="EW6005" s="31"/>
      <c r="FB6005" s="5"/>
      <c r="FI6005" s="5"/>
      <c r="FJ6005" s="139"/>
      <c r="FL6005" s="2"/>
      <c r="FN6005" s="2"/>
    </row>
    <row r="6006" spans="153:170" x14ac:dyDescent="0.35">
      <c r="EW6006" s="31"/>
      <c r="FB6006" s="5"/>
      <c r="FI6006" s="5"/>
      <c r="FJ6006" s="139"/>
      <c r="FL6006" s="2"/>
      <c r="FN6006" s="2"/>
    </row>
    <row r="6007" spans="153:170" x14ac:dyDescent="0.35">
      <c r="EW6007" s="31"/>
      <c r="FB6007" s="5"/>
      <c r="FI6007" s="5"/>
      <c r="FJ6007" s="139"/>
      <c r="FL6007" s="2"/>
      <c r="FN6007" s="2"/>
    </row>
    <row r="6008" spans="153:170" x14ac:dyDescent="0.35">
      <c r="EW6008" s="31"/>
      <c r="FB6008" s="5"/>
      <c r="FI6008" s="5"/>
      <c r="FJ6008" s="139"/>
      <c r="FL6008" s="2"/>
      <c r="FN6008" s="2"/>
    </row>
    <row r="6009" spans="153:170" x14ac:dyDescent="0.35">
      <c r="EW6009" s="31"/>
      <c r="FB6009" s="5"/>
      <c r="FI6009" s="5"/>
      <c r="FJ6009" s="139"/>
      <c r="FL6009" s="2"/>
      <c r="FN6009" s="2"/>
    </row>
    <row r="6010" spans="153:170" x14ac:dyDescent="0.35">
      <c r="EW6010" s="31"/>
      <c r="FB6010" s="5"/>
      <c r="FI6010" s="5"/>
      <c r="FJ6010" s="139"/>
      <c r="FL6010" s="2"/>
      <c r="FN6010" s="2"/>
    </row>
    <row r="6011" spans="153:170" x14ac:dyDescent="0.35">
      <c r="EW6011" s="31"/>
      <c r="FB6011" s="5"/>
      <c r="FI6011" s="5"/>
      <c r="FJ6011" s="139"/>
      <c r="FL6011" s="2"/>
      <c r="FN6011" s="2"/>
    </row>
    <row r="6012" spans="153:170" x14ac:dyDescent="0.35">
      <c r="EW6012" s="31"/>
      <c r="FB6012" s="5"/>
      <c r="FI6012" s="5"/>
      <c r="FJ6012" s="139"/>
      <c r="FL6012" s="2"/>
      <c r="FN6012" s="2"/>
    </row>
    <row r="6013" spans="153:170" x14ac:dyDescent="0.35">
      <c r="EW6013" s="31"/>
      <c r="FB6013" s="5"/>
      <c r="FI6013" s="5"/>
      <c r="FJ6013" s="139"/>
      <c r="FL6013" s="2"/>
      <c r="FN6013" s="2"/>
    </row>
    <row r="6014" spans="153:170" x14ac:dyDescent="0.35">
      <c r="EW6014" s="31"/>
      <c r="FB6014" s="5"/>
      <c r="FI6014" s="5"/>
      <c r="FJ6014" s="139"/>
      <c r="FL6014" s="2"/>
      <c r="FN6014" s="2"/>
    </row>
    <row r="6015" spans="153:170" x14ac:dyDescent="0.35">
      <c r="EW6015" s="31"/>
      <c r="FB6015" s="5"/>
      <c r="FI6015" s="5"/>
      <c r="FJ6015" s="139"/>
      <c r="FL6015" s="2"/>
      <c r="FN6015" s="2"/>
    </row>
    <row r="6016" spans="153:170" x14ac:dyDescent="0.35">
      <c r="EW6016" s="31"/>
      <c r="FB6016" s="5"/>
      <c r="FI6016" s="5"/>
      <c r="FJ6016" s="139"/>
      <c r="FL6016" s="2"/>
      <c r="FN6016" s="2"/>
    </row>
    <row r="6017" spans="153:170" x14ac:dyDescent="0.35">
      <c r="EW6017" s="31"/>
      <c r="FB6017" s="5"/>
      <c r="FI6017" s="5"/>
      <c r="FJ6017" s="139"/>
      <c r="FL6017" s="2"/>
      <c r="FN6017" s="2"/>
    </row>
    <row r="6018" spans="153:170" x14ac:dyDescent="0.35">
      <c r="EW6018" s="31"/>
      <c r="FB6018" s="5"/>
      <c r="FI6018" s="5"/>
      <c r="FJ6018" s="139"/>
      <c r="FL6018" s="2"/>
      <c r="FN6018" s="2"/>
    </row>
    <row r="6019" spans="153:170" x14ac:dyDescent="0.35">
      <c r="EW6019" s="31"/>
      <c r="FB6019" s="5"/>
      <c r="FI6019" s="5"/>
      <c r="FJ6019" s="139"/>
      <c r="FL6019" s="2"/>
      <c r="FN6019" s="2"/>
    </row>
    <row r="6020" spans="153:170" x14ac:dyDescent="0.35">
      <c r="EW6020" s="31"/>
      <c r="FB6020" s="5"/>
      <c r="FI6020" s="5"/>
      <c r="FJ6020" s="139"/>
      <c r="FL6020" s="2"/>
      <c r="FN6020" s="2"/>
    </row>
    <row r="6021" spans="153:170" x14ac:dyDescent="0.35">
      <c r="EW6021" s="31"/>
      <c r="FB6021" s="5"/>
      <c r="FI6021" s="5"/>
      <c r="FJ6021" s="139"/>
      <c r="FL6021" s="2"/>
      <c r="FN6021" s="2"/>
    </row>
    <row r="6022" spans="153:170" x14ac:dyDescent="0.35">
      <c r="EW6022" s="31"/>
      <c r="FB6022" s="5"/>
      <c r="FI6022" s="5"/>
      <c r="FJ6022" s="139"/>
      <c r="FL6022" s="2"/>
      <c r="FN6022" s="2"/>
    </row>
    <row r="6023" spans="153:170" x14ac:dyDescent="0.35">
      <c r="EW6023" s="31"/>
      <c r="FB6023" s="5"/>
      <c r="FI6023" s="5"/>
      <c r="FJ6023" s="139"/>
      <c r="FL6023" s="2"/>
      <c r="FN6023" s="2"/>
    </row>
    <row r="6024" spans="153:170" x14ac:dyDescent="0.35">
      <c r="EW6024" s="31"/>
      <c r="FB6024" s="5"/>
      <c r="FI6024" s="5"/>
      <c r="FJ6024" s="139"/>
      <c r="FL6024" s="2"/>
      <c r="FN6024" s="2"/>
    </row>
    <row r="6025" spans="153:170" x14ac:dyDescent="0.35">
      <c r="EW6025" s="31"/>
      <c r="FB6025" s="5"/>
      <c r="FI6025" s="5"/>
      <c r="FJ6025" s="139"/>
      <c r="FL6025" s="2"/>
      <c r="FN6025" s="2"/>
    </row>
    <row r="6026" spans="153:170" x14ac:dyDescent="0.35">
      <c r="EW6026" s="31"/>
      <c r="FB6026" s="5"/>
      <c r="FI6026" s="5"/>
      <c r="FJ6026" s="139"/>
      <c r="FL6026" s="2"/>
      <c r="FN6026" s="2"/>
    </row>
    <row r="6027" spans="153:170" x14ac:dyDescent="0.35">
      <c r="EW6027" s="31"/>
      <c r="FB6027" s="5"/>
      <c r="FI6027" s="5"/>
      <c r="FJ6027" s="139"/>
      <c r="FL6027" s="2"/>
      <c r="FN6027" s="2"/>
    </row>
    <row r="6028" spans="153:170" x14ac:dyDescent="0.35">
      <c r="EW6028" s="31"/>
      <c r="FB6028" s="5"/>
      <c r="FI6028" s="5"/>
      <c r="FJ6028" s="139"/>
      <c r="FL6028" s="2"/>
      <c r="FN6028" s="2"/>
    </row>
    <row r="6029" spans="153:170" x14ac:dyDescent="0.35">
      <c r="EW6029" s="31"/>
      <c r="FB6029" s="5"/>
      <c r="FI6029" s="5"/>
      <c r="FJ6029" s="139"/>
      <c r="FL6029" s="2"/>
      <c r="FN6029" s="2"/>
    </row>
    <row r="6030" spans="153:170" x14ac:dyDescent="0.35">
      <c r="EW6030" s="31"/>
      <c r="FB6030" s="5"/>
      <c r="FI6030" s="5"/>
      <c r="FJ6030" s="139"/>
      <c r="FL6030" s="2"/>
      <c r="FN6030" s="2"/>
    </row>
    <row r="6031" spans="153:170" x14ac:dyDescent="0.35">
      <c r="EW6031" s="31"/>
      <c r="FB6031" s="5"/>
      <c r="FI6031" s="5"/>
      <c r="FJ6031" s="139"/>
      <c r="FL6031" s="2"/>
      <c r="FN6031" s="2"/>
    </row>
    <row r="6032" spans="153:170" x14ac:dyDescent="0.35">
      <c r="EW6032" s="31"/>
      <c r="FB6032" s="5"/>
      <c r="FI6032" s="5"/>
      <c r="FJ6032" s="139"/>
      <c r="FL6032" s="2"/>
      <c r="FN6032" s="2"/>
    </row>
    <row r="6033" spans="153:170" x14ac:dyDescent="0.35">
      <c r="EW6033" s="31"/>
      <c r="FB6033" s="5"/>
      <c r="FI6033" s="5"/>
      <c r="FJ6033" s="139"/>
      <c r="FL6033" s="2"/>
      <c r="FN6033" s="2"/>
    </row>
    <row r="6034" spans="153:170" x14ac:dyDescent="0.35">
      <c r="EW6034" s="31"/>
      <c r="FB6034" s="5"/>
      <c r="FI6034" s="5"/>
      <c r="FJ6034" s="139"/>
      <c r="FL6034" s="2"/>
      <c r="FN6034" s="2"/>
    </row>
    <row r="6035" spans="153:170" x14ac:dyDescent="0.35">
      <c r="EW6035" s="31"/>
      <c r="FB6035" s="5"/>
      <c r="FI6035" s="5"/>
      <c r="FJ6035" s="139"/>
      <c r="FL6035" s="2"/>
      <c r="FN6035" s="2"/>
    </row>
    <row r="6036" spans="153:170" x14ac:dyDescent="0.35">
      <c r="EW6036" s="31"/>
      <c r="FB6036" s="5"/>
      <c r="FI6036" s="5"/>
      <c r="FJ6036" s="139"/>
      <c r="FL6036" s="2"/>
      <c r="FN6036" s="2"/>
    </row>
    <row r="6037" spans="153:170" x14ac:dyDescent="0.35">
      <c r="EW6037" s="31"/>
      <c r="FB6037" s="5"/>
      <c r="FI6037" s="5"/>
      <c r="FJ6037" s="139"/>
      <c r="FL6037" s="2"/>
      <c r="FN6037" s="2"/>
    </row>
    <row r="6038" spans="153:170" x14ac:dyDescent="0.35">
      <c r="EW6038" s="31"/>
      <c r="FB6038" s="5"/>
      <c r="FI6038" s="5"/>
      <c r="FJ6038" s="139"/>
      <c r="FL6038" s="2"/>
      <c r="FN6038" s="2"/>
    </row>
    <row r="6039" spans="153:170" x14ac:dyDescent="0.35">
      <c r="EW6039" s="31"/>
      <c r="FB6039" s="5"/>
      <c r="FI6039" s="5"/>
      <c r="FJ6039" s="139"/>
      <c r="FL6039" s="2"/>
      <c r="FN6039" s="2"/>
    </row>
    <row r="6040" spans="153:170" x14ac:dyDescent="0.35">
      <c r="EW6040" s="31"/>
      <c r="FB6040" s="5"/>
      <c r="FI6040" s="5"/>
      <c r="FJ6040" s="139"/>
      <c r="FL6040" s="2"/>
      <c r="FN6040" s="2"/>
    </row>
    <row r="6041" spans="153:170" x14ac:dyDescent="0.35">
      <c r="EW6041" s="31"/>
      <c r="FB6041" s="5"/>
      <c r="FI6041" s="5"/>
      <c r="FJ6041" s="139"/>
      <c r="FL6041" s="2"/>
      <c r="FN6041" s="2"/>
    </row>
    <row r="6042" spans="153:170" x14ac:dyDescent="0.35">
      <c r="EW6042" s="31"/>
      <c r="FB6042" s="5"/>
      <c r="FI6042" s="5"/>
      <c r="FJ6042" s="139"/>
      <c r="FL6042" s="2"/>
      <c r="FN6042" s="2"/>
    </row>
    <row r="6043" spans="153:170" x14ac:dyDescent="0.35">
      <c r="EW6043" s="31"/>
      <c r="FB6043" s="5"/>
      <c r="FI6043" s="5"/>
      <c r="FJ6043" s="139"/>
      <c r="FL6043" s="2"/>
      <c r="FN6043" s="2"/>
    </row>
    <row r="6044" spans="153:170" x14ac:dyDescent="0.35">
      <c r="EW6044" s="31"/>
      <c r="FB6044" s="5"/>
      <c r="FI6044" s="5"/>
      <c r="FJ6044" s="139"/>
      <c r="FL6044" s="2"/>
      <c r="FN6044" s="2"/>
    </row>
    <row r="6045" spans="153:170" x14ac:dyDescent="0.35">
      <c r="EW6045" s="31"/>
      <c r="FB6045" s="5"/>
      <c r="FI6045" s="5"/>
      <c r="FJ6045" s="139"/>
      <c r="FL6045" s="2"/>
      <c r="FN6045" s="2"/>
    </row>
    <row r="6046" spans="153:170" x14ac:dyDescent="0.35">
      <c r="EW6046" s="31"/>
      <c r="FB6046" s="5"/>
      <c r="FI6046" s="5"/>
      <c r="FJ6046" s="139"/>
      <c r="FL6046" s="2"/>
      <c r="FN6046" s="2"/>
    </row>
    <row r="6047" spans="153:170" x14ac:dyDescent="0.35">
      <c r="EW6047" s="31"/>
      <c r="FB6047" s="5"/>
      <c r="FI6047" s="5"/>
      <c r="FJ6047" s="139"/>
      <c r="FL6047" s="2"/>
      <c r="FN6047" s="2"/>
    </row>
    <row r="6048" spans="153:170" x14ac:dyDescent="0.35">
      <c r="EW6048" s="31"/>
      <c r="FB6048" s="5"/>
      <c r="FI6048" s="5"/>
      <c r="FJ6048" s="139"/>
      <c r="FL6048" s="2"/>
      <c r="FN6048" s="2"/>
    </row>
    <row r="6049" spans="153:170" x14ac:dyDescent="0.35">
      <c r="EW6049" s="31"/>
      <c r="FB6049" s="5"/>
      <c r="FI6049" s="5"/>
      <c r="FJ6049" s="139"/>
      <c r="FL6049" s="2"/>
      <c r="FN6049" s="2"/>
    </row>
    <row r="6050" spans="153:170" x14ac:dyDescent="0.35">
      <c r="EW6050" s="31"/>
      <c r="FB6050" s="5"/>
      <c r="FI6050" s="5"/>
      <c r="FJ6050" s="139"/>
      <c r="FL6050" s="2"/>
      <c r="FN6050" s="2"/>
    </row>
    <row r="6051" spans="153:170" x14ac:dyDescent="0.35">
      <c r="EW6051" s="31"/>
      <c r="FB6051" s="5"/>
      <c r="FI6051" s="5"/>
      <c r="FJ6051" s="139"/>
      <c r="FL6051" s="2"/>
      <c r="FN6051" s="2"/>
    </row>
    <row r="6052" spans="153:170" x14ac:dyDescent="0.35">
      <c r="EW6052" s="31"/>
      <c r="FB6052" s="5"/>
      <c r="FI6052" s="5"/>
      <c r="FJ6052" s="139"/>
      <c r="FL6052" s="2"/>
      <c r="FN6052" s="2"/>
    </row>
    <row r="6053" spans="153:170" x14ac:dyDescent="0.35">
      <c r="EW6053" s="31"/>
      <c r="FB6053" s="5"/>
      <c r="FI6053" s="5"/>
      <c r="FJ6053" s="139"/>
      <c r="FL6053" s="2"/>
      <c r="FN6053" s="2"/>
    </row>
    <row r="6054" spans="153:170" x14ac:dyDescent="0.35">
      <c r="EW6054" s="31"/>
      <c r="FB6054" s="5"/>
      <c r="FI6054" s="5"/>
      <c r="FJ6054" s="139"/>
      <c r="FL6054" s="2"/>
      <c r="FN6054" s="2"/>
    </row>
    <row r="6055" spans="153:170" x14ac:dyDescent="0.35">
      <c r="EW6055" s="31"/>
      <c r="FB6055" s="5"/>
      <c r="FI6055" s="5"/>
      <c r="FJ6055" s="139"/>
      <c r="FL6055" s="2"/>
      <c r="FN6055" s="2"/>
    </row>
    <row r="6056" spans="153:170" x14ac:dyDescent="0.35">
      <c r="EW6056" s="31"/>
      <c r="FB6056" s="5"/>
      <c r="FI6056" s="5"/>
      <c r="FJ6056" s="139"/>
      <c r="FL6056" s="2"/>
      <c r="FN6056" s="2"/>
    </row>
    <row r="6057" spans="153:170" x14ac:dyDescent="0.35">
      <c r="EW6057" s="31"/>
      <c r="FB6057" s="5"/>
      <c r="FI6057" s="5"/>
      <c r="FJ6057" s="139"/>
      <c r="FL6057" s="2"/>
      <c r="FN6057" s="2"/>
    </row>
    <row r="6058" spans="153:170" x14ac:dyDescent="0.35">
      <c r="EW6058" s="31"/>
      <c r="FB6058" s="5"/>
      <c r="FI6058" s="5"/>
      <c r="FJ6058" s="139"/>
      <c r="FL6058" s="2"/>
      <c r="FN6058" s="2"/>
    </row>
    <row r="6059" spans="153:170" x14ac:dyDescent="0.35">
      <c r="EW6059" s="31"/>
      <c r="FB6059" s="5"/>
      <c r="FI6059" s="5"/>
      <c r="FJ6059" s="139"/>
      <c r="FL6059" s="2"/>
      <c r="FN6059" s="2"/>
    </row>
    <row r="6060" spans="153:170" x14ac:dyDescent="0.35">
      <c r="EW6060" s="31"/>
      <c r="FB6060" s="5"/>
      <c r="FI6060" s="5"/>
      <c r="FJ6060" s="139"/>
      <c r="FL6060" s="2"/>
      <c r="FN6060" s="2"/>
    </row>
    <row r="6061" spans="153:170" x14ac:dyDescent="0.35">
      <c r="EW6061" s="31"/>
      <c r="FB6061" s="5"/>
      <c r="FI6061" s="5"/>
      <c r="FJ6061" s="139"/>
      <c r="FL6061" s="2"/>
      <c r="FN6061" s="2"/>
    </row>
    <row r="6062" spans="153:170" x14ac:dyDescent="0.35">
      <c r="EW6062" s="31"/>
      <c r="FB6062" s="5"/>
      <c r="FI6062" s="5"/>
      <c r="FJ6062" s="139"/>
      <c r="FL6062" s="2"/>
      <c r="FN6062" s="2"/>
    </row>
    <row r="6063" spans="153:170" x14ac:dyDescent="0.35">
      <c r="EW6063" s="31"/>
      <c r="FB6063" s="5"/>
      <c r="FI6063" s="5"/>
      <c r="FJ6063" s="139"/>
      <c r="FL6063" s="2"/>
      <c r="FN6063" s="2"/>
    </row>
    <row r="6064" spans="153:170" x14ac:dyDescent="0.35">
      <c r="EW6064" s="31"/>
      <c r="FB6064" s="5"/>
      <c r="FI6064" s="5"/>
      <c r="FJ6064" s="139"/>
      <c r="FL6064" s="2"/>
      <c r="FN6064" s="2"/>
    </row>
    <row r="6065" spans="153:170" x14ac:dyDescent="0.35">
      <c r="EW6065" s="31"/>
      <c r="FB6065" s="5"/>
      <c r="FI6065" s="5"/>
      <c r="FJ6065" s="139"/>
      <c r="FL6065" s="2"/>
      <c r="FN6065" s="2"/>
    </row>
    <row r="6066" spans="153:170" x14ac:dyDescent="0.35">
      <c r="EW6066" s="31"/>
      <c r="FB6066" s="5"/>
      <c r="FI6066" s="5"/>
      <c r="FJ6066" s="139"/>
      <c r="FL6066" s="2"/>
      <c r="FN6066" s="2"/>
    </row>
    <row r="6067" spans="153:170" x14ac:dyDescent="0.35">
      <c r="EW6067" s="31"/>
      <c r="FB6067" s="5"/>
      <c r="FI6067" s="5"/>
      <c r="FJ6067" s="139"/>
      <c r="FL6067" s="2"/>
      <c r="FN6067" s="2"/>
    </row>
    <row r="6068" spans="153:170" x14ac:dyDescent="0.35">
      <c r="EW6068" s="31"/>
      <c r="FB6068" s="5"/>
      <c r="FI6068" s="5"/>
      <c r="FJ6068" s="139"/>
      <c r="FL6068" s="2"/>
      <c r="FN6068" s="2"/>
    </row>
    <row r="6069" spans="153:170" x14ac:dyDescent="0.35">
      <c r="EW6069" s="31"/>
      <c r="FB6069" s="5"/>
      <c r="FI6069" s="5"/>
      <c r="FJ6069" s="139"/>
      <c r="FL6069" s="2"/>
      <c r="FN6069" s="2"/>
    </row>
    <row r="6070" spans="153:170" x14ac:dyDescent="0.35">
      <c r="EW6070" s="31"/>
      <c r="FB6070" s="5"/>
      <c r="FI6070" s="5"/>
      <c r="FJ6070" s="139"/>
      <c r="FL6070" s="2"/>
      <c r="FN6070" s="2"/>
    </row>
    <row r="6071" spans="153:170" x14ac:dyDescent="0.35">
      <c r="EW6071" s="31"/>
      <c r="FB6071" s="5"/>
      <c r="FI6071" s="5"/>
      <c r="FJ6071" s="139"/>
      <c r="FL6071" s="2"/>
      <c r="FN6071" s="2"/>
    </row>
    <row r="6072" spans="153:170" x14ac:dyDescent="0.35">
      <c r="EW6072" s="31"/>
      <c r="FB6072" s="5"/>
      <c r="FI6072" s="5"/>
      <c r="FJ6072" s="139"/>
      <c r="FL6072" s="2"/>
      <c r="FN6072" s="2"/>
    </row>
    <row r="6073" spans="153:170" x14ac:dyDescent="0.35">
      <c r="EW6073" s="31"/>
      <c r="FB6073" s="5"/>
      <c r="FI6073" s="5"/>
      <c r="FJ6073" s="139"/>
      <c r="FL6073" s="2"/>
      <c r="FN6073" s="2"/>
    </row>
    <row r="6074" spans="153:170" x14ac:dyDescent="0.35">
      <c r="EW6074" s="31"/>
      <c r="FB6074" s="5"/>
      <c r="FI6074" s="5"/>
      <c r="FJ6074" s="139"/>
      <c r="FL6074" s="2"/>
      <c r="FN6074" s="2"/>
    </row>
    <row r="6075" spans="153:170" x14ac:dyDescent="0.35">
      <c r="EW6075" s="31"/>
      <c r="FB6075" s="5"/>
      <c r="FI6075" s="5"/>
      <c r="FJ6075" s="139"/>
      <c r="FL6075" s="2"/>
      <c r="FN6075" s="2"/>
    </row>
    <row r="6076" spans="153:170" x14ac:dyDescent="0.35">
      <c r="EW6076" s="31"/>
      <c r="FB6076" s="5"/>
      <c r="FI6076" s="5"/>
      <c r="FJ6076" s="139"/>
      <c r="FL6076" s="2"/>
      <c r="FN6076" s="2"/>
    </row>
    <row r="6077" spans="153:170" x14ac:dyDescent="0.35">
      <c r="EW6077" s="31"/>
      <c r="FB6077" s="5"/>
      <c r="FI6077" s="5"/>
      <c r="FJ6077" s="139"/>
      <c r="FL6077" s="2"/>
      <c r="FN6077" s="2"/>
    </row>
    <row r="6078" spans="153:170" x14ac:dyDescent="0.35">
      <c r="EW6078" s="31"/>
      <c r="FB6078" s="5"/>
      <c r="FI6078" s="5"/>
      <c r="FJ6078" s="139"/>
      <c r="FL6078" s="2"/>
      <c r="FN6078" s="2"/>
    </row>
    <row r="6079" spans="153:170" x14ac:dyDescent="0.35">
      <c r="EW6079" s="31"/>
      <c r="FB6079" s="5"/>
      <c r="FI6079" s="5"/>
      <c r="FJ6079" s="139"/>
      <c r="FL6079" s="2"/>
      <c r="FN6079" s="2"/>
    </row>
    <row r="6080" spans="153:170" x14ac:dyDescent="0.35">
      <c r="EW6080" s="31"/>
      <c r="FB6080" s="5"/>
      <c r="FI6080" s="5"/>
      <c r="FJ6080" s="139"/>
      <c r="FL6080" s="2"/>
      <c r="FN6080" s="2"/>
    </row>
    <row r="6081" spans="153:170" x14ac:dyDescent="0.35">
      <c r="EW6081" s="31"/>
      <c r="FB6081" s="5"/>
      <c r="FI6081" s="5"/>
      <c r="FJ6081" s="139"/>
      <c r="FL6081" s="2"/>
      <c r="FN6081" s="2"/>
    </row>
    <row r="6082" spans="153:170" x14ac:dyDescent="0.35">
      <c r="EW6082" s="31"/>
      <c r="FB6082" s="5"/>
      <c r="FI6082" s="5"/>
      <c r="FJ6082" s="139"/>
      <c r="FL6082" s="2"/>
      <c r="FN6082" s="2"/>
    </row>
    <row r="6083" spans="153:170" x14ac:dyDescent="0.35">
      <c r="EW6083" s="31"/>
      <c r="FB6083" s="5"/>
      <c r="FI6083" s="5"/>
      <c r="FJ6083" s="139"/>
      <c r="FL6083" s="2"/>
      <c r="FN6083" s="2"/>
    </row>
    <row r="6084" spans="153:170" x14ac:dyDescent="0.35">
      <c r="EW6084" s="31"/>
      <c r="FB6084" s="5"/>
      <c r="FI6084" s="5"/>
      <c r="FJ6084" s="139"/>
      <c r="FL6084" s="2"/>
      <c r="FN6084" s="2"/>
    </row>
    <row r="6085" spans="153:170" x14ac:dyDescent="0.35">
      <c r="EW6085" s="31"/>
      <c r="FB6085" s="5"/>
      <c r="FI6085" s="5"/>
      <c r="FJ6085" s="139"/>
      <c r="FL6085" s="2"/>
      <c r="FN6085" s="2"/>
    </row>
    <row r="6086" spans="153:170" x14ac:dyDescent="0.35">
      <c r="EW6086" s="31"/>
      <c r="FB6086" s="5"/>
      <c r="FI6086" s="5"/>
      <c r="FJ6086" s="139"/>
      <c r="FL6086" s="2"/>
      <c r="FN6086" s="2"/>
    </row>
    <row r="6087" spans="153:170" x14ac:dyDescent="0.35">
      <c r="EW6087" s="31"/>
      <c r="FB6087" s="5"/>
      <c r="FI6087" s="5"/>
      <c r="FJ6087" s="139"/>
      <c r="FL6087" s="2"/>
      <c r="FN6087" s="2"/>
    </row>
    <row r="6088" spans="153:170" x14ac:dyDescent="0.35">
      <c r="EW6088" s="31"/>
      <c r="FB6088" s="5"/>
      <c r="FI6088" s="5"/>
      <c r="FJ6088" s="139"/>
      <c r="FL6088" s="2"/>
      <c r="FN6088" s="2"/>
    </row>
    <row r="6089" spans="153:170" x14ac:dyDescent="0.35">
      <c r="EW6089" s="31"/>
      <c r="FB6089" s="5"/>
      <c r="FI6089" s="5"/>
      <c r="FJ6089" s="139"/>
      <c r="FL6089" s="2"/>
      <c r="FN6089" s="2"/>
    </row>
    <row r="6090" spans="153:170" x14ac:dyDescent="0.35">
      <c r="EW6090" s="31"/>
      <c r="FB6090" s="5"/>
      <c r="FI6090" s="5"/>
      <c r="FJ6090" s="139"/>
      <c r="FL6090" s="2"/>
      <c r="FN6090" s="2"/>
    </row>
    <row r="6091" spans="153:170" x14ac:dyDescent="0.35">
      <c r="EW6091" s="31"/>
      <c r="FB6091" s="5"/>
      <c r="FI6091" s="5"/>
      <c r="FJ6091" s="139"/>
      <c r="FL6091" s="2"/>
      <c r="FN6091" s="2"/>
    </row>
    <row r="6092" spans="153:170" x14ac:dyDescent="0.35">
      <c r="EW6092" s="31"/>
      <c r="FB6092" s="5"/>
      <c r="FI6092" s="5"/>
      <c r="FJ6092" s="139"/>
      <c r="FL6092" s="2"/>
      <c r="FN6092" s="2"/>
    </row>
    <row r="6093" spans="153:170" x14ac:dyDescent="0.35">
      <c r="EW6093" s="31"/>
      <c r="FB6093" s="5"/>
      <c r="FI6093" s="5"/>
      <c r="FJ6093" s="139"/>
      <c r="FL6093" s="2"/>
      <c r="FN6093" s="2"/>
    </row>
    <row r="6094" spans="153:170" x14ac:dyDescent="0.35">
      <c r="EW6094" s="31"/>
      <c r="FB6094" s="5"/>
      <c r="FI6094" s="5"/>
      <c r="FJ6094" s="139"/>
      <c r="FL6094" s="2"/>
      <c r="FN6094" s="2"/>
    </row>
    <row r="6095" spans="153:170" x14ac:dyDescent="0.35">
      <c r="EW6095" s="31"/>
      <c r="FB6095" s="5"/>
      <c r="FI6095" s="5"/>
      <c r="FJ6095" s="139"/>
      <c r="FL6095" s="2"/>
      <c r="FN6095" s="2"/>
    </row>
    <row r="6096" spans="153:170" x14ac:dyDescent="0.35">
      <c r="EW6096" s="31"/>
      <c r="FB6096" s="5"/>
      <c r="FI6096" s="5"/>
      <c r="FJ6096" s="139"/>
      <c r="FL6096" s="2"/>
      <c r="FN6096" s="2"/>
    </row>
    <row r="6097" spans="153:170" x14ac:dyDescent="0.35">
      <c r="EW6097" s="31"/>
      <c r="FB6097" s="5"/>
      <c r="FI6097" s="5"/>
      <c r="FJ6097" s="139"/>
      <c r="FL6097" s="2"/>
      <c r="FN6097" s="2"/>
    </row>
    <row r="6098" spans="153:170" x14ac:dyDescent="0.35">
      <c r="EW6098" s="31"/>
      <c r="FB6098" s="5"/>
      <c r="FI6098" s="5"/>
      <c r="FJ6098" s="139"/>
      <c r="FL6098" s="2"/>
      <c r="FN6098" s="2"/>
    </row>
    <row r="6099" spans="153:170" x14ac:dyDescent="0.35">
      <c r="EW6099" s="31"/>
      <c r="FB6099" s="5"/>
      <c r="FI6099" s="5"/>
      <c r="FJ6099" s="139"/>
      <c r="FL6099" s="2"/>
      <c r="FN6099" s="2"/>
    </row>
    <row r="6100" spans="153:170" x14ac:dyDescent="0.35">
      <c r="EW6100" s="31"/>
      <c r="FB6100" s="5"/>
      <c r="FI6100" s="5"/>
      <c r="FJ6100" s="139"/>
      <c r="FL6100" s="2"/>
      <c r="FN6100" s="2"/>
    </row>
    <row r="6101" spans="153:170" x14ac:dyDescent="0.35">
      <c r="EW6101" s="31"/>
      <c r="FB6101" s="5"/>
      <c r="FI6101" s="5"/>
      <c r="FJ6101" s="139"/>
      <c r="FL6101" s="2"/>
      <c r="FN6101" s="2"/>
    </row>
    <row r="6102" spans="153:170" x14ac:dyDescent="0.35">
      <c r="EW6102" s="31"/>
      <c r="FB6102" s="5"/>
      <c r="FI6102" s="5"/>
      <c r="FJ6102" s="139"/>
      <c r="FL6102" s="2"/>
      <c r="FN6102" s="2"/>
    </row>
    <row r="6103" spans="153:170" x14ac:dyDescent="0.35">
      <c r="EW6103" s="31"/>
      <c r="FB6103" s="5"/>
      <c r="FI6103" s="5"/>
      <c r="FJ6103" s="139"/>
      <c r="FL6103" s="2"/>
      <c r="FN6103" s="2"/>
    </row>
    <row r="6104" spans="153:170" x14ac:dyDescent="0.35">
      <c r="EW6104" s="31"/>
      <c r="FB6104" s="5"/>
      <c r="FI6104" s="5"/>
      <c r="FJ6104" s="139"/>
      <c r="FL6104" s="2"/>
      <c r="FN6104" s="2"/>
    </row>
    <row r="6105" spans="153:170" x14ac:dyDescent="0.35">
      <c r="EW6105" s="31"/>
      <c r="FB6105" s="5"/>
      <c r="FI6105" s="5"/>
      <c r="FJ6105" s="139"/>
      <c r="FL6105" s="2"/>
      <c r="FN6105" s="2"/>
    </row>
    <row r="6106" spans="153:170" x14ac:dyDescent="0.35">
      <c r="EW6106" s="31"/>
      <c r="FB6106" s="5"/>
      <c r="FI6106" s="5"/>
      <c r="FJ6106" s="139"/>
      <c r="FL6106" s="2"/>
      <c r="FN6106" s="2"/>
    </row>
    <row r="6107" spans="153:170" x14ac:dyDescent="0.35">
      <c r="EW6107" s="31"/>
      <c r="FB6107" s="5"/>
      <c r="FI6107" s="5"/>
      <c r="FJ6107" s="139"/>
      <c r="FL6107" s="2"/>
      <c r="FN6107" s="2"/>
    </row>
    <row r="6108" spans="153:170" x14ac:dyDescent="0.35">
      <c r="EW6108" s="31"/>
      <c r="FB6108" s="5"/>
      <c r="FI6108" s="5"/>
      <c r="FJ6108" s="139"/>
      <c r="FL6108" s="2"/>
      <c r="FN6108" s="2"/>
    </row>
    <row r="6109" spans="153:170" x14ac:dyDescent="0.35">
      <c r="EW6109" s="31"/>
      <c r="FB6109" s="5"/>
      <c r="FI6109" s="5"/>
      <c r="FJ6109" s="139"/>
      <c r="FL6109" s="2"/>
      <c r="FN6109" s="2"/>
    </row>
    <row r="6110" spans="153:170" x14ac:dyDescent="0.35">
      <c r="EW6110" s="31"/>
      <c r="FB6110" s="5"/>
      <c r="FI6110" s="5"/>
      <c r="FJ6110" s="139"/>
      <c r="FL6110" s="2"/>
      <c r="FN6110" s="2"/>
    </row>
    <row r="6111" spans="153:170" x14ac:dyDescent="0.35">
      <c r="EW6111" s="31"/>
      <c r="FB6111" s="5"/>
      <c r="FI6111" s="5"/>
      <c r="FJ6111" s="139"/>
      <c r="FL6111" s="2"/>
      <c r="FN6111" s="2"/>
    </row>
    <row r="6112" spans="153:170" x14ac:dyDescent="0.35">
      <c r="EW6112" s="31"/>
      <c r="FB6112" s="5"/>
      <c r="FI6112" s="5"/>
      <c r="FJ6112" s="139"/>
      <c r="FL6112" s="2"/>
      <c r="FN6112" s="2"/>
    </row>
    <row r="6113" spans="153:170" x14ac:dyDescent="0.35">
      <c r="EW6113" s="31"/>
      <c r="FB6113" s="5"/>
      <c r="FI6113" s="5"/>
      <c r="FJ6113" s="139"/>
      <c r="FL6113" s="2"/>
      <c r="FN6113" s="2"/>
    </row>
    <row r="6114" spans="153:170" x14ac:dyDescent="0.35">
      <c r="EW6114" s="31"/>
      <c r="FB6114" s="5"/>
      <c r="FI6114" s="5"/>
      <c r="FJ6114" s="139"/>
      <c r="FL6114" s="2"/>
      <c r="FN6114" s="2"/>
    </row>
    <row r="6115" spans="153:170" x14ac:dyDescent="0.35">
      <c r="EW6115" s="31"/>
      <c r="FB6115" s="5"/>
      <c r="FI6115" s="5"/>
      <c r="FJ6115" s="139"/>
      <c r="FL6115" s="2"/>
      <c r="FN6115" s="2"/>
    </row>
    <row r="6116" spans="153:170" x14ac:dyDescent="0.35">
      <c r="EW6116" s="31"/>
      <c r="FB6116" s="5"/>
      <c r="FI6116" s="5"/>
      <c r="FJ6116" s="139"/>
      <c r="FL6116" s="2"/>
      <c r="FN6116" s="2"/>
    </row>
    <row r="6117" spans="153:170" x14ac:dyDescent="0.35">
      <c r="EW6117" s="31"/>
      <c r="FB6117" s="5"/>
      <c r="FI6117" s="5"/>
      <c r="FJ6117" s="139"/>
      <c r="FL6117" s="2"/>
      <c r="FN6117" s="2"/>
    </row>
    <row r="6118" spans="153:170" x14ac:dyDescent="0.35">
      <c r="EW6118" s="31"/>
      <c r="FB6118" s="5"/>
      <c r="FI6118" s="5"/>
      <c r="FJ6118" s="139"/>
      <c r="FL6118" s="2"/>
      <c r="FN6118" s="2"/>
    </row>
    <row r="6119" spans="153:170" x14ac:dyDescent="0.35">
      <c r="EW6119" s="31"/>
      <c r="FB6119" s="5"/>
      <c r="FI6119" s="5"/>
      <c r="FJ6119" s="139"/>
      <c r="FL6119" s="2"/>
      <c r="FN6119" s="2"/>
    </row>
    <row r="6120" spans="153:170" x14ac:dyDescent="0.35">
      <c r="EW6120" s="31"/>
      <c r="FB6120" s="5"/>
      <c r="FI6120" s="5"/>
      <c r="FJ6120" s="139"/>
      <c r="FL6120" s="2"/>
      <c r="FN6120" s="2"/>
    </row>
    <row r="6121" spans="153:170" x14ac:dyDescent="0.35">
      <c r="EW6121" s="31"/>
      <c r="FB6121" s="5"/>
      <c r="FI6121" s="5"/>
      <c r="FJ6121" s="139"/>
      <c r="FL6121" s="2"/>
      <c r="FN6121" s="2"/>
    </row>
    <row r="6122" spans="153:170" x14ac:dyDescent="0.35">
      <c r="EW6122" s="31"/>
      <c r="FB6122" s="5"/>
      <c r="FI6122" s="5"/>
      <c r="FJ6122" s="139"/>
      <c r="FL6122" s="2"/>
      <c r="FN6122" s="2"/>
    </row>
    <row r="6123" spans="153:170" x14ac:dyDescent="0.35">
      <c r="EW6123" s="31"/>
      <c r="FB6123" s="5"/>
      <c r="FI6123" s="5"/>
      <c r="FJ6123" s="139"/>
      <c r="FL6123" s="2"/>
      <c r="FN6123" s="2"/>
    </row>
    <row r="6124" spans="153:170" x14ac:dyDescent="0.35">
      <c r="EW6124" s="31"/>
      <c r="FB6124" s="5"/>
      <c r="FI6124" s="5"/>
      <c r="FJ6124" s="139"/>
      <c r="FL6124" s="2"/>
      <c r="FN6124" s="2"/>
    </row>
    <row r="6125" spans="153:170" x14ac:dyDescent="0.35">
      <c r="EW6125" s="31"/>
      <c r="FB6125" s="5"/>
      <c r="FI6125" s="5"/>
      <c r="FJ6125" s="139"/>
      <c r="FL6125" s="2"/>
      <c r="FN6125" s="2"/>
    </row>
    <row r="6126" spans="153:170" x14ac:dyDescent="0.35">
      <c r="EW6126" s="31"/>
      <c r="FB6126" s="5"/>
      <c r="FI6126" s="5"/>
      <c r="FJ6126" s="139"/>
      <c r="FL6126" s="2"/>
      <c r="FN6126" s="2"/>
    </row>
    <row r="6127" spans="153:170" x14ac:dyDescent="0.35">
      <c r="EW6127" s="31"/>
      <c r="FB6127" s="5"/>
      <c r="FI6127" s="5"/>
      <c r="FJ6127" s="139"/>
      <c r="FL6127" s="2"/>
      <c r="FN6127" s="2"/>
    </row>
    <row r="6128" spans="153:170" x14ac:dyDescent="0.35">
      <c r="EW6128" s="31"/>
      <c r="FB6128" s="5"/>
      <c r="FI6128" s="5"/>
      <c r="FJ6128" s="139"/>
      <c r="FL6128" s="2"/>
      <c r="FN6128" s="2"/>
    </row>
    <row r="6129" spans="153:170" x14ac:dyDescent="0.35">
      <c r="EW6129" s="31"/>
      <c r="FB6129" s="5"/>
      <c r="FI6129" s="5"/>
      <c r="FJ6129" s="139"/>
      <c r="FL6129" s="2"/>
      <c r="FN6129" s="2"/>
    </row>
    <row r="6130" spans="153:170" x14ac:dyDescent="0.35">
      <c r="EW6130" s="31"/>
      <c r="FB6130" s="5"/>
      <c r="FI6130" s="5"/>
      <c r="FJ6130" s="139"/>
      <c r="FL6130" s="2"/>
      <c r="FN6130" s="2"/>
    </row>
    <row r="6131" spans="153:170" x14ac:dyDescent="0.35">
      <c r="EW6131" s="31"/>
      <c r="FB6131" s="5"/>
      <c r="FI6131" s="5"/>
      <c r="FJ6131" s="139"/>
      <c r="FL6131" s="2"/>
      <c r="FN6131" s="2"/>
    </row>
    <row r="6132" spans="153:170" x14ac:dyDescent="0.35">
      <c r="EW6132" s="31"/>
      <c r="FB6132" s="5"/>
      <c r="FI6132" s="5"/>
      <c r="FJ6132" s="139"/>
      <c r="FL6132" s="2"/>
      <c r="FN6132" s="2"/>
    </row>
    <row r="6133" spans="153:170" x14ac:dyDescent="0.35">
      <c r="EW6133" s="31"/>
      <c r="FB6133" s="5"/>
      <c r="FI6133" s="5"/>
      <c r="FJ6133" s="139"/>
      <c r="FL6133" s="2"/>
      <c r="FN6133" s="2"/>
    </row>
    <row r="6134" spans="153:170" x14ac:dyDescent="0.35">
      <c r="EW6134" s="31"/>
      <c r="FB6134" s="5"/>
      <c r="FI6134" s="5"/>
      <c r="FJ6134" s="139"/>
      <c r="FL6134" s="2"/>
      <c r="FN6134" s="2"/>
    </row>
    <row r="6135" spans="153:170" x14ac:dyDescent="0.35">
      <c r="EW6135" s="31"/>
      <c r="FB6135" s="5"/>
      <c r="FI6135" s="5"/>
      <c r="FJ6135" s="139"/>
      <c r="FL6135" s="2"/>
      <c r="FN6135" s="2"/>
    </row>
    <row r="6136" spans="153:170" x14ac:dyDescent="0.35">
      <c r="EW6136" s="31"/>
      <c r="FB6136" s="5"/>
      <c r="FI6136" s="5"/>
      <c r="FJ6136" s="139"/>
      <c r="FL6136" s="2"/>
      <c r="FN6136" s="2"/>
    </row>
    <row r="6137" spans="153:170" x14ac:dyDescent="0.35">
      <c r="EW6137" s="31"/>
      <c r="FB6137" s="5"/>
      <c r="FI6137" s="5"/>
      <c r="FJ6137" s="139"/>
      <c r="FL6137" s="2"/>
      <c r="FN6137" s="2"/>
    </row>
    <row r="6138" spans="153:170" x14ac:dyDescent="0.35">
      <c r="EW6138" s="31"/>
      <c r="FB6138" s="5"/>
      <c r="FI6138" s="5"/>
      <c r="FJ6138" s="139"/>
      <c r="FL6138" s="2"/>
      <c r="FN6138" s="2"/>
    </row>
    <row r="6139" spans="153:170" x14ac:dyDescent="0.35">
      <c r="EW6139" s="31"/>
      <c r="FB6139" s="5"/>
      <c r="FI6139" s="5"/>
      <c r="FJ6139" s="139"/>
      <c r="FL6139" s="2"/>
      <c r="FN6139" s="2"/>
    </row>
    <row r="6140" spans="153:170" x14ac:dyDescent="0.35">
      <c r="EW6140" s="31"/>
      <c r="FB6140" s="5"/>
      <c r="FI6140" s="5"/>
      <c r="FJ6140" s="139"/>
      <c r="FL6140" s="2"/>
      <c r="FN6140" s="2"/>
    </row>
    <row r="6141" spans="153:170" x14ac:dyDescent="0.35">
      <c r="EW6141" s="31"/>
      <c r="FB6141" s="5"/>
      <c r="FI6141" s="5"/>
      <c r="FJ6141" s="139"/>
      <c r="FL6141" s="2"/>
      <c r="FN6141" s="2"/>
    </row>
    <row r="6142" spans="153:170" x14ac:dyDescent="0.35">
      <c r="EW6142" s="31"/>
      <c r="FB6142" s="5"/>
      <c r="FI6142" s="5"/>
      <c r="FJ6142" s="139"/>
      <c r="FL6142" s="2"/>
      <c r="FN6142" s="2"/>
    </row>
    <row r="6143" spans="153:170" x14ac:dyDescent="0.35">
      <c r="EW6143" s="31"/>
      <c r="FB6143" s="5"/>
      <c r="FI6143" s="5"/>
      <c r="FJ6143" s="139"/>
      <c r="FL6143" s="2"/>
      <c r="FN6143" s="2"/>
    </row>
    <row r="6144" spans="153:170" x14ac:dyDescent="0.35">
      <c r="EW6144" s="31"/>
      <c r="FB6144" s="5"/>
      <c r="FI6144" s="5"/>
      <c r="FJ6144" s="139"/>
      <c r="FL6144" s="2"/>
      <c r="FN6144" s="2"/>
    </row>
    <row r="6145" spans="153:170" x14ac:dyDescent="0.35">
      <c r="EW6145" s="31"/>
      <c r="FB6145" s="5"/>
      <c r="FI6145" s="5"/>
      <c r="FJ6145" s="139"/>
      <c r="FL6145" s="2"/>
      <c r="FN6145" s="2"/>
    </row>
    <row r="6146" spans="153:170" x14ac:dyDescent="0.35">
      <c r="EW6146" s="31"/>
      <c r="FB6146" s="5"/>
      <c r="FI6146" s="5"/>
      <c r="FJ6146" s="139"/>
      <c r="FL6146" s="2"/>
      <c r="FN6146" s="2"/>
    </row>
    <row r="6147" spans="153:170" x14ac:dyDescent="0.35">
      <c r="EW6147" s="31"/>
      <c r="FB6147" s="5"/>
      <c r="FI6147" s="5"/>
      <c r="FJ6147" s="139"/>
      <c r="FL6147" s="2"/>
      <c r="FN6147" s="2"/>
    </row>
    <row r="6148" spans="153:170" x14ac:dyDescent="0.35">
      <c r="EW6148" s="31"/>
      <c r="FB6148" s="5"/>
      <c r="FI6148" s="5"/>
      <c r="FJ6148" s="139"/>
      <c r="FL6148" s="2"/>
      <c r="FN6148" s="2"/>
    </row>
    <row r="6149" spans="153:170" x14ac:dyDescent="0.35">
      <c r="EW6149" s="31"/>
      <c r="FB6149" s="5"/>
      <c r="FI6149" s="5"/>
      <c r="FJ6149" s="139"/>
      <c r="FL6149" s="2"/>
      <c r="FN6149" s="2"/>
    </row>
    <row r="6150" spans="153:170" x14ac:dyDescent="0.35">
      <c r="EW6150" s="31"/>
      <c r="FB6150" s="5"/>
      <c r="FI6150" s="5"/>
      <c r="FJ6150" s="139"/>
      <c r="FL6150" s="2"/>
      <c r="FN6150" s="2"/>
    </row>
    <row r="6151" spans="153:170" x14ac:dyDescent="0.35">
      <c r="EW6151" s="31"/>
      <c r="FB6151" s="5"/>
      <c r="FI6151" s="5"/>
      <c r="FJ6151" s="139"/>
      <c r="FL6151" s="2"/>
      <c r="FN6151" s="2"/>
    </row>
    <row r="6152" spans="153:170" x14ac:dyDescent="0.35">
      <c r="EW6152" s="31"/>
      <c r="FB6152" s="5"/>
      <c r="FI6152" s="5"/>
      <c r="FJ6152" s="139"/>
      <c r="FL6152" s="2"/>
      <c r="FN6152" s="2"/>
    </row>
    <row r="6153" spans="153:170" x14ac:dyDescent="0.35">
      <c r="EW6153" s="31"/>
      <c r="FB6153" s="5"/>
      <c r="FI6153" s="5"/>
      <c r="FJ6153" s="139"/>
      <c r="FL6153" s="2"/>
      <c r="FN6153" s="2"/>
    </row>
    <row r="6154" spans="153:170" x14ac:dyDescent="0.35">
      <c r="EW6154" s="31"/>
      <c r="FB6154" s="5"/>
      <c r="FI6154" s="5"/>
      <c r="FJ6154" s="139"/>
      <c r="FL6154" s="2"/>
      <c r="FN6154" s="2"/>
    </row>
    <row r="6155" spans="153:170" x14ac:dyDescent="0.35">
      <c r="EW6155" s="31"/>
      <c r="FB6155" s="5"/>
      <c r="FI6155" s="5"/>
      <c r="FJ6155" s="139"/>
      <c r="FL6155" s="2"/>
      <c r="FN6155" s="2"/>
    </row>
    <row r="6156" spans="153:170" x14ac:dyDescent="0.35">
      <c r="EW6156" s="31"/>
      <c r="FB6156" s="5"/>
      <c r="FI6156" s="5"/>
      <c r="FJ6156" s="139"/>
      <c r="FL6156" s="2"/>
      <c r="FN6156" s="2"/>
    </row>
    <row r="6157" spans="153:170" x14ac:dyDescent="0.35">
      <c r="EW6157" s="31"/>
      <c r="FB6157" s="5"/>
      <c r="FI6157" s="5"/>
      <c r="FJ6157" s="139"/>
      <c r="FL6157" s="2"/>
      <c r="FN6157" s="2"/>
    </row>
    <row r="6158" spans="153:170" x14ac:dyDescent="0.35">
      <c r="EW6158" s="31"/>
      <c r="FB6158" s="5"/>
      <c r="FI6158" s="5"/>
      <c r="FJ6158" s="139"/>
      <c r="FL6158" s="2"/>
      <c r="FN6158" s="2"/>
    </row>
    <row r="6159" spans="153:170" x14ac:dyDescent="0.35">
      <c r="EW6159" s="31"/>
      <c r="FB6159" s="5"/>
      <c r="FI6159" s="5"/>
      <c r="FJ6159" s="139"/>
      <c r="FL6159" s="2"/>
      <c r="FN6159" s="2"/>
    </row>
    <row r="6160" spans="153:170" x14ac:dyDescent="0.35">
      <c r="EW6160" s="31"/>
      <c r="FB6160" s="5"/>
      <c r="FI6160" s="5"/>
      <c r="FJ6160" s="139"/>
      <c r="FL6160" s="2"/>
      <c r="FN6160" s="2"/>
    </row>
    <row r="6161" spans="153:170" x14ac:dyDescent="0.35">
      <c r="EW6161" s="31"/>
      <c r="FB6161" s="5"/>
      <c r="FI6161" s="5"/>
      <c r="FJ6161" s="139"/>
      <c r="FL6161" s="2"/>
      <c r="FN6161" s="2"/>
    </row>
    <row r="6162" spans="153:170" x14ac:dyDescent="0.35">
      <c r="EW6162" s="31"/>
      <c r="FB6162" s="5"/>
      <c r="FI6162" s="5"/>
      <c r="FJ6162" s="139"/>
      <c r="FL6162" s="2"/>
      <c r="FN6162" s="2"/>
    </row>
    <row r="6163" spans="153:170" x14ac:dyDescent="0.35">
      <c r="EW6163" s="31"/>
      <c r="FB6163" s="5"/>
      <c r="FI6163" s="5"/>
      <c r="FJ6163" s="139"/>
      <c r="FL6163" s="2"/>
      <c r="FN6163" s="2"/>
    </row>
    <row r="6164" spans="153:170" x14ac:dyDescent="0.35">
      <c r="EW6164" s="31"/>
      <c r="FB6164" s="5"/>
      <c r="FI6164" s="5"/>
      <c r="FJ6164" s="139"/>
      <c r="FL6164" s="2"/>
      <c r="FN6164" s="2"/>
    </row>
    <row r="6165" spans="153:170" x14ac:dyDescent="0.35">
      <c r="EW6165" s="31"/>
      <c r="FB6165" s="5"/>
      <c r="FI6165" s="5"/>
      <c r="FJ6165" s="139"/>
      <c r="FL6165" s="2"/>
      <c r="FN6165" s="2"/>
    </row>
    <row r="6166" spans="153:170" x14ac:dyDescent="0.35">
      <c r="EW6166" s="31"/>
      <c r="FB6166" s="5"/>
      <c r="FI6166" s="5"/>
      <c r="FJ6166" s="139"/>
      <c r="FL6166" s="2"/>
      <c r="FN6166" s="2"/>
    </row>
    <row r="6167" spans="153:170" x14ac:dyDescent="0.35">
      <c r="EW6167" s="31"/>
      <c r="FB6167" s="5"/>
      <c r="FI6167" s="5"/>
      <c r="FJ6167" s="139"/>
      <c r="FL6167" s="2"/>
      <c r="FN6167" s="2"/>
    </row>
    <row r="6168" spans="153:170" x14ac:dyDescent="0.35">
      <c r="EW6168" s="31"/>
      <c r="FB6168" s="5"/>
      <c r="FI6168" s="5"/>
      <c r="FJ6168" s="139"/>
      <c r="FL6168" s="2"/>
      <c r="FN6168" s="2"/>
    </row>
    <row r="6169" spans="153:170" x14ac:dyDescent="0.35">
      <c r="EW6169" s="31"/>
      <c r="FB6169" s="5"/>
      <c r="FI6169" s="5"/>
      <c r="FJ6169" s="139"/>
      <c r="FL6169" s="2"/>
      <c r="FN6169" s="2"/>
    </row>
    <row r="6170" spans="153:170" x14ac:dyDescent="0.35">
      <c r="EW6170" s="31"/>
      <c r="FB6170" s="5"/>
      <c r="FI6170" s="5"/>
      <c r="FJ6170" s="139"/>
      <c r="FL6170" s="2"/>
      <c r="FN6170" s="2"/>
    </row>
    <row r="6171" spans="153:170" x14ac:dyDescent="0.35">
      <c r="EW6171" s="31"/>
      <c r="FB6171" s="5"/>
      <c r="FI6171" s="5"/>
      <c r="FJ6171" s="139"/>
      <c r="FL6171" s="2"/>
      <c r="FN6171" s="2"/>
    </row>
    <row r="6172" spans="153:170" x14ac:dyDescent="0.35">
      <c r="EW6172" s="31"/>
      <c r="FB6172" s="5"/>
      <c r="FI6172" s="5"/>
      <c r="FJ6172" s="139"/>
      <c r="FL6172" s="2"/>
      <c r="FN6172" s="2"/>
    </row>
    <row r="6173" spans="153:170" x14ac:dyDescent="0.35">
      <c r="EW6173" s="31"/>
      <c r="FB6173" s="5"/>
      <c r="FI6173" s="5"/>
      <c r="FJ6173" s="139"/>
      <c r="FL6173" s="2"/>
      <c r="FN6173" s="2"/>
    </row>
    <row r="6174" spans="153:170" x14ac:dyDescent="0.35">
      <c r="EW6174" s="31"/>
      <c r="FB6174" s="5"/>
      <c r="FI6174" s="5"/>
      <c r="FJ6174" s="139"/>
      <c r="FL6174" s="2"/>
      <c r="FN6174" s="2"/>
    </row>
    <row r="6175" spans="153:170" x14ac:dyDescent="0.35">
      <c r="EW6175" s="31"/>
      <c r="FB6175" s="5"/>
      <c r="FI6175" s="5"/>
      <c r="FJ6175" s="139"/>
      <c r="FL6175" s="2"/>
      <c r="FN6175" s="2"/>
    </row>
    <row r="6176" spans="153:170" x14ac:dyDescent="0.35">
      <c r="EW6176" s="31"/>
      <c r="FB6176" s="5"/>
      <c r="FI6176" s="5"/>
      <c r="FJ6176" s="139"/>
      <c r="FL6176" s="2"/>
      <c r="FN6176" s="2"/>
    </row>
    <row r="6177" spans="153:170" x14ac:dyDescent="0.35">
      <c r="EW6177" s="31"/>
      <c r="FB6177" s="5"/>
      <c r="FI6177" s="5"/>
      <c r="FJ6177" s="139"/>
      <c r="FL6177" s="2"/>
      <c r="FN6177" s="2"/>
    </row>
    <row r="6178" spans="153:170" x14ac:dyDescent="0.35">
      <c r="EW6178" s="31"/>
      <c r="FB6178" s="5"/>
      <c r="FI6178" s="5"/>
      <c r="FJ6178" s="139"/>
      <c r="FL6178" s="2"/>
      <c r="FN6178" s="2"/>
    </row>
    <row r="6179" spans="153:170" x14ac:dyDescent="0.35">
      <c r="EW6179" s="31"/>
      <c r="FB6179" s="5"/>
      <c r="FI6179" s="5"/>
      <c r="FJ6179" s="139"/>
      <c r="FL6179" s="2"/>
      <c r="FN6179" s="2"/>
    </row>
    <row r="6180" spans="153:170" x14ac:dyDescent="0.35">
      <c r="EW6180" s="31"/>
      <c r="FB6180" s="5"/>
      <c r="FI6180" s="5"/>
      <c r="FJ6180" s="139"/>
      <c r="FL6180" s="2"/>
      <c r="FN6180" s="2"/>
    </row>
    <row r="6181" spans="153:170" x14ac:dyDescent="0.35">
      <c r="EW6181" s="31"/>
      <c r="FB6181" s="5"/>
      <c r="FI6181" s="5"/>
      <c r="FJ6181" s="139"/>
      <c r="FL6181" s="2"/>
      <c r="FN6181" s="2"/>
    </row>
    <row r="6182" spans="153:170" x14ac:dyDescent="0.35">
      <c r="EW6182" s="31"/>
      <c r="FB6182" s="5"/>
      <c r="FI6182" s="5"/>
      <c r="FJ6182" s="139"/>
      <c r="FL6182" s="2"/>
      <c r="FN6182" s="2"/>
    </row>
    <row r="6183" spans="153:170" x14ac:dyDescent="0.35">
      <c r="EW6183" s="31"/>
      <c r="FB6183" s="5"/>
      <c r="FI6183" s="5"/>
      <c r="FJ6183" s="139"/>
      <c r="FL6183" s="2"/>
      <c r="FN6183" s="2"/>
    </row>
    <row r="6184" spans="153:170" x14ac:dyDescent="0.35">
      <c r="EW6184" s="31"/>
      <c r="FB6184" s="5"/>
      <c r="FI6184" s="5"/>
      <c r="FJ6184" s="139"/>
      <c r="FL6184" s="2"/>
      <c r="FN6184" s="2"/>
    </row>
    <row r="6185" spans="153:170" x14ac:dyDescent="0.35">
      <c r="EW6185" s="31"/>
      <c r="FB6185" s="5"/>
      <c r="FI6185" s="5"/>
      <c r="FJ6185" s="139"/>
      <c r="FL6185" s="2"/>
      <c r="FN6185" s="2"/>
    </row>
    <row r="6186" spans="153:170" x14ac:dyDescent="0.35">
      <c r="EW6186" s="31"/>
      <c r="FB6186" s="5"/>
      <c r="FI6186" s="5"/>
      <c r="FJ6186" s="139"/>
      <c r="FL6186" s="2"/>
      <c r="FN6186" s="2"/>
    </row>
    <row r="6187" spans="153:170" x14ac:dyDescent="0.35">
      <c r="EW6187" s="31"/>
      <c r="FB6187" s="5"/>
      <c r="FI6187" s="5"/>
      <c r="FJ6187" s="139"/>
      <c r="FL6187" s="2"/>
      <c r="FN6187" s="2"/>
    </row>
    <row r="6188" spans="153:170" x14ac:dyDescent="0.35">
      <c r="EW6188" s="31"/>
      <c r="FB6188" s="5"/>
      <c r="FI6188" s="5"/>
      <c r="FJ6188" s="139"/>
      <c r="FL6188" s="2"/>
      <c r="FN6188" s="2"/>
    </row>
    <row r="6189" spans="153:170" x14ac:dyDescent="0.35">
      <c r="EW6189" s="31"/>
      <c r="FB6189" s="5"/>
      <c r="FI6189" s="5"/>
      <c r="FJ6189" s="139"/>
      <c r="FL6189" s="2"/>
      <c r="FN6189" s="2"/>
    </row>
    <row r="6190" spans="153:170" x14ac:dyDescent="0.35">
      <c r="EW6190" s="31"/>
      <c r="FB6190" s="5"/>
      <c r="FI6190" s="5"/>
      <c r="FJ6190" s="139"/>
      <c r="FL6190" s="2"/>
      <c r="FN6190" s="2"/>
    </row>
    <row r="6191" spans="153:170" x14ac:dyDescent="0.35">
      <c r="EW6191" s="31"/>
      <c r="FB6191" s="5"/>
      <c r="FI6191" s="5"/>
      <c r="FJ6191" s="139"/>
      <c r="FL6191" s="2"/>
      <c r="FN6191" s="2"/>
    </row>
    <row r="6192" spans="153:170" x14ac:dyDescent="0.35">
      <c r="EW6192" s="31"/>
      <c r="FB6192" s="5"/>
      <c r="FI6192" s="5"/>
      <c r="FJ6192" s="139"/>
      <c r="FL6192" s="2"/>
      <c r="FN6192" s="2"/>
    </row>
    <row r="6193" spans="153:170" x14ac:dyDescent="0.35">
      <c r="EW6193" s="31"/>
      <c r="FB6193" s="5"/>
      <c r="FI6193" s="5"/>
      <c r="FJ6193" s="139"/>
      <c r="FL6193" s="2"/>
      <c r="FN6193" s="2"/>
    </row>
    <row r="6194" spans="153:170" x14ac:dyDescent="0.35">
      <c r="EW6194" s="31"/>
      <c r="FB6194" s="5"/>
      <c r="FI6194" s="5"/>
      <c r="FJ6194" s="139"/>
      <c r="FL6194" s="2"/>
      <c r="FN6194" s="2"/>
    </row>
    <row r="6195" spans="153:170" x14ac:dyDescent="0.35">
      <c r="EW6195" s="31"/>
      <c r="FB6195" s="5"/>
      <c r="FI6195" s="5"/>
      <c r="FJ6195" s="139"/>
      <c r="FL6195" s="2"/>
      <c r="FN6195" s="2"/>
    </row>
    <row r="6196" spans="153:170" x14ac:dyDescent="0.35">
      <c r="EW6196" s="31"/>
      <c r="FB6196" s="5"/>
      <c r="FI6196" s="5"/>
      <c r="FJ6196" s="139"/>
      <c r="FL6196" s="2"/>
      <c r="FN6196" s="2"/>
    </row>
    <row r="6197" spans="153:170" x14ac:dyDescent="0.35">
      <c r="EW6197" s="31"/>
      <c r="FB6197" s="5"/>
      <c r="FI6197" s="5"/>
      <c r="FJ6197" s="139"/>
      <c r="FL6197" s="2"/>
      <c r="FN6197" s="2"/>
    </row>
    <row r="6198" spans="153:170" x14ac:dyDescent="0.35">
      <c r="EW6198" s="31"/>
      <c r="FB6198" s="5"/>
      <c r="FI6198" s="5"/>
      <c r="FJ6198" s="139"/>
      <c r="FL6198" s="2"/>
      <c r="FN6198" s="2"/>
    </row>
    <row r="6199" spans="153:170" x14ac:dyDescent="0.35">
      <c r="EW6199" s="31"/>
      <c r="FB6199" s="5"/>
      <c r="FI6199" s="5"/>
      <c r="FJ6199" s="139"/>
      <c r="FL6199" s="2"/>
      <c r="FN6199" s="2"/>
    </row>
    <row r="6200" spans="153:170" x14ac:dyDescent="0.35">
      <c r="EW6200" s="31"/>
      <c r="FB6200" s="5"/>
      <c r="FI6200" s="5"/>
      <c r="FJ6200" s="139"/>
      <c r="FL6200" s="2"/>
      <c r="FN6200" s="2"/>
    </row>
    <row r="6201" spans="153:170" x14ac:dyDescent="0.35">
      <c r="EW6201" s="31"/>
      <c r="FB6201" s="5"/>
      <c r="FI6201" s="5"/>
      <c r="FJ6201" s="139"/>
      <c r="FL6201" s="2"/>
      <c r="FN6201" s="2"/>
    </row>
    <row r="6202" spans="153:170" x14ac:dyDescent="0.35">
      <c r="EW6202" s="31"/>
      <c r="FB6202" s="5"/>
      <c r="FI6202" s="5"/>
      <c r="FJ6202" s="139"/>
      <c r="FL6202" s="2"/>
      <c r="FN6202" s="2"/>
    </row>
    <row r="6203" spans="153:170" x14ac:dyDescent="0.35">
      <c r="EW6203" s="31"/>
      <c r="FB6203" s="5"/>
      <c r="FI6203" s="5"/>
      <c r="FJ6203" s="139"/>
      <c r="FL6203" s="2"/>
      <c r="FN6203" s="2"/>
    </row>
    <row r="6204" spans="153:170" x14ac:dyDescent="0.35">
      <c r="EW6204" s="31"/>
      <c r="FB6204" s="5"/>
      <c r="FI6204" s="5"/>
      <c r="FJ6204" s="139"/>
      <c r="FL6204" s="2"/>
      <c r="FN6204" s="2"/>
    </row>
    <row r="6205" spans="153:170" x14ac:dyDescent="0.35">
      <c r="EW6205" s="31"/>
      <c r="FB6205" s="5"/>
      <c r="FI6205" s="5"/>
      <c r="FJ6205" s="139"/>
      <c r="FL6205" s="2"/>
      <c r="FN6205" s="2"/>
    </row>
    <row r="6206" spans="153:170" x14ac:dyDescent="0.35">
      <c r="EW6206" s="31"/>
      <c r="FB6206" s="5"/>
      <c r="FI6206" s="5"/>
      <c r="FJ6206" s="139"/>
      <c r="FL6206" s="2"/>
      <c r="FN6206" s="2"/>
    </row>
    <row r="6207" spans="153:170" x14ac:dyDescent="0.35">
      <c r="EW6207" s="31"/>
      <c r="FB6207" s="5"/>
      <c r="FI6207" s="5"/>
      <c r="FJ6207" s="139"/>
      <c r="FL6207" s="2"/>
      <c r="FN6207" s="2"/>
    </row>
    <row r="6208" spans="153:170" x14ac:dyDescent="0.35">
      <c r="EW6208" s="31"/>
      <c r="FB6208" s="5"/>
      <c r="FI6208" s="5"/>
      <c r="FJ6208" s="139"/>
      <c r="FL6208" s="2"/>
      <c r="FN6208" s="2"/>
    </row>
    <row r="6209" spans="153:170" x14ac:dyDescent="0.35">
      <c r="EW6209" s="31"/>
      <c r="FB6209" s="5"/>
      <c r="FI6209" s="5"/>
      <c r="FJ6209" s="139"/>
      <c r="FL6209" s="2"/>
      <c r="FN6209" s="2"/>
    </row>
    <row r="6210" spans="153:170" x14ac:dyDescent="0.35">
      <c r="EW6210" s="31"/>
      <c r="FB6210" s="5"/>
      <c r="FI6210" s="5"/>
      <c r="FJ6210" s="139"/>
      <c r="FL6210" s="2"/>
      <c r="FN6210" s="2"/>
    </row>
    <row r="6211" spans="153:170" x14ac:dyDescent="0.35">
      <c r="EW6211" s="31"/>
      <c r="FB6211" s="5"/>
      <c r="FI6211" s="5"/>
      <c r="FJ6211" s="139"/>
      <c r="FL6211" s="2"/>
      <c r="FN6211" s="2"/>
    </row>
    <row r="6212" spans="153:170" x14ac:dyDescent="0.35">
      <c r="EW6212" s="31"/>
      <c r="FB6212" s="5"/>
      <c r="FI6212" s="5"/>
      <c r="FJ6212" s="139"/>
      <c r="FL6212" s="2"/>
      <c r="FN6212" s="2"/>
    </row>
    <row r="6213" spans="153:170" x14ac:dyDescent="0.35">
      <c r="EW6213" s="31"/>
      <c r="FB6213" s="5"/>
      <c r="FI6213" s="5"/>
      <c r="FJ6213" s="139"/>
      <c r="FL6213" s="2"/>
      <c r="FN6213" s="2"/>
    </row>
    <row r="6214" spans="153:170" x14ac:dyDescent="0.35">
      <c r="EW6214" s="31"/>
      <c r="FB6214" s="5"/>
      <c r="FI6214" s="5"/>
      <c r="FJ6214" s="139"/>
      <c r="FL6214" s="2"/>
      <c r="FN6214" s="2"/>
    </row>
    <row r="6215" spans="153:170" x14ac:dyDescent="0.35">
      <c r="EW6215" s="31"/>
      <c r="FB6215" s="5"/>
      <c r="FI6215" s="5"/>
      <c r="FJ6215" s="139"/>
      <c r="FL6215" s="2"/>
      <c r="FN6215" s="2"/>
    </row>
    <row r="6216" spans="153:170" x14ac:dyDescent="0.35">
      <c r="EW6216" s="31"/>
      <c r="FB6216" s="5"/>
      <c r="FI6216" s="5"/>
      <c r="FJ6216" s="139"/>
      <c r="FL6216" s="2"/>
      <c r="FN6216" s="2"/>
    </row>
    <row r="6217" spans="153:170" x14ac:dyDescent="0.35">
      <c r="EW6217" s="31"/>
      <c r="FB6217" s="5"/>
      <c r="FI6217" s="5"/>
      <c r="FJ6217" s="139"/>
      <c r="FL6217" s="2"/>
      <c r="FN6217" s="2"/>
    </row>
    <row r="6218" spans="153:170" x14ac:dyDescent="0.35">
      <c r="EW6218" s="31"/>
      <c r="FB6218" s="5"/>
      <c r="FI6218" s="5"/>
      <c r="FJ6218" s="139"/>
      <c r="FL6218" s="2"/>
      <c r="FN6218" s="2"/>
    </row>
    <row r="6219" spans="153:170" x14ac:dyDescent="0.35">
      <c r="EW6219" s="31"/>
      <c r="FB6219" s="5"/>
      <c r="FI6219" s="5"/>
      <c r="FJ6219" s="139"/>
      <c r="FL6219" s="2"/>
      <c r="FN6219" s="2"/>
    </row>
    <row r="6220" spans="153:170" x14ac:dyDescent="0.35">
      <c r="EW6220" s="31"/>
      <c r="FB6220" s="5"/>
      <c r="FI6220" s="5"/>
      <c r="FJ6220" s="139"/>
      <c r="FL6220" s="2"/>
      <c r="FN6220" s="2"/>
    </row>
    <row r="6221" spans="153:170" x14ac:dyDescent="0.35">
      <c r="EW6221" s="31"/>
      <c r="FB6221" s="5"/>
      <c r="FI6221" s="5"/>
      <c r="FJ6221" s="139"/>
      <c r="FL6221" s="2"/>
      <c r="FN6221" s="2"/>
    </row>
    <row r="6222" spans="153:170" x14ac:dyDescent="0.35">
      <c r="EW6222" s="31"/>
      <c r="FB6222" s="5"/>
      <c r="FI6222" s="5"/>
      <c r="FJ6222" s="139"/>
      <c r="FL6222" s="2"/>
      <c r="FN6222" s="2"/>
    </row>
    <row r="6223" spans="153:170" x14ac:dyDescent="0.35">
      <c r="EW6223" s="31"/>
      <c r="FB6223" s="5"/>
      <c r="FI6223" s="5"/>
      <c r="FJ6223" s="139"/>
      <c r="FL6223" s="2"/>
      <c r="FN6223" s="2"/>
    </row>
    <row r="6224" spans="153:170" x14ac:dyDescent="0.35">
      <c r="EW6224" s="31"/>
      <c r="FB6224" s="5"/>
      <c r="FI6224" s="5"/>
      <c r="FJ6224" s="139"/>
      <c r="FL6224" s="2"/>
      <c r="FN6224" s="2"/>
    </row>
    <row r="6225" spans="153:170" x14ac:dyDescent="0.35">
      <c r="EW6225" s="31"/>
      <c r="FB6225" s="5"/>
      <c r="FI6225" s="5"/>
      <c r="FJ6225" s="139"/>
      <c r="FL6225" s="2"/>
      <c r="FN6225" s="2"/>
    </row>
    <row r="6226" spans="153:170" x14ac:dyDescent="0.35">
      <c r="EW6226" s="31"/>
      <c r="FB6226" s="5"/>
      <c r="FI6226" s="5"/>
      <c r="FJ6226" s="139"/>
      <c r="FL6226" s="2"/>
      <c r="FN6226" s="2"/>
    </row>
    <row r="6227" spans="153:170" x14ac:dyDescent="0.35">
      <c r="EW6227" s="31"/>
      <c r="FB6227" s="5"/>
      <c r="FI6227" s="5"/>
      <c r="FJ6227" s="139"/>
      <c r="FL6227" s="2"/>
      <c r="FN6227" s="2"/>
    </row>
    <row r="6228" spans="153:170" x14ac:dyDescent="0.35">
      <c r="EW6228" s="31"/>
      <c r="FB6228" s="5"/>
      <c r="FI6228" s="5"/>
      <c r="FJ6228" s="139"/>
      <c r="FL6228" s="2"/>
      <c r="FN6228" s="2"/>
    </row>
    <row r="6229" spans="153:170" x14ac:dyDescent="0.35">
      <c r="EW6229" s="31"/>
      <c r="FB6229" s="5"/>
      <c r="FI6229" s="5"/>
      <c r="FJ6229" s="139"/>
      <c r="FL6229" s="2"/>
      <c r="FN6229" s="2"/>
    </row>
    <row r="6230" spans="153:170" x14ac:dyDescent="0.35">
      <c r="EW6230" s="31"/>
      <c r="FB6230" s="5"/>
      <c r="FI6230" s="5"/>
      <c r="FJ6230" s="139"/>
      <c r="FL6230" s="2"/>
      <c r="FN6230" s="2"/>
    </row>
    <row r="6231" spans="153:170" x14ac:dyDescent="0.35">
      <c r="EW6231" s="31"/>
      <c r="FB6231" s="5"/>
      <c r="FI6231" s="5"/>
      <c r="FJ6231" s="139"/>
      <c r="FL6231" s="2"/>
      <c r="FN6231" s="2"/>
    </row>
    <row r="6232" spans="153:170" x14ac:dyDescent="0.35">
      <c r="EW6232" s="31"/>
      <c r="FB6232" s="5"/>
      <c r="FI6232" s="5"/>
      <c r="FJ6232" s="139"/>
      <c r="FL6232" s="2"/>
      <c r="FN6232" s="2"/>
    </row>
    <row r="6233" spans="153:170" x14ac:dyDescent="0.35">
      <c r="EW6233" s="31"/>
      <c r="FB6233" s="5"/>
      <c r="FI6233" s="5"/>
      <c r="FJ6233" s="139"/>
      <c r="FL6233" s="2"/>
      <c r="FN6233" s="2"/>
    </row>
    <row r="6234" spans="153:170" x14ac:dyDescent="0.35">
      <c r="EW6234" s="31"/>
      <c r="FB6234" s="5"/>
      <c r="FI6234" s="5"/>
      <c r="FJ6234" s="139"/>
      <c r="FL6234" s="2"/>
      <c r="FN6234" s="2"/>
    </row>
    <row r="6235" spans="153:170" x14ac:dyDescent="0.35">
      <c r="EW6235" s="31"/>
      <c r="FB6235" s="5"/>
      <c r="FI6235" s="5"/>
      <c r="FJ6235" s="139"/>
      <c r="FL6235" s="2"/>
      <c r="FN6235" s="2"/>
    </row>
    <row r="6236" spans="153:170" x14ac:dyDescent="0.35">
      <c r="EW6236" s="31"/>
      <c r="FB6236" s="5"/>
      <c r="FI6236" s="5"/>
      <c r="FJ6236" s="139"/>
      <c r="FL6236" s="2"/>
      <c r="FN6236" s="2"/>
    </row>
    <row r="6237" spans="153:170" x14ac:dyDescent="0.35">
      <c r="EW6237" s="31"/>
      <c r="FB6237" s="5"/>
      <c r="FI6237" s="5"/>
      <c r="FJ6237" s="139"/>
      <c r="FL6237" s="2"/>
      <c r="FN6237" s="2"/>
    </row>
    <row r="6238" spans="153:170" x14ac:dyDescent="0.35">
      <c r="EW6238" s="31"/>
      <c r="FB6238" s="5"/>
      <c r="FI6238" s="5"/>
      <c r="FJ6238" s="139"/>
      <c r="FL6238" s="2"/>
      <c r="FN6238" s="2"/>
    </row>
    <row r="6239" spans="153:170" x14ac:dyDescent="0.35">
      <c r="EW6239" s="31"/>
      <c r="FB6239" s="5"/>
      <c r="FI6239" s="5"/>
      <c r="FJ6239" s="139"/>
      <c r="FL6239" s="2"/>
      <c r="FN6239" s="2"/>
    </row>
    <row r="6240" spans="153:170" x14ac:dyDescent="0.35">
      <c r="EW6240" s="31"/>
      <c r="FB6240" s="5"/>
      <c r="FI6240" s="5"/>
      <c r="FJ6240" s="139"/>
      <c r="FL6240" s="2"/>
      <c r="FN6240" s="2"/>
    </row>
    <row r="6241" spans="153:170" x14ac:dyDescent="0.35">
      <c r="EW6241" s="31"/>
      <c r="FB6241" s="5"/>
      <c r="FI6241" s="5"/>
      <c r="FJ6241" s="139"/>
      <c r="FL6241" s="2"/>
      <c r="FN6241" s="2"/>
    </row>
    <row r="6242" spans="153:170" x14ac:dyDescent="0.35">
      <c r="EW6242" s="31"/>
      <c r="FB6242" s="5"/>
      <c r="FI6242" s="5"/>
      <c r="FJ6242" s="139"/>
      <c r="FL6242" s="2"/>
      <c r="FN6242" s="2"/>
    </row>
    <row r="6243" spans="153:170" x14ac:dyDescent="0.35">
      <c r="EW6243" s="31"/>
      <c r="FB6243" s="5"/>
      <c r="FI6243" s="5"/>
      <c r="FJ6243" s="139"/>
      <c r="FL6243" s="2"/>
      <c r="FN6243" s="2"/>
    </row>
    <row r="6244" spans="153:170" x14ac:dyDescent="0.35">
      <c r="EW6244" s="31"/>
      <c r="FB6244" s="5"/>
      <c r="FI6244" s="5"/>
      <c r="FJ6244" s="139"/>
      <c r="FL6244" s="2"/>
      <c r="FN6244" s="2"/>
    </row>
    <row r="6245" spans="153:170" x14ac:dyDescent="0.35">
      <c r="EW6245" s="31"/>
      <c r="FB6245" s="5"/>
      <c r="FI6245" s="5"/>
      <c r="FJ6245" s="139"/>
      <c r="FL6245" s="2"/>
      <c r="FN6245" s="2"/>
    </row>
    <row r="6246" spans="153:170" x14ac:dyDescent="0.35">
      <c r="EW6246" s="31"/>
      <c r="FB6246" s="5"/>
      <c r="FI6246" s="5"/>
      <c r="FJ6246" s="139"/>
      <c r="FL6246" s="2"/>
      <c r="FN6246" s="2"/>
    </row>
    <row r="6247" spans="153:170" x14ac:dyDescent="0.35">
      <c r="EW6247" s="31"/>
      <c r="FB6247" s="5"/>
      <c r="FI6247" s="5"/>
      <c r="FJ6247" s="139"/>
      <c r="FL6247" s="2"/>
      <c r="FN6247" s="2"/>
    </row>
    <row r="6248" spans="153:170" x14ac:dyDescent="0.35">
      <c r="EW6248" s="31"/>
      <c r="FB6248" s="5"/>
      <c r="FI6248" s="5"/>
      <c r="FJ6248" s="139"/>
      <c r="FL6248" s="2"/>
      <c r="FN6248" s="2"/>
    </row>
    <row r="6249" spans="153:170" x14ac:dyDescent="0.35">
      <c r="EW6249" s="31"/>
      <c r="FB6249" s="5"/>
      <c r="FI6249" s="5"/>
      <c r="FJ6249" s="139"/>
      <c r="FL6249" s="2"/>
      <c r="FN6249" s="2"/>
    </row>
    <row r="6250" spans="153:170" x14ac:dyDescent="0.35">
      <c r="EW6250" s="31"/>
      <c r="FB6250" s="5"/>
      <c r="FI6250" s="5"/>
      <c r="FJ6250" s="139"/>
      <c r="FL6250" s="2"/>
      <c r="FN6250" s="2"/>
    </row>
    <row r="6251" spans="153:170" x14ac:dyDescent="0.35">
      <c r="EW6251" s="31"/>
      <c r="FB6251" s="5"/>
      <c r="FI6251" s="5"/>
      <c r="FJ6251" s="139"/>
      <c r="FL6251" s="2"/>
      <c r="FN6251" s="2"/>
    </row>
    <row r="6252" spans="153:170" x14ac:dyDescent="0.35">
      <c r="EW6252" s="31"/>
      <c r="FB6252" s="5"/>
      <c r="FI6252" s="5"/>
      <c r="FJ6252" s="139"/>
      <c r="FL6252" s="2"/>
      <c r="FN6252" s="2"/>
    </row>
    <row r="6253" spans="153:170" x14ac:dyDescent="0.35">
      <c r="EW6253" s="31"/>
      <c r="FB6253" s="5"/>
      <c r="FI6253" s="5"/>
      <c r="FJ6253" s="139"/>
      <c r="FL6253" s="2"/>
      <c r="FN6253" s="2"/>
    </row>
    <row r="6254" spans="153:170" x14ac:dyDescent="0.35">
      <c r="EW6254" s="31"/>
      <c r="FB6254" s="5"/>
      <c r="FI6254" s="5"/>
      <c r="FJ6254" s="139"/>
      <c r="FL6254" s="2"/>
      <c r="FN6254" s="2"/>
    </row>
    <row r="6255" spans="153:170" x14ac:dyDescent="0.35">
      <c r="EW6255" s="31"/>
      <c r="FB6255" s="5"/>
      <c r="FI6255" s="5"/>
      <c r="FJ6255" s="139"/>
      <c r="FL6255" s="2"/>
      <c r="FN6255" s="2"/>
    </row>
    <row r="6256" spans="153:170" x14ac:dyDescent="0.35">
      <c r="EW6256" s="31"/>
      <c r="FB6256" s="5"/>
      <c r="FI6256" s="5"/>
      <c r="FJ6256" s="139"/>
      <c r="FL6256" s="2"/>
      <c r="FN6256" s="2"/>
    </row>
    <row r="6257" spans="153:170" x14ac:dyDescent="0.35">
      <c r="EW6257" s="31"/>
      <c r="FB6257" s="5"/>
      <c r="FI6257" s="5"/>
      <c r="FJ6257" s="139"/>
      <c r="FL6257" s="2"/>
      <c r="FN6257" s="2"/>
    </row>
    <row r="6258" spans="153:170" x14ac:dyDescent="0.35">
      <c r="EW6258" s="31"/>
      <c r="FB6258" s="5"/>
      <c r="FI6258" s="5"/>
      <c r="FJ6258" s="139"/>
      <c r="FL6258" s="2"/>
      <c r="FN6258" s="2"/>
    </row>
    <row r="6259" spans="153:170" x14ac:dyDescent="0.35">
      <c r="EW6259" s="31"/>
      <c r="FB6259" s="5"/>
      <c r="FI6259" s="5"/>
      <c r="FJ6259" s="139"/>
      <c r="FL6259" s="2"/>
      <c r="FN6259" s="2"/>
    </row>
    <row r="6260" spans="153:170" x14ac:dyDescent="0.35">
      <c r="EW6260" s="31"/>
      <c r="FB6260" s="5"/>
      <c r="FI6260" s="5"/>
      <c r="FJ6260" s="139"/>
      <c r="FL6260" s="2"/>
      <c r="FN6260" s="2"/>
    </row>
    <row r="6261" spans="153:170" x14ac:dyDescent="0.35">
      <c r="EW6261" s="31"/>
      <c r="FB6261" s="5"/>
      <c r="FI6261" s="5"/>
      <c r="FJ6261" s="139"/>
      <c r="FL6261" s="2"/>
      <c r="FN6261" s="2"/>
    </row>
    <row r="6262" spans="153:170" x14ac:dyDescent="0.35">
      <c r="EW6262" s="31"/>
      <c r="FB6262" s="5"/>
      <c r="FI6262" s="5"/>
      <c r="FJ6262" s="139"/>
      <c r="FL6262" s="2"/>
      <c r="FN6262" s="2"/>
    </row>
    <row r="6263" spans="153:170" x14ac:dyDescent="0.35">
      <c r="EW6263" s="31"/>
      <c r="FB6263" s="5"/>
      <c r="FI6263" s="5"/>
      <c r="FJ6263" s="139"/>
      <c r="FL6263" s="2"/>
      <c r="FN6263" s="2"/>
    </row>
    <row r="6264" spans="153:170" x14ac:dyDescent="0.35">
      <c r="EW6264" s="31"/>
      <c r="FB6264" s="5"/>
      <c r="FI6264" s="5"/>
      <c r="FJ6264" s="139"/>
      <c r="FL6264" s="2"/>
      <c r="FN6264" s="2"/>
    </row>
    <row r="6265" spans="153:170" x14ac:dyDescent="0.35">
      <c r="EW6265" s="31"/>
      <c r="FB6265" s="5"/>
      <c r="FI6265" s="5"/>
      <c r="FJ6265" s="139"/>
      <c r="FL6265" s="2"/>
      <c r="FN6265" s="2"/>
    </row>
    <row r="6266" spans="153:170" x14ac:dyDescent="0.35">
      <c r="EW6266" s="31"/>
      <c r="FB6266" s="5"/>
      <c r="FI6266" s="5"/>
      <c r="FJ6266" s="139"/>
      <c r="FL6266" s="2"/>
      <c r="FN6266" s="2"/>
    </row>
    <row r="6267" spans="153:170" x14ac:dyDescent="0.35">
      <c r="EW6267" s="31"/>
      <c r="FB6267" s="5"/>
      <c r="FI6267" s="5"/>
      <c r="FJ6267" s="139"/>
      <c r="FL6267" s="2"/>
      <c r="FN6267" s="2"/>
    </row>
    <row r="6268" spans="153:170" x14ac:dyDescent="0.35">
      <c r="EW6268" s="31"/>
      <c r="FB6268" s="5"/>
      <c r="FI6268" s="5"/>
      <c r="FJ6268" s="139"/>
      <c r="FL6268" s="2"/>
      <c r="FN6268" s="2"/>
    </row>
    <row r="6269" spans="153:170" x14ac:dyDescent="0.35">
      <c r="EW6269" s="31"/>
      <c r="FB6269" s="5"/>
      <c r="FI6269" s="5"/>
      <c r="FJ6269" s="139"/>
      <c r="FL6269" s="2"/>
      <c r="FN6269" s="2"/>
    </row>
    <row r="6270" spans="153:170" x14ac:dyDescent="0.35">
      <c r="EW6270" s="31"/>
      <c r="FB6270" s="5"/>
      <c r="FI6270" s="5"/>
      <c r="FJ6270" s="139"/>
      <c r="FL6270" s="2"/>
      <c r="FN6270" s="2"/>
    </row>
    <row r="6271" spans="153:170" x14ac:dyDescent="0.35">
      <c r="EW6271" s="31"/>
      <c r="FB6271" s="5"/>
      <c r="FI6271" s="5"/>
      <c r="FJ6271" s="139"/>
      <c r="FL6271" s="2"/>
      <c r="FN6271" s="2"/>
    </row>
    <row r="6272" spans="153:170" x14ac:dyDescent="0.35">
      <c r="EW6272" s="31"/>
      <c r="FB6272" s="5"/>
      <c r="FI6272" s="5"/>
      <c r="FJ6272" s="139"/>
      <c r="FL6272" s="2"/>
      <c r="FN6272" s="2"/>
    </row>
    <row r="6273" spans="153:170" x14ac:dyDescent="0.35">
      <c r="EW6273" s="31"/>
      <c r="FB6273" s="5"/>
      <c r="FI6273" s="5"/>
      <c r="FJ6273" s="139"/>
      <c r="FL6273" s="2"/>
      <c r="FN6273" s="2"/>
    </row>
    <row r="6274" spans="153:170" x14ac:dyDescent="0.35">
      <c r="EW6274" s="31"/>
      <c r="FB6274" s="5"/>
      <c r="FI6274" s="5"/>
      <c r="FJ6274" s="139"/>
      <c r="FL6274" s="2"/>
      <c r="FN6274" s="2"/>
    </row>
    <row r="6275" spans="153:170" x14ac:dyDescent="0.35">
      <c r="EW6275" s="31"/>
      <c r="FB6275" s="5"/>
      <c r="FI6275" s="5"/>
      <c r="FJ6275" s="139"/>
      <c r="FL6275" s="2"/>
      <c r="FN6275" s="2"/>
    </row>
    <row r="6276" spans="153:170" x14ac:dyDescent="0.35">
      <c r="EW6276" s="31"/>
      <c r="FB6276" s="5"/>
      <c r="FI6276" s="5"/>
      <c r="FJ6276" s="139"/>
      <c r="FL6276" s="2"/>
      <c r="FN6276" s="2"/>
    </row>
    <row r="6277" spans="153:170" x14ac:dyDescent="0.35">
      <c r="EW6277" s="31"/>
      <c r="FB6277" s="5"/>
      <c r="FI6277" s="5"/>
      <c r="FJ6277" s="139"/>
      <c r="FL6277" s="2"/>
      <c r="FN6277" s="2"/>
    </row>
    <row r="6278" spans="153:170" x14ac:dyDescent="0.35">
      <c r="EW6278" s="31"/>
      <c r="FB6278" s="5"/>
      <c r="FI6278" s="5"/>
      <c r="FJ6278" s="139"/>
      <c r="FL6278" s="2"/>
      <c r="FN6278" s="2"/>
    </row>
    <row r="6279" spans="153:170" x14ac:dyDescent="0.35">
      <c r="EW6279" s="31"/>
      <c r="FB6279" s="5"/>
      <c r="FI6279" s="5"/>
      <c r="FJ6279" s="139"/>
      <c r="FL6279" s="2"/>
      <c r="FN6279" s="2"/>
    </row>
    <row r="6280" spans="153:170" x14ac:dyDescent="0.35">
      <c r="EW6280" s="31"/>
      <c r="FB6280" s="5"/>
      <c r="FI6280" s="5"/>
      <c r="FJ6280" s="139"/>
      <c r="FL6280" s="2"/>
      <c r="FN6280" s="2"/>
    </row>
    <row r="6281" spans="153:170" x14ac:dyDescent="0.35">
      <c r="EW6281" s="31"/>
      <c r="FB6281" s="5"/>
      <c r="FI6281" s="5"/>
      <c r="FJ6281" s="139"/>
      <c r="FL6281" s="2"/>
      <c r="FN6281" s="2"/>
    </row>
    <row r="6282" spans="153:170" x14ac:dyDescent="0.35">
      <c r="EW6282" s="31"/>
      <c r="FB6282" s="5"/>
      <c r="FI6282" s="5"/>
      <c r="FJ6282" s="139"/>
      <c r="FL6282" s="2"/>
      <c r="FN6282" s="2"/>
    </row>
    <row r="6283" spans="153:170" x14ac:dyDescent="0.35">
      <c r="EW6283" s="31"/>
      <c r="FB6283" s="5"/>
      <c r="FI6283" s="5"/>
      <c r="FJ6283" s="139"/>
      <c r="FL6283" s="2"/>
      <c r="FN6283" s="2"/>
    </row>
    <row r="6284" spans="153:170" x14ac:dyDescent="0.35">
      <c r="EW6284" s="31"/>
      <c r="FB6284" s="5"/>
      <c r="FI6284" s="5"/>
      <c r="FJ6284" s="139"/>
      <c r="FL6284" s="2"/>
      <c r="FN6284" s="2"/>
    </row>
    <row r="6285" spans="153:170" x14ac:dyDescent="0.35">
      <c r="EW6285" s="31"/>
      <c r="FB6285" s="5"/>
      <c r="FI6285" s="5"/>
      <c r="FJ6285" s="139"/>
      <c r="FL6285" s="2"/>
      <c r="FN6285" s="2"/>
    </row>
    <row r="6286" spans="153:170" x14ac:dyDescent="0.35">
      <c r="EW6286" s="31"/>
      <c r="FB6286" s="5"/>
      <c r="FI6286" s="5"/>
      <c r="FJ6286" s="139"/>
      <c r="FL6286" s="2"/>
      <c r="FN6286" s="2"/>
    </row>
    <row r="6287" spans="153:170" x14ac:dyDescent="0.35">
      <c r="EW6287" s="31"/>
      <c r="FB6287" s="5"/>
      <c r="FI6287" s="5"/>
      <c r="FJ6287" s="139"/>
      <c r="FL6287" s="2"/>
      <c r="FN6287" s="2"/>
    </row>
    <row r="6288" spans="153:170" x14ac:dyDescent="0.35">
      <c r="EW6288" s="31"/>
      <c r="FB6288" s="5"/>
      <c r="FI6288" s="5"/>
      <c r="FJ6288" s="139"/>
      <c r="FL6288" s="2"/>
      <c r="FN6288" s="2"/>
    </row>
    <row r="6289" spans="153:170" x14ac:dyDescent="0.35">
      <c r="EW6289" s="31"/>
      <c r="FB6289" s="5"/>
      <c r="FI6289" s="5"/>
      <c r="FJ6289" s="139"/>
      <c r="FL6289" s="2"/>
      <c r="FN6289" s="2"/>
    </row>
    <row r="6290" spans="153:170" x14ac:dyDescent="0.35">
      <c r="EW6290" s="31"/>
      <c r="FB6290" s="5"/>
      <c r="FI6290" s="5"/>
      <c r="FJ6290" s="139"/>
      <c r="FL6290" s="2"/>
      <c r="FN6290" s="2"/>
    </row>
    <row r="6291" spans="153:170" x14ac:dyDescent="0.35">
      <c r="EW6291" s="31"/>
      <c r="FB6291" s="5"/>
      <c r="FI6291" s="5"/>
      <c r="FJ6291" s="139"/>
      <c r="FL6291" s="2"/>
      <c r="FN6291" s="2"/>
    </row>
    <row r="6292" spans="153:170" x14ac:dyDescent="0.35">
      <c r="EW6292" s="31"/>
      <c r="FB6292" s="5"/>
      <c r="FI6292" s="5"/>
      <c r="FJ6292" s="139"/>
      <c r="FL6292" s="2"/>
      <c r="FN6292" s="2"/>
    </row>
    <row r="6293" spans="153:170" x14ac:dyDescent="0.35">
      <c r="EW6293" s="31"/>
      <c r="FB6293" s="5"/>
      <c r="FI6293" s="5"/>
      <c r="FJ6293" s="139"/>
      <c r="FL6293" s="2"/>
      <c r="FN6293" s="2"/>
    </row>
    <row r="6294" spans="153:170" x14ac:dyDescent="0.35">
      <c r="EW6294" s="31"/>
      <c r="FB6294" s="5"/>
      <c r="FI6294" s="5"/>
      <c r="FJ6294" s="139"/>
      <c r="FL6294" s="2"/>
      <c r="FN6294" s="2"/>
    </row>
    <row r="6295" spans="153:170" x14ac:dyDescent="0.35">
      <c r="EW6295" s="31"/>
      <c r="FB6295" s="5"/>
      <c r="FI6295" s="5"/>
      <c r="FJ6295" s="139"/>
      <c r="FL6295" s="2"/>
      <c r="FN6295" s="2"/>
    </row>
    <row r="6296" spans="153:170" x14ac:dyDescent="0.35">
      <c r="EW6296" s="31"/>
      <c r="FB6296" s="5"/>
      <c r="FI6296" s="5"/>
      <c r="FJ6296" s="139"/>
      <c r="FL6296" s="2"/>
      <c r="FN6296" s="2"/>
    </row>
    <row r="6297" spans="153:170" x14ac:dyDescent="0.35">
      <c r="EW6297" s="31"/>
      <c r="FB6297" s="5"/>
      <c r="FI6297" s="5"/>
      <c r="FJ6297" s="139"/>
      <c r="FL6297" s="2"/>
      <c r="FN6297" s="2"/>
    </row>
    <row r="6298" spans="153:170" x14ac:dyDescent="0.35">
      <c r="EW6298" s="31"/>
      <c r="FB6298" s="5"/>
      <c r="FI6298" s="5"/>
      <c r="FJ6298" s="139"/>
      <c r="FL6298" s="2"/>
      <c r="FN6298" s="2"/>
    </row>
    <row r="6299" spans="153:170" x14ac:dyDescent="0.35">
      <c r="EW6299" s="31"/>
      <c r="FB6299" s="5"/>
      <c r="FI6299" s="5"/>
      <c r="FJ6299" s="139"/>
      <c r="FL6299" s="2"/>
      <c r="FN6299" s="2"/>
    </row>
    <row r="6300" spans="153:170" x14ac:dyDescent="0.35">
      <c r="EW6300" s="31"/>
      <c r="FB6300" s="5"/>
      <c r="FI6300" s="5"/>
      <c r="FJ6300" s="139"/>
      <c r="FL6300" s="2"/>
      <c r="FN6300" s="2"/>
    </row>
    <row r="6301" spans="153:170" x14ac:dyDescent="0.35">
      <c r="EW6301" s="31"/>
      <c r="FB6301" s="5"/>
      <c r="FI6301" s="5"/>
      <c r="FJ6301" s="139"/>
      <c r="FL6301" s="2"/>
      <c r="FN6301" s="2"/>
    </row>
    <row r="6302" spans="153:170" x14ac:dyDescent="0.35">
      <c r="EW6302" s="31"/>
      <c r="FB6302" s="5"/>
      <c r="FI6302" s="5"/>
      <c r="FJ6302" s="139"/>
      <c r="FL6302" s="2"/>
      <c r="FN6302" s="2"/>
    </row>
    <row r="6303" spans="153:170" x14ac:dyDescent="0.35">
      <c r="EW6303" s="31"/>
      <c r="FB6303" s="5"/>
      <c r="FI6303" s="5"/>
      <c r="FJ6303" s="139"/>
      <c r="FL6303" s="2"/>
      <c r="FN6303" s="2"/>
    </row>
    <row r="6304" spans="153:170" x14ac:dyDescent="0.35">
      <c r="EW6304" s="31"/>
      <c r="FB6304" s="5"/>
      <c r="FI6304" s="5"/>
      <c r="FJ6304" s="139"/>
      <c r="FL6304" s="2"/>
      <c r="FN6304" s="2"/>
    </row>
    <row r="6305" spans="153:170" x14ac:dyDescent="0.35">
      <c r="EW6305" s="31"/>
      <c r="FB6305" s="5"/>
      <c r="FI6305" s="5"/>
      <c r="FJ6305" s="139"/>
      <c r="FL6305" s="2"/>
      <c r="FN6305" s="2"/>
    </row>
    <row r="6306" spans="153:170" x14ac:dyDescent="0.35">
      <c r="EW6306" s="31"/>
      <c r="FB6306" s="5"/>
      <c r="FI6306" s="5"/>
      <c r="FJ6306" s="139"/>
      <c r="FL6306" s="2"/>
      <c r="FN6306" s="2"/>
    </row>
    <row r="6307" spans="153:170" x14ac:dyDescent="0.35">
      <c r="EW6307" s="31"/>
      <c r="FB6307" s="5"/>
      <c r="FI6307" s="5"/>
      <c r="FJ6307" s="139"/>
      <c r="FL6307" s="2"/>
      <c r="FN6307" s="2"/>
    </row>
    <row r="6308" spans="153:170" x14ac:dyDescent="0.35">
      <c r="EW6308" s="31"/>
      <c r="FB6308" s="5"/>
      <c r="FI6308" s="5"/>
      <c r="FJ6308" s="139"/>
      <c r="FL6308" s="2"/>
      <c r="FN6308" s="2"/>
    </row>
    <row r="6309" spans="153:170" x14ac:dyDescent="0.35">
      <c r="EW6309" s="31"/>
      <c r="FB6309" s="5"/>
      <c r="FI6309" s="5"/>
      <c r="FJ6309" s="139"/>
      <c r="FL6309" s="2"/>
      <c r="FN6309" s="2"/>
    </row>
    <row r="6310" spans="153:170" x14ac:dyDescent="0.35">
      <c r="EW6310" s="31"/>
      <c r="FB6310" s="5"/>
      <c r="FI6310" s="5"/>
      <c r="FJ6310" s="139"/>
      <c r="FL6310" s="2"/>
      <c r="FN6310" s="2"/>
    </row>
    <row r="6311" spans="153:170" x14ac:dyDescent="0.35">
      <c r="EW6311" s="31"/>
      <c r="FB6311" s="5"/>
      <c r="FI6311" s="5"/>
      <c r="FJ6311" s="139"/>
      <c r="FL6311" s="2"/>
      <c r="FN6311" s="2"/>
    </row>
    <row r="6312" spans="153:170" x14ac:dyDescent="0.35">
      <c r="EW6312" s="31"/>
      <c r="FB6312" s="5"/>
      <c r="FI6312" s="5"/>
      <c r="FJ6312" s="139"/>
      <c r="FL6312" s="2"/>
      <c r="FN6312" s="2"/>
    </row>
    <row r="6313" spans="153:170" x14ac:dyDescent="0.35">
      <c r="EW6313" s="31"/>
      <c r="FB6313" s="5"/>
      <c r="FI6313" s="5"/>
      <c r="FJ6313" s="139"/>
      <c r="FL6313" s="2"/>
      <c r="FN6313" s="2"/>
    </row>
    <row r="6314" spans="153:170" x14ac:dyDescent="0.35">
      <c r="EW6314" s="31"/>
      <c r="FB6314" s="5"/>
      <c r="FI6314" s="5"/>
      <c r="FJ6314" s="139"/>
      <c r="FL6314" s="2"/>
      <c r="FN6314" s="2"/>
    </row>
    <row r="6315" spans="153:170" x14ac:dyDescent="0.35">
      <c r="EW6315" s="31"/>
      <c r="FB6315" s="5"/>
      <c r="FI6315" s="5"/>
      <c r="FJ6315" s="139"/>
      <c r="FL6315" s="2"/>
      <c r="FN6315" s="2"/>
    </row>
    <row r="6316" spans="153:170" x14ac:dyDescent="0.35">
      <c r="EW6316" s="31"/>
      <c r="FB6316" s="5"/>
      <c r="FI6316" s="5"/>
      <c r="FJ6316" s="139"/>
      <c r="FL6316" s="2"/>
      <c r="FN6316" s="2"/>
    </row>
    <row r="6317" spans="153:170" x14ac:dyDescent="0.35">
      <c r="EW6317" s="31"/>
      <c r="FB6317" s="5"/>
      <c r="FI6317" s="5"/>
      <c r="FJ6317" s="139"/>
      <c r="FL6317" s="2"/>
      <c r="FN6317" s="2"/>
    </row>
    <row r="6318" spans="153:170" x14ac:dyDescent="0.35">
      <c r="EW6318" s="31"/>
      <c r="FB6318" s="5"/>
      <c r="FI6318" s="5"/>
      <c r="FJ6318" s="139"/>
      <c r="FL6318" s="2"/>
      <c r="FN6318" s="2"/>
    </row>
    <row r="6319" spans="153:170" x14ac:dyDescent="0.35">
      <c r="EW6319" s="31"/>
      <c r="FB6319" s="5"/>
      <c r="FI6319" s="5"/>
      <c r="FJ6319" s="139"/>
      <c r="FL6319" s="2"/>
      <c r="FN6319" s="2"/>
    </row>
    <row r="6320" spans="153:170" x14ac:dyDescent="0.35">
      <c r="EW6320" s="31"/>
      <c r="FB6320" s="5"/>
      <c r="FI6320" s="5"/>
      <c r="FJ6320" s="139"/>
      <c r="FL6320" s="2"/>
      <c r="FN6320" s="2"/>
    </row>
    <row r="6321" spans="153:170" x14ac:dyDescent="0.35">
      <c r="EW6321" s="31"/>
      <c r="FB6321" s="5"/>
      <c r="FI6321" s="5"/>
      <c r="FJ6321" s="139"/>
      <c r="FL6321" s="2"/>
      <c r="FN6321" s="2"/>
    </row>
    <row r="6322" spans="153:170" x14ac:dyDescent="0.35">
      <c r="EW6322" s="31"/>
      <c r="FB6322" s="5"/>
      <c r="FI6322" s="5"/>
      <c r="FJ6322" s="139"/>
      <c r="FL6322" s="2"/>
      <c r="FN6322" s="2"/>
    </row>
    <row r="6323" spans="153:170" x14ac:dyDescent="0.35">
      <c r="EW6323" s="31"/>
      <c r="FB6323" s="5"/>
      <c r="FI6323" s="5"/>
      <c r="FJ6323" s="139"/>
      <c r="FL6323" s="2"/>
      <c r="FN6323" s="2"/>
    </row>
    <row r="6324" spans="153:170" x14ac:dyDescent="0.35">
      <c r="EW6324" s="31"/>
      <c r="FB6324" s="5"/>
      <c r="FI6324" s="5"/>
      <c r="FJ6324" s="139"/>
      <c r="FL6324" s="2"/>
      <c r="FN6324" s="2"/>
    </row>
    <row r="6325" spans="153:170" x14ac:dyDescent="0.35">
      <c r="EW6325" s="31"/>
      <c r="FB6325" s="5"/>
      <c r="FI6325" s="5"/>
      <c r="FJ6325" s="139"/>
      <c r="FL6325" s="2"/>
      <c r="FN6325" s="2"/>
    </row>
    <row r="6326" spans="153:170" x14ac:dyDescent="0.35">
      <c r="EW6326" s="31"/>
      <c r="FB6326" s="5"/>
      <c r="FI6326" s="5"/>
      <c r="FJ6326" s="139"/>
      <c r="FL6326" s="2"/>
      <c r="FN6326" s="2"/>
    </row>
    <row r="6327" spans="153:170" x14ac:dyDescent="0.35">
      <c r="EW6327" s="31"/>
      <c r="FB6327" s="5"/>
      <c r="FI6327" s="5"/>
      <c r="FJ6327" s="139"/>
      <c r="FL6327" s="2"/>
      <c r="FN6327" s="2"/>
    </row>
    <row r="6328" spans="153:170" x14ac:dyDescent="0.35">
      <c r="EW6328" s="31"/>
      <c r="FB6328" s="5"/>
      <c r="FI6328" s="5"/>
      <c r="FJ6328" s="139"/>
      <c r="FL6328" s="2"/>
      <c r="FN6328" s="2"/>
    </row>
    <row r="6329" spans="153:170" x14ac:dyDescent="0.35">
      <c r="EW6329" s="31"/>
      <c r="FB6329" s="5"/>
      <c r="FI6329" s="5"/>
      <c r="FJ6329" s="139"/>
      <c r="FL6329" s="2"/>
      <c r="FN6329" s="2"/>
    </row>
    <row r="6330" spans="153:170" x14ac:dyDescent="0.35">
      <c r="EW6330" s="31"/>
      <c r="FB6330" s="5"/>
      <c r="FI6330" s="5"/>
      <c r="FJ6330" s="139"/>
      <c r="FL6330" s="2"/>
      <c r="FN6330" s="2"/>
    </row>
    <row r="6331" spans="153:170" x14ac:dyDescent="0.35">
      <c r="EW6331" s="31"/>
      <c r="FB6331" s="5"/>
      <c r="FI6331" s="5"/>
      <c r="FJ6331" s="139"/>
      <c r="FL6331" s="2"/>
      <c r="FN6331" s="2"/>
    </row>
    <row r="6332" spans="153:170" x14ac:dyDescent="0.35">
      <c r="EW6332" s="31"/>
      <c r="FB6332" s="5"/>
      <c r="FI6332" s="5"/>
      <c r="FJ6332" s="139"/>
      <c r="FL6332" s="2"/>
      <c r="FN6332" s="2"/>
    </row>
    <row r="6333" spans="153:170" x14ac:dyDescent="0.35">
      <c r="EW6333" s="31"/>
      <c r="FB6333" s="5"/>
      <c r="FI6333" s="5"/>
      <c r="FJ6333" s="139"/>
      <c r="FL6333" s="2"/>
      <c r="FN6333" s="2"/>
    </row>
    <row r="6334" spans="153:170" x14ac:dyDescent="0.35">
      <c r="EW6334" s="31"/>
      <c r="FB6334" s="5"/>
      <c r="FI6334" s="5"/>
      <c r="FJ6334" s="139"/>
      <c r="FL6334" s="2"/>
      <c r="FN6334" s="2"/>
    </row>
    <row r="6335" spans="153:170" x14ac:dyDescent="0.35">
      <c r="EW6335" s="31"/>
      <c r="FB6335" s="5"/>
      <c r="FI6335" s="5"/>
      <c r="FJ6335" s="139"/>
      <c r="FL6335" s="2"/>
      <c r="FN6335" s="2"/>
    </row>
    <row r="6336" spans="153:170" x14ac:dyDescent="0.35">
      <c r="EW6336" s="31"/>
      <c r="FB6336" s="5"/>
      <c r="FI6336" s="5"/>
      <c r="FJ6336" s="139"/>
      <c r="FL6336" s="2"/>
      <c r="FN6336" s="2"/>
    </row>
    <row r="6337" spans="153:170" x14ac:dyDescent="0.35">
      <c r="EW6337" s="31"/>
      <c r="FB6337" s="5"/>
      <c r="FI6337" s="5"/>
      <c r="FJ6337" s="139"/>
      <c r="FL6337" s="2"/>
      <c r="FN6337" s="2"/>
    </row>
    <row r="6338" spans="153:170" x14ac:dyDescent="0.35">
      <c r="EW6338" s="31"/>
      <c r="FB6338" s="5"/>
      <c r="FI6338" s="5"/>
      <c r="FJ6338" s="139"/>
      <c r="FL6338" s="2"/>
      <c r="FN6338" s="2"/>
    </row>
    <row r="6339" spans="153:170" x14ac:dyDescent="0.35">
      <c r="EW6339" s="31"/>
      <c r="FB6339" s="5"/>
      <c r="FI6339" s="5"/>
      <c r="FJ6339" s="139"/>
      <c r="FL6339" s="2"/>
      <c r="FN6339" s="2"/>
    </row>
    <row r="6340" spans="153:170" x14ac:dyDescent="0.35">
      <c r="EW6340" s="31"/>
      <c r="FB6340" s="5"/>
      <c r="FI6340" s="5"/>
      <c r="FJ6340" s="139"/>
      <c r="FL6340" s="2"/>
      <c r="FN6340" s="2"/>
    </row>
    <row r="6341" spans="153:170" x14ac:dyDescent="0.35">
      <c r="EW6341" s="31"/>
      <c r="FB6341" s="5"/>
      <c r="FI6341" s="5"/>
      <c r="FJ6341" s="139"/>
      <c r="FL6341" s="2"/>
      <c r="FN6341" s="2"/>
    </row>
    <row r="6342" spans="153:170" x14ac:dyDescent="0.35">
      <c r="EW6342" s="31"/>
      <c r="FB6342" s="5"/>
      <c r="FI6342" s="5"/>
      <c r="FJ6342" s="139"/>
      <c r="FL6342" s="2"/>
      <c r="FN6342" s="2"/>
    </row>
    <row r="6343" spans="153:170" x14ac:dyDescent="0.35">
      <c r="EW6343" s="31"/>
      <c r="FB6343" s="5"/>
      <c r="FI6343" s="5"/>
      <c r="FJ6343" s="139"/>
      <c r="FL6343" s="2"/>
      <c r="FN6343" s="2"/>
    </row>
    <row r="6344" spans="153:170" x14ac:dyDescent="0.35">
      <c r="EW6344" s="31"/>
      <c r="FB6344" s="5"/>
      <c r="FI6344" s="5"/>
      <c r="FJ6344" s="139"/>
      <c r="FL6344" s="2"/>
      <c r="FN6344" s="2"/>
    </row>
    <row r="6345" spans="153:170" x14ac:dyDescent="0.35">
      <c r="EW6345" s="31"/>
      <c r="FB6345" s="5"/>
      <c r="FI6345" s="5"/>
      <c r="FJ6345" s="139"/>
      <c r="FL6345" s="2"/>
      <c r="FN6345" s="2"/>
    </row>
    <row r="6346" spans="153:170" x14ac:dyDescent="0.35">
      <c r="EW6346" s="31"/>
      <c r="FB6346" s="5"/>
      <c r="FI6346" s="5"/>
      <c r="FJ6346" s="139"/>
      <c r="FL6346" s="2"/>
      <c r="FN6346" s="2"/>
    </row>
    <row r="6347" spans="153:170" x14ac:dyDescent="0.35">
      <c r="EW6347" s="31"/>
      <c r="FB6347" s="5"/>
      <c r="FI6347" s="5"/>
      <c r="FJ6347" s="139"/>
      <c r="FL6347" s="2"/>
      <c r="FN6347" s="2"/>
    </row>
    <row r="6348" spans="153:170" x14ac:dyDescent="0.35">
      <c r="EW6348" s="31"/>
      <c r="FB6348" s="5"/>
      <c r="FI6348" s="5"/>
      <c r="FJ6348" s="139"/>
      <c r="FL6348" s="2"/>
      <c r="FN6348" s="2"/>
    </row>
    <row r="6349" spans="153:170" x14ac:dyDescent="0.35">
      <c r="EW6349" s="31"/>
      <c r="FB6349" s="5"/>
      <c r="FI6349" s="5"/>
      <c r="FJ6349" s="139"/>
      <c r="FL6349" s="2"/>
      <c r="FN6349" s="2"/>
    </row>
    <row r="6350" spans="153:170" x14ac:dyDescent="0.35">
      <c r="EW6350" s="31"/>
      <c r="FB6350" s="5"/>
      <c r="FI6350" s="5"/>
      <c r="FJ6350" s="139"/>
      <c r="FL6350" s="2"/>
      <c r="FN6350" s="2"/>
    </row>
    <row r="6351" spans="153:170" x14ac:dyDescent="0.35">
      <c r="EW6351" s="31"/>
      <c r="FB6351" s="5"/>
      <c r="FI6351" s="5"/>
      <c r="FJ6351" s="139"/>
      <c r="FL6351" s="2"/>
      <c r="FN6351" s="2"/>
    </row>
    <row r="6352" spans="153:170" x14ac:dyDescent="0.35">
      <c r="EW6352" s="31"/>
      <c r="FB6352" s="5"/>
      <c r="FI6352" s="5"/>
      <c r="FJ6352" s="139"/>
      <c r="FL6352" s="2"/>
      <c r="FN6352" s="2"/>
    </row>
    <row r="6353" spans="153:170" x14ac:dyDescent="0.35">
      <c r="EW6353" s="31"/>
      <c r="FB6353" s="5"/>
      <c r="FI6353" s="5"/>
      <c r="FJ6353" s="139"/>
      <c r="FL6353" s="2"/>
      <c r="FN6353" s="2"/>
    </row>
    <row r="6354" spans="153:170" x14ac:dyDescent="0.35">
      <c r="EW6354" s="31"/>
      <c r="FB6354" s="5"/>
      <c r="FI6354" s="5"/>
      <c r="FJ6354" s="139"/>
      <c r="FL6354" s="2"/>
      <c r="FN6354" s="2"/>
    </row>
    <row r="6355" spans="153:170" x14ac:dyDescent="0.35">
      <c r="EW6355" s="31"/>
      <c r="FB6355" s="5"/>
      <c r="FI6355" s="5"/>
      <c r="FJ6355" s="139"/>
      <c r="FL6355" s="2"/>
      <c r="FN6355" s="2"/>
    </row>
    <row r="6356" spans="153:170" x14ac:dyDescent="0.35">
      <c r="EW6356" s="31"/>
      <c r="FB6356" s="5"/>
      <c r="FI6356" s="5"/>
      <c r="FJ6356" s="139"/>
      <c r="FL6356" s="2"/>
      <c r="FN6356" s="2"/>
    </row>
    <row r="6357" spans="153:170" x14ac:dyDescent="0.35">
      <c r="EW6357" s="31"/>
      <c r="FB6357" s="5"/>
      <c r="FI6357" s="5"/>
      <c r="FJ6357" s="139"/>
      <c r="FL6357" s="2"/>
      <c r="FN6357" s="2"/>
    </row>
    <row r="6358" spans="153:170" x14ac:dyDescent="0.35">
      <c r="EW6358" s="31"/>
      <c r="FB6358" s="5"/>
      <c r="FI6358" s="5"/>
      <c r="FJ6358" s="139"/>
      <c r="FL6358" s="2"/>
      <c r="FN6358" s="2"/>
    </row>
    <row r="6359" spans="153:170" x14ac:dyDescent="0.35">
      <c r="EW6359" s="31"/>
      <c r="FB6359" s="5"/>
      <c r="FI6359" s="5"/>
      <c r="FJ6359" s="139"/>
      <c r="FL6359" s="2"/>
      <c r="FN6359" s="2"/>
    </row>
    <row r="6360" spans="153:170" x14ac:dyDescent="0.35">
      <c r="EW6360" s="31"/>
      <c r="FB6360" s="5"/>
      <c r="FI6360" s="5"/>
      <c r="FJ6360" s="139"/>
      <c r="FL6360" s="2"/>
      <c r="FN6360" s="2"/>
    </row>
    <row r="6361" spans="153:170" x14ac:dyDescent="0.35">
      <c r="EW6361" s="31"/>
      <c r="FB6361" s="5"/>
      <c r="FI6361" s="5"/>
      <c r="FJ6361" s="139"/>
      <c r="FL6361" s="2"/>
      <c r="FN6361" s="2"/>
    </row>
    <row r="6362" spans="153:170" x14ac:dyDescent="0.35">
      <c r="EW6362" s="31"/>
      <c r="FB6362" s="5"/>
      <c r="FI6362" s="5"/>
      <c r="FJ6362" s="139"/>
      <c r="FL6362" s="2"/>
      <c r="FN6362" s="2"/>
    </row>
    <row r="6363" spans="153:170" x14ac:dyDescent="0.35">
      <c r="EW6363" s="31"/>
      <c r="FB6363" s="5"/>
      <c r="FI6363" s="5"/>
      <c r="FJ6363" s="139"/>
      <c r="FL6363" s="2"/>
      <c r="FN6363" s="2"/>
    </row>
    <row r="6364" spans="153:170" x14ac:dyDescent="0.35">
      <c r="EW6364" s="31"/>
      <c r="FB6364" s="5"/>
      <c r="FI6364" s="5"/>
      <c r="FJ6364" s="139"/>
      <c r="FL6364" s="2"/>
      <c r="FN6364" s="2"/>
    </row>
    <row r="6365" spans="153:170" x14ac:dyDescent="0.35">
      <c r="EW6365" s="31"/>
      <c r="FB6365" s="5"/>
      <c r="FI6365" s="5"/>
      <c r="FJ6365" s="139"/>
      <c r="FL6365" s="2"/>
      <c r="FN6365" s="2"/>
    </row>
    <row r="6366" spans="153:170" x14ac:dyDescent="0.35">
      <c r="EW6366" s="31"/>
      <c r="FB6366" s="5"/>
      <c r="FI6366" s="5"/>
      <c r="FJ6366" s="139"/>
      <c r="FL6366" s="2"/>
      <c r="FN6366" s="2"/>
    </row>
    <row r="6367" spans="153:170" x14ac:dyDescent="0.35">
      <c r="EW6367" s="31"/>
      <c r="FB6367" s="5"/>
      <c r="FI6367" s="5"/>
      <c r="FJ6367" s="139"/>
      <c r="FL6367" s="2"/>
      <c r="FN6367" s="2"/>
    </row>
    <row r="6368" spans="153:170" x14ac:dyDescent="0.35">
      <c r="EW6368" s="31"/>
      <c r="FB6368" s="5"/>
      <c r="FI6368" s="5"/>
      <c r="FJ6368" s="139"/>
      <c r="FL6368" s="2"/>
      <c r="FN6368" s="2"/>
    </row>
    <row r="6369" spans="153:170" x14ac:dyDescent="0.35">
      <c r="EW6369" s="31"/>
      <c r="FB6369" s="5"/>
      <c r="FI6369" s="5"/>
      <c r="FJ6369" s="139"/>
      <c r="FL6369" s="2"/>
      <c r="FN6369" s="2"/>
    </row>
    <row r="6370" spans="153:170" x14ac:dyDescent="0.35">
      <c r="EW6370" s="31"/>
      <c r="FB6370" s="5"/>
      <c r="FI6370" s="5"/>
      <c r="FJ6370" s="139"/>
      <c r="FL6370" s="2"/>
      <c r="FN6370" s="2"/>
    </row>
    <row r="6371" spans="153:170" x14ac:dyDescent="0.35">
      <c r="EW6371" s="31"/>
      <c r="FB6371" s="5"/>
      <c r="FI6371" s="5"/>
      <c r="FJ6371" s="139"/>
      <c r="FL6371" s="2"/>
      <c r="FN6371" s="2"/>
    </row>
    <row r="6372" spans="153:170" x14ac:dyDescent="0.35">
      <c r="EW6372" s="31"/>
      <c r="FB6372" s="5"/>
      <c r="FI6372" s="5"/>
      <c r="FJ6372" s="139"/>
      <c r="FL6372" s="2"/>
      <c r="FN6372" s="2"/>
    </row>
    <row r="6373" spans="153:170" x14ac:dyDescent="0.35">
      <c r="EW6373" s="31"/>
      <c r="FB6373" s="5"/>
      <c r="FI6373" s="5"/>
      <c r="FJ6373" s="139"/>
      <c r="FL6373" s="2"/>
      <c r="FN6373" s="2"/>
    </row>
    <row r="6374" spans="153:170" x14ac:dyDescent="0.35">
      <c r="EW6374" s="31"/>
      <c r="FB6374" s="5"/>
      <c r="FI6374" s="5"/>
      <c r="FJ6374" s="139"/>
      <c r="FL6374" s="2"/>
      <c r="FN6374" s="2"/>
    </row>
    <row r="6375" spans="153:170" x14ac:dyDescent="0.35">
      <c r="EW6375" s="31"/>
      <c r="FB6375" s="5"/>
      <c r="FI6375" s="5"/>
      <c r="FJ6375" s="139"/>
      <c r="FL6375" s="2"/>
      <c r="FN6375" s="2"/>
    </row>
    <row r="6376" spans="153:170" x14ac:dyDescent="0.35">
      <c r="EW6376" s="31"/>
      <c r="FB6376" s="5"/>
      <c r="FI6376" s="5"/>
      <c r="FJ6376" s="139"/>
      <c r="FL6376" s="2"/>
      <c r="FN6376" s="2"/>
    </row>
    <row r="6377" spans="153:170" x14ac:dyDescent="0.35">
      <c r="EW6377" s="31"/>
      <c r="FB6377" s="5"/>
      <c r="FI6377" s="5"/>
      <c r="FJ6377" s="139"/>
      <c r="FL6377" s="2"/>
      <c r="FN6377" s="2"/>
    </row>
    <row r="6378" spans="153:170" x14ac:dyDescent="0.35">
      <c r="EW6378" s="31"/>
      <c r="FB6378" s="5"/>
      <c r="FI6378" s="5"/>
      <c r="FJ6378" s="139"/>
      <c r="FL6378" s="2"/>
      <c r="FN6378" s="2"/>
    </row>
    <row r="6379" spans="153:170" x14ac:dyDescent="0.35">
      <c r="EW6379" s="31"/>
      <c r="FB6379" s="5"/>
      <c r="FI6379" s="5"/>
      <c r="FJ6379" s="139"/>
      <c r="FL6379" s="2"/>
      <c r="FN6379" s="2"/>
    </row>
    <row r="6380" spans="153:170" x14ac:dyDescent="0.35">
      <c r="EW6380" s="31"/>
      <c r="FB6380" s="5"/>
      <c r="FI6380" s="5"/>
      <c r="FJ6380" s="139"/>
      <c r="FL6380" s="2"/>
      <c r="FN6380" s="2"/>
    </row>
    <row r="6381" spans="153:170" x14ac:dyDescent="0.35">
      <c r="EW6381" s="31"/>
      <c r="FB6381" s="5"/>
      <c r="FI6381" s="5"/>
      <c r="FJ6381" s="139"/>
      <c r="FL6381" s="2"/>
      <c r="FN6381" s="2"/>
    </row>
    <row r="6382" spans="153:170" x14ac:dyDescent="0.35">
      <c r="EW6382" s="31"/>
      <c r="FB6382" s="5"/>
      <c r="FI6382" s="5"/>
      <c r="FJ6382" s="139"/>
      <c r="FL6382" s="2"/>
      <c r="FN6382" s="2"/>
    </row>
    <row r="6383" spans="153:170" x14ac:dyDescent="0.35">
      <c r="EW6383" s="31"/>
      <c r="FB6383" s="5"/>
      <c r="FI6383" s="5"/>
      <c r="FJ6383" s="139"/>
      <c r="FL6383" s="2"/>
      <c r="FN6383" s="2"/>
    </row>
    <row r="6384" spans="153:170" x14ac:dyDescent="0.35">
      <c r="EW6384" s="31"/>
      <c r="FB6384" s="5"/>
      <c r="FI6384" s="5"/>
      <c r="FJ6384" s="139"/>
      <c r="FL6384" s="2"/>
      <c r="FN6384" s="2"/>
    </row>
    <row r="6385" spans="153:170" x14ac:dyDescent="0.35">
      <c r="EW6385" s="31"/>
      <c r="FB6385" s="5"/>
      <c r="FI6385" s="5"/>
      <c r="FJ6385" s="139"/>
      <c r="FL6385" s="2"/>
      <c r="FN6385" s="2"/>
    </row>
    <row r="6386" spans="153:170" x14ac:dyDescent="0.35">
      <c r="EW6386" s="31"/>
      <c r="FB6386" s="5"/>
      <c r="FI6386" s="5"/>
      <c r="FJ6386" s="139"/>
      <c r="FL6386" s="2"/>
      <c r="FN6386" s="2"/>
    </row>
    <row r="6387" spans="153:170" x14ac:dyDescent="0.35">
      <c r="EW6387" s="31"/>
      <c r="FB6387" s="5"/>
      <c r="FI6387" s="5"/>
      <c r="FJ6387" s="139"/>
      <c r="FL6387" s="2"/>
      <c r="FN6387" s="2"/>
    </row>
    <row r="6388" spans="153:170" x14ac:dyDescent="0.35">
      <c r="EW6388" s="31"/>
      <c r="FB6388" s="5"/>
      <c r="FI6388" s="5"/>
      <c r="FJ6388" s="139"/>
      <c r="FL6388" s="2"/>
      <c r="FN6388" s="2"/>
    </row>
    <row r="6389" spans="153:170" x14ac:dyDescent="0.35">
      <c r="EW6389" s="31"/>
      <c r="FB6389" s="5"/>
      <c r="FI6389" s="5"/>
      <c r="FJ6389" s="139"/>
      <c r="FL6389" s="2"/>
      <c r="FN6389" s="2"/>
    </row>
    <row r="6390" spans="153:170" x14ac:dyDescent="0.35">
      <c r="EW6390" s="31"/>
      <c r="FB6390" s="5"/>
      <c r="FI6390" s="5"/>
      <c r="FJ6390" s="139"/>
      <c r="FL6390" s="2"/>
      <c r="FN6390" s="2"/>
    </row>
    <row r="6391" spans="153:170" x14ac:dyDescent="0.35">
      <c r="EW6391" s="31"/>
      <c r="FB6391" s="5"/>
      <c r="FI6391" s="5"/>
      <c r="FJ6391" s="139"/>
      <c r="FL6391" s="2"/>
      <c r="FN6391" s="2"/>
    </row>
    <row r="6392" spans="153:170" x14ac:dyDescent="0.35">
      <c r="EW6392" s="31"/>
      <c r="FB6392" s="5"/>
      <c r="FI6392" s="5"/>
      <c r="FJ6392" s="139"/>
      <c r="FL6392" s="2"/>
      <c r="FN6392" s="2"/>
    </row>
    <row r="6393" spans="153:170" x14ac:dyDescent="0.35">
      <c r="EW6393" s="31"/>
      <c r="FB6393" s="5"/>
      <c r="FI6393" s="5"/>
      <c r="FJ6393" s="139"/>
      <c r="FL6393" s="2"/>
      <c r="FN6393" s="2"/>
    </row>
    <row r="6394" spans="153:170" x14ac:dyDescent="0.35">
      <c r="EW6394" s="31"/>
      <c r="FB6394" s="5"/>
      <c r="FI6394" s="5"/>
      <c r="FJ6394" s="139"/>
      <c r="FL6394" s="2"/>
      <c r="FN6394" s="2"/>
    </row>
    <row r="6395" spans="153:170" x14ac:dyDescent="0.35">
      <c r="EW6395" s="31"/>
      <c r="FB6395" s="5"/>
      <c r="FI6395" s="5"/>
      <c r="FJ6395" s="139"/>
      <c r="FL6395" s="2"/>
      <c r="FN6395" s="2"/>
    </row>
    <row r="6396" spans="153:170" x14ac:dyDescent="0.35">
      <c r="EW6396" s="31"/>
      <c r="FB6396" s="5"/>
      <c r="FI6396" s="5"/>
      <c r="FJ6396" s="139"/>
      <c r="FL6396" s="2"/>
      <c r="FN6396" s="2"/>
    </row>
    <row r="6397" spans="153:170" x14ac:dyDescent="0.35">
      <c r="EW6397" s="31"/>
      <c r="FB6397" s="5"/>
      <c r="FI6397" s="5"/>
      <c r="FJ6397" s="139"/>
      <c r="FL6397" s="2"/>
      <c r="FN6397" s="2"/>
    </row>
    <row r="6398" spans="153:170" x14ac:dyDescent="0.35">
      <c r="EW6398" s="31"/>
      <c r="FB6398" s="5"/>
      <c r="FI6398" s="5"/>
      <c r="FJ6398" s="139"/>
      <c r="FL6398" s="2"/>
      <c r="FN6398" s="2"/>
    </row>
    <row r="6399" spans="153:170" x14ac:dyDescent="0.35">
      <c r="EW6399" s="31"/>
      <c r="FB6399" s="5"/>
      <c r="FI6399" s="5"/>
      <c r="FJ6399" s="139"/>
      <c r="FL6399" s="2"/>
      <c r="FN6399" s="2"/>
    </row>
    <row r="6400" spans="153:170" x14ac:dyDescent="0.35">
      <c r="EW6400" s="31"/>
      <c r="FB6400" s="5"/>
      <c r="FI6400" s="5"/>
      <c r="FJ6400" s="139"/>
      <c r="FL6400" s="2"/>
      <c r="FN6400" s="2"/>
    </row>
    <row r="6401" spans="153:170" x14ac:dyDescent="0.35">
      <c r="EW6401" s="31"/>
      <c r="FB6401" s="5"/>
      <c r="FI6401" s="5"/>
      <c r="FJ6401" s="139"/>
      <c r="FL6401" s="2"/>
      <c r="FN6401" s="2"/>
    </row>
    <row r="6402" spans="153:170" x14ac:dyDescent="0.35">
      <c r="EW6402" s="31"/>
      <c r="FB6402" s="5"/>
      <c r="FI6402" s="5"/>
      <c r="FJ6402" s="139"/>
      <c r="FL6402" s="2"/>
      <c r="FN6402" s="2"/>
    </row>
    <row r="6403" spans="153:170" x14ac:dyDescent="0.35">
      <c r="EW6403" s="31"/>
      <c r="FB6403" s="5"/>
      <c r="FI6403" s="5"/>
      <c r="FJ6403" s="139"/>
      <c r="FL6403" s="2"/>
      <c r="FN6403" s="2"/>
    </row>
    <row r="6404" spans="153:170" x14ac:dyDescent="0.35">
      <c r="EW6404" s="31"/>
      <c r="FB6404" s="5"/>
      <c r="FI6404" s="5"/>
      <c r="FJ6404" s="139"/>
      <c r="FL6404" s="2"/>
      <c r="FN6404" s="2"/>
    </row>
    <row r="6405" spans="153:170" x14ac:dyDescent="0.35">
      <c r="EW6405" s="31"/>
      <c r="FB6405" s="5"/>
      <c r="FI6405" s="5"/>
      <c r="FJ6405" s="139"/>
      <c r="FL6405" s="2"/>
      <c r="FN6405" s="2"/>
    </row>
    <row r="6406" spans="153:170" x14ac:dyDescent="0.35">
      <c r="EW6406" s="31"/>
      <c r="FB6406" s="5"/>
      <c r="FI6406" s="5"/>
      <c r="FJ6406" s="139"/>
      <c r="FL6406" s="2"/>
      <c r="FN6406" s="2"/>
    </row>
    <row r="6407" spans="153:170" x14ac:dyDescent="0.35">
      <c r="EW6407" s="31"/>
      <c r="FB6407" s="5"/>
      <c r="FI6407" s="5"/>
      <c r="FJ6407" s="139"/>
      <c r="FL6407" s="2"/>
      <c r="FN6407" s="2"/>
    </row>
    <row r="6408" spans="153:170" x14ac:dyDescent="0.35">
      <c r="EW6408" s="31"/>
      <c r="FB6408" s="5"/>
      <c r="FI6408" s="5"/>
      <c r="FJ6408" s="139"/>
      <c r="FL6408" s="2"/>
      <c r="FN6408" s="2"/>
    </row>
    <row r="6409" spans="153:170" x14ac:dyDescent="0.35">
      <c r="EW6409" s="31"/>
      <c r="FB6409" s="5"/>
      <c r="FI6409" s="5"/>
      <c r="FJ6409" s="139"/>
      <c r="FL6409" s="2"/>
      <c r="FN6409" s="2"/>
    </row>
    <row r="6410" spans="153:170" x14ac:dyDescent="0.35">
      <c r="EW6410" s="31"/>
      <c r="FB6410" s="5"/>
      <c r="FI6410" s="5"/>
      <c r="FJ6410" s="139"/>
      <c r="FL6410" s="2"/>
      <c r="FN6410" s="2"/>
    </row>
    <row r="6411" spans="153:170" x14ac:dyDescent="0.35">
      <c r="EW6411" s="31"/>
      <c r="FB6411" s="5"/>
      <c r="FI6411" s="5"/>
      <c r="FJ6411" s="139"/>
      <c r="FL6411" s="2"/>
      <c r="FN6411" s="2"/>
    </row>
    <row r="6412" spans="153:170" x14ac:dyDescent="0.35">
      <c r="EW6412" s="31"/>
      <c r="FB6412" s="5"/>
      <c r="FI6412" s="5"/>
      <c r="FJ6412" s="139"/>
      <c r="FL6412" s="2"/>
      <c r="FN6412" s="2"/>
    </row>
    <row r="6413" spans="153:170" x14ac:dyDescent="0.35">
      <c r="EW6413" s="31"/>
      <c r="FB6413" s="5"/>
      <c r="FI6413" s="5"/>
      <c r="FJ6413" s="139"/>
      <c r="FL6413" s="2"/>
      <c r="FN6413" s="2"/>
    </row>
    <row r="6414" spans="153:170" x14ac:dyDescent="0.35">
      <c r="EW6414" s="31"/>
      <c r="FB6414" s="5"/>
      <c r="FI6414" s="5"/>
      <c r="FJ6414" s="139"/>
      <c r="FL6414" s="2"/>
      <c r="FN6414" s="2"/>
    </row>
    <row r="6415" spans="153:170" x14ac:dyDescent="0.35">
      <c r="EW6415" s="31"/>
      <c r="FB6415" s="5"/>
      <c r="FI6415" s="5"/>
      <c r="FJ6415" s="139"/>
      <c r="FL6415" s="2"/>
      <c r="FN6415" s="2"/>
    </row>
    <row r="6416" spans="153:170" x14ac:dyDescent="0.35">
      <c r="EW6416" s="31"/>
      <c r="FB6416" s="5"/>
      <c r="FI6416" s="5"/>
      <c r="FJ6416" s="139"/>
      <c r="FL6416" s="2"/>
      <c r="FN6416" s="2"/>
    </row>
    <row r="6417" spans="153:170" x14ac:dyDescent="0.35">
      <c r="EW6417" s="31"/>
      <c r="FB6417" s="5"/>
      <c r="FI6417" s="5"/>
      <c r="FJ6417" s="139"/>
      <c r="FL6417" s="2"/>
      <c r="FN6417" s="2"/>
    </row>
    <row r="6418" spans="153:170" x14ac:dyDescent="0.35">
      <c r="EW6418" s="31"/>
      <c r="FB6418" s="5"/>
      <c r="FI6418" s="5"/>
      <c r="FJ6418" s="139"/>
      <c r="FL6418" s="2"/>
      <c r="FN6418" s="2"/>
    </row>
    <row r="6419" spans="153:170" x14ac:dyDescent="0.35">
      <c r="EW6419" s="31"/>
      <c r="FB6419" s="5"/>
      <c r="FI6419" s="5"/>
      <c r="FJ6419" s="139"/>
      <c r="FL6419" s="2"/>
      <c r="FN6419" s="2"/>
    </row>
    <row r="6420" spans="153:170" x14ac:dyDescent="0.35">
      <c r="EW6420" s="31"/>
      <c r="FB6420" s="5"/>
      <c r="FI6420" s="5"/>
      <c r="FJ6420" s="139"/>
      <c r="FL6420" s="2"/>
      <c r="FN6420" s="2"/>
    </row>
    <row r="6421" spans="153:170" x14ac:dyDescent="0.35">
      <c r="EW6421" s="31"/>
      <c r="FB6421" s="5"/>
      <c r="FI6421" s="5"/>
      <c r="FJ6421" s="139"/>
      <c r="FL6421" s="2"/>
      <c r="FN6421" s="2"/>
    </row>
    <row r="6422" spans="153:170" x14ac:dyDescent="0.35">
      <c r="EW6422" s="31"/>
      <c r="FB6422" s="5"/>
      <c r="FI6422" s="5"/>
      <c r="FJ6422" s="139"/>
      <c r="FL6422" s="2"/>
      <c r="FN6422" s="2"/>
    </row>
    <row r="6423" spans="153:170" x14ac:dyDescent="0.35">
      <c r="EW6423" s="31"/>
      <c r="FB6423" s="5"/>
      <c r="FI6423" s="5"/>
      <c r="FJ6423" s="139"/>
      <c r="FL6423" s="2"/>
      <c r="FN6423" s="2"/>
    </row>
    <row r="6424" spans="153:170" x14ac:dyDescent="0.35">
      <c r="EW6424" s="31"/>
      <c r="FB6424" s="5"/>
      <c r="FI6424" s="5"/>
      <c r="FJ6424" s="139"/>
      <c r="FL6424" s="2"/>
      <c r="FN6424" s="2"/>
    </row>
    <row r="6425" spans="153:170" x14ac:dyDescent="0.35">
      <c r="EW6425" s="31"/>
      <c r="FB6425" s="5"/>
      <c r="FI6425" s="5"/>
      <c r="FJ6425" s="139"/>
      <c r="FL6425" s="2"/>
      <c r="FN6425" s="2"/>
    </row>
    <row r="6426" spans="153:170" x14ac:dyDescent="0.35">
      <c r="EW6426" s="31"/>
      <c r="FB6426" s="5"/>
      <c r="FI6426" s="5"/>
      <c r="FJ6426" s="139"/>
      <c r="FL6426" s="2"/>
      <c r="FN6426" s="2"/>
    </row>
    <row r="6427" spans="153:170" x14ac:dyDescent="0.35">
      <c r="EW6427" s="31"/>
      <c r="FB6427" s="5"/>
      <c r="FI6427" s="5"/>
      <c r="FJ6427" s="139"/>
      <c r="FL6427" s="2"/>
      <c r="FN6427" s="2"/>
    </row>
    <row r="6428" spans="153:170" x14ac:dyDescent="0.35">
      <c r="EW6428" s="31"/>
      <c r="FB6428" s="5"/>
      <c r="FI6428" s="5"/>
      <c r="FJ6428" s="139"/>
      <c r="FL6428" s="2"/>
      <c r="FN6428" s="2"/>
    </row>
    <row r="6429" spans="153:170" x14ac:dyDescent="0.35">
      <c r="EW6429" s="31"/>
      <c r="FB6429" s="5"/>
      <c r="FI6429" s="5"/>
      <c r="FJ6429" s="139"/>
      <c r="FL6429" s="2"/>
      <c r="FN6429" s="2"/>
    </row>
    <row r="6430" spans="153:170" x14ac:dyDescent="0.35">
      <c r="EW6430" s="31"/>
      <c r="FB6430" s="5"/>
      <c r="FI6430" s="5"/>
      <c r="FJ6430" s="139"/>
      <c r="FL6430" s="2"/>
      <c r="FN6430" s="2"/>
    </row>
    <row r="6431" spans="153:170" x14ac:dyDescent="0.35">
      <c r="EW6431" s="31"/>
      <c r="FB6431" s="5"/>
      <c r="FI6431" s="5"/>
      <c r="FJ6431" s="139"/>
      <c r="FL6431" s="2"/>
      <c r="FN6431" s="2"/>
    </row>
    <row r="6432" spans="153:170" x14ac:dyDescent="0.35">
      <c r="EW6432" s="31"/>
      <c r="FB6432" s="5"/>
      <c r="FI6432" s="5"/>
      <c r="FJ6432" s="139"/>
      <c r="FL6432" s="2"/>
      <c r="FN6432" s="2"/>
    </row>
    <row r="6433" spans="153:170" x14ac:dyDescent="0.35">
      <c r="EW6433" s="31"/>
      <c r="FB6433" s="5"/>
      <c r="FI6433" s="5"/>
      <c r="FJ6433" s="139"/>
      <c r="FL6433" s="2"/>
      <c r="FN6433" s="2"/>
    </row>
    <row r="6434" spans="153:170" x14ac:dyDescent="0.35">
      <c r="EW6434" s="31"/>
      <c r="FB6434" s="5"/>
      <c r="FI6434" s="5"/>
      <c r="FJ6434" s="139"/>
      <c r="FL6434" s="2"/>
      <c r="FN6434" s="2"/>
    </row>
    <row r="6435" spans="153:170" x14ac:dyDescent="0.35">
      <c r="EW6435" s="31"/>
      <c r="FB6435" s="5"/>
      <c r="FI6435" s="5"/>
      <c r="FJ6435" s="139"/>
      <c r="FL6435" s="2"/>
      <c r="FN6435" s="2"/>
    </row>
    <row r="6436" spans="153:170" x14ac:dyDescent="0.35">
      <c r="EW6436" s="31"/>
      <c r="FB6436" s="5"/>
      <c r="FI6436" s="5"/>
      <c r="FJ6436" s="139"/>
      <c r="FL6436" s="2"/>
      <c r="FN6436" s="2"/>
    </row>
    <row r="6437" spans="153:170" x14ac:dyDescent="0.35">
      <c r="EW6437" s="31"/>
      <c r="FB6437" s="5"/>
      <c r="FI6437" s="5"/>
      <c r="FJ6437" s="139"/>
      <c r="FL6437" s="2"/>
      <c r="FN6437" s="2"/>
    </row>
    <row r="6438" spans="153:170" x14ac:dyDescent="0.35">
      <c r="EW6438" s="31"/>
      <c r="FB6438" s="5"/>
      <c r="FI6438" s="5"/>
      <c r="FJ6438" s="139"/>
      <c r="FL6438" s="2"/>
      <c r="FN6438" s="2"/>
    </row>
    <row r="6439" spans="153:170" x14ac:dyDescent="0.35">
      <c r="EW6439" s="31"/>
      <c r="FB6439" s="5"/>
      <c r="FI6439" s="5"/>
      <c r="FJ6439" s="139"/>
      <c r="FL6439" s="2"/>
      <c r="FN6439" s="2"/>
    </row>
    <row r="6440" spans="153:170" x14ac:dyDescent="0.35">
      <c r="EW6440" s="31"/>
      <c r="FB6440" s="5"/>
      <c r="FI6440" s="5"/>
      <c r="FJ6440" s="139"/>
      <c r="FL6440" s="2"/>
      <c r="FN6440" s="2"/>
    </row>
    <row r="6441" spans="153:170" x14ac:dyDescent="0.35">
      <c r="EW6441" s="31"/>
      <c r="FB6441" s="5"/>
      <c r="FI6441" s="5"/>
      <c r="FJ6441" s="139"/>
      <c r="FL6441" s="2"/>
      <c r="FN6441" s="2"/>
    </row>
    <row r="6442" spans="153:170" x14ac:dyDescent="0.35">
      <c r="EW6442" s="31"/>
      <c r="FB6442" s="5"/>
      <c r="FI6442" s="5"/>
      <c r="FJ6442" s="139"/>
      <c r="FL6442" s="2"/>
      <c r="FN6442" s="2"/>
    </row>
    <row r="6443" spans="153:170" x14ac:dyDescent="0.35">
      <c r="EW6443" s="31"/>
      <c r="FB6443" s="5"/>
      <c r="FI6443" s="5"/>
      <c r="FJ6443" s="139"/>
      <c r="FL6443" s="2"/>
      <c r="FN6443" s="2"/>
    </row>
    <row r="6444" spans="153:170" x14ac:dyDescent="0.35">
      <c r="EW6444" s="31"/>
      <c r="FB6444" s="5"/>
      <c r="FI6444" s="5"/>
      <c r="FJ6444" s="139"/>
      <c r="FL6444" s="2"/>
      <c r="FN6444" s="2"/>
    </row>
    <row r="6445" spans="153:170" x14ac:dyDescent="0.35">
      <c r="EW6445" s="31"/>
      <c r="FB6445" s="5"/>
      <c r="FI6445" s="5"/>
      <c r="FJ6445" s="139"/>
      <c r="FL6445" s="2"/>
      <c r="FN6445" s="2"/>
    </row>
    <row r="6446" spans="153:170" x14ac:dyDescent="0.35">
      <c r="EW6446" s="31"/>
      <c r="FB6446" s="5"/>
      <c r="FI6446" s="5"/>
      <c r="FJ6446" s="139"/>
      <c r="FL6446" s="2"/>
      <c r="FN6446" s="2"/>
    </row>
    <row r="6447" spans="153:170" x14ac:dyDescent="0.35">
      <c r="EW6447" s="31"/>
      <c r="FB6447" s="5"/>
      <c r="FI6447" s="5"/>
      <c r="FJ6447" s="139"/>
      <c r="FL6447" s="2"/>
      <c r="FN6447" s="2"/>
    </row>
    <row r="6448" spans="153:170" x14ac:dyDescent="0.35">
      <c r="EW6448" s="31"/>
      <c r="FB6448" s="5"/>
      <c r="FI6448" s="5"/>
      <c r="FJ6448" s="139"/>
      <c r="FL6448" s="2"/>
      <c r="FN6448" s="2"/>
    </row>
    <row r="6449" spans="153:170" x14ac:dyDescent="0.35">
      <c r="EW6449" s="31"/>
      <c r="FB6449" s="5"/>
      <c r="FI6449" s="5"/>
      <c r="FJ6449" s="139"/>
      <c r="FL6449" s="2"/>
      <c r="FN6449" s="2"/>
    </row>
    <row r="6450" spans="153:170" x14ac:dyDescent="0.35">
      <c r="EW6450" s="31"/>
      <c r="FB6450" s="5"/>
      <c r="FI6450" s="5"/>
      <c r="FJ6450" s="139"/>
      <c r="FL6450" s="2"/>
      <c r="FN6450" s="2"/>
    </row>
    <row r="6451" spans="153:170" x14ac:dyDescent="0.35">
      <c r="EW6451" s="31"/>
      <c r="FB6451" s="5"/>
      <c r="FI6451" s="5"/>
      <c r="FJ6451" s="139"/>
      <c r="FL6451" s="2"/>
      <c r="FN6451" s="2"/>
    </row>
    <row r="6452" spans="153:170" x14ac:dyDescent="0.35">
      <c r="EW6452" s="31"/>
      <c r="FB6452" s="5"/>
      <c r="FI6452" s="5"/>
      <c r="FJ6452" s="139"/>
      <c r="FL6452" s="2"/>
      <c r="FN6452" s="2"/>
    </row>
    <row r="6453" spans="153:170" x14ac:dyDescent="0.35">
      <c r="EW6453" s="31"/>
      <c r="FB6453" s="5"/>
      <c r="FI6453" s="5"/>
      <c r="FJ6453" s="139"/>
      <c r="FL6453" s="2"/>
      <c r="FN6453" s="2"/>
    </row>
    <row r="6454" spans="153:170" x14ac:dyDescent="0.35">
      <c r="EW6454" s="31"/>
      <c r="FB6454" s="5"/>
      <c r="FI6454" s="5"/>
      <c r="FJ6454" s="139"/>
      <c r="FL6454" s="2"/>
      <c r="FN6454" s="2"/>
    </row>
    <row r="6455" spans="153:170" x14ac:dyDescent="0.35">
      <c r="EW6455" s="31"/>
      <c r="FB6455" s="5"/>
      <c r="FI6455" s="5"/>
      <c r="FJ6455" s="139"/>
      <c r="FL6455" s="2"/>
      <c r="FN6455" s="2"/>
    </row>
    <row r="6456" spans="153:170" x14ac:dyDescent="0.35">
      <c r="EW6456" s="31"/>
      <c r="FB6456" s="5"/>
      <c r="FI6456" s="5"/>
      <c r="FJ6456" s="139"/>
      <c r="FL6456" s="2"/>
      <c r="FN6456" s="2"/>
    </row>
    <row r="6457" spans="153:170" x14ac:dyDescent="0.35">
      <c r="EW6457" s="31"/>
      <c r="FB6457" s="5"/>
      <c r="FI6457" s="5"/>
      <c r="FJ6457" s="139"/>
      <c r="FL6457" s="2"/>
      <c r="FN6457" s="2"/>
    </row>
    <row r="6458" spans="153:170" x14ac:dyDescent="0.35">
      <c r="EW6458" s="31"/>
      <c r="FB6458" s="5"/>
      <c r="FI6458" s="5"/>
      <c r="FJ6458" s="139"/>
      <c r="FL6458" s="2"/>
      <c r="FN6458" s="2"/>
    </row>
    <row r="6459" spans="153:170" x14ac:dyDescent="0.35">
      <c r="EW6459" s="31"/>
      <c r="FB6459" s="5"/>
      <c r="FI6459" s="5"/>
      <c r="FJ6459" s="139"/>
      <c r="FL6459" s="2"/>
      <c r="FN6459" s="2"/>
    </row>
    <row r="6460" spans="153:170" x14ac:dyDescent="0.35">
      <c r="EW6460" s="31"/>
      <c r="FB6460" s="5"/>
      <c r="FI6460" s="5"/>
      <c r="FJ6460" s="139"/>
      <c r="FL6460" s="2"/>
      <c r="FN6460" s="2"/>
    </row>
    <row r="6461" spans="153:170" x14ac:dyDescent="0.35">
      <c r="EW6461" s="31"/>
      <c r="FB6461" s="5"/>
      <c r="FI6461" s="5"/>
      <c r="FJ6461" s="139"/>
      <c r="FL6461" s="2"/>
      <c r="FN6461" s="2"/>
    </row>
    <row r="6462" spans="153:170" x14ac:dyDescent="0.35">
      <c r="EW6462" s="31"/>
      <c r="FB6462" s="5"/>
      <c r="FI6462" s="5"/>
      <c r="FJ6462" s="139"/>
      <c r="FL6462" s="2"/>
      <c r="FN6462" s="2"/>
    </row>
    <row r="6463" spans="153:170" x14ac:dyDescent="0.35">
      <c r="EW6463" s="31"/>
      <c r="FB6463" s="5"/>
      <c r="FI6463" s="5"/>
      <c r="FJ6463" s="139"/>
      <c r="FL6463" s="2"/>
      <c r="FN6463" s="2"/>
    </row>
    <row r="6464" spans="153:170" x14ac:dyDescent="0.35">
      <c r="EW6464" s="31"/>
      <c r="FB6464" s="5"/>
      <c r="FI6464" s="5"/>
      <c r="FJ6464" s="139"/>
      <c r="FL6464" s="2"/>
      <c r="FN6464" s="2"/>
    </row>
    <row r="6465" spans="153:170" x14ac:dyDescent="0.35">
      <c r="EW6465" s="31"/>
      <c r="FB6465" s="5"/>
      <c r="FI6465" s="5"/>
      <c r="FJ6465" s="139"/>
      <c r="FL6465" s="2"/>
      <c r="FN6465" s="2"/>
    </row>
    <row r="6466" spans="153:170" x14ac:dyDescent="0.35">
      <c r="EW6466" s="31"/>
      <c r="FB6466" s="5"/>
      <c r="FI6466" s="5"/>
      <c r="FJ6466" s="139"/>
      <c r="FL6466" s="2"/>
      <c r="FN6466" s="2"/>
    </row>
    <row r="6467" spans="153:170" x14ac:dyDescent="0.35">
      <c r="EW6467" s="31"/>
      <c r="FB6467" s="5"/>
      <c r="FI6467" s="5"/>
      <c r="FJ6467" s="139"/>
      <c r="FL6467" s="2"/>
      <c r="FN6467" s="2"/>
    </row>
    <row r="6468" spans="153:170" x14ac:dyDescent="0.35">
      <c r="EW6468" s="31"/>
      <c r="FB6468" s="5"/>
      <c r="FI6468" s="5"/>
      <c r="FJ6468" s="139"/>
      <c r="FL6468" s="2"/>
      <c r="FN6468" s="2"/>
    </row>
    <row r="6469" spans="153:170" x14ac:dyDescent="0.35">
      <c r="EW6469" s="31"/>
      <c r="FB6469" s="5"/>
      <c r="FI6469" s="5"/>
      <c r="FJ6469" s="139"/>
      <c r="FL6469" s="2"/>
      <c r="FN6469" s="2"/>
    </row>
    <row r="6470" spans="153:170" x14ac:dyDescent="0.35">
      <c r="EW6470" s="31"/>
      <c r="FB6470" s="5"/>
      <c r="FI6470" s="5"/>
      <c r="FJ6470" s="139"/>
      <c r="FL6470" s="2"/>
      <c r="FN6470" s="2"/>
    </row>
    <row r="6471" spans="153:170" x14ac:dyDescent="0.35">
      <c r="EW6471" s="31"/>
      <c r="FB6471" s="5"/>
      <c r="FI6471" s="5"/>
      <c r="FJ6471" s="139"/>
      <c r="FL6471" s="2"/>
      <c r="FN6471" s="2"/>
    </row>
    <row r="6472" spans="153:170" x14ac:dyDescent="0.35">
      <c r="EW6472" s="31"/>
      <c r="FB6472" s="5"/>
      <c r="FI6472" s="5"/>
      <c r="FJ6472" s="139"/>
      <c r="FL6472" s="2"/>
      <c r="FN6472" s="2"/>
    </row>
    <row r="6473" spans="153:170" x14ac:dyDescent="0.35">
      <c r="EW6473" s="31"/>
      <c r="FB6473" s="5"/>
      <c r="FI6473" s="5"/>
      <c r="FJ6473" s="139"/>
      <c r="FL6473" s="2"/>
      <c r="FN6473" s="2"/>
    </row>
    <row r="6474" spans="153:170" x14ac:dyDescent="0.35">
      <c r="EW6474" s="31"/>
      <c r="FB6474" s="5"/>
      <c r="FI6474" s="5"/>
      <c r="FJ6474" s="139"/>
      <c r="FL6474" s="2"/>
      <c r="FN6474" s="2"/>
    </row>
    <row r="6475" spans="153:170" x14ac:dyDescent="0.35">
      <c r="EW6475" s="31"/>
      <c r="FB6475" s="5"/>
      <c r="FI6475" s="5"/>
      <c r="FJ6475" s="139"/>
      <c r="FL6475" s="2"/>
      <c r="FN6475" s="2"/>
    </row>
    <row r="6476" spans="153:170" x14ac:dyDescent="0.35">
      <c r="EW6476" s="31"/>
      <c r="FB6476" s="5"/>
      <c r="FI6476" s="5"/>
      <c r="FJ6476" s="139"/>
      <c r="FL6476" s="2"/>
      <c r="FN6476" s="2"/>
    </row>
    <row r="6477" spans="153:170" x14ac:dyDescent="0.35">
      <c r="EW6477" s="31"/>
      <c r="FB6477" s="5"/>
      <c r="FI6477" s="5"/>
      <c r="FJ6477" s="139"/>
      <c r="FL6477" s="2"/>
      <c r="FN6477" s="2"/>
    </row>
    <row r="6478" spans="153:170" x14ac:dyDescent="0.35">
      <c r="EW6478" s="31"/>
      <c r="FB6478" s="5"/>
      <c r="FI6478" s="5"/>
      <c r="FJ6478" s="139"/>
      <c r="FL6478" s="2"/>
      <c r="FN6478" s="2"/>
    </row>
    <row r="6479" spans="153:170" x14ac:dyDescent="0.35">
      <c r="EW6479" s="31"/>
      <c r="FB6479" s="5"/>
      <c r="FI6479" s="5"/>
      <c r="FJ6479" s="139"/>
      <c r="FL6479" s="2"/>
      <c r="FN6479" s="2"/>
    </row>
    <row r="6480" spans="153:170" x14ac:dyDescent="0.35">
      <c r="EW6480" s="31"/>
      <c r="FB6480" s="5"/>
      <c r="FI6480" s="5"/>
      <c r="FJ6480" s="139"/>
      <c r="FL6480" s="2"/>
      <c r="FN6480" s="2"/>
    </row>
    <row r="6481" spans="153:170" x14ac:dyDescent="0.35">
      <c r="EW6481" s="31"/>
      <c r="FB6481" s="5"/>
      <c r="FI6481" s="5"/>
      <c r="FJ6481" s="139"/>
      <c r="FL6481" s="2"/>
      <c r="FN6481" s="2"/>
    </row>
    <row r="6482" spans="153:170" x14ac:dyDescent="0.35">
      <c r="EW6482" s="31"/>
      <c r="FB6482" s="5"/>
      <c r="FI6482" s="5"/>
      <c r="FJ6482" s="139"/>
      <c r="FL6482" s="2"/>
      <c r="FN6482" s="2"/>
    </row>
    <row r="6483" spans="153:170" x14ac:dyDescent="0.35">
      <c r="EW6483" s="31"/>
      <c r="FB6483" s="5"/>
      <c r="FI6483" s="5"/>
      <c r="FJ6483" s="139"/>
      <c r="FL6483" s="2"/>
      <c r="FN6483" s="2"/>
    </row>
    <row r="6484" spans="153:170" x14ac:dyDescent="0.35">
      <c r="EW6484" s="31"/>
      <c r="FB6484" s="5"/>
      <c r="FI6484" s="5"/>
      <c r="FJ6484" s="139"/>
      <c r="FL6484" s="2"/>
      <c r="FN6484" s="2"/>
    </row>
    <row r="6485" spans="153:170" x14ac:dyDescent="0.35">
      <c r="EW6485" s="31"/>
      <c r="FB6485" s="5"/>
      <c r="FI6485" s="5"/>
      <c r="FJ6485" s="139"/>
      <c r="FL6485" s="2"/>
      <c r="FN6485" s="2"/>
    </row>
    <row r="6486" spans="153:170" x14ac:dyDescent="0.35">
      <c r="EW6486" s="31"/>
      <c r="FB6486" s="5"/>
      <c r="FI6486" s="5"/>
      <c r="FJ6486" s="139"/>
      <c r="FL6486" s="2"/>
      <c r="FN6486" s="2"/>
    </row>
    <row r="6487" spans="153:170" x14ac:dyDescent="0.35">
      <c r="EW6487" s="31"/>
      <c r="FB6487" s="5"/>
      <c r="FI6487" s="5"/>
      <c r="FJ6487" s="139"/>
      <c r="FL6487" s="2"/>
      <c r="FN6487" s="2"/>
    </row>
    <row r="6488" spans="153:170" x14ac:dyDescent="0.35">
      <c r="EW6488" s="31"/>
      <c r="FB6488" s="5"/>
      <c r="FI6488" s="5"/>
      <c r="FJ6488" s="139"/>
      <c r="FL6488" s="2"/>
      <c r="FN6488" s="2"/>
    </row>
    <row r="6489" spans="153:170" x14ac:dyDescent="0.35">
      <c r="EW6489" s="31"/>
      <c r="FB6489" s="5"/>
      <c r="FI6489" s="5"/>
      <c r="FJ6489" s="139"/>
      <c r="FL6489" s="2"/>
      <c r="FN6489" s="2"/>
    </row>
    <row r="6490" spans="153:170" x14ac:dyDescent="0.35">
      <c r="EW6490" s="31"/>
      <c r="FB6490" s="5"/>
      <c r="FI6490" s="5"/>
      <c r="FJ6490" s="139"/>
      <c r="FL6490" s="2"/>
      <c r="FN6490" s="2"/>
    </row>
    <row r="6491" spans="153:170" x14ac:dyDescent="0.35">
      <c r="EW6491" s="31"/>
      <c r="FB6491" s="5"/>
      <c r="FI6491" s="5"/>
      <c r="FJ6491" s="139"/>
      <c r="FL6491" s="2"/>
      <c r="FN6491" s="2"/>
    </row>
    <row r="6492" spans="153:170" x14ac:dyDescent="0.35">
      <c r="EW6492" s="31"/>
      <c r="FB6492" s="5"/>
      <c r="FI6492" s="5"/>
      <c r="FJ6492" s="139"/>
      <c r="FL6492" s="2"/>
      <c r="FN6492" s="2"/>
    </row>
    <row r="6493" spans="153:170" x14ac:dyDescent="0.35">
      <c r="EW6493" s="31"/>
      <c r="FB6493" s="5"/>
      <c r="FI6493" s="5"/>
      <c r="FJ6493" s="139"/>
      <c r="FL6493" s="2"/>
      <c r="FN6493" s="2"/>
    </row>
    <row r="6494" spans="153:170" x14ac:dyDescent="0.35">
      <c r="EW6494" s="31"/>
      <c r="FB6494" s="5"/>
      <c r="FI6494" s="5"/>
      <c r="FJ6494" s="139"/>
      <c r="FL6494" s="2"/>
      <c r="FN6494" s="2"/>
    </row>
    <row r="6495" spans="153:170" x14ac:dyDescent="0.35">
      <c r="EW6495" s="31"/>
      <c r="FB6495" s="5"/>
      <c r="FI6495" s="5"/>
      <c r="FJ6495" s="139"/>
      <c r="FL6495" s="2"/>
      <c r="FN6495" s="2"/>
    </row>
    <row r="6496" spans="153:170" x14ac:dyDescent="0.35">
      <c r="EW6496" s="31"/>
      <c r="FB6496" s="5"/>
      <c r="FI6496" s="5"/>
      <c r="FJ6496" s="139"/>
      <c r="FL6496" s="2"/>
      <c r="FN6496" s="2"/>
    </row>
    <row r="6497" spans="153:170" x14ac:dyDescent="0.35">
      <c r="EW6497" s="31"/>
      <c r="FB6497" s="5"/>
      <c r="FI6497" s="5"/>
      <c r="FJ6497" s="139"/>
      <c r="FL6497" s="2"/>
      <c r="FN6497" s="2"/>
    </row>
    <row r="6498" spans="153:170" x14ac:dyDescent="0.35">
      <c r="EW6498" s="31"/>
      <c r="FB6498" s="5"/>
      <c r="FI6498" s="5"/>
      <c r="FJ6498" s="139"/>
      <c r="FL6498" s="2"/>
      <c r="FN6498" s="2"/>
    </row>
    <row r="6499" spans="153:170" x14ac:dyDescent="0.35">
      <c r="EW6499" s="31"/>
      <c r="FB6499" s="5"/>
      <c r="FI6499" s="5"/>
      <c r="FJ6499" s="139"/>
      <c r="FL6499" s="2"/>
      <c r="FN6499" s="2"/>
    </row>
    <row r="6500" spans="153:170" x14ac:dyDescent="0.35">
      <c r="EW6500" s="31"/>
      <c r="FB6500" s="5"/>
      <c r="FI6500" s="5"/>
      <c r="FJ6500" s="139"/>
      <c r="FL6500" s="2"/>
      <c r="FN6500" s="2"/>
    </row>
    <row r="6501" spans="153:170" x14ac:dyDescent="0.35">
      <c r="EW6501" s="31"/>
      <c r="FB6501" s="5"/>
      <c r="FI6501" s="5"/>
      <c r="FJ6501" s="139"/>
      <c r="FL6501" s="2"/>
      <c r="FN6501" s="2"/>
    </row>
    <row r="6502" spans="153:170" x14ac:dyDescent="0.35">
      <c r="EW6502" s="31"/>
      <c r="FB6502" s="5"/>
      <c r="FI6502" s="5"/>
      <c r="FJ6502" s="139"/>
      <c r="FL6502" s="2"/>
      <c r="FN6502" s="2"/>
    </row>
    <row r="6503" spans="153:170" x14ac:dyDescent="0.35">
      <c r="EW6503" s="31"/>
      <c r="FB6503" s="5"/>
      <c r="FI6503" s="5"/>
      <c r="FJ6503" s="139"/>
      <c r="FL6503" s="2"/>
      <c r="FN6503" s="2"/>
    </row>
    <row r="6504" spans="153:170" x14ac:dyDescent="0.35">
      <c r="EW6504" s="31"/>
      <c r="FB6504" s="5"/>
      <c r="FI6504" s="5"/>
      <c r="FJ6504" s="139"/>
      <c r="FL6504" s="2"/>
      <c r="FN6504" s="2"/>
    </row>
    <row r="6505" spans="153:170" x14ac:dyDescent="0.35">
      <c r="EW6505" s="31"/>
      <c r="FB6505" s="5"/>
      <c r="FI6505" s="5"/>
      <c r="FJ6505" s="139"/>
      <c r="FL6505" s="2"/>
      <c r="FN6505" s="2"/>
    </row>
    <row r="6506" spans="153:170" x14ac:dyDescent="0.35">
      <c r="EW6506" s="31"/>
      <c r="FB6506" s="5"/>
      <c r="FI6506" s="5"/>
      <c r="FJ6506" s="139"/>
      <c r="FL6506" s="2"/>
      <c r="FN6506" s="2"/>
    </row>
    <row r="6507" spans="153:170" x14ac:dyDescent="0.35">
      <c r="EW6507" s="31"/>
      <c r="FB6507" s="5"/>
      <c r="FI6507" s="5"/>
      <c r="FJ6507" s="139"/>
      <c r="FL6507" s="2"/>
      <c r="FN6507" s="2"/>
    </row>
    <row r="6508" spans="153:170" x14ac:dyDescent="0.35">
      <c r="EW6508" s="31"/>
      <c r="FB6508" s="5"/>
      <c r="FI6508" s="5"/>
      <c r="FJ6508" s="139"/>
      <c r="FL6508" s="2"/>
      <c r="FN6508" s="2"/>
    </row>
    <row r="6509" spans="153:170" x14ac:dyDescent="0.35">
      <c r="EW6509" s="31"/>
      <c r="FB6509" s="5"/>
      <c r="FI6509" s="5"/>
      <c r="FJ6509" s="139"/>
      <c r="FL6509" s="2"/>
      <c r="FN6509" s="2"/>
    </row>
    <row r="6510" spans="153:170" x14ac:dyDescent="0.35">
      <c r="EW6510" s="31"/>
      <c r="FB6510" s="5"/>
      <c r="FI6510" s="5"/>
      <c r="FJ6510" s="139"/>
      <c r="FL6510" s="2"/>
      <c r="FN6510" s="2"/>
    </row>
    <row r="6511" spans="153:170" x14ac:dyDescent="0.35">
      <c r="EW6511" s="31"/>
      <c r="FB6511" s="5"/>
      <c r="FI6511" s="5"/>
      <c r="FJ6511" s="139"/>
      <c r="FL6511" s="2"/>
      <c r="FN6511" s="2"/>
    </row>
    <row r="6512" spans="153:170" x14ac:dyDescent="0.35">
      <c r="EW6512" s="31"/>
      <c r="FB6512" s="5"/>
      <c r="FI6512" s="5"/>
      <c r="FJ6512" s="139"/>
      <c r="FL6512" s="2"/>
      <c r="FN6512" s="2"/>
    </row>
    <row r="6513" spans="153:170" x14ac:dyDescent="0.35">
      <c r="EW6513" s="31"/>
      <c r="FB6513" s="5"/>
      <c r="FI6513" s="5"/>
      <c r="FJ6513" s="139"/>
      <c r="FL6513" s="2"/>
      <c r="FN6513" s="2"/>
    </row>
    <row r="6514" spans="153:170" x14ac:dyDescent="0.35">
      <c r="EW6514" s="31"/>
      <c r="FB6514" s="5"/>
      <c r="FI6514" s="5"/>
      <c r="FJ6514" s="139"/>
      <c r="FL6514" s="2"/>
      <c r="FN6514" s="2"/>
    </row>
    <row r="6515" spans="153:170" x14ac:dyDescent="0.35">
      <c r="EW6515" s="31"/>
      <c r="FB6515" s="5"/>
      <c r="FI6515" s="5"/>
      <c r="FJ6515" s="139"/>
      <c r="FL6515" s="2"/>
      <c r="FN6515" s="2"/>
    </row>
    <row r="6516" spans="153:170" x14ac:dyDescent="0.35">
      <c r="EW6516" s="31"/>
      <c r="FB6516" s="5"/>
      <c r="FI6516" s="5"/>
      <c r="FJ6516" s="139"/>
      <c r="FL6516" s="2"/>
      <c r="FN6516" s="2"/>
    </row>
    <row r="6517" spans="153:170" x14ac:dyDescent="0.35">
      <c r="EW6517" s="31"/>
      <c r="FB6517" s="5"/>
      <c r="FI6517" s="5"/>
      <c r="FJ6517" s="139"/>
      <c r="FL6517" s="2"/>
      <c r="FN6517" s="2"/>
    </row>
    <row r="6518" spans="153:170" x14ac:dyDescent="0.35">
      <c r="EW6518" s="31"/>
      <c r="FB6518" s="5"/>
      <c r="FI6518" s="5"/>
      <c r="FJ6518" s="139"/>
      <c r="FL6518" s="2"/>
      <c r="FN6518" s="2"/>
    </row>
    <row r="6519" spans="153:170" x14ac:dyDescent="0.35">
      <c r="EW6519" s="31"/>
      <c r="FB6519" s="5"/>
      <c r="FI6519" s="5"/>
      <c r="FJ6519" s="139"/>
      <c r="FL6519" s="2"/>
      <c r="FN6519" s="2"/>
    </row>
    <row r="6520" spans="153:170" x14ac:dyDescent="0.35">
      <c r="EW6520" s="31"/>
      <c r="FB6520" s="5"/>
      <c r="FI6520" s="5"/>
      <c r="FJ6520" s="139"/>
      <c r="FL6520" s="2"/>
      <c r="FN6520" s="2"/>
    </row>
    <row r="6521" spans="153:170" x14ac:dyDescent="0.35">
      <c r="EW6521" s="31"/>
      <c r="FB6521" s="5"/>
      <c r="FI6521" s="5"/>
      <c r="FJ6521" s="139"/>
      <c r="FL6521" s="2"/>
      <c r="FN6521" s="2"/>
    </row>
    <row r="6522" spans="153:170" x14ac:dyDescent="0.35">
      <c r="EW6522" s="31"/>
      <c r="FB6522" s="5"/>
      <c r="FI6522" s="5"/>
      <c r="FJ6522" s="139"/>
      <c r="FL6522" s="2"/>
      <c r="FN6522" s="2"/>
    </row>
    <row r="6523" spans="153:170" x14ac:dyDescent="0.35">
      <c r="EW6523" s="31"/>
      <c r="FB6523" s="5"/>
      <c r="FI6523" s="5"/>
      <c r="FJ6523" s="139"/>
      <c r="FL6523" s="2"/>
      <c r="FN6523" s="2"/>
    </row>
    <row r="6524" spans="153:170" x14ac:dyDescent="0.35">
      <c r="EW6524" s="31"/>
      <c r="FB6524" s="5"/>
      <c r="FI6524" s="5"/>
      <c r="FJ6524" s="139"/>
      <c r="FL6524" s="2"/>
      <c r="FN6524" s="2"/>
    </row>
    <row r="6525" spans="153:170" x14ac:dyDescent="0.35">
      <c r="EW6525" s="31"/>
      <c r="FB6525" s="5"/>
      <c r="FI6525" s="5"/>
      <c r="FJ6525" s="139"/>
      <c r="FL6525" s="2"/>
      <c r="FN6525" s="2"/>
    </row>
    <row r="6526" spans="153:170" x14ac:dyDescent="0.35">
      <c r="EW6526" s="31"/>
      <c r="FB6526" s="5"/>
      <c r="FI6526" s="5"/>
      <c r="FJ6526" s="139"/>
      <c r="FL6526" s="2"/>
      <c r="FN6526" s="2"/>
    </row>
    <row r="6527" spans="153:170" x14ac:dyDescent="0.35">
      <c r="EW6527" s="31"/>
      <c r="FB6527" s="5"/>
      <c r="FI6527" s="5"/>
      <c r="FJ6527" s="139"/>
      <c r="FL6527" s="2"/>
      <c r="FN6527" s="2"/>
    </row>
    <row r="6528" spans="153:170" x14ac:dyDescent="0.35">
      <c r="EW6528" s="31"/>
      <c r="FB6528" s="5"/>
      <c r="FI6528" s="5"/>
      <c r="FJ6528" s="139"/>
      <c r="FL6528" s="2"/>
      <c r="FN6528" s="2"/>
    </row>
    <row r="6529" spans="153:170" x14ac:dyDescent="0.35">
      <c r="EW6529" s="31"/>
      <c r="FB6529" s="5"/>
      <c r="FI6529" s="5"/>
      <c r="FJ6529" s="139"/>
      <c r="FL6529" s="2"/>
      <c r="FN6529" s="2"/>
    </row>
    <row r="6530" spans="153:170" x14ac:dyDescent="0.35">
      <c r="EW6530" s="31"/>
      <c r="FB6530" s="5"/>
      <c r="FI6530" s="5"/>
      <c r="FJ6530" s="139"/>
      <c r="FL6530" s="2"/>
      <c r="FN6530" s="2"/>
    </row>
    <row r="6531" spans="153:170" x14ac:dyDescent="0.35">
      <c r="EW6531" s="31"/>
      <c r="FB6531" s="5"/>
      <c r="FI6531" s="5"/>
      <c r="FJ6531" s="139"/>
      <c r="FL6531" s="2"/>
      <c r="FN6531" s="2"/>
    </row>
    <row r="6532" spans="153:170" x14ac:dyDescent="0.35">
      <c r="EW6532" s="31"/>
      <c r="FB6532" s="5"/>
      <c r="FI6532" s="5"/>
      <c r="FJ6532" s="139"/>
      <c r="FL6532" s="2"/>
      <c r="FN6532" s="2"/>
    </row>
    <row r="6533" spans="153:170" x14ac:dyDescent="0.35">
      <c r="EW6533" s="31"/>
      <c r="FB6533" s="5"/>
      <c r="FI6533" s="5"/>
      <c r="FJ6533" s="139"/>
      <c r="FL6533" s="2"/>
      <c r="FN6533" s="2"/>
    </row>
    <row r="6534" spans="153:170" x14ac:dyDescent="0.35">
      <c r="EW6534" s="31"/>
      <c r="FB6534" s="5"/>
      <c r="FI6534" s="5"/>
      <c r="FJ6534" s="139"/>
      <c r="FL6534" s="2"/>
      <c r="FN6534" s="2"/>
    </row>
    <row r="6535" spans="153:170" x14ac:dyDescent="0.35">
      <c r="EW6535" s="31"/>
      <c r="FB6535" s="5"/>
      <c r="FI6535" s="5"/>
      <c r="FJ6535" s="139"/>
      <c r="FL6535" s="2"/>
      <c r="FN6535" s="2"/>
    </row>
    <row r="6536" spans="153:170" x14ac:dyDescent="0.35">
      <c r="EW6536" s="31"/>
      <c r="FB6536" s="5"/>
      <c r="FI6536" s="5"/>
      <c r="FJ6536" s="139"/>
      <c r="FL6536" s="2"/>
      <c r="FN6536" s="2"/>
    </row>
    <row r="6537" spans="153:170" x14ac:dyDescent="0.35">
      <c r="EW6537" s="31"/>
      <c r="FB6537" s="5"/>
      <c r="FI6537" s="5"/>
      <c r="FJ6537" s="139"/>
      <c r="FL6537" s="2"/>
      <c r="FN6537" s="2"/>
    </row>
    <row r="6538" spans="153:170" x14ac:dyDescent="0.35">
      <c r="EW6538" s="31"/>
      <c r="FB6538" s="5"/>
      <c r="FI6538" s="5"/>
      <c r="FJ6538" s="139"/>
      <c r="FL6538" s="2"/>
      <c r="FN6538" s="2"/>
    </row>
    <row r="6539" spans="153:170" x14ac:dyDescent="0.35">
      <c r="EW6539" s="31"/>
      <c r="FB6539" s="5"/>
      <c r="FI6539" s="5"/>
      <c r="FJ6539" s="139"/>
      <c r="FL6539" s="2"/>
      <c r="FN6539" s="2"/>
    </row>
    <row r="6540" spans="153:170" x14ac:dyDescent="0.35">
      <c r="EW6540" s="31"/>
      <c r="FB6540" s="5"/>
      <c r="FI6540" s="5"/>
      <c r="FJ6540" s="139"/>
      <c r="FL6540" s="2"/>
      <c r="FN6540" s="2"/>
    </row>
    <row r="6541" spans="153:170" x14ac:dyDescent="0.35">
      <c r="EW6541" s="31"/>
      <c r="FB6541" s="5"/>
      <c r="FI6541" s="5"/>
      <c r="FJ6541" s="139"/>
      <c r="FL6541" s="2"/>
      <c r="FN6541" s="2"/>
    </row>
    <row r="6542" spans="153:170" x14ac:dyDescent="0.35">
      <c r="EW6542" s="31"/>
      <c r="FB6542" s="5"/>
      <c r="FI6542" s="5"/>
      <c r="FJ6542" s="139"/>
      <c r="FL6542" s="2"/>
      <c r="FN6542" s="2"/>
    </row>
    <row r="6543" spans="153:170" x14ac:dyDescent="0.35">
      <c r="EW6543" s="31"/>
      <c r="FB6543" s="5"/>
      <c r="FI6543" s="5"/>
      <c r="FJ6543" s="139"/>
      <c r="FL6543" s="2"/>
      <c r="FN6543" s="2"/>
    </row>
    <row r="6544" spans="153:170" x14ac:dyDescent="0.35">
      <c r="EW6544" s="31"/>
      <c r="FB6544" s="5"/>
      <c r="FI6544" s="5"/>
      <c r="FJ6544" s="139"/>
      <c r="FL6544" s="2"/>
      <c r="FN6544" s="2"/>
    </row>
    <row r="6545" spans="153:170" x14ac:dyDescent="0.35">
      <c r="EW6545" s="31"/>
      <c r="FB6545" s="5"/>
      <c r="FI6545" s="5"/>
      <c r="FJ6545" s="139"/>
      <c r="FL6545" s="2"/>
      <c r="FN6545" s="2"/>
    </row>
    <row r="6546" spans="153:170" x14ac:dyDescent="0.35">
      <c r="EW6546" s="31"/>
      <c r="FB6546" s="5"/>
      <c r="FI6546" s="5"/>
      <c r="FJ6546" s="139"/>
      <c r="FL6546" s="2"/>
      <c r="FN6546" s="2"/>
    </row>
    <row r="6547" spans="153:170" x14ac:dyDescent="0.35">
      <c r="EW6547" s="31"/>
      <c r="FB6547" s="5"/>
      <c r="FI6547" s="5"/>
      <c r="FJ6547" s="139"/>
      <c r="FL6547" s="2"/>
      <c r="FN6547" s="2"/>
    </row>
    <row r="6548" spans="153:170" x14ac:dyDescent="0.35">
      <c r="EW6548" s="31"/>
      <c r="FB6548" s="5"/>
      <c r="FI6548" s="5"/>
      <c r="FJ6548" s="139"/>
      <c r="FL6548" s="2"/>
      <c r="FN6548" s="2"/>
    </row>
    <row r="6549" spans="153:170" x14ac:dyDescent="0.35">
      <c r="EW6549" s="31"/>
      <c r="FB6549" s="5"/>
      <c r="FI6549" s="5"/>
      <c r="FJ6549" s="139"/>
      <c r="FL6549" s="2"/>
      <c r="FN6549" s="2"/>
    </row>
    <row r="6550" spans="153:170" x14ac:dyDescent="0.35">
      <c r="EW6550" s="31"/>
      <c r="FB6550" s="5"/>
      <c r="FI6550" s="5"/>
      <c r="FJ6550" s="139"/>
      <c r="FL6550" s="2"/>
      <c r="FN6550" s="2"/>
    </row>
    <row r="6551" spans="153:170" x14ac:dyDescent="0.35">
      <c r="EW6551" s="31"/>
      <c r="FB6551" s="5"/>
      <c r="FI6551" s="5"/>
      <c r="FJ6551" s="139"/>
      <c r="FL6551" s="2"/>
      <c r="FN6551" s="2"/>
    </row>
    <row r="6552" spans="153:170" x14ac:dyDescent="0.35">
      <c r="EW6552" s="31"/>
      <c r="FB6552" s="5"/>
      <c r="FI6552" s="5"/>
      <c r="FJ6552" s="139"/>
      <c r="FL6552" s="2"/>
      <c r="FN6552" s="2"/>
    </row>
    <row r="6553" spans="153:170" x14ac:dyDescent="0.35">
      <c r="EW6553" s="31"/>
      <c r="FB6553" s="5"/>
      <c r="FI6553" s="5"/>
      <c r="FJ6553" s="139"/>
      <c r="FL6553" s="2"/>
      <c r="FN6553" s="2"/>
    </row>
    <row r="6554" spans="153:170" x14ac:dyDescent="0.35">
      <c r="EW6554" s="31"/>
      <c r="FB6554" s="5"/>
      <c r="FI6554" s="5"/>
      <c r="FJ6554" s="139"/>
      <c r="FL6554" s="2"/>
      <c r="FN6554" s="2"/>
    </row>
    <row r="6555" spans="153:170" x14ac:dyDescent="0.35">
      <c r="EW6555" s="31"/>
      <c r="FB6555" s="5"/>
      <c r="FI6555" s="5"/>
      <c r="FJ6555" s="139"/>
      <c r="FL6555" s="2"/>
      <c r="FN6555" s="2"/>
    </row>
    <row r="6556" spans="153:170" x14ac:dyDescent="0.35">
      <c r="EW6556" s="31"/>
      <c r="FB6556" s="5"/>
      <c r="FI6556" s="5"/>
      <c r="FJ6556" s="139"/>
      <c r="FL6556" s="2"/>
      <c r="FN6556" s="2"/>
    </row>
    <row r="6557" spans="153:170" x14ac:dyDescent="0.35">
      <c r="EW6557" s="31"/>
      <c r="FB6557" s="5"/>
      <c r="FI6557" s="5"/>
      <c r="FJ6557" s="139"/>
      <c r="FL6557" s="2"/>
      <c r="FN6557" s="2"/>
    </row>
    <row r="6558" spans="153:170" x14ac:dyDescent="0.35">
      <c r="EW6558" s="31"/>
      <c r="FB6558" s="5"/>
      <c r="FI6558" s="5"/>
      <c r="FJ6558" s="139"/>
      <c r="FL6558" s="2"/>
      <c r="FN6558" s="2"/>
    </row>
    <row r="6559" spans="153:170" x14ac:dyDescent="0.35">
      <c r="EW6559" s="31"/>
      <c r="FB6559" s="5"/>
      <c r="FI6559" s="5"/>
      <c r="FJ6559" s="139"/>
      <c r="FL6559" s="2"/>
      <c r="FN6559" s="2"/>
    </row>
    <row r="6560" spans="153:170" x14ac:dyDescent="0.35">
      <c r="EW6560" s="31"/>
      <c r="FB6560" s="5"/>
      <c r="FI6560" s="5"/>
      <c r="FJ6560" s="139"/>
      <c r="FL6560" s="2"/>
      <c r="FN6560" s="2"/>
    </row>
    <row r="6561" spans="153:170" x14ac:dyDescent="0.35">
      <c r="EW6561" s="31"/>
      <c r="FB6561" s="5"/>
      <c r="FI6561" s="5"/>
      <c r="FJ6561" s="139"/>
      <c r="FL6561" s="2"/>
      <c r="FN6561" s="2"/>
    </row>
    <row r="6562" spans="153:170" x14ac:dyDescent="0.35">
      <c r="EW6562" s="31"/>
      <c r="FB6562" s="5"/>
      <c r="FI6562" s="5"/>
      <c r="FJ6562" s="139"/>
      <c r="FL6562" s="2"/>
      <c r="FN6562" s="2"/>
    </row>
    <row r="6563" spans="153:170" x14ac:dyDescent="0.35">
      <c r="EW6563" s="31"/>
      <c r="FB6563" s="5"/>
      <c r="FI6563" s="5"/>
      <c r="FJ6563" s="139"/>
      <c r="FL6563" s="2"/>
      <c r="FN6563" s="2"/>
    </row>
    <row r="6564" spans="153:170" x14ac:dyDescent="0.35">
      <c r="EW6564" s="31"/>
      <c r="FB6564" s="5"/>
      <c r="FI6564" s="5"/>
      <c r="FJ6564" s="139"/>
      <c r="FL6564" s="2"/>
      <c r="FN6564" s="2"/>
    </row>
    <row r="6565" spans="153:170" x14ac:dyDescent="0.35">
      <c r="EW6565" s="31"/>
      <c r="FB6565" s="5"/>
      <c r="FI6565" s="5"/>
      <c r="FJ6565" s="139"/>
      <c r="FL6565" s="2"/>
      <c r="FN6565" s="2"/>
    </row>
    <row r="6566" spans="153:170" x14ac:dyDescent="0.35">
      <c r="EW6566" s="31"/>
      <c r="FB6566" s="5"/>
      <c r="FI6566" s="5"/>
      <c r="FJ6566" s="139"/>
      <c r="FL6566" s="2"/>
      <c r="FN6566" s="2"/>
    </row>
    <row r="6567" spans="153:170" x14ac:dyDescent="0.35">
      <c r="EW6567" s="31"/>
      <c r="FB6567" s="5"/>
      <c r="FI6567" s="5"/>
      <c r="FJ6567" s="139"/>
      <c r="FL6567" s="2"/>
      <c r="FN6567" s="2"/>
    </row>
    <row r="6568" spans="153:170" x14ac:dyDescent="0.35">
      <c r="EW6568" s="31"/>
      <c r="FB6568" s="5"/>
      <c r="FI6568" s="5"/>
      <c r="FJ6568" s="139"/>
      <c r="FL6568" s="2"/>
      <c r="FN6568" s="2"/>
    </row>
    <row r="6569" spans="153:170" x14ac:dyDescent="0.35">
      <c r="EW6569" s="31"/>
      <c r="FB6569" s="5"/>
      <c r="FI6569" s="5"/>
      <c r="FJ6569" s="139"/>
      <c r="FL6569" s="2"/>
      <c r="FN6569" s="2"/>
    </row>
    <row r="6570" spans="153:170" x14ac:dyDescent="0.35">
      <c r="EW6570" s="31"/>
      <c r="FB6570" s="5"/>
      <c r="FI6570" s="5"/>
      <c r="FJ6570" s="139"/>
      <c r="FL6570" s="2"/>
      <c r="FN6570" s="2"/>
    </row>
    <row r="6571" spans="153:170" x14ac:dyDescent="0.35">
      <c r="EW6571" s="31"/>
      <c r="FB6571" s="5"/>
      <c r="FI6571" s="5"/>
      <c r="FJ6571" s="139"/>
      <c r="FL6571" s="2"/>
      <c r="FN6571" s="2"/>
    </row>
    <row r="6572" spans="153:170" x14ac:dyDescent="0.35">
      <c r="EW6572" s="31"/>
      <c r="FB6572" s="5"/>
      <c r="FI6572" s="5"/>
      <c r="FJ6572" s="139"/>
      <c r="FL6572" s="2"/>
      <c r="FN6572" s="2"/>
    </row>
    <row r="6573" spans="153:170" x14ac:dyDescent="0.35">
      <c r="EW6573" s="31"/>
      <c r="FB6573" s="5"/>
      <c r="FI6573" s="5"/>
      <c r="FJ6573" s="139"/>
      <c r="FL6573" s="2"/>
      <c r="FN6573" s="2"/>
    </row>
    <row r="6574" spans="153:170" x14ac:dyDescent="0.35">
      <c r="EW6574" s="31"/>
      <c r="FB6574" s="5"/>
      <c r="FI6574" s="5"/>
      <c r="FJ6574" s="139"/>
      <c r="FL6574" s="2"/>
      <c r="FN6574" s="2"/>
    </row>
    <row r="6575" spans="153:170" x14ac:dyDescent="0.35">
      <c r="EW6575" s="31"/>
      <c r="FB6575" s="5"/>
      <c r="FI6575" s="5"/>
      <c r="FJ6575" s="139"/>
      <c r="FL6575" s="2"/>
      <c r="FN6575" s="2"/>
    </row>
    <row r="6576" spans="153:170" x14ac:dyDescent="0.35">
      <c r="EW6576" s="31"/>
      <c r="FB6576" s="5"/>
      <c r="FI6576" s="5"/>
      <c r="FJ6576" s="139"/>
      <c r="FL6576" s="2"/>
      <c r="FN6576" s="2"/>
    </row>
    <row r="6577" spans="153:170" x14ac:dyDescent="0.35">
      <c r="EW6577" s="31"/>
      <c r="FB6577" s="5"/>
      <c r="FI6577" s="5"/>
      <c r="FJ6577" s="139"/>
      <c r="FL6577" s="2"/>
      <c r="FN6577" s="2"/>
    </row>
    <row r="6578" spans="153:170" x14ac:dyDescent="0.35">
      <c r="EW6578" s="31"/>
      <c r="FB6578" s="5"/>
      <c r="FI6578" s="5"/>
      <c r="FJ6578" s="139"/>
      <c r="FL6578" s="2"/>
      <c r="FN6578" s="2"/>
    </row>
    <row r="6579" spans="153:170" x14ac:dyDescent="0.35">
      <c r="EW6579" s="31"/>
      <c r="FB6579" s="5"/>
      <c r="FI6579" s="5"/>
      <c r="FJ6579" s="139"/>
      <c r="FL6579" s="2"/>
      <c r="FN6579" s="2"/>
    </row>
    <row r="6580" spans="153:170" x14ac:dyDescent="0.35">
      <c r="EW6580" s="31"/>
      <c r="FB6580" s="5"/>
      <c r="FI6580" s="5"/>
      <c r="FJ6580" s="139"/>
      <c r="FL6580" s="2"/>
      <c r="FN6580" s="2"/>
    </row>
    <row r="6581" spans="153:170" x14ac:dyDescent="0.35">
      <c r="EW6581" s="31"/>
      <c r="FB6581" s="5"/>
      <c r="FI6581" s="5"/>
      <c r="FJ6581" s="139"/>
      <c r="FL6581" s="2"/>
      <c r="FN6581" s="2"/>
    </row>
    <row r="6582" spans="153:170" x14ac:dyDescent="0.35">
      <c r="EW6582" s="31"/>
      <c r="FB6582" s="5"/>
      <c r="FI6582" s="5"/>
      <c r="FJ6582" s="139"/>
      <c r="FL6582" s="2"/>
      <c r="FN6582" s="2"/>
    </row>
    <row r="6583" spans="153:170" x14ac:dyDescent="0.35">
      <c r="EW6583" s="31"/>
      <c r="FB6583" s="5"/>
      <c r="FI6583" s="5"/>
      <c r="FJ6583" s="139"/>
      <c r="FL6583" s="2"/>
      <c r="FN6583" s="2"/>
    </row>
    <row r="6584" spans="153:170" x14ac:dyDescent="0.35">
      <c r="EW6584" s="31"/>
      <c r="FB6584" s="5"/>
      <c r="FI6584" s="5"/>
      <c r="FJ6584" s="139"/>
      <c r="FL6584" s="2"/>
      <c r="FN6584" s="2"/>
    </row>
    <row r="6585" spans="153:170" x14ac:dyDescent="0.35">
      <c r="EW6585" s="31"/>
      <c r="FB6585" s="5"/>
      <c r="FI6585" s="5"/>
      <c r="FJ6585" s="139"/>
      <c r="FL6585" s="2"/>
      <c r="FN6585" s="2"/>
    </row>
    <row r="6586" spans="153:170" x14ac:dyDescent="0.35">
      <c r="EW6586" s="31"/>
      <c r="FB6586" s="5"/>
      <c r="FI6586" s="5"/>
      <c r="FJ6586" s="139"/>
      <c r="FL6586" s="2"/>
      <c r="FN6586" s="2"/>
    </row>
    <row r="6587" spans="153:170" x14ac:dyDescent="0.35">
      <c r="EW6587" s="31"/>
      <c r="FB6587" s="5"/>
      <c r="FI6587" s="5"/>
      <c r="FJ6587" s="139"/>
      <c r="FL6587" s="2"/>
      <c r="FN6587" s="2"/>
    </row>
    <row r="6588" spans="153:170" x14ac:dyDescent="0.35">
      <c r="EW6588" s="31"/>
      <c r="FB6588" s="5"/>
      <c r="FI6588" s="5"/>
      <c r="FJ6588" s="139"/>
      <c r="FL6588" s="2"/>
      <c r="FN6588" s="2"/>
    </row>
    <row r="6589" spans="153:170" x14ac:dyDescent="0.35">
      <c r="EW6589" s="31"/>
      <c r="FB6589" s="5"/>
      <c r="FI6589" s="5"/>
      <c r="FJ6589" s="139"/>
      <c r="FL6589" s="2"/>
      <c r="FN6589" s="2"/>
    </row>
    <row r="6590" spans="153:170" x14ac:dyDescent="0.35">
      <c r="EW6590" s="31"/>
      <c r="FB6590" s="5"/>
      <c r="FI6590" s="5"/>
      <c r="FJ6590" s="139"/>
      <c r="FL6590" s="2"/>
      <c r="FN6590" s="2"/>
    </row>
    <row r="6591" spans="153:170" x14ac:dyDescent="0.35">
      <c r="EW6591" s="31"/>
      <c r="FB6591" s="5"/>
      <c r="FI6591" s="5"/>
      <c r="FJ6591" s="139"/>
      <c r="FL6591" s="2"/>
      <c r="FN6591" s="2"/>
    </row>
    <row r="6592" spans="153:170" x14ac:dyDescent="0.35">
      <c r="EW6592" s="31"/>
      <c r="FB6592" s="5"/>
      <c r="FI6592" s="5"/>
      <c r="FJ6592" s="139"/>
      <c r="FL6592" s="2"/>
      <c r="FN6592" s="2"/>
    </row>
    <row r="6593" spans="153:170" x14ac:dyDescent="0.35">
      <c r="EW6593" s="31"/>
      <c r="FB6593" s="5"/>
      <c r="FI6593" s="5"/>
      <c r="FJ6593" s="139"/>
      <c r="FL6593" s="2"/>
      <c r="FN6593" s="2"/>
    </row>
    <row r="6594" spans="153:170" x14ac:dyDescent="0.35">
      <c r="EW6594" s="31"/>
      <c r="FB6594" s="5"/>
      <c r="FI6594" s="5"/>
      <c r="FJ6594" s="139"/>
      <c r="FL6594" s="2"/>
      <c r="FN6594" s="2"/>
    </row>
    <row r="6595" spans="153:170" x14ac:dyDescent="0.35">
      <c r="EW6595" s="31"/>
      <c r="FB6595" s="5"/>
      <c r="FI6595" s="5"/>
      <c r="FJ6595" s="139"/>
      <c r="FL6595" s="2"/>
      <c r="FN6595" s="2"/>
    </row>
    <row r="6596" spans="153:170" x14ac:dyDescent="0.35">
      <c r="EW6596" s="31"/>
      <c r="FB6596" s="5"/>
      <c r="FI6596" s="5"/>
      <c r="FJ6596" s="139"/>
      <c r="FL6596" s="2"/>
      <c r="FN6596" s="2"/>
    </row>
    <row r="6597" spans="153:170" x14ac:dyDescent="0.35">
      <c r="EW6597" s="31"/>
      <c r="FB6597" s="5"/>
      <c r="FI6597" s="5"/>
      <c r="FJ6597" s="139"/>
      <c r="FL6597" s="2"/>
      <c r="FN6597" s="2"/>
    </row>
    <row r="6598" spans="153:170" x14ac:dyDescent="0.35">
      <c r="EW6598" s="31"/>
      <c r="FB6598" s="5"/>
      <c r="FI6598" s="5"/>
      <c r="FJ6598" s="139"/>
      <c r="FL6598" s="2"/>
      <c r="FN6598" s="2"/>
    </row>
    <row r="6599" spans="153:170" x14ac:dyDescent="0.35">
      <c r="EW6599" s="31"/>
      <c r="FB6599" s="5"/>
      <c r="FI6599" s="5"/>
      <c r="FJ6599" s="139"/>
      <c r="FL6599" s="2"/>
      <c r="FN6599" s="2"/>
    </row>
    <row r="6600" spans="153:170" x14ac:dyDescent="0.35">
      <c r="EW6600" s="31"/>
      <c r="FB6600" s="5"/>
      <c r="FI6600" s="5"/>
      <c r="FJ6600" s="139"/>
      <c r="FL6600" s="2"/>
      <c r="FN6600" s="2"/>
    </row>
    <row r="6601" spans="153:170" x14ac:dyDescent="0.35">
      <c r="EW6601" s="31"/>
      <c r="FB6601" s="5"/>
      <c r="FI6601" s="5"/>
      <c r="FJ6601" s="139"/>
      <c r="FL6601" s="2"/>
      <c r="FN6601" s="2"/>
    </row>
    <row r="6602" spans="153:170" x14ac:dyDescent="0.35">
      <c r="EW6602" s="31"/>
      <c r="FB6602" s="5"/>
      <c r="FI6602" s="5"/>
      <c r="FJ6602" s="139"/>
      <c r="FL6602" s="2"/>
      <c r="FN6602" s="2"/>
    </row>
    <row r="6603" spans="153:170" x14ac:dyDescent="0.35">
      <c r="EW6603" s="31"/>
      <c r="FB6603" s="5"/>
      <c r="FI6603" s="5"/>
      <c r="FJ6603" s="139"/>
      <c r="FL6603" s="2"/>
      <c r="FN6603" s="2"/>
    </row>
    <row r="6604" spans="153:170" x14ac:dyDescent="0.35">
      <c r="EW6604" s="31"/>
      <c r="FB6604" s="5"/>
      <c r="FI6604" s="5"/>
      <c r="FJ6604" s="139"/>
      <c r="FL6604" s="2"/>
      <c r="FN6604" s="2"/>
    </row>
    <row r="6605" spans="153:170" x14ac:dyDescent="0.35">
      <c r="EW6605" s="31"/>
      <c r="FB6605" s="5"/>
      <c r="FI6605" s="5"/>
      <c r="FJ6605" s="139"/>
      <c r="FL6605" s="2"/>
      <c r="FN6605" s="2"/>
    </row>
    <row r="6606" spans="153:170" x14ac:dyDescent="0.35">
      <c r="EW6606" s="31"/>
      <c r="FB6606" s="5"/>
      <c r="FI6606" s="5"/>
      <c r="FJ6606" s="139"/>
      <c r="FL6606" s="2"/>
      <c r="FN6606" s="2"/>
    </row>
    <row r="6607" spans="153:170" x14ac:dyDescent="0.35">
      <c r="EW6607" s="31"/>
      <c r="FB6607" s="5"/>
      <c r="FI6607" s="5"/>
      <c r="FJ6607" s="139"/>
      <c r="FL6607" s="2"/>
      <c r="FN6607" s="2"/>
    </row>
    <row r="6608" spans="153:170" x14ac:dyDescent="0.35">
      <c r="EW6608" s="31"/>
      <c r="FB6608" s="5"/>
      <c r="FI6608" s="5"/>
      <c r="FJ6608" s="139"/>
      <c r="FL6608" s="2"/>
      <c r="FN6608" s="2"/>
    </row>
    <row r="6609" spans="153:170" x14ac:dyDescent="0.35">
      <c r="EW6609" s="31"/>
      <c r="FB6609" s="5"/>
      <c r="FI6609" s="5"/>
      <c r="FJ6609" s="139"/>
      <c r="FL6609" s="2"/>
      <c r="FN6609" s="2"/>
    </row>
    <row r="6610" spans="153:170" x14ac:dyDescent="0.35">
      <c r="EW6610" s="31"/>
      <c r="FB6610" s="5"/>
      <c r="FI6610" s="5"/>
      <c r="FJ6610" s="139"/>
      <c r="FL6610" s="2"/>
      <c r="FN6610" s="2"/>
    </row>
    <row r="6611" spans="153:170" x14ac:dyDescent="0.35">
      <c r="EW6611" s="31"/>
      <c r="FB6611" s="5"/>
      <c r="FI6611" s="5"/>
      <c r="FJ6611" s="139"/>
      <c r="FL6611" s="2"/>
      <c r="FN6611" s="2"/>
    </row>
    <row r="6612" spans="153:170" x14ac:dyDescent="0.35">
      <c r="EW6612" s="31"/>
      <c r="FB6612" s="5"/>
      <c r="FI6612" s="5"/>
      <c r="FJ6612" s="139"/>
      <c r="FL6612" s="2"/>
      <c r="FN6612" s="2"/>
    </row>
    <row r="6613" spans="153:170" x14ac:dyDescent="0.35">
      <c r="EW6613" s="31"/>
      <c r="FB6613" s="5"/>
      <c r="FI6613" s="5"/>
      <c r="FJ6613" s="139"/>
      <c r="FL6613" s="2"/>
      <c r="FN6613" s="2"/>
    </row>
    <row r="6614" spans="153:170" x14ac:dyDescent="0.35">
      <c r="EW6614" s="31"/>
      <c r="FB6614" s="5"/>
      <c r="FI6614" s="5"/>
      <c r="FJ6614" s="139"/>
      <c r="FL6614" s="2"/>
      <c r="FN6614" s="2"/>
    </row>
    <row r="6615" spans="153:170" x14ac:dyDescent="0.35">
      <c r="EW6615" s="31"/>
      <c r="FB6615" s="5"/>
      <c r="FI6615" s="5"/>
      <c r="FJ6615" s="139"/>
      <c r="FL6615" s="2"/>
      <c r="FN6615" s="2"/>
    </row>
    <row r="6616" spans="153:170" x14ac:dyDescent="0.35">
      <c r="EW6616" s="31"/>
      <c r="FB6616" s="5"/>
      <c r="FI6616" s="5"/>
      <c r="FJ6616" s="139"/>
      <c r="FL6616" s="2"/>
      <c r="FN6616" s="2"/>
    </row>
    <row r="6617" spans="153:170" x14ac:dyDescent="0.35">
      <c r="EW6617" s="31"/>
      <c r="FB6617" s="5"/>
      <c r="FI6617" s="5"/>
      <c r="FJ6617" s="139"/>
      <c r="FL6617" s="2"/>
      <c r="FN6617" s="2"/>
    </row>
    <row r="6618" spans="153:170" x14ac:dyDescent="0.35">
      <c r="EW6618" s="31"/>
      <c r="FB6618" s="5"/>
      <c r="FI6618" s="5"/>
      <c r="FJ6618" s="139"/>
      <c r="FL6618" s="2"/>
      <c r="FN6618" s="2"/>
    </row>
    <row r="6619" spans="153:170" x14ac:dyDescent="0.35">
      <c r="EW6619" s="31"/>
      <c r="FB6619" s="5"/>
      <c r="FI6619" s="5"/>
      <c r="FJ6619" s="139"/>
      <c r="FL6619" s="2"/>
      <c r="FN6619" s="2"/>
    </row>
    <row r="6620" spans="153:170" x14ac:dyDescent="0.35">
      <c r="EW6620" s="31"/>
      <c r="FB6620" s="5"/>
      <c r="FI6620" s="5"/>
      <c r="FJ6620" s="139"/>
      <c r="FL6620" s="2"/>
      <c r="FN6620" s="2"/>
    </row>
    <row r="6621" spans="153:170" x14ac:dyDescent="0.35">
      <c r="EW6621" s="31"/>
      <c r="FB6621" s="5"/>
      <c r="FI6621" s="5"/>
      <c r="FJ6621" s="139"/>
      <c r="FL6621" s="2"/>
      <c r="FN6621" s="2"/>
    </row>
    <row r="6622" spans="153:170" x14ac:dyDescent="0.35">
      <c r="EW6622" s="31"/>
      <c r="FB6622" s="5"/>
      <c r="FI6622" s="5"/>
      <c r="FJ6622" s="139"/>
      <c r="FL6622" s="2"/>
      <c r="FN6622" s="2"/>
    </row>
    <row r="6623" spans="153:170" x14ac:dyDescent="0.35">
      <c r="EW6623" s="31"/>
      <c r="FB6623" s="5"/>
      <c r="FI6623" s="5"/>
      <c r="FJ6623" s="139"/>
      <c r="FL6623" s="2"/>
      <c r="FN6623" s="2"/>
    </row>
    <row r="6624" spans="153:170" x14ac:dyDescent="0.35">
      <c r="EW6624" s="31"/>
      <c r="FB6624" s="5"/>
      <c r="FI6624" s="5"/>
      <c r="FJ6624" s="139"/>
      <c r="FL6624" s="2"/>
      <c r="FN6624" s="2"/>
    </row>
    <row r="6625" spans="153:170" x14ac:dyDescent="0.35">
      <c r="EW6625" s="31"/>
      <c r="FB6625" s="5"/>
      <c r="FI6625" s="5"/>
      <c r="FJ6625" s="139"/>
      <c r="FL6625" s="2"/>
      <c r="FN6625" s="2"/>
    </row>
    <row r="6626" spans="153:170" x14ac:dyDescent="0.35">
      <c r="EW6626" s="31"/>
      <c r="FB6626" s="5"/>
      <c r="FI6626" s="5"/>
      <c r="FJ6626" s="139"/>
      <c r="FL6626" s="2"/>
      <c r="FN6626" s="2"/>
    </row>
    <row r="6627" spans="153:170" x14ac:dyDescent="0.35">
      <c r="EW6627" s="31"/>
      <c r="FB6627" s="5"/>
      <c r="FI6627" s="5"/>
      <c r="FJ6627" s="139"/>
      <c r="FL6627" s="2"/>
      <c r="FN6627" s="2"/>
    </row>
    <row r="6628" spans="153:170" x14ac:dyDescent="0.35">
      <c r="EW6628" s="31"/>
      <c r="FB6628" s="5"/>
      <c r="FI6628" s="5"/>
      <c r="FJ6628" s="139"/>
      <c r="FL6628" s="2"/>
      <c r="FN6628" s="2"/>
    </row>
    <row r="6629" spans="153:170" x14ac:dyDescent="0.35">
      <c r="EW6629" s="31"/>
      <c r="FB6629" s="5"/>
      <c r="FI6629" s="5"/>
      <c r="FJ6629" s="139"/>
      <c r="FL6629" s="2"/>
      <c r="FN6629" s="2"/>
    </row>
    <row r="6630" spans="153:170" x14ac:dyDescent="0.35">
      <c r="EW6630" s="31"/>
      <c r="FB6630" s="5"/>
      <c r="FI6630" s="5"/>
      <c r="FJ6630" s="139"/>
      <c r="FL6630" s="2"/>
      <c r="FN6630" s="2"/>
    </row>
    <row r="6631" spans="153:170" x14ac:dyDescent="0.35">
      <c r="EW6631" s="31"/>
      <c r="FB6631" s="5"/>
      <c r="FI6631" s="5"/>
      <c r="FJ6631" s="139"/>
      <c r="FL6631" s="2"/>
      <c r="FN6631" s="2"/>
    </row>
    <row r="6632" spans="153:170" x14ac:dyDescent="0.35">
      <c r="EW6632" s="31"/>
      <c r="FB6632" s="5"/>
      <c r="FI6632" s="5"/>
      <c r="FJ6632" s="139"/>
      <c r="FL6632" s="2"/>
      <c r="FN6632" s="2"/>
    </row>
    <row r="6633" spans="153:170" x14ac:dyDescent="0.35">
      <c r="EW6633" s="31"/>
      <c r="FB6633" s="5"/>
      <c r="FI6633" s="5"/>
      <c r="FJ6633" s="139"/>
      <c r="FL6633" s="2"/>
      <c r="FN6633" s="2"/>
    </row>
    <row r="6634" spans="153:170" x14ac:dyDescent="0.35">
      <c r="EW6634" s="31"/>
      <c r="FB6634" s="5"/>
      <c r="FI6634" s="5"/>
      <c r="FJ6634" s="139"/>
      <c r="FL6634" s="2"/>
      <c r="FN6634" s="2"/>
    </row>
    <row r="6635" spans="153:170" x14ac:dyDescent="0.35">
      <c r="EW6635" s="31"/>
      <c r="FB6635" s="5"/>
      <c r="FI6635" s="5"/>
      <c r="FJ6635" s="139"/>
      <c r="FL6635" s="2"/>
      <c r="FN6635" s="2"/>
    </row>
    <row r="6636" spans="153:170" x14ac:dyDescent="0.35">
      <c r="EW6636" s="31"/>
      <c r="FB6636" s="5"/>
      <c r="FI6636" s="5"/>
      <c r="FJ6636" s="139"/>
      <c r="FL6636" s="2"/>
      <c r="FN6636" s="2"/>
    </row>
    <row r="6637" spans="153:170" x14ac:dyDescent="0.35">
      <c r="EW6637" s="31"/>
      <c r="FB6637" s="5"/>
      <c r="FI6637" s="5"/>
      <c r="FJ6637" s="139"/>
      <c r="FL6637" s="2"/>
      <c r="FN6637" s="2"/>
    </row>
    <row r="6638" spans="153:170" x14ac:dyDescent="0.35">
      <c r="EW6638" s="31"/>
      <c r="FB6638" s="5"/>
      <c r="FI6638" s="5"/>
      <c r="FJ6638" s="139"/>
      <c r="FL6638" s="2"/>
      <c r="FN6638" s="2"/>
    </row>
    <row r="6639" spans="153:170" x14ac:dyDescent="0.35">
      <c r="EW6639" s="31"/>
      <c r="FB6639" s="5"/>
      <c r="FI6639" s="5"/>
      <c r="FJ6639" s="139"/>
      <c r="FL6639" s="2"/>
      <c r="FN6639" s="2"/>
    </row>
    <row r="6640" spans="153:170" x14ac:dyDescent="0.35">
      <c r="EW6640" s="31"/>
      <c r="FB6640" s="5"/>
      <c r="FI6640" s="5"/>
      <c r="FJ6640" s="139"/>
      <c r="FL6640" s="2"/>
      <c r="FN6640" s="2"/>
    </row>
    <row r="6641" spans="153:170" x14ac:dyDescent="0.35">
      <c r="EW6641" s="31"/>
      <c r="FB6641" s="5"/>
      <c r="FI6641" s="5"/>
      <c r="FJ6641" s="139"/>
      <c r="FL6641" s="2"/>
      <c r="FN6641" s="2"/>
    </row>
    <row r="6642" spans="153:170" x14ac:dyDescent="0.35">
      <c r="EW6642" s="31"/>
      <c r="FB6642" s="5"/>
      <c r="FI6642" s="5"/>
      <c r="FJ6642" s="139"/>
      <c r="FL6642" s="2"/>
      <c r="FN6642" s="2"/>
    </row>
    <row r="6643" spans="153:170" x14ac:dyDescent="0.35">
      <c r="EW6643" s="31"/>
      <c r="FB6643" s="5"/>
      <c r="FI6643" s="5"/>
      <c r="FJ6643" s="139"/>
      <c r="FL6643" s="2"/>
      <c r="FN6643" s="2"/>
    </row>
    <row r="6644" spans="153:170" x14ac:dyDescent="0.35">
      <c r="EW6644" s="31"/>
      <c r="FB6644" s="5"/>
      <c r="FI6644" s="5"/>
      <c r="FJ6644" s="139"/>
      <c r="FL6644" s="2"/>
      <c r="FN6644" s="2"/>
    </row>
    <row r="6645" spans="153:170" x14ac:dyDescent="0.35">
      <c r="EW6645" s="31"/>
      <c r="FB6645" s="5"/>
      <c r="FI6645" s="5"/>
      <c r="FJ6645" s="139"/>
      <c r="FL6645" s="2"/>
      <c r="FN6645" s="2"/>
    </row>
    <row r="6646" spans="153:170" x14ac:dyDescent="0.35">
      <c r="EW6646" s="31"/>
      <c r="FB6646" s="5"/>
      <c r="FI6646" s="5"/>
      <c r="FJ6646" s="139"/>
      <c r="FL6646" s="2"/>
      <c r="FN6646" s="2"/>
    </row>
    <row r="6647" spans="153:170" x14ac:dyDescent="0.35">
      <c r="EW6647" s="31"/>
      <c r="FB6647" s="5"/>
      <c r="FI6647" s="5"/>
      <c r="FJ6647" s="139"/>
      <c r="FL6647" s="2"/>
      <c r="FN6647" s="2"/>
    </row>
    <row r="6648" spans="153:170" x14ac:dyDescent="0.35">
      <c r="EW6648" s="31"/>
      <c r="FB6648" s="5"/>
      <c r="FI6648" s="5"/>
      <c r="FJ6648" s="139"/>
      <c r="FL6648" s="2"/>
      <c r="FN6648" s="2"/>
    </row>
    <row r="6649" spans="153:170" x14ac:dyDescent="0.35">
      <c r="EW6649" s="31"/>
      <c r="FB6649" s="5"/>
      <c r="FI6649" s="5"/>
      <c r="FJ6649" s="139"/>
      <c r="FL6649" s="2"/>
      <c r="FN6649" s="2"/>
    </row>
    <row r="6650" spans="153:170" x14ac:dyDescent="0.35">
      <c r="EW6650" s="31"/>
      <c r="FB6650" s="5"/>
      <c r="FI6650" s="5"/>
      <c r="FJ6650" s="139"/>
      <c r="FL6650" s="2"/>
      <c r="FN6650" s="2"/>
    </row>
    <row r="6651" spans="153:170" x14ac:dyDescent="0.35">
      <c r="EW6651" s="31"/>
      <c r="FB6651" s="5"/>
      <c r="FI6651" s="5"/>
      <c r="FJ6651" s="139"/>
      <c r="FL6651" s="2"/>
      <c r="FN6651" s="2"/>
    </row>
    <row r="6652" spans="153:170" x14ac:dyDescent="0.35">
      <c r="EW6652" s="31"/>
      <c r="FB6652" s="5"/>
      <c r="FI6652" s="5"/>
      <c r="FJ6652" s="139"/>
      <c r="FL6652" s="2"/>
      <c r="FN6652" s="2"/>
    </row>
    <row r="6653" spans="153:170" x14ac:dyDescent="0.35">
      <c r="EW6653" s="31"/>
      <c r="FB6653" s="5"/>
      <c r="FI6653" s="5"/>
      <c r="FJ6653" s="139"/>
      <c r="FL6653" s="2"/>
      <c r="FN6653" s="2"/>
    </row>
    <row r="6654" spans="153:170" x14ac:dyDescent="0.35">
      <c r="EW6654" s="31"/>
      <c r="FB6654" s="5"/>
      <c r="FI6654" s="5"/>
      <c r="FJ6654" s="139"/>
      <c r="FL6654" s="2"/>
      <c r="FN6654" s="2"/>
    </row>
    <row r="6655" spans="153:170" x14ac:dyDescent="0.35">
      <c r="EW6655" s="31"/>
      <c r="FB6655" s="5"/>
      <c r="FI6655" s="5"/>
      <c r="FJ6655" s="139"/>
      <c r="FL6655" s="2"/>
      <c r="FN6655" s="2"/>
    </row>
    <row r="6656" spans="153:170" x14ac:dyDescent="0.35">
      <c r="EW6656" s="31"/>
      <c r="FB6656" s="5"/>
      <c r="FI6656" s="5"/>
      <c r="FJ6656" s="139"/>
      <c r="FL6656" s="2"/>
      <c r="FN6656" s="2"/>
    </row>
    <row r="6657" spans="153:170" x14ac:dyDescent="0.35">
      <c r="EW6657" s="31"/>
      <c r="FB6657" s="5"/>
      <c r="FI6657" s="5"/>
      <c r="FJ6657" s="139"/>
      <c r="FL6657" s="2"/>
      <c r="FN6657" s="2"/>
    </row>
    <row r="6658" spans="153:170" x14ac:dyDescent="0.35">
      <c r="EW6658" s="31"/>
      <c r="FB6658" s="5"/>
      <c r="FI6658" s="5"/>
      <c r="FJ6658" s="139"/>
      <c r="FL6658" s="2"/>
      <c r="FN6658" s="2"/>
    </row>
    <row r="6659" spans="153:170" x14ac:dyDescent="0.35">
      <c r="EW6659" s="31"/>
      <c r="FB6659" s="5"/>
      <c r="FI6659" s="5"/>
      <c r="FJ6659" s="139"/>
      <c r="FL6659" s="2"/>
      <c r="FN6659" s="2"/>
    </row>
    <row r="6660" spans="153:170" x14ac:dyDescent="0.35">
      <c r="EW6660" s="31"/>
      <c r="FB6660" s="5"/>
      <c r="FI6660" s="5"/>
      <c r="FJ6660" s="139"/>
      <c r="FL6660" s="2"/>
      <c r="FN6660" s="2"/>
    </row>
    <row r="6661" spans="153:170" x14ac:dyDescent="0.35">
      <c r="EW6661" s="31"/>
      <c r="FB6661" s="5"/>
      <c r="FI6661" s="5"/>
      <c r="FJ6661" s="139"/>
      <c r="FL6661" s="2"/>
      <c r="FN6661" s="2"/>
    </row>
    <row r="6662" spans="153:170" x14ac:dyDescent="0.35">
      <c r="EW6662" s="31"/>
      <c r="FB6662" s="5"/>
      <c r="FI6662" s="5"/>
      <c r="FJ6662" s="139"/>
      <c r="FL6662" s="2"/>
      <c r="FN6662" s="2"/>
    </row>
    <row r="6663" spans="153:170" x14ac:dyDescent="0.35">
      <c r="EW6663" s="31"/>
      <c r="FB6663" s="5"/>
      <c r="FI6663" s="5"/>
      <c r="FJ6663" s="139"/>
      <c r="FL6663" s="2"/>
      <c r="FN6663" s="2"/>
    </row>
    <row r="6664" spans="153:170" x14ac:dyDescent="0.35">
      <c r="EW6664" s="31"/>
      <c r="FB6664" s="5"/>
      <c r="FI6664" s="5"/>
      <c r="FJ6664" s="139"/>
      <c r="FL6664" s="2"/>
      <c r="FN6664" s="2"/>
    </row>
    <row r="6665" spans="153:170" x14ac:dyDescent="0.35">
      <c r="EW6665" s="31"/>
      <c r="FB6665" s="5"/>
      <c r="FI6665" s="5"/>
      <c r="FJ6665" s="139"/>
      <c r="FL6665" s="2"/>
      <c r="FN6665" s="2"/>
    </row>
    <row r="6666" spans="153:170" x14ac:dyDescent="0.35">
      <c r="EW6666" s="31"/>
      <c r="FB6666" s="5"/>
      <c r="FI6666" s="5"/>
      <c r="FJ6666" s="139"/>
      <c r="FL6666" s="2"/>
      <c r="FN6666" s="2"/>
    </row>
    <row r="6667" spans="153:170" x14ac:dyDescent="0.35">
      <c r="EW6667" s="31"/>
      <c r="FB6667" s="5"/>
      <c r="FI6667" s="5"/>
      <c r="FJ6667" s="139"/>
      <c r="FL6667" s="2"/>
      <c r="FN6667" s="2"/>
    </row>
    <row r="6668" spans="153:170" x14ac:dyDescent="0.35">
      <c r="EW6668" s="31"/>
      <c r="FB6668" s="5"/>
      <c r="FI6668" s="5"/>
      <c r="FJ6668" s="139"/>
      <c r="FL6668" s="2"/>
      <c r="FN6668" s="2"/>
    </row>
    <row r="6669" spans="153:170" x14ac:dyDescent="0.35">
      <c r="EW6669" s="31"/>
      <c r="FB6669" s="5"/>
      <c r="FI6669" s="5"/>
      <c r="FJ6669" s="139"/>
      <c r="FL6669" s="2"/>
      <c r="FN6669" s="2"/>
    </row>
    <row r="6670" spans="153:170" x14ac:dyDescent="0.35">
      <c r="EW6670" s="31"/>
      <c r="FB6670" s="5"/>
      <c r="FI6670" s="5"/>
      <c r="FJ6670" s="139"/>
      <c r="FL6670" s="2"/>
      <c r="FN6670" s="2"/>
    </row>
    <row r="6671" spans="153:170" x14ac:dyDescent="0.35">
      <c r="EW6671" s="31"/>
      <c r="FB6671" s="5"/>
      <c r="FI6671" s="5"/>
      <c r="FJ6671" s="139"/>
      <c r="FL6671" s="2"/>
      <c r="FN6671" s="2"/>
    </row>
    <row r="6672" spans="153:170" x14ac:dyDescent="0.35">
      <c r="EW6672" s="31"/>
      <c r="FB6672" s="5"/>
      <c r="FI6672" s="5"/>
      <c r="FJ6672" s="139"/>
      <c r="FL6672" s="2"/>
      <c r="FN6672" s="2"/>
    </row>
    <row r="6673" spans="153:170" x14ac:dyDescent="0.35">
      <c r="EW6673" s="31"/>
      <c r="FB6673" s="5"/>
      <c r="FI6673" s="5"/>
      <c r="FJ6673" s="139"/>
      <c r="FL6673" s="2"/>
      <c r="FN6673" s="2"/>
    </row>
    <row r="6674" spans="153:170" x14ac:dyDescent="0.35">
      <c r="EW6674" s="31"/>
      <c r="FB6674" s="5"/>
      <c r="FI6674" s="5"/>
      <c r="FJ6674" s="139"/>
      <c r="FL6674" s="2"/>
      <c r="FN6674" s="2"/>
    </row>
    <row r="6675" spans="153:170" x14ac:dyDescent="0.35">
      <c r="EW6675" s="31"/>
      <c r="FB6675" s="5"/>
      <c r="FI6675" s="5"/>
      <c r="FJ6675" s="139"/>
      <c r="FL6675" s="2"/>
      <c r="FN6675" s="2"/>
    </row>
    <row r="6676" spans="153:170" x14ac:dyDescent="0.35">
      <c r="EW6676" s="31"/>
      <c r="FB6676" s="5"/>
      <c r="FI6676" s="5"/>
      <c r="FJ6676" s="139"/>
      <c r="FL6676" s="2"/>
      <c r="FN6676" s="2"/>
    </row>
    <row r="6677" spans="153:170" x14ac:dyDescent="0.35">
      <c r="EW6677" s="31"/>
      <c r="FB6677" s="5"/>
      <c r="FI6677" s="5"/>
      <c r="FJ6677" s="139"/>
      <c r="FL6677" s="2"/>
      <c r="FN6677" s="2"/>
    </row>
    <row r="6678" spans="153:170" x14ac:dyDescent="0.35">
      <c r="EW6678" s="31"/>
      <c r="FB6678" s="5"/>
      <c r="FI6678" s="5"/>
      <c r="FJ6678" s="139"/>
      <c r="FL6678" s="2"/>
      <c r="FN6678" s="2"/>
    </row>
    <row r="6679" spans="153:170" x14ac:dyDescent="0.35">
      <c r="EW6679" s="31"/>
      <c r="FB6679" s="5"/>
      <c r="FI6679" s="5"/>
      <c r="FJ6679" s="139"/>
      <c r="FL6679" s="2"/>
      <c r="FN6679" s="2"/>
    </row>
    <row r="6680" spans="153:170" x14ac:dyDescent="0.35">
      <c r="EW6680" s="31"/>
      <c r="FB6680" s="5"/>
      <c r="FI6680" s="5"/>
      <c r="FJ6680" s="139"/>
      <c r="FL6680" s="2"/>
      <c r="FN6680" s="2"/>
    </row>
    <row r="6681" spans="153:170" x14ac:dyDescent="0.35">
      <c r="EW6681" s="31"/>
      <c r="FB6681" s="5"/>
      <c r="FI6681" s="5"/>
      <c r="FJ6681" s="139"/>
      <c r="FL6681" s="2"/>
      <c r="FN6681" s="2"/>
    </row>
    <row r="6682" spans="153:170" x14ac:dyDescent="0.35">
      <c r="EW6682" s="31"/>
      <c r="FB6682" s="5"/>
      <c r="FI6682" s="5"/>
      <c r="FJ6682" s="139"/>
      <c r="FL6682" s="2"/>
      <c r="FN6682" s="2"/>
    </row>
    <row r="6683" spans="153:170" x14ac:dyDescent="0.35">
      <c r="EW6683" s="31"/>
      <c r="FB6683" s="5"/>
      <c r="FI6683" s="5"/>
      <c r="FJ6683" s="139"/>
      <c r="FL6683" s="2"/>
      <c r="FN6683" s="2"/>
    </row>
    <row r="6684" spans="153:170" x14ac:dyDescent="0.35">
      <c r="EW6684" s="31"/>
      <c r="FB6684" s="5"/>
      <c r="FI6684" s="5"/>
      <c r="FJ6684" s="139"/>
      <c r="FL6684" s="2"/>
      <c r="FN6684" s="2"/>
    </row>
    <row r="6685" spans="153:170" x14ac:dyDescent="0.35">
      <c r="EW6685" s="31"/>
      <c r="FB6685" s="5"/>
      <c r="FI6685" s="5"/>
      <c r="FJ6685" s="139"/>
      <c r="FL6685" s="2"/>
      <c r="FN6685" s="2"/>
    </row>
    <row r="6686" spans="153:170" x14ac:dyDescent="0.35">
      <c r="EW6686" s="31"/>
      <c r="FB6686" s="5"/>
      <c r="FI6686" s="5"/>
      <c r="FJ6686" s="139"/>
      <c r="FL6686" s="2"/>
      <c r="FN6686" s="2"/>
    </row>
    <row r="6687" spans="153:170" x14ac:dyDescent="0.35">
      <c r="EW6687" s="31"/>
      <c r="FB6687" s="5"/>
      <c r="FI6687" s="5"/>
      <c r="FJ6687" s="139"/>
      <c r="FL6687" s="2"/>
      <c r="FN6687" s="2"/>
    </row>
    <row r="6688" spans="153:170" x14ac:dyDescent="0.35">
      <c r="EW6688" s="31"/>
      <c r="FB6688" s="5"/>
      <c r="FI6688" s="5"/>
      <c r="FJ6688" s="139"/>
      <c r="FL6688" s="2"/>
      <c r="FN6688" s="2"/>
    </row>
    <row r="6689" spans="153:170" x14ac:dyDescent="0.35">
      <c r="EW6689" s="31"/>
      <c r="FB6689" s="5"/>
      <c r="FI6689" s="5"/>
      <c r="FJ6689" s="139"/>
      <c r="FL6689" s="2"/>
      <c r="FN6689" s="2"/>
    </row>
    <row r="6690" spans="153:170" x14ac:dyDescent="0.35">
      <c r="EW6690" s="31"/>
      <c r="FB6690" s="5"/>
      <c r="FI6690" s="5"/>
      <c r="FJ6690" s="139"/>
      <c r="FL6690" s="2"/>
      <c r="FN6690" s="2"/>
    </row>
    <row r="6691" spans="153:170" x14ac:dyDescent="0.35">
      <c r="EW6691" s="31"/>
      <c r="FB6691" s="5"/>
      <c r="FI6691" s="5"/>
      <c r="FJ6691" s="139"/>
      <c r="FL6691" s="2"/>
      <c r="FN6691" s="2"/>
    </row>
    <row r="6692" spans="153:170" x14ac:dyDescent="0.35">
      <c r="EW6692" s="31"/>
      <c r="FB6692" s="5"/>
      <c r="FI6692" s="5"/>
      <c r="FJ6692" s="139"/>
      <c r="FL6692" s="2"/>
      <c r="FN6692" s="2"/>
    </row>
    <row r="6693" spans="153:170" x14ac:dyDescent="0.35">
      <c r="EW6693" s="31"/>
      <c r="FB6693" s="5"/>
      <c r="FI6693" s="5"/>
      <c r="FJ6693" s="139"/>
      <c r="FL6693" s="2"/>
      <c r="FN6693" s="2"/>
    </row>
    <row r="6694" spans="153:170" x14ac:dyDescent="0.35">
      <c r="EW6694" s="31"/>
      <c r="FB6694" s="5"/>
      <c r="FI6694" s="5"/>
      <c r="FJ6694" s="139"/>
      <c r="FL6694" s="2"/>
      <c r="FN6694" s="2"/>
    </row>
    <row r="6695" spans="153:170" x14ac:dyDescent="0.35">
      <c r="EW6695" s="31"/>
      <c r="FB6695" s="5"/>
      <c r="FI6695" s="5"/>
      <c r="FJ6695" s="139"/>
      <c r="FL6695" s="2"/>
      <c r="FN6695" s="2"/>
    </row>
    <row r="6696" spans="153:170" x14ac:dyDescent="0.35">
      <c r="EW6696" s="31"/>
      <c r="FB6696" s="5"/>
      <c r="FI6696" s="5"/>
      <c r="FJ6696" s="139"/>
      <c r="FL6696" s="2"/>
      <c r="FN6696" s="2"/>
    </row>
    <row r="6697" spans="153:170" x14ac:dyDescent="0.35">
      <c r="EW6697" s="31"/>
      <c r="FB6697" s="5"/>
      <c r="FI6697" s="5"/>
      <c r="FJ6697" s="139"/>
      <c r="FL6697" s="2"/>
      <c r="FN6697" s="2"/>
    </row>
    <row r="6698" spans="153:170" x14ac:dyDescent="0.35">
      <c r="EW6698" s="31"/>
      <c r="FB6698" s="5"/>
      <c r="FI6698" s="5"/>
      <c r="FJ6698" s="139"/>
      <c r="FL6698" s="2"/>
      <c r="FN6698" s="2"/>
    </row>
    <row r="6699" spans="153:170" x14ac:dyDescent="0.35">
      <c r="EW6699" s="31"/>
      <c r="FB6699" s="5"/>
      <c r="FI6699" s="5"/>
      <c r="FJ6699" s="139"/>
      <c r="FL6699" s="2"/>
      <c r="FN6699" s="2"/>
    </row>
    <row r="6700" spans="153:170" x14ac:dyDescent="0.35">
      <c r="EW6700" s="31"/>
      <c r="FB6700" s="5"/>
      <c r="FI6700" s="5"/>
      <c r="FJ6700" s="139"/>
      <c r="FL6700" s="2"/>
      <c r="FN6700" s="2"/>
    </row>
    <row r="6701" spans="153:170" x14ac:dyDescent="0.35">
      <c r="EW6701" s="31"/>
      <c r="FB6701" s="5"/>
      <c r="FI6701" s="5"/>
      <c r="FJ6701" s="139"/>
      <c r="FL6701" s="2"/>
      <c r="FN6701" s="2"/>
    </row>
    <row r="6702" spans="153:170" x14ac:dyDescent="0.35">
      <c r="EW6702" s="31"/>
      <c r="FB6702" s="5"/>
      <c r="FI6702" s="5"/>
      <c r="FJ6702" s="139"/>
      <c r="FL6702" s="2"/>
      <c r="FN6702" s="2"/>
    </row>
    <row r="6703" spans="153:170" x14ac:dyDescent="0.35">
      <c r="EW6703" s="31"/>
      <c r="FB6703" s="5"/>
      <c r="FI6703" s="5"/>
      <c r="FJ6703" s="139"/>
      <c r="FL6703" s="2"/>
      <c r="FN6703" s="2"/>
    </row>
    <row r="6704" spans="153:170" x14ac:dyDescent="0.35">
      <c r="EW6704" s="31"/>
      <c r="FB6704" s="5"/>
      <c r="FI6704" s="5"/>
      <c r="FJ6704" s="139"/>
      <c r="FL6704" s="2"/>
      <c r="FN6704" s="2"/>
    </row>
    <row r="6705" spans="153:170" x14ac:dyDescent="0.35">
      <c r="EW6705" s="31"/>
      <c r="FB6705" s="5"/>
      <c r="FI6705" s="5"/>
      <c r="FJ6705" s="139"/>
      <c r="FL6705" s="2"/>
      <c r="FN6705" s="2"/>
    </row>
    <row r="6706" spans="153:170" x14ac:dyDescent="0.35">
      <c r="EW6706" s="31"/>
      <c r="FB6706" s="5"/>
      <c r="FI6706" s="5"/>
      <c r="FJ6706" s="139"/>
      <c r="FL6706" s="2"/>
      <c r="FN6706" s="2"/>
    </row>
    <row r="6707" spans="153:170" x14ac:dyDescent="0.35">
      <c r="EW6707" s="31"/>
      <c r="FB6707" s="5"/>
      <c r="FI6707" s="5"/>
      <c r="FJ6707" s="139"/>
      <c r="FL6707" s="2"/>
      <c r="FN6707" s="2"/>
    </row>
    <row r="6708" spans="153:170" x14ac:dyDescent="0.35">
      <c r="EW6708" s="31"/>
      <c r="FB6708" s="5"/>
      <c r="FI6708" s="5"/>
      <c r="FJ6708" s="139"/>
      <c r="FL6708" s="2"/>
      <c r="FN6708" s="2"/>
    </row>
    <row r="6709" spans="153:170" x14ac:dyDescent="0.35">
      <c r="EW6709" s="31"/>
      <c r="FB6709" s="5"/>
      <c r="FI6709" s="5"/>
      <c r="FJ6709" s="139"/>
      <c r="FL6709" s="2"/>
      <c r="FN6709" s="2"/>
    </row>
    <row r="6710" spans="153:170" x14ac:dyDescent="0.35">
      <c r="EW6710" s="31"/>
      <c r="FB6710" s="5"/>
      <c r="FI6710" s="5"/>
      <c r="FJ6710" s="139"/>
      <c r="FL6710" s="2"/>
      <c r="FN6710" s="2"/>
    </row>
    <row r="6711" spans="153:170" x14ac:dyDescent="0.35">
      <c r="EW6711" s="31"/>
      <c r="FB6711" s="5"/>
      <c r="FI6711" s="5"/>
      <c r="FJ6711" s="139"/>
      <c r="FL6711" s="2"/>
      <c r="FN6711" s="2"/>
    </row>
    <row r="6712" spans="153:170" x14ac:dyDescent="0.35">
      <c r="EW6712" s="31"/>
      <c r="FB6712" s="5"/>
      <c r="FI6712" s="5"/>
      <c r="FJ6712" s="139"/>
      <c r="FL6712" s="2"/>
      <c r="FN6712" s="2"/>
    </row>
    <row r="6713" spans="153:170" x14ac:dyDescent="0.35">
      <c r="EW6713" s="31"/>
      <c r="FB6713" s="5"/>
      <c r="FI6713" s="5"/>
      <c r="FJ6713" s="139"/>
      <c r="FL6713" s="2"/>
      <c r="FN6713" s="2"/>
    </row>
    <row r="6714" spans="153:170" x14ac:dyDescent="0.35">
      <c r="EW6714" s="31"/>
      <c r="FB6714" s="5"/>
      <c r="FI6714" s="5"/>
      <c r="FJ6714" s="139"/>
      <c r="FL6714" s="2"/>
      <c r="FN6714" s="2"/>
    </row>
    <row r="6715" spans="153:170" x14ac:dyDescent="0.35">
      <c r="EW6715" s="31"/>
      <c r="FB6715" s="5"/>
      <c r="FI6715" s="5"/>
      <c r="FJ6715" s="139"/>
      <c r="FL6715" s="2"/>
      <c r="FN6715" s="2"/>
    </row>
    <row r="6716" spans="153:170" x14ac:dyDescent="0.35">
      <c r="EW6716" s="31"/>
      <c r="FB6716" s="5"/>
      <c r="FI6716" s="5"/>
      <c r="FJ6716" s="139"/>
      <c r="FL6716" s="2"/>
      <c r="FN6716" s="2"/>
    </row>
    <row r="6717" spans="153:170" x14ac:dyDescent="0.35">
      <c r="EW6717" s="31"/>
      <c r="FB6717" s="5"/>
      <c r="FI6717" s="5"/>
      <c r="FJ6717" s="139"/>
      <c r="FL6717" s="2"/>
      <c r="FN6717" s="2"/>
    </row>
    <row r="6718" spans="153:170" x14ac:dyDescent="0.35">
      <c r="EW6718" s="31"/>
      <c r="FB6718" s="5"/>
      <c r="FI6718" s="5"/>
      <c r="FJ6718" s="139"/>
      <c r="FL6718" s="2"/>
      <c r="FN6718" s="2"/>
    </row>
    <row r="6719" spans="153:170" x14ac:dyDescent="0.35">
      <c r="EW6719" s="31"/>
      <c r="FB6719" s="5"/>
      <c r="FI6719" s="5"/>
      <c r="FJ6719" s="139"/>
      <c r="FL6719" s="2"/>
      <c r="FN6719" s="2"/>
    </row>
    <row r="6720" spans="153:170" x14ac:dyDescent="0.35">
      <c r="EW6720" s="31"/>
      <c r="FB6720" s="5"/>
      <c r="FI6720" s="5"/>
      <c r="FJ6720" s="139"/>
      <c r="FL6720" s="2"/>
      <c r="FN6720" s="2"/>
    </row>
    <row r="6721" spans="153:170" x14ac:dyDescent="0.35">
      <c r="EW6721" s="31"/>
      <c r="FB6721" s="5"/>
      <c r="FI6721" s="5"/>
      <c r="FJ6721" s="139"/>
      <c r="FL6721" s="2"/>
      <c r="FN6721" s="2"/>
    </row>
    <row r="6722" spans="153:170" x14ac:dyDescent="0.35">
      <c r="EW6722" s="31"/>
      <c r="FB6722" s="5"/>
      <c r="FI6722" s="5"/>
      <c r="FJ6722" s="139"/>
      <c r="FL6722" s="2"/>
      <c r="FN6722" s="2"/>
    </row>
    <row r="6723" spans="153:170" x14ac:dyDescent="0.35">
      <c r="EW6723" s="31"/>
      <c r="FB6723" s="5"/>
      <c r="FI6723" s="5"/>
      <c r="FJ6723" s="139"/>
      <c r="FL6723" s="2"/>
      <c r="FN6723" s="2"/>
    </row>
    <row r="6724" spans="153:170" x14ac:dyDescent="0.35">
      <c r="EW6724" s="31"/>
      <c r="FB6724" s="5"/>
      <c r="FI6724" s="5"/>
      <c r="FJ6724" s="139"/>
      <c r="FL6724" s="2"/>
      <c r="FN6724" s="2"/>
    </row>
    <row r="6725" spans="153:170" x14ac:dyDescent="0.35">
      <c r="EW6725" s="31"/>
      <c r="FB6725" s="5"/>
      <c r="FI6725" s="5"/>
      <c r="FJ6725" s="139"/>
      <c r="FL6725" s="2"/>
      <c r="FN6725" s="2"/>
    </row>
    <row r="6726" spans="153:170" x14ac:dyDescent="0.35">
      <c r="EW6726" s="31"/>
      <c r="FB6726" s="5"/>
      <c r="FI6726" s="5"/>
      <c r="FJ6726" s="139"/>
      <c r="FL6726" s="2"/>
      <c r="FN6726" s="2"/>
    </row>
    <row r="6727" spans="153:170" x14ac:dyDescent="0.35">
      <c r="EW6727" s="31"/>
      <c r="FB6727" s="5"/>
      <c r="FI6727" s="5"/>
      <c r="FJ6727" s="139"/>
      <c r="FL6727" s="2"/>
      <c r="FN6727" s="2"/>
    </row>
    <row r="6728" spans="153:170" x14ac:dyDescent="0.35">
      <c r="EW6728" s="31"/>
      <c r="FB6728" s="5"/>
      <c r="FI6728" s="5"/>
      <c r="FJ6728" s="139"/>
      <c r="FL6728" s="2"/>
      <c r="FN6728" s="2"/>
    </row>
    <row r="6729" spans="153:170" x14ac:dyDescent="0.35">
      <c r="EW6729" s="31"/>
      <c r="FB6729" s="5"/>
      <c r="FI6729" s="5"/>
      <c r="FJ6729" s="139"/>
      <c r="FL6729" s="2"/>
      <c r="FN6729" s="2"/>
    </row>
    <row r="6730" spans="153:170" x14ac:dyDescent="0.35">
      <c r="EW6730" s="31"/>
      <c r="FB6730" s="5"/>
      <c r="FI6730" s="5"/>
      <c r="FJ6730" s="139"/>
      <c r="FL6730" s="2"/>
      <c r="FN6730" s="2"/>
    </row>
    <row r="6731" spans="153:170" x14ac:dyDescent="0.35">
      <c r="EW6731" s="31"/>
      <c r="FB6731" s="5"/>
      <c r="FI6731" s="5"/>
      <c r="FJ6731" s="139"/>
      <c r="FL6731" s="2"/>
      <c r="FN6731" s="2"/>
    </row>
    <row r="6732" spans="153:170" x14ac:dyDescent="0.35">
      <c r="EW6732" s="31"/>
      <c r="FB6732" s="5"/>
      <c r="FI6732" s="5"/>
      <c r="FJ6732" s="139"/>
      <c r="FL6732" s="2"/>
      <c r="FN6732" s="2"/>
    </row>
    <row r="6733" spans="153:170" x14ac:dyDescent="0.35">
      <c r="EW6733" s="31"/>
      <c r="FB6733" s="5"/>
      <c r="FI6733" s="5"/>
      <c r="FJ6733" s="139"/>
      <c r="FL6733" s="2"/>
      <c r="FN6733" s="2"/>
    </row>
    <row r="6734" spans="153:170" x14ac:dyDescent="0.35">
      <c r="EW6734" s="31"/>
      <c r="FB6734" s="5"/>
      <c r="FI6734" s="5"/>
      <c r="FJ6734" s="139"/>
      <c r="FL6734" s="2"/>
      <c r="FN6734" s="2"/>
    </row>
    <row r="6735" spans="153:170" x14ac:dyDescent="0.35">
      <c r="EW6735" s="31"/>
      <c r="FB6735" s="5"/>
      <c r="FI6735" s="5"/>
      <c r="FJ6735" s="139"/>
      <c r="FL6735" s="2"/>
      <c r="FN6735" s="2"/>
    </row>
    <row r="6736" spans="153:170" x14ac:dyDescent="0.35">
      <c r="EW6736" s="31"/>
      <c r="FB6736" s="5"/>
      <c r="FI6736" s="5"/>
      <c r="FJ6736" s="139"/>
      <c r="FL6736" s="2"/>
      <c r="FN6736" s="2"/>
    </row>
    <row r="6737" spans="153:170" x14ac:dyDescent="0.35">
      <c r="EW6737" s="31"/>
      <c r="FB6737" s="5"/>
      <c r="FI6737" s="5"/>
      <c r="FJ6737" s="139"/>
      <c r="FL6737" s="2"/>
      <c r="FN6737" s="2"/>
    </row>
    <row r="6738" spans="153:170" x14ac:dyDescent="0.35">
      <c r="EW6738" s="31"/>
      <c r="FB6738" s="5"/>
      <c r="FI6738" s="5"/>
      <c r="FJ6738" s="139"/>
      <c r="FL6738" s="2"/>
      <c r="FN6738" s="2"/>
    </row>
    <row r="6739" spans="153:170" x14ac:dyDescent="0.35">
      <c r="EW6739" s="31"/>
      <c r="FB6739" s="5"/>
      <c r="FI6739" s="5"/>
      <c r="FJ6739" s="139"/>
      <c r="FL6739" s="2"/>
      <c r="FN6739" s="2"/>
    </row>
    <row r="6740" spans="153:170" x14ac:dyDescent="0.35">
      <c r="EW6740" s="31"/>
      <c r="FB6740" s="5"/>
      <c r="FI6740" s="5"/>
      <c r="FJ6740" s="139"/>
      <c r="FL6740" s="2"/>
      <c r="FN6740" s="2"/>
    </row>
    <row r="6741" spans="153:170" x14ac:dyDescent="0.35">
      <c r="EW6741" s="31"/>
      <c r="FB6741" s="5"/>
      <c r="FI6741" s="5"/>
      <c r="FJ6741" s="139"/>
      <c r="FL6741" s="2"/>
      <c r="FN6741" s="2"/>
    </row>
    <row r="6742" spans="153:170" x14ac:dyDescent="0.35">
      <c r="EW6742" s="31"/>
      <c r="FB6742" s="5"/>
      <c r="FI6742" s="5"/>
      <c r="FJ6742" s="139"/>
      <c r="FL6742" s="2"/>
      <c r="FN6742" s="2"/>
    </row>
    <row r="6743" spans="153:170" x14ac:dyDescent="0.35">
      <c r="EW6743" s="31"/>
      <c r="FB6743" s="5"/>
      <c r="FI6743" s="5"/>
      <c r="FJ6743" s="139"/>
      <c r="FL6743" s="2"/>
      <c r="FN6743" s="2"/>
    </row>
    <row r="6744" spans="153:170" x14ac:dyDescent="0.35">
      <c r="EW6744" s="31"/>
      <c r="FB6744" s="5"/>
      <c r="FI6744" s="5"/>
      <c r="FJ6744" s="139"/>
      <c r="FL6744" s="2"/>
      <c r="FN6744" s="2"/>
    </row>
    <row r="6745" spans="153:170" x14ac:dyDescent="0.35">
      <c r="EW6745" s="31"/>
      <c r="FB6745" s="5"/>
      <c r="FI6745" s="5"/>
      <c r="FJ6745" s="139"/>
      <c r="FL6745" s="2"/>
      <c r="FN6745" s="2"/>
    </row>
    <row r="6746" spans="153:170" x14ac:dyDescent="0.35">
      <c r="EW6746" s="31"/>
      <c r="FB6746" s="5"/>
      <c r="FI6746" s="5"/>
      <c r="FJ6746" s="139"/>
      <c r="FL6746" s="2"/>
      <c r="FN6746" s="2"/>
    </row>
    <row r="6747" spans="153:170" x14ac:dyDescent="0.35">
      <c r="EW6747" s="31"/>
      <c r="FB6747" s="5"/>
      <c r="FI6747" s="5"/>
      <c r="FJ6747" s="139"/>
      <c r="FL6747" s="2"/>
      <c r="FN6747" s="2"/>
    </row>
    <row r="6748" spans="153:170" x14ac:dyDescent="0.35">
      <c r="EW6748" s="31"/>
      <c r="FB6748" s="5"/>
      <c r="FI6748" s="5"/>
      <c r="FJ6748" s="139"/>
      <c r="FL6748" s="2"/>
      <c r="FN6748" s="2"/>
    </row>
    <row r="6749" spans="153:170" x14ac:dyDescent="0.35">
      <c r="EW6749" s="31"/>
      <c r="FB6749" s="5"/>
      <c r="FI6749" s="5"/>
      <c r="FJ6749" s="139"/>
      <c r="FL6749" s="2"/>
      <c r="FN6749" s="2"/>
    </row>
    <row r="6750" spans="153:170" x14ac:dyDescent="0.35">
      <c r="EW6750" s="31"/>
      <c r="FB6750" s="5"/>
      <c r="FI6750" s="5"/>
      <c r="FJ6750" s="139"/>
      <c r="FL6750" s="2"/>
      <c r="FN6750" s="2"/>
    </row>
    <row r="6751" spans="153:170" x14ac:dyDescent="0.35">
      <c r="EW6751" s="31"/>
      <c r="FB6751" s="5"/>
      <c r="FI6751" s="5"/>
      <c r="FJ6751" s="139"/>
      <c r="FL6751" s="2"/>
      <c r="FN6751" s="2"/>
    </row>
    <row r="6752" spans="153:170" x14ac:dyDescent="0.35">
      <c r="EW6752" s="31"/>
      <c r="FB6752" s="5"/>
      <c r="FI6752" s="5"/>
      <c r="FJ6752" s="139"/>
      <c r="FL6752" s="2"/>
      <c r="FN6752" s="2"/>
    </row>
    <row r="6753" spans="153:170" x14ac:dyDescent="0.35">
      <c r="EW6753" s="31"/>
      <c r="FB6753" s="5"/>
      <c r="FI6753" s="5"/>
      <c r="FJ6753" s="139"/>
      <c r="FL6753" s="2"/>
      <c r="FN6753" s="2"/>
    </row>
    <row r="6754" spans="153:170" x14ac:dyDescent="0.35">
      <c r="EW6754" s="31"/>
      <c r="FB6754" s="5"/>
      <c r="FI6754" s="5"/>
      <c r="FJ6754" s="139"/>
      <c r="FL6754" s="2"/>
      <c r="FN6754" s="2"/>
    </row>
    <row r="6755" spans="153:170" x14ac:dyDescent="0.35">
      <c r="EW6755" s="31"/>
      <c r="FB6755" s="5"/>
      <c r="FI6755" s="5"/>
      <c r="FJ6755" s="139"/>
      <c r="FL6755" s="2"/>
      <c r="FN6755" s="2"/>
    </row>
    <row r="6756" spans="153:170" x14ac:dyDescent="0.35">
      <c r="EW6756" s="31"/>
      <c r="FB6756" s="5"/>
      <c r="FI6756" s="5"/>
      <c r="FJ6756" s="139"/>
      <c r="FL6756" s="2"/>
      <c r="FN6756" s="2"/>
    </row>
    <row r="6757" spans="153:170" x14ac:dyDescent="0.35">
      <c r="EW6757" s="31"/>
      <c r="FB6757" s="5"/>
      <c r="FI6757" s="5"/>
      <c r="FJ6757" s="139"/>
      <c r="FL6757" s="2"/>
      <c r="FN6757" s="2"/>
    </row>
    <row r="6758" spans="153:170" x14ac:dyDescent="0.35">
      <c r="EW6758" s="31"/>
      <c r="FB6758" s="5"/>
      <c r="FI6758" s="5"/>
      <c r="FJ6758" s="139"/>
      <c r="FL6758" s="2"/>
      <c r="FN6758" s="2"/>
    </row>
    <row r="6759" spans="153:170" x14ac:dyDescent="0.35">
      <c r="EW6759" s="31"/>
      <c r="FB6759" s="5"/>
      <c r="FI6759" s="5"/>
      <c r="FJ6759" s="139"/>
      <c r="FL6759" s="2"/>
      <c r="FN6759" s="2"/>
    </row>
    <row r="6760" spans="153:170" x14ac:dyDescent="0.35">
      <c r="EW6760" s="31"/>
      <c r="FB6760" s="5"/>
      <c r="FI6760" s="5"/>
      <c r="FJ6760" s="139"/>
      <c r="FL6760" s="2"/>
      <c r="FN6760" s="2"/>
    </row>
    <row r="6761" spans="153:170" x14ac:dyDescent="0.35">
      <c r="EW6761" s="31"/>
      <c r="FB6761" s="5"/>
      <c r="FI6761" s="5"/>
      <c r="FJ6761" s="139"/>
      <c r="FL6761" s="2"/>
      <c r="FN6761" s="2"/>
    </row>
    <row r="6762" spans="153:170" x14ac:dyDescent="0.35">
      <c r="EW6762" s="31"/>
      <c r="FB6762" s="5"/>
      <c r="FI6762" s="5"/>
      <c r="FJ6762" s="139"/>
      <c r="FL6762" s="2"/>
      <c r="FN6762" s="2"/>
    </row>
    <row r="6763" spans="153:170" x14ac:dyDescent="0.35">
      <c r="EW6763" s="31"/>
      <c r="FB6763" s="5"/>
      <c r="FI6763" s="5"/>
      <c r="FJ6763" s="139"/>
      <c r="FL6763" s="2"/>
      <c r="FN6763" s="2"/>
    </row>
    <row r="6764" spans="153:170" x14ac:dyDescent="0.35">
      <c r="EW6764" s="31"/>
      <c r="FB6764" s="5"/>
      <c r="FI6764" s="5"/>
      <c r="FJ6764" s="139"/>
      <c r="FL6764" s="2"/>
      <c r="FN6764" s="2"/>
    </row>
    <row r="6765" spans="153:170" x14ac:dyDescent="0.35">
      <c r="EW6765" s="31"/>
      <c r="FB6765" s="5"/>
      <c r="FI6765" s="5"/>
      <c r="FJ6765" s="139"/>
      <c r="FL6765" s="2"/>
      <c r="FN6765" s="2"/>
    </row>
    <row r="6766" spans="153:170" x14ac:dyDescent="0.35">
      <c r="EW6766" s="31"/>
      <c r="FB6766" s="5"/>
      <c r="FI6766" s="5"/>
      <c r="FJ6766" s="139"/>
      <c r="FL6766" s="2"/>
      <c r="FN6766" s="2"/>
    </row>
    <row r="6767" spans="153:170" x14ac:dyDescent="0.35">
      <c r="EW6767" s="31"/>
      <c r="FB6767" s="5"/>
      <c r="FI6767" s="5"/>
      <c r="FJ6767" s="139"/>
      <c r="FL6767" s="2"/>
      <c r="FN6767" s="2"/>
    </row>
    <row r="6768" spans="153:170" x14ac:dyDescent="0.35">
      <c r="EW6768" s="31"/>
      <c r="FB6768" s="5"/>
      <c r="FI6768" s="5"/>
      <c r="FJ6768" s="139"/>
      <c r="FL6768" s="2"/>
      <c r="FN6768" s="2"/>
    </row>
    <row r="6769" spans="153:170" x14ac:dyDescent="0.35">
      <c r="EW6769" s="31"/>
      <c r="FB6769" s="5"/>
      <c r="FI6769" s="5"/>
      <c r="FJ6769" s="139"/>
      <c r="FL6769" s="2"/>
      <c r="FN6769" s="2"/>
    </row>
    <row r="6770" spans="153:170" x14ac:dyDescent="0.35">
      <c r="EW6770" s="31"/>
      <c r="FB6770" s="5"/>
      <c r="FI6770" s="5"/>
      <c r="FJ6770" s="139"/>
      <c r="FL6770" s="2"/>
      <c r="FN6770" s="2"/>
    </row>
    <row r="6771" spans="153:170" x14ac:dyDescent="0.35">
      <c r="EW6771" s="31"/>
      <c r="FB6771" s="5"/>
      <c r="FI6771" s="5"/>
      <c r="FJ6771" s="139"/>
      <c r="FL6771" s="2"/>
      <c r="FN6771" s="2"/>
    </row>
    <row r="6772" spans="153:170" x14ac:dyDescent="0.35">
      <c r="EW6772" s="31"/>
      <c r="FB6772" s="5"/>
      <c r="FI6772" s="5"/>
      <c r="FJ6772" s="139"/>
      <c r="FL6772" s="2"/>
      <c r="FN6772" s="2"/>
    </row>
    <row r="6773" spans="153:170" x14ac:dyDescent="0.35">
      <c r="EW6773" s="31"/>
      <c r="FB6773" s="5"/>
      <c r="FI6773" s="5"/>
      <c r="FJ6773" s="139"/>
      <c r="FL6773" s="2"/>
      <c r="FN6773" s="2"/>
    </row>
    <row r="6774" spans="153:170" x14ac:dyDescent="0.35">
      <c r="EW6774" s="31"/>
      <c r="FB6774" s="5"/>
      <c r="FI6774" s="5"/>
      <c r="FJ6774" s="139"/>
      <c r="FL6774" s="2"/>
      <c r="FN6774" s="2"/>
    </row>
    <row r="6775" spans="153:170" x14ac:dyDescent="0.35">
      <c r="EW6775" s="31"/>
      <c r="FB6775" s="5"/>
      <c r="FI6775" s="5"/>
      <c r="FJ6775" s="139"/>
      <c r="FL6775" s="2"/>
      <c r="FN6775" s="2"/>
    </row>
    <row r="6776" spans="153:170" x14ac:dyDescent="0.35">
      <c r="EW6776" s="31"/>
      <c r="FB6776" s="5"/>
      <c r="FI6776" s="5"/>
      <c r="FJ6776" s="139"/>
      <c r="FL6776" s="2"/>
      <c r="FN6776" s="2"/>
    </row>
    <row r="6777" spans="153:170" x14ac:dyDescent="0.35">
      <c r="EW6777" s="31"/>
      <c r="FB6777" s="5"/>
      <c r="FI6777" s="5"/>
      <c r="FJ6777" s="139"/>
      <c r="FL6777" s="2"/>
      <c r="FN6777" s="2"/>
    </row>
    <row r="6778" spans="153:170" x14ac:dyDescent="0.35">
      <c r="EW6778" s="31"/>
      <c r="FB6778" s="5"/>
      <c r="FI6778" s="5"/>
      <c r="FJ6778" s="139"/>
      <c r="FL6778" s="2"/>
      <c r="FN6778" s="2"/>
    </row>
    <row r="6779" spans="153:170" x14ac:dyDescent="0.35">
      <c r="EW6779" s="31"/>
      <c r="FB6779" s="5"/>
      <c r="FI6779" s="5"/>
      <c r="FJ6779" s="139"/>
      <c r="FL6779" s="2"/>
      <c r="FN6779" s="2"/>
    </row>
    <row r="6780" spans="153:170" x14ac:dyDescent="0.35">
      <c r="EW6780" s="31"/>
      <c r="FB6780" s="5"/>
      <c r="FI6780" s="5"/>
      <c r="FJ6780" s="139"/>
      <c r="FL6780" s="2"/>
      <c r="FN6780" s="2"/>
    </row>
    <row r="6781" spans="153:170" x14ac:dyDescent="0.35">
      <c r="EW6781" s="31"/>
      <c r="FB6781" s="5"/>
      <c r="FI6781" s="5"/>
      <c r="FJ6781" s="139"/>
      <c r="FL6781" s="2"/>
      <c r="FN6781" s="2"/>
    </row>
    <row r="6782" spans="153:170" x14ac:dyDescent="0.35">
      <c r="EW6782" s="31"/>
      <c r="FB6782" s="5"/>
      <c r="FI6782" s="5"/>
      <c r="FJ6782" s="139"/>
      <c r="FL6782" s="2"/>
      <c r="FN6782" s="2"/>
    </row>
    <row r="6783" spans="153:170" x14ac:dyDescent="0.35">
      <c r="EW6783" s="31"/>
      <c r="FB6783" s="5"/>
      <c r="FI6783" s="5"/>
      <c r="FJ6783" s="139"/>
      <c r="FL6783" s="2"/>
      <c r="FN6783" s="2"/>
    </row>
    <row r="6784" spans="153:170" x14ac:dyDescent="0.35">
      <c r="EW6784" s="31"/>
      <c r="FB6784" s="5"/>
      <c r="FI6784" s="5"/>
      <c r="FJ6784" s="139"/>
      <c r="FL6784" s="2"/>
      <c r="FN6784" s="2"/>
    </row>
    <row r="6785" spans="153:170" x14ac:dyDescent="0.35">
      <c r="EW6785" s="31"/>
      <c r="FB6785" s="5"/>
      <c r="FI6785" s="5"/>
      <c r="FJ6785" s="139"/>
      <c r="FL6785" s="2"/>
      <c r="FN6785" s="2"/>
    </row>
    <row r="6786" spans="153:170" x14ac:dyDescent="0.35">
      <c r="EW6786" s="31"/>
      <c r="FB6786" s="5"/>
      <c r="FI6786" s="5"/>
      <c r="FJ6786" s="139"/>
      <c r="FL6786" s="2"/>
      <c r="FN6786" s="2"/>
    </row>
    <row r="6787" spans="153:170" x14ac:dyDescent="0.35">
      <c r="EW6787" s="31"/>
      <c r="FB6787" s="5"/>
      <c r="FI6787" s="5"/>
      <c r="FJ6787" s="139"/>
      <c r="FL6787" s="2"/>
      <c r="FN6787" s="2"/>
    </row>
    <row r="6788" spans="153:170" x14ac:dyDescent="0.35">
      <c r="EW6788" s="31"/>
      <c r="FB6788" s="5"/>
      <c r="FI6788" s="5"/>
      <c r="FJ6788" s="139"/>
      <c r="FL6788" s="2"/>
      <c r="FN6788" s="2"/>
    </row>
    <row r="6789" spans="153:170" x14ac:dyDescent="0.35">
      <c r="EW6789" s="31"/>
      <c r="FB6789" s="5"/>
      <c r="FI6789" s="5"/>
      <c r="FJ6789" s="139"/>
      <c r="FL6789" s="2"/>
      <c r="FN6789" s="2"/>
    </row>
    <row r="6790" spans="153:170" x14ac:dyDescent="0.35">
      <c r="EW6790" s="31"/>
      <c r="FB6790" s="5"/>
      <c r="FI6790" s="5"/>
      <c r="FJ6790" s="139"/>
      <c r="FL6790" s="2"/>
      <c r="FN6790" s="2"/>
    </row>
    <row r="6791" spans="153:170" x14ac:dyDescent="0.35">
      <c r="EW6791" s="31"/>
      <c r="FB6791" s="5"/>
      <c r="FI6791" s="5"/>
      <c r="FJ6791" s="139"/>
      <c r="FL6791" s="2"/>
      <c r="FN6791" s="2"/>
    </row>
    <row r="6792" spans="153:170" x14ac:dyDescent="0.35">
      <c r="EW6792" s="31"/>
      <c r="FB6792" s="5"/>
      <c r="FI6792" s="5"/>
      <c r="FJ6792" s="139"/>
      <c r="FL6792" s="2"/>
      <c r="FN6792" s="2"/>
    </row>
    <row r="6793" spans="153:170" x14ac:dyDescent="0.35">
      <c r="EW6793" s="31"/>
      <c r="FB6793" s="5"/>
      <c r="FI6793" s="5"/>
      <c r="FJ6793" s="139"/>
      <c r="FL6793" s="2"/>
      <c r="FN6793" s="2"/>
    </row>
    <row r="6794" spans="153:170" x14ac:dyDescent="0.35">
      <c r="EW6794" s="31"/>
      <c r="FB6794" s="5"/>
      <c r="FI6794" s="5"/>
      <c r="FJ6794" s="139"/>
      <c r="FL6794" s="2"/>
      <c r="FN6794" s="2"/>
    </row>
    <row r="6795" spans="153:170" x14ac:dyDescent="0.35">
      <c r="EW6795" s="31"/>
      <c r="FB6795" s="5"/>
      <c r="FI6795" s="5"/>
      <c r="FJ6795" s="139"/>
      <c r="FL6795" s="2"/>
      <c r="FN6795" s="2"/>
    </row>
    <row r="6796" spans="153:170" x14ac:dyDescent="0.35">
      <c r="EW6796" s="31"/>
      <c r="FB6796" s="5"/>
      <c r="FI6796" s="5"/>
      <c r="FJ6796" s="139"/>
      <c r="FL6796" s="2"/>
      <c r="FN6796" s="2"/>
    </row>
    <row r="6797" spans="153:170" x14ac:dyDescent="0.35">
      <c r="EW6797" s="31"/>
      <c r="FB6797" s="5"/>
      <c r="FI6797" s="5"/>
      <c r="FJ6797" s="139"/>
      <c r="FL6797" s="2"/>
      <c r="FN6797" s="2"/>
    </row>
    <row r="6798" spans="153:170" x14ac:dyDescent="0.35">
      <c r="EW6798" s="31"/>
      <c r="FB6798" s="5"/>
      <c r="FI6798" s="5"/>
      <c r="FJ6798" s="139"/>
      <c r="FL6798" s="2"/>
      <c r="FN6798" s="2"/>
    </row>
    <row r="6799" spans="153:170" x14ac:dyDescent="0.35">
      <c r="EW6799" s="31"/>
      <c r="FB6799" s="5"/>
      <c r="FI6799" s="5"/>
      <c r="FJ6799" s="139"/>
      <c r="FL6799" s="2"/>
      <c r="FN6799" s="2"/>
    </row>
    <row r="6800" spans="153:170" x14ac:dyDescent="0.35">
      <c r="EW6800" s="31"/>
      <c r="FB6800" s="5"/>
      <c r="FI6800" s="5"/>
      <c r="FJ6800" s="139"/>
      <c r="FL6800" s="2"/>
      <c r="FN6800" s="2"/>
    </row>
    <row r="6801" spans="153:170" x14ac:dyDescent="0.35">
      <c r="EW6801" s="31"/>
      <c r="FB6801" s="5"/>
      <c r="FI6801" s="5"/>
      <c r="FJ6801" s="139"/>
      <c r="FL6801" s="2"/>
      <c r="FN6801" s="2"/>
    </row>
    <row r="6802" spans="153:170" x14ac:dyDescent="0.35">
      <c r="EW6802" s="31"/>
      <c r="FB6802" s="5"/>
      <c r="FI6802" s="5"/>
      <c r="FJ6802" s="139"/>
      <c r="FL6802" s="2"/>
      <c r="FN6802" s="2"/>
    </row>
    <row r="6803" spans="153:170" x14ac:dyDescent="0.35">
      <c r="EW6803" s="31"/>
      <c r="FB6803" s="5"/>
      <c r="FI6803" s="5"/>
      <c r="FJ6803" s="139"/>
      <c r="FL6803" s="2"/>
      <c r="FN6803" s="2"/>
    </row>
    <row r="6804" spans="153:170" x14ac:dyDescent="0.35">
      <c r="EW6804" s="31"/>
      <c r="FB6804" s="5"/>
      <c r="FI6804" s="5"/>
      <c r="FJ6804" s="139"/>
      <c r="FL6804" s="2"/>
      <c r="FN6804" s="2"/>
    </row>
    <row r="6805" spans="153:170" x14ac:dyDescent="0.35">
      <c r="EW6805" s="31"/>
      <c r="FB6805" s="5"/>
      <c r="FI6805" s="5"/>
      <c r="FJ6805" s="139"/>
      <c r="FL6805" s="2"/>
      <c r="FN6805" s="2"/>
    </row>
    <row r="6806" spans="153:170" x14ac:dyDescent="0.35">
      <c r="EW6806" s="31"/>
      <c r="FB6806" s="5"/>
      <c r="FI6806" s="5"/>
      <c r="FJ6806" s="139"/>
      <c r="FL6806" s="2"/>
      <c r="FN6806" s="2"/>
    </row>
    <row r="6807" spans="153:170" x14ac:dyDescent="0.35">
      <c r="EW6807" s="31"/>
      <c r="FB6807" s="5"/>
      <c r="FI6807" s="5"/>
      <c r="FJ6807" s="139"/>
      <c r="FL6807" s="2"/>
      <c r="FN6807" s="2"/>
    </row>
    <row r="6808" spans="153:170" x14ac:dyDescent="0.35">
      <c r="EW6808" s="31"/>
      <c r="FB6808" s="5"/>
      <c r="FI6808" s="5"/>
      <c r="FJ6808" s="139"/>
      <c r="FL6808" s="2"/>
      <c r="FN6808" s="2"/>
    </row>
    <row r="6809" spans="153:170" x14ac:dyDescent="0.35">
      <c r="EW6809" s="31"/>
      <c r="FB6809" s="5"/>
      <c r="FI6809" s="5"/>
      <c r="FJ6809" s="139"/>
      <c r="FL6809" s="2"/>
      <c r="FN6809" s="2"/>
    </row>
    <row r="6810" spans="153:170" x14ac:dyDescent="0.35">
      <c r="EW6810" s="31"/>
      <c r="FB6810" s="5"/>
      <c r="FI6810" s="5"/>
      <c r="FJ6810" s="139"/>
      <c r="FL6810" s="2"/>
      <c r="FN6810" s="2"/>
    </row>
    <row r="6811" spans="153:170" x14ac:dyDescent="0.35">
      <c r="EW6811" s="31"/>
      <c r="FB6811" s="5"/>
      <c r="FI6811" s="5"/>
      <c r="FJ6811" s="139"/>
      <c r="FL6811" s="2"/>
      <c r="FN6811" s="2"/>
    </row>
    <row r="6812" spans="153:170" x14ac:dyDescent="0.35">
      <c r="EW6812" s="31"/>
      <c r="FB6812" s="5"/>
      <c r="FI6812" s="5"/>
      <c r="FJ6812" s="139"/>
      <c r="FL6812" s="2"/>
      <c r="FN6812" s="2"/>
    </row>
    <row r="6813" spans="153:170" x14ac:dyDescent="0.35">
      <c r="EW6813" s="31"/>
      <c r="FB6813" s="5"/>
      <c r="FI6813" s="5"/>
      <c r="FJ6813" s="139"/>
      <c r="FL6813" s="2"/>
      <c r="FN6813" s="2"/>
    </row>
    <row r="6814" spans="153:170" x14ac:dyDescent="0.35">
      <c r="EW6814" s="31"/>
      <c r="FB6814" s="5"/>
      <c r="FI6814" s="5"/>
      <c r="FJ6814" s="139"/>
      <c r="FL6814" s="2"/>
      <c r="FN6814" s="2"/>
    </row>
    <row r="6815" spans="153:170" x14ac:dyDescent="0.35">
      <c r="EW6815" s="31"/>
      <c r="FB6815" s="5"/>
      <c r="FI6815" s="5"/>
      <c r="FJ6815" s="139"/>
      <c r="FL6815" s="2"/>
      <c r="FN6815" s="2"/>
    </row>
    <row r="6816" spans="153:170" x14ac:dyDescent="0.35">
      <c r="EW6816" s="31"/>
      <c r="FB6816" s="5"/>
      <c r="FI6816" s="5"/>
      <c r="FJ6816" s="139"/>
      <c r="FL6816" s="2"/>
      <c r="FN6816" s="2"/>
    </row>
    <row r="6817" spans="153:170" x14ac:dyDescent="0.35">
      <c r="EW6817" s="31"/>
      <c r="FB6817" s="5"/>
      <c r="FI6817" s="5"/>
      <c r="FJ6817" s="139"/>
      <c r="FL6817" s="2"/>
      <c r="FN6817" s="2"/>
    </row>
    <row r="6818" spans="153:170" x14ac:dyDescent="0.35">
      <c r="EW6818" s="31"/>
      <c r="FB6818" s="5"/>
      <c r="FI6818" s="5"/>
      <c r="FJ6818" s="139"/>
      <c r="FL6818" s="2"/>
      <c r="FN6818" s="2"/>
    </row>
    <row r="6819" spans="153:170" x14ac:dyDescent="0.35">
      <c r="EW6819" s="31"/>
      <c r="FB6819" s="5"/>
      <c r="FI6819" s="5"/>
      <c r="FJ6819" s="139"/>
      <c r="FL6819" s="2"/>
      <c r="FN6819" s="2"/>
    </row>
    <row r="6820" spans="153:170" x14ac:dyDescent="0.35">
      <c r="EW6820" s="31"/>
      <c r="FB6820" s="5"/>
      <c r="FI6820" s="5"/>
      <c r="FJ6820" s="139"/>
      <c r="FL6820" s="2"/>
      <c r="FN6820" s="2"/>
    </row>
    <row r="6821" spans="153:170" x14ac:dyDescent="0.35">
      <c r="EW6821" s="31"/>
      <c r="FB6821" s="5"/>
      <c r="FI6821" s="5"/>
      <c r="FJ6821" s="139"/>
      <c r="FL6821" s="2"/>
      <c r="FN6821" s="2"/>
    </row>
    <row r="6822" spans="153:170" x14ac:dyDescent="0.35">
      <c r="EW6822" s="31"/>
      <c r="FB6822" s="5"/>
      <c r="FI6822" s="5"/>
      <c r="FJ6822" s="139"/>
      <c r="FL6822" s="2"/>
      <c r="FN6822" s="2"/>
    </row>
    <row r="6823" spans="153:170" x14ac:dyDescent="0.35">
      <c r="EW6823" s="31"/>
      <c r="FB6823" s="5"/>
      <c r="FI6823" s="5"/>
      <c r="FJ6823" s="139"/>
      <c r="FL6823" s="2"/>
      <c r="FN6823" s="2"/>
    </row>
    <row r="6824" spans="153:170" x14ac:dyDescent="0.35">
      <c r="EW6824" s="31"/>
      <c r="FB6824" s="5"/>
      <c r="FI6824" s="5"/>
      <c r="FJ6824" s="139"/>
      <c r="FL6824" s="2"/>
      <c r="FN6824" s="2"/>
    </row>
    <row r="6825" spans="153:170" x14ac:dyDescent="0.35">
      <c r="EW6825" s="31"/>
      <c r="FB6825" s="5"/>
      <c r="FI6825" s="5"/>
      <c r="FJ6825" s="139"/>
      <c r="FL6825" s="2"/>
      <c r="FN6825" s="2"/>
    </row>
    <row r="6826" spans="153:170" x14ac:dyDescent="0.35">
      <c r="EW6826" s="31"/>
      <c r="FB6826" s="5"/>
      <c r="FI6826" s="5"/>
      <c r="FJ6826" s="139"/>
      <c r="FL6826" s="2"/>
      <c r="FN6826" s="2"/>
    </row>
    <row r="6827" spans="153:170" x14ac:dyDescent="0.35">
      <c r="EW6827" s="31"/>
      <c r="FB6827" s="5"/>
      <c r="FI6827" s="5"/>
      <c r="FJ6827" s="139"/>
      <c r="FL6827" s="2"/>
      <c r="FN6827" s="2"/>
    </row>
    <row r="6828" spans="153:170" x14ac:dyDescent="0.35">
      <c r="EW6828" s="31"/>
      <c r="FB6828" s="5"/>
      <c r="FI6828" s="5"/>
      <c r="FJ6828" s="139"/>
      <c r="FL6828" s="2"/>
      <c r="FN6828" s="2"/>
    </row>
    <row r="6829" spans="153:170" x14ac:dyDescent="0.35">
      <c r="EW6829" s="31"/>
      <c r="FB6829" s="5"/>
      <c r="FI6829" s="5"/>
      <c r="FJ6829" s="139"/>
      <c r="FL6829" s="2"/>
      <c r="FN6829" s="2"/>
    </row>
    <row r="6830" spans="153:170" x14ac:dyDescent="0.35">
      <c r="EW6830" s="31"/>
      <c r="FB6830" s="5"/>
      <c r="FI6830" s="5"/>
      <c r="FJ6830" s="139"/>
      <c r="FL6830" s="2"/>
      <c r="FN6830" s="2"/>
    </row>
    <row r="6831" spans="153:170" x14ac:dyDescent="0.35">
      <c r="EW6831" s="31"/>
      <c r="FB6831" s="5"/>
      <c r="FI6831" s="5"/>
      <c r="FJ6831" s="139"/>
      <c r="FL6831" s="2"/>
      <c r="FN6831" s="2"/>
    </row>
    <row r="6832" spans="153:170" x14ac:dyDescent="0.35">
      <c r="EW6832" s="31"/>
      <c r="FB6832" s="5"/>
      <c r="FI6832" s="5"/>
      <c r="FJ6832" s="139"/>
      <c r="FL6832" s="2"/>
      <c r="FN6832" s="2"/>
    </row>
    <row r="6833" spans="153:170" x14ac:dyDescent="0.35">
      <c r="EW6833" s="31"/>
      <c r="FB6833" s="5"/>
      <c r="FI6833" s="5"/>
      <c r="FJ6833" s="139"/>
      <c r="FL6833" s="2"/>
      <c r="FN6833" s="2"/>
    </row>
    <row r="6834" spans="153:170" x14ac:dyDescent="0.35">
      <c r="EW6834" s="31"/>
      <c r="FB6834" s="5"/>
      <c r="FI6834" s="5"/>
      <c r="FJ6834" s="139"/>
      <c r="FL6834" s="2"/>
      <c r="FN6834" s="2"/>
    </row>
    <row r="6835" spans="153:170" x14ac:dyDescent="0.35">
      <c r="EW6835" s="31"/>
      <c r="FB6835" s="5"/>
      <c r="FI6835" s="5"/>
      <c r="FJ6835" s="139"/>
      <c r="FL6835" s="2"/>
      <c r="FN6835" s="2"/>
    </row>
    <row r="6836" spans="153:170" x14ac:dyDescent="0.35">
      <c r="EW6836" s="31"/>
      <c r="FB6836" s="5"/>
      <c r="FI6836" s="5"/>
      <c r="FJ6836" s="139"/>
      <c r="FL6836" s="2"/>
      <c r="FN6836" s="2"/>
    </row>
    <row r="6837" spans="153:170" x14ac:dyDescent="0.35">
      <c r="EW6837" s="31"/>
      <c r="FB6837" s="5"/>
      <c r="FI6837" s="5"/>
      <c r="FJ6837" s="139"/>
      <c r="FL6837" s="2"/>
      <c r="FN6837" s="2"/>
    </row>
    <row r="6838" spans="153:170" x14ac:dyDescent="0.35">
      <c r="EW6838" s="31"/>
      <c r="FB6838" s="5"/>
      <c r="FI6838" s="5"/>
      <c r="FJ6838" s="139"/>
      <c r="FL6838" s="2"/>
      <c r="FN6838" s="2"/>
    </row>
    <row r="6839" spans="153:170" x14ac:dyDescent="0.35">
      <c r="EW6839" s="31"/>
      <c r="FB6839" s="5"/>
      <c r="FI6839" s="5"/>
      <c r="FJ6839" s="139"/>
      <c r="FL6839" s="2"/>
      <c r="FN6839" s="2"/>
    </row>
    <row r="6840" spans="153:170" x14ac:dyDescent="0.35">
      <c r="EW6840" s="31"/>
      <c r="FB6840" s="5"/>
      <c r="FI6840" s="5"/>
      <c r="FJ6840" s="139"/>
      <c r="FL6840" s="2"/>
      <c r="FN6840" s="2"/>
    </row>
    <row r="6841" spans="153:170" x14ac:dyDescent="0.35">
      <c r="EW6841" s="31"/>
      <c r="FB6841" s="5"/>
      <c r="FI6841" s="5"/>
      <c r="FJ6841" s="139"/>
      <c r="FL6841" s="2"/>
      <c r="FN6841" s="2"/>
    </row>
    <row r="6842" spans="153:170" x14ac:dyDescent="0.35">
      <c r="EW6842" s="31"/>
      <c r="FB6842" s="5"/>
      <c r="FI6842" s="5"/>
      <c r="FJ6842" s="139"/>
      <c r="FL6842" s="2"/>
      <c r="FN6842" s="2"/>
    </row>
    <row r="6843" spans="153:170" x14ac:dyDescent="0.35">
      <c r="EW6843" s="31"/>
      <c r="FB6843" s="5"/>
      <c r="FI6843" s="5"/>
      <c r="FJ6843" s="139"/>
      <c r="FL6843" s="2"/>
      <c r="FN6843" s="2"/>
    </row>
    <row r="6844" spans="153:170" x14ac:dyDescent="0.35">
      <c r="EW6844" s="31"/>
      <c r="FB6844" s="5"/>
      <c r="FI6844" s="5"/>
      <c r="FJ6844" s="139"/>
      <c r="FL6844" s="2"/>
      <c r="FN6844" s="2"/>
    </row>
    <row r="6845" spans="153:170" x14ac:dyDescent="0.35">
      <c r="EW6845" s="31"/>
      <c r="FB6845" s="5"/>
      <c r="FI6845" s="5"/>
      <c r="FJ6845" s="139"/>
      <c r="FL6845" s="2"/>
      <c r="FN6845" s="2"/>
    </row>
    <row r="6846" spans="153:170" x14ac:dyDescent="0.35">
      <c r="EW6846" s="31"/>
      <c r="FB6846" s="5"/>
      <c r="FI6846" s="5"/>
      <c r="FJ6846" s="139"/>
      <c r="FL6846" s="2"/>
      <c r="FN6846" s="2"/>
    </row>
    <row r="6847" spans="153:170" x14ac:dyDescent="0.35">
      <c r="EW6847" s="31"/>
      <c r="FB6847" s="5"/>
      <c r="FI6847" s="5"/>
      <c r="FJ6847" s="139"/>
      <c r="FL6847" s="2"/>
      <c r="FN6847" s="2"/>
    </row>
    <row r="6848" spans="153:170" x14ac:dyDescent="0.35">
      <c r="EW6848" s="31"/>
      <c r="FB6848" s="5"/>
      <c r="FI6848" s="5"/>
      <c r="FJ6848" s="139"/>
      <c r="FL6848" s="2"/>
      <c r="FN6848" s="2"/>
    </row>
    <row r="6849" spans="153:170" x14ac:dyDescent="0.35">
      <c r="EW6849" s="31"/>
      <c r="FB6849" s="5"/>
      <c r="FI6849" s="5"/>
      <c r="FJ6849" s="139"/>
      <c r="FL6849" s="2"/>
      <c r="FN6849" s="2"/>
    </row>
    <row r="6850" spans="153:170" x14ac:dyDescent="0.35">
      <c r="EW6850" s="31"/>
      <c r="FB6850" s="5"/>
      <c r="FI6850" s="5"/>
      <c r="FJ6850" s="139"/>
      <c r="FL6850" s="2"/>
      <c r="FN6850" s="2"/>
    </row>
    <row r="6851" spans="153:170" x14ac:dyDescent="0.35">
      <c r="EW6851" s="31"/>
      <c r="FB6851" s="5"/>
      <c r="FI6851" s="5"/>
      <c r="FJ6851" s="139"/>
      <c r="FL6851" s="2"/>
      <c r="FN6851" s="2"/>
    </row>
    <row r="6852" spans="153:170" x14ac:dyDescent="0.35">
      <c r="EW6852" s="31"/>
      <c r="FB6852" s="5"/>
      <c r="FI6852" s="5"/>
      <c r="FJ6852" s="139"/>
      <c r="FL6852" s="2"/>
      <c r="FN6852" s="2"/>
    </row>
    <row r="6853" spans="153:170" x14ac:dyDescent="0.35">
      <c r="EW6853" s="31"/>
      <c r="FB6853" s="5"/>
      <c r="FI6853" s="5"/>
      <c r="FJ6853" s="139"/>
      <c r="FL6853" s="2"/>
      <c r="FN6853" s="2"/>
    </row>
    <row r="6854" spans="153:170" x14ac:dyDescent="0.35">
      <c r="EW6854" s="31"/>
      <c r="FB6854" s="5"/>
      <c r="FI6854" s="5"/>
      <c r="FJ6854" s="139"/>
      <c r="FL6854" s="2"/>
      <c r="FN6854" s="2"/>
    </row>
    <row r="6855" spans="153:170" x14ac:dyDescent="0.35">
      <c r="EW6855" s="31"/>
      <c r="FB6855" s="5"/>
      <c r="FI6855" s="5"/>
      <c r="FJ6855" s="139"/>
      <c r="FL6855" s="2"/>
      <c r="FN6855" s="2"/>
    </row>
    <row r="6856" spans="153:170" x14ac:dyDescent="0.35">
      <c r="EW6856" s="31"/>
      <c r="FB6856" s="5"/>
      <c r="FI6856" s="5"/>
      <c r="FJ6856" s="139"/>
      <c r="FL6856" s="2"/>
      <c r="FN6856" s="2"/>
    </row>
    <row r="6857" spans="153:170" x14ac:dyDescent="0.35">
      <c r="EW6857" s="31"/>
      <c r="FB6857" s="5"/>
      <c r="FI6857" s="5"/>
      <c r="FJ6857" s="139"/>
      <c r="FL6857" s="2"/>
      <c r="FN6857" s="2"/>
    </row>
    <row r="6858" spans="153:170" x14ac:dyDescent="0.35">
      <c r="EW6858" s="31"/>
      <c r="FB6858" s="5"/>
      <c r="FI6858" s="5"/>
      <c r="FJ6858" s="139"/>
      <c r="FL6858" s="2"/>
      <c r="FN6858" s="2"/>
    </row>
    <row r="6859" spans="153:170" x14ac:dyDescent="0.35">
      <c r="EW6859" s="31"/>
      <c r="FB6859" s="5"/>
      <c r="FI6859" s="5"/>
      <c r="FJ6859" s="139"/>
      <c r="FL6859" s="2"/>
      <c r="FN6859" s="2"/>
    </row>
    <row r="6860" spans="153:170" x14ac:dyDescent="0.35">
      <c r="EW6860" s="31"/>
      <c r="FB6860" s="5"/>
      <c r="FI6860" s="5"/>
      <c r="FJ6860" s="139"/>
      <c r="FL6860" s="2"/>
      <c r="FN6860" s="2"/>
    </row>
    <row r="6861" spans="153:170" x14ac:dyDescent="0.35">
      <c r="EW6861" s="31"/>
      <c r="FB6861" s="5"/>
      <c r="FI6861" s="5"/>
      <c r="FJ6861" s="139"/>
      <c r="FL6861" s="2"/>
      <c r="FN6861" s="2"/>
    </row>
    <row r="6862" spans="153:170" x14ac:dyDescent="0.35">
      <c r="EW6862" s="31"/>
      <c r="FB6862" s="5"/>
      <c r="FI6862" s="5"/>
      <c r="FJ6862" s="139"/>
      <c r="FL6862" s="2"/>
      <c r="FN6862" s="2"/>
    </row>
    <row r="6863" spans="153:170" x14ac:dyDescent="0.35">
      <c r="EW6863" s="31"/>
      <c r="FB6863" s="5"/>
      <c r="FI6863" s="5"/>
      <c r="FJ6863" s="139"/>
      <c r="FL6863" s="2"/>
      <c r="FN6863" s="2"/>
    </row>
    <row r="6864" spans="153:170" x14ac:dyDescent="0.35">
      <c r="EW6864" s="31"/>
      <c r="FB6864" s="5"/>
      <c r="FI6864" s="5"/>
      <c r="FJ6864" s="139"/>
      <c r="FL6864" s="2"/>
      <c r="FN6864" s="2"/>
    </row>
    <row r="6865" spans="153:170" x14ac:dyDescent="0.35">
      <c r="EW6865" s="31"/>
      <c r="FB6865" s="5"/>
      <c r="FI6865" s="5"/>
      <c r="FJ6865" s="139"/>
      <c r="FL6865" s="2"/>
      <c r="FN6865" s="2"/>
    </row>
    <row r="6866" spans="153:170" x14ac:dyDescent="0.35">
      <c r="EW6866" s="31"/>
      <c r="FB6866" s="5"/>
      <c r="FI6866" s="5"/>
      <c r="FJ6866" s="139"/>
      <c r="FL6866" s="2"/>
      <c r="FN6866" s="2"/>
    </row>
    <row r="6867" spans="153:170" x14ac:dyDescent="0.35">
      <c r="EW6867" s="31"/>
      <c r="FB6867" s="5"/>
      <c r="FI6867" s="5"/>
      <c r="FJ6867" s="139"/>
      <c r="FL6867" s="2"/>
      <c r="FN6867" s="2"/>
    </row>
    <row r="6868" spans="153:170" x14ac:dyDescent="0.35">
      <c r="EW6868" s="31"/>
      <c r="FB6868" s="5"/>
      <c r="FI6868" s="5"/>
      <c r="FJ6868" s="139"/>
      <c r="FL6868" s="2"/>
      <c r="FN6868" s="2"/>
    </row>
    <row r="6869" spans="153:170" x14ac:dyDescent="0.35">
      <c r="EW6869" s="31"/>
      <c r="FB6869" s="5"/>
      <c r="FI6869" s="5"/>
      <c r="FJ6869" s="139"/>
      <c r="FL6869" s="2"/>
      <c r="FN6869" s="2"/>
    </row>
    <row r="6870" spans="153:170" x14ac:dyDescent="0.35">
      <c r="EW6870" s="31"/>
      <c r="FB6870" s="5"/>
      <c r="FI6870" s="5"/>
      <c r="FJ6870" s="139"/>
      <c r="FL6870" s="2"/>
      <c r="FN6870" s="2"/>
    </row>
    <row r="6871" spans="153:170" x14ac:dyDescent="0.35">
      <c r="EW6871" s="31"/>
      <c r="FB6871" s="5"/>
      <c r="FI6871" s="5"/>
      <c r="FJ6871" s="139"/>
      <c r="FL6871" s="2"/>
      <c r="FN6871" s="2"/>
    </row>
    <row r="6872" spans="153:170" x14ac:dyDescent="0.35">
      <c r="EW6872" s="31"/>
      <c r="FB6872" s="5"/>
      <c r="FI6872" s="5"/>
      <c r="FJ6872" s="139"/>
      <c r="FL6872" s="2"/>
      <c r="FN6872" s="2"/>
    </row>
    <row r="6873" spans="153:170" x14ac:dyDescent="0.35">
      <c r="EW6873" s="31"/>
      <c r="FB6873" s="5"/>
      <c r="FI6873" s="5"/>
      <c r="FJ6873" s="139"/>
      <c r="FL6873" s="2"/>
      <c r="FN6873" s="2"/>
    </row>
    <row r="6874" spans="153:170" x14ac:dyDescent="0.35">
      <c r="EW6874" s="31"/>
      <c r="FB6874" s="5"/>
      <c r="FI6874" s="5"/>
      <c r="FJ6874" s="139"/>
      <c r="FL6874" s="2"/>
      <c r="FN6874" s="2"/>
    </row>
    <row r="6875" spans="153:170" x14ac:dyDescent="0.35">
      <c r="EW6875" s="31"/>
      <c r="FB6875" s="5"/>
      <c r="FI6875" s="5"/>
      <c r="FJ6875" s="139"/>
      <c r="FL6875" s="2"/>
      <c r="FN6875" s="2"/>
    </row>
    <row r="6876" spans="153:170" x14ac:dyDescent="0.35">
      <c r="EW6876" s="31"/>
      <c r="FB6876" s="5"/>
      <c r="FI6876" s="5"/>
      <c r="FJ6876" s="139"/>
      <c r="FL6876" s="2"/>
      <c r="FN6876" s="2"/>
    </row>
    <row r="6877" spans="153:170" x14ac:dyDescent="0.35">
      <c r="EW6877" s="31"/>
      <c r="FB6877" s="5"/>
      <c r="FI6877" s="5"/>
      <c r="FJ6877" s="139"/>
      <c r="FL6877" s="2"/>
      <c r="FN6877" s="2"/>
    </row>
    <row r="6878" spans="153:170" x14ac:dyDescent="0.35">
      <c r="EW6878" s="31"/>
      <c r="FB6878" s="5"/>
      <c r="FI6878" s="5"/>
      <c r="FJ6878" s="139"/>
      <c r="FL6878" s="2"/>
      <c r="FN6878" s="2"/>
    </row>
    <row r="6879" spans="153:170" x14ac:dyDescent="0.35">
      <c r="EW6879" s="31"/>
      <c r="FB6879" s="5"/>
      <c r="FI6879" s="5"/>
      <c r="FJ6879" s="139"/>
      <c r="FL6879" s="2"/>
      <c r="FN6879" s="2"/>
    </row>
    <row r="6880" spans="153:170" x14ac:dyDescent="0.35">
      <c r="EW6880" s="31"/>
      <c r="FB6880" s="5"/>
      <c r="FI6880" s="5"/>
      <c r="FJ6880" s="139"/>
      <c r="FL6880" s="2"/>
      <c r="FN6880" s="2"/>
    </row>
    <row r="6881" spans="153:170" x14ac:dyDescent="0.35">
      <c r="EW6881" s="31"/>
      <c r="FB6881" s="5"/>
      <c r="FI6881" s="5"/>
      <c r="FJ6881" s="139"/>
      <c r="FL6881" s="2"/>
      <c r="FN6881" s="2"/>
    </row>
    <row r="6882" spans="153:170" x14ac:dyDescent="0.35">
      <c r="EW6882" s="31"/>
      <c r="FB6882" s="5"/>
      <c r="FI6882" s="5"/>
      <c r="FJ6882" s="139"/>
      <c r="FL6882" s="2"/>
      <c r="FN6882" s="2"/>
    </row>
    <row r="6883" spans="153:170" x14ac:dyDescent="0.35">
      <c r="EW6883" s="31"/>
      <c r="FB6883" s="5"/>
      <c r="FI6883" s="5"/>
      <c r="FJ6883" s="139"/>
      <c r="FL6883" s="2"/>
      <c r="FN6883" s="2"/>
    </row>
    <row r="6884" spans="153:170" x14ac:dyDescent="0.35">
      <c r="EW6884" s="31"/>
      <c r="FB6884" s="5"/>
      <c r="FI6884" s="5"/>
      <c r="FJ6884" s="139"/>
      <c r="FL6884" s="2"/>
      <c r="FN6884" s="2"/>
    </row>
    <row r="6885" spans="153:170" x14ac:dyDescent="0.35">
      <c r="EW6885" s="31"/>
      <c r="FB6885" s="5"/>
      <c r="FI6885" s="5"/>
      <c r="FJ6885" s="139"/>
      <c r="FL6885" s="2"/>
      <c r="FN6885" s="2"/>
    </row>
    <row r="6886" spans="153:170" x14ac:dyDescent="0.35">
      <c r="EW6886" s="31"/>
      <c r="FB6886" s="5"/>
      <c r="FI6886" s="5"/>
      <c r="FJ6886" s="139"/>
      <c r="FL6886" s="2"/>
      <c r="FN6886" s="2"/>
    </row>
    <row r="6887" spans="153:170" x14ac:dyDescent="0.35">
      <c r="EW6887" s="31"/>
      <c r="FB6887" s="5"/>
      <c r="FI6887" s="5"/>
      <c r="FJ6887" s="139"/>
      <c r="FL6887" s="2"/>
      <c r="FN6887" s="2"/>
    </row>
    <row r="6888" spans="153:170" x14ac:dyDescent="0.35">
      <c r="EW6888" s="31"/>
      <c r="FB6888" s="5"/>
      <c r="FI6888" s="5"/>
      <c r="FJ6888" s="139"/>
      <c r="FL6888" s="2"/>
      <c r="FN6888" s="2"/>
    </row>
    <row r="6889" spans="153:170" x14ac:dyDescent="0.35">
      <c r="EW6889" s="31"/>
      <c r="FB6889" s="5"/>
      <c r="FI6889" s="5"/>
      <c r="FJ6889" s="139"/>
      <c r="FL6889" s="2"/>
      <c r="FN6889" s="2"/>
    </row>
    <row r="6890" spans="153:170" x14ac:dyDescent="0.35">
      <c r="EW6890" s="31"/>
      <c r="FB6890" s="5"/>
      <c r="FI6890" s="5"/>
      <c r="FJ6890" s="139"/>
      <c r="FL6890" s="2"/>
      <c r="FN6890" s="2"/>
    </row>
    <row r="6891" spans="153:170" x14ac:dyDescent="0.35">
      <c r="EW6891" s="31"/>
      <c r="FB6891" s="5"/>
      <c r="FI6891" s="5"/>
      <c r="FJ6891" s="139"/>
      <c r="FL6891" s="2"/>
      <c r="FN6891" s="2"/>
    </row>
    <row r="6892" spans="153:170" x14ac:dyDescent="0.35">
      <c r="EW6892" s="31"/>
      <c r="FB6892" s="5"/>
      <c r="FI6892" s="5"/>
      <c r="FJ6892" s="139"/>
      <c r="FL6892" s="2"/>
      <c r="FN6892" s="2"/>
    </row>
    <row r="6893" spans="153:170" x14ac:dyDescent="0.35">
      <c r="EW6893" s="31"/>
      <c r="FB6893" s="5"/>
      <c r="FI6893" s="5"/>
      <c r="FJ6893" s="139"/>
      <c r="FL6893" s="2"/>
      <c r="FN6893" s="2"/>
    </row>
    <row r="6894" spans="153:170" x14ac:dyDescent="0.35">
      <c r="EW6894" s="31"/>
      <c r="FB6894" s="5"/>
      <c r="FI6894" s="5"/>
      <c r="FJ6894" s="139"/>
      <c r="FL6894" s="2"/>
      <c r="FN6894" s="2"/>
    </row>
    <row r="6895" spans="153:170" x14ac:dyDescent="0.35">
      <c r="EW6895" s="31"/>
      <c r="FB6895" s="5"/>
      <c r="FI6895" s="5"/>
      <c r="FJ6895" s="139"/>
      <c r="FL6895" s="2"/>
      <c r="FN6895" s="2"/>
    </row>
    <row r="6896" spans="153:170" x14ac:dyDescent="0.35">
      <c r="EW6896" s="31"/>
      <c r="FB6896" s="5"/>
      <c r="FI6896" s="5"/>
      <c r="FJ6896" s="139"/>
      <c r="FL6896" s="2"/>
      <c r="FN6896" s="2"/>
    </row>
    <row r="6897" spans="153:170" x14ac:dyDescent="0.35">
      <c r="EW6897" s="31"/>
      <c r="FB6897" s="5"/>
      <c r="FI6897" s="5"/>
      <c r="FJ6897" s="139"/>
      <c r="FL6897" s="2"/>
      <c r="FN6897" s="2"/>
    </row>
    <row r="6898" spans="153:170" x14ac:dyDescent="0.35">
      <c r="EW6898" s="31"/>
      <c r="FB6898" s="5"/>
      <c r="FI6898" s="5"/>
      <c r="FJ6898" s="139"/>
      <c r="FL6898" s="2"/>
      <c r="FN6898" s="2"/>
    </row>
    <row r="6899" spans="153:170" x14ac:dyDescent="0.35">
      <c r="EW6899" s="31"/>
      <c r="FB6899" s="5"/>
      <c r="FI6899" s="5"/>
      <c r="FJ6899" s="139"/>
      <c r="FL6899" s="2"/>
      <c r="FN6899" s="2"/>
    </row>
    <row r="6900" spans="153:170" x14ac:dyDescent="0.35">
      <c r="EW6900" s="31"/>
      <c r="FB6900" s="5"/>
      <c r="FI6900" s="5"/>
      <c r="FJ6900" s="139"/>
      <c r="FL6900" s="2"/>
      <c r="FN6900" s="2"/>
    </row>
    <row r="6901" spans="153:170" x14ac:dyDescent="0.35">
      <c r="EW6901" s="31"/>
      <c r="FB6901" s="5"/>
      <c r="FI6901" s="5"/>
      <c r="FJ6901" s="139"/>
      <c r="FL6901" s="2"/>
      <c r="FN6901" s="2"/>
    </row>
    <row r="6902" spans="153:170" x14ac:dyDescent="0.35">
      <c r="EW6902" s="31"/>
      <c r="FB6902" s="5"/>
      <c r="FI6902" s="5"/>
      <c r="FJ6902" s="139"/>
      <c r="FL6902" s="2"/>
      <c r="FN6902" s="2"/>
    </row>
    <row r="6903" spans="153:170" x14ac:dyDescent="0.35">
      <c r="EW6903" s="31"/>
      <c r="FB6903" s="5"/>
      <c r="FI6903" s="5"/>
      <c r="FJ6903" s="139"/>
      <c r="FL6903" s="2"/>
      <c r="FN6903" s="2"/>
    </row>
    <row r="6904" spans="153:170" x14ac:dyDescent="0.35">
      <c r="EW6904" s="31"/>
      <c r="FB6904" s="5"/>
      <c r="FI6904" s="5"/>
      <c r="FJ6904" s="139"/>
      <c r="FL6904" s="2"/>
      <c r="FN6904" s="2"/>
    </row>
    <row r="6905" spans="153:170" x14ac:dyDescent="0.35">
      <c r="EW6905" s="31"/>
      <c r="FB6905" s="5"/>
      <c r="FI6905" s="5"/>
      <c r="FJ6905" s="139"/>
      <c r="FL6905" s="2"/>
      <c r="FN6905" s="2"/>
    </row>
    <row r="6906" spans="153:170" x14ac:dyDescent="0.35">
      <c r="EW6906" s="31"/>
      <c r="FB6906" s="5"/>
      <c r="FI6906" s="5"/>
      <c r="FJ6906" s="139"/>
      <c r="FL6906" s="2"/>
      <c r="FN6906" s="2"/>
    </row>
    <row r="6907" spans="153:170" x14ac:dyDescent="0.35">
      <c r="EW6907" s="31"/>
      <c r="FB6907" s="5"/>
      <c r="FI6907" s="5"/>
      <c r="FJ6907" s="139"/>
      <c r="FL6907" s="2"/>
      <c r="FN6907" s="2"/>
    </row>
    <row r="6908" spans="153:170" x14ac:dyDescent="0.35">
      <c r="EW6908" s="31"/>
      <c r="FB6908" s="5"/>
      <c r="FI6908" s="5"/>
      <c r="FJ6908" s="139"/>
      <c r="FL6908" s="2"/>
      <c r="FN6908" s="2"/>
    </row>
    <row r="6909" spans="153:170" x14ac:dyDescent="0.35">
      <c r="EW6909" s="31"/>
      <c r="FB6909" s="5"/>
      <c r="FI6909" s="5"/>
      <c r="FJ6909" s="139"/>
      <c r="FL6909" s="2"/>
      <c r="FN6909" s="2"/>
    </row>
    <row r="6910" spans="153:170" x14ac:dyDescent="0.35">
      <c r="EW6910" s="31"/>
      <c r="FB6910" s="5"/>
      <c r="FI6910" s="5"/>
      <c r="FJ6910" s="139"/>
      <c r="FL6910" s="2"/>
      <c r="FN6910" s="2"/>
    </row>
    <row r="6911" spans="153:170" x14ac:dyDescent="0.35">
      <c r="EW6911" s="31"/>
      <c r="FB6911" s="5"/>
      <c r="FI6911" s="5"/>
      <c r="FJ6911" s="139"/>
      <c r="FL6911" s="2"/>
      <c r="FN6911" s="2"/>
    </row>
    <row r="6912" spans="153:170" x14ac:dyDescent="0.35">
      <c r="EW6912" s="31"/>
      <c r="FB6912" s="5"/>
      <c r="FI6912" s="5"/>
      <c r="FJ6912" s="139"/>
      <c r="FL6912" s="2"/>
      <c r="FN6912" s="2"/>
    </row>
    <row r="6913" spans="153:170" x14ac:dyDescent="0.35">
      <c r="EW6913" s="31"/>
      <c r="FB6913" s="5"/>
      <c r="FI6913" s="5"/>
      <c r="FJ6913" s="139"/>
      <c r="FL6913" s="2"/>
      <c r="FN6913" s="2"/>
    </row>
    <row r="6914" spans="153:170" x14ac:dyDescent="0.35">
      <c r="EW6914" s="31"/>
      <c r="FB6914" s="5"/>
      <c r="FI6914" s="5"/>
      <c r="FJ6914" s="139"/>
      <c r="FL6914" s="2"/>
      <c r="FN6914" s="2"/>
    </row>
    <row r="6915" spans="153:170" x14ac:dyDescent="0.35">
      <c r="EW6915" s="31"/>
      <c r="FB6915" s="5"/>
      <c r="FI6915" s="5"/>
      <c r="FJ6915" s="139"/>
      <c r="FL6915" s="2"/>
      <c r="FN6915" s="2"/>
    </row>
    <row r="6916" spans="153:170" x14ac:dyDescent="0.35">
      <c r="EW6916" s="31"/>
      <c r="FB6916" s="5"/>
      <c r="FI6916" s="5"/>
      <c r="FJ6916" s="139"/>
      <c r="FL6916" s="2"/>
      <c r="FN6916" s="2"/>
    </row>
    <row r="6917" spans="153:170" x14ac:dyDescent="0.35">
      <c r="EW6917" s="31"/>
      <c r="FB6917" s="5"/>
      <c r="FI6917" s="5"/>
      <c r="FJ6917" s="139"/>
      <c r="FL6917" s="2"/>
      <c r="FN6917" s="2"/>
    </row>
    <row r="6918" spans="153:170" x14ac:dyDescent="0.35">
      <c r="EW6918" s="31"/>
      <c r="FB6918" s="5"/>
      <c r="FI6918" s="5"/>
      <c r="FJ6918" s="139"/>
      <c r="FL6918" s="2"/>
      <c r="FN6918" s="2"/>
    </row>
    <row r="6919" spans="153:170" x14ac:dyDescent="0.35">
      <c r="EW6919" s="31"/>
      <c r="FB6919" s="5"/>
      <c r="FI6919" s="5"/>
      <c r="FJ6919" s="139"/>
      <c r="FL6919" s="2"/>
      <c r="FN6919" s="2"/>
    </row>
    <row r="6920" spans="153:170" x14ac:dyDescent="0.35">
      <c r="EW6920" s="31"/>
      <c r="FB6920" s="5"/>
      <c r="FI6920" s="5"/>
      <c r="FJ6920" s="139"/>
      <c r="FL6920" s="2"/>
      <c r="FN6920" s="2"/>
    </row>
    <row r="6921" spans="153:170" x14ac:dyDescent="0.35">
      <c r="EW6921" s="31"/>
      <c r="FB6921" s="5"/>
      <c r="FI6921" s="5"/>
      <c r="FJ6921" s="139"/>
      <c r="FL6921" s="2"/>
      <c r="FN6921" s="2"/>
    </row>
    <row r="6922" spans="153:170" x14ac:dyDescent="0.35">
      <c r="EW6922" s="31"/>
      <c r="FB6922" s="5"/>
      <c r="FI6922" s="5"/>
      <c r="FJ6922" s="139"/>
      <c r="FL6922" s="2"/>
      <c r="FN6922" s="2"/>
    </row>
    <row r="6923" spans="153:170" x14ac:dyDescent="0.35">
      <c r="EW6923" s="31"/>
      <c r="FB6923" s="5"/>
      <c r="FI6923" s="5"/>
      <c r="FJ6923" s="139"/>
      <c r="FL6923" s="2"/>
      <c r="FN6923" s="2"/>
    </row>
    <row r="6924" spans="153:170" x14ac:dyDescent="0.35">
      <c r="EW6924" s="31"/>
      <c r="FB6924" s="5"/>
      <c r="FI6924" s="5"/>
      <c r="FJ6924" s="139"/>
      <c r="FL6924" s="2"/>
      <c r="FN6924" s="2"/>
    </row>
    <row r="6925" spans="153:170" x14ac:dyDescent="0.35">
      <c r="EW6925" s="31"/>
      <c r="FB6925" s="5"/>
      <c r="FI6925" s="5"/>
      <c r="FJ6925" s="139"/>
      <c r="FL6925" s="2"/>
      <c r="FN6925" s="2"/>
    </row>
    <row r="6926" spans="153:170" x14ac:dyDescent="0.35">
      <c r="EW6926" s="31"/>
      <c r="FB6926" s="5"/>
      <c r="FI6926" s="5"/>
      <c r="FJ6926" s="139"/>
      <c r="FL6926" s="2"/>
      <c r="FN6926" s="2"/>
    </row>
    <row r="6927" spans="153:170" x14ac:dyDescent="0.35">
      <c r="EW6927" s="31"/>
      <c r="FB6927" s="5"/>
      <c r="FI6927" s="5"/>
      <c r="FJ6927" s="139"/>
      <c r="FL6927" s="2"/>
      <c r="FN6927" s="2"/>
    </row>
    <row r="6928" spans="153:170" x14ac:dyDescent="0.35">
      <c r="EW6928" s="31"/>
      <c r="FB6928" s="5"/>
      <c r="FI6928" s="5"/>
      <c r="FJ6928" s="139"/>
      <c r="FL6928" s="2"/>
      <c r="FN6928" s="2"/>
    </row>
    <row r="6929" spans="153:170" x14ac:dyDescent="0.35">
      <c r="EW6929" s="31"/>
      <c r="FB6929" s="5"/>
      <c r="FI6929" s="5"/>
      <c r="FJ6929" s="139"/>
      <c r="FL6929" s="2"/>
      <c r="FN6929" s="2"/>
    </row>
    <row r="6930" spans="153:170" x14ac:dyDescent="0.35">
      <c r="EW6930" s="31"/>
      <c r="FB6930" s="5"/>
      <c r="FI6930" s="5"/>
      <c r="FJ6930" s="139"/>
      <c r="FL6930" s="2"/>
      <c r="FN6930" s="2"/>
    </row>
    <row r="6931" spans="153:170" x14ac:dyDescent="0.35">
      <c r="EW6931" s="31"/>
      <c r="FB6931" s="5"/>
      <c r="FI6931" s="5"/>
      <c r="FJ6931" s="139"/>
      <c r="FL6931" s="2"/>
      <c r="FN6931" s="2"/>
    </row>
    <row r="6932" spans="153:170" x14ac:dyDescent="0.35">
      <c r="EW6932" s="31"/>
      <c r="FB6932" s="5"/>
      <c r="FI6932" s="5"/>
      <c r="FJ6932" s="139"/>
      <c r="FL6932" s="2"/>
      <c r="FN6932" s="2"/>
    </row>
    <row r="6933" spans="153:170" x14ac:dyDescent="0.35">
      <c r="EW6933" s="31"/>
      <c r="FB6933" s="5"/>
      <c r="FI6933" s="5"/>
      <c r="FJ6933" s="139"/>
      <c r="FL6933" s="2"/>
      <c r="FN6933" s="2"/>
    </row>
    <row r="6934" spans="153:170" x14ac:dyDescent="0.35">
      <c r="EW6934" s="31"/>
      <c r="FB6934" s="5"/>
      <c r="FI6934" s="5"/>
      <c r="FJ6934" s="139"/>
      <c r="FL6934" s="2"/>
      <c r="FN6934" s="2"/>
    </row>
    <row r="6935" spans="153:170" x14ac:dyDescent="0.35">
      <c r="EW6935" s="31"/>
      <c r="FB6935" s="5"/>
      <c r="FI6935" s="5"/>
      <c r="FJ6935" s="139"/>
      <c r="FL6935" s="2"/>
      <c r="FN6935" s="2"/>
    </row>
    <row r="6936" spans="153:170" x14ac:dyDescent="0.35">
      <c r="EW6936" s="31"/>
      <c r="FB6936" s="5"/>
      <c r="FI6936" s="5"/>
      <c r="FJ6936" s="139"/>
      <c r="FL6936" s="2"/>
      <c r="FN6936" s="2"/>
    </row>
    <row r="6937" spans="153:170" x14ac:dyDescent="0.35">
      <c r="EW6937" s="31"/>
      <c r="FB6937" s="5"/>
      <c r="FI6937" s="5"/>
      <c r="FJ6937" s="139"/>
      <c r="FL6937" s="2"/>
      <c r="FN6937" s="2"/>
    </row>
    <row r="6938" spans="153:170" x14ac:dyDescent="0.35">
      <c r="EW6938" s="31"/>
      <c r="FB6938" s="5"/>
      <c r="FI6938" s="5"/>
      <c r="FJ6938" s="139"/>
      <c r="FL6938" s="2"/>
      <c r="FN6938" s="2"/>
    </row>
    <row r="6939" spans="153:170" x14ac:dyDescent="0.35">
      <c r="EW6939" s="31"/>
      <c r="FB6939" s="5"/>
      <c r="FI6939" s="5"/>
      <c r="FJ6939" s="139"/>
      <c r="FL6939" s="2"/>
      <c r="FN6939" s="2"/>
    </row>
    <row r="6940" spans="153:170" x14ac:dyDescent="0.35">
      <c r="EW6940" s="31"/>
      <c r="FB6940" s="5"/>
      <c r="FI6940" s="5"/>
      <c r="FJ6940" s="139"/>
      <c r="FL6940" s="2"/>
      <c r="FN6940" s="2"/>
    </row>
    <row r="6941" spans="153:170" x14ac:dyDescent="0.35">
      <c r="EW6941" s="31"/>
      <c r="FB6941" s="5"/>
      <c r="FI6941" s="5"/>
      <c r="FJ6941" s="139"/>
      <c r="FL6941" s="2"/>
      <c r="FN6941" s="2"/>
    </row>
    <row r="6942" spans="153:170" x14ac:dyDescent="0.35">
      <c r="EW6942" s="31"/>
      <c r="FB6942" s="5"/>
      <c r="FI6942" s="5"/>
      <c r="FJ6942" s="139"/>
      <c r="FL6942" s="2"/>
      <c r="FN6942" s="2"/>
    </row>
    <row r="6943" spans="153:170" x14ac:dyDescent="0.35">
      <c r="EW6943" s="31"/>
      <c r="FB6943" s="5"/>
      <c r="FI6943" s="5"/>
      <c r="FJ6943" s="139"/>
      <c r="FL6943" s="2"/>
      <c r="FN6943" s="2"/>
    </row>
    <row r="6944" spans="153:170" x14ac:dyDescent="0.35">
      <c r="EW6944" s="31"/>
      <c r="FB6944" s="5"/>
      <c r="FI6944" s="5"/>
      <c r="FJ6944" s="139"/>
      <c r="FL6944" s="2"/>
      <c r="FN6944" s="2"/>
    </row>
    <row r="6945" spans="153:170" x14ac:dyDescent="0.35">
      <c r="EW6945" s="31"/>
      <c r="FB6945" s="5"/>
      <c r="FI6945" s="5"/>
      <c r="FJ6945" s="139"/>
      <c r="FL6945" s="2"/>
      <c r="FN6945" s="2"/>
    </row>
    <row r="6946" spans="153:170" x14ac:dyDescent="0.35">
      <c r="EW6946" s="31"/>
      <c r="FB6946" s="5"/>
      <c r="FI6946" s="5"/>
      <c r="FJ6946" s="139"/>
      <c r="FL6946" s="2"/>
      <c r="FN6946" s="2"/>
    </row>
    <row r="6947" spans="153:170" x14ac:dyDescent="0.35">
      <c r="EW6947" s="31"/>
      <c r="FB6947" s="5"/>
      <c r="FI6947" s="5"/>
      <c r="FJ6947" s="139"/>
      <c r="FL6947" s="2"/>
      <c r="FN6947" s="2"/>
    </row>
    <row r="6948" spans="153:170" x14ac:dyDescent="0.35">
      <c r="EW6948" s="31"/>
      <c r="FB6948" s="5"/>
      <c r="FI6948" s="5"/>
      <c r="FJ6948" s="139"/>
      <c r="FL6948" s="2"/>
      <c r="FN6948" s="2"/>
    </row>
    <row r="6949" spans="153:170" x14ac:dyDescent="0.35">
      <c r="EW6949" s="31"/>
      <c r="FB6949" s="5"/>
      <c r="FI6949" s="5"/>
      <c r="FJ6949" s="139"/>
      <c r="FL6949" s="2"/>
      <c r="FN6949" s="2"/>
    </row>
    <row r="6950" spans="153:170" x14ac:dyDescent="0.35">
      <c r="EW6950" s="31"/>
      <c r="FB6950" s="5"/>
      <c r="FI6950" s="5"/>
      <c r="FJ6950" s="139"/>
      <c r="FL6950" s="2"/>
      <c r="FN6950" s="2"/>
    </row>
    <row r="6951" spans="153:170" x14ac:dyDescent="0.35">
      <c r="EW6951" s="31"/>
      <c r="FB6951" s="5"/>
      <c r="FI6951" s="5"/>
      <c r="FJ6951" s="139"/>
      <c r="FL6951" s="2"/>
      <c r="FN6951" s="2"/>
    </row>
    <row r="6952" spans="153:170" x14ac:dyDescent="0.35">
      <c r="EW6952" s="31"/>
      <c r="FB6952" s="5"/>
      <c r="FI6952" s="5"/>
      <c r="FJ6952" s="139"/>
      <c r="FL6952" s="2"/>
      <c r="FN6952" s="2"/>
    </row>
    <row r="6953" spans="153:170" x14ac:dyDescent="0.35">
      <c r="EW6953" s="31"/>
      <c r="FB6953" s="5"/>
      <c r="FI6953" s="5"/>
      <c r="FJ6953" s="139"/>
      <c r="FL6953" s="2"/>
      <c r="FN6953" s="2"/>
    </row>
    <row r="6954" spans="153:170" x14ac:dyDescent="0.35">
      <c r="EW6954" s="31"/>
      <c r="FB6954" s="5"/>
      <c r="FI6954" s="5"/>
      <c r="FJ6954" s="139"/>
      <c r="FL6954" s="2"/>
      <c r="FN6954" s="2"/>
    </row>
    <row r="6955" spans="153:170" x14ac:dyDescent="0.35">
      <c r="EW6955" s="31"/>
      <c r="FB6955" s="5"/>
      <c r="FI6955" s="5"/>
      <c r="FJ6955" s="139"/>
      <c r="FL6955" s="2"/>
      <c r="FN6955" s="2"/>
    </row>
    <row r="6956" spans="153:170" x14ac:dyDescent="0.35">
      <c r="EW6956" s="31"/>
      <c r="FB6956" s="5"/>
      <c r="FI6956" s="5"/>
      <c r="FJ6956" s="139"/>
      <c r="FL6956" s="2"/>
      <c r="FN6956" s="2"/>
    </row>
    <row r="6957" spans="153:170" x14ac:dyDescent="0.35">
      <c r="EW6957" s="31"/>
      <c r="FB6957" s="5"/>
      <c r="FI6957" s="5"/>
      <c r="FJ6957" s="139"/>
      <c r="FL6957" s="2"/>
      <c r="FN6957" s="2"/>
    </row>
    <row r="6958" spans="153:170" x14ac:dyDescent="0.35">
      <c r="EW6958" s="31"/>
      <c r="FB6958" s="5"/>
      <c r="FI6958" s="5"/>
      <c r="FJ6958" s="139"/>
      <c r="FL6958" s="2"/>
      <c r="FN6958" s="2"/>
    </row>
    <row r="6959" spans="153:170" x14ac:dyDescent="0.35">
      <c r="EW6959" s="31"/>
      <c r="FB6959" s="5"/>
      <c r="FI6959" s="5"/>
      <c r="FJ6959" s="139"/>
      <c r="FL6959" s="2"/>
      <c r="FN6959" s="2"/>
    </row>
    <row r="6960" spans="153:170" x14ac:dyDescent="0.35">
      <c r="EW6960" s="31"/>
      <c r="FB6960" s="5"/>
      <c r="FI6960" s="5"/>
      <c r="FJ6960" s="139"/>
      <c r="FL6960" s="2"/>
      <c r="FN6960" s="2"/>
    </row>
    <row r="6961" spans="153:170" x14ac:dyDescent="0.35">
      <c r="EW6961" s="31"/>
      <c r="FB6961" s="5"/>
      <c r="FI6961" s="5"/>
      <c r="FJ6961" s="139"/>
      <c r="FL6961" s="2"/>
      <c r="FN6961" s="2"/>
    </row>
    <row r="6962" spans="153:170" x14ac:dyDescent="0.35">
      <c r="EW6962" s="31"/>
      <c r="FB6962" s="5"/>
      <c r="FI6962" s="5"/>
      <c r="FJ6962" s="139"/>
      <c r="FL6962" s="2"/>
      <c r="FN6962" s="2"/>
    </row>
    <row r="6963" spans="153:170" x14ac:dyDescent="0.35">
      <c r="EW6963" s="31"/>
      <c r="FB6963" s="5"/>
      <c r="FI6963" s="5"/>
      <c r="FJ6963" s="139"/>
      <c r="FL6963" s="2"/>
      <c r="FN6963" s="2"/>
    </row>
    <row r="6964" spans="153:170" x14ac:dyDescent="0.35">
      <c r="EW6964" s="31"/>
      <c r="FB6964" s="5"/>
      <c r="FI6964" s="5"/>
      <c r="FJ6964" s="139"/>
      <c r="FL6964" s="2"/>
      <c r="FN6964" s="2"/>
    </row>
    <row r="6965" spans="153:170" x14ac:dyDescent="0.35">
      <c r="EW6965" s="31"/>
      <c r="FB6965" s="5"/>
      <c r="FI6965" s="5"/>
      <c r="FJ6965" s="139"/>
      <c r="FL6965" s="2"/>
      <c r="FN6965" s="2"/>
    </row>
    <row r="6966" spans="153:170" x14ac:dyDescent="0.35">
      <c r="EW6966" s="31"/>
      <c r="FB6966" s="5"/>
      <c r="FI6966" s="5"/>
      <c r="FJ6966" s="139"/>
      <c r="FL6966" s="2"/>
      <c r="FN6966" s="2"/>
    </row>
    <row r="6967" spans="153:170" x14ac:dyDescent="0.35">
      <c r="EW6967" s="31"/>
      <c r="FB6967" s="5"/>
      <c r="FI6967" s="5"/>
      <c r="FJ6967" s="139"/>
      <c r="FL6967" s="2"/>
      <c r="FN6967" s="2"/>
    </row>
    <row r="6968" spans="153:170" x14ac:dyDescent="0.35">
      <c r="EW6968" s="31"/>
      <c r="FB6968" s="5"/>
      <c r="FI6968" s="5"/>
      <c r="FJ6968" s="139"/>
      <c r="FL6968" s="2"/>
      <c r="FN6968" s="2"/>
    </row>
    <row r="6969" spans="153:170" x14ac:dyDescent="0.35">
      <c r="EW6969" s="31"/>
      <c r="FB6969" s="5"/>
      <c r="FI6969" s="5"/>
      <c r="FJ6969" s="139"/>
      <c r="FL6969" s="2"/>
      <c r="FN6969" s="2"/>
    </row>
    <row r="6970" spans="153:170" x14ac:dyDescent="0.35">
      <c r="EW6970" s="31"/>
      <c r="FB6970" s="5"/>
      <c r="FI6970" s="5"/>
      <c r="FJ6970" s="139"/>
      <c r="FL6970" s="2"/>
      <c r="FN6970" s="2"/>
    </row>
    <row r="6971" spans="153:170" x14ac:dyDescent="0.35">
      <c r="EW6971" s="31"/>
      <c r="FB6971" s="5"/>
      <c r="FI6971" s="5"/>
      <c r="FJ6971" s="139"/>
      <c r="FL6971" s="2"/>
      <c r="FN6971" s="2"/>
    </row>
    <row r="6972" spans="153:170" x14ac:dyDescent="0.35">
      <c r="EW6972" s="31"/>
      <c r="FB6972" s="5"/>
      <c r="FI6972" s="5"/>
      <c r="FJ6972" s="139"/>
      <c r="FL6972" s="2"/>
      <c r="FN6972" s="2"/>
    </row>
    <row r="6973" spans="153:170" x14ac:dyDescent="0.35">
      <c r="EW6973" s="31"/>
      <c r="FB6973" s="5"/>
      <c r="FI6973" s="5"/>
      <c r="FJ6973" s="139"/>
      <c r="FL6973" s="2"/>
      <c r="FN6973" s="2"/>
    </row>
    <row r="6974" spans="153:170" x14ac:dyDescent="0.35">
      <c r="EW6974" s="31"/>
      <c r="FB6974" s="5"/>
      <c r="FI6974" s="5"/>
      <c r="FJ6974" s="139"/>
      <c r="FL6974" s="2"/>
      <c r="FN6974" s="2"/>
    </row>
    <row r="6975" spans="153:170" x14ac:dyDescent="0.35">
      <c r="EW6975" s="31"/>
      <c r="FB6975" s="5"/>
      <c r="FI6975" s="5"/>
      <c r="FJ6975" s="139"/>
      <c r="FL6975" s="2"/>
      <c r="FN6975" s="2"/>
    </row>
    <row r="6976" spans="153:170" x14ac:dyDescent="0.35">
      <c r="EW6976" s="31"/>
      <c r="FB6976" s="5"/>
      <c r="FI6976" s="5"/>
      <c r="FJ6976" s="139"/>
      <c r="FL6976" s="2"/>
      <c r="FN6976" s="2"/>
    </row>
    <row r="6977" spans="153:170" x14ac:dyDescent="0.35">
      <c r="EW6977" s="31"/>
      <c r="FB6977" s="5"/>
      <c r="FI6977" s="5"/>
      <c r="FJ6977" s="139"/>
      <c r="FL6977" s="2"/>
      <c r="FN6977" s="2"/>
    </row>
    <row r="6978" spans="153:170" x14ac:dyDescent="0.35">
      <c r="EW6978" s="31"/>
      <c r="FB6978" s="5"/>
      <c r="FI6978" s="5"/>
      <c r="FJ6978" s="139"/>
      <c r="FL6978" s="2"/>
      <c r="FN6978" s="2"/>
    </row>
    <row r="6979" spans="153:170" x14ac:dyDescent="0.35">
      <c r="EW6979" s="31"/>
      <c r="FB6979" s="5"/>
      <c r="FI6979" s="5"/>
      <c r="FJ6979" s="139"/>
      <c r="FL6979" s="2"/>
      <c r="FN6979" s="2"/>
    </row>
    <row r="6980" spans="153:170" x14ac:dyDescent="0.35">
      <c r="EW6980" s="31"/>
      <c r="FB6980" s="5"/>
      <c r="FI6980" s="5"/>
      <c r="FJ6980" s="139"/>
      <c r="FL6980" s="2"/>
      <c r="FN6980" s="2"/>
    </row>
    <row r="6981" spans="153:170" x14ac:dyDescent="0.35">
      <c r="EW6981" s="31"/>
      <c r="FB6981" s="5"/>
      <c r="FI6981" s="5"/>
      <c r="FJ6981" s="139"/>
      <c r="FL6981" s="2"/>
      <c r="FN6981" s="2"/>
    </row>
    <row r="6982" spans="153:170" x14ac:dyDescent="0.35">
      <c r="EW6982" s="31"/>
      <c r="FB6982" s="5"/>
      <c r="FI6982" s="5"/>
      <c r="FJ6982" s="139"/>
      <c r="FL6982" s="2"/>
      <c r="FN6982" s="2"/>
    </row>
    <row r="6983" spans="153:170" x14ac:dyDescent="0.35">
      <c r="EW6983" s="31"/>
      <c r="FB6983" s="5"/>
      <c r="FI6983" s="5"/>
      <c r="FJ6983" s="139"/>
      <c r="FL6983" s="2"/>
      <c r="FN6983" s="2"/>
    </row>
    <row r="6984" spans="153:170" x14ac:dyDescent="0.35">
      <c r="EW6984" s="31"/>
      <c r="FB6984" s="5"/>
      <c r="FI6984" s="5"/>
      <c r="FJ6984" s="139"/>
      <c r="FL6984" s="2"/>
      <c r="FN6984" s="2"/>
    </row>
    <row r="6985" spans="153:170" x14ac:dyDescent="0.35">
      <c r="EW6985" s="31"/>
      <c r="FB6985" s="5"/>
      <c r="FI6985" s="5"/>
      <c r="FJ6985" s="139"/>
      <c r="FL6985" s="2"/>
      <c r="FN6985" s="2"/>
    </row>
    <row r="6986" spans="153:170" x14ac:dyDescent="0.35">
      <c r="EW6986" s="31"/>
      <c r="FB6986" s="5"/>
      <c r="FI6986" s="5"/>
      <c r="FJ6986" s="139"/>
      <c r="FL6986" s="2"/>
      <c r="FN6986" s="2"/>
    </row>
    <row r="6987" spans="153:170" x14ac:dyDescent="0.35">
      <c r="EW6987" s="31"/>
      <c r="FB6987" s="5"/>
      <c r="FI6987" s="5"/>
      <c r="FJ6987" s="139"/>
      <c r="FL6987" s="2"/>
      <c r="FN6987" s="2"/>
    </row>
    <row r="6988" spans="153:170" x14ac:dyDescent="0.35">
      <c r="EW6988" s="31"/>
      <c r="FB6988" s="5"/>
      <c r="FI6988" s="5"/>
      <c r="FJ6988" s="139"/>
      <c r="FL6988" s="2"/>
      <c r="FN6988" s="2"/>
    </row>
    <row r="6989" spans="153:170" x14ac:dyDescent="0.35">
      <c r="EW6989" s="31"/>
      <c r="FB6989" s="5"/>
      <c r="FI6989" s="5"/>
      <c r="FJ6989" s="139"/>
      <c r="FL6989" s="2"/>
      <c r="FN6989" s="2"/>
    </row>
    <row r="6990" spans="153:170" x14ac:dyDescent="0.35">
      <c r="EW6990" s="31"/>
      <c r="FB6990" s="5"/>
      <c r="FI6990" s="5"/>
      <c r="FJ6990" s="139"/>
      <c r="FL6990" s="2"/>
      <c r="FN6990" s="2"/>
    </row>
    <row r="6991" spans="153:170" x14ac:dyDescent="0.35">
      <c r="EW6991" s="31"/>
      <c r="FB6991" s="5"/>
      <c r="FI6991" s="5"/>
      <c r="FJ6991" s="139"/>
      <c r="FL6991" s="2"/>
      <c r="FN6991" s="2"/>
    </row>
    <row r="6992" spans="153:170" x14ac:dyDescent="0.35">
      <c r="EW6992" s="31"/>
      <c r="FB6992" s="5"/>
      <c r="FI6992" s="5"/>
      <c r="FJ6992" s="139"/>
      <c r="FL6992" s="2"/>
      <c r="FN6992" s="2"/>
    </row>
    <row r="6993" spans="153:170" x14ac:dyDescent="0.35">
      <c r="EW6993" s="31"/>
      <c r="FB6993" s="5"/>
      <c r="FI6993" s="5"/>
      <c r="FJ6993" s="139"/>
      <c r="FL6993" s="2"/>
      <c r="FN6993" s="2"/>
    </row>
    <row r="6994" spans="153:170" x14ac:dyDescent="0.35">
      <c r="EW6994" s="31"/>
      <c r="FB6994" s="5"/>
      <c r="FI6994" s="5"/>
      <c r="FJ6994" s="139"/>
      <c r="FL6994" s="2"/>
      <c r="FN6994" s="2"/>
    </row>
    <row r="6995" spans="153:170" x14ac:dyDescent="0.35">
      <c r="EW6995" s="31"/>
      <c r="FB6995" s="5"/>
      <c r="FI6995" s="5"/>
      <c r="FJ6995" s="139"/>
      <c r="FL6995" s="2"/>
      <c r="FN6995" s="2"/>
    </row>
    <row r="6996" spans="153:170" x14ac:dyDescent="0.35">
      <c r="EW6996" s="31"/>
      <c r="FB6996" s="5"/>
      <c r="FI6996" s="5"/>
      <c r="FJ6996" s="139"/>
      <c r="FL6996" s="2"/>
      <c r="FN6996" s="2"/>
    </row>
    <row r="6997" spans="153:170" x14ac:dyDescent="0.35">
      <c r="EW6997" s="31"/>
      <c r="FB6997" s="5"/>
      <c r="FI6997" s="5"/>
      <c r="FJ6997" s="139"/>
      <c r="FL6997" s="2"/>
      <c r="FN6997" s="2"/>
    </row>
    <row r="6998" spans="153:170" x14ac:dyDescent="0.35">
      <c r="EW6998" s="31"/>
      <c r="FB6998" s="5"/>
      <c r="FI6998" s="5"/>
      <c r="FJ6998" s="139"/>
      <c r="FL6998" s="2"/>
      <c r="FN6998" s="2"/>
    </row>
    <row r="6999" spans="153:170" x14ac:dyDescent="0.35">
      <c r="EW6999" s="31"/>
      <c r="FB6999" s="5"/>
      <c r="FI6999" s="5"/>
      <c r="FJ6999" s="139"/>
      <c r="FL6999" s="2"/>
      <c r="FN6999" s="2"/>
    </row>
    <row r="7000" spans="153:170" x14ac:dyDescent="0.35">
      <c r="EW7000" s="31"/>
      <c r="FB7000" s="5"/>
      <c r="FI7000" s="5"/>
      <c r="FJ7000" s="139"/>
      <c r="FL7000" s="2"/>
      <c r="FN7000" s="2"/>
    </row>
    <row r="7001" spans="153:170" x14ac:dyDescent="0.35">
      <c r="EW7001" s="31"/>
      <c r="FB7001" s="5"/>
      <c r="FI7001" s="5"/>
      <c r="FJ7001" s="139"/>
      <c r="FL7001" s="2"/>
      <c r="FN7001" s="2"/>
    </row>
    <row r="7002" spans="153:170" x14ac:dyDescent="0.35">
      <c r="EW7002" s="31"/>
      <c r="FB7002" s="5"/>
      <c r="FI7002" s="5"/>
      <c r="FJ7002" s="139"/>
      <c r="FL7002" s="2"/>
      <c r="FN7002" s="2"/>
    </row>
    <row r="7003" spans="153:170" x14ac:dyDescent="0.35">
      <c r="EW7003" s="31"/>
      <c r="FB7003" s="5"/>
      <c r="FI7003" s="5"/>
      <c r="FJ7003" s="139"/>
      <c r="FL7003" s="2"/>
      <c r="FN7003" s="2"/>
    </row>
    <row r="7004" spans="153:170" x14ac:dyDescent="0.35">
      <c r="EW7004" s="31"/>
      <c r="FB7004" s="5"/>
      <c r="FI7004" s="5"/>
      <c r="FJ7004" s="139"/>
      <c r="FL7004" s="2"/>
      <c r="FN7004" s="2"/>
    </row>
    <row r="7005" spans="153:170" x14ac:dyDescent="0.35">
      <c r="EW7005" s="31"/>
      <c r="FB7005" s="5"/>
      <c r="FI7005" s="5"/>
      <c r="FJ7005" s="139"/>
      <c r="FL7005" s="2"/>
      <c r="FN7005" s="2"/>
    </row>
    <row r="7006" spans="153:170" x14ac:dyDescent="0.35">
      <c r="EW7006" s="31"/>
      <c r="FB7006" s="5"/>
      <c r="FI7006" s="5"/>
      <c r="FJ7006" s="139"/>
      <c r="FL7006" s="2"/>
      <c r="FN7006" s="2"/>
    </row>
    <row r="7007" spans="153:170" x14ac:dyDescent="0.35">
      <c r="EW7007" s="31"/>
      <c r="FB7007" s="5"/>
      <c r="FI7007" s="5"/>
      <c r="FJ7007" s="139"/>
      <c r="FL7007" s="2"/>
      <c r="FN7007" s="2"/>
    </row>
    <row r="7008" spans="153:170" x14ac:dyDescent="0.35">
      <c r="EW7008" s="31"/>
      <c r="FB7008" s="5"/>
      <c r="FI7008" s="5"/>
      <c r="FJ7008" s="139"/>
      <c r="FL7008" s="2"/>
      <c r="FN7008" s="2"/>
    </row>
    <row r="7009" spans="153:170" x14ac:dyDescent="0.35">
      <c r="EW7009" s="31"/>
      <c r="FB7009" s="5"/>
      <c r="FI7009" s="5"/>
      <c r="FJ7009" s="139"/>
      <c r="FL7009" s="2"/>
      <c r="FN7009" s="2"/>
    </row>
    <row r="7010" spans="153:170" x14ac:dyDescent="0.35">
      <c r="EW7010" s="31"/>
      <c r="FB7010" s="5"/>
      <c r="FI7010" s="5"/>
      <c r="FJ7010" s="139"/>
      <c r="FL7010" s="2"/>
      <c r="FN7010" s="2"/>
    </row>
    <row r="7011" spans="153:170" x14ac:dyDescent="0.35">
      <c r="EW7011" s="31"/>
      <c r="FB7011" s="5"/>
      <c r="FI7011" s="5"/>
      <c r="FJ7011" s="139"/>
      <c r="FL7011" s="2"/>
      <c r="FN7011" s="2"/>
    </row>
    <row r="7012" spans="153:170" x14ac:dyDescent="0.35">
      <c r="EW7012" s="31"/>
      <c r="FB7012" s="5"/>
      <c r="FI7012" s="5"/>
      <c r="FJ7012" s="139"/>
      <c r="FL7012" s="2"/>
      <c r="FN7012" s="2"/>
    </row>
    <row r="7013" spans="153:170" x14ac:dyDescent="0.35">
      <c r="EW7013" s="31"/>
      <c r="FB7013" s="5"/>
      <c r="FI7013" s="5"/>
      <c r="FJ7013" s="139"/>
      <c r="FL7013" s="2"/>
      <c r="FN7013" s="2"/>
    </row>
    <row r="7014" spans="153:170" x14ac:dyDescent="0.35">
      <c r="EW7014" s="31"/>
      <c r="FB7014" s="5"/>
      <c r="FI7014" s="5"/>
      <c r="FJ7014" s="139"/>
      <c r="FL7014" s="2"/>
      <c r="FN7014" s="2"/>
    </row>
    <row r="7015" spans="153:170" x14ac:dyDescent="0.35">
      <c r="EW7015" s="31"/>
      <c r="FB7015" s="5"/>
      <c r="FI7015" s="5"/>
      <c r="FJ7015" s="139"/>
      <c r="FL7015" s="2"/>
      <c r="FN7015" s="2"/>
    </row>
    <row r="7016" spans="153:170" x14ac:dyDescent="0.35">
      <c r="EW7016" s="31"/>
      <c r="FB7016" s="5"/>
      <c r="FI7016" s="5"/>
      <c r="FJ7016" s="139"/>
      <c r="FL7016" s="2"/>
      <c r="FN7016" s="2"/>
    </row>
    <row r="7017" spans="153:170" x14ac:dyDescent="0.35">
      <c r="EW7017" s="31"/>
      <c r="FB7017" s="5"/>
      <c r="FI7017" s="5"/>
      <c r="FJ7017" s="139"/>
      <c r="FL7017" s="2"/>
      <c r="FN7017" s="2"/>
    </row>
    <row r="7018" spans="153:170" x14ac:dyDescent="0.35">
      <c r="EW7018" s="31"/>
      <c r="FB7018" s="5"/>
      <c r="FI7018" s="5"/>
      <c r="FJ7018" s="139"/>
      <c r="FL7018" s="2"/>
      <c r="FN7018" s="2"/>
    </row>
    <row r="7019" spans="153:170" x14ac:dyDescent="0.35">
      <c r="EW7019" s="31"/>
      <c r="FB7019" s="5"/>
      <c r="FI7019" s="5"/>
      <c r="FJ7019" s="139"/>
      <c r="FL7019" s="2"/>
      <c r="FN7019" s="2"/>
    </row>
    <row r="7020" spans="153:170" x14ac:dyDescent="0.35">
      <c r="EW7020" s="31"/>
      <c r="FB7020" s="5"/>
      <c r="FI7020" s="5"/>
      <c r="FJ7020" s="139"/>
      <c r="FL7020" s="2"/>
      <c r="FN7020" s="2"/>
    </row>
    <row r="7021" spans="153:170" x14ac:dyDescent="0.35">
      <c r="EW7021" s="31"/>
      <c r="FB7021" s="5"/>
      <c r="FI7021" s="5"/>
      <c r="FJ7021" s="139"/>
      <c r="FL7021" s="2"/>
      <c r="FN7021" s="2"/>
    </row>
    <row r="7022" spans="153:170" x14ac:dyDescent="0.35">
      <c r="EW7022" s="31"/>
      <c r="FB7022" s="5"/>
      <c r="FI7022" s="5"/>
      <c r="FJ7022" s="139"/>
      <c r="FL7022" s="2"/>
      <c r="FN7022" s="2"/>
    </row>
    <row r="7023" spans="153:170" x14ac:dyDescent="0.35">
      <c r="EW7023" s="31"/>
      <c r="FB7023" s="5"/>
      <c r="FI7023" s="5"/>
      <c r="FJ7023" s="139"/>
      <c r="FL7023" s="2"/>
      <c r="FN7023" s="2"/>
    </row>
    <row r="7024" spans="153:170" x14ac:dyDescent="0.35">
      <c r="EW7024" s="31"/>
      <c r="FB7024" s="5"/>
      <c r="FI7024" s="5"/>
      <c r="FJ7024" s="139"/>
      <c r="FL7024" s="2"/>
      <c r="FN7024" s="2"/>
    </row>
    <row r="7025" spans="153:170" x14ac:dyDescent="0.35">
      <c r="EW7025" s="31"/>
      <c r="FB7025" s="5"/>
      <c r="FI7025" s="5"/>
      <c r="FJ7025" s="139"/>
      <c r="FL7025" s="2"/>
      <c r="FN7025" s="2"/>
    </row>
    <row r="7026" spans="153:170" x14ac:dyDescent="0.35">
      <c r="EW7026" s="31"/>
      <c r="FB7026" s="5"/>
      <c r="FI7026" s="5"/>
      <c r="FJ7026" s="139"/>
      <c r="FL7026" s="2"/>
      <c r="FN7026" s="2"/>
    </row>
    <row r="7027" spans="153:170" x14ac:dyDescent="0.35">
      <c r="EW7027" s="31"/>
      <c r="FB7027" s="5"/>
      <c r="FI7027" s="5"/>
      <c r="FJ7027" s="139"/>
      <c r="FL7027" s="2"/>
      <c r="FN7027" s="2"/>
    </row>
    <row r="7028" spans="153:170" x14ac:dyDescent="0.35">
      <c r="EW7028" s="31"/>
      <c r="FB7028" s="5"/>
      <c r="FI7028" s="5"/>
      <c r="FJ7028" s="139"/>
      <c r="FL7028" s="2"/>
      <c r="FN7028" s="2"/>
    </row>
    <row r="7029" spans="153:170" x14ac:dyDescent="0.35">
      <c r="EW7029" s="31"/>
      <c r="FB7029" s="5"/>
      <c r="FI7029" s="5"/>
      <c r="FJ7029" s="139"/>
      <c r="FL7029" s="2"/>
      <c r="FN7029" s="2"/>
    </row>
    <row r="7030" spans="153:170" x14ac:dyDescent="0.35">
      <c r="EW7030" s="31"/>
      <c r="FB7030" s="5"/>
      <c r="FI7030" s="5"/>
      <c r="FJ7030" s="139"/>
      <c r="FL7030" s="2"/>
      <c r="FN7030" s="2"/>
    </row>
    <row r="7031" spans="153:170" x14ac:dyDescent="0.35">
      <c r="EW7031" s="31"/>
      <c r="FB7031" s="5"/>
      <c r="FI7031" s="5"/>
      <c r="FJ7031" s="139"/>
      <c r="FL7031" s="2"/>
      <c r="FN7031" s="2"/>
    </row>
    <row r="7032" spans="153:170" x14ac:dyDescent="0.35">
      <c r="EW7032" s="31"/>
      <c r="FB7032" s="5"/>
      <c r="FI7032" s="5"/>
      <c r="FJ7032" s="139"/>
      <c r="FL7032" s="2"/>
      <c r="FN7032" s="2"/>
    </row>
    <row r="7033" spans="153:170" x14ac:dyDescent="0.35">
      <c r="EW7033" s="31"/>
      <c r="FB7033" s="5"/>
      <c r="FI7033" s="5"/>
      <c r="FJ7033" s="139"/>
      <c r="FL7033" s="2"/>
      <c r="FN7033" s="2"/>
    </row>
    <row r="7034" spans="153:170" x14ac:dyDescent="0.35">
      <c r="EW7034" s="31"/>
      <c r="FB7034" s="5"/>
      <c r="FI7034" s="5"/>
      <c r="FJ7034" s="139"/>
      <c r="FL7034" s="2"/>
      <c r="FN7034" s="2"/>
    </row>
    <row r="7035" spans="153:170" x14ac:dyDescent="0.35">
      <c r="EW7035" s="31"/>
      <c r="FB7035" s="5"/>
      <c r="FI7035" s="5"/>
      <c r="FJ7035" s="139"/>
      <c r="FL7035" s="2"/>
      <c r="FN7035" s="2"/>
    </row>
    <row r="7036" spans="153:170" x14ac:dyDescent="0.35">
      <c r="EW7036" s="31"/>
      <c r="FB7036" s="5"/>
      <c r="FI7036" s="5"/>
      <c r="FJ7036" s="139"/>
      <c r="FL7036" s="2"/>
      <c r="FN7036" s="2"/>
    </row>
    <row r="7037" spans="153:170" x14ac:dyDescent="0.35">
      <c r="EW7037" s="31"/>
      <c r="FB7037" s="5"/>
      <c r="FI7037" s="5"/>
      <c r="FJ7037" s="139"/>
      <c r="FL7037" s="2"/>
      <c r="FN7037" s="2"/>
    </row>
    <row r="7038" spans="153:170" x14ac:dyDescent="0.35">
      <c r="EW7038" s="31"/>
      <c r="FB7038" s="5"/>
      <c r="FI7038" s="5"/>
      <c r="FJ7038" s="139"/>
      <c r="FL7038" s="2"/>
      <c r="FN7038" s="2"/>
    </row>
    <row r="7039" spans="153:170" x14ac:dyDescent="0.35">
      <c r="EW7039" s="31"/>
      <c r="FB7039" s="5"/>
      <c r="FI7039" s="5"/>
      <c r="FJ7039" s="139"/>
      <c r="FL7039" s="2"/>
      <c r="FN7039" s="2"/>
    </row>
    <row r="7040" spans="153:170" x14ac:dyDescent="0.35">
      <c r="EW7040" s="31"/>
      <c r="FB7040" s="5"/>
      <c r="FI7040" s="5"/>
      <c r="FJ7040" s="139"/>
      <c r="FL7040" s="2"/>
      <c r="FN7040" s="2"/>
    </row>
    <row r="7041" spans="153:170" x14ac:dyDescent="0.35">
      <c r="EW7041" s="31"/>
      <c r="FB7041" s="5"/>
      <c r="FI7041" s="5"/>
      <c r="FJ7041" s="139"/>
      <c r="FL7041" s="2"/>
      <c r="FN7041" s="2"/>
    </row>
    <row r="7042" spans="153:170" x14ac:dyDescent="0.35">
      <c r="EW7042" s="31"/>
      <c r="FB7042" s="5"/>
      <c r="FI7042" s="5"/>
      <c r="FJ7042" s="139"/>
      <c r="FL7042" s="2"/>
      <c r="FN7042" s="2"/>
    </row>
    <row r="7043" spans="153:170" x14ac:dyDescent="0.35">
      <c r="EW7043" s="31"/>
      <c r="FB7043" s="5"/>
      <c r="FI7043" s="5"/>
      <c r="FJ7043" s="139"/>
      <c r="FL7043" s="2"/>
      <c r="FN7043" s="2"/>
    </row>
    <row r="7044" spans="153:170" x14ac:dyDescent="0.35">
      <c r="EW7044" s="31"/>
      <c r="FB7044" s="5"/>
      <c r="FI7044" s="5"/>
      <c r="FJ7044" s="139"/>
      <c r="FL7044" s="2"/>
      <c r="FN7044" s="2"/>
    </row>
    <row r="7045" spans="153:170" x14ac:dyDescent="0.35">
      <c r="EW7045" s="31"/>
      <c r="FB7045" s="5"/>
      <c r="FI7045" s="5"/>
      <c r="FJ7045" s="139"/>
      <c r="FL7045" s="2"/>
      <c r="FN7045" s="2"/>
    </row>
    <row r="7046" spans="153:170" x14ac:dyDescent="0.35">
      <c r="EW7046" s="31"/>
      <c r="FB7046" s="5"/>
      <c r="FI7046" s="5"/>
      <c r="FJ7046" s="139"/>
      <c r="FL7046" s="2"/>
      <c r="FN7046" s="2"/>
    </row>
    <row r="7047" spans="153:170" x14ac:dyDescent="0.35">
      <c r="EW7047" s="31"/>
      <c r="FB7047" s="5"/>
      <c r="FI7047" s="5"/>
      <c r="FJ7047" s="139"/>
      <c r="FL7047" s="2"/>
      <c r="FN7047" s="2"/>
    </row>
    <row r="7048" spans="153:170" x14ac:dyDescent="0.35">
      <c r="EW7048" s="31"/>
      <c r="FB7048" s="5"/>
      <c r="FI7048" s="5"/>
      <c r="FJ7048" s="139"/>
      <c r="FL7048" s="2"/>
      <c r="FN7048" s="2"/>
    </row>
    <row r="7049" spans="153:170" x14ac:dyDescent="0.35">
      <c r="EW7049" s="31"/>
      <c r="FB7049" s="5"/>
      <c r="FI7049" s="5"/>
      <c r="FJ7049" s="139"/>
      <c r="FL7049" s="2"/>
      <c r="FN7049" s="2"/>
    </row>
    <row r="7050" spans="153:170" x14ac:dyDescent="0.35">
      <c r="EW7050" s="31"/>
      <c r="FB7050" s="5"/>
      <c r="FI7050" s="5"/>
      <c r="FJ7050" s="139"/>
      <c r="FL7050" s="2"/>
      <c r="FN7050" s="2"/>
    </row>
    <row r="7051" spans="153:170" x14ac:dyDescent="0.35">
      <c r="EW7051" s="31"/>
      <c r="FB7051" s="5"/>
      <c r="FI7051" s="5"/>
      <c r="FJ7051" s="139"/>
      <c r="FL7051" s="2"/>
      <c r="FN7051" s="2"/>
    </row>
    <row r="7052" spans="153:170" x14ac:dyDescent="0.35">
      <c r="EW7052" s="31"/>
      <c r="FB7052" s="5"/>
      <c r="FI7052" s="5"/>
      <c r="FJ7052" s="139"/>
      <c r="FL7052" s="2"/>
      <c r="FN7052" s="2"/>
    </row>
    <row r="7053" spans="153:170" x14ac:dyDescent="0.35">
      <c r="EW7053" s="31"/>
      <c r="FB7053" s="5"/>
      <c r="FI7053" s="5"/>
      <c r="FJ7053" s="139"/>
      <c r="FL7053" s="2"/>
      <c r="FN7053" s="2"/>
    </row>
    <row r="7054" spans="153:170" x14ac:dyDescent="0.35">
      <c r="EW7054" s="31"/>
      <c r="FB7054" s="5"/>
      <c r="FI7054" s="5"/>
      <c r="FJ7054" s="139"/>
      <c r="FL7054" s="2"/>
      <c r="FN7054" s="2"/>
    </row>
    <row r="7055" spans="153:170" x14ac:dyDescent="0.35">
      <c r="EW7055" s="31"/>
      <c r="FB7055" s="5"/>
      <c r="FI7055" s="5"/>
      <c r="FJ7055" s="139"/>
      <c r="FL7055" s="2"/>
      <c r="FN7055" s="2"/>
    </row>
    <row r="7056" spans="153:170" x14ac:dyDescent="0.35">
      <c r="EW7056" s="31"/>
      <c r="FB7056" s="5"/>
      <c r="FI7056" s="5"/>
      <c r="FJ7056" s="139"/>
      <c r="FL7056" s="2"/>
      <c r="FN7056" s="2"/>
    </row>
    <row r="7057" spans="153:170" x14ac:dyDescent="0.35">
      <c r="EW7057" s="31"/>
      <c r="FB7057" s="5"/>
      <c r="FI7057" s="5"/>
      <c r="FJ7057" s="139"/>
      <c r="FL7057" s="2"/>
      <c r="FN7057" s="2"/>
    </row>
    <row r="7058" spans="153:170" x14ac:dyDescent="0.35">
      <c r="EW7058" s="31"/>
      <c r="FB7058" s="5"/>
      <c r="FI7058" s="5"/>
      <c r="FJ7058" s="139"/>
      <c r="FL7058" s="2"/>
      <c r="FN7058" s="2"/>
    </row>
    <row r="7059" spans="153:170" x14ac:dyDescent="0.35">
      <c r="EW7059" s="31"/>
      <c r="FB7059" s="5"/>
      <c r="FI7059" s="5"/>
      <c r="FJ7059" s="139"/>
      <c r="FL7059" s="2"/>
      <c r="FN7059" s="2"/>
    </row>
    <row r="7060" spans="153:170" x14ac:dyDescent="0.35">
      <c r="EW7060" s="31"/>
      <c r="FB7060" s="5"/>
      <c r="FI7060" s="5"/>
      <c r="FJ7060" s="139"/>
      <c r="FL7060" s="2"/>
      <c r="FN7060" s="2"/>
    </row>
    <row r="7061" spans="153:170" x14ac:dyDescent="0.35">
      <c r="EW7061" s="31"/>
      <c r="FB7061" s="5"/>
      <c r="FI7061" s="5"/>
      <c r="FJ7061" s="139"/>
      <c r="FL7061" s="2"/>
      <c r="FN7061" s="2"/>
    </row>
    <row r="7062" spans="153:170" x14ac:dyDescent="0.35">
      <c r="EW7062" s="31"/>
      <c r="FB7062" s="5"/>
      <c r="FI7062" s="5"/>
      <c r="FJ7062" s="139"/>
      <c r="FL7062" s="2"/>
      <c r="FN7062" s="2"/>
    </row>
    <row r="7063" spans="153:170" x14ac:dyDescent="0.35">
      <c r="EW7063" s="31"/>
      <c r="FB7063" s="5"/>
      <c r="FI7063" s="5"/>
      <c r="FJ7063" s="139"/>
      <c r="FL7063" s="2"/>
      <c r="FN7063" s="2"/>
    </row>
    <row r="7064" spans="153:170" x14ac:dyDescent="0.35">
      <c r="EW7064" s="31"/>
      <c r="FB7064" s="5"/>
      <c r="FI7064" s="5"/>
      <c r="FJ7064" s="139"/>
      <c r="FL7064" s="2"/>
      <c r="FN7064" s="2"/>
    </row>
    <row r="7065" spans="153:170" x14ac:dyDescent="0.35">
      <c r="EW7065" s="31"/>
      <c r="FB7065" s="5"/>
      <c r="FI7065" s="5"/>
      <c r="FJ7065" s="139"/>
      <c r="FL7065" s="2"/>
      <c r="FN7065" s="2"/>
    </row>
    <row r="7066" spans="153:170" x14ac:dyDescent="0.35">
      <c r="EW7066" s="31"/>
      <c r="FB7066" s="5"/>
      <c r="FI7066" s="5"/>
      <c r="FJ7066" s="139"/>
      <c r="FL7066" s="2"/>
      <c r="FN7066" s="2"/>
    </row>
    <row r="7067" spans="153:170" x14ac:dyDescent="0.35">
      <c r="EW7067" s="31"/>
      <c r="FB7067" s="5"/>
      <c r="FI7067" s="5"/>
      <c r="FJ7067" s="139"/>
      <c r="FL7067" s="2"/>
      <c r="FN7067" s="2"/>
    </row>
    <row r="7068" spans="153:170" x14ac:dyDescent="0.35">
      <c r="EW7068" s="31"/>
      <c r="FB7068" s="5"/>
      <c r="FI7068" s="5"/>
      <c r="FJ7068" s="139"/>
      <c r="FL7068" s="2"/>
      <c r="FN7068" s="2"/>
    </row>
    <row r="7069" spans="153:170" x14ac:dyDescent="0.35">
      <c r="EW7069" s="31"/>
      <c r="FB7069" s="5"/>
      <c r="FI7069" s="5"/>
      <c r="FJ7069" s="139"/>
      <c r="FL7069" s="2"/>
      <c r="FN7069" s="2"/>
    </row>
    <row r="7070" spans="153:170" x14ac:dyDescent="0.35">
      <c r="EW7070" s="31"/>
      <c r="FB7070" s="5"/>
      <c r="FI7070" s="5"/>
      <c r="FJ7070" s="139"/>
      <c r="FL7070" s="2"/>
      <c r="FN7070" s="2"/>
    </row>
    <row r="7071" spans="153:170" x14ac:dyDescent="0.35">
      <c r="EW7071" s="31"/>
      <c r="FB7071" s="5"/>
      <c r="FI7071" s="5"/>
      <c r="FJ7071" s="139"/>
      <c r="FL7071" s="2"/>
      <c r="FN7071" s="2"/>
    </row>
    <row r="7072" spans="153:170" x14ac:dyDescent="0.35">
      <c r="EW7072" s="31"/>
      <c r="FB7072" s="5"/>
      <c r="FI7072" s="5"/>
      <c r="FJ7072" s="139"/>
      <c r="FL7072" s="2"/>
      <c r="FN7072" s="2"/>
    </row>
    <row r="7073" spans="153:170" x14ac:dyDescent="0.35">
      <c r="EW7073" s="31"/>
      <c r="FB7073" s="5"/>
      <c r="FI7073" s="5"/>
      <c r="FJ7073" s="139"/>
      <c r="FL7073" s="2"/>
      <c r="FN7073" s="2"/>
    </row>
    <row r="7074" spans="153:170" x14ac:dyDescent="0.35">
      <c r="EW7074" s="31"/>
      <c r="FB7074" s="5"/>
      <c r="FI7074" s="5"/>
      <c r="FJ7074" s="139"/>
      <c r="FL7074" s="2"/>
      <c r="FN7074" s="2"/>
    </row>
    <row r="7075" spans="153:170" x14ac:dyDescent="0.35">
      <c r="EW7075" s="31"/>
      <c r="FB7075" s="5"/>
      <c r="FI7075" s="5"/>
      <c r="FJ7075" s="139"/>
      <c r="FL7075" s="2"/>
      <c r="FN7075" s="2"/>
    </row>
    <row r="7076" spans="153:170" x14ac:dyDescent="0.35">
      <c r="EW7076" s="31"/>
      <c r="FB7076" s="5"/>
      <c r="FI7076" s="5"/>
      <c r="FJ7076" s="139"/>
      <c r="FL7076" s="2"/>
      <c r="FN7076" s="2"/>
    </row>
    <row r="7077" spans="153:170" x14ac:dyDescent="0.35">
      <c r="EW7077" s="31"/>
      <c r="FB7077" s="5"/>
      <c r="FI7077" s="5"/>
      <c r="FJ7077" s="139"/>
      <c r="FL7077" s="2"/>
      <c r="FN7077" s="2"/>
    </row>
    <row r="7078" spans="153:170" x14ac:dyDescent="0.35">
      <c r="EW7078" s="31"/>
      <c r="FB7078" s="5"/>
      <c r="FI7078" s="5"/>
      <c r="FJ7078" s="139"/>
      <c r="FL7078" s="2"/>
      <c r="FN7078" s="2"/>
    </row>
    <row r="7079" spans="153:170" x14ac:dyDescent="0.35">
      <c r="EW7079" s="31"/>
      <c r="FB7079" s="5"/>
      <c r="FI7079" s="5"/>
      <c r="FJ7079" s="139"/>
      <c r="FL7079" s="2"/>
      <c r="FN7079" s="2"/>
    </row>
    <row r="7080" spans="153:170" x14ac:dyDescent="0.35">
      <c r="EW7080" s="31"/>
      <c r="FB7080" s="5"/>
      <c r="FI7080" s="5"/>
      <c r="FJ7080" s="139"/>
      <c r="FL7080" s="2"/>
      <c r="FN7080" s="2"/>
    </row>
    <row r="7081" spans="153:170" x14ac:dyDescent="0.35">
      <c r="EW7081" s="31"/>
      <c r="FB7081" s="5"/>
      <c r="FI7081" s="5"/>
      <c r="FJ7081" s="139"/>
      <c r="FL7081" s="2"/>
      <c r="FN7081" s="2"/>
    </row>
    <row r="7082" spans="153:170" x14ac:dyDescent="0.35">
      <c r="EW7082" s="31"/>
      <c r="FB7082" s="5"/>
      <c r="FI7082" s="5"/>
      <c r="FJ7082" s="139"/>
      <c r="FL7082" s="2"/>
      <c r="FN7082" s="2"/>
    </row>
    <row r="7083" spans="153:170" x14ac:dyDescent="0.35">
      <c r="EW7083" s="31"/>
      <c r="FB7083" s="5"/>
      <c r="FI7083" s="5"/>
      <c r="FJ7083" s="139"/>
      <c r="FL7083" s="2"/>
      <c r="FN7083" s="2"/>
    </row>
    <row r="7084" spans="153:170" x14ac:dyDescent="0.35">
      <c r="EW7084" s="31"/>
      <c r="FB7084" s="5"/>
      <c r="FI7084" s="5"/>
      <c r="FJ7084" s="139"/>
      <c r="FL7084" s="2"/>
      <c r="FN7084" s="2"/>
    </row>
    <row r="7085" spans="153:170" x14ac:dyDescent="0.35">
      <c r="EW7085" s="31"/>
      <c r="FB7085" s="5"/>
      <c r="FI7085" s="5"/>
      <c r="FJ7085" s="139"/>
      <c r="FL7085" s="2"/>
      <c r="FN7085" s="2"/>
    </row>
    <row r="7086" spans="153:170" x14ac:dyDescent="0.35">
      <c r="EW7086" s="31"/>
      <c r="FB7086" s="5"/>
      <c r="FI7086" s="5"/>
      <c r="FJ7086" s="139"/>
      <c r="FL7086" s="2"/>
      <c r="FN7086" s="2"/>
    </row>
    <row r="7087" spans="153:170" x14ac:dyDescent="0.35">
      <c r="EW7087" s="31"/>
      <c r="FB7087" s="5"/>
      <c r="FI7087" s="5"/>
      <c r="FJ7087" s="139"/>
      <c r="FL7087" s="2"/>
      <c r="FN7087" s="2"/>
    </row>
    <row r="7088" spans="153:170" x14ac:dyDescent="0.35">
      <c r="EW7088" s="31"/>
      <c r="FB7088" s="5"/>
      <c r="FI7088" s="5"/>
      <c r="FJ7088" s="139"/>
      <c r="FL7088" s="2"/>
      <c r="FN7088" s="2"/>
    </row>
    <row r="7089" spans="153:170" x14ac:dyDescent="0.35">
      <c r="EW7089" s="31"/>
      <c r="FB7089" s="5"/>
      <c r="FI7089" s="5"/>
      <c r="FJ7089" s="139"/>
      <c r="FL7089" s="2"/>
      <c r="FN7089" s="2"/>
    </row>
    <row r="7090" spans="153:170" x14ac:dyDescent="0.35">
      <c r="EW7090" s="31"/>
      <c r="FB7090" s="5"/>
      <c r="FI7090" s="5"/>
      <c r="FJ7090" s="139"/>
      <c r="FL7090" s="2"/>
      <c r="FN7090" s="2"/>
    </row>
    <row r="7091" spans="153:170" x14ac:dyDescent="0.35">
      <c r="EW7091" s="31"/>
      <c r="FB7091" s="5"/>
      <c r="FI7091" s="5"/>
      <c r="FJ7091" s="139"/>
      <c r="FL7091" s="2"/>
      <c r="FN7091" s="2"/>
    </row>
    <row r="7092" spans="153:170" x14ac:dyDescent="0.35">
      <c r="EW7092" s="31"/>
      <c r="FB7092" s="5"/>
      <c r="FI7092" s="5"/>
      <c r="FJ7092" s="139"/>
      <c r="FL7092" s="2"/>
      <c r="FN7092" s="2"/>
    </row>
    <row r="7093" spans="153:170" x14ac:dyDescent="0.35">
      <c r="EW7093" s="31"/>
      <c r="FB7093" s="5"/>
      <c r="FI7093" s="5"/>
      <c r="FJ7093" s="139"/>
      <c r="FL7093" s="2"/>
      <c r="FN7093" s="2"/>
    </row>
    <row r="7094" spans="153:170" x14ac:dyDescent="0.35">
      <c r="EW7094" s="31"/>
      <c r="FB7094" s="5"/>
      <c r="FI7094" s="5"/>
      <c r="FJ7094" s="139"/>
      <c r="FL7094" s="2"/>
      <c r="FN7094" s="2"/>
    </row>
    <row r="7095" spans="153:170" x14ac:dyDescent="0.35">
      <c r="EW7095" s="31"/>
      <c r="FB7095" s="5"/>
      <c r="FI7095" s="5"/>
      <c r="FJ7095" s="139"/>
      <c r="FL7095" s="2"/>
      <c r="FN7095" s="2"/>
    </row>
    <row r="7096" spans="153:170" x14ac:dyDescent="0.35">
      <c r="EW7096" s="31"/>
      <c r="FB7096" s="5"/>
      <c r="FI7096" s="5"/>
      <c r="FJ7096" s="139"/>
      <c r="FL7096" s="2"/>
      <c r="FN7096" s="2"/>
    </row>
    <row r="7097" spans="153:170" x14ac:dyDescent="0.35">
      <c r="EW7097" s="31"/>
      <c r="FB7097" s="5"/>
      <c r="FI7097" s="5"/>
      <c r="FJ7097" s="139"/>
      <c r="FL7097" s="2"/>
      <c r="FN7097" s="2"/>
    </row>
    <row r="7098" spans="153:170" x14ac:dyDescent="0.35">
      <c r="EW7098" s="31"/>
      <c r="FB7098" s="5"/>
      <c r="FI7098" s="5"/>
      <c r="FJ7098" s="139"/>
      <c r="FL7098" s="2"/>
      <c r="FN7098" s="2"/>
    </row>
    <row r="7099" spans="153:170" x14ac:dyDescent="0.35">
      <c r="EW7099" s="31"/>
      <c r="FB7099" s="5"/>
      <c r="FI7099" s="5"/>
      <c r="FJ7099" s="139"/>
      <c r="FL7099" s="2"/>
      <c r="FN7099" s="2"/>
    </row>
    <row r="7100" spans="153:170" x14ac:dyDescent="0.35">
      <c r="EW7100" s="31"/>
      <c r="FB7100" s="5"/>
      <c r="FI7100" s="5"/>
      <c r="FJ7100" s="139"/>
      <c r="FL7100" s="2"/>
      <c r="FN7100" s="2"/>
    </row>
    <row r="7101" spans="153:170" x14ac:dyDescent="0.35">
      <c r="EW7101" s="31"/>
      <c r="FB7101" s="5"/>
      <c r="FI7101" s="5"/>
      <c r="FJ7101" s="139"/>
      <c r="FL7101" s="2"/>
      <c r="FN7101" s="2"/>
    </row>
    <row r="7102" spans="153:170" x14ac:dyDescent="0.35">
      <c r="EW7102" s="31"/>
      <c r="FB7102" s="5"/>
      <c r="FI7102" s="5"/>
      <c r="FJ7102" s="139"/>
      <c r="FL7102" s="2"/>
      <c r="FN7102" s="2"/>
    </row>
    <row r="7103" spans="153:170" x14ac:dyDescent="0.35">
      <c r="EW7103" s="31"/>
      <c r="FB7103" s="5"/>
      <c r="FI7103" s="5"/>
      <c r="FJ7103" s="139"/>
      <c r="FL7103" s="2"/>
      <c r="FN7103" s="2"/>
    </row>
    <row r="7104" spans="153:170" x14ac:dyDescent="0.35">
      <c r="EW7104" s="31"/>
      <c r="FB7104" s="5"/>
      <c r="FI7104" s="5"/>
      <c r="FJ7104" s="139"/>
      <c r="FL7104" s="2"/>
      <c r="FN7104" s="2"/>
    </row>
    <row r="7105" spans="153:170" x14ac:dyDescent="0.35">
      <c r="EW7105" s="31"/>
      <c r="FB7105" s="5"/>
      <c r="FI7105" s="5"/>
      <c r="FJ7105" s="139"/>
      <c r="FL7105" s="2"/>
      <c r="FN7105" s="2"/>
    </row>
    <row r="7106" spans="153:170" x14ac:dyDescent="0.35">
      <c r="EW7106" s="31"/>
      <c r="FB7106" s="5"/>
      <c r="FI7106" s="5"/>
      <c r="FJ7106" s="139"/>
      <c r="FL7106" s="2"/>
      <c r="FN7106" s="2"/>
    </row>
    <row r="7107" spans="153:170" x14ac:dyDescent="0.35">
      <c r="EW7107" s="31"/>
      <c r="FB7107" s="5"/>
      <c r="FI7107" s="5"/>
      <c r="FJ7107" s="139"/>
      <c r="FL7107" s="2"/>
      <c r="FN7107" s="2"/>
    </row>
    <row r="7108" spans="153:170" x14ac:dyDescent="0.35">
      <c r="EW7108" s="31"/>
      <c r="FB7108" s="5"/>
      <c r="FI7108" s="5"/>
      <c r="FJ7108" s="139"/>
      <c r="FL7108" s="2"/>
      <c r="FN7108" s="2"/>
    </row>
    <row r="7109" spans="153:170" x14ac:dyDescent="0.35">
      <c r="EW7109" s="31"/>
      <c r="FB7109" s="5"/>
      <c r="FI7109" s="5"/>
      <c r="FJ7109" s="139"/>
      <c r="FL7109" s="2"/>
      <c r="FN7109" s="2"/>
    </row>
    <row r="7110" spans="153:170" x14ac:dyDescent="0.35">
      <c r="EW7110" s="31"/>
      <c r="FB7110" s="5"/>
      <c r="FI7110" s="5"/>
      <c r="FJ7110" s="139"/>
      <c r="FL7110" s="2"/>
      <c r="FN7110" s="2"/>
    </row>
    <row r="7111" spans="153:170" x14ac:dyDescent="0.35">
      <c r="EW7111" s="31"/>
      <c r="FB7111" s="5"/>
      <c r="FI7111" s="5"/>
      <c r="FJ7111" s="139"/>
      <c r="FL7111" s="2"/>
      <c r="FN7111" s="2"/>
    </row>
    <row r="7112" spans="153:170" x14ac:dyDescent="0.35">
      <c r="EW7112" s="31"/>
      <c r="FB7112" s="5"/>
      <c r="FI7112" s="5"/>
      <c r="FJ7112" s="139"/>
      <c r="FL7112" s="2"/>
      <c r="FN7112" s="2"/>
    </row>
    <row r="7113" spans="153:170" x14ac:dyDescent="0.35">
      <c r="EW7113" s="31"/>
      <c r="FB7113" s="5"/>
      <c r="FI7113" s="5"/>
      <c r="FJ7113" s="139"/>
      <c r="FL7113" s="2"/>
      <c r="FN7113" s="2"/>
    </row>
    <row r="7114" spans="153:170" x14ac:dyDescent="0.35">
      <c r="EW7114" s="31"/>
      <c r="FB7114" s="5"/>
      <c r="FI7114" s="5"/>
      <c r="FJ7114" s="139"/>
      <c r="FL7114" s="2"/>
      <c r="FN7114" s="2"/>
    </row>
    <row r="7115" spans="153:170" x14ac:dyDescent="0.35">
      <c r="EW7115" s="31"/>
      <c r="FB7115" s="5"/>
      <c r="FI7115" s="5"/>
      <c r="FJ7115" s="139"/>
      <c r="FL7115" s="2"/>
      <c r="FN7115" s="2"/>
    </row>
    <row r="7116" spans="153:170" x14ac:dyDescent="0.35">
      <c r="EW7116" s="31"/>
      <c r="FB7116" s="5"/>
      <c r="FI7116" s="5"/>
      <c r="FJ7116" s="139"/>
      <c r="FL7116" s="2"/>
      <c r="FN7116" s="2"/>
    </row>
    <row r="7117" spans="153:170" x14ac:dyDescent="0.35">
      <c r="EW7117" s="31"/>
      <c r="FB7117" s="5"/>
      <c r="FI7117" s="5"/>
      <c r="FJ7117" s="139"/>
      <c r="FL7117" s="2"/>
      <c r="FN7117" s="2"/>
    </row>
    <row r="7118" spans="153:170" x14ac:dyDescent="0.35">
      <c r="EW7118" s="31"/>
      <c r="FB7118" s="5"/>
      <c r="FI7118" s="5"/>
      <c r="FJ7118" s="139"/>
      <c r="FL7118" s="2"/>
      <c r="FN7118" s="2"/>
    </row>
    <row r="7119" spans="153:170" x14ac:dyDescent="0.35">
      <c r="EW7119" s="31"/>
      <c r="FB7119" s="5"/>
      <c r="FI7119" s="5"/>
      <c r="FJ7119" s="139"/>
      <c r="FL7119" s="2"/>
      <c r="FN7119" s="2"/>
    </row>
    <row r="7120" spans="153:170" x14ac:dyDescent="0.35">
      <c r="EW7120" s="31"/>
      <c r="FB7120" s="5"/>
      <c r="FI7120" s="5"/>
      <c r="FJ7120" s="139"/>
      <c r="FL7120" s="2"/>
      <c r="FN7120" s="2"/>
    </row>
    <row r="7121" spans="153:170" x14ac:dyDescent="0.35">
      <c r="EW7121" s="31"/>
      <c r="FB7121" s="5"/>
      <c r="FI7121" s="5"/>
      <c r="FJ7121" s="139"/>
      <c r="FL7121" s="2"/>
      <c r="FN7121" s="2"/>
    </row>
    <row r="7122" spans="153:170" x14ac:dyDescent="0.35">
      <c r="EW7122" s="31"/>
      <c r="FB7122" s="5"/>
      <c r="FI7122" s="5"/>
      <c r="FJ7122" s="139"/>
      <c r="FL7122" s="2"/>
      <c r="FN7122" s="2"/>
    </row>
    <row r="7123" spans="153:170" x14ac:dyDescent="0.35">
      <c r="EW7123" s="31"/>
      <c r="FB7123" s="5"/>
      <c r="FI7123" s="5"/>
      <c r="FJ7123" s="139"/>
      <c r="FL7123" s="2"/>
      <c r="FN7123" s="2"/>
    </row>
    <row r="7124" spans="153:170" x14ac:dyDescent="0.35">
      <c r="EW7124" s="31"/>
      <c r="FB7124" s="5"/>
      <c r="FI7124" s="5"/>
      <c r="FJ7124" s="139"/>
      <c r="FL7124" s="2"/>
      <c r="FN7124" s="2"/>
    </row>
    <row r="7125" spans="153:170" x14ac:dyDescent="0.35">
      <c r="EW7125" s="31"/>
      <c r="FB7125" s="5"/>
      <c r="FI7125" s="5"/>
      <c r="FJ7125" s="139"/>
      <c r="FL7125" s="2"/>
      <c r="FN7125" s="2"/>
    </row>
    <row r="7126" spans="153:170" x14ac:dyDescent="0.35">
      <c r="EW7126" s="31"/>
      <c r="FB7126" s="5"/>
      <c r="FI7126" s="5"/>
      <c r="FJ7126" s="139"/>
      <c r="FL7126" s="2"/>
      <c r="FN7126" s="2"/>
    </row>
    <row r="7127" spans="153:170" x14ac:dyDescent="0.35">
      <c r="EW7127" s="31"/>
      <c r="FB7127" s="5"/>
      <c r="FI7127" s="5"/>
      <c r="FJ7127" s="139"/>
      <c r="FL7127" s="2"/>
      <c r="FN7127" s="2"/>
    </row>
    <row r="7128" spans="153:170" x14ac:dyDescent="0.35">
      <c r="EW7128" s="31"/>
      <c r="FB7128" s="5"/>
      <c r="FI7128" s="5"/>
      <c r="FJ7128" s="139"/>
      <c r="FL7128" s="2"/>
      <c r="FN7128" s="2"/>
    </row>
    <row r="7129" spans="153:170" x14ac:dyDescent="0.35">
      <c r="EW7129" s="31"/>
      <c r="FB7129" s="5"/>
      <c r="FI7129" s="5"/>
      <c r="FJ7129" s="139"/>
      <c r="FL7129" s="2"/>
      <c r="FN7129" s="2"/>
    </row>
    <row r="7130" spans="153:170" x14ac:dyDescent="0.35">
      <c r="EW7130" s="31"/>
      <c r="FB7130" s="5"/>
      <c r="FI7130" s="5"/>
      <c r="FJ7130" s="139"/>
      <c r="FL7130" s="2"/>
      <c r="FN7130" s="2"/>
    </row>
    <row r="7131" spans="153:170" x14ac:dyDescent="0.35">
      <c r="EW7131" s="31"/>
      <c r="FB7131" s="5"/>
      <c r="FI7131" s="5"/>
      <c r="FJ7131" s="139"/>
      <c r="FL7131" s="2"/>
      <c r="FN7131" s="2"/>
    </row>
    <row r="7132" spans="153:170" x14ac:dyDescent="0.35">
      <c r="EW7132" s="31"/>
      <c r="FB7132" s="5"/>
      <c r="FI7132" s="5"/>
      <c r="FJ7132" s="139"/>
      <c r="FL7132" s="2"/>
      <c r="FN7132" s="2"/>
    </row>
    <row r="7133" spans="153:170" x14ac:dyDescent="0.35">
      <c r="EW7133" s="31"/>
      <c r="FB7133" s="5"/>
      <c r="FI7133" s="5"/>
      <c r="FJ7133" s="139"/>
      <c r="FL7133" s="2"/>
      <c r="FN7133" s="2"/>
    </row>
    <row r="7134" spans="153:170" x14ac:dyDescent="0.35">
      <c r="EW7134" s="31"/>
      <c r="FB7134" s="5"/>
      <c r="FI7134" s="5"/>
      <c r="FJ7134" s="139"/>
      <c r="FL7134" s="2"/>
      <c r="FN7134" s="2"/>
    </row>
    <row r="7135" spans="153:170" x14ac:dyDescent="0.35">
      <c r="EW7135" s="31"/>
      <c r="FB7135" s="5"/>
      <c r="FI7135" s="5"/>
      <c r="FJ7135" s="139"/>
      <c r="FL7135" s="2"/>
      <c r="FN7135" s="2"/>
    </row>
    <row r="7136" spans="153:170" x14ac:dyDescent="0.35">
      <c r="EW7136" s="31"/>
      <c r="FB7136" s="5"/>
      <c r="FI7136" s="5"/>
      <c r="FJ7136" s="139"/>
      <c r="FL7136" s="2"/>
      <c r="FN7136" s="2"/>
    </row>
    <row r="7137" spans="153:170" x14ac:dyDescent="0.35">
      <c r="EW7137" s="31"/>
      <c r="FB7137" s="5"/>
      <c r="FI7137" s="5"/>
      <c r="FJ7137" s="139"/>
      <c r="FL7137" s="2"/>
      <c r="FN7137" s="2"/>
    </row>
    <row r="7138" spans="153:170" x14ac:dyDescent="0.35">
      <c r="EW7138" s="31"/>
      <c r="FB7138" s="5"/>
      <c r="FI7138" s="5"/>
      <c r="FJ7138" s="139"/>
      <c r="FL7138" s="2"/>
      <c r="FN7138" s="2"/>
    </row>
    <row r="7139" spans="153:170" x14ac:dyDescent="0.35">
      <c r="EW7139" s="31"/>
      <c r="FB7139" s="5"/>
      <c r="FI7139" s="5"/>
      <c r="FJ7139" s="139"/>
      <c r="FL7139" s="2"/>
      <c r="FN7139" s="2"/>
    </row>
    <row r="7140" spans="153:170" x14ac:dyDescent="0.35">
      <c r="EW7140" s="31"/>
      <c r="FB7140" s="5"/>
      <c r="FI7140" s="5"/>
      <c r="FJ7140" s="139"/>
      <c r="FL7140" s="2"/>
      <c r="FN7140" s="2"/>
    </row>
    <row r="7141" spans="153:170" x14ac:dyDescent="0.35">
      <c r="EW7141" s="31"/>
      <c r="FB7141" s="5"/>
      <c r="FI7141" s="5"/>
      <c r="FJ7141" s="139"/>
      <c r="FL7141" s="2"/>
      <c r="FN7141" s="2"/>
    </row>
    <row r="7142" spans="153:170" x14ac:dyDescent="0.35">
      <c r="EW7142" s="31"/>
      <c r="FB7142" s="5"/>
      <c r="FI7142" s="5"/>
      <c r="FJ7142" s="139"/>
      <c r="FL7142" s="2"/>
      <c r="FN7142" s="2"/>
    </row>
    <row r="7143" spans="153:170" x14ac:dyDescent="0.35">
      <c r="EW7143" s="31"/>
      <c r="FB7143" s="5"/>
      <c r="FI7143" s="5"/>
      <c r="FJ7143" s="139"/>
      <c r="FL7143" s="2"/>
      <c r="FN7143" s="2"/>
    </row>
    <row r="7144" spans="153:170" x14ac:dyDescent="0.35">
      <c r="EW7144" s="31"/>
      <c r="FB7144" s="5"/>
      <c r="FI7144" s="5"/>
      <c r="FJ7144" s="139"/>
      <c r="FL7144" s="2"/>
      <c r="FN7144" s="2"/>
    </row>
    <row r="7145" spans="153:170" x14ac:dyDescent="0.35">
      <c r="EW7145" s="31"/>
      <c r="FB7145" s="5"/>
      <c r="FI7145" s="5"/>
      <c r="FJ7145" s="139"/>
      <c r="FL7145" s="2"/>
      <c r="FN7145" s="2"/>
    </row>
    <row r="7146" spans="153:170" x14ac:dyDescent="0.35">
      <c r="EW7146" s="31"/>
      <c r="FB7146" s="5"/>
      <c r="FI7146" s="5"/>
      <c r="FJ7146" s="139"/>
      <c r="FL7146" s="2"/>
      <c r="FN7146" s="2"/>
    </row>
    <row r="7147" spans="153:170" x14ac:dyDescent="0.35">
      <c r="EW7147" s="31"/>
      <c r="FB7147" s="5"/>
      <c r="FI7147" s="5"/>
      <c r="FJ7147" s="139"/>
      <c r="FL7147" s="2"/>
      <c r="FN7147" s="2"/>
    </row>
    <row r="7148" spans="153:170" x14ac:dyDescent="0.35">
      <c r="EW7148" s="31"/>
      <c r="FB7148" s="5"/>
      <c r="FI7148" s="5"/>
      <c r="FJ7148" s="139"/>
      <c r="FL7148" s="2"/>
      <c r="FN7148" s="2"/>
    </row>
    <row r="7149" spans="153:170" x14ac:dyDescent="0.35">
      <c r="EW7149" s="31"/>
      <c r="FB7149" s="5"/>
      <c r="FI7149" s="5"/>
      <c r="FJ7149" s="139"/>
      <c r="FL7149" s="2"/>
      <c r="FN7149" s="2"/>
    </row>
    <row r="7150" spans="153:170" x14ac:dyDescent="0.35">
      <c r="EW7150" s="31"/>
      <c r="FB7150" s="5"/>
      <c r="FI7150" s="5"/>
      <c r="FJ7150" s="139"/>
      <c r="FL7150" s="2"/>
      <c r="FN7150" s="2"/>
    </row>
    <row r="7151" spans="153:170" x14ac:dyDescent="0.35">
      <c r="EW7151" s="31"/>
      <c r="FB7151" s="5"/>
      <c r="FI7151" s="5"/>
      <c r="FJ7151" s="139"/>
      <c r="FL7151" s="2"/>
      <c r="FN7151" s="2"/>
    </row>
    <row r="7152" spans="153:170" x14ac:dyDescent="0.35">
      <c r="EW7152" s="31"/>
      <c r="FB7152" s="5"/>
      <c r="FI7152" s="5"/>
      <c r="FJ7152" s="139"/>
      <c r="FL7152" s="2"/>
      <c r="FN7152" s="2"/>
    </row>
    <row r="7153" spans="153:170" x14ac:dyDescent="0.35">
      <c r="EW7153" s="31"/>
      <c r="FB7153" s="5"/>
      <c r="FI7153" s="5"/>
      <c r="FJ7153" s="139"/>
      <c r="FL7153" s="2"/>
      <c r="FN7153" s="2"/>
    </row>
    <row r="7154" spans="153:170" x14ac:dyDescent="0.35">
      <c r="EW7154" s="31"/>
      <c r="FB7154" s="5"/>
      <c r="FI7154" s="5"/>
      <c r="FJ7154" s="139"/>
      <c r="FL7154" s="2"/>
      <c r="FN7154" s="2"/>
    </row>
    <row r="7155" spans="153:170" x14ac:dyDescent="0.35">
      <c r="EW7155" s="31"/>
      <c r="FB7155" s="5"/>
      <c r="FI7155" s="5"/>
      <c r="FJ7155" s="139"/>
      <c r="FL7155" s="2"/>
      <c r="FN7155" s="2"/>
    </row>
    <row r="7156" spans="153:170" x14ac:dyDescent="0.35">
      <c r="EW7156" s="31"/>
      <c r="FB7156" s="5"/>
      <c r="FI7156" s="5"/>
      <c r="FJ7156" s="139"/>
      <c r="FL7156" s="2"/>
      <c r="FN7156" s="2"/>
    </row>
    <row r="7157" spans="153:170" x14ac:dyDescent="0.35">
      <c r="EW7157" s="31"/>
      <c r="FB7157" s="5"/>
      <c r="FI7157" s="5"/>
      <c r="FJ7157" s="139"/>
      <c r="FL7157" s="2"/>
      <c r="FN7157" s="2"/>
    </row>
    <row r="7158" spans="153:170" x14ac:dyDescent="0.35">
      <c r="EW7158" s="31"/>
      <c r="FB7158" s="5"/>
      <c r="FI7158" s="5"/>
      <c r="FJ7158" s="139"/>
      <c r="FL7158" s="2"/>
      <c r="FN7158" s="2"/>
    </row>
    <row r="7159" spans="153:170" x14ac:dyDescent="0.35">
      <c r="EW7159" s="31"/>
      <c r="FB7159" s="5"/>
      <c r="FI7159" s="5"/>
      <c r="FJ7159" s="139"/>
      <c r="FL7159" s="2"/>
      <c r="FN7159" s="2"/>
    </row>
    <row r="7160" spans="153:170" x14ac:dyDescent="0.35">
      <c r="EW7160" s="31"/>
      <c r="FB7160" s="5"/>
      <c r="FI7160" s="5"/>
      <c r="FJ7160" s="139"/>
      <c r="FL7160" s="2"/>
      <c r="FN7160" s="2"/>
    </row>
    <row r="7161" spans="153:170" x14ac:dyDescent="0.35">
      <c r="EW7161" s="31"/>
      <c r="FB7161" s="5"/>
      <c r="FI7161" s="5"/>
      <c r="FJ7161" s="139"/>
      <c r="FL7161" s="2"/>
      <c r="FN7161" s="2"/>
    </row>
    <row r="7162" spans="153:170" x14ac:dyDescent="0.35">
      <c r="EW7162" s="31"/>
      <c r="FB7162" s="5"/>
      <c r="FI7162" s="5"/>
      <c r="FJ7162" s="139"/>
      <c r="FL7162" s="2"/>
      <c r="FN7162" s="2"/>
    </row>
    <row r="7163" spans="153:170" x14ac:dyDescent="0.35">
      <c r="EW7163" s="31"/>
      <c r="FB7163" s="5"/>
      <c r="FI7163" s="5"/>
      <c r="FJ7163" s="139"/>
      <c r="FL7163" s="2"/>
      <c r="FN7163" s="2"/>
    </row>
    <row r="7164" spans="153:170" x14ac:dyDescent="0.35">
      <c r="EW7164" s="31"/>
      <c r="FB7164" s="5"/>
      <c r="FI7164" s="5"/>
      <c r="FJ7164" s="139"/>
      <c r="FL7164" s="2"/>
      <c r="FN7164" s="2"/>
    </row>
    <row r="7165" spans="153:170" x14ac:dyDescent="0.35">
      <c r="EW7165" s="31"/>
      <c r="FB7165" s="5"/>
      <c r="FI7165" s="5"/>
      <c r="FJ7165" s="139"/>
      <c r="FL7165" s="2"/>
      <c r="FN7165" s="2"/>
    </row>
    <row r="7166" spans="153:170" x14ac:dyDescent="0.35">
      <c r="EW7166" s="31"/>
      <c r="FB7166" s="5"/>
      <c r="FI7166" s="5"/>
      <c r="FJ7166" s="139"/>
      <c r="FL7166" s="2"/>
      <c r="FN7166" s="2"/>
    </row>
    <row r="7167" spans="153:170" x14ac:dyDescent="0.35">
      <c r="EW7167" s="31"/>
      <c r="FB7167" s="5"/>
      <c r="FI7167" s="5"/>
      <c r="FJ7167" s="139"/>
      <c r="FL7167" s="2"/>
      <c r="FN7167" s="2"/>
    </row>
    <row r="7168" spans="153:170" x14ac:dyDescent="0.35">
      <c r="EW7168" s="31"/>
      <c r="FB7168" s="5"/>
      <c r="FI7168" s="5"/>
      <c r="FJ7168" s="139"/>
      <c r="FL7168" s="2"/>
      <c r="FN7168" s="2"/>
    </row>
    <row r="7169" spans="153:170" x14ac:dyDescent="0.35">
      <c r="EW7169" s="31"/>
      <c r="FB7169" s="5"/>
      <c r="FI7169" s="5"/>
      <c r="FJ7169" s="139"/>
      <c r="FL7169" s="2"/>
      <c r="FN7169" s="2"/>
    </row>
    <row r="7170" spans="153:170" x14ac:dyDescent="0.35">
      <c r="EW7170" s="31"/>
      <c r="FB7170" s="5"/>
      <c r="FI7170" s="5"/>
      <c r="FJ7170" s="139"/>
      <c r="FL7170" s="2"/>
      <c r="FN7170" s="2"/>
    </row>
    <row r="7171" spans="153:170" x14ac:dyDescent="0.35">
      <c r="EW7171" s="31"/>
      <c r="FB7171" s="5"/>
      <c r="FI7171" s="5"/>
      <c r="FJ7171" s="139"/>
      <c r="FL7171" s="2"/>
      <c r="FN7171" s="2"/>
    </row>
    <row r="7172" spans="153:170" x14ac:dyDescent="0.35">
      <c r="EW7172" s="31"/>
      <c r="FB7172" s="5"/>
      <c r="FI7172" s="5"/>
      <c r="FJ7172" s="139"/>
      <c r="FL7172" s="2"/>
      <c r="FN7172" s="2"/>
    </row>
    <row r="7173" spans="153:170" x14ac:dyDescent="0.35">
      <c r="EW7173" s="31"/>
      <c r="FB7173" s="5"/>
      <c r="FI7173" s="5"/>
      <c r="FJ7173" s="139"/>
      <c r="FL7173" s="2"/>
      <c r="FN7173" s="2"/>
    </row>
    <row r="7174" spans="153:170" x14ac:dyDescent="0.35">
      <c r="EW7174" s="31"/>
      <c r="FB7174" s="5"/>
      <c r="FI7174" s="5"/>
      <c r="FJ7174" s="139"/>
      <c r="FL7174" s="2"/>
      <c r="FN7174" s="2"/>
    </row>
    <row r="7175" spans="153:170" x14ac:dyDescent="0.35">
      <c r="EW7175" s="31"/>
      <c r="FB7175" s="5"/>
      <c r="FI7175" s="5"/>
      <c r="FJ7175" s="139"/>
      <c r="FL7175" s="2"/>
      <c r="FN7175" s="2"/>
    </row>
    <row r="7176" spans="153:170" x14ac:dyDescent="0.35">
      <c r="EW7176" s="31"/>
      <c r="FB7176" s="5"/>
      <c r="FI7176" s="5"/>
      <c r="FJ7176" s="139"/>
      <c r="FL7176" s="2"/>
      <c r="FN7176" s="2"/>
    </row>
    <row r="7177" spans="153:170" x14ac:dyDescent="0.35">
      <c r="EW7177" s="31"/>
      <c r="FB7177" s="5"/>
      <c r="FI7177" s="5"/>
      <c r="FJ7177" s="139"/>
      <c r="FL7177" s="2"/>
      <c r="FN7177" s="2"/>
    </row>
    <row r="7178" spans="153:170" x14ac:dyDescent="0.35">
      <c r="EW7178" s="31"/>
      <c r="FB7178" s="5"/>
      <c r="FI7178" s="5"/>
      <c r="FJ7178" s="139"/>
      <c r="FL7178" s="2"/>
      <c r="FN7178" s="2"/>
    </row>
    <row r="7179" spans="153:170" x14ac:dyDescent="0.35">
      <c r="EW7179" s="31"/>
      <c r="FB7179" s="5"/>
      <c r="FI7179" s="5"/>
      <c r="FJ7179" s="139"/>
      <c r="FL7179" s="2"/>
      <c r="FN7179" s="2"/>
    </row>
    <row r="7180" spans="153:170" x14ac:dyDescent="0.35">
      <c r="EW7180" s="31"/>
      <c r="FB7180" s="5"/>
      <c r="FI7180" s="5"/>
      <c r="FJ7180" s="139"/>
      <c r="FL7180" s="2"/>
      <c r="FN7180" s="2"/>
    </row>
    <row r="7181" spans="153:170" x14ac:dyDescent="0.35">
      <c r="EW7181" s="31"/>
      <c r="FB7181" s="5"/>
      <c r="FI7181" s="5"/>
      <c r="FJ7181" s="139"/>
      <c r="FL7181" s="2"/>
      <c r="FN7181" s="2"/>
    </row>
    <row r="7182" spans="153:170" x14ac:dyDescent="0.35">
      <c r="EW7182" s="31"/>
      <c r="FB7182" s="5"/>
      <c r="FI7182" s="5"/>
      <c r="FJ7182" s="139"/>
      <c r="FL7182" s="2"/>
      <c r="FN7182" s="2"/>
    </row>
    <row r="7183" spans="153:170" x14ac:dyDescent="0.35">
      <c r="EW7183" s="31"/>
      <c r="FB7183" s="5"/>
      <c r="FI7183" s="5"/>
      <c r="FJ7183" s="139"/>
      <c r="FL7183" s="2"/>
      <c r="FN7183" s="2"/>
    </row>
    <row r="7184" spans="153:170" x14ac:dyDescent="0.35">
      <c r="EW7184" s="31"/>
      <c r="FB7184" s="5"/>
      <c r="FI7184" s="5"/>
      <c r="FJ7184" s="139"/>
      <c r="FL7184" s="2"/>
      <c r="FN7184" s="2"/>
    </row>
    <row r="7185" spans="153:170" x14ac:dyDescent="0.35">
      <c r="EW7185" s="31"/>
      <c r="FB7185" s="5"/>
      <c r="FI7185" s="5"/>
      <c r="FJ7185" s="139"/>
      <c r="FL7185" s="2"/>
      <c r="FN7185" s="2"/>
    </row>
    <row r="7186" spans="153:170" x14ac:dyDescent="0.35">
      <c r="EW7186" s="31"/>
      <c r="FB7186" s="5"/>
      <c r="FI7186" s="5"/>
      <c r="FJ7186" s="139"/>
      <c r="FL7186" s="2"/>
      <c r="FN7186" s="2"/>
    </row>
    <row r="7187" spans="153:170" x14ac:dyDescent="0.35">
      <c r="EW7187" s="31"/>
      <c r="FB7187" s="5"/>
      <c r="FI7187" s="5"/>
      <c r="FJ7187" s="139"/>
      <c r="FL7187" s="2"/>
      <c r="FN7187" s="2"/>
    </row>
    <row r="7188" spans="153:170" x14ac:dyDescent="0.35">
      <c r="EW7188" s="31"/>
      <c r="FB7188" s="5"/>
      <c r="FI7188" s="5"/>
      <c r="FJ7188" s="139"/>
      <c r="FL7188" s="2"/>
      <c r="FN7188" s="2"/>
    </row>
    <row r="7189" spans="153:170" x14ac:dyDescent="0.35">
      <c r="EW7189" s="31"/>
      <c r="FB7189" s="5"/>
      <c r="FI7189" s="5"/>
      <c r="FJ7189" s="139"/>
      <c r="FL7189" s="2"/>
      <c r="FN7189" s="2"/>
    </row>
    <row r="7190" spans="153:170" x14ac:dyDescent="0.35">
      <c r="EW7190" s="31"/>
      <c r="FB7190" s="5"/>
      <c r="FI7190" s="5"/>
      <c r="FJ7190" s="139"/>
      <c r="FL7190" s="2"/>
      <c r="FN7190" s="2"/>
    </row>
    <row r="7191" spans="153:170" x14ac:dyDescent="0.35">
      <c r="EW7191" s="31"/>
      <c r="FB7191" s="5"/>
      <c r="FI7191" s="5"/>
      <c r="FJ7191" s="139"/>
      <c r="FL7191" s="2"/>
      <c r="FN7191" s="2"/>
    </row>
    <row r="7192" spans="153:170" x14ac:dyDescent="0.35">
      <c r="EW7192" s="31"/>
      <c r="FB7192" s="5"/>
      <c r="FI7192" s="5"/>
      <c r="FJ7192" s="139"/>
      <c r="FL7192" s="2"/>
      <c r="FN7192" s="2"/>
    </row>
    <row r="7193" spans="153:170" x14ac:dyDescent="0.35">
      <c r="EW7193" s="31"/>
      <c r="FB7193" s="5"/>
      <c r="FI7193" s="5"/>
      <c r="FJ7193" s="139"/>
      <c r="FL7193" s="2"/>
      <c r="FN7193" s="2"/>
    </row>
    <row r="7194" spans="153:170" x14ac:dyDescent="0.35">
      <c r="EW7194" s="31"/>
      <c r="FB7194" s="5"/>
      <c r="FI7194" s="5"/>
      <c r="FJ7194" s="139"/>
      <c r="FL7194" s="2"/>
      <c r="FN7194" s="2"/>
    </row>
    <row r="7195" spans="153:170" x14ac:dyDescent="0.35">
      <c r="EW7195" s="31"/>
      <c r="FB7195" s="5"/>
      <c r="FI7195" s="5"/>
      <c r="FJ7195" s="139"/>
      <c r="FL7195" s="2"/>
      <c r="FN7195" s="2"/>
    </row>
    <row r="7196" spans="153:170" x14ac:dyDescent="0.35">
      <c r="EW7196" s="31"/>
      <c r="FB7196" s="5"/>
      <c r="FI7196" s="5"/>
      <c r="FJ7196" s="139"/>
      <c r="FL7196" s="2"/>
      <c r="FN7196" s="2"/>
    </row>
    <row r="7197" spans="153:170" x14ac:dyDescent="0.35">
      <c r="EW7197" s="31"/>
      <c r="FB7197" s="5"/>
      <c r="FI7197" s="5"/>
      <c r="FJ7197" s="139"/>
      <c r="FL7197" s="2"/>
      <c r="FN7197" s="2"/>
    </row>
    <row r="7198" spans="153:170" x14ac:dyDescent="0.35">
      <c r="EW7198" s="31"/>
      <c r="FB7198" s="5"/>
      <c r="FI7198" s="5"/>
      <c r="FJ7198" s="139"/>
      <c r="FL7198" s="2"/>
      <c r="FN7198" s="2"/>
    </row>
    <row r="7199" spans="153:170" x14ac:dyDescent="0.35">
      <c r="EW7199" s="31"/>
      <c r="FB7199" s="5"/>
      <c r="FI7199" s="5"/>
      <c r="FJ7199" s="139"/>
      <c r="FL7199" s="2"/>
      <c r="FN7199" s="2"/>
    </row>
    <row r="7200" spans="153:170" x14ac:dyDescent="0.35">
      <c r="EW7200" s="31"/>
      <c r="FB7200" s="5"/>
      <c r="FI7200" s="5"/>
      <c r="FJ7200" s="139"/>
      <c r="FL7200" s="2"/>
      <c r="FN7200" s="2"/>
    </row>
    <row r="7201" spans="153:170" x14ac:dyDescent="0.35">
      <c r="EW7201" s="31"/>
      <c r="FB7201" s="5"/>
      <c r="FI7201" s="5"/>
      <c r="FJ7201" s="139"/>
      <c r="FL7201" s="2"/>
      <c r="FN7201" s="2"/>
    </row>
    <row r="7202" spans="153:170" x14ac:dyDescent="0.35">
      <c r="EW7202" s="31"/>
      <c r="FB7202" s="5"/>
      <c r="FI7202" s="5"/>
      <c r="FJ7202" s="139"/>
      <c r="FL7202" s="2"/>
      <c r="FN7202" s="2"/>
    </row>
    <row r="7203" spans="153:170" x14ac:dyDescent="0.35">
      <c r="EW7203" s="31"/>
      <c r="FB7203" s="5"/>
      <c r="FI7203" s="5"/>
      <c r="FJ7203" s="139"/>
      <c r="FL7203" s="2"/>
      <c r="FN7203" s="2"/>
    </row>
    <row r="7204" spans="153:170" x14ac:dyDescent="0.35">
      <c r="EW7204" s="31"/>
      <c r="FB7204" s="5"/>
      <c r="FI7204" s="5"/>
      <c r="FJ7204" s="139"/>
      <c r="FL7204" s="2"/>
      <c r="FN7204" s="2"/>
    </row>
    <row r="7205" spans="153:170" x14ac:dyDescent="0.35">
      <c r="EW7205" s="31"/>
      <c r="FB7205" s="5"/>
      <c r="FI7205" s="5"/>
      <c r="FJ7205" s="139"/>
      <c r="FL7205" s="2"/>
      <c r="FN7205" s="2"/>
    </row>
    <row r="7206" spans="153:170" x14ac:dyDescent="0.35">
      <c r="EW7206" s="31"/>
      <c r="FB7206" s="5"/>
      <c r="FI7206" s="5"/>
      <c r="FJ7206" s="139"/>
      <c r="FL7206" s="2"/>
      <c r="FN7206" s="2"/>
    </row>
    <row r="7207" spans="153:170" x14ac:dyDescent="0.35">
      <c r="EW7207" s="31"/>
      <c r="FB7207" s="5"/>
      <c r="FI7207" s="5"/>
      <c r="FJ7207" s="139"/>
      <c r="FL7207" s="2"/>
      <c r="FN7207" s="2"/>
    </row>
    <row r="7208" spans="153:170" x14ac:dyDescent="0.35">
      <c r="EW7208" s="31"/>
      <c r="FB7208" s="5"/>
      <c r="FI7208" s="5"/>
      <c r="FJ7208" s="139"/>
      <c r="FL7208" s="2"/>
      <c r="FN7208" s="2"/>
    </row>
    <row r="7209" spans="153:170" x14ac:dyDescent="0.35">
      <c r="EW7209" s="31"/>
      <c r="FB7209" s="5"/>
      <c r="FI7209" s="5"/>
      <c r="FJ7209" s="139"/>
      <c r="FL7209" s="2"/>
      <c r="FN7209" s="2"/>
    </row>
    <row r="7210" spans="153:170" x14ac:dyDescent="0.35">
      <c r="EW7210" s="31"/>
      <c r="FB7210" s="5"/>
      <c r="FI7210" s="5"/>
      <c r="FJ7210" s="139"/>
      <c r="FL7210" s="2"/>
      <c r="FN7210" s="2"/>
    </row>
    <row r="7211" spans="153:170" x14ac:dyDescent="0.35">
      <c r="EW7211" s="31"/>
      <c r="FB7211" s="5"/>
      <c r="FI7211" s="5"/>
      <c r="FJ7211" s="139"/>
      <c r="FL7211" s="2"/>
      <c r="FN7211" s="2"/>
    </row>
    <row r="7212" spans="153:170" x14ac:dyDescent="0.35">
      <c r="EW7212" s="31"/>
      <c r="FB7212" s="5"/>
      <c r="FI7212" s="5"/>
      <c r="FJ7212" s="139"/>
      <c r="FL7212" s="2"/>
      <c r="FN7212" s="2"/>
    </row>
    <row r="7213" spans="153:170" x14ac:dyDescent="0.35">
      <c r="EW7213" s="31"/>
      <c r="FB7213" s="5"/>
      <c r="FI7213" s="5"/>
      <c r="FJ7213" s="139"/>
      <c r="FL7213" s="2"/>
      <c r="FN7213" s="2"/>
    </row>
    <row r="7214" spans="153:170" x14ac:dyDescent="0.35">
      <c r="EW7214" s="31"/>
      <c r="FB7214" s="5"/>
      <c r="FI7214" s="5"/>
      <c r="FJ7214" s="139"/>
      <c r="FL7214" s="2"/>
      <c r="FN7214" s="2"/>
    </row>
    <row r="7215" spans="153:170" x14ac:dyDescent="0.35">
      <c r="EW7215" s="31"/>
      <c r="FB7215" s="5"/>
      <c r="FI7215" s="5"/>
      <c r="FJ7215" s="139"/>
      <c r="FL7215" s="2"/>
      <c r="FN7215" s="2"/>
    </row>
    <row r="7216" spans="153:170" x14ac:dyDescent="0.35">
      <c r="EW7216" s="31"/>
      <c r="FB7216" s="5"/>
      <c r="FI7216" s="5"/>
      <c r="FJ7216" s="139"/>
      <c r="FL7216" s="2"/>
      <c r="FN7216" s="2"/>
    </row>
    <row r="7217" spans="153:170" x14ac:dyDescent="0.35">
      <c r="EW7217" s="31"/>
      <c r="FB7217" s="5"/>
      <c r="FI7217" s="5"/>
      <c r="FJ7217" s="139"/>
      <c r="FL7217" s="2"/>
      <c r="FN7217" s="2"/>
    </row>
    <row r="7218" spans="153:170" x14ac:dyDescent="0.35">
      <c r="EW7218" s="31"/>
      <c r="FB7218" s="5"/>
      <c r="FI7218" s="5"/>
      <c r="FJ7218" s="139"/>
      <c r="FL7218" s="2"/>
      <c r="FN7218" s="2"/>
    </row>
    <row r="7219" spans="153:170" x14ac:dyDescent="0.35">
      <c r="EW7219" s="31"/>
      <c r="FB7219" s="5"/>
      <c r="FI7219" s="5"/>
      <c r="FJ7219" s="139"/>
      <c r="FL7219" s="2"/>
      <c r="FN7219" s="2"/>
    </row>
    <row r="7220" spans="153:170" x14ac:dyDescent="0.35">
      <c r="EW7220" s="31"/>
      <c r="FB7220" s="5"/>
      <c r="FI7220" s="5"/>
      <c r="FJ7220" s="139"/>
      <c r="FL7220" s="2"/>
      <c r="FN7220" s="2"/>
    </row>
    <row r="7221" spans="153:170" x14ac:dyDescent="0.35">
      <c r="EW7221" s="31"/>
      <c r="FB7221" s="5"/>
      <c r="FI7221" s="5"/>
      <c r="FJ7221" s="139"/>
      <c r="FL7221" s="2"/>
      <c r="FN7221" s="2"/>
    </row>
    <row r="7222" spans="153:170" x14ac:dyDescent="0.35">
      <c r="EW7222" s="31"/>
      <c r="FB7222" s="5"/>
      <c r="FI7222" s="5"/>
      <c r="FJ7222" s="139"/>
      <c r="FL7222" s="2"/>
      <c r="FN7222" s="2"/>
    </row>
    <row r="7223" spans="153:170" x14ac:dyDescent="0.35">
      <c r="EW7223" s="31"/>
      <c r="FB7223" s="5"/>
      <c r="FI7223" s="5"/>
      <c r="FJ7223" s="139"/>
      <c r="FL7223" s="2"/>
      <c r="FN7223" s="2"/>
    </row>
    <row r="7224" spans="153:170" x14ac:dyDescent="0.35">
      <c r="EW7224" s="31"/>
      <c r="FB7224" s="5"/>
      <c r="FI7224" s="5"/>
      <c r="FJ7224" s="139"/>
      <c r="FL7224" s="2"/>
      <c r="FN7224" s="2"/>
    </row>
    <row r="7225" spans="153:170" x14ac:dyDescent="0.35">
      <c r="EW7225" s="31"/>
      <c r="FB7225" s="5"/>
      <c r="FI7225" s="5"/>
      <c r="FJ7225" s="139"/>
      <c r="FL7225" s="2"/>
      <c r="FN7225" s="2"/>
    </row>
    <row r="7226" spans="153:170" x14ac:dyDescent="0.35">
      <c r="EW7226" s="31"/>
      <c r="FB7226" s="5"/>
      <c r="FI7226" s="5"/>
      <c r="FJ7226" s="139"/>
      <c r="FL7226" s="2"/>
      <c r="FN7226" s="2"/>
    </row>
    <row r="7227" spans="153:170" x14ac:dyDescent="0.35">
      <c r="EW7227" s="31"/>
      <c r="FB7227" s="5"/>
      <c r="FI7227" s="5"/>
      <c r="FJ7227" s="139"/>
      <c r="FL7227" s="2"/>
      <c r="FN7227" s="2"/>
    </row>
    <row r="7228" spans="153:170" x14ac:dyDescent="0.35">
      <c r="EW7228" s="31"/>
      <c r="FB7228" s="5"/>
      <c r="FI7228" s="5"/>
      <c r="FJ7228" s="139"/>
      <c r="FL7228" s="2"/>
      <c r="FN7228" s="2"/>
    </row>
    <row r="7229" spans="153:170" x14ac:dyDescent="0.35">
      <c r="EW7229" s="31"/>
      <c r="FB7229" s="5"/>
      <c r="FI7229" s="5"/>
      <c r="FJ7229" s="139"/>
      <c r="FL7229" s="2"/>
      <c r="FN7229" s="2"/>
    </row>
    <row r="7230" spans="153:170" x14ac:dyDescent="0.35">
      <c r="EW7230" s="31"/>
      <c r="FB7230" s="5"/>
      <c r="FI7230" s="5"/>
      <c r="FJ7230" s="139"/>
      <c r="FL7230" s="2"/>
      <c r="FN7230" s="2"/>
    </row>
    <row r="7231" spans="153:170" x14ac:dyDescent="0.35">
      <c r="EW7231" s="31"/>
      <c r="FB7231" s="5"/>
      <c r="FI7231" s="5"/>
      <c r="FJ7231" s="139"/>
      <c r="FL7231" s="2"/>
      <c r="FN7231" s="2"/>
    </row>
    <row r="7232" spans="153:170" x14ac:dyDescent="0.35">
      <c r="EW7232" s="31"/>
      <c r="FB7232" s="5"/>
      <c r="FI7232" s="5"/>
      <c r="FJ7232" s="139"/>
      <c r="FL7232" s="2"/>
      <c r="FN7232" s="2"/>
    </row>
    <row r="7233" spans="153:170" x14ac:dyDescent="0.35">
      <c r="EW7233" s="31"/>
      <c r="FB7233" s="5"/>
      <c r="FI7233" s="5"/>
      <c r="FJ7233" s="139"/>
      <c r="FL7233" s="2"/>
      <c r="FN7233" s="2"/>
    </row>
    <row r="7234" spans="153:170" x14ac:dyDescent="0.35">
      <c r="EW7234" s="31"/>
      <c r="FB7234" s="5"/>
      <c r="FI7234" s="5"/>
      <c r="FJ7234" s="139"/>
      <c r="FL7234" s="2"/>
      <c r="FN7234" s="2"/>
    </row>
    <row r="7235" spans="153:170" x14ac:dyDescent="0.35">
      <c r="EW7235" s="31"/>
      <c r="FB7235" s="5"/>
      <c r="FI7235" s="5"/>
      <c r="FJ7235" s="139"/>
      <c r="FL7235" s="2"/>
      <c r="FN7235" s="2"/>
    </row>
    <row r="7236" spans="153:170" x14ac:dyDescent="0.35">
      <c r="EW7236" s="31"/>
      <c r="FB7236" s="5"/>
      <c r="FI7236" s="5"/>
      <c r="FJ7236" s="139"/>
      <c r="FL7236" s="2"/>
      <c r="FN7236" s="2"/>
    </row>
    <row r="7237" spans="153:170" x14ac:dyDescent="0.35">
      <c r="EW7237" s="31"/>
      <c r="FB7237" s="5"/>
      <c r="FI7237" s="5"/>
      <c r="FJ7237" s="139"/>
      <c r="FL7237" s="2"/>
      <c r="FN7237" s="2"/>
    </row>
    <row r="7238" spans="153:170" x14ac:dyDescent="0.35">
      <c r="EW7238" s="31"/>
      <c r="FB7238" s="5"/>
      <c r="FI7238" s="5"/>
      <c r="FJ7238" s="139"/>
      <c r="FL7238" s="2"/>
      <c r="FN7238" s="2"/>
    </row>
    <row r="7239" spans="153:170" x14ac:dyDescent="0.35">
      <c r="EW7239" s="31"/>
      <c r="FB7239" s="5"/>
      <c r="FI7239" s="5"/>
      <c r="FJ7239" s="139"/>
      <c r="FL7239" s="2"/>
      <c r="FN7239" s="2"/>
    </row>
    <row r="7240" spans="153:170" x14ac:dyDescent="0.35">
      <c r="EW7240" s="31"/>
      <c r="FB7240" s="5"/>
      <c r="FI7240" s="5"/>
      <c r="FJ7240" s="139"/>
      <c r="FL7240" s="2"/>
      <c r="FN7240" s="2"/>
    </row>
    <row r="7241" spans="153:170" x14ac:dyDescent="0.35">
      <c r="EW7241" s="31"/>
      <c r="FB7241" s="5"/>
      <c r="FI7241" s="5"/>
      <c r="FJ7241" s="139"/>
      <c r="FL7241" s="2"/>
      <c r="FN7241" s="2"/>
    </row>
    <row r="7242" spans="153:170" x14ac:dyDescent="0.35">
      <c r="EW7242" s="31"/>
      <c r="FB7242" s="5"/>
      <c r="FI7242" s="5"/>
      <c r="FJ7242" s="139"/>
      <c r="FL7242" s="2"/>
      <c r="FN7242" s="2"/>
    </row>
    <row r="7243" spans="153:170" x14ac:dyDescent="0.35">
      <c r="EW7243" s="31"/>
      <c r="FB7243" s="5"/>
      <c r="FI7243" s="5"/>
      <c r="FJ7243" s="139"/>
      <c r="FL7243" s="2"/>
      <c r="FN7243" s="2"/>
    </row>
    <row r="7244" spans="153:170" x14ac:dyDescent="0.35">
      <c r="EW7244" s="31"/>
      <c r="FB7244" s="5"/>
      <c r="FI7244" s="5"/>
      <c r="FJ7244" s="139"/>
      <c r="FL7244" s="2"/>
      <c r="FN7244" s="2"/>
    </row>
    <row r="7245" spans="153:170" x14ac:dyDescent="0.35">
      <c r="EW7245" s="31"/>
      <c r="FB7245" s="5"/>
      <c r="FI7245" s="5"/>
      <c r="FJ7245" s="139"/>
      <c r="FL7245" s="2"/>
      <c r="FN7245" s="2"/>
    </row>
    <row r="7246" spans="153:170" x14ac:dyDescent="0.35">
      <c r="EW7246" s="31"/>
      <c r="FB7246" s="5"/>
      <c r="FI7246" s="5"/>
      <c r="FJ7246" s="139"/>
      <c r="FL7246" s="2"/>
      <c r="FN7246" s="2"/>
    </row>
    <row r="7247" spans="153:170" x14ac:dyDescent="0.35">
      <c r="EW7247" s="31"/>
      <c r="FB7247" s="5"/>
      <c r="FI7247" s="5"/>
      <c r="FJ7247" s="139"/>
      <c r="FL7247" s="2"/>
      <c r="FN7247" s="2"/>
    </row>
    <row r="7248" spans="153:170" x14ac:dyDescent="0.35">
      <c r="EW7248" s="31"/>
      <c r="FB7248" s="5"/>
      <c r="FI7248" s="5"/>
      <c r="FJ7248" s="139"/>
      <c r="FL7248" s="2"/>
      <c r="FN7248" s="2"/>
    </row>
    <row r="7249" spans="153:170" x14ac:dyDescent="0.35">
      <c r="EW7249" s="31"/>
      <c r="FB7249" s="5"/>
      <c r="FI7249" s="5"/>
      <c r="FJ7249" s="139"/>
      <c r="FL7249" s="2"/>
      <c r="FN7249" s="2"/>
    </row>
    <row r="7250" spans="153:170" x14ac:dyDescent="0.35">
      <c r="EW7250" s="31"/>
      <c r="FB7250" s="5"/>
      <c r="FI7250" s="5"/>
      <c r="FJ7250" s="139"/>
      <c r="FL7250" s="2"/>
      <c r="FN7250" s="2"/>
    </row>
    <row r="7251" spans="153:170" x14ac:dyDescent="0.35">
      <c r="EW7251" s="31"/>
      <c r="FB7251" s="5"/>
      <c r="FI7251" s="5"/>
      <c r="FJ7251" s="139"/>
      <c r="FL7251" s="2"/>
      <c r="FN7251" s="2"/>
    </row>
    <row r="7252" spans="153:170" x14ac:dyDescent="0.35">
      <c r="EW7252" s="31"/>
      <c r="FB7252" s="5"/>
      <c r="FI7252" s="5"/>
      <c r="FJ7252" s="139"/>
      <c r="FL7252" s="2"/>
      <c r="FN7252" s="2"/>
    </row>
    <row r="7253" spans="153:170" x14ac:dyDescent="0.35">
      <c r="EW7253" s="31"/>
      <c r="FB7253" s="5"/>
      <c r="FI7253" s="5"/>
      <c r="FJ7253" s="139"/>
      <c r="FL7253" s="2"/>
      <c r="FN7253" s="2"/>
    </row>
    <row r="7254" spans="153:170" x14ac:dyDescent="0.35">
      <c r="EW7254" s="31"/>
      <c r="FB7254" s="5"/>
      <c r="FI7254" s="5"/>
      <c r="FJ7254" s="139"/>
      <c r="FL7254" s="2"/>
      <c r="FN7254" s="2"/>
    </row>
    <row r="7255" spans="153:170" x14ac:dyDescent="0.35">
      <c r="EW7255" s="31"/>
      <c r="FB7255" s="5"/>
      <c r="FI7255" s="5"/>
      <c r="FJ7255" s="139"/>
      <c r="FL7255" s="2"/>
      <c r="FN7255" s="2"/>
    </row>
    <row r="7256" spans="153:170" x14ac:dyDescent="0.35">
      <c r="EW7256" s="31"/>
      <c r="FB7256" s="5"/>
      <c r="FI7256" s="5"/>
      <c r="FJ7256" s="139"/>
      <c r="FL7256" s="2"/>
      <c r="FN7256" s="2"/>
    </row>
    <row r="7257" spans="153:170" x14ac:dyDescent="0.35">
      <c r="EW7257" s="31"/>
      <c r="FB7257" s="5"/>
      <c r="FI7257" s="5"/>
      <c r="FJ7257" s="139"/>
      <c r="FL7257" s="2"/>
      <c r="FN7257" s="2"/>
    </row>
    <row r="7258" spans="153:170" x14ac:dyDescent="0.35">
      <c r="EW7258" s="31"/>
      <c r="FB7258" s="5"/>
      <c r="FI7258" s="5"/>
      <c r="FJ7258" s="139"/>
      <c r="FL7258" s="2"/>
      <c r="FN7258" s="2"/>
    </row>
    <row r="7259" spans="153:170" x14ac:dyDescent="0.35">
      <c r="EW7259" s="31"/>
      <c r="FB7259" s="5"/>
      <c r="FI7259" s="5"/>
      <c r="FJ7259" s="139"/>
      <c r="FL7259" s="2"/>
      <c r="FN7259" s="2"/>
    </row>
    <row r="7260" spans="153:170" x14ac:dyDescent="0.35">
      <c r="EW7260" s="31"/>
      <c r="FB7260" s="5"/>
      <c r="FI7260" s="5"/>
      <c r="FJ7260" s="139"/>
      <c r="FL7260" s="2"/>
      <c r="FN7260" s="2"/>
    </row>
    <row r="7261" spans="153:170" x14ac:dyDescent="0.35">
      <c r="EW7261" s="31"/>
      <c r="FB7261" s="5"/>
      <c r="FI7261" s="5"/>
      <c r="FJ7261" s="139"/>
      <c r="FL7261" s="2"/>
      <c r="FN7261" s="2"/>
    </row>
    <row r="7262" spans="153:170" x14ac:dyDescent="0.35">
      <c r="EW7262" s="31"/>
      <c r="FB7262" s="5"/>
      <c r="FI7262" s="5"/>
      <c r="FJ7262" s="139"/>
      <c r="FL7262" s="2"/>
      <c r="FN7262" s="2"/>
    </row>
    <row r="7263" spans="153:170" x14ac:dyDescent="0.35">
      <c r="EW7263" s="31"/>
      <c r="FB7263" s="5"/>
      <c r="FI7263" s="5"/>
      <c r="FJ7263" s="139"/>
      <c r="FL7263" s="2"/>
      <c r="FN7263" s="2"/>
    </row>
    <row r="7264" spans="153:170" x14ac:dyDescent="0.35">
      <c r="EW7264" s="31"/>
      <c r="FB7264" s="5"/>
      <c r="FI7264" s="5"/>
      <c r="FJ7264" s="139"/>
      <c r="FL7264" s="2"/>
      <c r="FN7264" s="2"/>
    </row>
    <row r="7265" spans="153:170" x14ac:dyDescent="0.35">
      <c r="EW7265" s="31"/>
      <c r="FB7265" s="5"/>
      <c r="FI7265" s="5"/>
      <c r="FJ7265" s="139"/>
      <c r="FL7265" s="2"/>
      <c r="FN7265" s="2"/>
    </row>
    <row r="7266" spans="153:170" x14ac:dyDescent="0.35">
      <c r="EW7266" s="31"/>
      <c r="FB7266" s="5"/>
      <c r="FI7266" s="5"/>
      <c r="FJ7266" s="139"/>
      <c r="FL7266" s="2"/>
      <c r="FN7266" s="2"/>
    </row>
    <row r="7267" spans="153:170" x14ac:dyDescent="0.35">
      <c r="EW7267" s="31"/>
      <c r="FB7267" s="5"/>
      <c r="FI7267" s="5"/>
      <c r="FJ7267" s="139"/>
      <c r="FL7267" s="2"/>
      <c r="FN7267" s="2"/>
    </row>
    <row r="7268" spans="153:170" x14ac:dyDescent="0.35">
      <c r="EW7268" s="31"/>
      <c r="FB7268" s="5"/>
      <c r="FI7268" s="5"/>
      <c r="FJ7268" s="139"/>
      <c r="FL7268" s="2"/>
      <c r="FN7268" s="2"/>
    </row>
    <row r="7269" spans="153:170" x14ac:dyDescent="0.35">
      <c r="EW7269" s="31"/>
      <c r="FB7269" s="5"/>
      <c r="FI7269" s="5"/>
      <c r="FJ7269" s="139"/>
      <c r="FL7269" s="2"/>
      <c r="FN7269" s="2"/>
    </row>
    <row r="7270" spans="153:170" x14ac:dyDescent="0.35">
      <c r="EW7270" s="31"/>
      <c r="FB7270" s="5"/>
      <c r="FI7270" s="5"/>
      <c r="FJ7270" s="139"/>
      <c r="FL7270" s="2"/>
      <c r="FN7270" s="2"/>
    </row>
    <row r="7271" spans="153:170" x14ac:dyDescent="0.35">
      <c r="EW7271" s="31"/>
      <c r="FB7271" s="5"/>
      <c r="FI7271" s="5"/>
      <c r="FJ7271" s="139"/>
      <c r="FL7271" s="2"/>
      <c r="FN7271" s="2"/>
    </row>
    <row r="7272" spans="153:170" x14ac:dyDescent="0.35">
      <c r="EW7272" s="31"/>
      <c r="FB7272" s="5"/>
      <c r="FI7272" s="5"/>
      <c r="FJ7272" s="139"/>
      <c r="FL7272" s="2"/>
      <c r="FN7272" s="2"/>
    </row>
    <row r="7273" spans="153:170" x14ac:dyDescent="0.35">
      <c r="EW7273" s="31"/>
      <c r="FB7273" s="5"/>
      <c r="FI7273" s="5"/>
      <c r="FJ7273" s="139"/>
      <c r="FL7273" s="2"/>
      <c r="FN7273" s="2"/>
    </row>
    <row r="7274" spans="153:170" x14ac:dyDescent="0.35">
      <c r="EW7274" s="31"/>
      <c r="FB7274" s="5"/>
      <c r="FI7274" s="5"/>
      <c r="FJ7274" s="139"/>
      <c r="FL7274" s="2"/>
      <c r="FN7274" s="2"/>
    </row>
    <row r="7275" spans="153:170" x14ac:dyDescent="0.35">
      <c r="EW7275" s="31"/>
      <c r="FB7275" s="5"/>
      <c r="FI7275" s="5"/>
      <c r="FJ7275" s="139"/>
      <c r="FL7275" s="2"/>
      <c r="FN7275" s="2"/>
    </row>
    <row r="7276" spans="153:170" x14ac:dyDescent="0.35">
      <c r="EW7276" s="31"/>
      <c r="FB7276" s="5"/>
      <c r="FI7276" s="5"/>
      <c r="FJ7276" s="139"/>
      <c r="FL7276" s="2"/>
      <c r="FN7276" s="2"/>
    </row>
    <row r="7277" spans="153:170" x14ac:dyDescent="0.35">
      <c r="EW7277" s="31"/>
      <c r="FB7277" s="5"/>
      <c r="FI7277" s="5"/>
      <c r="FJ7277" s="139"/>
      <c r="FL7277" s="2"/>
      <c r="FN7277" s="2"/>
    </row>
    <row r="7278" spans="153:170" x14ac:dyDescent="0.35">
      <c r="EW7278" s="31"/>
      <c r="FB7278" s="5"/>
      <c r="FI7278" s="5"/>
      <c r="FJ7278" s="139"/>
      <c r="FL7278" s="2"/>
      <c r="FN7278" s="2"/>
    </row>
    <row r="7279" spans="153:170" x14ac:dyDescent="0.35">
      <c r="EW7279" s="31"/>
      <c r="FB7279" s="5"/>
      <c r="FI7279" s="5"/>
      <c r="FJ7279" s="139"/>
      <c r="FL7279" s="2"/>
      <c r="FN7279" s="2"/>
    </row>
    <row r="7280" spans="153:170" x14ac:dyDescent="0.35">
      <c r="EW7280" s="31"/>
      <c r="FB7280" s="5"/>
      <c r="FI7280" s="5"/>
      <c r="FJ7280" s="139"/>
      <c r="FL7280" s="2"/>
      <c r="FN7280" s="2"/>
    </row>
    <row r="7281" spans="153:170" x14ac:dyDescent="0.35">
      <c r="EW7281" s="31"/>
      <c r="FB7281" s="5"/>
      <c r="FI7281" s="5"/>
      <c r="FJ7281" s="139"/>
      <c r="FL7281" s="2"/>
      <c r="FN7281" s="2"/>
    </row>
    <row r="7282" spans="153:170" x14ac:dyDescent="0.35">
      <c r="EW7282" s="31"/>
      <c r="FB7282" s="5"/>
      <c r="FI7282" s="5"/>
      <c r="FJ7282" s="139"/>
      <c r="FL7282" s="2"/>
      <c r="FN7282" s="2"/>
    </row>
    <row r="7283" spans="153:170" x14ac:dyDescent="0.35">
      <c r="EW7283" s="31"/>
      <c r="FB7283" s="5"/>
      <c r="FI7283" s="5"/>
      <c r="FJ7283" s="139"/>
      <c r="FL7283" s="2"/>
      <c r="FN7283" s="2"/>
    </row>
    <row r="7284" spans="153:170" x14ac:dyDescent="0.35">
      <c r="EW7284" s="31"/>
      <c r="FB7284" s="5"/>
      <c r="FI7284" s="5"/>
      <c r="FJ7284" s="139"/>
      <c r="FL7284" s="2"/>
      <c r="FN7284" s="2"/>
    </row>
    <row r="7285" spans="153:170" x14ac:dyDescent="0.35">
      <c r="EW7285" s="31"/>
      <c r="FB7285" s="5"/>
      <c r="FI7285" s="5"/>
      <c r="FJ7285" s="139"/>
      <c r="FL7285" s="2"/>
      <c r="FN7285" s="2"/>
    </row>
    <row r="7286" spans="153:170" x14ac:dyDescent="0.35">
      <c r="EW7286" s="31"/>
      <c r="FB7286" s="5"/>
      <c r="FI7286" s="5"/>
      <c r="FJ7286" s="139"/>
      <c r="FL7286" s="2"/>
      <c r="FN7286" s="2"/>
    </row>
    <row r="7287" spans="153:170" x14ac:dyDescent="0.35">
      <c r="EW7287" s="31"/>
      <c r="FB7287" s="5"/>
      <c r="FI7287" s="5"/>
      <c r="FJ7287" s="139"/>
      <c r="FL7287" s="2"/>
      <c r="FN7287" s="2"/>
    </row>
    <row r="7288" spans="153:170" x14ac:dyDescent="0.35">
      <c r="EW7288" s="31"/>
      <c r="FB7288" s="5"/>
      <c r="FI7288" s="5"/>
      <c r="FJ7288" s="139"/>
      <c r="FL7288" s="2"/>
      <c r="FN7288" s="2"/>
    </row>
    <row r="7289" spans="153:170" x14ac:dyDescent="0.35">
      <c r="EW7289" s="31"/>
      <c r="FB7289" s="5"/>
      <c r="FI7289" s="5"/>
      <c r="FJ7289" s="139"/>
      <c r="FL7289" s="2"/>
      <c r="FN7289" s="2"/>
    </row>
    <row r="7290" spans="153:170" x14ac:dyDescent="0.35">
      <c r="EW7290" s="31"/>
      <c r="FB7290" s="5"/>
      <c r="FI7290" s="5"/>
      <c r="FJ7290" s="139"/>
      <c r="FL7290" s="2"/>
      <c r="FN7290" s="2"/>
    </row>
    <row r="7291" spans="153:170" x14ac:dyDescent="0.35">
      <c r="EW7291" s="31"/>
      <c r="FB7291" s="5"/>
      <c r="FI7291" s="5"/>
      <c r="FJ7291" s="139"/>
      <c r="FL7291" s="2"/>
      <c r="FN7291" s="2"/>
    </row>
    <row r="7292" spans="153:170" x14ac:dyDescent="0.35">
      <c r="EW7292" s="31"/>
      <c r="FB7292" s="5"/>
      <c r="FI7292" s="5"/>
      <c r="FJ7292" s="139"/>
      <c r="FL7292" s="2"/>
      <c r="FN7292" s="2"/>
    </row>
    <row r="7293" spans="153:170" x14ac:dyDescent="0.35">
      <c r="EW7293" s="31"/>
      <c r="FB7293" s="5"/>
      <c r="FI7293" s="5"/>
      <c r="FJ7293" s="139"/>
      <c r="FL7293" s="2"/>
      <c r="FN7293" s="2"/>
    </row>
    <row r="7294" spans="153:170" x14ac:dyDescent="0.35">
      <c r="EW7294" s="31"/>
      <c r="FB7294" s="5"/>
      <c r="FI7294" s="5"/>
      <c r="FJ7294" s="139"/>
      <c r="FL7294" s="2"/>
      <c r="FN7294" s="2"/>
    </row>
    <row r="7295" spans="153:170" x14ac:dyDescent="0.35">
      <c r="EW7295" s="31"/>
      <c r="FB7295" s="5"/>
      <c r="FI7295" s="5"/>
      <c r="FJ7295" s="139"/>
      <c r="FL7295" s="2"/>
      <c r="FN7295" s="2"/>
    </row>
    <row r="7296" spans="153:170" x14ac:dyDescent="0.35">
      <c r="EW7296" s="31"/>
      <c r="FB7296" s="5"/>
      <c r="FI7296" s="5"/>
      <c r="FJ7296" s="139"/>
      <c r="FL7296" s="2"/>
      <c r="FN7296" s="2"/>
    </row>
    <row r="7297" spans="153:170" x14ac:dyDescent="0.35">
      <c r="EW7297" s="31"/>
      <c r="FB7297" s="5"/>
      <c r="FI7297" s="5"/>
      <c r="FJ7297" s="139"/>
      <c r="FL7297" s="2"/>
      <c r="FN7297" s="2"/>
    </row>
    <row r="7298" spans="153:170" x14ac:dyDescent="0.35">
      <c r="EW7298" s="31"/>
      <c r="FB7298" s="5"/>
      <c r="FI7298" s="5"/>
      <c r="FJ7298" s="139"/>
      <c r="FL7298" s="2"/>
      <c r="FN7298" s="2"/>
    </row>
    <row r="7299" spans="153:170" x14ac:dyDescent="0.35">
      <c r="EW7299" s="31"/>
      <c r="FB7299" s="5"/>
      <c r="FI7299" s="5"/>
      <c r="FJ7299" s="139"/>
      <c r="FL7299" s="2"/>
      <c r="FN7299" s="2"/>
    </row>
    <row r="7300" spans="153:170" x14ac:dyDescent="0.35">
      <c r="EW7300" s="31"/>
      <c r="FB7300" s="5"/>
      <c r="FI7300" s="5"/>
      <c r="FJ7300" s="139"/>
      <c r="FL7300" s="2"/>
      <c r="FN7300" s="2"/>
    </row>
    <row r="7301" spans="153:170" x14ac:dyDescent="0.35">
      <c r="EW7301" s="31"/>
      <c r="FB7301" s="5"/>
      <c r="FI7301" s="5"/>
      <c r="FJ7301" s="139"/>
      <c r="FL7301" s="2"/>
      <c r="FN7301" s="2"/>
    </row>
    <row r="7302" spans="153:170" x14ac:dyDescent="0.35">
      <c r="EW7302" s="31"/>
      <c r="FB7302" s="5"/>
      <c r="FI7302" s="5"/>
      <c r="FJ7302" s="139"/>
      <c r="FL7302" s="2"/>
      <c r="FN7302" s="2"/>
    </row>
    <row r="7303" spans="153:170" x14ac:dyDescent="0.35">
      <c r="EW7303" s="31"/>
      <c r="FB7303" s="5"/>
      <c r="FI7303" s="5"/>
      <c r="FJ7303" s="139"/>
      <c r="FL7303" s="2"/>
      <c r="FN7303" s="2"/>
    </row>
    <row r="7304" spans="153:170" x14ac:dyDescent="0.35">
      <c r="EW7304" s="31"/>
      <c r="FB7304" s="5"/>
      <c r="FI7304" s="5"/>
      <c r="FJ7304" s="139"/>
      <c r="FL7304" s="2"/>
      <c r="FN7304" s="2"/>
    </row>
    <row r="7305" spans="153:170" x14ac:dyDescent="0.35">
      <c r="EW7305" s="31"/>
      <c r="FB7305" s="5"/>
      <c r="FI7305" s="5"/>
      <c r="FJ7305" s="139"/>
      <c r="FL7305" s="2"/>
      <c r="FN7305" s="2"/>
    </row>
    <row r="7306" spans="153:170" x14ac:dyDescent="0.35">
      <c r="EW7306" s="31"/>
      <c r="FB7306" s="5"/>
      <c r="FI7306" s="5"/>
      <c r="FJ7306" s="139"/>
      <c r="FL7306" s="2"/>
      <c r="FN7306" s="2"/>
    </row>
    <row r="7307" spans="153:170" x14ac:dyDescent="0.35">
      <c r="EW7307" s="31"/>
      <c r="FB7307" s="5"/>
      <c r="FI7307" s="5"/>
      <c r="FJ7307" s="139"/>
      <c r="FL7307" s="2"/>
      <c r="FN7307" s="2"/>
    </row>
    <row r="7308" spans="153:170" x14ac:dyDescent="0.35">
      <c r="EW7308" s="31"/>
      <c r="FB7308" s="5"/>
      <c r="FI7308" s="5"/>
      <c r="FJ7308" s="139"/>
      <c r="FL7308" s="2"/>
      <c r="FN7308" s="2"/>
    </row>
    <row r="7309" spans="153:170" x14ac:dyDescent="0.35">
      <c r="EW7309" s="31"/>
      <c r="FB7309" s="5"/>
      <c r="FI7309" s="5"/>
      <c r="FJ7309" s="139"/>
      <c r="FL7309" s="2"/>
      <c r="FN7309" s="2"/>
    </row>
    <row r="7310" spans="153:170" x14ac:dyDescent="0.35">
      <c r="EW7310" s="31"/>
      <c r="FB7310" s="5"/>
      <c r="FI7310" s="5"/>
      <c r="FJ7310" s="139"/>
      <c r="FL7310" s="2"/>
      <c r="FN7310" s="2"/>
    </row>
    <row r="7311" spans="153:170" x14ac:dyDescent="0.35">
      <c r="EW7311" s="31"/>
      <c r="FB7311" s="5"/>
      <c r="FI7311" s="5"/>
      <c r="FJ7311" s="139"/>
      <c r="FL7311" s="2"/>
      <c r="FN7311" s="2"/>
    </row>
    <row r="7312" spans="153:170" x14ac:dyDescent="0.35">
      <c r="EW7312" s="31"/>
      <c r="FB7312" s="5"/>
      <c r="FI7312" s="5"/>
      <c r="FJ7312" s="139"/>
      <c r="FL7312" s="2"/>
      <c r="FN7312" s="2"/>
    </row>
    <row r="7313" spans="153:170" x14ac:dyDescent="0.35">
      <c r="EW7313" s="31"/>
      <c r="FB7313" s="5"/>
      <c r="FI7313" s="5"/>
      <c r="FJ7313" s="139"/>
      <c r="FL7313" s="2"/>
      <c r="FN7313" s="2"/>
    </row>
    <row r="7314" spans="153:170" x14ac:dyDescent="0.35">
      <c r="EW7314" s="31"/>
      <c r="FB7314" s="5"/>
      <c r="FI7314" s="5"/>
      <c r="FJ7314" s="139"/>
      <c r="FL7314" s="2"/>
      <c r="FN7314" s="2"/>
    </row>
    <row r="7315" spans="153:170" x14ac:dyDescent="0.35">
      <c r="EW7315" s="31"/>
      <c r="FB7315" s="5"/>
      <c r="FI7315" s="5"/>
      <c r="FJ7315" s="139"/>
      <c r="FL7315" s="2"/>
      <c r="FN7315" s="2"/>
    </row>
    <row r="7316" spans="153:170" x14ac:dyDescent="0.35">
      <c r="EW7316" s="31"/>
      <c r="FB7316" s="5"/>
      <c r="FI7316" s="5"/>
      <c r="FJ7316" s="139"/>
      <c r="FL7316" s="2"/>
      <c r="FN7316" s="2"/>
    </row>
    <row r="7317" spans="153:170" x14ac:dyDescent="0.35">
      <c r="EW7317" s="31"/>
      <c r="FB7317" s="5"/>
      <c r="FI7317" s="5"/>
      <c r="FJ7317" s="139"/>
      <c r="FL7317" s="2"/>
      <c r="FN7317" s="2"/>
    </row>
    <row r="7318" spans="153:170" x14ac:dyDescent="0.35">
      <c r="EW7318" s="31"/>
      <c r="FB7318" s="5"/>
      <c r="FI7318" s="5"/>
      <c r="FJ7318" s="139"/>
      <c r="FL7318" s="2"/>
      <c r="FN7318" s="2"/>
    </row>
    <row r="7319" spans="153:170" x14ac:dyDescent="0.35">
      <c r="EW7319" s="31"/>
      <c r="FB7319" s="5"/>
      <c r="FI7319" s="5"/>
      <c r="FJ7319" s="139"/>
      <c r="FL7319" s="2"/>
      <c r="FN7319" s="2"/>
    </row>
    <row r="7320" spans="153:170" x14ac:dyDescent="0.35">
      <c r="EW7320" s="31"/>
      <c r="FB7320" s="5"/>
      <c r="FI7320" s="5"/>
      <c r="FJ7320" s="139"/>
      <c r="FL7320" s="2"/>
      <c r="FN7320" s="2"/>
    </row>
    <row r="7321" spans="153:170" x14ac:dyDescent="0.35">
      <c r="EW7321" s="31"/>
      <c r="FB7321" s="5"/>
      <c r="FI7321" s="5"/>
      <c r="FJ7321" s="139"/>
      <c r="FL7321" s="2"/>
      <c r="FN7321" s="2"/>
    </row>
    <row r="7322" spans="153:170" x14ac:dyDescent="0.35">
      <c r="EW7322" s="31"/>
      <c r="FB7322" s="5"/>
      <c r="FI7322" s="5"/>
      <c r="FJ7322" s="139"/>
      <c r="FL7322" s="2"/>
      <c r="FN7322" s="2"/>
    </row>
    <row r="7323" spans="153:170" x14ac:dyDescent="0.35">
      <c r="EW7323" s="31"/>
      <c r="FB7323" s="5"/>
      <c r="FI7323" s="5"/>
      <c r="FJ7323" s="139"/>
      <c r="FL7323" s="2"/>
      <c r="FN7323" s="2"/>
    </row>
    <row r="7324" spans="153:170" x14ac:dyDescent="0.35">
      <c r="EW7324" s="31"/>
      <c r="FB7324" s="5"/>
      <c r="FI7324" s="5"/>
      <c r="FJ7324" s="139"/>
      <c r="FL7324" s="2"/>
      <c r="FN7324" s="2"/>
    </row>
    <row r="7325" spans="153:170" x14ac:dyDescent="0.35">
      <c r="EW7325" s="31"/>
      <c r="FB7325" s="5"/>
      <c r="FI7325" s="5"/>
      <c r="FJ7325" s="139"/>
      <c r="FL7325" s="2"/>
      <c r="FN7325" s="2"/>
    </row>
    <row r="7326" spans="153:170" x14ac:dyDescent="0.35">
      <c r="EW7326" s="31"/>
      <c r="FB7326" s="5"/>
      <c r="FI7326" s="5"/>
      <c r="FJ7326" s="139"/>
      <c r="FL7326" s="2"/>
      <c r="FN7326" s="2"/>
    </row>
    <row r="7327" spans="153:170" x14ac:dyDescent="0.35">
      <c r="EW7327" s="31"/>
      <c r="FB7327" s="5"/>
      <c r="FI7327" s="5"/>
      <c r="FJ7327" s="139"/>
      <c r="FL7327" s="2"/>
      <c r="FN7327" s="2"/>
    </row>
    <row r="7328" spans="153:170" x14ac:dyDescent="0.35">
      <c r="EW7328" s="31"/>
      <c r="FB7328" s="5"/>
      <c r="FI7328" s="5"/>
      <c r="FJ7328" s="139"/>
      <c r="FL7328" s="2"/>
      <c r="FN7328" s="2"/>
    </row>
    <row r="7329" spans="153:170" x14ac:dyDescent="0.35">
      <c r="EW7329" s="31"/>
      <c r="FB7329" s="5"/>
      <c r="FI7329" s="5"/>
      <c r="FJ7329" s="139"/>
      <c r="FL7329" s="2"/>
      <c r="FN7329" s="2"/>
    </row>
    <row r="7330" spans="153:170" x14ac:dyDescent="0.35">
      <c r="EW7330" s="31"/>
      <c r="FB7330" s="5"/>
      <c r="FI7330" s="5"/>
      <c r="FJ7330" s="139"/>
      <c r="FL7330" s="2"/>
      <c r="FN7330" s="2"/>
    </row>
    <row r="7331" spans="153:170" x14ac:dyDescent="0.35">
      <c r="EW7331" s="31"/>
      <c r="FB7331" s="5"/>
      <c r="FI7331" s="5"/>
      <c r="FJ7331" s="139"/>
      <c r="FL7331" s="2"/>
      <c r="FN7331" s="2"/>
    </row>
    <row r="7332" spans="153:170" x14ac:dyDescent="0.35">
      <c r="EW7332" s="31"/>
      <c r="FB7332" s="5"/>
      <c r="FI7332" s="5"/>
      <c r="FJ7332" s="139"/>
      <c r="FL7332" s="2"/>
      <c r="FN7332" s="2"/>
    </row>
    <row r="7333" spans="153:170" x14ac:dyDescent="0.35">
      <c r="EW7333" s="31"/>
      <c r="FB7333" s="5"/>
      <c r="FI7333" s="5"/>
      <c r="FJ7333" s="139"/>
      <c r="FL7333" s="2"/>
      <c r="FN7333" s="2"/>
    </row>
    <row r="7334" spans="153:170" x14ac:dyDescent="0.35">
      <c r="EW7334" s="31"/>
      <c r="FB7334" s="5"/>
      <c r="FI7334" s="5"/>
      <c r="FJ7334" s="139"/>
      <c r="FL7334" s="2"/>
      <c r="FN7334" s="2"/>
    </row>
    <row r="7335" spans="153:170" x14ac:dyDescent="0.35">
      <c r="EW7335" s="31"/>
      <c r="FB7335" s="5"/>
      <c r="FI7335" s="5"/>
      <c r="FJ7335" s="139"/>
      <c r="FL7335" s="2"/>
      <c r="FN7335" s="2"/>
    </row>
    <row r="7336" spans="153:170" x14ac:dyDescent="0.35">
      <c r="EW7336" s="31"/>
      <c r="FB7336" s="5"/>
      <c r="FI7336" s="5"/>
      <c r="FJ7336" s="139"/>
      <c r="FL7336" s="2"/>
      <c r="FN7336" s="2"/>
    </row>
    <row r="7337" spans="153:170" x14ac:dyDescent="0.35">
      <c r="EW7337" s="31"/>
      <c r="FB7337" s="5"/>
      <c r="FI7337" s="5"/>
      <c r="FJ7337" s="139"/>
      <c r="FL7337" s="2"/>
      <c r="FN7337" s="2"/>
    </row>
    <row r="7338" spans="153:170" x14ac:dyDescent="0.35">
      <c r="EW7338" s="31"/>
      <c r="FB7338" s="5"/>
      <c r="FI7338" s="5"/>
      <c r="FJ7338" s="139"/>
      <c r="FL7338" s="2"/>
      <c r="FN7338" s="2"/>
    </row>
    <row r="7339" spans="153:170" x14ac:dyDescent="0.35">
      <c r="EW7339" s="31"/>
      <c r="FB7339" s="5"/>
      <c r="FI7339" s="5"/>
      <c r="FJ7339" s="139"/>
      <c r="FL7339" s="2"/>
      <c r="FN7339" s="2"/>
    </row>
    <row r="7340" spans="153:170" x14ac:dyDescent="0.35">
      <c r="EW7340" s="31"/>
      <c r="FB7340" s="5"/>
      <c r="FI7340" s="5"/>
      <c r="FJ7340" s="139"/>
      <c r="FL7340" s="2"/>
      <c r="FN7340" s="2"/>
    </row>
    <row r="7341" spans="153:170" x14ac:dyDescent="0.35">
      <c r="EW7341" s="31"/>
      <c r="FB7341" s="5"/>
      <c r="FI7341" s="5"/>
      <c r="FJ7341" s="139"/>
      <c r="FL7341" s="2"/>
      <c r="FN7341" s="2"/>
    </row>
    <row r="7342" spans="153:170" x14ac:dyDescent="0.35">
      <c r="EW7342" s="31"/>
      <c r="FB7342" s="5"/>
      <c r="FI7342" s="5"/>
      <c r="FJ7342" s="139"/>
      <c r="FL7342" s="2"/>
      <c r="FN7342" s="2"/>
    </row>
    <row r="7343" spans="153:170" x14ac:dyDescent="0.35">
      <c r="EW7343" s="31"/>
      <c r="FB7343" s="5"/>
      <c r="FI7343" s="5"/>
      <c r="FJ7343" s="139"/>
      <c r="FL7343" s="2"/>
      <c r="FN7343" s="2"/>
    </row>
    <row r="7344" spans="153:170" x14ac:dyDescent="0.35">
      <c r="EW7344" s="31"/>
      <c r="FB7344" s="5"/>
      <c r="FI7344" s="5"/>
      <c r="FJ7344" s="139"/>
      <c r="FL7344" s="2"/>
      <c r="FN7344" s="2"/>
    </row>
    <row r="7345" spans="153:170" x14ac:dyDescent="0.35">
      <c r="EW7345" s="31"/>
      <c r="FB7345" s="5"/>
      <c r="FI7345" s="5"/>
      <c r="FJ7345" s="139"/>
      <c r="FL7345" s="2"/>
      <c r="FN7345" s="2"/>
    </row>
    <row r="7346" spans="153:170" x14ac:dyDescent="0.35">
      <c r="EW7346" s="31"/>
      <c r="FB7346" s="5"/>
      <c r="FI7346" s="5"/>
      <c r="FJ7346" s="139"/>
      <c r="FL7346" s="2"/>
      <c r="FN7346" s="2"/>
    </row>
    <row r="7347" spans="153:170" x14ac:dyDescent="0.35">
      <c r="EW7347" s="31"/>
      <c r="FB7347" s="5"/>
      <c r="FI7347" s="5"/>
      <c r="FJ7347" s="139"/>
      <c r="FL7347" s="2"/>
      <c r="FN7347" s="2"/>
    </row>
    <row r="7348" spans="153:170" x14ac:dyDescent="0.35">
      <c r="EW7348" s="31"/>
      <c r="FB7348" s="5"/>
      <c r="FI7348" s="5"/>
      <c r="FJ7348" s="139"/>
      <c r="FL7348" s="2"/>
      <c r="FN7348" s="2"/>
    </row>
    <row r="7349" spans="153:170" x14ac:dyDescent="0.35">
      <c r="EW7349" s="31"/>
      <c r="FB7349" s="5"/>
      <c r="FI7349" s="5"/>
      <c r="FJ7349" s="139"/>
      <c r="FL7349" s="2"/>
      <c r="FN7349" s="2"/>
    </row>
    <row r="7350" spans="153:170" x14ac:dyDescent="0.35">
      <c r="EW7350" s="31"/>
      <c r="FB7350" s="5"/>
      <c r="FI7350" s="5"/>
      <c r="FJ7350" s="139"/>
      <c r="FL7350" s="2"/>
      <c r="FN7350" s="2"/>
    </row>
    <row r="7351" spans="153:170" x14ac:dyDescent="0.35">
      <c r="EW7351" s="31"/>
      <c r="FB7351" s="5"/>
      <c r="FI7351" s="5"/>
      <c r="FJ7351" s="139"/>
      <c r="FL7351" s="2"/>
      <c r="FN7351" s="2"/>
    </row>
    <row r="7352" spans="153:170" x14ac:dyDescent="0.35">
      <c r="EW7352" s="31"/>
      <c r="FB7352" s="5"/>
      <c r="FI7352" s="5"/>
      <c r="FJ7352" s="139"/>
      <c r="FL7352" s="2"/>
      <c r="FN7352" s="2"/>
    </row>
    <row r="7353" spans="153:170" x14ac:dyDescent="0.35">
      <c r="EW7353" s="31"/>
      <c r="FB7353" s="5"/>
      <c r="FI7353" s="5"/>
      <c r="FJ7353" s="139"/>
      <c r="FL7353" s="2"/>
      <c r="FN7353" s="2"/>
    </row>
    <row r="7354" spans="153:170" x14ac:dyDescent="0.35">
      <c r="EW7354" s="31"/>
      <c r="FB7354" s="5"/>
      <c r="FI7354" s="5"/>
      <c r="FJ7354" s="139"/>
      <c r="FL7354" s="2"/>
      <c r="FN7354" s="2"/>
    </row>
    <row r="7355" spans="153:170" x14ac:dyDescent="0.35">
      <c r="EW7355" s="31"/>
      <c r="FB7355" s="5"/>
      <c r="FI7355" s="5"/>
      <c r="FJ7355" s="139"/>
      <c r="FL7355" s="2"/>
      <c r="FN7355" s="2"/>
    </row>
    <row r="7356" spans="153:170" x14ac:dyDescent="0.35">
      <c r="EW7356" s="31"/>
      <c r="FB7356" s="5"/>
      <c r="FI7356" s="5"/>
      <c r="FJ7356" s="139"/>
      <c r="FL7356" s="2"/>
      <c r="FN7356" s="2"/>
    </row>
    <row r="7357" spans="153:170" x14ac:dyDescent="0.35">
      <c r="EW7357" s="31"/>
      <c r="FB7357" s="5"/>
      <c r="FI7357" s="5"/>
      <c r="FJ7357" s="139"/>
      <c r="FL7357" s="2"/>
      <c r="FN7357" s="2"/>
    </row>
    <row r="7358" spans="153:170" x14ac:dyDescent="0.35">
      <c r="EW7358" s="31"/>
      <c r="FB7358" s="5"/>
      <c r="FI7358" s="5"/>
      <c r="FJ7358" s="139"/>
      <c r="FL7358" s="2"/>
      <c r="FN7358" s="2"/>
    </row>
    <row r="7359" spans="153:170" x14ac:dyDescent="0.35">
      <c r="EW7359" s="31"/>
      <c r="FB7359" s="5"/>
      <c r="FI7359" s="5"/>
      <c r="FJ7359" s="139"/>
      <c r="FL7359" s="2"/>
      <c r="FN7359" s="2"/>
    </row>
    <row r="7360" spans="153:170" x14ac:dyDescent="0.35">
      <c r="EW7360" s="31"/>
      <c r="FB7360" s="5"/>
      <c r="FI7360" s="5"/>
      <c r="FJ7360" s="139"/>
      <c r="FL7360" s="2"/>
      <c r="FN7360" s="2"/>
    </row>
    <row r="7361" spans="153:170" x14ac:dyDescent="0.35">
      <c r="EW7361" s="31"/>
      <c r="FB7361" s="5"/>
      <c r="FI7361" s="5"/>
      <c r="FJ7361" s="139"/>
      <c r="FL7361" s="2"/>
      <c r="FN7361" s="2"/>
    </row>
    <row r="7362" spans="153:170" x14ac:dyDescent="0.35">
      <c r="EW7362" s="31"/>
      <c r="FB7362" s="5"/>
      <c r="FI7362" s="5"/>
      <c r="FJ7362" s="139"/>
      <c r="FL7362" s="2"/>
      <c r="FN7362" s="2"/>
    </row>
    <row r="7363" spans="153:170" x14ac:dyDescent="0.35">
      <c r="EW7363" s="31"/>
      <c r="FB7363" s="5"/>
      <c r="FI7363" s="5"/>
      <c r="FJ7363" s="139"/>
      <c r="FL7363" s="2"/>
      <c r="FN7363" s="2"/>
    </row>
    <row r="7364" spans="153:170" x14ac:dyDescent="0.35">
      <c r="EW7364" s="31"/>
      <c r="FB7364" s="5"/>
      <c r="FI7364" s="5"/>
      <c r="FJ7364" s="139"/>
      <c r="FL7364" s="2"/>
      <c r="FN7364" s="2"/>
    </row>
    <row r="7365" spans="153:170" x14ac:dyDescent="0.35">
      <c r="EW7365" s="31"/>
      <c r="FB7365" s="5"/>
      <c r="FI7365" s="5"/>
      <c r="FJ7365" s="139"/>
      <c r="FL7365" s="2"/>
      <c r="FN7365" s="2"/>
    </row>
    <row r="7366" spans="153:170" x14ac:dyDescent="0.35">
      <c r="EW7366" s="31"/>
      <c r="FB7366" s="5"/>
      <c r="FI7366" s="5"/>
      <c r="FJ7366" s="139"/>
      <c r="FL7366" s="2"/>
      <c r="FN7366" s="2"/>
    </row>
    <row r="7367" spans="153:170" x14ac:dyDescent="0.35">
      <c r="EW7367" s="31"/>
      <c r="FB7367" s="5"/>
      <c r="FI7367" s="5"/>
      <c r="FJ7367" s="139"/>
      <c r="FL7367" s="2"/>
      <c r="FN7367" s="2"/>
    </row>
    <row r="7368" spans="153:170" x14ac:dyDescent="0.35">
      <c r="EW7368" s="31"/>
      <c r="FB7368" s="5"/>
      <c r="FI7368" s="5"/>
      <c r="FJ7368" s="139"/>
      <c r="FL7368" s="2"/>
      <c r="FN7368" s="2"/>
    </row>
    <row r="7369" spans="153:170" x14ac:dyDescent="0.35">
      <c r="EW7369" s="31"/>
      <c r="FB7369" s="5"/>
      <c r="FI7369" s="5"/>
      <c r="FJ7369" s="139"/>
      <c r="FL7369" s="2"/>
      <c r="FN7369" s="2"/>
    </row>
    <row r="7370" spans="153:170" x14ac:dyDescent="0.35">
      <c r="EW7370" s="31"/>
      <c r="FB7370" s="5"/>
      <c r="FI7370" s="5"/>
      <c r="FJ7370" s="139"/>
      <c r="FL7370" s="2"/>
      <c r="FN7370" s="2"/>
    </row>
    <row r="7371" spans="153:170" x14ac:dyDescent="0.35">
      <c r="EW7371" s="31"/>
      <c r="FB7371" s="5"/>
      <c r="FI7371" s="5"/>
      <c r="FJ7371" s="139"/>
      <c r="FL7371" s="2"/>
      <c r="FN7371" s="2"/>
    </row>
    <row r="7372" spans="153:170" x14ac:dyDescent="0.35">
      <c r="EW7372" s="31"/>
      <c r="FB7372" s="5"/>
      <c r="FI7372" s="5"/>
      <c r="FJ7372" s="139"/>
      <c r="FL7372" s="2"/>
      <c r="FN7372" s="2"/>
    </row>
    <row r="7373" spans="153:170" x14ac:dyDescent="0.35">
      <c r="EW7373" s="31"/>
      <c r="FB7373" s="5"/>
      <c r="FI7373" s="5"/>
      <c r="FJ7373" s="139"/>
      <c r="FL7373" s="2"/>
      <c r="FN7373" s="2"/>
    </row>
    <row r="7374" spans="153:170" x14ac:dyDescent="0.35">
      <c r="EW7374" s="31"/>
      <c r="FB7374" s="5"/>
      <c r="FI7374" s="5"/>
      <c r="FJ7374" s="139"/>
      <c r="FL7374" s="2"/>
      <c r="FN7374" s="2"/>
    </row>
    <row r="7375" spans="153:170" x14ac:dyDescent="0.35">
      <c r="EW7375" s="31"/>
      <c r="FB7375" s="5"/>
      <c r="FI7375" s="5"/>
      <c r="FJ7375" s="139"/>
      <c r="FL7375" s="2"/>
      <c r="FN7375" s="2"/>
    </row>
    <row r="7376" spans="153:170" x14ac:dyDescent="0.35">
      <c r="EW7376" s="31"/>
      <c r="FB7376" s="5"/>
      <c r="FI7376" s="5"/>
      <c r="FJ7376" s="139"/>
      <c r="FL7376" s="2"/>
      <c r="FN7376" s="2"/>
    </row>
    <row r="7377" spans="153:170" x14ac:dyDescent="0.35">
      <c r="EW7377" s="31"/>
      <c r="FB7377" s="5"/>
      <c r="FI7377" s="5"/>
      <c r="FJ7377" s="139"/>
      <c r="FL7377" s="2"/>
      <c r="FN7377" s="2"/>
    </row>
    <row r="7378" spans="153:170" x14ac:dyDescent="0.35">
      <c r="EW7378" s="31"/>
      <c r="FB7378" s="5"/>
      <c r="FI7378" s="5"/>
      <c r="FJ7378" s="139"/>
      <c r="FL7378" s="2"/>
      <c r="FN7378" s="2"/>
    </row>
    <row r="7379" spans="153:170" x14ac:dyDescent="0.35">
      <c r="EW7379" s="31"/>
      <c r="FB7379" s="5"/>
      <c r="FI7379" s="5"/>
      <c r="FJ7379" s="139"/>
      <c r="FL7379" s="2"/>
      <c r="FN7379" s="2"/>
    </row>
    <row r="7380" spans="153:170" x14ac:dyDescent="0.35">
      <c r="EW7380" s="31"/>
      <c r="FB7380" s="5"/>
      <c r="FI7380" s="5"/>
      <c r="FJ7380" s="139"/>
      <c r="FL7380" s="2"/>
      <c r="FN7380" s="2"/>
    </row>
    <row r="7381" spans="153:170" x14ac:dyDescent="0.35">
      <c r="EW7381" s="31"/>
      <c r="FB7381" s="5"/>
      <c r="FI7381" s="5"/>
      <c r="FJ7381" s="139"/>
      <c r="FL7381" s="2"/>
      <c r="FN7381" s="2"/>
    </row>
    <row r="7382" spans="153:170" x14ac:dyDescent="0.35">
      <c r="EW7382" s="31"/>
      <c r="FB7382" s="5"/>
      <c r="FI7382" s="5"/>
      <c r="FJ7382" s="139"/>
      <c r="FL7382" s="2"/>
      <c r="FN7382" s="2"/>
    </row>
    <row r="7383" spans="153:170" x14ac:dyDescent="0.35">
      <c r="EW7383" s="31"/>
      <c r="FB7383" s="5"/>
      <c r="FI7383" s="5"/>
      <c r="FJ7383" s="139"/>
      <c r="FL7383" s="2"/>
      <c r="FN7383" s="2"/>
    </row>
    <row r="7384" spans="153:170" x14ac:dyDescent="0.35">
      <c r="EW7384" s="31"/>
      <c r="FB7384" s="5"/>
      <c r="FI7384" s="5"/>
      <c r="FJ7384" s="139"/>
      <c r="FL7384" s="2"/>
      <c r="FN7384" s="2"/>
    </row>
    <row r="7385" spans="153:170" x14ac:dyDescent="0.35">
      <c r="EW7385" s="31"/>
      <c r="FB7385" s="5"/>
      <c r="FI7385" s="5"/>
      <c r="FJ7385" s="139"/>
      <c r="FL7385" s="2"/>
      <c r="FN7385" s="2"/>
    </row>
    <row r="7386" spans="153:170" x14ac:dyDescent="0.35">
      <c r="EW7386" s="31"/>
      <c r="FB7386" s="5"/>
      <c r="FI7386" s="5"/>
      <c r="FJ7386" s="139"/>
      <c r="FL7386" s="2"/>
      <c r="FN7386" s="2"/>
    </row>
    <row r="7387" spans="153:170" x14ac:dyDescent="0.35">
      <c r="EW7387" s="31"/>
      <c r="FB7387" s="5"/>
      <c r="FI7387" s="5"/>
      <c r="FJ7387" s="139"/>
      <c r="FL7387" s="2"/>
      <c r="FN7387" s="2"/>
    </row>
    <row r="7388" spans="153:170" x14ac:dyDescent="0.35">
      <c r="EW7388" s="31"/>
      <c r="FB7388" s="5"/>
      <c r="FI7388" s="5"/>
      <c r="FJ7388" s="139"/>
      <c r="FL7388" s="2"/>
      <c r="FN7388" s="2"/>
    </row>
    <row r="7389" spans="153:170" x14ac:dyDescent="0.35">
      <c r="EW7389" s="31"/>
      <c r="FB7389" s="5"/>
      <c r="FI7389" s="5"/>
      <c r="FJ7389" s="139"/>
      <c r="FL7389" s="2"/>
      <c r="FN7389" s="2"/>
    </row>
    <row r="7390" spans="153:170" x14ac:dyDescent="0.35">
      <c r="EW7390" s="31"/>
      <c r="FB7390" s="5"/>
      <c r="FI7390" s="5"/>
      <c r="FJ7390" s="139"/>
      <c r="FL7390" s="2"/>
      <c r="FN7390" s="2"/>
    </row>
    <row r="7391" spans="153:170" x14ac:dyDescent="0.35">
      <c r="EW7391" s="31"/>
      <c r="FB7391" s="5"/>
      <c r="FI7391" s="5"/>
      <c r="FJ7391" s="139"/>
      <c r="FL7391" s="2"/>
      <c r="FN7391" s="2"/>
    </row>
    <row r="7392" spans="153:170" x14ac:dyDescent="0.35">
      <c r="EW7392" s="31"/>
      <c r="FB7392" s="5"/>
      <c r="FI7392" s="5"/>
      <c r="FJ7392" s="139"/>
      <c r="FL7392" s="2"/>
      <c r="FN7392" s="2"/>
    </row>
    <row r="7393" spans="153:170" x14ac:dyDescent="0.35">
      <c r="EW7393" s="31"/>
      <c r="FB7393" s="5"/>
      <c r="FI7393" s="5"/>
      <c r="FJ7393" s="139"/>
      <c r="FL7393" s="2"/>
      <c r="FN7393" s="2"/>
    </row>
    <row r="7394" spans="153:170" x14ac:dyDescent="0.35">
      <c r="EW7394" s="31"/>
      <c r="FB7394" s="5"/>
      <c r="FI7394" s="5"/>
      <c r="FJ7394" s="139"/>
      <c r="FL7394" s="2"/>
      <c r="FN7394" s="2"/>
    </row>
    <row r="7395" spans="153:170" x14ac:dyDescent="0.35">
      <c r="EW7395" s="31"/>
      <c r="FB7395" s="5"/>
      <c r="FI7395" s="5"/>
      <c r="FJ7395" s="139"/>
      <c r="FL7395" s="2"/>
      <c r="FN7395" s="2"/>
    </row>
    <row r="7396" spans="153:170" x14ac:dyDescent="0.35">
      <c r="EW7396" s="31"/>
      <c r="FB7396" s="5"/>
      <c r="FI7396" s="5"/>
      <c r="FJ7396" s="139"/>
      <c r="FL7396" s="2"/>
      <c r="FN7396" s="2"/>
    </row>
    <row r="7397" spans="153:170" x14ac:dyDescent="0.35">
      <c r="EW7397" s="31"/>
      <c r="FB7397" s="5"/>
      <c r="FI7397" s="5"/>
      <c r="FJ7397" s="139"/>
      <c r="FL7397" s="2"/>
      <c r="FN7397" s="2"/>
    </row>
    <row r="7398" spans="153:170" x14ac:dyDescent="0.35">
      <c r="EW7398" s="31"/>
      <c r="FB7398" s="5"/>
      <c r="FI7398" s="5"/>
      <c r="FJ7398" s="139"/>
      <c r="FL7398" s="2"/>
      <c r="FN7398" s="2"/>
    </row>
    <row r="7399" spans="153:170" x14ac:dyDescent="0.35">
      <c r="EW7399" s="31"/>
      <c r="FB7399" s="5"/>
      <c r="FI7399" s="5"/>
      <c r="FJ7399" s="139"/>
      <c r="FL7399" s="2"/>
      <c r="FN7399" s="2"/>
    </row>
    <row r="7400" spans="153:170" x14ac:dyDescent="0.35">
      <c r="EW7400" s="31"/>
      <c r="FB7400" s="5"/>
      <c r="FI7400" s="5"/>
      <c r="FJ7400" s="139"/>
      <c r="FL7400" s="2"/>
      <c r="FN7400" s="2"/>
    </row>
    <row r="7401" spans="153:170" x14ac:dyDescent="0.35">
      <c r="EW7401" s="31"/>
      <c r="FB7401" s="5"/>
      <c r="FI7401" s="5"/>
      <c r="FJ7401" s="139"/>
      <c r="FL7401" s="2"/>
      <c r="FN7401" s="2"/>
    </row>
    <row r="7402" spans="153:170" x14ac:dyDescent="0.35">
      <c r="EW7402" s="31"/>
      <c r="FB7402" s="5"/>
      <c r="FI7402" s="5"/>
      <c r="FJ7402" s="139"/>
      <c r="FL7402" s="2"/>
      <c r="FN7402" s="2"/>
    </row>
    <row r="7403" spans="153:170" x14ac:dyDescent="0.35">
      <c r="EW7403" s="31"/>
      <c r="FB7403" s="5"/>
      <c r="FI7403" s="5"/>
      <c r="FJ7403" s="139"/>
      <c r="FL7403" s="2"/>
      <c r="FN7403" s="2"/>
    </row>
    <row r="7404" spans="153:170" x14ac:dyDescent="0.35">
      <c r="EW7404" s="31"/>
      <c r="FB7404" s="5"/>
      <c r="FI7404" s="5"/>
      <c r="FJ7404" s="139"/>
      <c r="FL7404" s="2"/>
      <c r="FN7404" s="2"/>
    </row>
    <row r="7405" spans="153:170" x14ac:dyDescent="0.35">
      <c r="EW7405" s="31"/>
      <c r="FB7405" s="5"/>
      <c r="FI7405" s="5"/>
      <c r="FJ7405" s="139"/>
      <c r="FL7405" s="2"/>
      <c r="FN7405" s="2"/>
    </row>
    <row r="7406" spans="153:170" x14ac:dyDescent="0.35">
      <c r="EW7406" s="31"/>
      <c r="FB7406" s="5"/>
      <c r="FI7406" s="5"/>
      <c r="FJ7406" s="139"/>
      <c r="FL7406" s="2"/>
      <c r="FN7406" s="2"/>
    </row>
    <row r="7407" spans="153:170" x14ac:dyDescent="0.35">
      <c r="EW7407" s="31"/>
      <c r="FB7407" s="5"/>
      <c r="FI7407" s="5"/>
      <c r="FJ7407" s="139"/>
      <c r="FL7407" s="2"/>
      <c r="FN7407" s="2"/>
    </row>
    <row r="7408" spans="153:170" x14ac:dyDescent="0.35">
      <c r="EW7408" s="31"/>
      <c r="FB7408" s="5"/>
      <c r="FI7408" s="5"/>
      <c r="FJ7408" s="139"/>
      <c r="FL7408" s="2"/>
      <c r="FN7408" s="2"/>
    </row>
    <row r="7409" spans="153:170" x14ac:dyDescent="0.35">
      <c r="EW7409" s="31"/>
      <c r="FB7409" s="5"/>
      <c r="FI7409" s="5"/>
      <c r="FJ7409" s="139"/>
      <c r="FL7409" s="2"/>
      <c r="FN7409" s="2"/>
    </row>
    <row r="7410" spans="153:170" x14ac:dyDescent="0.35">
      <c r="EW7410" s="31"/>
      <c r="FB7410" s="5"/>
      <c r="FI7410" s="5"/>
      <c r="FJ7410" s="139"/>
      <c r="FL7410" s="2"/>
      <c r="FN7410" s="2"/>
    </row>
    <row r="7411" spans="153:170" x14ac:dyDescent="0.35">
      <c r="EW7411" s="31"/>
      <c r="FB7411" s="5"/>
      <c r="FI7411" s="5"/>
      <c r="FJ7411" s="139"/>
      <c r="FL7411" s="2"/>
      <c r="FN7411" s="2"/>
    </row>
    <row r="7412" spans="153:170" x14ac:dyDescent="0.35">
      <c r="EW7412" s="31"/>
      <c r="FB7412" s="5"/>
      <c r="FI7412" s="5"/>
      <c r="FJ7412" s="139"/>
      <c r="FL7412" s="2"/>
      <c r="FN7412" s="2"/>
    </row>
    <row r="7413" spans="153:170" x14ac:dyDescent="0.35">
      <c r="EW7413" s="31"/>
      <c r="FB7413" s="5"/>
      <c r="FI7413" s="5"/>
      <c r="FJ7413" s="139"/>
      <c r="FL7413" s="2"/>
      <c r="FN7413" s="2"/>
    </row>
    <row r="7414" spans="153:170" x14ac:dyDescent="0.35">
      <c r="EW7414" s="31"/>
      <c r="FB7414" s="5"/>
      <c r="FI7414" s="5"/>
      <c r="FJ7414" s="139"/>
      <c r="FL7414" s="2"/>
      <c r="FN7414" s="2"/>
    </row>
    <row r="7415" spans="153:170" x14ac:dyDescent="0.35">
      <c r="EW7415" s="31"/>
      <c r="FB7415" s="5"/>
      <c r="FI7415" s="5"/>
      <c r="FJ7415" s="139"/>
      <c r="FL7415" s="2"/>
      <c r="FN7415" s="2"/>
    </row>
    <row r="7416" spans="153:170" x14ac:dyDescent="0.35">
      <c r="EW7416" s="31"/>
      <c r="FB7416" s="5"/>
      <c r="FI7416" s="5"/>
      <c r="FJ7416" s="139"/>
      <c r="FL7416" s="2"/>
      <c r="FN7416" s="2"/>
    </row>
    <row r="7417" spans="153:170" x14ac:dyDescent="0.35">
      <c r="EW7417" s="31"/>
      <c r="FB7417" s="5"/>
      <c r="FI7417" s="5"/>
      <c r="FJ7417" s="139"/>
      <c r="FL7417" s="2"/>
      <c r="FN7417" s="2"/>
    </row>
    <row r="7418" spans="153:170" x14ac:dyDescent="0.35">
      <c r="EW7418" s="31"/>
      <c r="FB7418" s="5"/>
      <c r="FI7418" s="5"/>
      <c r="FJ7418" s="139"/>
      <c r="FL7418" s="2"/>
      <c r="FN7418" s="2"/>
    </row>
    <row r="7419" spans="153:170" x14ac:dyDescent="0.35">
      <c r="EW7419" s="31"/>
      <c r="FB7419" s="5"/>
      <c r="FI7419" s="5"/>
      <c r="FJ7419" s="139"/>
      <c r="FL7419" s="2"/>
      <c r="FN7419" s="2"/>
    </row>
    <row r="7420" spans="153:170" x14ac:dyDescent="0.35">
      <c r="EW7420" s="31"/>
      <c r="FB7420" s="5"/>
      <c r="FI7420" s="5"/>
      <c r="FJ7420" s="139"/>
      <c r="FL7420" s="2"/>
      <c r="FN7420" s="2"/>
    </row>
    <row r="7421" spans="153:170" x14ac:dyDescent="0.35">
      <c r="EW7421" s="31"/>
      <c r="FB7421" s="5"/>
      <c r="FI7421" s="5"/>
      <c r="FJ7421" s="139"/>
      <c r="FL7421" s="2"/>
      <c r="FN7421" s="2"/>
    </row>
    <row r="7422" spans="153:170" x14ac:dyDescent="0.35">
      <c r="EW7422" s="31"/>
      <c r="FB7422" s="5"/>
      <c r="FI7422" s="5"/>
      <c r="FJ7422" s="139"/>
      <c r="FL7422" s="2"/>
      <c r="FN7422" s="2"/>
    </row>
    <row r="7423" spans="153:170" x14ac:dyDescent="0.35">
      <c r="EW7423" s="31"/>
      <c r="FB7423" s="5"/>
      <c r="FI7423" s="5"/>
      <c r="FJ7423" s="139"/>
      <c r="FL7423" s="2"/>
      <c r="FN7423" s="2"/>
    </row>
    <row r="7424" spans="153:170" x14ac:dyDescent="0.35">
      <c r="EW7424" s="31"/>
      <c r="FB7424" s="5"/>
      <c r="FI7424" s="5"/>
      <c r="FJ7424" s="139"/>
      <c r="FL7424" s="2"/>
      <c r="FN7424" s="2"/>
    </row>
    <row r="7425" spans="153:170" x14ac:dyDescent="0.35">
      <c r="EW7425" s="31"/>
      <c r="FB7425" s="5"/>
      <c r="FI7425" s="5"/>
      <c r="FJ7425" s="139"/>
      <c r="FL7425" s="2"/>
      <c r="FN7425" s="2"/>
    </row>
    <row r="7426" spans="153:170" x14ac:dyDescent="0.35">
      <c r="EW7426" s="31"/>
      <c r="FB7426" s="5"/>
      <c r="FI7426" s="5"/>
      <c r="FJ7426" s="139"/>
      <c r="FL7426" s="2"/>
      <c r="FN7426" s="2"/>
    </row>
    <row r="7427" spans="153:170" x14ac:dyDescent="0.35">
      <c r="EW7427" s="31"/>
      <c r="FB7427" s="5"/>
      <c r="FI7427" s="5"/>
      <c r="FJ7427" s="139"/>
      <c r="FL7427" s="2"/>
      <c r="FN7427" s="2"/>
    </row>
    <row r="7428" spans="153:170" x14ac:dyDescent="0.35">
      <c r="EW7428" s="31"/>
      <c r="FB7428" s="5"/>
      <c r="FI7428" s="5"/>
      <c r="FJ7428" s="139"/>
      <c r="FL7428" s="2"/>
      <c r="FN7428" s="2"/>
    </row>
    <row r="7429" spans="153:170" x14ac:dyDescent="0.35">
      <c r="EW7429" s="31"/>
      <c r="FB7429" s="5"/>
      <c r="FI7429" s="5"/>
      <c r="FJ7429" s="139"/>
      <c r="FL7429" s="2"/>
      <c r="FN7429" s="2"/>
    </row>
    <row r="7430" spans="153:170" x14ac:dyDescent="0.35">
      <c r="EW7430" s="31"/>
      <c r="FB7430" s="5"/>
      <c r="FI7430" s="5"/>
      <c r="FJ7430" s="139"/>
      <c r="FL7430" s="2"/>
      <c r="FN7430" s="2"/>
    </row>
    <row r="7431" spans="153:170" x14ac:dyDescent="0.35">
      <c r="EW7431" s="31"/>
      <c r="FB7431" s="5"/>
      <c r="FI7431" s="5"/>
      <c r="FJ7431" s="139"/>
      <c r="FL7431" s="2"/>
      <c r="FN7431" s="2"/>
    </row>
    <row r="7432" spans="153:170" x14ac:dyDescent="0.35">
      <c r="EW7432" s="31"/>
      <c r="FB7432" s="5"/>
      <c r="FI7432" s="5"/>
      <c r="FJ7432" s="139"/>
      <c r="FL7432" s="2"/>
      <c r="FN7432" s="2"/>
    </row>
    <row r="7433" spans="153:170" x14ac:dyDescent="0.35">
      <c r="EW7433" s="31"/>
      <c r="FB7433" s="5"/>
      <c r="FI7433" s="5"/>
      <c r="FJ7433" s="139"/>
      <c r="FL7433" s="2"/>
      <c r="FN7433" s="2"/>
    </row>
    <row r="7434" spans="153:170" x14ac:dyDescent="0.35">
      <c r="EW7434" s="31"/>
      <c r="FB7434" s="5"/>
      <c r="FI7434" s="5"/>
      <c r="FJ7434" s="139"/>
      <c r="FL7434" s="2"/>
      <c r="FN7434" s="2"/>
    </row>
    <row r="7435" spans="153:170" x14ac:dyDescent="0.35">
      <c r="EW7435" s="31"/>
      <c r="FB7435" s="5"/>
      <c r="FI7435" s="5"/>
      <c r="FJ7435" s="139"/>
      <c r="FL7435" s="2"/>
      <c r="FN7435" s="2"/>
    </row>
    <row r="7436" spans="153:170" x14ac:dyDescent="0.35">
      <c r="EW7436" s="31"/>
      <c r="FB7436" s="5"/>
      <c r="FI7436" s="5"/>
      <c r="FJ7436" s="139"/>
      <c r="FL7436" s="2"/>
      <c r="FN7436" s="2"/>
    </row>
    <row r="7437" spans="153:170" x14ac:dyDescent="0.35">
      <c r="EW7437" s="31"/>
      <c r="FB7437" s="5"/>
      <c r="FI7437" s="5"/>
      <c r="FJ7437" s="139"/>
      <c r="FL7437" s="2"/>
      <c r="FN7437" s="2"/>
    </row>
    <row r="7438" spans="153:170" x14ac:dyDescent="0.35">
      <c r="EW7438" s="31"/>
      <c r="FB7438" s="5"/>
      <c r="FI7438" s="5"/>
      <c r="FJ7438" s="139"/>
      <c r="FL7438" s="2"/>
      <c r="FN7438" s="2"/>
    </row>
    <row r="7439" spans="153:170" x14ac:dyDescent="0.35">
      <c r="EW7439" s="31"/>
      <c r="FB7439" s="5"/>
      <c r="FI7439" s="5"/>
      <c r="FJ7439" s="139"/>
      <c r="FL7439" s="2"/>
      <c r="FN7439" s="2"/>
    </row>
    <row r="7440" spans="153:170" x14ac:dyDescent="0.35">
      <c r="EW7440" s="31"/>
      <c r="FB7440" s="5"/>
      <c r="FI7440" s="5"/>
      <c r="FJ7440" s="139"/>
      <c r="FL7440" s="2"/>
      <c r="FN7440" s="2"/>
    </row>
    <row r="7441" spans="153:170" x14ac:dyDescent="0.35">
      <c r="EW7441" s="31"/>
      <c r="FB7441" s="5"/>
      <c r="FI7441" s="5"/>
      <c r="FJ7441" s="139"/>
      <c r="FL7441" s="2"/>
      <c r="FN7441" s="2"/>
    </row>
    <row r="7442" spans="153:170" x14ac:dyDescent="0.35">
      <c r="EW7442" s="31"/>
      <c r="FB7442" s="5"/>
      <c r="FI7442" s="5"/>
      <c r="FJ7442" s="139"/>
      <c r="FL7442" s="2"/>
      <c r="FN7442" s="2"/>
    </row>
    <row r="7443" spans="153:170" x14ac:dyDescent="0.35">
      <c r="EW7443" s="31"/>
      <c r="FB7443" s="5"/>
      <c r="FI7443" s="5"/>
      <c r="FJ7443" s="139"/>
      <c r="FL7443" s="2"/>
      <c r="FN7443" s="2"/>
    </row>
    <row r="7444" spans="153:170" x14ac:dyDescent="0.35">
      <c r="EW7444" s="31"/>
      <c r="FB7444" s="5"/>
      <c r="FI7444" s="5"/>
      <c r="FJ7444" s="139"/>
      <c r="FL7444" s="2"/>
      <c r="FN7444" s="2"/>
    </row>
    <row r="7445" spans="153:170" x14ac:dyDescent="0.35">
      <c r="EW7445" s="31"/>
      <c r="FB7445" s="5"/>
      <c r="FI7445" s="5"/>
      <c r="FJ7445" s="139"/>
      <c r="FL7445" s="2"/>
      <c r="FN7445" s="2"/>
    </row>
    <row r="7446" spans="153:170" x14ac:dyDescent="0.35">
      <c r="EW7446" s="31"/>
      <c r="FB7446" s="5"/>
      <c r="FI7446" s="5"/>
      <c r="FJ7446" s="139"/>
      <c r="FL7446" s="2"/>
      <c r="FN7446" s="2"/>
    </row>
    <row r="7447" spans="153:170" x14ac:dyDescent="0.35">
      <c r="EW7447" s="31"/>
      <c r="FB7447" s="5"/>
      <c r="FI7447" s="5"/>
      <c r="FJ7447" s="139"/>
      <c r="FL7447" s="2"/>
      <c r="FN7447" s="2"/>
    </row>
    <row r="7448" spans="153:170" x14ac:dyDescent="0.35">
      <c r="EW7448" s="31"/>
      <c r="FB7448" s="5"/>
      <c r="FI7448" s="5"/>
      <c r="FJ7448" s="139"/>
      <c r="FL7448" s="2"/>
      <c r="FN7448" s="2"/>
    </row>
    <row r="7449" spans="153:170" x14ac:dyDescent="0.35">
      <c r="EW7449" s="31"/>
      <c r="FB7449" s="5"/>
      <c r="FI7449" s="5"/>
      <c r="FJ7449" s="139"/>
      <c r="FL7449" s="2"/>
      <c r="FN7449" s="2"/>
    </row>
    <row r="7450" spans="153:170" x14ac:dyDescent="0.35">
      <c r="EW7450" s="31"/>
      <c r="FB7450" s="5"/>
      <c r="FI7450" s="5"/>
      <c r="FJ7450" s="139"/>
      <c r="FL7450" s="2"/>
      <c r="FN7450" s="2"/>
    </row>
    <row r="7451" spans="153:170" x14ac:dyDescent="0.35">
      <c r="EW7451" s="31"/>
      <c r="FB7451" s="5"/>
      <c r="FI7451" s="5"/>
      <c r="FJ7451" s="139"/>
      <c r="FL7451" s="2"/>
      <c r="FN7451" s="2"/>
    </row>
    <row r="7452" spans="153:170" x14ac:dyDescent="0.35">
      <c r="EW7452" s="31"/>
      <c r="FB7452" s="5"/>
      <c r="FI7452" s="5"/>
      <c r="FJ7452" s="139"/>
      <c r="FL7452" s="2"/>
      <c r="FN7452" s="2"/>
    </row>
    <row r="7453" spans="153:170" x14ac:dyDescent="0.35">
      <c r="EW7453" s="31"/>
      <c r="FB7453" s="5"/>
      <c r="FI7453" s="5"/>
      <c r="FJ7453" s="139"/>
      <c r="FL7453" s="2"/>
      <c r="FN7453" s="2"/>
    </row>
    <row r="7454" spans="153:170" x14ac:dyDescent="0.35">
      <c r="EW7454" s="31"/>
      <c r="FB7454" s="5"/>
      <c r="FI7454" s="5"/>
      <c r="FJ7454" s="139"/>
      <c r="FL7454" s="2"/>
      <c r="FN7454" s="2"/>
    </row>
    <row r="7455" spans="153:170" x14ac:dyDescent="0.35">
      <c r="EW7455" s="31"/>
      <c r="FB7455" s="5"/>
      <c r="FI7455" s="5"/>
      <c r="FJ7455" s="139"/>
      <c r="FL7455" s="2"/>
      <c r="FN7455" s="2"/>
    </row>
    <row r="7456" spans="153:170" x14ac:dyDescent="0.35">
      <c r="EW7456" s="31"/>
      <c r="FB7456" s="5"/>
      <c r="FI7456" s="5"/>
      <c r="FJ7456" s="139"/>
      <c r="FL7456" s="2"/>
      <c r="FN7456" s="2"/>
    </row>
    <row r="7457" spans="153:170" x14ac:dyDescent="0.35">
      <c r="EW7457" s="31"/>
      <c r="FB7457" s="5"/>
      <c r="FI7457" s="5"/>
      <c r="FJ7457" s="139"/>
      <c r="FL7457" s="2"/>
      <c r="FN7457" s="2"/>
    </row>
    <row r="7458" spans="153:170" x14ac:dyDescent="0.35">
      <c r="EW7458" s="31"/>
      <c r="FB7458" s="5"/>
      <c r="FI7458" s="5"/>
      <c r="FJ7458" s="139"/>
      <c r="FL7458" s="2"/>
      <c r="FN7458" s="2"/>
    </row>
    <row r="7459" spans="153:170" x14ac:dyDescent="0.35">
      <c r="EW7459" s="31"/>
      <c r="FB7459" s="5"/>
      <c r="FI7459" s="5"/>
      <c r="FJ7459" s="139"/>
      <c r="FL7459" s="2"/>
      <c r="FN7459" s="2"/>
    </row>
    <row r="7460" spans="153:170" x14ac:dyDescent="0.35">
      <c r="EW7460" s="31"/>
      <c r="FB7460" s="5"/>
      <c r="FI7460" s="5"/>
      <c r="FJ7460" s="139"/>
      <c r="FL7460" s="2"/>
      <c r="FN7460" s="2"/>
    </row>
    <row r="7461" spans="153:170" x14ac:dyDescent="0.35">
      <c r="EW7461" s="31"/>
      <c r="FB7461" s="5"/>
      <c r="FI7461" s="5"/>
      <c r="FJ7461" s="139"/>
      <c r="FL7461" s="2"/>
      <c r="FN7461" s="2"/>
    </row>
    <row r="7462" spans="153:170" x14ac:dyDescent="0.35">
      <c r="EW7462" s="31"/>
      <c r="FB7462" s="5"/>
      <c r="FI7462" s="5"/>
      <c r="FJ7462" s="139"/>
      <c r="FL7462" s="2"/>
      <c r="FN7462" s="2"/>
    </row>
    <row r="7463" spans="153:170" x14ac:dyDescent="0.35">
      <c r="EW7463" s="31"/>
      <c r="FB7463" s="5"/>
      <c r="FI7463" s="5"/>
      <c r="FJ7463" s="139"/>
      <c r="FL7463" s="2"/>
      <c r="FN7463" s="2"/>
    </row>
    <row r="7464" spans="153:170" x14ac:dyDescent="0.35">
      <c r="EW7464" s="31"/>
      <c r="FB7464" s="5"/>
      <c r="FI7464" s="5"/>
      <c r="FJ7464" s="139"/>
      <c r="FL7464" s="2"/>
      <c r="FN7464" s="2"/>
    </row>
    <row r="7465" spans="153:170" x14ac:dyDescent="0.35">
      <c r="EW7465" s="31"/>
      <c r="FB7465" s="5"/>
      <c r="FI7465" s="5"/>
      <c r="FJ7465" s="139"/>
      <c r="FL7465" s="2"/>
      <c r="FN7465" s="2"/>
    </row>
    <row r="7466" spans="153:170" x14ac:dyDescent="0.35">
      <c r="EW7466" s="31"/>
      <c r="FB7466" s="5"/>
      <c r="FI7466" s="5"/>
      <c r="FJ7466" s="139"/>
      <c r="FL7466" s="2"/>
      <c r="FN7466" s="2"/>
    </row>
    <row r="7467" spans="153:170" x14ac:dyDescent="0.35">
      <c r="EW7467" s="31"/>
      <c r="FB7467" s="5"/>
      <c r="FI7467" s="5"/>
      <c r="FJ7467" s="139"/>
      <c r="FL7467" s="2"/>
      <c r="FN7467" s="2"/>
    </row>
    <row r="7468" spans="153:170" x14ac:dyDescent="0.35">
      <c r="EW7468" s="31"/>
      <c r="FB7468" s="5"/>
      <c r="FI7468" s="5"/>
      <c r="FJ7468" s="139"/>
      <c r="FL7468" s="2"/>
      <c r="FN7468" s="2"/>
    </row>
    <row r="7469" spans="153:170" x14ac:dyDescent="0.35">
      <c r="EW7469" s="31"/>
      <c r="FB7469" s="5"/>
      <c r="FI7469" s="5"/>
      <c r="FJ7469" s="139"/>
      <c r="FL7469" s="2"/>
      <c r="FN7469" s="2"/>
    </row>
    <row r="7470" spans="153:170" x14ac:dyDescent="0.35">
      <c r="EW7470" s="31"/>
      <c r="FB7470" s="5"/>
      <c r="FI7470" s="5"/>
      <c r="FJ7470" s="139"/>
      <c r="FL7470" s="2"/>
      <c r="FN7470" s="2"/>
    </row>
    <row r="7471" spans="153:170" x14ac:dyDescent="0.35">
      <c r="EW7471" s="31"/>
      <c r="FB7471" s="5"/>
      <c r="FI7471" s="5"/>
      <c r="FJ7471" s="139"/>
      <c r="FL7471" s="2"/>
      <c r="FN7471" s="2"/>
    </row>
    <row r="7472" spans="153:170" x14ac:dyDescent="0.35">
      <c r="EW7472" s="31"/>
      <c r="FB7472" s="5"/>
      <c r="FI7472" s="5"/>
      <c r="FJ7472" s="139"/>
      <c r="FL7472" s="2"/>
      <c r="FN7472" s="2"/>
    </row>
    <row r="7473" spans="153:170" x14ac:dyDescent="0.35">
      <c r="EW7473" s="31"/>
      <c r="FB7473" s="5"/>
      <c r="FI7473" s="5"/>
      <c r="FJ7473" s="139"/>
      <c r="FL7473" s="2"/>
      <c r="FN7473" s="2"/>
    </row>
    <row r="7474" spans="153:170" x14ac:dyDescent="0.35">
      <c r="EW7474" s="31"/>
      <c r="FB7474" s="5"/>
      <c r="FI7474" s="5"/>
      <c r="FJ7474" s="139"/>
      <c r="FL7474" s="2"/>
      <c r="FN7474" s="2"/>
    </row>
    <row r="7475" spans="153:170" x14ac:dyDescent="0.35">
      <c r="EW7475" s="31"/>
      <c r="FB7475" s="5"/>
      <c r="FI7475" s="5"/>
      <c r="FJ7475" s="139"/>
      <c r="FL7475" s="2"/>
      <c r="FN7475" s="2"/>
    </row>
    <row r="7476" spans="153:170" x14ac:dyDescent="0.35">
      <c r="EW7476" s="31"/>
      <c r="FB7476" s="5"/>
      <c r="FI7476" s="5"/>
      <c r="FJ7476" s="139"/>
      <c r="FL7476" s="2"/>
      <c r="FN7476" s="2"/>
    </row>
    <row r="7477" spans="153:170" x14ac:dyDescent="0.35">
      <c r="EW7477" s="31"/>
      <c r="FB7477" s="5"/>
      <c r="FI7477" s="5"/>
      <c r="FJ7477" s="139"/>
      <c r="FL7477" s="2"/>
      <c r="FN7477" s="2"/>
    </row>
    <row r="7478" spans="153:170" x14ac:dyDescent="0.35">
      <c r="EW7478" s="31"/>
      <c r="FB7478" s="5"/>
      <c r="FI7478" s="5"/>
      <c r="FJ7478" s="139"/>
      <c r="FL7478" s="2"/>
      <c r="FN7478" s="2"/>
    </row>
    <row r="7479" spans="153:170" x14ac:dyDescent="0.35">
      <c r="EW7479" s="31"/>
      <c r="FB7479" s="5"/>
      <c r="FI7479" s="5"/>
      <c r="FJ7479" s="139"/>
      <c r="FL7479" s="2"/>
      <c r="FN7479" s="2"/>
    </row>
    <row r="7480" spans="153:170" x14ac:dyDescent="0.35">
      <c r="EW7480" s="31"/>
      <c r="FB7480" s="5"/>
      <c r="FI7480" s="5"/>
      <c r="FJ7480" s="139"/>
      <c r="FL7480" s="2"/>
      <c r="FN7480" s="2"/>
    </row>
    <row r="7481" spans="153:170" x14ac:dyDescent="0.35">
      <c r="EW7481" s="31"/>
      <c r="FB7481" s="5"/>
      <c r="FI7481" s="5"/>
      <c r="FJ7481" s="139"/>
      <c r="FL7481" s="2"/>
      <c r="FN7481" s="2"/>
    </row>
    <row r="7482" spans="153:170" x14ac:dyDescent="0.35">
      <c r="EW7482" s="31"/>
      <c r="FB7482" s="5"/>
      <c r="FI7482" s="5"/>
      <c r="FJ7482" s="139"/>
      <c r="FL7482" s="2"/>
      <c r="FN7482" s="2"/>
    </row>
    <row r="7483" spans="153:170" x14ac:dyDescent="0.35">
      <c r="EW7483" s="31"/>
      <c r="FB7483" s="5"/>
      <c r="FI7483" s="5"/>
      <c r="FJ7483" s="139"/>
      <c r="FL7483" s="2"/>
      <c r="FN7483" s="2"/>
    </row>
    <row r="7484" spans="153:170" x14ac:dyDescent="0.35">
      <c r="EW7484" s="31"/>
      <c r="FB7484" s="5"/>
      <c r="FI7484" s="5"/>
      <c r="FJ7484" s="139"/>
      <c r="FL7484" s="2"/>
      <c r="FN7484" s="2"/>
    </row>
    <row r="7485" spans="153:170" x14ac:dyDescent="0.35">
      <c r="EW7485" s="31"/>
      <c r="FB7485" s="5"/>
      <c r="FI7485" s="5"/>
      <c r="FJ7485" s="139"/>
      <c r="FL7485" s="2"/>
      <c r="FN7485" s="2"/>
    </row>
    <row r="7486" spans="153:170" x14ac:dyDescent="0.35">
      <c r="EW7486" s="31"/>
      <c r="FB7486" s="5"/>
      <c r="FI7486" s="5"/>
      <c r="FJ7486" s="139"/>
      <c r="FL7486" s="2"/>
      <c r="FN7486" s="2"/>
    </row>
    <row r="7487" spans="153:170" x14ac:dyDescent="0.35">
      <c r="EW7487" s="31"/>
      <c r="FB7487" s="5"/>
      <c r="FI7487" s="5"/>
      <c r="FJ7487" s="139"/>
      <c r="FL7487" s="2"/>
      <c r="FN7487" s="2"/>
    </row>
    <row r="7488" spans="153:170" x14ac:dyDescent="0.35">
      <c r="EW7488" s="31"/>
      <c r="FB7488" s="5"/>
      <c r="FI7488" s="5"/>
      <c r="FJ7488" s="139"/>
      <c r="FL7488" s="2"/>
      <c r="FN7488" s="2"/>
    </row>
    <row r="7489" spans="153:170" x14ac:dyDescent="0.35">
      <c r="EW7489" s="31"/>
      <c r="FB7489" s="5"/>
      <c r="FI7489" s="5"/>
      <c r="FJ7489" s="139"/>
      <c r="FL7489" s="2"/>
      <c r="FN7489" s="2"/>
    </row>
    <row r="7490" spans="153:170" x14ac:dyDescent="0.35">
      <c r="EW7490" s="31"/>
      <c r="FB7490" s="5"/>
      <c r="FI7490" s="5"/>
      <c r="FJ7490" s="139"/>
      <c r="FL7490" s="2"/>
      <c r="FN7490" s="2"/>
    </row>
    <row r="7491" spans="153:170" x14ac:dyDescent="0.35">
      <c r="EW7491" s="31"/>
      <c r="FB7491" s="5"/>
      <c r="FI7491" s="5"/>
      <c r="FJ7491" s="139"/>
      <c r="FL7491" s="2"/>
      <c r="FN7491" s="2"/>
    </row>
    <row r="7492" spans="153:170" x14ac:dyDescent="0.35">
      <c r="EW7492" s="31"/>
      <c r="FB7492" s="5"/>
      <c r="FI7492" s="5"/>
      <c r="FJ7492" s="139"/>
      <c r="FL7492" s="2"/>
      <c r="FN7492" s="2"/>
    </row>
    <row r="7493" spans="153:170" x14ac:dyDescent="0.35">
      <c r="EW7493" s="31"/>
      <c r="FB7493" s="5"/>
      <c r="FI7493" s="5"/>
      <c r="FJ7493" s="139"/>
      <c r="FL7493" s="2"/>
      <c r="FN7493" s="2"/>
    </row>
    <row r="7494" spans="153:170" x14ac:dyDescent="0.35">
      <c r="EW7494" s="31"/>
      <c r="FB7494" s="5"/>
      <c r="FI7494" s="5"/>
      <c r="FJ7494" s="139"/>
      <c r="FL7494" s="2"/>
      <c r="FN7494" s="2"/>
    </row>
    <row r="7495" spans="153:170" x14ac:dyDescent="0.35">
      <c r="EW7495" s="31"/>
      <c r="FB7495" s="5"/>
      <c r="FI7495" s="5"/>
      <c r="FJ7495" s="139"/>
      <c r="FL7495" s="2"/>
      <c r="FN7495" s="2"/>
    </row>
    <row r="7496" spans="153:170" x14ac:dyDescent="0.35">
      <c r="EW7496" s="31"/>
      <c r="FB7496" s="5"/>
      <c r="FI7496" s="5"/>
      <c r="FJ7496" s="139"/>
      <c r="FL7496" s="2"/>
      <c r="FN7496" s="2"/>
    </row>
    <row r="7497" spans="153:170" x14ac:dyDescent="0.35">
      <c r="EW7497" s="31"/>
      <c r="FB7497" s="5"/>
      <c r="FI7497" s="5"/>
      <c r="FJ7497" s="139"/>
      <c r="FL7497" s="2"/>
      <c r="FN7497" s="2"/>
    </row>
    <row r="7498" spans="153:170" x14ac:dyDescent="0.35">
      <c r="EW7498" s="31"/>
      <c r="FB7498" s="5"/>
      <c r="FI7498" s="5"/>
      <c r="FJ7498" s="139"/>
      <c r="FL7498" s="2"/>
      <c r="FN7498" s="2"/>
    </row>
    <row r="7499" spans="153:170" x14ac:dyDescent="0.35">
      <c r="EW7499" s="31"/>
      <c r="FB7499" s="5"/>
      <c r="FI7499" s="5"/>
      <c r="FJ7499" s="139"/>
      <c r="FL7499" s="2"/>
      <c r="FN7499" s="2"/>
    </row>
    <row r="7500" spans="153:170" x14ac:dyDescent="0.35">
      <c r="EW7500" s="31"/>
      <c r="FB7500" s="5"/>
      <c r="FI7500" s="5"/>
      <c r="FJ7500" s="139"/>
      <c r="FL7500" s="2"/>
      <c r="FN7500" s="2"/>
    </row>
    <row r="7501" spans="153:170" x14ac:dyDescent="0.35">
      <c r="EW7501" s="31"/>
      <c r="FB7501" s="5"/>
      <c r="FI7501" s="5"/>
      <c r="FJ7501" s="139"/>
      <c r="FL7501" s="2"/>
      <c r="FN7501" s="2"/>
    </row>
    <row r="7502" spans="153:170" x14ac:dyDescent="0.35">
      <c r="EW7502" s="31"/>
      <c r="FB7502" s="5"/>
      <c r="FI7502" s="5"/>
      <c r="FJ7502" s="139"/>
      <c r="FL7502" s="2"/>
      <c r="FN7502" s="2"/>
    </row>
    <row r="7503" spans="153:170" x14ac:dyDescent="0.35">
      <c r="EW7503" s="31"/>
      <c r="FB7503" s="5"/>
      <c r="FI7503" s="5"/>
      <c r="FJ7503" s="139"/>
      <c r="FL7503" s="2"/>
      <c r="FN7503" s="2"/>
    </row>
    <row r="7504" spans="153:170" x14ac:dyDescent="0.35">
      <c r="EW7504" s="31"/>
      <c r="FB7504" s="5"/>
      <c r="FI7504" s="5"/>
      <c r="FJ7504" s="139"/>
      <c r="FL7504" s="2"/>
      <c r="FN7504" s="2"/>
    </row>
    <row r="7505" spans="153:170" x14ac:dyDescent="0.35">
      <c r="EW7505" s="31"/>
      <c r="FB7505" s="5"/>
      <c r="FI7505" s="5"/>
      <c r="FJ7505" s="139"/>
      <c r="FL7505" s="2"/>
      <c r="FN7505" s="2"/>
    </row>
    <row r="7506" spans="153:170" x14ac:dyDescent="0.35">
      <c r="EW7506" s="31"/>
      <c r="FB7506" s="5"/>
      <c r="FI7506" s="5"/>
      <c r="FJ7506" s="139"/>
      <c r="FL7506" s="2"/>
      <c r="FN7506" s="2"/>
    </row>
    <row r="7507" spans="153:170" x14ac:dyDescent="0.35">
      <c r="EW7507" s="31"/>
      <c r="FB7507" s="5"/>
      <c r="FI7507" s="5"/>
      <c r="FJ7507" s="139"/>
      <c r="FL7507" s="2"/>
      <c r="FN7507" s="2"/>
    </row>
    <row r="7508" spans="153:170" x14ac:dyDescent="0.35">
      <c r="EW7508" s="31"/>
      <c r="FB7508" s="5"/>
      <c r="FI7508" s="5"/>
      <c r="FJ7508" s="139"/>
      <c r="FL7508" s="2"/>
      <c r="FN7508" s="2"/>
    </row>
    <row r="7509" spans="153:170" x14ac:dyDescent="0.35">
      <c r="EW7509" s="31"/>
      <c r="FB7509" s="5"/>
      <c r="FI7509" s="5"/>
      <c r="FJ7509" s="139"/>
      <c r="FL7509" s="2"/>
      <c r="FN7509" s="2"/>
    </row>
    <row r="7510" spans="153:170" x14ac:dyDescent="0.35">
      <c r="EW7510" s="31"/>
      <c r="FB7510" s="5"/>
      <c r="FI7510" s="5"/>
      <c r="FJ7510" s="139"/>
      <c r="FL7510" s="2"/>
      <c r="FN7510" s="2"/>
    </row>
    <row r="7511" spans="153:170" x14ac:dyDescent="0.35">
      <c r="EW7511" s="31"/>
      <c r="FB7511" s="5"/>
      <c r="FI7511" s="5"/>
      <c r="FJ7511" s="139"/>
      <c r="FL7511" s="2"/>
      <c r="FN7511" s="2"/>
    </row>
    <row r="7512" spans="153:170" x14ac:dyDescent="0.35">
      <c r="EW7512" s="31"/>
      <c r="FB7512" s="5"/>
      <c r="FI7512" s="5"/>
      <c r="FJ7512" s="139"/>
      <c r="FL7512" s="2"/>
      <c r="FN7512" s="2"/>
    </row>
    <row r="7513" spans="153:170" x14ac:dyDescent="0.35">
      <c r="EW7513" s="31"/>
      <c r="FB7513" s="5"/>
      <c r="FI7513" s="5"/>
      <c r="FJ7513" s="139"/>
      <c r="FL7513" s="2"/>
      <c r="FN7513" s="2"/>
    </row>
    <row r="7514" spans="153:170" x14ac:dyDescent="0.35">
      <c r="EW7514" s="31"/>
      <c r="FB7514" s="5"/>
      <c r="FI7514" s="5"/>
      <c r="FJ7514" s="139"/>
      <c r="FL7514" s="2"/>
      <c r="FN7514" s="2"/>
    </row>
    <row r="7515" spans="153:170" x14ac:dyDescent="0.35">
      <c r="EW7515" s="31"/>
      <c r="FB7515" s="5"/>
      <c r="FI7515" s="5"/>
      <c r="FJ7515" s="139"/>
      <c r="FL7515" s="2"/>
      <c r="FN7515" s="2"/>
    </row>
    <row r="7516" spans="153:170" x14ac:dyDescent="0.35">
      <c r="EW7516" s="31"/>
      <c r="FB7516" s="5"/>
      <c r="FI7516" s="5"/>
      <c r="FJ7516" s="139"/>
      <c r="FL7516" s="2"/>
      <c r="FN7516" s="2"/>
    </row>
    <row r="7517" spans="153:170" x14ac:dyDescent="0.35">
      <c r="EW7517" s="31"/>
      <c r="FB7517" s="5"/>
      <c r="FI7517" s="5"/>
      <c r="FJ7517" s="139"/>
      <c r="FL7517" s="2"/>
      <c r="FN7517" s="2"/>
    </row>
    <row r="7518" spans="153:170" x14ac:dyDescent="0.35">
      <c r="EW7518" s="31"/>
      <c r="FB7518" s="5"/>
      <c r="FI7518" s="5"/>
      <c r="FJ7518" s="139"/>
      <c r="FL7518" s="2"/>
      <c r="FN7518" s="2"/>
    </row>
    <row r="7519" spans="153:170" x14ac:dyDescent="0.35">
      <c r="EW7519" s="31"/>
      <c r="FB7519" s="5"/>
      <c r="FI7519" s="5"/>
      <c r="FJ7519" s="139"/>
      <c r="FL7519" s="2"/>
      <c r="FN7519" s="2"/>
    </row>
    <row r="7520" spans="153:170" x14ac:dyDescent="0.35">
      <c r="EW7520" s="31"/>
      <c r="FB7520" s="5"/>
      <c r="FI7520" s="5"/>
      <c r="FJ7520" s="139"/>
      <c r="FL7520" s="2"/>
      <c r="FN7520" s="2"/>
    </row>
    <row r="7521" spans="153:170" x14ac:dyDescent="0.35">
      <c r="EW7521" s="31"/>
      <c r="FB7521" s="5"/>
      <c r="FI7521" s="5"/>
      <c r="FJ7521" s="139"/>
      <c r="FL7521" s="2"/>
      <c r="FN7521" s="2"/>
    </row>
    <row r="7522" spans="153:170" x14ac:dyDescent="0.35">
      <c r="EW7522" s="31"/>
      <c r="FB7522" s="5"/>
      <c r="FI7522" s="5"/>
      <c r="FJ7522" s="139"/>
      <c r="FL7522" s="2"/>
      <c r="FN7522" s="2"/>
    </row>
    <row r="7523" spans="153:170" x14ac:dyDescent="0.35">
      <c r="EW7523" s="31"/>
      <c r="FB7523" s="5"/>
      <c r="FI7523" s="5"/>
      <c r="FJ7523" s="139"/>
      <c r="FL7523" s="2"/>
      <c r="FN7523" s="2"/>
    </row>
    <row r="7524" spans="153:170" x14ac:dyDescent="0.35">
      <c r="EW7524" s="31"/>
      <c r="FB7524" s="5"/>
      <c r="FI7524" s="5"/>
      <c r="FJ7524" s="139"/>
      <c r="FL7524" s="2"/>
      <c r="FN7524" s="2"/>
    </row>
    <row r="7525" spans="153:170" x14ac:dyDescent="0.35">
      <c r="EW7525" s="31"/>
      <c r="FB7525" s="5"/>
      <c r="FI7525" s="5"/>
      <c r="FJ7525" s="139"/>
      <c r="FL7525" s="2"/>
      <c r="FN7525" s="2"/>
    </row>
    <row r="7526" spans="153:170" x14ac:dyDescent="0.35">
      <c r="EW7526" s="31"/>
      <c r="FB7526" s="5"/>
      <c r="FI7526" s="5"/>
      <c r="FJ7526" s="139"/>
      <c r="FL7526" s="2"/>
      <c r="FN7526" s="2"/>
    </row>
    <row r="7527" spans="153:170" x14ac:dyDescent="0.35">
      <c r="EW7527" s="31"/>
      <c r="FB7527" s="5"/>
      <c r="FI7527" s="5"/>
      <c r="FJ7527" s="139"/>
      <c r="FL7527" s="2"/>
      <c r="FN7527" s="2"/>
    </row>
    <row r="7528" spans="153:170" x14ac:dyDescent="0.35">
      <c r="EW7528" s="31"/>
      <c r="FB7528" s="5"/>
      <c r="FI7528" s="5"/>
      <c r="FJ7528" s="139"/>
      <c r="FL7528" s="2"/>
      <c r="FN7528" s="2"/>
    </row>
    <row r="7529" spans="153:170" x14ac:dyDescent="0.35">
      <c r="EW7529" s="31"/>
      <c r="FB7529" s="5"/>
      <c r="FI7529" s="5"/>
      <c r="FJ7529" s="139"/>
      <c r="FL7529" s="2"/>
      <c r="FN7529" s="2"/>
    </row>
    <row r="7530" spans="153:170" x14ac:dyDescent="0.35">
      <c r="EW7530" s="31"/>
      <c r="FB7530" s="5"/>
      <c r="FI7530" s="5"/>
      <c r="FJ7530" s="139"/>
      <c r="FL7530" s="2"/>
      <c r="FN7530" s="2"/>
    </row>
    <row r="7531" spans="153:170" x14ac:dyDescent="0.35">
      <c r="EW7531" s="31"/>
      <c r="FB7531" s="5"/>
      <c r="FI7531" s="5"/>
      <c r="FJ7531" s="139"/>
      <c r="FL7531" s="2"/>
      <c r="FN7531" s="2"/>
    </row>
    <row r="7532" spans="153:170" x14ac:dyDescent="0.35">
      <c r="EW7532" s="31"/>
      <c r="FB7532" s="5"/>
      <c r="FI7532" s="5"/>
      <c r="FJ7532" s="139"/>
      <c r="FL7532" s="2"/>
      <c r="FN7532" s="2"/>
    </row>
    <row r="7533" spans="153:170" x14ac:dyDescent="0.35">
      <c r="EW7533" s="31"/>
      <c r="FB7533" s="5"/>
      <c r="FI7533" s="5"/>
      <c r="FJ7533" s="139"/>
      <c r="FL7533" s="2"/>
      <c r="FN7533" s="2"/>
    </row>
    <row r="7534" spans="153:170" x14ac:dyDescent="0.35">
      <c r="EW7534" s="31"/>
      <c r="FB7534" s="5"/>
      <c r="FI7534" s="5"/>
      <c r="FJ7534" s="139"/>
      <c r="FL7534" s="2"/>
      <c r="FN7534" s="2"/>
    </row>
    <row r="7535" spans="153:170" x14ac:dyDescent="0.35">
      <c r="EW7535" s="31"/>
      <c r="FB7535" s="5"/>
      <c r="FI7535" s="5"/>
      <c r="FJ7535" s="139"/>
      <c r="FL7535" s="2"/>
      <c r="FN7535" s="2"/>
    </row>
    <row r="7536" spans="153:170" x14ac:dyDescent="0.35">
      <c r="EW7536" s="31"/>
      <c r="FB7536" s="5"/>
      <c r="FI7536" s="5"/>
      <c r="FJ7536" s="139"/>
      <c r="FL7536" s="2"/>
      <c r="FN7536" s="2"/>
    </row>
    <row r="7537" spans="153:170" x14ac:dyDescent="0.35">
      <c r="EW7537" s="31"/>
      <c r="FB7537" s="5"/>
      <c r="FI7537" s="5"/>
      <c r="FJ7537" s="139"/>
      <c r="FL7537" s="2"/>
      <c r="FN7537" s="2"/>
    </row>
    <row r="7538" spans="153:170" x14ac:dyDescent="0.35">
      <c r="EW7538" s="31"/>
      <c r="FB7538" s="5"/>
      <c r="FI7538" s="5"/>
      <c r="FJ7538" s="139"/>
      <c r="FL7538" s="2"/>
      <c r="FN7538" s="2"/>
    </row>
    <row r="7539" spans="153:170" x14ac:dyDescent="0.35">
      <c r="EW7539" s="31"/>
      <c r="FB7539" s="5"/>
      <c r="FI7539" s="5"/>
      <c r="FJ7539" s="139"/>
      <c r="FL7539" s="2"/>
      <c r="FN7539" s="2"/>
    </row>
    <row r="7540" spans="153:170" x14ac:dyDescent="0.35">
      <c r="EW7540" s="31"/>
      <c r="FB7540" s="5"/>
      <c r="FI7540" s="5"/>
      <c r="FJ7540" s="139"/>
      <c r="FL7540" s="2"/>
      <c r="FN7540" s="2"/>
    </row>
    <row r="7541" spans="153:170" x14ac:dyDescent="0.35">
      <c r="EW7541" s="31"/>
      <c r="FB7541" s="5"/>
      <c r="FI7541" s="5"/>
      <c r="FJ7541" s="139"/>
      <c r="FL7541" s="2"/>
      <c r="FN7541" s="2"/>
    </row>
    <row r="7542" spans="153:170" x14ac:dyDescent="0.35">
      <c r="EW7542" s="31"/>
      <c r="FB7542" s="5"/>
      <c r="FI7542" s="5"/>
      <c r="FJ7542" s="139"/>
      <c r="FL7542" s="2"/>
      <c r="FN7542" s="2"/>
    </row>
    <row r="7543" spans="153:170" x14ac:dyDescent="0.35">
      <c r="EW7543" s="31"/>
      <c r="FB7543" s="5"/>
      <c r="FI7543" s="5"/>
      <c r="FJ7543" s="139"/>
      <c r="FL7543" s="2"/>
      <c r="FN7543" s="2"/>
    </row>
    <row r="7544" spans="153:170" x14ac:dyDescent="0.35">
      <c r="EW7544" s="31"/>
      <c r="FB7544" s="5"/>
      <c r="FI7544" s="5"/>
      <c r="FJ7544" s="139"/>
      <c r="FL7544" s="2"/>
      <c r="FN7544" s="2"/>
    </row>
    <row r="7545" spans="153:170" x14ac:dyDescent="0.35">
      <c r="EW7545" s="31"/>
      <c r="FB7545" s="5"/>
      <c r="FI7545" s="5"/>
      <c r="FJ7545" s="139"/>
      <c r="FL7545" s="2"/>
      <c r="FN7545" s="2"/>
    </row>
    <row r="7546" spans="153:170" x14ac:dyDescent="0.35">
      <c r="EW7546" s="31"/>
      <c r="FB7546" s="5"/>
      <c r="FI7546" s="5"/>
      <c r="FJ7546" s="139"/>
      <c r="FL7546" s="2"/>
      <c r="FN7546" s="2"/>
    </row>
    <row r="7547" spans="153:170" x14ac:dyDescent="0.35">
      <c r="EW7547" s="31"/>
      <c r="FB7547" s="5"/>
      <c r="FI7547" s="5"/>
      <c r="FJ7547" s="139"/>
      <c r="FL7547" s="2"/>
      <c r="FN7547" s="2"/>
    </row>
    <row r="7548" spans="153:170" x14ac:dyDescent="0.35">
      <c r="EW7548" s="31"/>
      <c r="FB7548" s="5"/>
      <c r="FI7548" s="5"/>
      <c r="FJ7548" s="139"/>
      <c r="FL7548" s="2"/>
      <c r="FN7548" s="2"/>
    </row>
    <row r="7549" spans="153:170" x14ac:dyDescent="0.35">
      <c r="EW7549" s="31"/>
      <c r="FB7549" s="5"/>
      <c r="FI7549" s="5"/>
      <c r="FJ7549" s="139"/>
      <c r="FL7549" s="2"/>
      <c r="FN7549" s="2"/>
    </row>
    <row r="7550" spans="153:170" x14ac:dyDescent="0.35">
      <c r="EW7550" s="31"/>
      <c r="FB7550" s="5"/>
      <c r="FI7550" s="5"/>
      <c r="FJ7550" s="139"/>
      <c r="FL7550" s="2"/>
      <c r="FN7550" s="2"/>
    </row>
    <row r="7551" spans="153:170" x14ac:dyDescent="0.35">
      <c r="EW7551" s="31"/>
      <c r="FB7551" s="5"/>
      <c r="FI7551" s="5"/>
      <c r="FJ7551" s="139"/>
      <c r="FL7551" s="2"/>
      <c r="FN7551" s="2"/>
    </row>
    <row r="7552" spans="153:170" x14ac:dyDescent="0.35">
      <c r="EW7552" s="31"/>
      <c r="FB7552" s="5"/>
      <c r="FI7552" s="5"/>
      <c r="FJ7552" s="139"/>
      <c r="FL7552" s="2"/>
      <c r="FN7552" s="2"/>
    </row>
    <row r="7553" spans="153:170" x14ac:dyDescent="0.35">
      <c r="EW7553" s="31"/>
      <c r="FB7553" s="5"/>
      <c r="FI7553" s="5"/>
      <c r="FJ7553" s="139"/>
      <c r="FL7553" s="2"/>
      <c r="FN7553" s="2"/>
    </row>
    <row r="7554" spans="153:170" x14ac:dyDescent="0.35">
      <c r="EW7554" s="31"/>
      <c r="FB7554" s="5"/>
      <c r="FI7554" s="5"/>
      <c r="FJ7554" s="139"/>
      <c r="FL7554" s="2"/>
      <c r="FN7554" s="2"/>
    </row>
    <row r="7555" spans="153:170" x14ac:dyDescent="0.35">
      <c r="EW7555" s="31"/>
      <c r="FB7555" s="5"/>
      <c r="FI7555" s="5"/>
      <c r="FJ7555" s="139"/>
      <c r="FL7555" s="2"/>
      <c r="FN7555" s="2"/>
    </row>
    <row r="7556" spans="153:170" x14ac:dyDescent="0.35">
      <c r="EW7556" s="31"/>
      <c r="FB7556" s="5"/>
      <c r="FI7556" s="5"/>
      <c r="FJ7556" s="139"/>
      <c r="FL7556" s="2"/>
      <c r="FN7556" s="2"/>
    </row>
    <row r="7557" spans="153:170" x14ac:dyDescent="0.35">
      <c r="EW7557" s="31"/>
      <c r="FB7557" s="5"/>
      <c r="FI7557" s="5"/>
      <c r="FJ7557" s="139"/>
      <c r="FL7557" s="2"/>
      <c r="FN7557" s="2"/>
    </row>
    <row r="7558" spans="153:170" x14ac:dyDescent="0.35">
      <c r="EW7558" s="31"/>
      <c r="FB7558" s="5"/>
      <c r="FI7558" s="5"/>
      <c r="FJ7558" s="139"/>
      <c r="FL7558" s="2"/>
      <c r="FN7558" s="2"/>
    </row>
    <row r="7559" spans="153:170" x14ac:dyDescent="0.35">
      <c r="EW7559" s="31"/>
      <c r="FB7559" s="5"/>
      <c r="FI7559" s="5"/>
      <c r="FJ7559" s="139"/>
      <c r="FL7559" s="2"/>
      <c r="FN7559" s="2"/>
    </row>
    <row r="7560" spans="153:170" x14ac:dyDescent="0.35">
      <c r="EW7560" s="31"/>
      <c r="FB7560" s="5"/>
      <c r="FI7560" s="5"/>
      <c r="FJ7560" s="139"/>
      <c r="FL7560" s="2"/>
      <c r="FN7560" s="2"/>
    </row>
    <row r="7561" spans="153:170" x14ac:dyDescent="0.35">
      <c r="EW7561" s="31"/>
      <c r="FB7561" s="5"/>
      <c r="FI7561" s="5"/>
      <c r="FJ7561" s="139"/>
      <c r="FL7561" s="2"/>
      <c r="FN7561" s="2"/>
    </row>
    <row r="7562" spans="153:170" x14ac:dyDescent="0.35">
      <c r="EW7562" s="31"/>
      <c r="FB7562" s="5"/>
      <c r="FI7562" s="5"/>
      <c r="FJ7562" s="139"/>
      <c r="FL7562" s="2"/>
      <c r="FN7562" s="2"/>
    </row>
    <row r="7563" spans="153:170" x14ac:dyDescent="0.35">
      <c r="EW7563" s="31"/>
      <c r="FB7563" s="5"/>
      <c r="FI7563" s="5"/>
      <c r="FJ7563" s="139"/>
      <c r="FL7563" s="2"/>
      <c r="FN7563" s="2"/>
    </row>
    <row r="7564" spans="153:170" x14ac:dyDescent="0.35">
      <c r="EW7564" s="31"/>
      <c r="FB7564" s="5"/>
      <c r="FI7564" s="5"/>
      <c r="FJ7564" s="139"/>
      <c r="FL7564" s="2"/>
      <c r="FN7564" s="2"/>
    </row>
    <row r="7565" spans="153:170" x14ac:dyDescent="0.35">
      <c r="EW7565" s="31"/>
      <c r="FB7565" s="5"/>
      <c r="FI7565" s="5"/>
      <c r="FJ7565" s="139"/>
      <c r="FL7565" s="2"/>
      <c r="FN7565" s="2"/>
    </row>
    <row r="7566" spans="153:170" x14ac:dyDescent="0.35">
      <c r="EW7566" s="31"/>
      <c r="FB7566" s="5"/>
      <c r="FI7566" s="5"/>
      <c r="FJ7566" s="139"/>
      <c r="FL7566" s="2"/>
      <c r="FN7566" s="2"/>
    </row>
    <row r="7567" spans="153:170" x14ac:dyDescent="0.35">
      <c r="EW7567" s="31"/>
      <c r="FB7567" s="5"/>
      <c r="FI7567" s="5"/>
      <c r="FJ7567" s="139"/>
      <c r="FL7567" s="2"/>
      <c r="FN7567" s="2"/>
    </row>
    <row r="7568" spans="153:170" x14ac:dyDescent="0.35">
      <c r="EW7568" s="31"/>
      <c r="FB7568" s="5"/>
      <c r="FI7568" s="5"/>
      <c r="FJ7568" s="139"/>
      <c r="FL7568" s="2"/>
      <c r="FN7568" s="2"/>
    </row>
    <row r="7569" spans="153:170" x14ac:dyDescent="0.35">
      <c r="EW7569" s="31"/>
      <c r="FB7569" s="5"/>
      <c r="FI7569" s="5"/>
      <c r="FJ7569" s="139"/>
      <c r="FL7569" s="2"/>
      <c r="FN7569" s="2"/>
    </row>
    <row r="7570" spans="153:170" x14ac:dyDescent="0.35">
      <c r="EW7570" s="31"/>
      <c r="FB7570" s="5"/>
      <c r="FI7570" s="5"/>
      <c r="FJ7570" s="139"/>
      <c r="FL7570" s="2"/>
      <c r="FN7570" s="2"/>
    </row>
    <row r="7571" spans="153:170" x14ac:dyDescent="0.35">
      <c r="EW7571" s="31"/>
      <c r="FB7571" s="5"/>
      <c r="FI7571" s="5"/>
      <c r="FJ7571" s="139"/>
      <c r="FL7571" s="2"/>
      <c r="FN7571" s="2"/>
    </row>
    <row r="7572" spans="153:170" x14ac:dyDescent="0.35">
      <c r="EW7572" s="31"/>
      <c r="FB7572" s="5"/>
      <c r="FI7572" s="5"/>
      <c r="FJ7572" s="139"/>
      <c r="FL7572" s="2"/>
      <c r="FN7572" s="2"/>
    </row>
    <row r="7573" spans="153:170" x14ac:dyDescent="0.35">
      <c r="EW7573" s="31"/>
      <c r="FB7573" s="5"/>
      <c r="FI7573" s="5"/>
      <c r="FJ7573" s="139"/>
      <c r="FL7573" s="2"/>
      <c r="FN7573" s="2"/>
    </row>
    <row r="7574" spans="153:170" x14ac:dyDescent="0.35">
      <c r="EW7574" s="31"/>
      <c r="FB7574" s="5"/>
      <c r="FI7574" s="5"/>
      <c r="FJ7574" s="139"/>
      <c r="FL7574" s="2"/>
      <c r="FN7574" s="2"/>
    </row>
    <row r="7575" spans="153:170" x14ac:dyDescent="0.35">
      <c r="EW7575" s="31"/>
      <c r="FB7575" s="5"/>
      <c r="FI7575" s="5"/>
      <c r="FJ7575" s="139"/>
      <c r="FL7575" s="2"/>
      <c r="FN7575" s="2"/>
    </row>
    <row r="7576" spans="153:170" x14ac:dyDescent="0.35">
      <c r="EW7576" s="31"/>
      <c r="FB7576" s="5"/>
      <c r="FI7576" s="5"/>
      <c r="FJ7576" s="139"/>
      <c r="FL7576" s="2"/>
      <c r="FN7576" s="2"/>
    </row>
    <row r="7577" spans="153:170" x14ac:dyDescent="0.35">
      <c r="EW7577" s="31"/>
      <c r="FB7577" s="5"/>
      <c r="FI7577" s="5"/>
      <c r="FJ7577" s="139"/>
      <c r="FL7577" s="2"/>
      <c r="FN7577" s="2"/>
    </row>
    <row r="7578" spans="153:170" x14ac:dyDescent="0.35">
      <c r="EW7578" s="31"/>
      <c r="FB7578" s="5"/>
      <c r="FI7578" s="5"/>
      <c r="FJ7578" s="139"/>
      <c r="FL7578" s="2"/>
      <c r="FN7578" s="2"/>
    </row>
    <row r="7579" spans="153:170" x14ac:dyDescent="0.35">
      <c r="EW7579" s="31"/>
      <c r="FB7579" s="5"/>
      <c r="FI7579" s="5"/>
      <c r="FJ7579" s="139"/>
      <c r="FL7579" s="2"/>
      <c r="FN7579" s="2"/>
    </row>
    <row r="7580" spans="153:170" x14ac:dyDescent="0.35">
      <c r="EW7580" s="31"/>
      <c r="FB7580" s="5"/>
      <c r="FI7580" s="5"/>
      <c r="FJ7580" s="139"/>
      <c r="FL7580" s="2"/>
      <c r="FN7580" s="2"/>
    </row>
    <row r="7581" spans="153:170" x14ac:dyDescent="0.35">
      <c r="EW7581" s="31"/>
      <c r="FB7581" s="5"/>
      <c r="FI7581" s="5"/>
      <c r="FJ7581" s="139"/>
      <c r="FL7581" s="2"/>
      <c r="FN7581" s="2"/>
    </row>
    <row r="7582" spans="153:170" x14ac:dyDescent="0.35">
      <c r="EW7582" s="31"/>
      <c r="FB7582" s="5"/>
      <c r="FI7582" s="5"/>
      <c r="FJ7582" s="139"/>
      <c r="FL7582" s="2"/>
      <c r="FN7582" s="2"/>
    </row>
    <row r="7583" spans="153:170" x14ac:dyDescent="0.35">
      <c r="EW7583" s="31"/>
      <c r="FB7583" s="5"/>
      <c r="FI7583" s="5"/>
      <c r="FJ7583" s="139"/>
      <c r="FL7583" s="2"/>
      <c r="FN7583" s="2"/>
    </row>
    <row r="7584" spans="153:170" x14ac:dyDescent="0.35">
      <c r="EW7584" s="31"/>
      <c r="FB7584" s="5"/>
      <c r="FI7584" s="5"/>
      <c r="FJ7584" s="139"/>
      <c r="FL7584" s="2"/>
      <c r="FN7584" s="2"/>
    </row>
    <row r="7585" spans="153:170" x14ac:dyDescent="0.35">
      <c r="EW7585" s="31"/>
      <c r="FB7585" s="5"/>
      <c r="FI7585" s="5"/>
      <c r="FJ7585" s="139"/>
      <c r="FL7585" s="2"/>
      <c r="FN7585" s="2"/>
    </row>
    <row r="7586" spans="153:170" x14ac:dyDescent="0.35">
      <c r="EW7586" s="31"/>
      <c r="FB7586" s="5"/>
      <c r="FI7586" s="5"/>
      <c r="FJ7586" s="139"/>
      <c r="FL7586" s="2"/>
      <c r="FN7586" s="2"/>
    </row>
    <row r="7587" spans="153:170" x14ac:dyDescent="0.35">
      <c r="EW7587" s="31"/>
      <c r="FB7587" s="5"/>
      <c r="FI7587" s="5"/>
      <c r="FJ7587" s="139"/>
      <c r="FL7587" s="2"/>
      <c r="FN7587" s="2"/>
    </row>
    <row r="7588" spans="153:170" x14ac:dyDescent="0.35">
      <c r="EW7588" s="31"/>
      <c r="FB7588" s="5"/>
      <c r="FI7588" s="5"/>
      <c r="FJ7588" s="139"/>
      <c r="FL7588" s="2"/>
      <c r="FN7588" s="2"/>
    </row>
    <row r="7589" spans="153:170" x14ac:dyDescent="0.35">
      <c r="EW7589" s="31"/>
      <c r="FB7589" s="5"/>
      <c r="FI7589" s="5"/>
      <c r="FJ7589" s="139"/>
      <c r="FL7589" s="2"/>
      <c r="FN7589" s="2"/>
    </row>
    <row r="7590" spans="153:170" x14ac:dyDescent="0.35">
      <c r="EW7590" s="31"/>
      <c r="FB7590" s="5"/>
      <c r="FI7590" s="5"/>
      <c r="FJ7590" s="139"/>
      <c r="FL7590" s="2"/>
      <c r="FN7590" s="2"/>
    </row>
    <row r="7591" spans="153:170" x14ac:dyDescent="0.35">
      <c r="EW7591" s="31"/>
      <c r="FB7591" s="5"/>
      <c r="FI7591" s="5"/>
      <c r="FJ7591" s="139"/>
      <c r="FL7591" s="2"/>
      <c r="FN7591" s="2"/>
    </row>
    <row r="7592" spans="153:170" x14ac:dyDescent="0.35">
      <c r="EW7592" s="31"/>
      <c r="FB7592" s="5"/>
      <c r="FI7592" s="5"/>
      <c r="FJ7592" s="139"/>
      <c r="FL7592" s="2"/>
      <c r="FN7592" s="2"/>
    </row>
    <row r="7593" spans="153:170" x14ac:dyDescent="0.35">
      <c r="EW7593" s="31"/>
      <c r="FB7593" s="5"/>
      <c r="FI7593" s="5"/>
      <c r="FJ7593" s="139"/>
      <c r="FL7593" s="2"/>
      <c r="FN7593" s="2"/>
    </row>
    <row r="7594" spans="153:170" x14ac:dyDescent="0.35">
      <c r="EW7594" s="31"/>
      <c r="FB7594" s="5"/>
      <c r="FI7594" s="5"/>
      <c r="FJ7594" s="139"/>
      <c r="FL7594" s="2"/>
      <c r="FN7594" s="2"/>
    </row>
    <row r="7595" spans="153:170" x14ac:dyDescent="0.35">
      <c r="EW7595" s="31"/>
      <c r="FB7595" s="5"/>
      <c r="FI7595" s="5"/>
      <c r="FJ7595" s="139"/>
      <c r="FL7595" s="2"/>
      <c r="FN7595" s="2"/>
    </row>
    <row r="7596" spans="153:170" x14ac:dyDescent="0.35">
      <c r="EW7596" s="31"/>
      <c r="FB7596" s="5"/>
      <c r="FI7596" s="5"/>
      <c r="FJ7596" s="139"/>
      <c r="FL7596" s="2"/>
      <c r="FN7596" s="2"/>
    </row>
    <row r="7597" spans="153:170" x14ac:dyDescent="0.35">
      <c r="EW7597" s="31"/>
      <c r="FB7597" s="5"/>
      <c r="FI7597" s="5"/>
      <c r="FJ7597" s="139"/>
      <c r="FL7597" s="2"/>
      <c r="FN7597" s="2"/>
    </row>
    <row r="7598" spans="153:170" x14ac:dyDescent="0.35">
      <c r="EW7598" s="31"/>
      <c r="FB7598" s="5"/>
      <c r="FI7598" s="5"/>
      <c r="FJ7598" s="139"/>
      <c r="FL7598" s="2"/>
      <c r="FN7598" s="2"/>
    </row>
    <row r="7599" spans="153:170" x14ac:dyDescent="0.35">
      <c r="EW7599" s="31"/>
      <c r="FB7599" s="5"/>
      <c r="FI7599" s="5"/>
      <c r="FJ7599" s="139"/>
      <c r="FL7599" s="2"/>
      <c r="FN7599" s="2"/>
    </row>
    <row r="7600" spans="153:170" x14ac:dyDescent="0.35">
      <c r="EW7600" s="31"/>
      <c r="FB7600" s="5"/>
      <c r="FI7600" s="5"/>
      <c r="FJ7600" s="139"/>
      <c r="FL7600" s="2"/>
      <c r="FN7600" s="2"/>
    </row>
    <row r="7601" spans="153:170" x14ac:dyDescent="0.35">
      <c r="EW7601" s="31"/>
      <c r="FB7601" s="5"/>
      <c r="FI7601" s="5"/>
      <c r="FJ7601" s="139"/>
      <c r="FL7601" s="2"/>
      <c r="FN7601" s="2"/>
    </row>
    <row r="7602" spans="153:170" x14ac:dyDescent="0.35">
      <c r="EW7602" s="31"/>
      <c r="FB7602" s="5"/>
      <c r="FI7602" s="5"/>
      <c r="FJ7602" s="139"/>
      <c r="FL7602" s="2"/>
      <c r="FN7602" s="2"/>
    </row>
    <row r="7603" spans="153:170" x14ac:dyDescent="0.35">
      <c r="EW7603" s="31"/>
      <c r="FB7603" s="5"/>
      <c r="FI7603" s="5"/>
      <c r="FJ7603" s="139"/>
      <c r="FL7603" s="2"/>
      <c r="FN7603" s="2"/>
    </row>
    <row r="7604" spans="153:170" x14ac:dyDescent="0.35">
      <c r="EW7604" s="31"/>
      <c r="FB7604" s="5"/>
      <c r="FI7604" s="5"/>
      <c r="FJ7604" s="139"/>
      <c r="FL7604" s="2"/>
      <c r="FN7604" s="2"/>
    </row>
    <row r="7605" spans="153:170" x14ac:dyDescent="0.35">
      <c r="EW7605" s="31"/>
      <c r="FB7605" s="5"/>
      <c r="FI7605" s="5"/>
      <c r="FJ7605" s="139"/>
      <c r="FL7605" s="2"/>
      <c r="FN7605" s="2"/>
    </row>
    <row r="7606" spans="153:170" x14ac:dyDescent="0.35">
      <c r="EW7606" s="31"/>
      <c r="FB7606" s="5"/>
      <c r="FI7606" s="5"/>
      <c r="FJ7606" s="139"/>
      <c r="FL7606" s="2"/>
      <c r="FN7606" s="2"/>
    </row>
    <row r="7607" spans="153:170" x14ac:dyDescent="0.35">
      <c r="EW7607" s="31"/>
      <c r="FB7607" s="5"/>
      <c r="FI7607" s="5"/>
      <c r="FJ7607" s="139"/>
      <c r="FL7607" s="2"/>
      <c r="FN7607" s="2"/>
    </row>
    <row r="7608" spans="153:170" x14ac:dyDescent="0.35">
      <c r="EW7608" s="31"/>
      <c r="FB7608" s="5"/>
      <c r="FI7608" s="5"/>
      <c r="FJ7608" s="139"/>
      <c r="FL7608" s="2"/>
      <c r="FN7608" s="2"/>
    </row>
    <row r="7609" spans="153:170" x14ac:dyDescent="0.35">
      <c r="EW7609" s="31"/>
      <c r="FB7609" s="5"/>
      <c r="FI7609" s="5"/>
      <c r="FJ7609" s="139"/>
      <c r="FL7609" s="2"/>
      <c r="FN7609" s="2"/>
    </row>
    <row r="7610" spans="153:170" x14ac:dyDescent="0.35">
      <c r="EW7610" s="31"/>
      <c r="FB7610" s="5"/>
      <c r="FI7610" s="5"/>
      <c r="FJ7610" s="139"/>
      <c r="FL7610" s="2"/>
      <c r="FN7610" s="2"/>
    </row>
    <row r="7611" spans="153:170" x14ac:dyDescent="0.35">
      <c r="EW7611" s="31"/>
      <c r="FB7611" s="5"/>
      <c r="FI7611" s="5"/>
      <c r="FJ7611" s="139"/>
      <c r="FL7611" s="2"/>
      <c r="FN7611" s="2"/>
    </row>
    <row r="7612" spans="153:170" x14ac:dyDescent="0.35">
      <c r="EW7612" s="31"/>
      <c r="FB7612" s="5"/>
      <c r="FI7612" s="5"/>
      <c r="FJ7612" s="139"/>
      <c r="FL7612" s="2"/>
      <c r="FN7612" s="2"/>
    </row>
    <row r="7613" spans="153:170" x14ac:dyDescent="0.35">
      <c r="EW7613" s="31"/>
      <c r="FB7613" s="5"/>
      <c r="FI7613" s="5"/>
      <c r="FJ7613" s="139"/>
      <c r="FL7613" s="2"/>
      <c r="FN7613" s="2"/>
    </row>
    <row r="7614" spans="153:170" x14ac:dyDescent="0.35">
      <c r="EW7614" s="31"/>
      <c r="FB7614" s="5"/>
      <c r="FI7614" s="5"/>
      <c r="FJ7614" s="139"/>
      <c r="FL7614" s="2"/>
      <c r="FN7614" s="2"/>
    </row>
    <row r="7615" spans="153:170" x14ac:dyDescent="0.35">
      <c r="EW7615" s="31"/>
      <c r="FB7615" s="5"/>
      <c r="FI7615" s="5"/>
      <c r="FJ7615" s="139"/>
      <c r="FL7615" s="2"/>
      <c r="FN7615" s="2"/>
    </row>
    <row r="7616" spans="153:170" x14ac:dyDescent="0.35">
      <c r="EW7616" s="31"/>
      <c r="FB7616" s="5"/>
      <c r="FI7616" s="5"/>
      <c r="FJ7616" s="139"/>
      <c r="FL7616" s="2"/>
      <c r="FN7616" s="2"/>
    </row>
    <row r="7617" spans="153:170" x14ac:dyDescent="0.35">
      <c r="EW7617" s="31"/>
      <c r="FB7617" s="5"/>
      <c r="FI7617" s="5"/>
      <c r="FJ7617" s="139"/>
      <c r="FL7617" s="2"/>
      <c r="FN7617" s="2"/>
    </row>
    <row r="7618" spans="153:170" x14ac:dyDescent="0.35">
      <c r="EW7618" s="31"/>
      <c r="FB7618" s="5"/>
      <c r="FI7618" s="5"/>
      <c r="FJ7618" s="139"/>
      <c r="FL7618" s="2"/>
      <c r="FN7618" s="2"/>
    </row>
    <row r="7619" spans="153:170" x14ac:dyDescent="0.35">
      <c r="EW7619" s="31"/>
      <c r="FB7619" s="5"/>
      <c r="FI7619" s="5"/>
      <c r="FJ7619" s="139"/>
      <c r="FL7619" s="2"/>
      <c r="FN7619" s="2"/>
    </row>
    <row r="7620" spans="153:170" x14ac:dyDescent="0.35">
      <c r="EW7620" s="31"/>
      <c r="FB7620" s="5"/>
      <c r="FI7620" s="5"/>
      <c r="FJ7620" s="139"/>
      <c r="FL7620" s="2"/>
      <c r="FN7620" s="2"/>
    </row>
    <row r="7621" spans="153:170" x14ac:dyDescent="0.35">
      <c r="EW7621" s="31"/>
      <c r="FB7621" s="5"/>
      <c r="FI7621" s="5"/>
      <c r="FJ7621" s="139"/>
      <c r="FL7621" s="2"/>
      <c r="FN7621" s="2"/>
    </row>
    <row r="7622" spans="153:170" x14ac:dyDescent="0.35">
      <c r="EW7622" s="31"/>
      <c r="FB7622" s="5"/>
      <c r="FI7622" s="5"/>
      <c r="FJ7622" s="139"/>
      <c r="FL7622" s="2"/>
      <c r="FN7622" s="2"/>
    </row>
    <row r="7623" spans="153:170" x14ac:dyDescent="0.35">
      <c r="EW7623" s="31"/>
      <c r="FB7623" s="5"/>
      <c r="FI7623" s="5"/>
      <c r="FJ7623" s="139"/>
      <c r="FL7623" s="2"/>
      <c r="FN7623" s="2"/>
    </row>
    <row r="7624" spans="153:170" x14ac:dyDescent="0.35">
      <c r="EW7624" s="31"/>
      <c r="FB7624" s="5"/>
      <c r="FI7624" s="5"/>
      <c r="FJ7624" s="139"/>
      <c r="FL7624" s="2"/>
      <c r="FN7624" s="2"/>
    </row>
    <row r="7625" spans="153:170" x14ac:dyDescent="0.35">
      <c r="EW7625" s="31"/>
      <c r="FB7625" s="5"/>
      <c r="FI7625" s="5"/>
      <c r="FJ7625" s="139"/>
      <c r="FL7625" s="2"/>
      <c r="FN7625" s="2"/>
    </row>
    <row r="7626" spans="153:170" x14ac:dyDescent="0.35">
      <c r="EW7626" s="31"/>
      <c r="FB7626" s="5"/>
      <c r="FI7626" s="5"/>
      <c r="FJ7626" s="139"/>
      <c r="FL7626" s="2"/>
      <c r="FN7626" s="2"/>
    </row>
    <row r="7627" spans="153:170" x14ac:dyDescent="0.35">
      <c r="EW7627" s="31"/>
      <c r="FB7627" s="5"/>
      <c r="FI7627" s="5"/>
      <c r="FJ7627" s="139"/>
      <c r="FL7627" s="2"/>
      <c r="FN7627" s="2"/>
    </row>
    <row r="7628" spans="153:170" x14ac:dyDescent="0.35">
      <c r="EW7628" s="31"/>
      <c r="FB7628" s="5"/>
      <c r="FI7628" s="5"/>
      <c r="FJ7628" s="139"/>
      <c r="FL7628" s="2"/>
      <c r="FN7628" s="2"/>
    </row>
    <row r="7629" spans="153:170" x14ac:dyDescent="0.35">
      <c r="EW7629" s="31"/>
      <c r="FB7629" s="5"/>
      <c r="FI7629" s="5"/>
      <c r="FJ7629" s="139"/>
      <c r="FL7629" s="2"/>
      <c r="FN7629" s="2"/>
    </row>
    <row r="7630" spans="153:170" x14ac:dyDescent="0.35">
      <c r="EW7630" s="31"/>
      <c r="FB7630" s="5"/>
      <c r="FI7630" s="5"/>
      <c r="FJ7630" s="139"/>
      <c r="FL7630" s="2"/>
      <c r="FN7630" s="2"/>
    </row>
    <row r="7631" spans="153:170" x14ac:dyDescent="0.35">
      <c r="EW7631" s="31"/>
      <c r="FB7631" s="5"/>
      <c r="FI7631" s="5"/>
      <c r="FJ7631" s="139"/>
      <c r="FL7631" s="2"/>
      <c r="FN7631" s="2"/>
    </row>
    <row r="7632" spans="153:170" x14ac:dyDescent="0.35">
      <c r="EW7632" s="31"/>
      <c r="FB7632" s="5"/>
      <c r="FI7632" s="5"/>
      <c r="FJ7632" s="139"/>
      <c r="FL7632" s="2"/>
      <c r="FN7632" s="2"/>
    </row>
    <row r="7633" spans="153:170" x14ac:dyDescent="0.35">
      <c r="EW7633" s="31"/>
      <c r="FB7633" s="5"/>
      <c r="FI7633" s="5"/>
      <c r="FJ7633" s="139"/>
      <c r="FL7633" s="2"/>
      <c r="FN7633" s="2"/>
    </row>
    <row r="7634" spans="153:170" x14ac:dyDescent="0.35">
      <c r="EW7634" s="31"/>
      <c r="FB7634" s="5"/>
      <c r="FI7634" s="5"/>
      <c r="FJ7634" s="139"/>
      <c r="FL7634" s="2"/>
      <c r="FN7634" s="2"/>
    </row>
    <row r="7635" spans="153:170" x14ac:dyDescent="0.35">
      <c r="EW7635" s="31"/>
      <c r="FB7635" s="5"/>
      <c r="FI7635" s="5"/>
      <c r="FJ7635" s="139"/>
      <c r="FL7635" s="2"/>
      <c r="FN7635" s="2"/>
    </row>
    <row r="7636" spans="153:170" x14ac:dyDescent="0.35">
      <c r="EW7636" s="31"/>
      <c r="FB7636" s="5"/>
      <c r="FI7636" s="5"/>
      <c r="FJ7636" s="139"/>
      <c r="FL7636" s="2"/>
      <c r="FN7636" s="2"/>
    </row>
    <row r="7637" spans="153:170" x14ac:dyDescent="0.35">
      <c r="EW7637" s="31"/>
      <c r="FB7637" s="5"/>
      <c r="FI7637" s="5"/>
      <c r="FJ7637" s="139"/>
      <c r="FL7637" s="2"/>
      <c r="FN7637" s="2"/>
    </row>
    <row r="7638" spans="153:170" x14ac:dyDescent="0.35">
      <c r="EW7638" s="31"/>
      <c r="FB7638" s="5"/>
      <c r="FI7638" s="5"/>
      <c r="FJ7638" s="139"/>
      <c r="FL7638" s="2"/>
      <c r="FN7638" s="2"/>
    </row>
    <row r="7639" spans="153:170" x14ac:dyDescent="0.35">
      <c r="EW7639" s="31"/>
      <c r="FB7639" s="5"/>
      <c r="FI7639" s="5"/>
      <c r="FJ7639" s="139"/>
      <c r="FL7639" s="2"/>
      <c r="FN7639" s="2"/>
    </row>
    <row r="7640" spans="153:170" x14ac:dyDescent="0.35">
      <c r="EW7640" s="31"/>
      <c r="FB7640" s="5"/>
      <c r="FI7640" s="5"/>
      <c r="FJ7640" s="139"/>
      <c r="FL7640" s="2"/>
      <c r="FN7640" s="2"/>
    </row>
    <row r="7641" spans="153:170" x14ac:dyDescent="0.35">
      <c r="EW7641" s="31"/>
      <c r="FB7641" s="5"/>
      <c r="FI7641" s="5"/>
      <c r="FJ7641" s="139"/>
      <c r="FL7641" s="2"/>
      <c r="FN7641" s="2"/>
    </row>
    <row r="7642" spans="153:170" x14ac:dyDescent="0.35">
      <c r="EW7642" s="31"/>
      <c r="FB7642" s="5"/>
      <c r="FI7642" s="5"/>
      <c r="FJ7642" s="139"/>
      <c r="FL7642" s="2"/>
      <c r="FN7642" s="2"/>
    </row>
    <row r="7643" spans="153:170" x14ac:dyDescent="0.35">
      <c r="EW7643" s="31"/>
      <c r="FB7643" s="5"/>
      <c r="FI7643" s="5"/>
      <c r="FJ7643" s="139"/>
      <c r="FL7643" s="2"/>
      <c r="FN7643" s="2"/>
    </row>
    <row r="7644" spans="153:170" x14ac:dyDescent="0.35">
      <c r="EW7644" s="31"/>
      <c r="FB7644" s="5"/>
      <c r="FI7644" s="5"/>
      <c r="FJ7644" s="139"/>
      <c r="FL7644" s="2"/>
      <c r="FN7644" s="2"/>
    </row>
    <row r="7645" spans="153:170" x14ac:dyDescent="0.35">
      <c r="EW7645" s="31"/>
      <c r="FB7645" s="5"/>
      <c r="FI7645" s="5"/>
      <c r="FJ7645" s="139"/>
      <c r="FL7645" s="2"/>
      <c r="FN7645" s="2"/>
    </row>
    <row r="7646" spans="153:170" x14ac:dyDescent="0.35">
      <c r="EW7646" s="31"/>
      <c r="FB7646" s="5"/>
      <c r="FI7646" s="5"/>
      <c r="FJ7646" s="139"/>
      <c r="FL7646" s="2"/>
      <c r="FN7646" s="2"/>
    </row>
    <row r="7647" spans="153:170" x14ac:dyDescent="0.35">
      <c r="EW7647" s="31"/>
      <c r="FB7647" s="5"/>
      <c r="FI7647" s="5"/>
      <c r="FJ7647" s="139"/>
      <c r="FL7647" s="2"/>
      <c r="FN7647" s="2"/>
    </row>
    <row r="7648" spans="153:170" x14ac:dyDescent="0.35">
      <c r="EW7648" s="31"/>
      <c r="FB7648" s="5"/>
      <c r="FI7648" s="5"/>
      <c r="FJ7648" s="139"/>
      <c r="FL7648" s="2"/>
      <c r="FN7648" s="2"/>
    </row>
    <row r="7649" spans="153:170" x14ac:dyDescent="0.35">
      <c r="EW7649" s="31"/>
      <c r="FB7649" s="5"/>
      <c r="FI7649" s="5"/>
      <c r="FJ7649" s="139"/>
      <c r="FL7649" s="2"/>
      <c r="FN7649" s="2"/>
    </row>
    <row r="7650" spans="153:170" x14ac:dyDescent="0.35">
      <c r="EW7650" s="31"/>
      <c r="FB7650" s="5"/>
      <c r="FI7650" s="5"/>
      <c r="FJ7650" s="139"/>
      <c r="FL7650" s="2"/>
      <c r="FN7650" s="2"/>
    </row>
    <row r="7651" spans="153:170" x14ac:dyDescent="0.35">
      <c r="EW7651" s="31"/>
      <c r="FB7651" s="5"/>
      <c r="FI7651" s="5"/>
      <c r="FJ7651" s="139"/>
      <c r="FL7651" s="2"/>
      <c r="FN7651" s="2"/>
    </row>
    <row r="7652" spans="153:170" x14ac:dyDescent="0.35">
      <c r="EW7652" s="31"/>
      <c r="FB7652" s="5"/>
      <c r="FI7652" s="5"/>
      <c r="FJ7652" s="139"/>
      <c r="FL7652" s="2"/>
      <c r="FN7652" s="2"/>
    </row>
    <row r="7653" spans="153:170" x14ac:dyDescent="0.35">
      <c r="EW7653" s="31"/>
      <c r="FB7653" s="5"/>
      <c r="FI7653" s="5"/>
      <c r="FJ7653" s="139"/>
      <c r="FL7653" s="2"/>
      <c r="FN7653" s="2"/>
    </row>
    <row r="7654" spans="153:170" x14ac:dyDescent="0.35">
      <c r="EW7654" s="31"/>
      <c r="FB7654" s="5"/>
      <c r="FI7654" s="5"/>
      <c r="FJ7654" s="139"/>
      <c r="FL7654" s="2"/>
      <c r="FN7654" s="2"/>
    </row>
    <row r="7655" spans="153:170" x14ac:dyDescent="0.35">
      <c r="EW7655" s="31"/>
      <c r="FB7655" s="5"/>
      <c r="FI7655" s="5"/>
      <c r="FJ7655" s="139"/>
      <c r="FL7655" s="2"/>
      <c r="FN7655" s="2"/>
    </row>
    <row r="7656" spans="153:170" x14ac:dyDescent="0.35">
      <c r="EW7656" s="31"/>
      <c r="FB7656" s="5"/>
      <c r="FI7656" s="5"/>
      <c r="FJ7656" s="139"/>
      <c r="FL7656" s="2"/>
      <c r="FN7656" s="2"/>
    </row>
    <row r="7657" spans="153:170" x14ac:dyDescent="0.35">
      <c r="EW7657" s="31"/>
      <c r="FB7657" s="5"/>
      <c r="FI7657" s="5"/>
      <c r="FJ7657" s="139"/>
      <c r="FL7657" s="2"/>
      <c r="FN7657" s="2"/>
    </row>
    <row r="7658" spans="153:170" x14ac:dyDescent="0.35">
      <c r="EW7658" s="31"/>
      <c r="FB7658" s="5"/>
      <c r="FI7658" s="5"/>
      <c r="FJ7658" s="139"/>
      <c r="FL7658" s="2"/>
      <c r="FN7658" s="2"/>
    </row>
    <row r="7659" spans="153:170" x14ac:dyDescent="0.35">
      <c r="EW7659" s="31"/>
      <c r="FB7659" s="5"/>
      <c r="FI7659" s="5"/>
      <c r="FJ7659" s="139"/>
      <c r="FL7659" s="2"/>
      <c r="FN7659" s="2"/>
    </row>
    <row r="7660" spans="153:170" x14ac:dyDescent="0.35">
      <c r="EW7660" s="31"/>
      <c r="FB7660" s="5"/>
      <c r="FI7660" s="5"/>
      <c r="FJ7660" s="139"/>
      <c r="FL7660" s="2"/>
      <c r="FN7660" s="2"/>
    </row>
    <row r="7661" spans="153:170" x14ac:dyDescent="0.35">
      <c r="EW7661" s="31"/>
      <c r="FB7661" s="5"/>
      <c r="FI7661" s="5"/>
      <c r="FJ7661" s="139"/>
      <c r="FL7661" s="2"/>
      <c r="FN7661" s="2"/>
    </row>
    <row r="7662" spans="153:170" x14ac:dyDescent="0.35">
      <c r="EW7662" s="31"/>
      <c r="FB7662" s="5"/>
      <c r="FI7662" s="5"/>
      <c r="FJ7662" s="139"/>
      <c r="FL7662" s="2"/>
      <c r="FN7662" s="2"/>
    </row>
    <row r="7663" spans="153:170" x14ac:dyDescent="0.35">
      <c r="EW7663" s="31"/>
      <c r="FB7663" s="5"/>
      <c r="FI7663" s="5"/>
      <c r="FJ7663" s="139"/>
      <c r="FL7663" s="2"/>
      <c r="FN7663" s="2"/>
    </row>
    <row r="7664" spans="153:170" x14ac:dyDescent="0.35">
      <c r="EW7664" s="31"/>
      <c r="FB7664" s="5"/>
      <c r="FI7664" s="5"/>
      <c r="FJ7664" s="139"/>
      <c r="FL7664" s="2"/>
      <c r="FN7664" s="2"/>
    </row>
    <row r="7665" spans="153:170" x14ac:dyDescent="0.35">
      <c r="EW7665" s="31"/>
      <c r="FB7665" s="5"/>
      <c r="FI7665" s="5"/>
      <c r="FJ7665" s="139"/>
      <c r="FL7665" s="2"/>
      <c r="FN7665" s="2"/>
    </row>
    <row r="7666" spans="153:170" x14ac:dyDescent="0.35">
      <c r="EW7666" s="31"/>
      <c r="FB7666" s="5"/>
      <c r="FI7666" s="5"/>
      <c r="FJ7666" s="139"/>
      <c r="FL7666" s="2"/>
      <c r="FN7666" s="2"/>
    </row>
    <row r="7667" spans="153:170" x14ac:dyDescent="0.35">
      <c r="EW7667" s="31"/>
      <c r="FB7667" s="5"/>
      <c r="FI7667" s="5"/>
      <c r="FJ7667" s="139"/>
      <c r="FL7667" s="2"/>
      <c r="FN7667" s="2"/>
    </row>
    <row r="7668" spans="153:170" x14ac:dyDescent="0.35">
      <c r="EW7668" s="31"/>
      <c r="FB7668" s="5"/>
      <c r="FI7668" s="5"/>
      <c r="FJ7668" s="139"/>
      <c r="FL7668" s="2"/>
      <c r="FN7668" s="2"/>
    </row>
    <row r="7669" spans="153:170" x14ac:dyDescent="0.35">
      <c r="EW7669" s="31"/>
      <c r="FB7669" s="5"/>
      <c r="FI7669" s="5"/>
      <c r="FJ7669" s="139"/>
      <c r="FL7669" s="2"/>
      <c r="FN7669" s="2"/>
    </row>
    <row r="7670" spans="153:170" x14ac:dyDescent="0.35">
      <c r="EW7670" s="31"/>
      <c r="FB7670" s="5"/>
      <c r="FI7670" s="5"/>
      <c r="FJ7670" s="139"/>
      <c r="FL7670" s="2"/>
      <c r="FN7670" s="2"/>
    </row>
    <row r="7671" spans="153:170" x14ac:dyDescent="0.35">
      <c r="EW7671" s="31"/>
      <c r="FB7671" s="5"/>
      <c r="FI7671" s="5"/>
      <c r="FJ7671" s="139"/>
      <c r="FL7671" s="2"/>
      <c r="FN7671" s="2"/>
    </row>
    <row r="7672" spans="153:170" x14ac:dyDescent="0.35">
      <c r="EW7672" s="31"/>
      <c r="FB7672" s="5"/>
      <c r="FI7672" s="5"/>
      <c r="FJ7672" s="139"/>
      <c r="FL7672" s="2"/>
      <c r="FN7672" s="2"/>
    </row>
    <row r="7673" spans="153:170" x14ac:dyDescent="0.35">
      <c r="EW7673" s="31"/>
      <c r="FB7673" s="5"/>
      <c r="FI7673" s="5"/>
      <c r="FJ7673" s="139"/>
      <c r="FL7673" s="2"/>
      <c r="FN7673" s="2"/>
    </row>
    <row r="7674" spans="153:170" x14ac:dyDescent="0.35">
      <c r="EW7674" s="31"/>
      <c r="FB7674" s="5"/>
      <c r="FI7674" s="5"/>
      <c r="FJ7674" s="139"/>
      <c r="FL7674" s="2"/>
      <c r="FN7674" s="2"/>
    </row>
    <row r="7675" spans="153:170" x14ac:dyDescent="0.35">
      <c r="EW7675" s="31"/>
      <c r="FB7675" s="5"/>
      <c r="FI7675" s="5"/>
      <c r="FJ7675" s="139"/>
      <c r="FL7675" s="2"/>
      <c r="FN7675" s="2"/>
    </row>
    <row r="7676" spans="153:170" x14ac:dyDescent="0.35">
      <c r="EW7676" s="31"/>
      <c r="FB7676" s="5"/>
      <c r="FI7676" s="5"/>
      <c r="FJ7676" s="139"/>
      <c r="FL7676" s="2"/>
      <c r="FN7676" s="2"/>
    </row>
    <row r="7677" spans="153:170" x14ac:dyDescent="0.35">
      <c r="EW7677" s="31"/>
      <c r="FB7677" s="5"/>
      <c r="FI7677" s="5"/>
      <c r="FJ7677" s="139"/>
      <c r="FL7677" s="2"/>
      <c r="FN7677" s="2"/>
    </row>
    <row r="7678" spans="153:170" x14ac:dyDescent="0.35">
      <c r="EW7678" s="31"/>
      <c r="FB7678" s="5"/>
      <c r="FI7678" s="5"/>
      <c r="FJ7678" s="139"/>
      <c r="FL7678" s="2"/>
      <c r="FN7678" s="2"/>
    </row>
    <row r="7679" spans="153:170" x14ac:dyDescent="0.35">
      <c r="EW7679" s="31"/>
      <c r="FB7679" s="5"/>
      <c r="FI7679" s="5"/>
      <c r="FJ7679" s="139"/>
      <c r="FL7679" s="2"/>
      <c r="FN7679" s="2"/>
    </row>
    <row r="7680" spans="153:170" x14ac:dyDescent="0.35">
      <c r="EW7680" s="31"/>
      <c r="FB7680" s="5"/>
      <c r="FI7680" s="5"/>
      <c r="FJ7680" s="139"/>
      <c r="FL7680" s="2"/>
      <c r="FN7680" s="2"/>
    </row>
    <row r="7681" spans="153:170" x14ac:dyDescent="0.35">
      <c r="EW7681" s="31"/>
      <c r="FB7681" s="5"/>
      <c r="FI7681" s="5"/>
      <c r="FJ7681" s="139"/>
      <c r="FL7681" s="2"/>
      <c r="FN7681" s="2"/>
    </row>
    <row r="7682" spans="153:170" x14ac:dyDescent="0.35">
      <c r="EW7682" s="31"/>
      <c r="FB7682" s="5"/>
      <c r="FI7682" s="5"/>
      <c r="FJ7682" s="139"/>
      <c r="FL7682" s="2"/>
      <c r="FN7682" s="2"/>
    </row>
    <row r="7683" spans="153:170" x14ac:dyDescent="0.35">
      <c r="EW7683" s="31"/>
      <c r="FB7683" s="5"/>
      <c r="FI7683" s="5"/>
      <c r="FJ7683" s="139"/>
      <c r="FL7683" s="2"/>
      <c r="FN7683" s="2"/>
    </row>
    <row r="7684" spans="153:170" x14ac:dyDescent="0.35">
      <c r="EW7684" s="31"/>
      <c r="FB7684" s="5"/>
      <c r="FI7684" s="5"/>
      <c r="FJ7684" s="139"/>
      <c r="FL7684" s="2"/>
      <c r="FN7684" s="2"/>
    </row>
    <row r="7685" spans="153:170" x14ac:dyDescent="0.35">
      <c r="EW7685" s="31"/>
      <c r="FB7685" s="5"/>
      <c r="FI7685" s="5"/>
      <c r="FJ7685" s="139"/>
      <c r="FL7685" s="2"/>
      <c r="FN7685" s="2"/>
    </row>
    <row r="7686" spans="153:170" x14ac:dyDescent="0.35">
      <c r="EW7686" s="31"/>
      <c r="FB7686" s="5"/>
      <c r="FI7686" s="5"/>
      <c r="FJ7686" s="139"/>
      <c r="FL7686" s="2"/>
      <c r="FN7686" s="2"/>
    </row>
    <row r="7687" spans="153:170" x14ac:dyDescent="0.35">
      <c r="EW7687" s="31"/>
      <c r="FB7687" s="5"/>
      <c r="FI7687" s="5"/>
      <c r="FJ7687" s="139"/>
      <c r="FL7687" s="2"/>
      <c r="FN7687" s="2"/>
    </row>
    <row r="7688" spans="153:170" x14ac:dyDescent="0.35">
      <c r="EW7688" s="31"/>
      <c r="FB7688" s="5"/>
      <c r="FI7688" s="5"/>
      <c r="FJ7688" s="139"/>
      <c r="FL7688" s="2"/>
      <c r="FN7688" s="2"/>
    </row>
    <row r="7689" spans="153:170" x14ac:dyDescent="0.35">
      <c r="EW7689" s="31"/>
      <c r="FB7689" s="5"/>
      <c r="FI7689" s="5"/>
      <c r="FJ7689" s="139"/>
      <c r="FL7689" s="2"/>
      <c r="FN7689" s="2"/>
    </row>
    <row r="7690" spans="153:170" x14ac:dyDescent="0.35">
      <c r="EW7690" s="31"/>
      <c r="FB7690" s="5"/>
      <c r="FI7690" s="5"/>
      <c r="FJ7690" s="139"/>
      <c r="FL7690" s="2"/>
      <c r="FN7690" s="2"/>
    </row>
    <row r="7691" spans="153:170" x14ac:dyDescent="0.35">
      <c r="EW7691" s="31"/>
      <c r="FB7691" s="5"/>
      <c r="FI7691" s="5"/>
      <c r="FJ7691" s="139"/>
      <c r="FL7691" s="2"/>
      <c r="FN7691" s="2"/>
    </row>
    <row r="7692" spans="153:170" x14ac:dyDescent="0.35">
      <c r="EW7692" s="31"/>
      <c r="FB7692" s="5"/>
      <c r="FI7692" s="5"/>
      <c r="FJ7692" s="139"/>
      <c r="FL7692" s="2"/>
      <c r="FN7692" s="2"/>
    </row>
    <row r="7693" spans="153:170" x14ac:dyDescent="0.35">
      <c r="EW7693" s="31"/>
      <c r="FB7693" s="5"/>
      <c r="FI7693" s="5"/>
      <c r="FJ7693" s="139"/>
      <c r="FL7693" s="2"/>
      <c r="FN7693" s="2"/>
    </row>
    <row r="7694" spans="153:170" x14ac:dyDescent="0.35">
      <c r="EW7694" s="31"/>
      <c r="FB7694" s="5"/>
      <c r="FI7694" s="5"/>
      <c r="FJ7694" s="139"/>
      <c r="FL7694" s="2"/>
      <c r="FN7694" s="2"/>
    </row>
    <row r="7695" spans="153:170" x14ac:dyDescent="0.35">
      <c r="EW7695" s="31"/>
      <c r="FB7695" s="5"/>
      <c r="FI7695" s="5"/>
      <c r="FJ7695" s="139"/>
      <c r="FL7695" s="2"/>
      <c r="FN7695" s="2"/>
    </row>
    <row r="7696" spans="153:170" x14ac:dyDescent="0.35">
      <c r="EW7696" s="31"/>
      <c r="FB7696" s="5"/>
      <c r="FI7696" s="5"/>
      <c r="FJ7696" s="139"/>
      <c r="FL7696" s="2"/>
      <c r="FN7696" s="2"/>
    </row>
    <row r="7697" spans="153:170" x14ac:dyDescent="0.35">
      <c r="EW7697" s="31"/>
      <c r="FB7697" s="5"/>
      <c r="FI7697" s="5"/>
      <c r="FJ7697" s="139"/>
      <c r="FL7697" s="2"/>
      <c r="FN7697" s="2"/>
    </row>
    <row r="7698" spans="153:170" x14ac:dyDescent="0.35">
      <c r="EW7698" s="31"/>
      <c r="FB7698" s="5"/>
      <c r="FI7698" s="5"/>
      <c r="FJ7698" s="139"/>
      <c r="FL7698" s="2"/>
      <c r="FN7698" s="2"/>
    </row>
    <row r="7699" spans="153:170" x14ac:dyDescent="0.35">
      <c r="EW7699" s="31"/>
      <c r="FB7699" s="5"/>
      <c r="FI7699" s="5"/>
      <c r="FJ7699" s="139"/>
      <c r="FL7699" s="2"/>
      <c r="FN7699" s="2"/>
    </row>
    <row r="7700" spans="153:170" x14ac:dyDescent="0.35">
      <c r="EW7700" s="31"/>
      <c r="FB7700" s="5"/>
      <c r="FI7700" s="5"/>
      <c r="FJ7700" s="139"/>
      <c r="FL7700" s="2"/>
      <c r="FN7700" s="2"/>
    </row>
    <row r="7701" spans="153:170" x14ac:dyDescent="0.35">
      <c r="EW7701" s="31"/>
      <c r="FB7701" s="5"/>
      <c r="FI7701" s="5"/>
      <c r="FJ7701" s="139"/>
      <c r="FL7701" s="2"/>
      <c r="FN7701" s="2"/>
    </row>
    <row r="7702" spans="153:170" x14ac:dyDescent="0.35">
      <c r="EW7702" s="31"/>
      <c r="FB7702" s="5"/>
      <c r="FI7702" s="5"/>
      <c r="FJ7702" s="139"/>
      <c r="FL7702" s="2"/>
      <c r="FN7702" s="2"/>
    </row>
    <row r="7703" spans="153:170" x14ac:dyDescent="0.35">
      <c r="EW7703" s="31"/>
      <c r="FB7703" s="5"/>
      <c r="FI7703" s="5"/>
      <c r="FJ7703" s="139"/>
      <c r="FL7703" s="2"/>
      <c r="FN7703" s="2"/>
    </row>
    <row r="7704" spans="153:170" x14ac:dyDescent="0.35">
      <c r="EW7704" s="31"/>
      <c r="FB7704" s="5"/>
      <c r="FI7704" s="5"/>
      <c r="FJ7704" s="139"/>
      <c r="FL7704" s="2"/>
      <c r="FN7704" s="2"/>
    </row>
    <row r="7705" spans="153:170" x14ac:dyDescent="0.35">
      <c r="EW7705" s="31"/>
      <c r="FB7705" s="5"/>
      <c r="FI7705" s="5"/>
      <c r="FJ7705" s="139"/>
      <c r="FL7705" s="2"/>
      <c r="FN7705" s="2"/>
    </row>
    <row r="7706" spans="153:170" x14ac:dyDescent="0.35">
      <c r="EW7706" s="31"/>
      <c r="FB7706" s="5"/>
      <c r="FI7706" s="5"/>
      <c r="FJ7706" s="139"/>
      <c r="FL7706" s="2"/>
      <c r="FN7706" s="2"/>
    </row>
    <row r="7707" spans="153:170" x14ac:dyDescent="0.35">
      <c r="EW7707" s="31"/>
      <c r="FB7707" s="5"/>
      <c r="FI7707" s="5"/>
      <c r="FJ7707" s="139"/>
      <c r="FL7707" s="2"/>
      <c r="FN7707" s="2"/>
    </row>
    <row r="7708" spans="153:170" x14ac:dyDescent="0.35">
      <c r="EW7708" s="31"/>
      <c r="FB7708" s="5"/>
      <c r="FI7708" s="5"/>
      <c r="FJ7708" s="139"/>
      <c r="FL7708" s="2"/>
      <c r="FN7708" s="2"/>
    </row>
    <row r="7709" spans="153:170" x14ac:dyDescent="0.35">
      <c r="EW7709" s="31"/>
      <c r="FB7709" s="5"/>
      <c r="FI7709" s="5"/>
      <c r="FJ7709" s="139"/>
      <c r="FL7709" s="2"/>
      <c r="FN7709" s="2"/>
    </row>
    <row r="7710" spans="153:170" x14ac:dyDescent="0.35">
      <c r="EW7710" s="31"/>
      <c r="FB7710" s="5"/>
      <c r="FI7710" s="5"/>
      <c r="FJ7710" s="139"/>
      <c r="FL7710" s="2"/>
      <c r="FN7710" s="2"/>
    </row>
    <row r="7711" spans="153:170" x14ac:dyDescent="0.35">
      <c r="EW7711" s="31"/>
      <c r="FB7711" s="5"/>
      <c r="FI7711" s="5"/>
      <c r="FJ7711" s="139"/>
      <c r="FL7711" s="2"/>
      <c r="FN7711" s="2"/>
    </row>
    <row r="7712" spans="153:170" x14ac:dyDescent="0.35">
      <c r="EW7712" s="31"/>
      <c r="FB7712" s="5"/>
      <c r="FI7712" s="5"/>
      <c r="FJ7712" s="139"/>
      <c r="FL7712" s="2"/>
      <c r="FN7712" s="2"/>
    </row>
    <row r="7713" spans="153:170" x14ac:dyDescent="0.35">
      <c r="EW7713" s="31"/>
      <c r="FB7713" s="5"/>
      <c r="FI7713" s="5"/>
      <c r="FJ7713" s="139"/>
      <c r="FL7713" s="2"/>
      <c r="FN7713" s="2"/>
    </row>
    <row r="7714" spans="153:170" x14ac:dyDescent="0.35">
      <c r="EW7714" s="31"/>
      <c r="FB7714" s="5"/>
      <c r="FI7714" s="5"/>
      <c r="FJ7714" s="139"/>
      <c r="FL7714" s="2"/>
      <c r="FN7714" s="2"/>
    </row>
    <row r="7715" spans="153:170" x14ac:dyDescent="0.35">
      <c r="EW7715" s="31"/>
      <c r="FB7715" s="5"/>
      <c r="FI7715" s="5"/>
      <c r="FJ7715" s="139"/>
      <c r="FL7715" s="2"/>
      <c r="FN7715" s="2"/>
    </row>
    <row r="7716" spans="153:170" x14ac:dyDescent="0.35">
      <c r="EW7716" s="31"/>
      <c r="FB7716" s="5"/>
      <c r="FI7716" s="5"/>
      <c r="FJ7716" s="139"/>
      <c r="FL7716" s="2"/>
      <c r="FN7716" s="2"/>
    </row>
    <row r="7717" spans="153:170" x14ac:dyDescent="0.35">
      <c r="EW7717" s="31"/>
      <c r="FB7717" s="5"/>
      <c r="FI7717" s="5"/>
      <c r="FJ7717" s="139"/>
      <c r="FL7717" s="2"/>
      <c r="FN7717" s="2"/>
    </row>
    <row r="7718" spans="153:170" x14ac:dyDescent="0.35">
      <c r="EW7718" s="31"/>
      <c r="FB7718" s="5"/>
      <c r="FI7718" s="5"/>
      <c r="FJ7718" s="139"/>
      <c r="FL7718" s="2"/>
      <c r="FN7718" s="2"/>
    </row>
    <row r="7719" spans="153:170" x14ac:dyDescent="0.35">
      <c r="EW7719" s="31"/>
      <c r="FB7719" s="5"/>
      <c r="FI7719" s="5"/>
      <c r="FJ7719" s="139"/>
      <c r="FL7719" s="2"/>
      <c r="FN7719" s="2"/>
    </row>
    <row r="7720" spans="153:170" x14ac:dyDescent="0.35">
      <c r="EW7720" s="31"/>
      <c r="FB7720" s="5"/>
      <c r="FI7720" s="5"/>
      <c r="FJ7720" s="139"/>
      <c r="FL7720" s="2"/>
      <c r="FN7720" s="2"/>
    </row>
    <row r="7721" spans="153:170" x14ac:dyDescent="0.35">
      <c r="EW7721" s="31"/>
      <c r="FB7721" s="5"/>
      <c r="FI7721" s="5"/>
      <c r="FJ7721" s="139"/>
      <c r="FL7721" s="2"/>
      <c r="FN7721" s="2"/>
    </row>
    <row r="7722" spans="153:170" x14ac:dyDescent="0.35">
      <c r="EW7722" s="31"/>
      <c r="FB7722" s="5"/>
      <c r="FI7722" s="5"/>
      <c r="FJ7722" s="139"/>
      <c r="FL7722" s="2"/>
      <c r="FN7722" s="2"/>
    </row>
    <row r="7723" spans="153:170" x14ac:dyDescent="0.35">
      <c r="EW7723" s="31"/>
      <c r="FB7723" s="5"/>
      <c r="FI7723" s="5"/>
      <c r="FJ7723" s="139"/>
      <c r="FL7723" s="2"/>
      <c r="FN7723" s="2"/>
    </row>
    <row r="7724" spans="153:170" x14ac:dyDescent="0.35">
      <c r="EW7724" s="31"/>
      <c r="FB7724" s="5"/>
      <c r="FI7724" s="5"/>
      <c r="FJ7724" s="139"/>
      <c r="FL7724" s="2"/>
      <c r="FN7724" s="2"/>
    </row>
    <row r="7725" spans="153:170" x14ac:dyDescent="0.35">
      <c r="EW7725" s="31"/>
      <c r="FB7725" s="5"/>
      <c r="FI7725" s="5"/>
      <c r="FJ7725" s="139"/>
      <c r="FL7725" s="2"/>
      <c r="FN7725" s="2"/>
    </row>
    <row r="7726" spans="153:170" x14ac:dyDescent="0.35">
      <c r="EW7726" s="31"/>
      <c r="FB7726" s="5"/>
      <c r="FI7726" s="5"/>
      <c r="FJ7726" s="139"/>
      <c r="FL7726" s="2"/>
      <c r="FN7726" s="2"/>
    </row>
    <row r="7727" spans="153:170" x14ac:dyDescent="0.35">
      <c r="EW7727" s="31"/>
      <c r="FB7727" s="5"/>
      <c r="FI7727" s="5"/>
      <c r="FJ7727" s="139"/>
      <c r="FL7727" s="2"/>
      <c r="FN7727" s="2"/>
    </row>
    <row r="7728" spans="153:170" x14ac:dyDescent="0.35">
      <c r="EW7728" s="31"/>
      <c r="FB7728" s="5"/>
      <c r="FI7728" s="5"/>
      <c r="FJ7728" s="139"/>
      <c r="FL7728" s="2"/>
      <c r="FN7728" s="2"/>
    </row>
    <row r="7729" spans="153:170" x14ac:dyDescent="0.35">
      <c r="EW7729" s="31"/>
      <c r="FB7729" s="5"/>
      <c r="FI7729" s="5"/>
      <c r="FJ7729" s="139"/>
      <c r="FL7729" s="2"/>
      <c r="FN7729" s="2"/>
    </row>
    <row r="7730" spans="153:170" x14ac:dyDescent="0.35">
      <c r="EW7730" s="31"/>
      <c r="FB7730" s="5"/>
      <c r="FI7730" s="5"/>
      <c r="FJ7730" s="139"/>
      <c r="FL7730" s="2"/>
      <c r="FN7730" s="2"/>
    </row>
    <row r="7731" spans="153:170" x14ac:dyDescent="0.35">
      <c r="EW7731" s="31"/>
      <c r="FB7731" s="5"/>
      <c r="FI7731" s="5"/>
      <c r="FJ7731" s="139"/>
      <c r="FL7731" s="2"/>
      <c r="FN7731" s="2"/>
    </row>
    <row r="7732" spans="153:170" x14ac:dyDescent="0.35">
      <c r="EW7732" s="31"/>
      <c r="FB7732" s="5"/>
      <c r="FI7732" s="5"/>
      <c r="FJ7732" s="139"/>
      <c r="FL7732" s="2"/>
      <c r="FN7732" s="2"/>
    </row>
    <row r="7733" spans="153:170" x14ac:dyDescent="0.35">
      <c r="EW7733" s="31"/>
      <c r="FB7733" s="5"/>
      <c r="FI7733" s="5"/>
      <c r="FJ7733" s="139"/>
      <c r="FL7733" s="2"/>
      <c r="FN7733" s="2"/>
    </row>
    <row r="7734" spans="153:170" x14ac:dyDescent="0.35">
      <c r="EW7734" s="31"/>
      <c r="FB7734" s="5"/>
      <c r="FI7734" s="5"/>
      <c r="FJ7734" s="139"/>
      <c r="FL7734" s="2"/>
      <c r="FN7734" s="2"/>
    </row>
    <row r="7735" spans="153:170" x14ac:dyDescent="0.35">
      <c r="EW7735" s="31"/>
      <c r="FB7735" s="5"/>
      <c r="FI7735" s="5"/>
      <c r="FJ7735" s="139"/>
      <c r="FL7735" s="2"/>
      <c r="FN7735" s="2"/>
    </row>
    <row r="7736" spans="153:170" x14ac:dyDescent="0.35">
      <c r="EW7736" s="31"/>
      <c r="FB7736" s="5"/>
      <c r="FI7736" s="5"/>
      <c r="FJ7736" s="139"/>
      <c r="FL7736" s="2"/>
      <c r="FN7736" s="2"/>
    </row>
    <row r="7737" spans="153:170" x14ac:dyDescent="0.35">
      <c r="EW7737" s="31"/>
      <c r="FB7737" s="5"/>
      <c r="FI7737" s="5"/>
      <c r="FJ7737" s="139"/>
      <c r="FL7737" s="2"/>
      <c r="FN7737" s="2"/>
    </row>
    <row r="7738" spans="153:170" x14ac:dyDescent="0.35">
      <c r="EW7738" s="31"/>
      <c r="FB7738" s="5"/>
      <c r="FI7738" s="5"/>
      <c r="FJ7738" s="139"/>
      <c r="FL7738" s="2"/>
      <c r="FN7738" s="2"/>
    </row>
    <row r="7739" spans="153:170" x14ac:dyDescent="0.35">
      <c r="EW7739" s="31"/>
      <c r="FB7739" s="5"/>
      <c r="FI7739" s="5"/>
      <c r="FJ7739" s="139"/>
      <c r="FL7739" s="2"/>
      <c r="FN7739" s="2"/>
    </row>
    <row r="7740" spans="153:170" x14ac:dyDescent="0.35">
      <c r="EW7740" s="31"/>
      <c r="FB7740" s="5"/>
      <c r="FI7740" s="5"/>
      <c r="FJ7740" s="139"/>
      <c r="FL7740" s="2"/>
      <c r="FN7740" s="2"/>
    </row>
    <row r="7741" spans="153:170" x14ac:dyDescent="0.35">
      <c r="EW7741" s="31"/>
      <c r="FB7741" s="5"/>
      <c r="FI7741" s="5"/>
      <c r="FJ7741" s="139"/>
      <c r="FL7741" s="2"/>
      <c r="FN7741" s="2"/>
    </row>
    <row r="7742" spans="153:170" x14ac:dyDescent="0.35">
      <c r="EW7742" s="31"/>
      <c r="FB7742" s="5"/>
      <c r="FI7742" s="5"/>
      <c r="FJ7742" s="139"/>
      <c r="FL7742" s="2"/>
      <c r="FN7742" s="2"/>
    </row>
    <row r="7743" spans="153:170" x14ac:dyDescent="0.35">
      <c r="EW7743" s="31"/>
      <c r="FB7743" s="5"/>
      <c r="FI7743" s="5"/>
      <c r="FJ7743" s="139"/>
      <c r="FL7743" s="2"/>
      <c r="FN7743" s="2"/>
    </row>
    <row r="7744" spans="153:170" x14ac:dyDescent="0.35">
      <c r="EW7744" s="31"/>
      <c r="FB7744" s="5"/>
      <c r="FI7744" s="5"/>
      <c r="FJ7744" s="139"/>
      <c r="FL7744" s="2"/>
      <c r="FN7744" s="2"/>
    </row>
    <row r="7745" spans="153:170" x14ac:dyDescent="0.35">
      <c r="EW7745" s="31"/>
      <c r="FB7745" s="5"/>
      <c r="FI7745" s="5"/>
      <c r="FJ7745" s="139"/>
      <c r="FL7745" s="2"/>
      <c r="FN7745" s="2"/>
    </row>
    <row r="7746" spans="153:170" x14ac:dyDescent="0.35">
      <c r="EW7746" s="31"/>
      <c r="FB7746" s="5"/>
      <c r="FI7746" s="5"/>
      <c r="FJ7746" s="139"/>
      <c r="FL7746" s="2"/>
      <c r="FN7746" s="2"/>
    </row>
    <row r="7747" spans="153:170" x14ac:dyDescent="0.35">
      <c r="EW7747" s="31"/>
      <c r="FB7747" s="5"/>
      <c r="FI7747" s="5"/>
      <c r="FJ7747" s="139"/>
      <c r="FL7747" s="2"/>
      <c r="FN7747" s="2"/>
    </row>
    <row r="7748" spans="153:170" x14ac:dyDescent="0.35">
      <c r="EW7748" s="31"/>
      <c r="FB7748" s="5"/>
      <c r="FI7748" s="5"/>
      <c r="FJ7748" s="139"/>
      <c r="FL7748" s="2"/>
      <c r="FN7748" s="2"/>
    </row>
    <row r="7749" spans="153:170" x14ac:dyDescent="0.35">
      <c r="EW7749" s="31"/>
      <c r="FB7749" s="5"/>
      <c r="FI7749" s="5"/>
      <c r="FJ7749" s="139"/>
      <c r="FL7749" s="2"/>
      <c r="FN7749" s="2"/>
    </row>
    <row r="7750" spans="153:170" x14ac:dyDescent="0.35">
      <c r="EW7750" s="31"/>
      <c r="FB7750" s="5"/>
      <c r="FI7750" s="5"/>
      <c r="FJ7750" s="139"/>
      <c r="FL7750" s="2"/>
      <c r="FN7750" s="2"/>
    </row>
    <row r="7751" spans="153:170" x14ac:dyDescent="0.35">
      <c r="EW7751" s="31"/>
      <c r="FB7751" s="5"/>
      <c r="FI7751" s="5"/>
      <c r="FJ7751" s="139"/>
      <c r="FL7751" s="2"/>
      <c r="FN7751" s="2"/>
    </row>
    <row r="7752" spans="153:170" x14ac:dyDescent="0.35">
      <c r="EW7752" s="31"/>
      <c r="FB7752" s="5"/>
      <c r="FI7752" s="5"/>
      <c r="FJ7752" s="139"/>
      <c r="FL7752" s="2"/>
      <c r="FN7752" s="2"/>
    </row>
    <row r="7753" spans="153:170" x14ac:dyDescent="0.35">
      <c r="EW7753" s="31"/>
      <c r="FB7753" s="5"/>
      <c r="FI7753" s="5"/>
      <c r="FJ7753" s="139"/>
      <c r="FL7753" s="2"/>
      <c r="FN7753" s="2"/>
    </row>
    <row r="7754" spans="153:170" x14ac:dyDescent="0.35">
      <c r="EW7754" s="31"/>
      <c r="FB7754" s="5"/>
      <c r="FI7754" s="5"/>
      <c r="FJ7754" s="139"/>
      <c r="FL7754" s="2"/>
      <c r="FN7754" s="2"/>
    </row>
    <row r="7755" spans="153:170" x14ac:dyDescent="0.35">
      <c r="EW7755" s="31"/>
      <c r="FB7755" s="5"/>
      <c r="FI7755" s="5"/>
      <c r="FJ7755" s="139"/>
      <c r="FL7755" s="2"/>
      <c r="FN7755" s="2"/>
    </row>
    <row r="7756" spans="153:170" x14ac:dyDescent="0.35">
      <c r="EW7756" s="31"/>
      <c r="FB7756" s="5"/>
      <c r="FI7756" s="5"/>
      <c r="FJ7756" s="139"/>
      <c r="FL7756" s="2"/>
      <c r="FN7756" s="2"/>
    </row>
    <row r="7757" spans="153:170" x14ac:dyDescent="0.35">
      <c r="EW7757" s="31"/>
      <c r="FB7757" s="5"/>
      <c r="FI7757" s="5"/>
      <c r="FJ7757" s="139"/>
      <c r="FL7757" s="2"/>
      <c r="FN7757" s="2"/>
    </row>
    <row r="7758" spans="153:170" x14ac:dyDescent="0.35">
      <c r="EW7758" s="31"/>
      <c r="FB7758" s="5"/>
      <c r="FI7758" s="5"/>
      <c r="FJ7758" s="139"/>
      <c r="FL7758" s="2"/>
      <c r="FN7758" s="2"/>
    </row>
    <row r="7759" spans="153:170" x14ac:dyDescent="0.35">
      <c r="EW7759" s="31"/>
      <c r="FB7759" s="5"/>
      <c r="FI7759" s="5"/>
      <c r="FJ7759" s="139"/>
      <c r="FL7759" s="2"/>
      <c r="FN7759" s="2"/>
    </row>
    <row r="7760" spans="153:170" x14ac:dyDescent="0.35">
      <c r="EW7760" s="31"/>
      <c r="FB7760" s="5"/>
      <c r="FI7760" s="5"/>
      <c r="FJ7760" s="139"/>
      <c r="FL7760" s="2"/>
      <c r="FN7760" s="2"/>
    </row>
    <row r="7761" spans="153:170" x14ac:dyDescent="0.35">
      <c r="EW7761" s="31"/>
      <c r="FB7761" s="5"/>
      <c r="FI7761" s="5"/>
      <c r="FJ7761" s="139"/>
      <c r="FL7761" s="2"/>
      <c r="FN7761" s="2"/>
    </row>
    <row r="7762" spans="153:170" x14ac:dyDescent="0.35">
      <c r="EW7762" s="31"/>
      <c r="FB7762" s="5"/>
      <c r="FI7762" s="5"/>
      <c r="FJ7762" s="139"/>
      <c r="FL7762" s="2"/>
      <c r="FN7762" s="2"/>
    </row>
    <row r="7763" spans="153:170" x14ac:dyDescent="0.35">
      <c r="EW7763" s="31"/>
      <c r="FB7763" s="5"/>
      <c r="FI7763" s="5"/>
      <c r="FJ7763" s="139"/>
      <c r="FL7763" s="2"/>
      <c r="FN7763" s="2"/>
    </row>
    <row r="7764" spans="153:170" x14ac:dyDescent="0.35">
      <c r="EW7764" s="31"/>
      <c r="FB7764" s="5"/>
      <c r="FI7764" s="5"/>
      <c r="FJ7764" s="139"/>
      <c r="FL7764" s="2"/>
      <c r="FN7764" s="2"/>
    </row>
    <row r="7765" spans="153:170" x14ac:dyDescent="0.35">
      <c r="EW7765" s="31"/>
      <c r="FB7765" s="5"/>
      <c r="FI7765" s="5"/>
      <c r="FJ7765" s="139"/>
      <c r="FL7765" s="2"/>
      <c r="FN7765" s="2"/>
    </row>
    <row r="7766" spans="153:170" x14ac:dyDescent="0.35">
      <c r="EW7766" s="31"/>
      <c r="FB7766" s="5"/>
      <c r="FI7766" s="5"/>
      <c r="FJ7766" s="139"/>
      <c r="FL7766" s="2"/>
      <c r="FN7766" s="2"/>
    </row>
    <row r="7767" spans="153:170" x14ac:dyDescent="0.35">
      <c r="EW7767" s="31"/>
      <c r="FB7767" s="5"/>
      <c r="FI7767" s="5"/>
      <c r="FJ7767" s="139"/>
      <c r="FL7767" s="2"/>
      <c r="FN7767" s="2"/>
    </row>
    <row r="7768" spans="153:170" x14ac:dyDescent="0.35">
      <c r="EW7768" s="31"/>
      <c r="FB7768" s="5"/>
      <c r="FI7768" s="5"/>
      <c r="FJ7768" s="139"/>
      <c r="FL7768" s="2"/>
      <c r="FN7768" s="2"/>
    </row>
    <row r="7769" spans="153:170" x14ac:dyDescent="0.35">
      <c r="EW7769" s="31"/>
      <c r="FB7769" s="5"/>
      <c r="FI7769" s="5"/>
      <c r="FJ7769" s="139"/>
      <c r="FL7769" s="2"/>
      <c r="FN7769" s="2"/>
    </row>
    <row r="7770" spans="153:170" x14ac:dyDescent="0.35">
      <c r="EW7770" s="31"/>
      <c r="FB7770" s="5"/>
      <c r="FI7770" s="5"/>
      <c r="FJ7770" s="139"/>
      <c r="FL7770" s="2"/>
      <c r="FN7770" s="2"/>
    </row>
    <row r="7771" spans="153:170" x14ac:dyDescent="0.35">
      <c r="EW7771" s="31"/>
      <c r="FB7771" s="5"/>
      <c r="FI7771" s="5"/>
      <c r="FJ7771" s="139"/>
      <c r="FL7771" s="2"/>
      <c r="FN7771" s="2"/>
    </row>
    <row r="7772" spans="153:170" x14ac:dyDescent="0.35">
      <c r="EW7772" s="31"/>
      <c r="FB7772" s="5"/>
      <c r="FI7772" s="5"/>
      <c r="FJ7772" s="139"/>
      <c r="FL7772" s="2"/>
      <c r="FN7772" s="2"/>
    </row>
    <row r="7773" spans="153:170" x14ac:dyDescent="0.35">
      <c r="EW7773" s="31"/>
      <c r="FB7773" s="5"/>
      <c r="FI7773" s="5"/>
      <c r="FJ7773" s="139"/>
      <c r="FL7773" s="2"/>
      <c r="FN7773" s="2"/>
    </row>
    <row r="7774" spans="153:170" x14ac:dyDescent="0.35">
      <c r="EW7774" s="31"/>
      <c r="FB7774" s="5"/>
      <c r="FI7774" s="5"/>
      <c r="FJ7774" s="139"/>
      <c r="FL7774" s="2"/>
      <c r="FN7774" s="2"/>
    </row>
    <row r="7775" spans="153:170" x14ac:dyDescent="0.35">
      <c r="EW7775" s="31"/>
      <c r="FB7775" s="5"/>
      <c r="FI7775" s="5"/>
      <c r="FJ7775" s="139"/>
      <c r="FL7775" s="2"/>
      <c r="FN7775" s="2"/>
    </row>
    <row r="7776" spans="153:170" x14ac:dyDescent="0.35">
      <c r="EW7776" s="31"/>
      <c r="FB7776" s="5"/>
      <c r="FI7776" s="5"/>
      <c r="FJ7776" s="139"/>
      <c r="FL7776" s="2"/>
      <c r="FN7776" s="2"/>
    </row>
    <row r="7777" spans="153:170" x14ac:dyDescent="0.35">
      <c r="EW7777" s="31"/>
      <c r="FB7777" s="5"/>
      <c r="FI7777" s="5"/>
      <c r="FJ7777" s="139"/>
      <c r="FL7777" s="2"/>
      <c r="FN7777" s="2"/>
    </row>
    <row r="7778" spans="153:170" x14ac:dyDescent="0.35">
      <c r="EW7778" s="31"/>
      <c r="FB7778" s="5"/>
      <c r="FI7778" s="5"/>
      <c r="FJ7778" s="139"/>
      <c r="FL7778" s="2"/>
      <c r="FN7778" s="2"/>
    </row>
    <row r="7779" spans="153:170" x14ac:dyDescent="0.35">
      <c r="EW7779" s="31"/>
      <c r="FB7779" s="5"/>
      <c r="FI7779" s="5"/>
      <c r="FJ7779" s="139"/>
      <c r="FL7779" s="2"/>
      <c r="FN7779" s="2"/>
    </row>
    <row r="7780" spans="153:170" x14ac:dyDescent="0.35">
      <c r="EW7780" s="31"/>
      <c r="FB7780" s="5"/>
      <c r="FI7780" s="5"/>
      <c r="FJ7780" s="139"/>
      <c r="FL7780" s="2"/>
      <c r="FN7780" s="2"/>
    </row>
    <row r="7781" spans="153:170" x14ac:dyDescent="0.35">
      <c r="EW7781" s="31"/>
      <c r="FB7781" s="5"/>
      <c r="FI7781" s="5"/>
      <c r="FJ7781" s="139"/>
      <c r="FL7781" s="2"/>
      <c r="FN7781" s="2"/>
    </row>
    <row r="7782" spans="153:170" x14ac:dyDescent="0.35">
      <c r="EW7782" s="31"/>
      <c r="FB7782" s="5"/>
      <c r="FI7782" s="5"/>
      <c r="FJ7782" s="139"/>
      <c r="FL7782" s="2"/>
      <c r="FN7782" s="2"/>
    </row>
    <row r="7783" spans="153:170" x14ac:dyDescent="0.35">
      <c r="EW7783" s="31"/>
      <c r="FB7783" s="5"/>
      <c r="FI7783" s="5"/>
      <c r="FJ7783" s="139"/>
      <c r="FL7783" s="2"/>
      <c r="FN7783" s="2"/>
    </row>
    <row r="7784" spans="153:170" x14ac:dyDescent="0.35">
      <c r="EW7784" s="31"/>
      <c r="FB7784" s="5"/>
      <c r="FI7784" s="5"/>
      <c r="FJ7784" s="139"/>
      <c r="FL7784" s="2"/>
      <c r="FN7784" s="2"/>
    </row>
    <row r="7785" spans="153:170" x14ac:dyDescent="0.35">
      <c r="EW7785" s="31"/>
      <c r="FB7785" s="5"/>
      <c r="FI7785" s="5"/>
      <c r="FJ7785" s="139"/>
      <c r="FL7785" s="2"/>
      <c r="FN7785" s="2"/>
    </row>
    <row r="7786" spans="153:170" x14ac:dyDescent="0.35">
      <c r="EW7786" s="31"/>
      <c r="FB7786" s="5"/>
      <c r="FI7786" s="5"/>
      <c r="FJ7786" s="139"/>
      <c r="FL7786" s="2"/>
      <c r="FN7786" s="2"/>
    </row>
    <row r="7787" spans="153:170" x14ac:dyDescent="0.35">
      <c r="EW7787" s="31"/>
      <c r="FB7787" s="5"/>
      <c r="FI7787" s="5"/>
      <c r="FJ7787" s="139"/>
      <c r="FL7787" s="2"/>
      <c r="FN7787" s="2"/>
    </row>
    <row r="7788" spans="153:170" x14ac:dyDescent="0.35">
      <c r="EW7788" s="31"/>
      <c r="FB7788" s="5"/>
      <c r="FI7788" s="5"/>
      <c r="FJ7788" s="139"/>
      <c r="FL7788" s="2"/>
      <c r="FN7788" s="2"/>
    </row>
    <row r="7789" spans="153:170" x14ac:dyDescent="0.35">
      <c r="EW7789" s="31"/>
      <c r="FB7789" s="5"/>
      <c r="FI7789" s="5"/>
      <c r="FJ7789" s="139"/>
      <c r="FL7789" s="2"/>
      <c r="FN7789" s="2"/>
    </row>
    <row r="7790" spans="153:170" x14ac:dyDescent="0.35">
      <c r="EW7790" s="31"/>
      <c r="FB7790" s="5"/>
      <c r="FI7790" s="5"/>
      <c r="FJ7790" s="139"/>
      <c r="FL7790" s="2"/>
      <c r="FN7790" s="2"/>
    </row>
    <row r="7791" spans="153:170" x14ac:dyDescent="0.35">
      <c r="EW7791" s="31"/>
      <c r="FB7791" s="5"/>
      <c r="FI7791" s="5"/>
      <c r="FJ7791" s="139"/>
      <c r="FL7791" s="2"/>
      <c r="FN7791" s="2"/>
    </row>
    <row r="7792" spans="153:170" x14ac:dyDescent="0.35">
      <c r="EW7792" s="31"/>
      <c r="FB7792" s="5"/>
      <c r="FI7792" s="5"/>
      <c r="FJ7792" s="139"/>
      <c r="FL7792" s="2"/>
      <c r="FN7792" s="2"/>
    </row>
    <row r="7793" spans="153:170" x14ac:dyDescent="0.35">
      <c r="EW7793" s="31"/>
      <c r="FB7793" s="5"/>
      <c r="FI7793" s="5"/>
      <c r="FJ7793" s="139"/>
      <c r="FL7793" s="2"/>
      <c r="FN7793" s="2"/>
    </row>
    <row r="7794" spans="153:170" x14ac:dyDescent="0.35">
      <c r="EW7794" s="31"/>
      <c r="FB7794" s="5"/>
      <c r="FI7794" s="5"/>
      <c r="FJ7794" s="139"/>
      <c r="FL7794" s="2"/>
      <c r="FN7794" s="2"/>
    </row>
    <row r="7795" spans="153:170" x14ac:dyDescent="0.35">
      <c r="EW7795" s="31"/>
      <c r="FB7795" s="5"/>
      <c r="FI7795" s="5"/>
      <c r="FJ7795" s="139"/>
      <c r="FL7795" s="2"/>
      <c r="FN7795" s="2"/>
    </row>
    <row r="7796" spans="153:170" x14ac:dyDescent="0.35">
      <c r="EW7796" s="31"/>
      <c r="FB7796" s="5"/>
      <c r="FI7796" s="5"/>
      <c r="FJ7796" s="139"/>
      <c r="FL7796" s="2"/>
      <c r="FN7796" s="2"/>
    </row>
    <row r="7797" spans="153:170" x14ac:dyDescent="0.35">
      <c r="EW7797" s="31"/>
      <c r="FB7797" s="5"/>
      <c r="FI7797" s="5"/>
      <c r="FJ7797" s="139"/>
      <c r="FL7797" s="2"/>
      <c r="FN7797" s="2"/>
    </row>
    <row r="7798" spans="153:170" x14ac:dyDescent="0.35">
      <c r="EW7798" s="31"/>
      <c r="FB7798" s="5"/>
      <c r="FI7798" s="5"/>
      <c r="FJ7798" s="139"/>
      <c r="FL7798" s="2"/>
      <c r="FN7798" s="2"/>
    </row>
    <row r="7799" spans="153:170" x14ac:dyDescent="0.35">
      <c r="EW7799" s="31"/>
      <c r="FB7799" s="5"/>
      <c r="FI7799" s="5"/>
      <c r="FJ7799" s="139"/>
      <c r="FL7799" s="2"/>
      <c r="FN7799" s="2"/>
    </row>
    <row r="7800" spans="153:170" x14ac:dyDescent="0.35">
      <c r="EW7800" s="31"/>
      <c r="FB7800" s="5"/>
      <c r="FI7800" s="5"/>
      <c r="FJ7800" s="139"/>
      <c r="FL7800" s="2"/>
      <c r="FN7800" s="2"/>
    </row>
    <row r="7801" spans="153:170" x14ac:dyDescent="0.35">
      <c r="EW7801" s="31"/>
      <c r="FB7801" s="5"/>
      <c r="FI7801" s="5"/>
      <c r="FJ7801" s="139"/>
      <c r="FL7801" s="2"/>
      <c r="FN7801" s="2"/>
    </row>
    <row r="7802" spans="153:170" x14ac:dyDescent="0.35">
      <c r="EW7802" s="31"/>
      <c r="FB7802" s="5"/>
      <c r="FI7802" s="5"/>
      <c r="FJ7802" s="139"/>
      <c r="FL7802" s="2"/>
      <c r="FN7802" s="2"/>
    </row>
    <row r="7803" spans="153:170" x14ac:dyDescent="0.35">
      <c r="EW7803" s="31"/>
      <c r="FB7803" s="5"/>
      <c r="FI7803" s="5"/>
      <c r="FJ7803" s="139"/>
      <c r="FL7803" s="2"/>
      <c r="FN7803" s="2"/>
    </row>
    <row r="7804" spans="153:170" x14ac:dyDescent="0.35">
      <c r="EW7804" s="31"/>
      <c r="FB7804" s="5"/>
      <c r="FI7804" s="5"/>
      <c r="FJ7804" s="139"/>
      <c r="FL7804" s="2"/>
      <c r="FN7804" s="2"/>
    </row>
    <row r="7805" spans="153:170" x14ac:dyDescent="0.35">
      <c r="EW7805" s="31"/>
      <c r="FB7805" s="5"/>
      <c r="FI7805" s="5"/>
      <c r="FJ7805" s="139"/>
      <c r="FL7805" s="2"/>
      <c r="FN7805" s="2"/>
    </row>
    <row r="7806" spans="153:170" x14ac:dyDescent="0.35">
      <c r="EW7806" s="31"/>
      <c r="FB7806" s="5"/>
      <c r="FI7806" s="5"/>
      <c r="FJ7806" s="139"/>
      <c r="FL7806" s="2"/>
      <c r="FN7806" s="2"/>
    </row>
    <row r="7807" spans="153:170" x14ac:dyDescent="0.35">
      <c r="EW7807" s="31"/>
      <c r="FB7807" s="5"/>
      <c r="FI7807" s="5"/>
      <c r="FJ7807" s="139"/>
      <c r="FL7807" s="2"/>
      <c r="FN7807" s="2"/>
    </row>
    <row r="7808" spans="153:170" x14ac:dyDescent="0.35">
      <c r="EW7808" s="31"/>
      <c r="FB7808" s="5"/>
      <c r="FI7808" s="5"/>
      <c r="FJ7808" s="139"/>
      <c r="FL7808" s="2"/>
      <c r="FN7808" s="2"/>
    </row>
    <row r="7809" spans="153:170" x14ac:dyDescent="0.35">
      <c r="EW7809" s="31"/>
      <c r="FB7809" s="5"/>
      <c r="FI7809" s="5"/>
      <c r="FJ7809" s="139"/>
      <c r="FL7809" s="2"/>
      <c r="FN7809" s="2"/>
    </row>
    <row r="7810" spans="153:170" x14ac:dyDescent="0.35">
      <c r="EW7810" s="31"/>
      <c r="FB7810" s="5"/>
      <c r="FI7810" s="5"/>
      <c r="FJ7810" s="139"/>
      <c r="FL7810" s="2"/>
      <c r="FN7810" s="2"/>
    </row>
    <row r="7811" spans="153:170" x14ac:dyDescent="0.35">
      <c r="EW7811" s="31"/>
      <c r="FB7811" s="5"/>
      <c r="FI7811" s="5"/>
      <c r="FJ7811" s="139"/>
      <c r="FL7811" s="2"/>
      <c r="FN7811" s="2"/>
    </row>
    <row r="7812" spans="153:170" x14ac:dyDescent="0.35">
      <c r="EW7812" s="31"/>
      <c r="FB7812" s="5"/>
      <c r="FI7812" s="5"/>
      <c r="FJ7812" s="139"/>
      <c r="FL7812" s="2"/>
      <c r="FN7812" s="2"/>
    </row>
    <row r="7813" spans="153:170" x14ac:dyDescent="0.35">
      <c r="EW7813" s="31"/>
      <c r="FB7813" s="5"/>
      <c r="FI7813" s="5"/>
      <c r="FJ7813" s="139"/>
      <c r="FL7813" s="2"/>
      <c r="FN7813" s="2"/>
    </row>
    <row r="7814" spans="153:170" x14ac:dyDescent="0.35">
      <c r="EW7814" s="31"/>
      <c r="FB7814" s="5"/>
      <c r="FI7814" s="5"/>
      <c r="FJ7814" s="139"/>
      <c r="FL7814" s="2"/>
      <c r="FN7814" s="2"/>
    </row>
    <row r="7815" spans="153:170" x14ac:dyDescent="0.35">
      <c r="EW7815" s="31"/>
      <c r="FB7815" s="5"/>
      <c r="FI7815" s="5"/>
      <c r="FJ7815" s="139"/>
      <c r="FL7815" s="2"/>
      <c r="FN7815" s="2"/>
    </row>
    <row r="7816" spans="153:170" x14ac:dyDescent="0.35">
      <c r="EW7816" s="31"/>
      <c r="FB7816" s="5"/>
      <c r="FI7816" s="5"/>
      <c r="FJ7816" s="139"/>
      <c r="FL7816" s="2"/>
      <c r="FN7816" s="2"/>
    </row>
    <row r="7817" spans="153:170" x14ac:dyDescent="0.35">
      <c r="EW7817" s="31"/>
      <c r="FB7817" s="5"/>
      <c r="FI7817" s="5"/>
      <c r="FJ7817" s="139"/>
      <c r="FL7817" s="2"/>
      <c r="FN7817" s="2"/>
    </row>
    <row r="7818" spans="153:170" x14ac:dyDescent="0.35">
      <c r="EW7818" s="31"/>
      <c r="FB7818" s="5"/>
      <c r="FI7818" s="5"/>
      <c r="FJ7818" s="139"/>
      <c r="FL7818" s="2"/>
      <c r="FN7818" s="2"/>
    </row>
    <row r="7819" spans="153:170" x14ac:dyDescent="0.35">
      <c r="EW7819" s="31"/>
      <c r="FB7819" s="5"/>
      <c r="FI7819" s="5"/>
      <c r="FJ7819" s="139"/>
      <c r="FL7819" s="2"/>
      <c r="FN7819" s="2"/>
    </row>
    <row r="7820" spans="153:170" x14ac:dyDescent="0.35">
      <c r="EW7820" s="31"/>
      <c r="FB7820" s="5"/>
      <c r="FI7820" s="5"/>
      <c r="FJ7820" s="139"/>
      <c r="FL7820" s="2"/>
      <c r="FN7820" s="2"/>
    </row>
    <row r="7821" spans="153:170" x14ac:dyDescent="0.35">
      <c r="EW7821" s="31"/>
      <c r="FB7821" s="5"/>
      <c r="FI7821" s="5"/>
      <c r="FJ7821" s="139"/>
      <c r="FL7821" s="2"/>
      <c r="FN7821" s="2"/>
    </row>
    <row r="7822" spans="153:170" x14ac:dyDescent="0.35">
      <c r="EW7822" s="31"/>
      <c r="FB7822" s="5"/>
      <c r="FI7822" s="5"/>
      <c r="FJ7822" s="139"/>
      <c r="FL7822" s="2"/>
      <c r="FN7822" s="2"/>
    </row>
    <row r="7823" spans="153:170" x14ac:dyDescent="0.35">
      <c r="EW7823" s="31"/>
      <c r="FB7823" s="5"/>
      <c r="FI7823" s="5"/>
      <c r="FJ7823" s="139"/>
      <c r="FL7823" s="2"/>
      <c r="FN7823" s="2"/>
    </row>
    <row r="7824" spans="153:170" x14ac:dyDescent="0.35">
      <c r="EW7824" s="31"/>
      <c r="FB7824" s="5"/>
      <c r="FI7824" s="5"/>
      <c r="FJ7824" s="139"/>
      <c r="FL7824" s="2"/>
      <c r="FN7824" s="2"/>
    </row>
    <row r="7825" spans="153:170" x14ac:dyDescent="0.35">
      <c r="EW7825" s="31"/>
      <c r="FB7825" s="5"/>
      <c r="FI7825" s="5"/>
      <c r="FJ7825" s="139"/>
      <c r="FL7825" s="2"/>
      <c r="FN7825" s="2"/>
    </row>
    <row r="7826" spans="153:170" x14ac:dyDescent="0.35">
      <c r="EW7826" s="31"/>
      <c r="FB7826" s="5"/>
      <c r="FI7826" s="5"/>
      <c r="FJ7826" s="139"/>
      <c r="FL7826" s="2"/>
      <c r="FN7826" s="2"/>
    </row>
    <row r="7827" spans="153:170" x14ac:dyDescent="0.35">
      <c r="EW7827" s="31"/>
      <c r="FB7827" s="5"/>
      <c r="FI7827" s="5"/>
      <c r="FJ7827" s="139"/>
      <c r="FL7827" s="2"/>
      <c r="FN7827" s="2"/>
    </row>
    <row r="7828" spans="153:170" x14ac:dyDescent="0.35">
      <c r="EW7828" s="31"/>
      <c r="FB7828" s="5"/>
      <c r="FI7828" s="5"/>
      <c r="FJ7828" s="139"/>
      <c r="FL7828" s="2"/>
      <c r="FN7828" s="2"/>
    </row>
    <row r="7829" spans="153:170" x14ac:dyDescent="0.35">
      <c r="EW7829" s="31"/>
      <c r="FB7829" s="5"/>
      <c r="FI7829" s="5"/>
      <c r="FJ7829" s="139"/>
      <c r="FL7829" s="2"/>
      <c r="FN7829" s="2"/>
    </row>
    <row r="7830" spans="153:170" x14ac:dyDescent="0.35">
      <c r="EW7830" s="31"/>
      <c r="FB7830" s="5"/>
      <c r="FI7830" s="5"/>
      <c r="FJ7830" s="139"/>
      <c r="FL7830" s="2"/>
      <c r="FN7830" s="2"/>
    </row>
    <row r="7831" spans="153:170" x14ac:dyDescent="0.35">
      <c r="EW7831" s="31"/>
      <c r="FB7831" s="5"/>
      <c r="FI7831" s="5"/>
      <c r="FJ7831" s="139"/>
      <c r="FL7831" s="2"/>
      <c r="FN7831" s="2"/>
    </row>
    <row r="7832" spans="153:170" x14ac:dyDescent="0.35">
      <c r="EW7832" s="31"/>
      <c r="FB7832" s="5"/>
      <c r="FI7832" s="5"/>
      <c r="FJ7832" s="139"/>
      <c r="FL7832" s="2"/>
      <c r="FN7832" s="2"/>
    </row>
    <row r="7833" spans="153:170" x14ac:dyDescent="0.35">
      <c r="EW7833" s="31"/>
      <c r="FB7833" s="5"/>
      <c r="FI7833" s="5"/>
      <c r="FJ7833" s="139"/>
      <c r="FL7833" s="2"/>
      <c r="FN7833" s="2"/>
    </row>
    <row r="7834" spans="153:170" x14ac:dyDescent="0.35">
      <c r="EW7834" s="31"/>
      <c r="FB7834" s="5"/>
      <c r="FI7834" s="5"/>
      <c r="FJ7834" s="139"/>
      <c r="FL7834" s="2"/>
      <c r="FN7834" s="2"/>
    </row>
    <row r="7835" spans="153:170" x14ac:dyDescent="0.35">
      <c r="EW7835" s="31"/>
      <c r="FB7835" s="5"/>
      <c r="FI7835" s="5"/>
      <c r="FJ7835" s="139"/>
      <c r="FL7835" s="2"/>
      <c r="FN7835" s="2"/>
    </row>
    <row r="7836" spans="153:170" x14ac:dyDescent="0.35">
      <c r="EW7836" s="31"/>
      <c r="FB7836" s="5"/>
      <c r="FI7836" s="5"/>
      <c r="FJ7836" s="139"/>
      <c r="FL7836" s="2"/>
      <c r="FN7836" s="2"/>
    </row>
    <row r="7837" spans="153:170" x14ac:dyDescent="0.35">
      <c r="EW7837" s="31"/>
      <c r="FB7837" s="5"/>
      <c r="FI7837" s="5"/>
      <c r="FJ7837" s="139"/>
      <c r="FL7837" s="2"/>
      <c r="FN7837" s="2"/>
    </row>
    <row r="7838" spans="153:170" x14ac:dyDescent="0.35">
      <c r="EW7838" s="31"/>
      <c r="FB7838" s="5"/>
      <c r="FI7838" s="5"/>
      <c r="FJ7838" s="139"/>
      <c r="FL7838" s="2"/>
      <c r="FN7838" s="2"/>
    </row>
    <row r="7839" spans="153:170" x14ac:dyDescent="0.35">
      <c r="EW7839" s="31"/>
      <c r="FB7839" s="5"/>
      <c r="FI7839" s="5"/>
      <c r="FJ7839" s="139"/>
      <c r="FL7839" s="2"/>
      <c r="FN7839" s="2"/>
    </row>
    <row r="7840" spans="153:170" x14ac:dyDescent="0.35">
      <c r="EW7840" s="31"/>
      <c r="FB7840" s="5"/>
      <c r="FI7840" s="5"/>
      <c r="FJ7840" s="139"/>
      <c r="FL7840" s="2"/>
      <c r="FN7840" s="2"/>
    </row>
    <row r="7841" spans="153:170" x14ac:dyDescent="0.35">
      <c r="EW7841" s="31"/>
      <c r="FB7841" s="5"/>
      <c r="FI7841" s="5"/>
      <c r="FJ7841" s="139"/>
      <c r="FL7841" s="2"/>
      <c r="FN7841" s="2"/>
    </row>
    <row r="7842" spans="153:170" x14ac:dyDescent="0.35">
      <c r="EW7842" s="31"/>
      <c r="FB7842" s="5"/>
      <c r="FI7842" s="5"/>
      <c r="FJ7842" s="139"/>
      <c r="FL7842" s="2"/>
      <c r="FN7842" s="2"/>
    </row>
    <row r="7843" spans="153:170" x14ac:dyDescent="0.35">
      <c r="EW7843" s="31"/>
      <c r="FB7843" s="5"/>
      <c r="FI7843" s="5"/>
      <c r="FJ7843" s="139"/>
      <c r="FL7843" s="2"/>
      <c r="FN7843" s="2"/>
    </row>
    <row r="7844" spans="153:170" x14ac:dyDescent="0.35">
      <c r="EW7844" s="31"/>
      <c r="FB7844" s="5"/>
      <c r="FI7844" s="5"/>
      <c r="FJ7844" s="139"/>
      <c r="FL7844" s="2"/>
      <c r="FN7844" s="2"/>
    </row>
    <row r="7845" spans="153:170" x14ac:dyDescent="0.35">
      <c r="EW7845" s="31"/>
      <c r="FB7845" s="5"/>
      <c r="FI7845" s="5"/>
      <c r="FJ7845" s="139"/>
      <c r="FL7845" s="2"/>
      <c r="FN7845" s="2"/>
    </row>
    <row r="7846" spans="153:170" x14ac:dyDescent="0.35">
      <c r="EW7846" s="31"/>
      <c r="FB7846" s="5"/>
      <c r="FI7846" s="5"/>
      <c r="FJ7846" s="139"/>
      <c r="FL7846" s="2"/>
      <c r="FN7846" s="2"/>
    </row>
    <row r="7847" spans="153:170" x14ac:dyDescent="0.35">
      <c r="EW7847" s="31"/>
      <c r="FB7847" s="5"/>
      <c r="FI7847" s="5"/>
      <c r="FJ7847" s="139"/>
      <c r="FL7847" s="2"/>
      <c r="FN7847" s="2"/>
    </row>
    <row r="7848" spans="153:170" x14ac:dyDescent="0.35">
      <c r="EW7848" s="31"/>
      <c r="FB7848" s="5"/>
      <c r="FI7848" s="5"/>
      <c r="FJ7848" s="139"/>
      <c r="FL7848" s="2"/>
      <c r="FN7848" s="2"/>
    </row>
    <row r="7849" spans="153:170" x14ac:dyDescent="0.35">
      <c r="EW7849" s="31"/>
      <c r="FB7849" s="5"/>
      <c r="FI7849" s="5"/>
      <c r="FJ7849" s="139"/>
      <c r="FL7849" s="2"/>
      <c r="FN7849" s="2"/>
    </row>
    <row r="7850" spans="153:170" x14ac:dyDescent="0.35">
      <c r="EW7850" s="31"/>
      <c r="FB7850" s="5"/>
      <c r="FI7850" s="5"/>
      <c r="FJ7850" s="139"/>
      <c r="FL7850" s="2"/>
      <c r="FN7850" s="2"/>
    </row>
    <row r="7851" spans="153:170" x14ac:dyDescent="0.35">
      <c r="EW7851" s="31"/>
      <c r="FB7851" s="5"/>
      <c r="FI7851" s="5"/>
      <c r="FJ7851" s="139"/>
      <c r="FL7851" s="2"/>
      <c r="FN7851" s="2"/>
    </row>
    <row r="7852" spans="153:170" x14ac:dyDescent="0.35">
      <c r="EW7852" s="31"/>
      <c r="FB7852" s="5"/>
      <c r="FI7852" s="5"/>
      <c r="FJ7852" s="139"/>
      <c r="FL7852" s="2"/>
      <c r="FN7852" s="2"/>
    </row>
    <row r="7853" spans="153:170" x14ac:dyDescent="0.35">
      <c r="EW7853" s="31"/>
      <c r="FB7853" s="5"/>
      <c r="FI7853" s="5"/>
      <c r="FJ7853" s="139"/>
      <c r="FL7853" s="2"/>
      <c r="FN7853" s="2"/>
    </row>
    <row r="7854" spans="153:170" x14ac:dyDescent="0.35">
      <c r="EW7854" s="31"/>
      <c r="FB7854" s="5"/>
      <c r="FI7854" s="5"/>
      <c r="FJ7854" s="139"/>
      <c r="FL7854" s="2"/>
      <c r="FN7854" s="2"/>
    </row>
    <row r="7855" spans="153:170" x14ac:dyDescent="0.35">
      <c r="EW7855" s="31"/>
      <c r="FB7855" s="5"/>
      <c r="FI7855" s="5"/>
      <c r="FJ7855" s="139"/>
      <c r="FL7855" s="2"/>
      <c r="FN7855" s="2"/>
    </row>
    <row r="7856" spans="153:170" x14ac:dyDescent="0.35">
      <c r="EW7856" s="31"/>
      <c r="FB7856" s="5"/>
      <c r="FI7856" s="5"/>
      <c r="FJ7856" s="139"/>
      <c r="FL7856" s="2"/>
      <c r="FN7856" s="2"/>
    </row>
    <row r="7857" spans="153:170" x14ac:dyDescent="0.35">
      <c r="EW7857" s="31"/>
      <c r="FB7857" s="5"/>
      <c r="FI7857" s="5"/>
      <c r="FJ7857" s="139"/>
      <c r="FL7857" s="2"/>
      <c r="FN7857" s="2"/>
    </row>
    <row r="7858" spans="153:170" x14ac:dyDescent="0.35">
      <c r="EW7858" s="31"/>
      <c r="FB7858" s="5"/>
      <c r="FI7858" s="5"/>
      <c r="FJ7858" s="139"/>
      <c r="FL7858" s="2"/>
      <c r="FN7858" s="2"/>
    </row>
    <row r="7859" spans="153:170" x14ac:dyDescent="0.35">
      <c r="EW7859" s="31"/>
      <c r="FB7859" s="5"/>
      <c r="FI7859" s="5"/>
      <c r="FJ7859" s="139"/>
      <c r="FL7859" s="2"/>
      <c r="FN7859" s="2"/>
    </row>
    <row r="7860" spans="153:170" x14ac:dyDescent="0.35">
      <c r="EW7860" s="31"/>
      <c r="FB7860" s="5"/>
      <c r="FI7860" s="5"/>
      <c r="FJ7860" s="139"/>
      <c r="FL7860" s="2"/>
      <c r="FN7860" s="2"/>
    </row>
    <row r="7861" spans="153:170" x14ac:dyDescent="0.35">
      <c r="EW7861" s="31"/>
      <c r="FB7861" s="5"/>
      <c r="FI7861" s="5"/>
      <c r="FJ7861" s="139"/>
      <c r="FL7861" s="2"/>
      <c r="FN7861" s="2"/>
    </row>
    <row r="7862" spans="153:170" x14ac:dyDescent="0.35">
      <c r="EW7862" s="31"/>
      <c r="FB7862" s="5"/>
      <c r="FI7862" s="5"/>
      <c r="FJ7862" s="139"/>
      <c r="FL7862" s="2"/>
      <c r="FN7862" s="2"/>
    </row>
    <row r="7863" spans="153:170" x14ac:dyDescent="0.35">
      <c r="EW7863" s="31"/>
      <c r="FB7863" s="5"/>
      <c r="FI7863" s="5"/>
      <c r="FJ7863" s="139"/>
      <c r="FL7863" s="2"/>
      <c r="FN7863" s="2"/>
    </row>
    <row r="7864" spans="153:170" x14ac:dyDescent="0.35">
      <c r="EW7864" s="31"/>
      <c r="FB7864" s="5"/>
      <c r="FI7864" s="5"/>
      <c r="FJ7864" s="139"/>
      <c r="FL7864" s="2"/>
      <c r="FN7864" s="2"/>
    </row>
    <row r="7865" spans="153:170" x14ac:dyDescent="0.35">
      <c r="EW7865" s="31"/>
      <c r="FB7865" s="5"/>
      <c r="FI7865" s="5"/>
      <c r="FJ7865" s="139"/>
      <c r="FL7865" s="2"/>
      <c r="FN7865" s="2"/>
    </row>
    <row r="7866" spans="153:170" x14ac:dyDescent="0.35">
      <c r="EW7866" s="31"/>
      <c r="FB7866" s="5"/>
      <c r="FI7866" s="5"/>
      <c r="FJ7866" s="139"/>
      <c r="FL7866" s="2"/>
      <c r="FN7866" s="2"/>
    </row>
    <row r="7867" spans="153:170" x14ac:dyDescent="0.35">
      <c r="EW7867" s="31"/>
      <c r="FB7867" s="5"/>
      <c r="FI7867" s="5"/>
      <c r="FJ7867" s="139"/>
      <c r="FL7867" s="2"/>
      <c r="FN7867" s="2"/>
    </row>
    <row r="7868" spans="153:170" x14ac:dyDescent="0.35">
      <c r="EW7868" s="31"/>
      <c r="FB7868" s="5"/>
      <c r="FI7868" s="5"/>
      <c r="FJ7868" s="139"/>
      <c r="FL7868" s="2"/>
      <c r="FN7868" s="2"/>
    </row>
    <row r="7869" spans="153:170" x14ac:dyDescent="0.35">
      <c r="EW7869" s="31"/>
      <c r="FB7869" s="5"/>
      <c r="FI7869" s="5"/>
      <c r="FJ7869" s="139"/>
      <c r="FL7869" s="2"/>
      <c r="FN7869" s="2"/>
    </row>
    <row r="7870" spans="153:170" x14ac:dyDescent="0.35">
      <c r="EW7870" s="31"/>
      <c r="FB7870" s="5"/>
      <c r="FI7870" s="5"/>
      <c r="FJ7870" s="139"/>
      <c r="FL7870" s="2"/>
      <c r="FN7870" s="2"/>
    </row>
    <row r="7871" spans="153:170" x14ac:dyDescent="0.35">
      <c r="EW7871" s="31"/>
      <c r="FB7871" s="5"/>
      <c r="FI7871" s="5"/>
      <c r="FJ7871" s="139"/>
      <c r="FL7871" s="2"/>
      <c r="FN7871" s="2"/>
    </row>
    <row r="7872" spans="153:170" x14ac:dyDescent="0.35">
      <c r="EW7872" s="31"/>
      <c r="FB7872" s="5"/>
      <c r="FI7872" s="5"/>
      <c r="FJ7872" s="139"/>
      <c r="FL7872" s="2"/>
      <c r="FN7872" s="2"/>
    </row>
    <row r="7873" spans="153:170" x14ac:dyDescent="0.35">
      <c r="EW7873" s="31"/>
      <c r="FB7873" s="5"/>
      <c r="FI7873" s="5"/>
      <c r="FJ7873" s="139"/>
      <c r="FL7873" s="2"/>
      <c r="FN7873" s="2"/>
    </row>
    <row r="7874" spans="153:170" x14ac:dyDescent="0.35">
      <c r="EW7874" s="31"/>
      <c r="FB7874" s="5"/>
      <c r="FI7874" s="5"/>
      <c r="FJ7874" s="139"/>
      <c r="FL7874" s="2"/>
      <c r="FN7874" s="2"/>
    </row>
    <row r="7875" spans="153:170" x14ac:dyDescent="0.35">
      <c r="EW7875" s="31"/>
      <c r="FB7875" s="5"/>
      <c r="FI7875" s="5"/>
      <c r="FJ7875" s="139"/>
      <c r="FL7875" s="2"/>
      <c r="FN7875" s="2"/>
    </row>
    <row r="7876" spans="153:170" x14ac:dyDescent="0.35">
      <c r="EW7876" s="31"/>
      <c r="FB7876" s="5"/>
      <c r="FI7876" s="5"/>
      <c r="FJ7876" s="139"/>
      <c r="FL7876" s="2"/>
      <c r="FN7876" s="2"/>
    </row>
    <row r="7877" spans="153:170" x14ac:dyDescent="0.35">
      <c r="EW7877" s="31"/>
      <c r="FB7877" s="5"/>
      <c r="FI7877" s="5"/>
      <c r="FJ7877" s="139"/>
      <c r="FL7877" s="2"/>
      <c r="FN7877" s="2"/>
    </row>
    <row r="7878" spans="153:170" x14ac:dyDescent="0.35">
      <c r="EW7878" s="31"/>
      <c r="FB7878" s="5"/>
      <c r="FI7878" s="5"/>
      <c r="FJ7878" s="139"/>
      <c r="FL7878" s="2"/>
      <c r="FN7878" s="2"/>
    </row>
    <row r="7879" spans="153:170" x14ac:dyDescent="0.35">
      <c r="EW7879" s="31"/>
      <c r="FB7879" s="5"/>
      <c r="FI7879" s="5"/>
      <c r="FJ7879" s="139"/>
      <c r="FL7879" s="2"/>
      <c r="FN7879" s="2"/>
    </row>
    <row r="7880" spans="153:170" x14ac:dyDescent="0.35">
      <c r="EW7880" s="31"/>
      <c r="FB7880" s="5"/>
      <c r="FI7880" s="5"/>
      <c r="FJ7880" s="139"/>
      <c r="FL7880" s="2"/>
      <c r="FN7880" s="2"/>
    </row>
    <row r="7881" spans="153:170" x14ac:dyDescent="0.35">
      <c r="EW7881" s="31"/>
      <c r="FB7881" s="5"/>
      <c r="FI7881" s="5"/>
      <c r="FJ7881" s="139"/>
      <c r="FL7881" s="2"/>
      <c r="FN7881" s="2"/>
    </row>
    <row r="7882" spans="153:170" x14ac:dyDescent="0.35">
      <c r="EW7882" s="31"/>
      <c r="FB7882" s="5"/>
      <c r="FI7882" s="5"/>
      <c r="FJ7882" s="139"/>
      <c r="FL7882" s="2"/>
      <c r="FN7882" s="2"/>
    </row>
    <row r="7883" spans="153:170" x14ac:dyDescent="0.35">
      <c r="EW7883" s="31"/>
      <c r="FB7883" s="5"/>
      <c r="FI7883" s="5"/>
      <c r="FJ7883" s="139"/>
      <c r="FL7883" s="2"/>
      <c r="FN7883" s="2"/>
    </row>
    <row r="7884" spans="153:170" x14ac:dyDescent="0.35">
      <c r="EW7884" s="31"/>
      <c r="FB7884" s="5"/>
      <c r="FI7884" s="5"/>
      <c r="FJ7884" s="139"/>
      <c r="FL7884" s="2"/>
      <c r="FN7884" s="2"/>
    </row>
    <row r="7885" spans="153:170" x14ac:dyDescent="0.35">
      <c r="EW7885" s="31"/>
      <c r="FB7885" s="5"/>
      <c r="FI7885" s="5"/>
      <c r="FJ7885" s="139"/>
      <c r="FL7885" s="2"/>
      <c r="FN7885" s="2"/>
    </row>
    <row r="7886" spans="153:170" x14ac:dyDescent="0.35">
      <c r="EW7886" s="31"/>
      <c r="FB7886" s="5"/>
      <c r="FI7886" s="5"/>
      <c r="FJ7886" s="139"/>
      <c r="FL7886" s="2"/>
      <c r="FN7886" s="2"/>
    </row>
    <row r="7887" spans="153:170" x14ac:dyDescent="0.35">
      <c r="EW7887" s="31"/>
      <c r="FB7887" s="5"/>
      <c r="FI7887" s="5"/>
      <c r="FJ7887" s="139"/>
      <c r="FL7887" s="2"/>
      <c r="FN7887" s="2"/>
    </row>
    <row r="7888" spans="153:170" x14ac:dyDescent="0.35">
      <c r="EW7888" s="31"/>
      <c r="FB7888" s="5"/>
      <c r="FI7888" s="5"/>
      <c r="FJ7888" s="139"/>
      <c r="FL7888" s="2"/>
      <c r="FN7888" s="2"/>
    </row>
    <row r="7889" spans="153:170" x14ac:dyDescent="0.35">
      <c r="EW7889" s="31"/>
      <c r="FB7889" s="5"/>
      <c r="FI7889" s="5"/>
      <c r="FJ7889" s="139"/>
      <c r="FL7889" s="2"/>
      <c r="FN7889" s="2"/>
    </row>
    <row r="7890" spans="153:170" x14ac:dyDescent="0.35">
      <c r="EW7890" s="31"/>
      <c r="FB7890" s="5"/>
      <c r="FI7890" s="5"/>
      <c r="FJ7890" s="139"/>
      <c r="FL7890" s="2"/>
      <c r="FN7890" s="2"/>
    </row>
    <row r="7891" spans="153:170" x14ac:dyDescent="0.35">
      <c r="EW7891" s="31"/>
      <c r="FB7891" s="5"/>
      <c r="FI7891" s="5"/>
      <c r="FJ7891" s="139"/>
      <c r="FL7891" s="2"/>
      <c r="FN7891" s="2"/>
    </row>
    <row r="7892" spans="153:170" x14ac:dyDescent="0.35">
      <c r="EW7892" s="31"/>
      <c r="FB7892" s="5"/>
      <c r="FI7892" s="5"/>
      <c r="FJ7892" s="139"/>
      <c r="FL7892" s="2"/>
      <c r="FN7892" s="2"/>
    </row>
    <row r="7893" spans="153:170" x14ac:dyDescent="0.35">
      <c r="EW7893" s="31"/>
      <c r="FB7893" s="5"/>
      <c r="FI7893" s="5"/>
      <c r="FJ7893" s="139"/>
      <c r="FL7893" s="2"/>
      <c r="FN7893" s="2"/>
    </row>
    <row r="7894" spans="153:170" x14ac:dyDescent="0.35">
      <c r="EW7894" s="31"/>
      <c r="FB7894" s="5"/>
      <c r="FI7894" s="5"/>
      <c r="FJ7894" s="139"/>
      <c r="FL7894" s="2"/>
      <c r="FN7894" s="2"/>
    </row>
    <row r="7895" spans="153:170" x14ac:dyDescent="0.35">
      <c r="EW7895" s="31"/>
      <c r="FB7895" s="5"/>
      <c r="FI7895" s="5"/>
      <c r="FJ7895" s="139"/>
      <c r="FL7895" s="2"/>
      <c r="FN7895" s="2"/>
    </row>
    <row r="7896" spans="153:170" x14ac:dyDescent="0.35">
      <c r="EW7896" s="31"/>
      <c r="FB7896" s="5"/>
      <c r="FI7896" s="5"/>
      <c r="FJ7896" s="139"/>
      <c r="FL7896" s="2"/>
      <c r="FN7896" s="2"/>
    </row>
    <row r="7897" spans="153:170" x14ac:dyDescent="0.35">
      <c r="EW7897" s="31"/>
      <c r="FB7897" s="5"/>
      <c r="FI7897" s="5"/>
      <c r="FJ7897" s="139"/>
      <c r="FL7897" s="2"/>
      <c r="FN7897" s="2"/>
    </row>
    <row r="7898" spans="153:170" x14ac:dyDescent="0.35">
      <c r="EW7898" s="31"/>
      <c r="FB7898" s="5"/>
      <c r="FI7898" s="5"/>
      <c r="FJ7898" s="139"/>
      <c r="FL7898" s="2"/>
      <c r="FN7898" s="2"/>
    </row>
    <row r="7899" spans="153:170" x14ac:dyDescent="0.35">
      <c r="EW7899" s="31"/>
      <c r="FB7899" s="5"/>
      <c r="FI7899" s="5"/>
      <c r="FJ7899" s="139"/>
      <c r="FL7899" s="2"/>
      <c r="FN7899" s="2"/>
    </row>
    <row r="7900" spans="153:170" x14ac:dyDescent="0.35">
      <c r="EW7900" s="31"/>
      <c r="FB7900" s="5"/>
      <c r="FI7900" s="5"/>
      <c r="FJ7900" s="139"/>
      <c r="FL7900" s="2"/>
      <c r="FN7900" s="2"/>
    </row>
    <row r="7901" spans="153:170" x14ac:dyDescent="0.35">
      <c r="EW7901" s="31"/>
      <c r="FB7901" s="5"/>
      <c r="FI7901" s="5"/>
      <c r="FJ7901" s="139"/>
      <c r="FL7901" s="2"/>
      <c r="FN7901" s="2"/>
    </row>
    <row r="7902" spans="153:170" x14ac:dyDescent="0.35">
      <c r="EW7902" s="31"/>
      <c r="FB7902" s="5"/>
      <c r="FI7902" s="5"/>
      <c r="FJ7902" s="139"/>
      <c r="FL7902" s="2"/>
      <c r="FN7902" s="2"/>
    </row>
    <row r="7903" spans="153:170" x14ac:dyDescent="0.35">
      <c r="EW7903" s="31"/>
      <c r="FB7903" s="5"/>
      <c r="FI7903" s="5"/>
      <c r="FJ7903" s="139"/>
      <c r="FL7903" s="2"/>
      <c r="FN7903" s="2"/>
    </row>
    <row r="7904" spans="153:170" x14ac:dyDescent="0.35">
      <c r="EW7904" s="31"/>
      <c r="FB7904" s="5"/>
      <c r="FI7904" s="5"/>
      <c r="FJ7904" s="139"/>
      <c r="FL7904" s="2"/>
      <c r="FN7904" s="2"/>
    </row>
    <row r="7905" spans="153:170" x14ac:dyDescent="0.35">
      <c r="EW7905" s="31"/>
      <c r="FB7905" s="5"/>
      <c r="FI7905" s="5"/>
      <c r="FJ7905" s="139"/>
      <c r="FL7905" s="2"/>
      <c r="FN7905" s="2"/>
    </row>
    <row r="7906" spans="153:170" x14ac:dyDescent="0.35">
      <c r="EW7906" s="31"/>
      <c r="FB7906" s="5"/>
      <c r="FI7906" s="5"/>
      <c r="FJ7906" s="139"/>
      <c r="FL7906" s="2"/>
      <c r="FN7906" s="2"/>
    </row>
    <row r="7907" spans="153:170" x14ac:dyDescent="0.35">
      <c r="EW7907" s="31"/>
      <c r="FB7907" s="5"/>
      <c r="FI7907" s="5"/>
      <c r="FJ7907" s="139"/>
      <c r="FL7907" s="2"/>
      <c r="FN7907" s="2"/>
    </row>
    <row r="7908" spans="153:170" x14ac:dyDescent="0.35">
      <c r="EW7908" s="31"/>
      <c r="FB7908" s="5"/>
      <c r="FI7908" s="5"/>
      <c r="FJ7908" s="139"/>
      <c r="FL7908" s="2"/>
      <c r="FN7908" s="2"/>
    </row>
    <row r="7909" spans="153:170" x14ac:dyDescent="0.35">
      <c r="EW7909" s="31"/>
      <c r="FB7909" s="5"/>
      <c r="FI7909" s="5"/>
      <c r="FJ7909" s="139"/>
      <c r="FL7909" s="2"/>
      <c r="FN7909" s="2"/>
    </row>
    <row r="7910" spans="153:170" x14ac:dyDescent="0.35">
      <c r="EW7910" s="31"/>
      <c r="FB7910" s="5"/>
      <c r="FI7910" s="5"/>
      <c r="FJ7910" s="139"/>
      <c r="FL7910" s="2"/>
      <c r="FN7910" s="2"/>
    </row>
    <row r="7911" spans="153:170" x14ac:dyDescent="0.35">
      <c r="EW7911" s="31"/>
      <c r="FB7911" s="5"/>
      <c r="FI7911" s="5"/>
      <c r="FJ7911" s="139"/>
      <c r="FL7911" s="2"/>
      <c r="FN7911" s="2"/>
    </row>
    <row r="7912" spans="153:170" x14ac:dyDescent="0.35">
      <c r="EW7912" s="31"/>
      <c r="FB7912" s="5"/>
      <c r="FI7912" s="5"/>
      <c r="FJ7912" s="139"/>
      <c r="FL7912" s="2"/>
      <c r="FN7912" s="2"/>
    </row>
    <row r="7913" spans="153:170" x14ac:dyDescent="0.35">
      <c r="EW7913" s="31"/>
      <c r="FB7913" s="5"/>
      <c r="FI7913" s="5"/>
      <c r="FJ7913" s="139"/>
      <c r="FL7913" s="2"/>
      <c r="FN7913" s="2"/>
    </row>
    <row r="7914" spans="153:170" x14ac:dyDescent="0.35">
      <c r="EW7914" s="31"/>
      <c r="FB7914" s="5"/>
      <c r="FI7914" s="5"/>
      <c r="FJ7914" s="139"/>
      <c r="FL7914" s="2"/>
      <c r="FN7914" s="2"/>
    </row>
    <row r="7915" spans="153:170" x14ac:dyDescent="0.35">
      <c r="EW7915" s="31"/>
      <c r="FB7915" s="5"/>
      <c r="FI7915" s="5"/>
      <c r="FJ7915" s="139"/>
      <c r="FL7915" s="2"/>
      <c r="FN7915" s="2"/>
    </row>
    <row r="7916" spans="153:170" x14ac:dyDescent="0.35">
      <c r="EW7916" s="31"/>
      <c r="FB7916" s="5"/>
      <c r="FI7916" s="5"/>
      <c r="FJ7916" s="139"/>
      <c r="FL7916" s="2"/>
      <c r="FN7916" s="2"/>
    </row>
    <row r="7917" spans="153:170" x14ac:dyDescent="0.35">
      <c r="EW7917" s="31"/>
      <c r="FB7917" s="5"/>
      <c r="FI7917" s="5"/>
      <c r="FJ7917" s="139"/>
      <c r="FL7917" s="2"/>
      <c r="FN7917" s="2"/>
    </row>
    <row r="7918" spans="153:170" x14ac:dyDescent="0.35">
      <c r="EW7918" s="31"/>
      <c r="FB7918" s="5"/>
      <c r="FI7918" s="5"/>
      <c r="FJ7918" s="139"/>
      <c r="FL7918" s="2"/>
      <c r="FN7918" s="2"/>
    </row>
    <row r="7919" spans="153:170" x14ac:dyDescent="0.35">
      <c r="EW7919" s="31"/>
      <c r="FB7919" s="5"/>
      <c r="FI7919" s="5"/>
      <c r="FJ7919" s="139"/>
      <c r="FL7919" s="2"/>
      <c r="FN7919" s="2"/>
    </row>
    <row r="7920" spans="153:170" x14ac:dyDescent="0.35">
      <c r="EW7920" s="31"/>
      <c r="FB7920" s="5"/>
      <c r="FI7920" s="5"/>
      <c r="FJ7920" s="139"/>
      <c r="FL7920" s="2"/>
      <c r="FN7920" s="2"/>
    </row>
    <row r="7921" spans="153:170" x14ac:dyDescent="0.35">
      <c r="EW7921" s="31"/>
      <c r="FB7921" s="5"/>
      <c r="FI7921" s="5"/>
      <c r="FJ7921" s="139"/>
      <c r="FL7921" s="2"/>
      <c r="FN7921" s="2"/>
    </row>
    <row r="7922" spans="153:170" x14ac:dyDescent="0.35">
      <c r="EW7922" s="31"/>
      <c r="FB7922" s="5"/>
      <c r="FI7922" s="5"/>
      <c r="FJ7922" s="139"/>
      <c r="FL7922" s="2"/>
      <c r="FN7922" s="2"/>
    </row>
    <row r="7923" spans="153:170" x14ac:dyDescent="0.35">
      <c r="EW7923" s="31"/>
      <c r="FB7923" s="5"/>
      <c r="FI7923" s="5"/>
      <c r="FJ7923" s="139"/>
      <c r="FL7923" s="2"/>
      <c r="FN7923" s="2"/>
    </row>
    <row r="7924" spans="153:170" x14ac:dyDescent="0.35">
      <c r="EW7924" s="31"/>
      <c r="FB7924" s="5"/>
      <c r="FI7924" s="5"/>
      <c r="FJ7924" s="139"/>
      <c r="FL7924" s="2"/>
      <c r="FN7924" s="2"/>
    </row>
    <row r="7925" spans="153:170" x14ac:dyDescent="0.35">
      <c r="EW7925" s="31"/>
      <c r="FB7925" s="5"/>
      <c r="FI7925" s="5"/>
      <c r="FJ7925" s="139"/>
      <c r="FL7925" s="2"/>
      <c r="FN7925" s="2"/>
    </row>
    <row r="7926" spans="153:170" x14ac:dyDescent="0.35">
      <c r="EW7926" s="31"/>
      <c r="FB7926" s="5"/>
      <c r="FI7926" s="5"/>
      <c r="FJ7926" s="139"/>
      <c r="FL7926" s="2"/>
      <c r="FN7926" s="2"/>
    </row>
    <row r="7927" spans="153:170" x14ac:dyDescent="0.35">
      <c r="EW7927" s="31"/>
      <c r="FB7927" s="5"/>
      <c r="FI7927" s="5"/>
      <c r="FJ7927" s="139"/>
      <c r="FL7927" s="2"/>
      <c r="FN7927" s="2"/>
    </row>
    <row r="7928" spans="153:170" x14ac:dyDescent="0.35">
      <c r="EW7928" s="31"/>
      <c r="FB7928" s="5"/>
      <c r="FI7928" s="5"/>
      <c r="FJ7928" s="139"/>
      <c r="FL7928" s="2"/>
      <c r="FN7928" s="2"/>
    </row>
    <row r="7929" spans="153:170" x14ac:dyDescent="0.35">
      <c r="EW7929" s="31"/>
      <c r="FB7929" s="5"/>
      <c r="FI7929" s="5"/>
      <c r="FJ7929" s="139"/>
      <c r="FL7929" s="2"/>
      <c r="FN7929" s="2"/>
    </row>
    <row r="7930" spans="153:170" x14ac:dyDescent="0.35">
      <c r="EW7930" s="31"/>
      <c r="FB7930" s="5"/>
      <c r="FI7930" s="5"/>
      <c r="FJ7930" s="139"/>
      <c r="FL7930" s="2"/>
      <c r="FN7930" s="2"/>
    </row>
    <row r="7931" spans="153:170" x14ac:dyDescent="0.35">
      <c r="EW7931" s="31"/>
      <c r="FB7931" s="5"/>
      <c r="FI7931" s="5"/>
      <c r="FJ7931" s="139"/>
      <c r="FL7931" s="2"/>
      <c r="FN7931" s="2"/>
    </row>
    <row r="7932" spans="153:170" x14ac:dyDescent="0.35">
      <c r="EW7932" s="31"/>
      <c r="FB7932" s="5"/>
      <c r="FI7932" s="5"/>
      <c r="FJ7932" s="139"/>
      <c r="FL7932" s="2"/>
      <c r="FN7932" s="2"/>
    </row>
    <row r="7933" spans="153:170" x14ac:dyDescent="0.35">
      <c r="EW7933" s="31"/>
      <c r="FB7933" s="5"/>
      <c r="FI7933" s="5"/>
      <c r="FJ7933" s="139"/>
      <c r="FL7933" s="2"/>
      <c r="FN7933" s="2"/>
    </row>
    <row r="7934" spans="153:170" x14ac:dyDescent="0.35">
      <c r="EW7934" s="31"/>
      <c r="FB7934" s="5"/>
      <c r="FI7934" s="5"/>
      <c r="FJ7934" s="139"/>
      <c r="FL7934" s="2"/>
      <c r="FN7934" s="2"/>
    </row>
    <row r="7935" spans="153:170" x14ac:dyDescent="0.35">
      <c r="EW7935" s="31"/>
      <c r="FB7935" s="5"/>
      <c r="FI7935" s="5"/>
      <c r="FJ7935" s="139"/>
      <c r="FL7935" s="2"/>
      <c r="FN7935" s="2"/>
    </row>
    <row r="7936" spans="153:170" x14ac:dyDescent="0.35">
      <c r="EW7936" s="31"/>
      <c r="FB7936" s="5"/>
      <c r="FI7936" s="5"/>
      <c r="FJ7936" s="139"/>
      <c r="FL7936" s="2"/>
      <c r="FN7936" s="2"/>
    </row>
    <row r="7937" spans="153:170" x14ac:dyDescent="0.35">
      <c r="EW7937" s="31"/>
      <c r="FB7937" s="5"/>
      <c r="FI7937" s="5"/>
      <c r="FJ7937" s="139"/>
      <c r="FL7937" s="2"/>
      <c r="FN7937" s="2"/>
    </row>
    <row r="7938" spans="153:170" x14ac:dyDescent="0.35">
      <c r="EW7938" s="31"/>
      <c r="FB7938" s="5"/>
      <c r="FI7938" s="5"/>
      <c r="FJ7938" s="139"/>
      <c r="FL7938" s="2"/>
      <c r="FN7938" s="2"/>
    </row>
    <row r="7939" spans="153:170" x14ac:dyDescent="0.35">
      <c r="EW7939" s="31"/>
      <c r="FB7939" s="5"/>
      <c r="FI7939" s="5"/>
      <c r="FJ7939" s="139"/>
      <c r="FL7939" s="2"/>
      <c r="FN7939" s="2"/>
    </row>
    <row r="7940" spans="153:170" x14ac:dyDescent="0.35">
      <c r="EW7940" s="31"/>
      <c r="FB7940" s="5"/>
      <c r="FI7940" s="5"/>
      <c r="FJ7940" s="139"/>
      <c r="FL7940" s="2"/>
      <c r="FN7940" s="2"/>
    </row>
    <row r="7941" spans="153:170" x14ac:dyDescent="0.35">
      <c r="EW7941" s="31"/>
      <c r="FB7941" s="5"/>
      <c r="FI7941" s="5"/>
      <c r="FJ7941" s="139"/>
      <c r="FL7941" s="2"/>
      <c r="FN7941" s="2"/>
    </row>
    <row r="7942" spans="153:170" x14ac:dyDescent="0.35">
      <c r="EW7942" s="31"/>
      <c r="FB7942" s="5"/>
      <c r="FI7942" s="5"/>
      <c r="FJ7942" s="139"/>
      <c r="FL7942" s="2"/>
      <c r="FN7942" s="2"/>
    </row>
    <row r="7943" spans="153:170" x14ac:dyDescent="0.35">
      <c r="EW7943" s="31"/>
      <c r="FB7943" s="5"/>
      <c r="FI7943" s="5"/>
      <c r="FJ7943" s="139"/>
      <c r="FL7943" s="2"/>
      <c r="FN7943" s="2"/>
    </row>
    <row r="7944" spans="153:170" x14ac:dyDescent="0.35">
      <c r="EW7944" s="31"/>
      <c r="FB7944" s="5"/>
      <c r="FI7944" s="5"/>
      <c r="FJ7944" s="139"/>
      <c r="FL7944" s="2"/>
      <c r="FN7944" s="2"/>
    </row>
    <row r="7945" spans="153:170" x14ac:dyDescent="0.35">
      <c r="EW7945" s="31"/>
      <c r="FB7945" s="5"/>
      <c r="FI7945" s="5"/>
      <c r="FJ7945" s="139"/>
      <c r="FL7945" s="2"/>
      <c r="FN7945" s="2"/>
    </row>
    <row r="7946" spans="153:170" x14ac:dyDescent="0.35">
      <c r="EW7946" s="31"/>
      <c r="FB7946" s="5"/>
      <c r="FI7946" s="5"/>
      <c r="FJ7946" s="139"/>
      <c r="FL7946" s="2"/>
      <c r="FN7946" s="2"/>
    </row>
    <row r="7947" spans="153:170" x14ac:dyDescent="0.35">
      <c r="EW7947" s="31"/>
      <c r="FB7947" s="5"/>
      <c r="FI7947" s="5"/>
      <c r="FJ7947" s="139"/>
      <c r="FL7947" s="2"/>
      <c r="FN7947" s="2"/>
    </row>
    <row r="7948" spans="153:170" x14ac:dyDescent="0.35">
      <c r="EW7948" s="31"/>
      <c r="FB7948" s="5"/>
      <c r="FI7948" s="5"/>
      <c r="FJ7948" s="139"/>
      <c r="FL7948" s="2"/>
      <c r="FN7948" s="2"/>
    </row>
    <row r="7949" spans="153:170" x14ac:dyDescent="0.35">
      <c r="EW7949" s="31"/>
      <c r="FB7949" s="5"/>
      <c r="FI7949" s="5"/>
      <c r="FJ7949" s="139"/>
      <c r="FL7949" s="2"/>
      <c r="FN7949" s="2"/>
    </row>
    <row r="7950" spans="153:170" x14ac:dyDescent="0.35">
      <c r="EW7950" s="31"/>
      <c r="FB7950" s="5"/>
      <c r="FI7950" s="5"/>
      <c r="FJ7950" s="139"/>
      <c r="FL7950" s="2"/>
      <c r="FN7950" s="2"/>
    </row>
    <row r="7951" spans="153:170" x14ac:dyDescent="0.35">
      <c r="EW7951" s="31"/>
      <c r="FB7951" s="5"/>
      <c r="FI7951" s="5"/>
      <c r="FJ7951" s="139"/>
      <c r="FL7951" s="2"/>
      <c r="FN7951" s="2"/>
    </row>
    <row r="7952" spans="153:170" x14ac:dyDescent="0.35">
      <c r="EW7952" s="31"/>
      <c r="FB7952" s="5"/>
      <c r="FI7952" s="5"/>
      <c r="FJ7952" s="139"/>
      <c r="FL7952" s="2"/>
      <c r="FN7952" s="2"/>
    </row>
    <row r="7953" spans="153:170" x14ac:dyDescent="0.35">
      <c r="EW7953" s="31"/>
      <c r="FB7953" s="5"/>
      <c r="FI7953" s="5"/>
      <c r="FJ7953" s="139"/>
      <c r="FL7953" s="2"/>
      <c r="FN7953" s="2"/>
    </row>
    <row r="7954" spans="153:170" x14ac:dyDescent="0.35">
      <c r="EW7954" s="31"/>
      <c r="FB7954" s="5"/>
      <c r="FI7954" s="5"/>
      <c r="FJ7954" s="139"/>
      <c r="FL7954" s="2"/>
      <c r="FN7954" s="2"/>
    </row>
    <row r="7955" spans="153:170" x14ac:dyDescent="0.35">
      <c r="EW7955" s="31"/>
      <c r="FB7955" s="5"/>
      <c r="FI7955" s="5"/>
      <c r="FJ7955" s="139"/>
      <c r="FL7955" s="2"/>
      <c r="FN7955" s="2"/>
    </row>
    <row r="7956" spans="153:170" x14ac:dyDescent="0.35">
      <c r="EW7956" s="31"/>
      <c r="FB7956" s="5"/>
      <c r="FI7956" s="5"/>
      <c r="FJ7956" s="139"/>
      <c r="FL7956" s="2"/>
      <c r="FN7956" s="2"/>
    </row>
    <row r="7957" spans="153:170" x14ac:dyDescent="0.35">
      <c r="EW7957" s="31"/>
      <c r="FB7957" s="5"/>
      <c r="FI7957" s="5"/>
      <c r="FJ7957" s="139"/>
      <c r="FL7957" s="2"/>
      <c r="FN7957" s="2"/>
    </row>
    <row r="7958" spans="153:170" x14ac:dyDescent="0.35">
      <c r="EW7958" s="31"/>
      <c r="FB7958" s="5"/>
      <c r="FI7958" s="5"/>
      <c r="FJ7958" s="139"/>
      <c r="FL7958" s="2"/>
      <c r="FN7958" s="2"/>
    </row>
    <row r="7959" spans="153:170" x14ac:dyDescent="0.35">
      <c r="EW7959" s="31"/>
      <c r="FB7959" s="5"/>
      <c r="FI7959" s="5"/>
      <c r="FJ7959" s="139"/>
      <c r="FL7959" s="2"/>
      <c r="FN7959" s="2"/>
    </row>
    <row r="7960" spans="153:170" x14ac:dyDescent="0.35">
      <c r="EW7960" s="31"/>
      <c r="FB7960" s="5"/>
      <c r="FI7960" s="5"/>
      <c r="FJ7960" s="139"/>
      <c r="FL7960" s="2"/>
      <c r="FN7960" s="2"/>
    </row>
    <row r="7961" spans="153:170" x14ac:dyDescent="0.35">
      <c r="EW7961" s="31"/>
      <c r="FB7961" s="5"/>
      <c r="FI7961" s="5"/>
      <c r="FJ7961" s="139"/>
      <c r="FL7961" s="2"/>
      <c r="FN7961" s="2"/>
    </row>
    <row r="7962" spans="153:170" x14ac:dyDescent="0.35">
      <c r="EW7962" s="31"/>
      <c r="FB7962" s="5"/>
      <c r="FI7962" s="5"/>
      <c r="FJ7962" s="139"/>
      <c r="FL7962" s="2"/>
      <c r="FN7962" s="2"/>
    </row>
    <row r="7963" spans="153:170" x14ac:dyDescent="0.35">
      <c r="EW7963" s="31"/>
      <c r="FB7963" s="5"/>
      <c r="FI7963" s="5"/>
      <c r="FJ7963" s="139"/>
      <c r="FL7963" s="2"/>
      <c r="FN7963" s="2"/>
    </row>
    <row r="7964" spans="153:170" x14ac:dyDescent="0.35">
      <c r="EW7964" s="31"/>
      <c r="FB7964" s="5"/>
      <c r="FI7964" s="5"/>
      <c r="FJ7964" s="139"/>
      <c r="FL7964" s="2"/>
      <c r="FN7964" s="2"/>
    </row>
    <row r="7965" spans="153:170" x14ac:dyDescent="0.35">
      <c r="EW7965" s="31"/>
      <c r="FB7965" s="5"/>
      <c r="FI7965" s="5"/>
      <c r="FJ7965" s="139"/>
      <c r="FL7965" s="2"/>
      <c r="FN7965" s="2"/>
    </row>
    <row r="7966" spans="153:170" x14ac:dyDescent="0.35">
      <c r="EW7966" s="31"/>
      <c r="FB7966" s="5"/>
      <c r="FI7966" s="5"/>
      <c r="FJ7966" s="139"/>
      <c r="FL7966" s="2"/>
      <c r="FN7966" s="2"/>
    </row>
    <row r="7967" spans="153:170" x14ac:dyDescent="0.35">
      <c r="EW7967" s="31"/>
      <c r="FB7967" s="5"/>
      <c r="FI7967" s="5"/>
      <c r="FJ7967" s="139"/>
      <c r="FL7967" s="2"/>
      <c r="FN7967" s="2"/>
    </row>
    <row r="7968" spans="153:170" x14ac:dyDescent="0.35">
      <c r="EW7968" s="31"/>
      <c r="FB7968" s="5"/>
      <c r="FI7968" s="5"/>
      <c r="FJ7968" s="139"/>
      <c r="FL7968" s="2"/>
      <c r="FN7968" s="2"/>
    </row>
    <row r="7969" spans="153:170" x14ac:dyDescent="0.35">
      <c r="EW7969" s="31"/>
      <c r="FB7969" s="5"/>
      <c r="FI7969" s="5"/>
      <c r="FJ7969" s="139"/>
      <c r="FL7969" s="2"/>
      <c r="FN7969" s="2"/>
    </row>
    <row r="7970" spans="153:170" x14ac:dyDescent="0.35">
      <c r="EW7970" s="31"/>
      <c r="FB7970" s="5"/>
      <c r="FI7970" s="5"/>
      <c r="FJ7970" s="139"/>
      <c r="FL7970" s="2"/>
      <c r="FN7970" s="2"/>
    </row>
    <row r="7971" spans="153:170" x14ac:dyDescent="0.35">
      <c r="EW7971" s="31"/>
      <c r="FB7971" s="5"/>
      <c r="FI7971" s="5"/>
      <c r="FJ7971" s="139"/>
      <c r="FL7971" s="2"/>
      <c r="FN7971" s="2"/>
    </row>
    <row r="7972" spans="153:170" x14ac:dyDescent="0.35">
      <c r="EW7972" s="31"/>
      <c r="FB7972" s="5"/>
      <c r="FI7972" s="5"/>
      <c r="FJ7972" s="139"/>
      <c r="FL7972" s="2"/>
      <c r="FN7972" s="2"/>
    </row>
    <row r="7973" spans="153:170" x14ac:dyDescent="0.35">
      <c r="EW7973" s="31"/>
      <c r="FB7973" s="5"/>
      <c r="FI7973" s="5"/>
      <c r="FJ7973" s="139"/>
      <c r="FL7973" s="2"/>
      <c r="FN7973" s="2"/>
    </row>
    <row r="7974" spans="153:170" x14ac:dyDescent="0.35">
      <c r="EW7974" s="31"/>
      <c r="FB7974" s="5"/>
      <c r="FI7974" s="5"/>
      <c r="FJ7974" s="139"/>
      <c r="FL7974" s="2"/>
      <c r="FN7974" s="2"/>
    </row>
    <row r="7975" spans="153:170" x14ac:dyDescent="0.35">
      <c r="EW7975" s="31"/>
      <c r="FB7975" s="5"/>
      <c r="FI7975" s="5"/>
      <c r="FJ7975" s="139"/>
      <c r="FL7975" s="2"/>
      <c r="FN7975" s="2"/>
    </row>
    <row r="7976" spans="153:170" x14ac:dyDescent="0.35">
      <c r="EW7976" s="31"/>
      <c r="FB7976" s="5"/>
      <c r="FI7976" s="5"/>
      <c r="FJ7976" s="139"/>
      <c r="FL7976" s="2"/>
      <c r="FN7976" s="2"/>
    </row>
    <row r="7977" spans="153:170" x14ac:dyDescent="0.35">
      <c r="EW7977" s="31"/>
      <c r="FB7977" s="5"/>
      <c r="FI7977" s="5"/>
      <c r="FJ7977" s="139"/>
      <c r="FL7977" s="2"/>
      <c r="FN7977" s="2"/>
    </row>
    <row r="7978" spans="153:170" x14ac:dyDescent="0.35">
      <c r="EW7978" s="31"/>
      <c r="FB7978" s="5"/>
      <c r="FI7978" s="5"/>
      <c r="FJ7978" s="139"/>
      <c r="FL7978" s="2"/>
      <c r="FN7978" s="2"/>
    </row>
    <row r="7979" spans="153:170" x14ac:dyDescent="0.35">
      <c r="EW7979" s="31"/>
      <c r="FB7979" s="5"/>
      <c r="FI7979" s="5"/>
      <c r="FJ7979" s="139"/>
      <c r="FL7979" s="2"/>
      <c r="FN7979" s="2"/>
    </row>
    <row r="7980" spans="153:170" x14ac:dyDescent="0.35">
      <c r="EW7980" s="31"/>
      <c r="FB7980" s="5"/>
      <c r="FI7980" s="5"/>
      <c r="FJ7980" s="139"/>
      <c r="FL7980" s="2"/>
      <c r="FN7980" s="2"/>
    </row>
    <row r="7981" spans="153:170" x14ac:dyDescent="0.35">
      <c r="EW7981" s="31"/>
      <c r="FB7981" s="5"/>
      <c r="FI7981" s="5"/>
      <c r="FJ7981" s="139"/>
      <c r="FL7981" s="2"/>
      <c r="FN7981" s="2"/>
    </row>
    <row r="7982" spans="153:170" x14ac:dyDescent="0.35">
      <c r="EW7982" s="31"/>
      <c r="FB7982" s="5"/>
      <c r="FI7982" s="5"/>
      <c r="FJ7982" s="139"/>
      <c r="FL7982" s="2"/>
      <c r="FN7982" s="2"/>
    </row>
    <row r="7983" spans="153:170" x14ac:dyDescent="0.35">
      <c r="EW7983" s="31"/>
      <c r="FB7983" s="5"/>
      <c r="FI7983" s="5"/>
      <c r="FJ7983" s="139"/>
      <c r="FL7983" s="2"/>
      <c r="FN7983" s="2"/>
    </row>
    <row r="7984" spans="153:170" x14ac:dyDescent="0.35">
      <c r="EW7984" s="31"/>
      <c r="FB7984" s="5"/>
      <c r="FI7984" s="5"/>
      <c r="FJ7984" s="139"/>
      <c r="FL7984" s="2"/>
      <c r="FN7984" s="2"/>
    </row>
    <row r="7985" spans="153:170" x14ac:dyDescent="0.35">
      <c r="EW7985" s="31"/>
      <c r="FB7985" s="5"/>
      <c r="FI7985" s="5"/>
      <c r="FJ7985" s="139"/>
      <c r="FL7985" s="2"/>
      <c r="FN7985" s="2"/>
    </row>
    <row r="7986" spans="153:170" x14ac:dyDescent="0.35">
      <c r="EW7986" s="31"/>
      <c r="FB7986" s="5"/>
      <c r="FI7986" s="5"/>
      <c r="FJ7986" s="139"/>
      <c r="FL7986" s="2"/>
      <c r="FN7986" s="2"/>
    </row>
    <row r="7987" spans="153:170" x14ac:dyDescent="0.35">
      <c r="EW7987" s="31"/>
      <c r="FB7987" s="5"/>
      <c r="FI7987" s="5"/>
      <c r="FJ7987" s="139"/>
      <c r="FL7987" s="2"/>
      <c r="FN7987" s="2"/>
    </row>
    <row r="7988" spans="153:170" x14ac:dyDescent="0.35">
      <c r="EW7988" s="31"/>
      <c r="FB7988" s="5"/>
      <c r="FI7988" s="5"/>
      <c r="FJ7988" s="139"/>
      <c r="FL7988" s="2"/>
      <c r="FN7988" s="2"/>
    </row>
    <row r="7989" spans="153:170" x14ac:dyDescent="0.35">
      <c r="EW7989" s="31"/>
      <c r="FB7989" s="5"/>
      <c r="FI7989" s="5"/>
      <c r="FJ7989" s="139"/>
      <c r="FL7989" s="2"/>
      <c r="FN7989" s="2"/>
    </row>
    <row r="7990" spans="153:170" x14ac:dyDescent="0.35">
      <c r="EW7990" s="31"/>
      <c r="FB7990" s="5"/>
      <c r="FI7990" s="5"/>
      <c r="FJ7990" s="139"/>
      <c r="FL7990" s="2"/>
      <c r="FN7990" s="2"/>
    </row>
    <row r="7991" spans="153:170" x14ac:dyDescent="0.35">
      <c r="EW7991" s="31"/>
      <c r="FB7991" s="5"/>
      <c r="FI7991" s="5"/>
      <c r="FJ7991" s="139"/>
      <c r="FL7991" s="2"/>
      <c r="FN7991" s="2"/>
    </row>
    <row r="7992" spans="153:170" x14ac:dyDescent="0.35">
      <c r="EW7992" s="31"/>
      <c r="FB7992" s="5"/>
      <c r="FI7992" s="5"/>
      <c r="FJ7992" s="139"/>
      <c r="FL7992" s="2"/>
      <c r="FN7992" s="2"/>
    </row>
    <row r="7993" spans="153:170" x14ac:dyDescent="0.35">
      <c r="EW7993" s="31"/>
      <c r="FB7993" s="5"/>
      <c r="FI7993" s="5"/>
      <c r="FJ7993" s="139"/>
      <c r="FL7993" s="2"/>
      <c r="FN7993" s="2"/>
    </row>
    <row r="7994" spans="153:170" x14ac:dyDescent="0.35">
      <c r="EW7994" s="31"/>
      <c r="FB7994" s="5"/>
      <c r="FI7994" s="5"/>
      <c r="FJ7994" s="139"/>
      <c r="FL7994" s="2"/>
      <c r="FN7994" s="2"/>
    </row>
    <row r="7995" spans="153:170" x14ac:dyDescent="0.35">
      <c r="EW7995" s="31"/>
      <c r="FB7995" s="5"/>
      <c r="FI7995" s="5"/>
      <c r="FJ7995" s="139"/>
      <c r="FL7995" s="2"/>
      <c r="FN7995" s="2"/>
    </row>
    <row r="7996" spans="153:170" x14ac:dyDescent="0.35">
      <c r="EW7996" s="31"/>
      <c r="FB7996" s="5"/>
      <c r="FI7996" s="5"/>
      <c r="FJ7996" s="139"/>
      <c r="FL7996" s="2"/>
      <c r="FN7996" s="2"/>
    </row>
    <row r="7997" spans="153:170" x14ac:dyDescent="0.35">
      <c r="EW7997" s="31"/>
      <c r="FB7997" s="5"/>
      <c r="FI7997" s="5"/>
      <c r="FJ7997" s="139"/>
      <c r="FL7997" s="2"/>
      <c r="FN7997" s="2"/>
    </row>
    <row r="7998" spans="153:170" x14ac:dyDescent="0.35">
      <c r="EW7998" s="31"/>
      <c r="FB7998" s="5"/>
      <c r="FI7998" s="5"/>
      <c r="FJ7998" s="139"/>
      <c r="FL7998" s="2"/>
      <c r="FN7998" s="2"/>
    </row>
    <row r="7999" spans="153:170" x14ac:dyDescent="0.35">
      <c r="EW7999" s="31"/>
      <c r="FB7999" s="5"/>
      <c r="FI7999" s="5"/>
      <c r="FJ7999" s="139"/>
      <c r="FL7999" s="2"/>
      <c r="FN7999" s="2"/>
    </row>
    <row r="8000" spans="153:170" x14ac:dyDescent="0.35">
      <c r="EW8000" s="31"/>
      <c r="FB8000" s="5"/>
      <c r="FI8000" s="5"/>
      <c r="FJ8000" s="139"/>
      <c r="FL8000" s="2"/>
      <c r="FN8000" s="2"/>
    </row>
    <row r="8001" spans="153:170" x14ac:dyDescent="0.35">
      <c r="EW8001" s="31"/>
      <c r="FB8001" s="5"/>
      <c r="FI8001" s="5"/>
      <c r="FJ8001" s="139"/>
      <c r="FL8001" s="2"/>
      <c r="FN8001" s="2"/>
    </row>
    <row r="8002" spans="153:170" x14ac:dyDescent="0.35">
      <c r="EW8002" s="31"/>
      <c r="FB8002" s="5"/>
      <c r="FI8002" s="5"/>
      <c r="FJ8002" s="139"/>
      <c r="FL8002" s="2"/>
      <c r="FN8002" s="2"/>
    </row>
    <row r="8003" spans="153:170" x14ac:dyDescent="0.35">
      <c r="EW8003" s="31"/>
      <c r="FB8003" s="5"/>
      <c r="FI8003" s="5"/>
      <c r="FJ8003" s="139"/>
      <c r="FL8003" s="2"/>
      <c r="FN8003" s="2"/>
    </row>
    <row r="8004" spans="153:170" x14ac:dyDescent="0.35">
      <c r="EW8004" s="31"/>
      <c r="FB8004" s="5"/>
      <c r="FI8004" s="5"/>
      <c r="FJ8004" s="139"/>
      <c r="FL8004" s="2"/>
      <c r="FN8004" s="2"/>
    </row>
    <row r="8005" spans="153:170" x14ac:dyDescent="0.35">
      <c r="EW8005" s="31"/>
      <c r="FB8005" s="5"/>
      <c r="FI8005" s="5"/>
      <c r="FJ8005" s="139"/>
      <c r="FL8005" s="2"/>
      <c r="FN8005" s="2"/>
    </row>
    <row r="8006" spans="153:170" x14ac:dyDescent="0.35">
      <c r="EW8006" s="31"/>
      <c r="FB8006" s="5"/>
      <c r="FI8006" s="5"/>
      <c r="FJ8006" s="139"/>
      <c r="FL8006" s="2"/>
      <c r="FN8006" s="2"/>
    </row>
    <row r="8007" spans="153:170" x14ac:dyDescent="0.35">
      <c r="EW8007" s="31"/>
      <c r="FB8007" s="5"/>
      <c r="FI8007" s="5"/>
      <c r="FJ8007" s="139"/>
      <c r="FL8007" s="2"/>
      <c r="FN8007" s="2"/>
    </row>
    <row r="8008" spans="153:170" x14ac:dyDescent="0.35">
      <c r="EW8008" s="31"/>
      <c r="FB8008" s="5"/>
      <c r="FI8008" s="5"/>
      <c r="FJ8008" s="139"/>
      <c r="FL8008" s="2"/>
      <c r="FN8008" s="2"/>
    </row>
    <row r="8009" spans="153:170" x14ac:dyDescent="0.35">
      <c r="EW8009" s="31"/>
      <c r="FB8009" s="5"/>
      <c r="FI8009" s="5"/>
      <c r="FJ8009" s="139"/>
      <c r="FL8009" s="2"/>
      <c r="FN8009" s="2"/>
    </row>
    <row r="8010" spans="153:170" x14ac:dyDescent="0.35">
      <c r="EW8010" s="31"/>
      <c r="FB8010" s="5"/>
      <c r="FI8010" s="5"/>
      <c r="FJ8010" s="139"/>
      <c r="FL8010" s="2"/>
      <c r="FN8010" s="2"/>
    </row>
    <row r="8011" spans="153:170" x14ac:dyDescent="0.35">
      <c r="EW8011" s="31"/>
      <c r="FB8011" s="5"/>
      <c r="FI8011" s="5"/>
      <c r="FJ8011" s="139"/>
      <c r="FL8011" s="2"/>
      <c r="FN8011" s="2"/>
    </row>
    <row r="8012" spans="153:170" x14ac:dyDescent="0.35">
      <c r="EW8012" s="31"/>
      <c r="FB8012" s="5"/>
      <c r="FI8012" s="5"/>
      <c r="FJ8012" s="139"/>
      <c r="FL8012" s="2"/>
      <c r="FN8012" s="2"/>
    </row>
    <row r="8013" spans="153:170" x14ac:dyDescent="0.35">
      <c r="EW8013" s="31"/>
      <c r="FB8013" s="5"/>
      <c r="FI8013" s="5"/>
      <c r="FJ8013" s="139"/>
      <c r="FL8013" s="2"/>
      <c r="FN8013" s="2"/>
    </row>
    <row r="8014" spans="153:170" x14ac:dyDescent="0.35">
      <c r="EW8014" s="31"/>
      <c r="FB8014" s="5"/>
      <c r="FI8014" s="5"/>
      <c r="FJ8014" s="139"/>
      <c r="FL8014" s="2"/>
      <c r="FN8014" s="2"/>
    </row>
    <row r="8015" spans="153:170" x14ac:dyDescent="0.35">
      <c r="EW8015" s="31"/>
      <c r="FB8015" s="5"/>
      <c r="FI8015" s="5"/>
      <c r="FJ8015" s="139"/>
      <c r="FL8015" s="2"/>
      <c r="FN8015" s="2"/>
    </row>
    <row r="8016" spans="153:170" x14ac:dyDescent="0.35">
      <c r="EW8016" s="31"/>
      <c r="FB8016" s="5"/>
      <c r="FI8016" s="5"/>
      <c r="FJ8016" s="139"/>
      <c r="FL8016" s="2"/>
      <c r="FN8016" s="2"/>
    </row>
    <row r="8017" spans="153:170" x14ac:dyDescent="0.35">
      <c r="EW8017" s="31"/>
      <c r="FB8017" s="5"/>
      <c r="FI8017" s="5"/>
      <c r="FJ8017" s="139"/>
      <c r="FL8017" s="2"/>
      <c r="FN8017" s="2"/>
    </row>
    <row r="8018" spans="153:170" x14ac:dyDescent="0.35">
      <c r="EW8018" s="31"/>
      <c r="FB8018" s="5"/>
      <c r="FI8018" s="5"/>
      <c r="FJ8018" s="139"/>
      <c r="FL8018" s="2"/>
      <c r="FN8018" s="2"/>
    </row>
    <row r="8019" spans="153:170" x14ac:dyDescent="0.35">
      <c r="EW8019" s="31"/>
      <c r="FB8019" s="5"/>
      <c r="FI8019" s="5"/>
      <c r="FJ8019" s="139"/>
      <c r="FL8019" s="2"/>
      <c r="FN8019" s="2"/>
    </row>
    <row r="8020" spans="153:170" x14ac:dyDescent="0.35">
      <c r="EW8020" s="31"/>
      <c r="FB8020" s="5"/>
      <c r="FI8020" s="5"/>
      <c r="FJ8020" s="139"/>
      <c r="FL8020" s="2"/>
      <c r="FN8020" s="2"/>
    </row>
    <row r="8021" spans="153:170" x14ac:dyDescent="0.35">
      <c r="EW8021" s="31"/>
      <c r="FB8021" s="5"/>
      <c r="FI8021" s="5"/>
      <c r="FJ8021" s="139"/>
      <c r="FL8021" s="2"/>
      <c r="FN8021" s="2"/>
    </row>
    <row r="8022" spans="153:170" x14ac:dyDescent="0.35">
      <c r="EW8022" s="31"/>
      <c r="FB8022" s="5"/>
      <c r="FI8022" s="5"/>
      <c r="FJ8022" s="139"/>
      <c r="FL8022" s="2"/>
      <c r="FN8022" s="2"/>
    </row>
    <row r="8023" spans="153:170" x14ac:dyDescent="0.35">
      <c r="EW8023" s="31"/>
      <c r="FB8023" s="5"/>
      <c r="FI8023" s="5"/>
      <c r="FJ8023" s="139"/>
      <c r="FL8023" s="2"/>
      <c r="FN8023" s="2"/>
    </row>
    <row r="8024" spans="153:170" x14ac:dyDescent="0.35">
      <c r="EW8024" s="31"/>
      <c r="FB8024" s="5"/>
      <c r="FI8024" s="5"/>
      <c r="FJ8024" s="139"/>
      <c r="FL8024" s="2"/>
      <c r="FN8024" s="2"/>
    </row>
    <row r="8025" spans="153:170" x14ac:dyDescent="0.35">
      <c r="EW8025" s="31"/>
      <c r="FB8025" s="5"/>
      <c r="FI8025" s="5"/>
      <c r="FJ8025" s="139"/>
      <c r="FL8025" s="2"/>
      <c r="FN8025" s="2"/>
    </row>
    <row r="8026" spans="153:170" x14ac:dyDescent="0.35">
      <c r="EW8026" s="31"/>
      <c r="FB8026" s="5"/>
      <c r="FI8026" s="5"/>
      <c r="FJ8026" s="139"/>
      <c r="FL8026" s="2"/>
      <c r="FN8026" s="2"/>
    </row>
    <row r="8027" spans="153:170" x14ac:dyDescent="0.35">
      <c r="EW8027" s="31"/>
      <c r="FB8027" s="5"/>
      <c r="FI8027" s="5"/>
      <c r="FJ8027" s="139"/>
      <c r="FL8027" s="2"/>
      <c r="FN8027" s="2"/>
    </row>
    <row r="8028" spans="153:170" x14ac:dyDescent="0.35">
      <c r="EW8028" s="31"/>
      <c r="FB8028" s="5"/>
      <c r="FI8028" s="5"/>
      <c r="FJ8028" s="139"/>
      <c r="FL8028" s="2"/>
      <c r="FN8028" s="2"/>
    </row>
    <row r="8029" spans="153:170" x14ac:dyDescent="0.35">
      <c r="EW8029" s="31"/>
      <c r="FB8029" s="5"/>
      <c r="FI8029" s="5"/>
      <c r="FJ8029" s="139"/>
      <c r="FL8029" s="2"/>
      <c r="FN8029" s="2"/>
    </row>
    <row r="8030" spans="153:170" x14ac:dyDescent="0.35">
      <c r="EW8030" s="31"/>
      <c r="FB8030" s="5"/>
      <c r="FI8030" s="5"/>
      <c r="FJ8030" s="139"/>
      <c r="FL8030" s="2"/>
      <c r="FN8030" s="2"/>
    </row>
    <row r="8031" spans="153:170" x14ac:dyDescent="0.35">
      <c r="EW8031" s="31"/>
      <c r="FB8031" s="5"/>
      <c r="FI8031" s="5"/>
      <c r="FJ8031" s="139"/>
      <c r="FL8031" s="2"/>
      <c r="FN8031" s="2"/>
    </row>
    <row r="8032" spans="153:170" x14ac:dyDescent="0.35">
      <c r="EW8032" s="31"/>
      <c r="FB8032" s="5"/>
      <c r="FI8032" s="5"/>
      <c r="FJ8032" s="139"/>
      <c r="FL8032" s="2"/>
      <c r="FN8032" s="2"/>
    </row>
    <row r="8033" spans="153:170" x14ac:dyDescent="0.35">
      <c r="EW8033" s="31"/>
      <c r="FB8033" s="5"/>
      <c r="FI8033" s="5"/>
      <c r="FJ8033" s="139"/>
      <c r="FL8033" s="2"/>
      <c r="FN8033" s="2"/>
    </row>
    <row r="8034" spans="153:170" x14ac:dyDescent="0.35">
      <c r="EW8034" s="31"/>
      <c r="FB8034" s="5"/>
      <c r="FI8034" s="5"/>
      <c r="FJ8034" s="139"/>
      <c r="FL8034" s="2"/>
      <c r="FN8034" s="2"/>
    </row>
    <row r="8035" spans="153:170" x14ac:dyDescent="0.35">
      <c r="EW8035" s="31"/>
      <c r="FB8035" s="5"/>
      <c r="FI8035" s="5"/>
      <c r="FJ8035" s="139"/>
      <c r="FL8035" s="2"/>
      <c r="FN8035" s="2"/>
    </row>
    <row r="8036" spans="153:170" x14ac:dyDescent="0.35">
      <c r="EW8036" s="31"/>
      <c r="FB8036" s="5"/>
      <c r="FI8036" s="5"/>
      <c r="FJ8036" s="139"/>
      <c r="FL8036" s="2"/>
      <c r="FN8036" s="2"/>
    </row>
    <row r="8037" spans="153:170" x14ac:dyDescent="0.35">
      <c r="EW8037" s="31"/>
      <c r="FB8037" s="5"/>
      <c r="FI8037" s="5"/>
      <c r="FJ8037" s="139"/>
      <c r="FL8037" s="2"/>
      <c r="FN8037" s="2"/>
    </row>
    <row r="8038" spans="153:170" x14ac:dyDescent="0.35">
      <c r="EW8038" s="31"/>
      <c r="FB8038" s="5"/>
      <c r="FI8038" s="5"/>
      <c r="FJ8038" s="139"/>
      <c r="FL8038" s="2"/>
      <c r="FN8038" s="2"/>
    </row>
    <row r="8039" spans="153:170" x14ac:dyDescent="0.35">
      <c r="EW8039" s="31"/>
      <c r="FB8039" s="5"/>
      <c r="FI8039" s="5"/>
      <c r="FJ8039" s="139"/>
      <c r="FL8039" s="2"/>
      <c r="FN8039" s="2"/>
    </row>
    <row r="8040" spans="153:170" x14ac:dyDescent="0.35">
      <c r="EW8040" s="31"/>
      <c r="FB8040" s="5"/>
      <c r="FI8040" s="5"/>
      <c r="FJ8040" s="139"/>
      <c r="FL8040" s="2"/>
      <c r="FN8040" s="2"/>
    </row>
    <row r="8041" spans="153:170" x14ac:dyDescent="0.35">
      <c r="EW8041" s="31"/>
      <c r="FB8041" s="5"/>
      <c r="FI8041" s="5"/>
      <c r="FJ8041" s="139"/>
      <c r="FL8041" s="2"/>
      <c r="FN8041" s="2"/>
    </row>
    <row r="8042" spans="153:170" x14ac:dyDescent="0.35">
      <c r="EW8042" s="31"/>
      <c r="FB8042" s="5"/>
      <c r="FI8042" s="5"/>
      <c r="FJ8042" s="139"/>
      <c r="FL8042" s="2"/>
      <c r="FN8042" s="2"/>
    </row>
    <row r="8043" spans="153:170" x14ac:dyDescent="0.35">
      <c r="EW8043" s="31"/>
      <c r="FB8043" s="5"/>
      <c r="FI8043" s="5"/>
      <c r="FJ8043" s="139"/>
      <c r="FL8043" s="2"/>
      <c r="FN8043" s="2"/>
    </row>
    <row r="8044" spans="153:170" x14ac:dyDescent="0.35">
      <c r="EW8044" s="31"/>
      <c r="FB8044" s="5"/>
      <c r="FI8044" s="5"/>
      <c r="FJ8044" s="139"/>
      <c r="FL8044" s="2"/>
      <c r="FN8044" s="2"/>
    </row>
    <row r="8045" spans="153:170" x14ac:dyDescent="0.35">
      <c r="EW8045" s="31"/>
      <c r="FB8045" s="5"/>
      <c r="FI8045" s="5"/>
      <c r="FJ8045" s="139"/>
      <c r="FL8045" s="2"/>
      <c r="FN8045" s="2"/>
    </row>
    <row r="8046" spans="153:170" x14ac:dyDescent="0.35">
      <c r="EW8046" s="31"/>
      <c r="FB8046" s="5"/>
      <c r="FI8046" s="5"/>
      <c r="FJ8046" s="139"/>
      <c r="FL8046" s="2"/>
      <c r="FN8046" s="2"/>
    </row>
    <row r="8047" spans="153:170" x14ac:dyDescent="0.35">
      <c r="EW8047" s="31"/>
      <c r="FB8047" s="5"/>
      <c r="FI8047" s="5"/>
      <c r="FJ8047" s="139"/>
      <c r="FL8047" s="2"/>
      <c r="FN8047" s="2"/>
    </row>
    <row r="8048" spans="153:170" x14ac:dyDescent="0.35">
      <c r="EW8048" s="31"/>
      <c r="FB8048" s="5"/>
      <c r="FI8048" s="5"/>
      <c r="FJ8048" s="139"/>
      <c r="FL8048" s="2"/>
      <c r="FN8048" s="2"/>
    </row>
    <row r="8049" spans="153:170" x14ac:dyDescent="0.35">
      <c r="EW8049" s="31"/>
      <c r="FB8049" s="5"/>
      <c r="FI8049" s="5"/>
      <c r="FJ8049" s="139"/>
      <c r="FL8049" s="2"/>
      <c r="FN8049" s="2"/>
    </row>
    <row r="8050" spans="153:170" x14ac:dyDescent="0.35">
      <c r="EW8050" s="31"/>
      <c r="FB8050" s="5"/>
      <c r="FI8050" s="5"/>
      <c r="FJ8050" s="139"/>
      <c r="FL8050" s="2"/>
      <c r="FN8050" s="2"/>
    </row>
    <row r="8051" spans="153:170" x14ac:dyDescent="0.35">
      <c r="EW8051" s="31"/>
      <c r="FB8051" s="5"/>
      <c r="FI8051" s="5"/>
      <c r="FJ8051" s="139"/>
      <c r="FL8051" s="2"/>
      <c r="FN8051" s="2"/>
    </row>
    <row r="8052" spans="153:170" x14ac:dyDescent="0.35">
      <c r="EW8052" s="31"/>
      <c r="FB8052" s="5"/>
      <c r="FI8052" s="5"/>
      <c r="FJ8052" s="139"/>
      <c r="FL8052" s="2"/>
      <c r="FN8052" s="2"/>
    </row>
    <row r="8053" spans="153:170" x14ac:dyDescent="0.35">
      <c r="EW8053" s="31"/>
      <c r="FB8053" s="5"/>
      <c r="FI8053" s="5"/>
      <c r="FJ8053" s="139"/>
      <c r="FL8053" s="2"/>
      <c r="FN8053" s="2"/>
    </row>
    <row r="8054" spans="153:170" x14ac:dyDescent="0.35">
      <c r="EW8054" s="31"/>
      <c r="FB8054" s="5"/>
      <c r="FI8054" s="5"/>
      <c r="FJ8054" s="139"/>
      <c r="FL8054" s="2"/>
      <c r="FN8054" s="2"/>
    </row>
    <row r="8055" spans="153:170" x14ac:dyDescent="0.35">
      <c r="EW8055" s="31"/>
      <c r="FB8055" s="5"/>
      <c r="FI8055" s="5"/>
      <c r="FJ8055" s="139"/>
      <c r="FL8055" s="2"/>
      <c r="FN8055" s="2"/>
    </row>
    <row r="8056" spans="153:170" x14ac:dyDescent="0.35">
      <c r="EW8056" s="31"/>
      <c r="FB8056" s="5"/>
      <c r="FI8056" s="5"/>
      <c r="FJ8056" s="139"/>
      <c r="FL8056" s="2"/>
      <c r="FN8056" s="2"/>
    </row>
    <row r="8057" spans="153:170" x14ac:dyDescent="0.35">
      <c r="EW8057" s="31"/>
      <c r="FB8057" s="5"/>
      <c r="FI8057" s="5"/>
      <c r="FJ8057" s="139"/>
      <c r="FL8057" s="2"/>
      <c r="FN8057" s="2"/>
    </row>
    <row r="8058" spans="153:170" x14ac:dyDescent="0.35">
      <c r="EW8058" s="31"/>
      <c r="FB8058" s="5"/>
      <c r="FI8058" s="5"/>
      <c r="FJ8058" s="139"/>
      <c r="FL8058" s="2"/>
      <c r="FN8058" s="2"/>
    </row>
    <row r="8059" spans="153:170" x14ac:dyDescent="0.35">
      <c r="EW8059" s="31"/>
      <c r="FB8059" s="5"/>
      <c r="FI8059" s="5"/>
      <c r="FJ8059" s="139"/>
      <c r="FL8059" s="2"/>
      <c r="FN8059" s="2"/>
    </row>
    <row r="8060" spans="153:170" x14ac:dyDescent="0.35">
      <c r="EW8060" s="31"/>
      <c r="FB8060" s="5"/>
      <c r="FI8060" s="5"/>
      <c r="FJ8060" s="139"/>
      <c r="FL8060" s="2"/>
      <c r="FN8060" s="2"/>
    </row>
    <row r="8061" spans="153:170" x14ac:dyDescent="0.35">
      <c r="EW8061" s="31"/>
      <c r="FB8061" s="5"/>
      <c r="FI8061" s="5"/>
      <c r="FJ8061" s="139"/>
      <c r="FL8061" s="2"/>
      <c r="FN8061" s="2"/>
    </row>
    <row r="8062" spans="153:170" x14ac:dyDescent="0.35">
      <c r="EW8062" s="31"/>
      <c r="FB8062" s="5"/>
      <c r="FI8062" s="5"/>
      <c r="FJ8062" s="139"/>
      <c r="FL8062" s="2"/>
      <c r="FN8062" s="2"/>
    </row>
    <row r="8063" spans="153:170" x14ac:dyDescent="0.35">
      <c r="EW8063" s="31"/>
      <c r="FB8063" s="5"/>
      <c r="FI8063" s="5"/>
      <c r="FJ8063" s="139"/>
      <c r="FL8063" s="2"/>
      <c r="FN8063" s="2"/>
    </row>
    <row r="8064" spans="153:170" x14ac:dyDescent="0.35">
      <c r="EW8064" s="31"/>
      <c r="FB8064" s="5"/>
      <c r="FI8064" s="5"/>
      <c r="FJ8064" s="139"/>
      <c r="FL8064" s="2"/>
      <c r="FN8064" s="2"/>
    </row>
    <row r="8065" spans="153:170" x14ac:dyDescent="0.35">
      <c r="EW8065" s="31"/>
      <c r="FB8065" s="5"/>
      <c r="FI8065" s="5"/>
      <c r="FJ8065" s="139"/>
      <c r="FL8065" s="2"/>
      <c r="FN8065" s="2"/>
    </row>
    <row r="8066" spans="153:170" x14ac:dyDescent="0.35">
      <c r="EW8066" s="31"/>
      <c r="FB8066" s="5"/>
      <c r="FI8066" s="5"/>
      <c r="FJ8066" s="139"/>
      <c r="FL8066" s="2"/>
      <c r="FN8066" s="2"/>
    </row>
    <row r="8067" spans="153:170" x14ac:dyDescent="0.35">
      <c r="EW8067" s="31"/>
      <c r="FB8067" s="5"/>
      <c r="FI8067" s="5"/>
      <c r="FJ8067" s="139"/>
      <c r="FL8067" s="2"/>
      <c r="FN8067" s="2"/>
    </row>
    <row r="8068" spans="153:170" x14ac:dyDescent="0.35">
      <c r="EW8068" s="31"/>
      <c r="FB8068" s="5"/>
      <c r="FI8068" s="5"/>
      <c r="FJ8068" s="139"/>
      <c r="FL8068" s="2"/>
      <c r="FN8068" s="2"/>
    </row>
    <row r="8069" spans="153:170" x14ac:dyDescent="0.35">
      <c r="EW8069" s="31"/>
      <c r="FB8069" s="5"/>
      <c r="FI8069" s="5"/>
      <c r="FJ8069" s="139"/>
      <c r="FL8069" s="2"/>
      <c r="FN8069" s="2"/>
    </row>
    <row r="8070" spans="153:170" x14ac:dyDescent="0.35">
      <c r="EW8070" s="31"/>
      <c r="FB8070" s="5"/>
      <c r="FI8070" s="5"/>
      <c r="FJ8070" s="139"/>
      <c r="FL8070" s="2"/>
      <c r="FN8070" s="2"/>
    </row>
    <row r="8071" spans="153:170" x14ac:dyDescent="0.35">
      <c r="EW8071" s="31"/>
      <c r="FB8071" s="5"/>
      <c r="FI8071" s="5"/>
      <c r="FJ8071" s="139"/>
      <c r="FL8071" s="2"/>
      <c r="FN8071" s="2"/>
    </row>
    <row r="8072" spans="153:170" x14ac:dyDescent="0.35">
      <c r="EW8072" s="31"/>
      <c r="FB8072" s="5"/>
      <c r="FI8072" s="5"/>
      <c r="FJ8072" s="139"/>
      <c r="FL8072" s="2"/>
      <c r="FN8072" s="2"/>
    </row>
    <row r="8073" spans="153:170" x14ac:dyDescent="0.35">
      <c r="EW8073" s="31"/>
      <c r="FB8073" s="5"/>
      <c r="FI8073" s="5"/>
      <c r="FJ8073" s="139"/>
      <c r="FL8073" s="2"/>
      <c r="FN8073" s="2"/>
    </row>
    <row r="8074" spans="153:170" x14ac:dyDescent="0.35">
      <c r="EW8074" s="31"/>
      <c r="FB8074" s="5"/>
      <c r="FI8074" s="5"/>
      <c r="FJ8074" s="139"/>
      <c r="FL8074" s="2"/>
      <c r="FN8074" s="2"/>
    </row>
    <row r="8075" spans="153:170" x14ac:dyDescent="0.35">
      <c r="EW8075" s="31"/>
      <c r="FB8075" s="5"/>
      <c r="FI8075" s="5"/>
      <c r="FJ8075" s="139"/>
      <c r="FL8075" s="2"/>
      <c r="FN8075" s="2"/>
    </row>
    <row r="8076" spans="153:170" x14ac:dyDescent="0.35">
      <c r="EW8076" s="31"/>
      <c r="FB8076" s="5"/>
      <c r="FI8076" s="5"/>
      <c r="FJ8076" s="139"/>
      <c r="FL8076" s="2"/>
      <c r="FN8076" s="2"/>
    </row>
    <row r="8077" spans="153:170" x14ac:dyDescent="0.35">
      <c r="EW8077" s="31"/>
      <c r="FB8077" s="5"/>
      <c r="FI8077" s="5"/>
      <c r="FJ8077" s="139"/>
      <c r="FL8077" s="2"/>
      <c r="FN8077" s="2"/>
    </row>
    <row r="8078" spans="153:170" x14ac:dyDescent="0.35">
      <c r="EW8078" s="31"/>
      <c r="FB8078" s="5"/>
      <c r="FI8078" s="5"/>
      <c r="FJ8078" s="139"/>
      <c r="FL8078" s="2"/>
      <c r="FN8078" s="2"/>
    </row>
    <row r="8079" spans="153:170" x14ac:dyDescent="0.35">
      <c r="EW8079" s="31"/>
      <c r="FB8079" s="5"/>
      <c r="FI8079" s="5"/>
      <c r="FJ8079" s="139"/>
      <c r="FL8079" s="2"/>
      <c r="FN8079" s="2"/>
    </row>
    <row r="8080" spans="153:170" x14ac:dyDescent="0.35">
      <c r="EW8080" s="31"/>
      <c r="FB8080" s="5"/>
      <c r="FI8080" s="5"/>
      <c r="FJ8080" s="139"/>
      <c r="FL8080" s="2"/>
      <c r="FN8080" s="2"/>
    </row>
    <row r="8081" spans="153:170" x14ac:dyDescent="0.35">
      <c r="EW8081" s="31"/>
      <c r="FB8081" s="5"/>
      <c r="FI8081" s="5"/>
      <c r="FJ8081" s="139"/>
      <c r="FL8081" s="2"/>
      <c r="FN8081" s="2"/>
    </row>
    <row r="8082" spans="153:170" x14ac:dyDescent="0.35">
      <c r="EW8082" s="31"/>
      <c r="FB8082" s="5"/>
      <c r="FI8082" s="5"/>
      <c r="FJ8082" s="139"/>
      <c r="FL8082" s="2"/>
      <c r="FN8082" s="2"/>
    </row>
    <row r="8083" spans="153:170" x14ac:dyDescent="0.35">
      <c r="EW8083" s="31"/>
      <c r="FB8083" s="5"/>
      <c r="FI8083" s="5"/>
      <c r="FJ8083" s="139"/>
      <c r="FL8083" s="2"/>
      <c r="FN8083" s="2"/>
    </row>
    <row r="8084" spans="153:170" x14ac:dyDescent="0.35">
      <c r="EW8084" s="31"/>
      <c r="FB8084" s="5"/>
      <c r="FI8084" s="5"/>
      <c r="FJ8084" s="139"/>
      <c r="FL8084" s="2"/>
      <c r="FN8084" s="2"/>
    </row>
    <row r="8085" spans="153:170" x14ac:dyDescent="0.35">
      <c r="EW8085" s="31"/>
      <c r="FB8085" s="5"/>
      <c r="FI8085" s="5"/>
      <c r="FJ8085" s="139"/>
      <c r="FL8085" s="2"/>
      <c r="FN8085" s="2"/>
    </row>
    <row r="8086" spans="153:170" x14ac:dyDescent="0.35">
      <c r="EW8086" s="31"/>
      <c r="FB8086" s="5"/>
      <c r="FI8086" s="5"/>
      <c r="FJ8086" s="139"/>
      <c r="FL8086" s="2"/>
      <c r="FN8086" s="2"/>
    </row>
    <row r="8087" spans="153:170" x14ac:dyDescent="0.35">
      <c r="EW8087" s="31"/>
      <c r="FB8087" s="5"/>
      <c r="FI8087" s="5"/>
      <c r="FJ8087" s="139"/>
      <c r="FL8087" s="2"/>
      <c r="FN8087" s="2"/>
    </row>
    <row r="8088" spans="153:170" x14ac:dyDescent="0.35">
      <c r="EW8088" s="31"/>
      <c r="FB8088" s="5"/>
      <c r="FI8088" s="5"/>
      <c r="FJ8088" s="139"/>
      <c r="FL8088" s="2"/>
      <c r="FN8088" s="2"/>
    </row>
    <row r="8089" spans="153:170" x14ac:dyDescent="0.35">
      <c r="EW8089" s="31"/>
      <c r="FB8089" s="5"/>
      <c r="FI8089" s="5"/>
      <c r="FJ8089" s="139"/>
      <c r="FL8089" s="2"/>
      <c r="FN8089" s="2"/>
    </row>
    <row r="8090" spans="153:170" x14ac:dyDescent="0.35">
      <c r="EW8090" s="31"/>
      <c r="FB8090" s="5"/>
      <c r="FI8090" s="5"/>
      <c r="FJ8090" s="139"/>
      <c r="FL8090" s="2"/>
      <c r="FN8090" s="2"/>
    </row>
    <row r="8091" spans="153:170" x14ac:dyDescent="0.35">
      <c r="EW8091" s="31"/>
      <c r="FB8091" s="5"/>
      <c r="FI8091" s="5"/>
      <c r="FJ8091" s="139"/>
      <c r="FL8091" s="2"/>
      <c r="FN8091" s="2"/>
    </row>
    <row r="8092" spans="153:170" x14ac:dyDescent="0.35">
      <c r="EW8092" s="31"/>
      <c r="FB8092" s="5"/>
      <c r="FI8092" s="5"/>
      <c r="FJ8092" s="139"/>
      <c r="FL8092" s="2"/>
      <c r="FN8092" s="2"/>
    </row>
    <row r="8093" spans="153:170" x14ac:dyDescent="0.35">
      <c r="EW8093" s="31"/>
      <c r="FB8093" s="5"/>
      <c r="FI8093" s="5"/>
      <c r="FJ8093" s="139"/>
      <c r="FL8093" s="2"/>
      <c r="FN8093" s="2"/>
    </row>
    <row r="8094" spans="153:170" x14ac:dyDescent="0.35">
      <c r="EW8094" s="31"/>
      <c r="FB8094" s="5"/>
      <c r="FI8094" s="5"/>
      <c r="FJ8094" s="139"/>
      <c r="FL8094" s="2"/>
      <c r="FN8094" s="2"/>
    </row>
    <row r="8095" spans="153:170" x14ac:dyDescent="0.35">
      <c r="EW8095" s="31"/>
      <c r="FB8095" s="5"/>
      <c r="FI8095" s="5"/>
      <c r="FJ8095" s="139"/>
      <c r="FL8095" s="2"/>
      <c r="FN8095" s="2"/>
    </row>
    <row r="8096" spans="153:170" x14ac:dyDescent="0.35">
      <c r="EW8096" s="31"/>
      <c r="FB8096" s="5"/>
      <c r="FI8096" s="5"/>
      <c r="FJ8096" s="139"/>
      <c r="FL8096" s="2"/>
      <c r="FN8096" s="2"/>
    </row>
    <row r="8097" spans="153:170" x14ac:dyDescent="0.35">
      <c r="EW8097" s="31"/>
      <c r="FB8097" s="5"/>
      <c r="FI8097" s="5"/>
      <c r="FJ8097" s="139"/>
      <c r="FL8097" s="2"/>
      <c r="FN8097" s="2"/>
    </row>
    <row r="8098" spans="153:170" x14ac:dyDescent="0.35">
      <c r="EW8098" s="31"/>
      <c r="FB8098" s="5"/>
      <c r="FI8098" s="5"/>
      <c r="FJ8098" s="139"/>
      <c r="FL8098" s="2"/>
      <c r="FN8098" s="2"/>
    </row>
    <row r="8099" spans="153:170" x14ac:dyDescent="0.35">
      <c r="EW8099" s="31"/>
      <c r="FB8099" s="5"/>
      <c r="FI8099" s="5"/>
      <c r="FJ8099" s="139"/>
      <c r="FL8099" s="2"/>
      <c r="FN8099" s="2"/>
    </row>
    <row r="8100" spans="153:170" x14ac:dyDescent="0.35">
      <c r="EW8100" s="31"/>
      <c r="FB8100" s="5"/>
      <c r="FI8100" s="5"/>
      <c r="FJ8100" s="139"/>
      <c r="FL8100" s="2"/>
      <c r="FN8100" s="2"/>
    </row>
    <row r="8101" spans="153:170" x14ac:dyDescent="0.35">
      <c r="EW8101" s="31"/>
      <c r="FB8101" s="5"/>
      <c r="FI8101" s="5"/>
      <c r="FJ8101" s="139"/>
      <c r="FL8101" s="2"/>
      <c r="FN8101" s="2"/>
    </row>
    <row r="8102" spans="153:170" x14ac:dyDescent="0.35">
      <c r="EW8102" s="31"/>
      <c r="FB8102" s="5"/>
      <c r="FI8102" s="5"/>
      <c r="FJ8102" s="139"/>
      <c r="FL8102" s="2"/>
      <c r="FN8102" s="2"/>
    </row>
    <row r="8103" spans="153:170" x14ac:dyDescent="0.35">
      <c r="EW8103" s="31"/>
      <c r="FB8103" s="5"/>
      <c r="FI8103" s="5"/>
      <c r="FJ8103" s="139"/>
      <c r="FL8103" s="2"/>
      <c r="FN8103" s="2"/>
    </row>
    <row r="8104" spans="153:170" x14ac:dyDescent="0.35">
      <c r="EW8104" s="31"/>
      <c r="FB8104" s="5"/>
      <c r="FI8104" s="5"/>
      <c r="FJ8104" s="139"/>
      <c r="FL8104" s="2"/>
      <c r="FN8104" s="2"/>
    </row>
    <row r="8105" spans="153:170" x14ac:dyDescent="0.35">
      <c r="EW8105" s="31"/>
      <c r="FB8105" s="5"/>
      <c r="FI8105" s="5"/>
      <c r="FJ8105" s="139"/>
      <c r="FL8105" s="2"/>
      <c r="FN8105" s="2"/>
    </row>
    <row r="8106" spans="153:170" x14ac:dyDescent="0.35">
      <c r="EW8106" s="31"/>
      <c r="FB8106" s="5"/>
      <c r="FI8106" s="5"/>
      <c r="FJ8106" s="139"/>
      <c r="FL8106" s="2"/>
      <c r="FN8106" s="2"/>
    </row>
    <row r="8107" spans="153:170" x14ac:dyDescent="0.35">
      <c r="EW8107" s="31"/>
      <c r="FB8107" s="5"/>
      <c r="FI8107" s="5"/>
      <c r="FJ8107" s="139"/>
      <c r="FL8107" s="2"/>
      <c r="FN8107" s="2"/>
    </row>
    <row r="8108" spans="153:170" x14ac:dyDescent="0.35">
      <c r="EW8108" s="31"/>
      <c r="FB8108" s="5"/>
      <c r="FI8108" s="5"/>
      <c r="FJ8108" s="139"/>
      <c r="FL8108" s="2"/>
      <c r="FN8108" s="2"/>
    </row>
    <row r="8109" spans="153:170" x14ac:dyDescent="0.35">
      <c r="EW8109" s="31"/>
      <c r="FB8109" s="5"/>
      <c r="FI8109" s="5"/>
      <c r="FJ8109" s="139"/>
      <c r="FL8109" s="2"/>
      <c r="FN8109" s="2"/>
    </row>
    <row r="8110" spans="153:170" x14ac:dyDescent="0.35">
      <c r="EW8110" s="31"/>
      <c r="FB8110" s="5"/>
      <c r="FI8110" s="5"/>
      <c r="FJ8110" s="139"/>
      <c r="FL8110" s="2"/>
      <c r="FN8110" s="2"/>
    </row>
    <row r="8111" spans="153:170" x14ac:dyDescent="0.35">
      <c r="EW8111" s="31"/>
      <c r="FB8111" s="5"/>
      <c r="FI8111" s="5"/>
      <c r="FJ8111" s="139"/>
      <c r="FL8111" s="2"/>
      <c r="FN8111" s="2"/>
    </row>
    <row r="8112" spans="153:170" x14ac:dyDescent="0.35">
      <c r="EW8112" s="31"/>
      <c r="FB8112" s="5"/>
      <c r="FI8112" s="5"/>
      <c r="FJ8112" s="139"/>
      <c r="FL8112" s="2"/>
      <c r="FN8112" s="2"/>
    </row>
    <row r="8113" spans="153:170" x14ac:dyDescent="0.35">
      <c r="EW8113" s="31"/>
      <c r="FB8113" s="5"/>
      <c r="FI8113" s="5"/>
      <c r="FJ8113" s="139"/>
      <c r="FL8113" s="2"/>
      <c r="FN8113" s="2"/>
    </row>
    <row r="8114" spans="153:170" x14ac:dyDescent="0.35">
      <c r="EW8114" s="31"/>
      <c r="FB8114" s="5"/>
      <c r="FI8114" s="5"/>
      <c r="FJ8114" s="139"/>
      <c r="FL8114" s="2"/>
      <c r="FN8114" s="2"/>
    </row>
    <row r="8115" spans="153:170" x14ac:dyDescent="0.35">
      <c r="EW8115" s="31"/>
      <c r="FB8115" s="5"/>
      <c r="FI8115" s="5"/>
      <c r="FJ8115" s="139"/>
      <c r="FL8115" s="2"/>
      <c r="FN8115" s="2"/>
    </row>
    <row r="8116" spans="153:170" x14ac:dyDescent="0.35">
      <c r="EW8116" s="31"/>
      <c r="FB8116" s="5"/>
      <c r="FI8116" s="5"/>
      <c r="FJ8116" s="139"/>
      <c r="FL8116" s="2"/>
      <c r="FN8116" s="2"/>
    </row>
    <row r="8117" spans="153:170" x14ac:dyDescent="0.35">
      <c r="EW8117" s="31"/>
      <c r="FB8117" s="5"/>
      <c r="FI8117" s="5"/>
      <c r="FJ8117" s="139"/>
      <c r="FL8117" s="2"/>
      <c r="FN8117" s="2"/>
    </row>
    <row r="8118" spans="153:170" x14ac:dyDescent="0.35">
      <c r="EW8118" s="31"/>
      <c r="FB8118" s="5"/>
      <c r="FI8118" s="5"/>
      <c r="FJ8118" s="139"/>
      <c r="FL8118" s="2"/>
      <c r="FN8118" s="2"/>
    </row>
    <row r="8119" spans="153:170" x14ac:dyDescent="0.35">
      <c r="EW8119" s="31"/>
      <c r="FB8119" s="5"/>
      <c r="FI8119" s="5"/>
      <c r="FJ8119" s="139"/>
      <c r="FL8119" s="2"/>
      <c r="FN8119" s="2"/>
    </row>
    <row r="8120" spans="153:170" x14ac:dyDescent="0.35">
      <c r="EW8120" s="31"/>
      <c r="FB8120" s="5"/>
      <c r="FI8120" s="5"/>
      <c r="FJ8120" s="139"/>
      <c r="FL8120" s="2"/>
      <c r="FN8120" s="2"/>
    </row>
    <row r="8121" spans="153:170" x14ac:dyDescent="0.35">
      <c r="EW8121" s="31"/>
      <c r="FB8121" s="5"/>
      <c r="FI8121" s="5"/>
      <c r="FJ8121" s="139"/>
      <c r="FL8121" s="2"/>
      <c r="FN8121" s="2"/>
    </row>
    <row r="8122" spans="153:170" x14ac:dyDescent="0.35">
      <c r="EW8122" s="31"/>
      <c r="FB8122" s="5"/>
      <c r="FI8122" s="5"/>
      <c r="FJ8122" s="139"/>
      <c r="FL8122" s="2"/>
      <c r="FN8122" s="2"/>
    </row>
    <row r="8123" spans="153:170" x14ac:dyDescent="0.35">
      <c r="EW8123" s="31"/>
      <c r="FB8123" s="5"/>
      <c r="FI8123" s="5"/>
      <c r="FJ8123" s="139"/>
      <c r="FL8123" s="2"/>
      <c r="FN8123" s="2"/>
    </row>
    <row r="8124" spans="153:170" x14ac:dyDescent="0.35">
      <c r="EW8124" s="31"/>
      <c r="FB8124" s="5"/>
      <c r="FI8124" s="5"/>
      <c r="FJ8124" s="139"/>
      <c r="FL8124" s="2"/>
      <c r="FN8124" s="2"/>
    </row>
    <row r="8125" spans="153:170" x14ac:dyDescent="0.35">
      <c r="EW8125" s="31"/>
      <c r="FB8125" s="5"/>
      <c r="FI8125" s="5"/>
      <c r="FJ8125" s="139"/>
      <c r="FL8125" s="2"/>
      <c r="FN8125" s="2"/>
    </row>
    <row r="8126" spans="153:170" x14ac:dyDescent="0.35">
      <c r="EW8126" s="31"/>
      <c r="FB8126" s="5"/>
      <c r="FI8126" s="5"/>
      <c r="FJ8126" s="139"/>
      <c r="FL8126" s="2"/>
      <c r="FN8126" s="2"/>
    </row>
    <row r="8127" spans="153:170" x14ac:dyDescent="0.35">
      <c r="EW8127" s="31"/>
      <c r="FB8127" s="5"/>
      <c r="FI8127" s="5"/>
      <c r="FJ8127" s="139"/>
      <c r="FL8127" s="2"/>
      <c r="FN8127" s="2"/>
    </row>
    <row r="8128" spans="153:170" x14ac:dyDescent="0.35">
      <c r="EW8128" s="31"/>
      <c r="FB8128" s="5"/>
      <c r="FI8128" s="5"/>
      <c r="FJ8128" s="139"/>
      <c r="FL8128" s="2"/>
      <c r="FN8128" s="2"/>
    </row>
    <row r="8129" spans="153:170" x14ac:dyDescent="0.35">
      <c r="EW8129" s="31"/>
      <c r="FB8129" s="5"/>
      <c r="FI8129" s="5"/>
      <c r="FJ8129" s="139"/>
      <c r="FL8129" s="2"/>
      <c r="FN8129" s="2"/>
    </row>
    <row r="8130" spans="153:170" x14ac:dyDescent="0.35">
      <c r="EW8130" s="31"/>
      <c r="FB8130" s="5"/>
      <c r="FI8130" s="5"/>
      <c r="FJ8130" s="139"/>
      <c r="FL8130" s="2"/>
      <c r="FN8130" s="2"/>
    </row>
    <row r="8131" spans="153:170" x14ac:dyDescent="0.35">
      <c r="EW8131" s="31"/>
      <c r="FB8131" s="5"/>
      <c r="FI8131" s="5"/>
      <c r="FJ8131" s="139"/>
      <c r="FL8131" s="2"/>
      <c r="FN8131" s="2"/>
    </row>
    <row r="8132" spans="153:170" x14ac:dyDescent="0.35">
      <c r="EW8132" s="31"/>
      <c r="FB8132" s="5"/>
      <c r="FI8132" s="5"/>
      <c r="FJ8132" s="139"/>
      <c r="FL8132" s="2"/>
      <c r="FN8132" s="2"/>
    </row>
    <row r="8133" spans="153:170" x14ac:dyDescent="0.35">
      <c r="EW8133" s="31"/>
      <c r="FB8133" s="5"/>
      <c r="FI8133" s="5"/>
      <c r="FJ8133" s="139"/>
      <c r="FL8133" s="2"/>
      <c r="FN8133" s="2"/>
    </row>
    <row r="8134" spans="153:170" x14ac:dyDescent="0.35">
      <c r="EW8134" s="31"/>
      <c r="FB8134" s="5"/>
      <c r="FI8134" s="5"/>
      <c r="FJ8134" s="139"/>
      <c r="FL8134" s="2"/>
      <c r="FN8134" s="2"/>
    </row>
    <row r="8135" spans="153:170" x14ac:dyDescent="0.35">
      <c r="EW8135" s="31"/>
      <c r="FB8135" s="5"/>
      <c r="FI8135" s="5"/>
      <c r="FJ8135" s="139"/>
      <c r="FL8135" s="2"/>
      <c r="FN8135" s="2"/>
    </row>
    <row r="8136" spans="153:170" x14ac:dyDescent="0.35">
      <c r="EW8136" s="31"/>
      <c r="FB8136" s="5"/>
      <c r="FI8136" s="5"/>
      <c r="FJ8136" s="139"/>
      <c r="FL8136" s="2"/>
      <c r="FN8136" s="2"/>
    </row>
    <row r="8137" spans="153:170" x14ac:dyDescent="0.35">
      <c r="EW8137" s="31"/>
      <c r="FB8137" s="5"/>
      <c r="FI8137" s="5"/>
      <c r="FJ8137" s="139"/>
      <c r="FL8137" s="2"/>
      <c r="FN8137" s="2"/>
    </row>
    <row r="8138" spans="153:170" x14ac:dyDescent="0.35">
      <c r="EW8138" s="31"/>
      <c r="FB8138" s="5"/>
      <c r="FI8138" s="5"/>
      <c r="FJ8138" s="139"/>
      <c r="FL8138" s="2"/>
      <c r="FN8138" s="2"/>
    </row>
    <row r="8139" spans="153:170" x14ac:dyDescent="0.35">
      <c r="EW8139" s="31"/>
      <c r="FB8139" s="5"/>
      <c r="FI8139" s="5"/>
      <c r="FJ8139" s="139"/>
      <c r="FL8139" s="2"/>
      <c r="FN8139" s="2"/>
    </row>
    <row r="8140" spans="153:170" x14ac:dyDescent="0.35">
      <c r="EW8140" s="31"/>
      <c r="FB8140" s="5"/>
      <c r="FI8140" s="5"/>
      <c r="FJ8140" s="139"/>
      <c r="FL8140" s="2"/>
      <c r="FN8140" s="2"/>
    </row>
    <row r="8141" spans="153:170" x14ac:dyDescent="0.35">
      <c r="EW8141" s="31"/>
      <c r="FB8141" s="5"/>
      <c r="FI8141" s="5"/>
      <c r="FJ8141" s="139"/>
      <c r="FL8141" s="2"/>
      <c r="FN8141" s="2"/>
    </row>
    <row r="8142" spans="153:170" x14ac:dyDescent="0.35">
      <c r="EW8142" s="31"/>
      <c r="FB8142" s="5"/>
      <c r="FI8142" s="5"/>
      <c r="FJ8142" s="139"/>
      <c r="FL8142" s="2"/>
      <c r="FN8142" s="2"/>
    </row>
    <row r="8143" spans="153:170" x14ac:dyDescent="0.35">
      <c r="EW8143" s="31"/>
      <c r="FB8143" s="5"/>
      <c r="FI8143" s="5"/>
      <c r="FJ8143" s="139"/>
      <c r="FL8143" s="2"/>
      <c r="FN8143" s="2"/>
    </row>
    <row r="8144" spans="153:170" x14ac:dyDescent="0.35">
      <c r="EW8144" s="31"/>
      <c r="FB8144" s="5"/>
      <c r="FI8144" s="5"/>
      <c r="FJ8144" s="139"/>
      <c r="FL8144" s="2"/>
      <c r="FN8144" s="2"/>
    </row>
    <row r="8145" spans="153:170" x14ac:dyDescent="0.35">
      <c r="EW8145" s="31"/>
      <c r="FB8145" s="5"/>
      <c r="FI8145" s="5"/>
      <c r="FJ8145" s="139"/>
      <c r="FL8145" s="2"/>
      <c r="FN8145" s="2"/>
    </row>
    <row r="8146" spans="153:170" x14ac:dyDescent="0.35">
      <c r="EW8146" s="31"/>
      <c r="FB8146" s="5"/>
      <c r="FI8146" s="5"/>
      <c r="FJ8146" s="139"/>
      <c r="FL8146" s="2"/>
      <c r="FN8146" s="2"/>
    </row>
    <row r="8147" spans="153:170" x14ac:dyDescent="0.35">
      <c r="EW8147" s="31"/>
      <c r="FB8147" s="5"/>
      <c r="FI8147" s="5"/>
      <c r="FJ8147" s="139"/>
      <c r="FL8147" s="2"/>
      <c r="FN8147" s="2"/>
    </row>
    <row r="8148" spans="153:170" x14ac:dyDescent="0.35">
      <c r="EW8148" s="31"/>
      <c r="FB8148" s="5"/>
      <c r="FI8148" s="5"/>
      <c r="FJ8148" s="139"/>
      <c r="FL8148" s="2"/>
      <c r="FN8148" s="2"/>
    </row>
    <row r="8149" spans="153:170" x14ac:dyDescent="0.35">
      <c r="EW8149" s="31"/>
      <c r="FB8149" s="5"/>
      <c r="FI8149" s="5"/>
      <c r="FJ8149" s="139"/>
      <c r="FL8149" s="2"/>
      <c r="FN8149" s="2"/>
    </row>
    <row r="8150" spans="153:170" x14ac:dyDescent="0.35">
      <c r="EW8150" s="31"/>
      <c r="FB8150" s="5"/>
      <c r="FI8150" s="5"/>
      <c r="FJ8150" s="139"/>
      <c r="FL8150" s="2"/>
      <c r="FN8150" s="2"/>
    </row>
    <row r="8151" spans="153:170" x14ac:dyDescent="0.35">
      <c r="EW8151" s="31"/>
      <c r="FB8151" s="5"/>
      <c r="FI8151" s="5"/>
      <c r="FJ8151" s="139"/>
      <c r="FL8151" s="2"/>
      <c r="FN8151" s="2"/>
    </row>
    <row r="8152" spans="153:170" x14ac:dyDescent="0.35">
      <c r="EW8152" s="31"/>
      <c r="FB8152" s="5"/>
      <c r="FI8152" s="5"/>
      <c r="FJ8152" s="139"/>
      <c r="FL8152" s="2"/>
      <c r="FN8152" s="2"/>
    </row>
    <row r="8153" spans="153:170" x14ac:dyDescent="0.35">
      <c r="EW8153" s="31"/>
      <c r="FB8153" s="5"/>
      <c r="FI8153" s="5"/>
      <c r="FJ8153" s="139"/>
      <c r="FL8153" s="2"/>
      <c r="FN8153" s="2"/>
    </row>
    <row r="8154" spans="153:170" x14ac:dyDescent="0.35">
      <c r="EW8154" s="31"/>
      <c r="FB8154" s="5"/>
      <c r="FI8154" s="5"/>
      <c r="FJ8154" s="139"/>
      <c r="FL8154" s="2"/>
      <c r="FN8154" s="2"/>
    </row>
    <row r="8155" spans="153:170" x14ac:dyDescent="0.35">
      <c r="EW8155" s="31"/>
      <c r="FB8155" s="5"/>
      <c r="FI8155" s="5"/>
      <c r="FJ8155" s="139"/>
      <c r="FL8155" s="2"/>
      <c r="FN8155" s="2"/>
    </row>
    <row r="8156" spans="153:170" x14ac:dyDescent="0.35">
      <c r="EW8156" s="31"/>
      <c r="FB8156" s="5"/>
      <c r="FI8156" s="5"/>
      <c r="FJ8156" s="139"/>
      <c r="FL8156" s="2"/>
      <c r="FN8156" s="2"/>
    </row>
    <row r="8157" spans="153:170" x14ac:dyDescent="0.35">
      <c r="EW8157" s="31"/>
      <c r="FB8157" s="5"/>
      <c r="FI8157" s="5"/>
      <c r="FJ8157" s="139"/>
      <c r="FL8157" s="2"/>
      <c r="FN8157" s="2"/>
    </row>
    <row r="8158" spans="153:170" x14ac:dyDescent="0.35">
      <c r="EW8158" s="31"/>
      <c r="FB8158" s="5"/>
      <c r="FI8158" s="5"/>
      <c r="FJ8158" s="139"/>
      <c r="FL8158" s="2"/>
      <c r="FN8158" s="2"/>
    </row>
    <row r="8159" spans="153:170" x14ac:dyDescent="0.35">
      <c r="EW8159" s="31"/>
      <c r="FB8159" s="5"/>
      <c r="FI8159" s="5"/>
      <c r="FJ8159" s="139"/>
      <c r="FL8159" s="2"/>
      <c r="FN8159" s="2"/>
    </row>
    <row r="8160" spans="153:170" x14ac:dyDescent="0.35">
      <c r="EW8160" s="31"/>
      <c r="FB8160" s="5"/>
      <c r="FI8160" s="5"/>
      <c r="FJ8160" s="139"/>
      <c r="FL8160" s="2"/>
      <c r="FN8160" s="2"/>
    </row>
    <row r="8161" spans="153:170" x14ac:dyDescent="0.35">
      <c r="EW8161" s="31"/>
      <c r="FB8161" s="5"/>
      <c r="FI8161" s="5"/>
      <c r="FJ8161" s="139"/>
      <c r="FL8161" s="2"/>
      <c r="FN8161" s="2"/>
    </row>
    <row r="8162" spans="153:170" x14ac:dyDescent="0.35">
      <c r="EW8162" s="31"/>
      <c r="FB8162" s="5"/>
      <c r="FI8162" s="5"/>
      <c r="FJ8162" s="139"/>
      <c r="FL8162" s="2"/>
      <c r="FN8162" s="2"/>
    </row>
    <row r="8163" spans="153:170" x14ac:dyDescent="0.35">
      <c r="EW8163" s="31"/>
      <c r="FB8163" s="5"/>
      <c r="FI8163" s="5"/>
      <c r="FJ8163" s="139"/>
      <c r="FL8163" s="2"/>
      <c r="FN8163" s="2"/>
    </row>
    <row r="8164" spans="153:170" x14ac:dyDescent="0.35">
      <c r="EW8164" s="31"/>
      <c r="FB8164" s="5"/>
      <c r="FI8164" s="5"/>
      <c r="FJ8164" s="139"/>
      <c r="FL8164" s="2"/>
      <c r="FN8164" s="2"/>
    </row>
    <row r="8165" spans="153:170" x14ac:dyDescent="0.35">
      <c r="EW8165" s="31"/>
      <c r="FB8165" s="5"/>
      <c r="FI8165" s="5"/>
      <c r="FJ8165" s="139"/>
      <c r="FL8165" s="2"/>
      <c r="FN8165" s="2"/>
    </row>
    <row r="8166" spans="153:170" x14ac:dyDescent="0.35">
      <c r="EW8166" s="31"/>
      <c r="FB8166" s="5"/>
      <c r="FI8166" s="5"/>
      <c r="FJ8166" s="139"/>
      <c r="FL8166" s="2"/>
      <c r="FN8166" s="2"/>
    </row>
    <row r="8167" spans="153:170" x14ac:dyDescent="0.35">
      <c r="EW8167" s="31"/>
      <c r="FB8167" s="5"/>
      <c r="FI8167" s="5"/>
      <c r="FJ8167" s="139"/>
      <c r="FL8167" s="2"/>
      <c r="FN8167" s="2"/>
    </row>
    <row r="8168" spans="153:170" x14ac:dyDescent="0.35">
      <c r="EW8168" s="31"/>
      <c r="FB8168" s="5"/>
      <c r="FI8168" s="5"/>
      <c r="FJ8168" s="139"/>
      <c r="FL8168" s="2"/>
      <c r="FN8168" s="2"/>
    </row>
    <row r="8169" spans="153:170" x14ac:dyDescent="0.35">
      <c r="EW8169" s="31"/>
      <c r="FB8169" s="5"/>
      <c r="FI8169" s="5"/>
      <c r="FJ8169" s="139"/>
      <c r="FL8169" s="2"/>
      <c r="FN8169" s="2"/>
    </row>
    <row r="8170" spans="153:170" x14ac:dyDescent="0.35">
      <c r="EW8170" s="31"/>
      <c r="FB8170" s="5"/>
      <c r="FI8170" s="5"/>
      <c r="FJ8170" s="139"/>
      <c r="FL8170" s="2"/>
      <c r="FN8170" s="2"/>
    </row>
    <row r="8171" spans="153:170" x14ac:dyDescent="0.35">
      <c r="EW8171" s="31"/>
      <c r="FB8171" s="5"/>
      <c r="FI8171" s="5"/>
      <c r="FJ8171" s="139"/>
      <c r="FL8171" s="2"/>
      <c r="FN8171" s="2"/>
    </row>
    <row r="8172" spans="153:170" x14ac:dyDescent="0.35">
      <c r="EW8172" s="31"/>
      <c r="FB8172" s="5"/>
      <c r="FI8172" s="5"/>
      <c r="FJ8172" s="139"/>
      <c r="FL8172" s="2"/>
      <c r="FN8172" s="2"/>
    </row>
    <row r="8173" spans="153:170" x14ac:dyDescent="0.35">
      <c r="EW8173" s="31"/>
      <c r="FB8173" s="5"/>
      <c r="FI8173" s="5"/>
      <c r="FJ8173" s="139"/>
      <c r="FL8173" s="2"/>
      <c r="FN8173" s="2"/>
    </row>
    <row r="8174" spans="153:170" x14ac:dyDescent="0.35">
      <c r="EW8174" s="31"/>
      <c r="FB8174" s="5"/>
      <c r="FI8174" s="5"/>
      <c r="FJ8174" s="139"/>
      <c r="FL8174" s="2"/>
      <c r="FN8174" s="2"/>
    </row>
    <row r="8175" spans="153:170" x14ac:dyDescent="0.35">
      <c r="EW8175" s="31"/>
      <c r="FB8175" s="5"/>
      <c r="FI8175" s="5"/>
      <c r="FJ8175" s="139"/>
      <c r="FL8175" s="2"/>
      <c r="FN8175" s="2"/>
    </row>
    <row r="8176" spans="153:170" x14ac:dyDescent="0.35">
      <c r="EW8176" s="31"/>
      <c r="FB8176" s="5"/>
      <c r="FI8176" s="5"/>
      <c r="FJ8176" s="139"/>
      <c r="FL8176" s="2"/>
      <c r="FN8176" s="2"/>
    </row>
    <row r="8177" spans="153:170" x14ac:dyDescent="0.35">
      <c r="EW8177" s="31"/>
      <c r="FB8177" s="5"/>
      <c r="FI8177" s="5"/>
      <c r="FJ8177" s="139"/>
      <c r="FL8177" s="2"/>
      <c r="FN8177" s="2"/>
    </row>
    <row r="8178" spans="153:170" x14ac:dyDescent="0.35">
      <c r="EW8178" s="31"/>
      <c r="FB8178" s="5"/>
      <c r="FI8178" s="5"/>
      <c r="FJ8178" s="139"/>
      <c r="FL8178" s="2"/>
      <c r="FN8178" s="2"/>
    </row>
    <row r="8179" spans="153:170" x14ac:dyDescent="0.35">
      <c r="EW8179" s="31"/>
      <c r="FB8179" s="5"/>
      <c r="FI8179" s="5"/>
      <c r="FJ8179" s="139"/>
      <c r="FL8179" s="2"/>
      <c r="FN8179" s="2"/>
    </row>
    <row r="8180" spans="153:170" x14ac:dyDescent="0.35">
      <c r="EW8180" s="31"/>
      <c r="FB8180" s="5"/>
      <c r="FI8180" s="5"/>
      <c r="FJ8180" s="139"/>
      <c r="FL8180" s="2"/>
      <c r="FN8180" s="2"/>
    </row>
    <row r="8181" spans="153:170" x14ac:dyDescent="0.35">
      <c r="EW8181" s="31"/>
      <c r="FB8181" s="5"/>
      <c r="FI8181" s="5"/>
      <c r="FJ8181" s="139"/>
      <c r="FL8181" s="2"/>
      <c r="FN8181" s="2"/>
    </row>
    <row r="8182" spans="153:170" x14ac:dyDescent="0.35">
      <c r="EW8182" s="31"/>
      <c r="FB8182" s="5"/>
      <c r="FI8182" s="5"/>
      <c r="FJ8182" s="139"/>
      <c r="FL8182" s="2"/>
      <c r="FN8182" s="2"/>
    </row>
    <row r="8183" spans="153:170" x14ac:dyDescent="0.35">
      <c r="EW8183" s="31"/>
      <c r="FB8183" s="5"/>
      <c r="FI8183" s="5"/>
      <c r="FJ8183" s="139"/>
      <c r="FL8183" s="2"/>
      <c r="FN8183" s="2"/>
    </row>
    <row r="8184" spans="153:170" x14ac:dyDescent="0.35">
      <c r="EW8184" s="31"/>
      <c r="FB8184" s="5"/>
      <c r="FI8184" s="5"/>
      <c r="FJ8184" s="139"/>
      <c r="FL8184" s="2"/>
      <c r="FN8184" s="2"/>
    </row>
    <row r="8185" spans="153:170" x14ac:dyDescent="0.35">
      <c r="EW8185" s="31"/>
      <c r="FB8185" s="5"/>
      <c r="FI8185" s="5"/>
      <c r="FJ8185" s="139"/>
      <c r="FL8185" s="2"/>
      <c r="FN8185" s="2"/>
    </row>
    <row r="8186" spans="153:170" x14ac:dyDescent="0.35">
      <c r="EW8186" s="31"/>
      <c r="FB8186" s="5"/>
      <c r="FI8186" s="5"/>
      <c r="FJ8186" s="139"/>
      <c r="FL8186" s="2"/>
      <c r="FN8186" s="2"/>
    </row>
    <row r="8187" spans="153:170" x14ac:dyDescent="0.35">
      <c r="EW8187" s="31"/>
      <c r="FB8187" s="5"/>
      <c r="FI8187" s="5"/>
      <c r="FJ8187" s="139"/>
      <c r="FL8187" s="2"/>
      <c r="FN8187" s="2"/>
    </row>
    <row r="8188" spans="153:170" x14ac:dyDescent="0.35">
      <c r="EW8188" s="31"/>
      <c r="FB8188" s="5"/>
      <c r="FI8188" s="5"/>
      <c r="FJ8188" s="139"/>
      <c r="FL8188" s="2"/>
      <c r="FN8188" s="2"/>
    </row>
    <row r="8189" spans="153:170" x14ac:dyDescent="0.35">
      <c r="EW8189" s="31"/>
      <c r="FB8189" s="5"/>
      <c r="FI8189" s="5"/>
      <c r="FJ8189" s="139"/>
      <c r="FL8189" s="2"/>
      <c r="FN8189" s="2"/>
    </row>
    <row r="8190" spans="153:170" x14ac:dyDescent="0.35">
      <c r="EW8190" s="31"/>
      <c r="FB8190" s="5"/>
      <c r="FI8190" s="5"/>
      <c r="FJ8190" s="139"/>
      <c r="FL8190" s="2"/>
      <c r="FN8190" s="2"/>
    </row>
    <row r="8191" spans="153:170" x14ac:dyDescent="0.35">
      <c r="EW8191" s="31"/>
      <c r="FB8191" s="5"/>
      <c r="FI8191" s="5"/>
      <c r="FJ8191" s="139"/>
      <c r="FL8191" s="2"/>
      <c r="FN8191" s="2"/>
    </row>
    <row r="8192" spans="153:170" x14ac:dyDescent="0.35">
      <c r="EW8192" s="31"/>
      <c r="FB8192" s="5"/>
      <c r="FI8192" s="5"/>
      <c r="FJ8192" s="139"/>
      <c r="FL8192" s="2"/>
      <c r="FN8192" s="2"/>
    </row>
    <row r="8193" spans="153:170" x14ac:dyDescent="0.35">
      <c r="EW8193" s="31"/>
      <c r="FB8193" s="5"/>
      <c r="FI8193" s="5"/>
      <c r="FJ8193" s="139"/>
      <c r="FL8193" s="2"/>
      <c r="FN8193" s="2"/>
    </row>
    <row r="8194" spans="153:170" x14ac:dyDescent="0.35">
      <c r="EW8194" s="31"/>
      <c r="FB8194" s="5"/>
      <c r="FI8194" s="5"/>
      <c r="FJ8194" s="139"/>
      <c r="FL8194" s="2"/>
      <c r="FN8194" s="2"/>
    </row>
    <row r="8195" spans="153:170" x14ac:dyDescent="0.35">
      <c r="EW8195" s="31"/>
      <c r="FB8195" s="5"/>
      <c r="FI8195" s="5"/>
      <c r="FJ8195" s="139"/>
      <c r="FL8195" s="2"/>
      <c r="FN8195" s="2"/>
    </row>
    <row r="8196" spans="153:170" x14ac:dyDescent="0.35">
      <c r="EW8196" s="31"/>
      <c r="FB8196" s="5"/>
      <c r="FI8196" s="5"/>
      <c r="FJ8196" s="139"/>
      <c r="FL8196" s="2"/>
      <c r="FN8196" s="2"/>
    </row>
    <row r="8197" spans="153:170" x14ac:dyDescent="0.35">
      <c r="EW8197" s="31"/>
      <c r="FB8197" s="5"/>
      <c r="FI8197" s="5"/>
      <c r="FJ8197" s="139"/>
      <c r="FL8197" s="2"/>
      <c r="FN8197" s="2"/>
    </row>
    <row r="8198" spans="153:170" x14ac:dyDescent="0.35">
      <c r="EW8198" s="31"/>
      <c r="FB8198" s="5"/>
      <c r="FI8198" s="5"/>
      <c r="FJ8198" s="139"/>
      <c r="FL8198" s="2"/>
      <c r="FN8198" s="2"/>
    </row>
    <row r="8199" spans="153:170" x14ac:dyDescent="0.35">
      <c r="EW8199" s="31"/>
      <c r="FB8199" s="5"/>
      <c r="FI8199" s="5"/>
      <c r="FJ8199" s="139"/>
      <c r="FL8199" s="2"/>
      <c r="FN8199" s="2"/>
    </row>
    <row r="8200" spans="153:170" x14ac:dyDescent="0.35">
      <c r="EW8200" s="31"/>
      <c r="FB8200" s="5"/>
      <c r="FI8200" s="5"/>
      <c r="FJ8200" s="139"/>
      <c r="FL8200" s="2"/>
      <c r="FN8200" s="2"/>
    </row>
    <row r="8201" spans="153:170" x14ac:dyDescent="0.35">
      <c r="EW8201" s="31"/>
      <c r="FB8201" s="5"/>
      <c r="FI8201" s="5"/>
      <c r="FJ8201" s="139"/>
      <c r="FL8201" s="2"/>
      <c r="FN8201" s="2"/>
    </row>
    <row r="8202" spans="153:170" x14ac:dyDescent="0.35">
      <c r="EW8202" s="31"/>
      <c r="FB8202" s="5"/>
      <c r="FI8202" s="5"/>
      <c r="FJ8202" s="139"/>
      <c r="FL8202" s="2"/>
      <c r="FN8202" s="2"/>
    </row>
    <row r="8203" spans="153:170" x14ac:dyDescent="0.35">
      <c r="EW8203" s="31"/>
      <c r="FB8203" s="5"/>
      <c r="FI8203" s="5"/>
      <c r="FJ8203" s="139"/>
      <c r="FL8203" s="2"/>
      <c r="FN8203" s="2"/>
    </row>
    <row r="8204" spans="153:170" x14ac:dyDescent="0.35">
      <c r="EW8204" s="31"/>
      <c r="FB8204" s="5"/>
      <c r="FI8204" s="5"/>
      <c r="FJ8204" s="139"/>
      <c r="FL8204" s="2"/>
      <c r="FN8204" s="2"/>
    </row>
    <row r="8205" spans="153:170" x14ac:dyDescent="0.35">
      <c r="EW8205" s="31"/>
      <c r="FB8205" s="5"/>
      <c r="FI8205" s="5"/>
      <c r="FJ8205" s="139"/>
      <c r="FL8205" s="2"/>
      <c r="FN8205" s="2"/>
    </row>
    <row r="8206" spans="153:170" x14ac:dyDescent="0.35">
      <c r="EW8206" s="31"/>
      <c r="FB8206" s="5"/>
      <c r="FI8206" s="5"/>
      <c r="FJ8206" s="139"/>
      <c r="FL8206" s="2"/>
      <c r="FN8206" s="2"/>
    </row>
    <row r="8207" spans="153:170" x14ac:dyDescent="0.35">
      <c r="EW8207" s="31"/>
      <c r="FB8207" s="5"/>
      <c r="FI8207" s="5"/>
      <c r="FJ8207" s="139"/>
      <c r="FL8207" s="2"/>
      <c r="FN8207" s="2"/>
    </row>
    <row r="8208" spans="153:170" x14ac:dyDescent="0.35">
      <c r="EW8208" s="31"/>
      <c r="FB8208" s="5"/>
      <c r="FI8208" s="5"/>
      <c r="FJ8208" s="139"/>
      <c r="FL8208" s="2"/>
      <c r="FN8208" s="2"/>
    </row>
    <row r="8209" spans="153:170" x14ac:dyDescent="0.35">
      <c r="EW8209" s="31"/>
      <c r="FB8209" s="5"/>
      <c r="FI8209" s="5"/>
      <c r="FJ8209" s="139"/>
      <c r="FL8209" s="2"/>
      <c r="FN8209" s="2"/>
    </row>
    <row r="8210" spans="153:170" x14ac:dyDescent="0.35">
      <c r="EW8210" s="31"/>
      <c r="FB8210" s="5"/>
      <c r="FI8210" s="5"/>
      <c r="FJ8210" s="139"/>
      <c r="FL8210" s="2"/>
      <c r="FN8210" s="2"/>
    </row>
    <row r="8211" spans="153:170" x14ac:dyDescent="0.35">
      <c r="EW8211" s="31"/>
      <c r="FB8211" s="5"/>
      <c r="FI8211" s="5"/>
      <c r="FJ8211" s="139"/>
      <c r="FL8211" s="2"/>
      <c r="FN8211" s="2"/>
    </row>
    <row r="8212" spans="153:170" x14ac:dyDescent="0.35">
      <c r="EW8212" s="31"/>
      <c r="FB8212" s="5"/>
      <c r="FI8212" s="5"/>
      <c r="FJ8212" s="139"/>
      <c r="FL8212" s="2"/>
      <c r="FN8212" s="2"/>
    </row>
    <row r="8213" spans="153:170" x14ac:dyDescent="0.35">
      <c r="EW8213" s="31"/>
      <c r="FB8213" s="5"/>
      <c r="FI8213" s="5"/>
      <c r="FJ8213" s="139"/>
      <c r="FL8213" s="2"/>
      <c r="FN8213" s="2"/>
    </row>
    <row r="8214" spans="153:170" x14ac:dyDescent="0.35">
      <c r="EW8214" s="31"/>
      <c r="FB8214" s="5"/>
      <c r="FI8214" s="5"/>
      <c r="FJ8214" s="139"/>
      <c r="FL8214" s="2"/>
      <c r="FN8214" s="2"/>
    </row>
    <row r="8215" spans="153:170" x14ac:dyDescent="0.35">
      <c r="EW8215" s="31"/>
      <c r="FB8215" s="5"/>
      <c r="FI8215" s="5"/>
      <c r="FJ8215" s="139"/>
      <c r="FL8215" s="2"/>
      <c r="FN8215" s="2"/>
    </row>
    <row r="8216" spans="153:170" x14ac:dyDescent="0.35">
      <c r="EW8216" s="31"/>
      <c r="FB8216" s="5"/>
      <c r="FI8216" s="5"/>
      <c r="FJ8216" s="139"/>
      <c r="FL8216" s="2"/>
      <c r="FN8216" s="2"/>
    </row>
    <row r="8217" spans="153:170" x14ac:dyDescent="0.35">
      <c r="EW8217" s="31"/>
      <c r="FB8217" s="5"/>
      <c r="FI8217" s="5"/>
      <c r="FJ8217" s="139"/>
      <c r="FL8217" s="2"/>
      <c r="FN8217" s="2"/>
    </row>
    <row r="8218" spans="153:170" x14ac:dyDescent="0.35">
      <c r="EW8218" s="31"/>
      <c r="FB8218" s="5"/>
      <c r="FI8218" s="5"/>
      <c r="FJ8218" s="139"/>
      <c r="FL8218" s="2"/>
      <c r="FN8218" s="2"/>
    </row>
    <row r="8219" spans="153:170" x14ac:dyDescent="0.35">
      <c r="EW8219" s="31"/>
      <c r="FB8219" s="5"/>
      <c r="FI8219" s="5"/>
      <c r="FJ8219" s="139"/>
      <c r="FL8219" s="2"/>
      <c r="FN8219" s="2"/>
    </row>
    <row r="8220" spans="153:170" x14ac:dyDescent="0.35">
      <c r="EW8220" s="31"/>
      <c r="FB8220" s="5"/>
      <c r="FI8220" s="5"/>
      <c r="FJ8220" s="139"/>
      <c r="FL8220" s="2"/>
      <c r="FN8220" s="2"/>
    </row>
    <row r="8221" spans="153:170" x14ac:dyDescent="0.35">
      <c r="EW8221" s="31"/>
      <c r="FB8221" s="5"/>
      <c r="FI8221" s="5"/>
      <c r="FJ8221" s="139"/>
      <c r="FL8221" s="2"/>
      <c r="FN8221" s="2"/>
    </row>
    <row r="8222" spans="153:170" x14ac:dyDescent="0.35">
      <c r="EW8222" s="31"/>
      <c r="FB8222" s="5"/>
      <c r="FI8222" s="5"/>
      <c r="FJ8222" s="139"/>
      <c r="FL8222" s="2"/>
      <c r="FN8222" s="2"/>
    </row>
    <row r="8223" spans="153:170" x14ac:dyDescent="0.35">
      <c r="EW8223" s="31"/>
      <c r="FB8223" s="5"/>
      <c r="FI8223" s="5"/>
      <c r="FJ8223" s="139"/>
      <c r="FL8223" s="2"/>
      <c r="FN8223" s="2"/>
    </row>
    <row r="8224" spans="153:170" x14ac:dyDescent="0.35">
      <c r="EW8224" s="31"/>
      <c r="FB8224" s="5"/>
      <c r="FI8224" s="5"/>
      <c r="FJ8224" s="139"/>
      <c r="FL8224" s="2"/>
      <c r="FN8224" s="2"/>
    </row>
    <row r="8225" spans="153:170" x14ac:dyDescent="0.35">
      <c r="EW8225" s="31"/>
      <c r="FB8225" s="5"/>
      <c r="FI8225" s="5"/>
      <c r="FJ8225" s="139"/>
      <c r="FL8225" s="2"/>
      <c r="FN8225" s="2"/>
    </row>
    <row r="8226" spans="153:170" x14ac:dyDescent="0.35">
      <c r="EW8226" s="31"/>
      <c r="FB8226" s="5"/>
      <c r="FI8226" s="5"/>
      <c r="FJ8226" s="139"/>
      <c r="FL8226" s="2"/>
      <c r="FN8226" s="2"/>
    </row>
    <row r="8227" spans="153:170" x14ac:dyDescent="0.35">
      <c r="EW8227" s="31"/>
      <c r="FB8227" s="5"/>
      <c r="FI8227" s="5"/>
      <c r="FJ8227" s="139"/>
      <c r="FL8227" s="2"/>
      <c r="FN8227" s="2"/>
    </row>
    <row r="8228" spans="153:170" x14ac:dyDescent="0.35">
      <c r="EW8228" s="31"/>
      <c r="FB8228" s="5"/>
      <c r="FI8228" s="5"/>
      <c r="FJ8228" s="139"/>
      <c r="FL8228" s="2"/>
      <c r="FN8228" s="2"/>
    </row>
    <row r="8229" spans="153:170" x14ac:dyDescent="0.35">
      <c r="EW8229" s="31"/>
      <c r="FB8229" s="5"/>
      <c r="FI8229" s="5"/>
      <c r="FJ8229" s="139"/>
      <c r="FL8229" s="2"/>
      <c r="FN8229" s="2"/>
    </row>
    <row r="8230" spans="153:170" x14ac:dyDescent="0.35">
      <c r="EW8230" s="31"/>
      <c r="FB8230" s="5"/>
      <c r="FI8230" s="5"/>
      <c r="FJ8230" s="139"/>
      <c r="FL8230" s="2"/>
      <c r="FN8230" s="2"/>
    </row>
    <row r="8231" spans="153:170" x14ac:dyDescent="0.35">
      <c r="EW8231" s="31"/>
      <c r="FB8231" s="5"/>
      <c r="FI8231" s="5"/>
      <c r="FJ8231" s="139"/>
      <c r="FL8231" s="2"/>
      <c r="FN8231" s="2"/>
    </row>
    <row r="8232" spans="153:170" x14ac:dyDescent="0.35">
      <c r="EW8232" s="31"/>
      <c r="FB8232" s="5"/>
      <c r="FI8232" s="5"/>
      <c r="FJ8232" s="139"/>
      <c r="FL8232" s="2"/>
      <c r="FN8232" s="2"/>
    </row>
    <row r="8233" spans="153:170" x14ac:dyDescent="0.35">
      <c r="EW8233" s="31"/>
      <c r="FB8233" s="5"/>
      <c r="FI8233" s="5"/>
      <c r="FJ8233" s="139"/>
      <c r="FL8233" s="2"/>
      <c r="FN8233" s="2"/>
    </row>
    <row r="8234" spans="153:170" x14ac:dyDescent="0.35">
      <c r="EW8234" s="31"/>
      <c r="FB8234" s="5"/>
      <c r="FI8234" s="5"/>
      <c r="FJ8234" s="139"/>
      <c r="FL8234" s="2"/>
      <c r="FN8234" s="2"/>
    </row>
    <row r="8235" spans="153:170" x14ac:dyDescent="0.35">
      <c r="EW8235" s="31"/>
      <c r="FB8235" s="5"/>
      <c r="FI8235" s="5"/>
      <c r="FJ8235" s="139"/>
      <c r="FL8235" s="2"/>
      <c r="FN8235" s="2"/>
    </row>
    <row r="8236" spans="153:170" x14ac:dyDescent="0.35">
      <c r="EW8236" s="31"/>
      <c r="FB8236" s="5"/>
      <c r="FI8236" s="5"/>
      <c r="FJ8236" s="139"/>
      <c r="FL8236" s="2"/>
      <c r="FN8236" s="2"/>
    </row>
    <row r="8237" spans="153:170" x14ac:dyDescent="0.35">
      <c r="EW8237" s="31"/>
      <c r="FB8237" s="5"/>
      <c r="FI8237" s="5"/>
      <c r="FJ8237" s="139"/>
      <c r="FL8237" s="2"/>
      <c r="FN8237" s="2"/>
    </row>
    <row r="8238" spans="153:170" x14ac:dyDescent="0.35">
      <c r="EW8238" s="31"/>
      <c r="FB8238" s="5"/>
      <c r="FI8238" s="5"/>
      <c r="FJ8238" s="139"/>
      <c r="FL8238" s="2"/>
      <c r="FN8238" s="2"/>
    </row>
    <row r="8239" spans="153:170" x14ac:dyDescent="0.35">
      <c r="EW8239" s="31"/>
      <c r="FB8239" s="5"/>
      <c r="FI8239" s="5"/>
      <c r="FJ8239" s="139"/>
      <c r="FL8239" s="2"/>
      <c r="FN8239" s="2"/>
    </row>
    <row r="8240" spans="153:170" x14ac:dyDescent="0.35">
      <c r="EW8240" s="31"/>
      <c r="FB8240" s="5"/>
      <c r="FI8240" s="5"/>
      <c r="FJ8240" s="139"/>
      <c r="FL8240" s="2"/>
      <c r="FN8240" s="2"/>
    </row>
    <row r="8241" spans="153:170" x14ac:dyDescent="0.35">
      <c r="EW8241" s="31"/>
      <c r="FB8241" s="5"/>
      <c r="FI8241" s="5"/>
      <c r="FJ8241" s="139"/>
      <c r="FL8241" s="2"/>
      <c r="FN8241" s="2"/>
    </row>
    <row r="8242" spans="153:170" x14ac:dyDescent="0.35">
      <c r="EW8242" s="31"/>
      <c r="FB8242" s="5"/>
      <c r="FI8242" s="5"/>
      <c r="FJ8242" s="139"/>
      <c r="FL8242" s="2"/>
      <c r="FN8242" s="2"/>
    </row>
    <row r="8243" spans="153:170" x14ac:dyDescent="0.35">
      <c r="EW8243" s="31"/>
      <c r="FB8243" s="5"/>
      <c r="FI8243" s="5"/>
      <c r="FJ8243" s="139"/>
      <c r="FL8243" s="2"/>
      <c r="FN8243" s="2"/>
    </row>
    <row r="8244" spans="153:170" x14ac:dyDescent="0.35">
      <c r="EW8244" s="31"/>
      <c r="FB8244" s="5"/>
      <c r="FI8244" s="5"/>
      <c r="FJ8244" s="139"/>
      <c r="FL8244" s="2"/>
      <c r="FN8244" s="2"/>
    </row>
    <row r="8245" spans="153:170" x14ac:dyDescent="0.35">
      <c r="EW8245" s="31"/>
      <c r="FB8245" s="5"/>
      <c r="FI8245" s="5"/>
      <c r="FJ8245" s="139"/>
      <c r="FL8245" s="2"/>
      <c r="FN8245" s="2"/>
    </row>
    <row r="8246" spans="153:170" x14ac:dyDescent="0.35">
      <c r="EW8246" s="31"/>
      <c r="FB8246" s="5"/>
      <c r="FI8246" s="5"/>
      <c r="FJ8246" s="139"/>
      <c r="FL8246" s="2"/>
      <c r="FN8246" s="2"/>
    </row>
    <row r="8247" spans="153:170" x14ac:dyDescent="0.35">
      <c r="EW8247" s="31"/>
      <c r="FB8247" s="5"/>
      <c r="FI8247" s="5"/>
      <c r="FJ8247" s="139"/>
      <c r="FL8247" s="2"/>
      <c r="FN8247" s="2"/>
    </row>
    <row r="8248" spans="153:170" x14ac:dyDescent="0.35">
      <c r="EW8248" s="31"/>
      <c r="FB8248" s="5"/>
      <c r="FI8248" s="5"/>
      <c r="FJ8248" s="139"/>
      <c r="FL8248" s="2"/>
      <c r="FN8248" s="2"/>
    </row>
    <row r="8249" spans="153:170" x14ac:dyDescent="0.35">
      <c r="EW8249" s="31"/>
      <c r="FB8249" s="5"/>
      <c r="FI8249" s="5"/>
      <c r="FJ8249" s="139"/>
      <c r="FL8249" s="2"/>
      <c r="FN8249" s="2"/>
    </row>
    <row r="8250" spans="153:170" x14ac:dyDescent="0.35">
      <c r="EW8250" s="31"/>
      <c r="FB8250" s="5"/>
      <c r="FI8250" s="5"/>
      <c r="FJ8250" s="139"/>
      <c r="FL8250" s="2"/>
      <c r="FN8250" s="2"/>
    </row>
    <row r="8251" spans="153:170" x14ac:dyDescent="0.35">
      <c r="EW8251" s="31"/>
      <c r="FB8251" s="5"/>
      <c r="FI8251" s="5"/>
      <c r="FJ8251" s="139"/>
      <c r="FL8251" s="2"/>
      <c r="FN8251" s="2"/>
    </row>
    <row r="8252" spans="153:170" x14ac:dyDescent="0.35">
      <c r="EW8252" s="31"/>
      <c r="FB8252" s="5"/>
      <c r="FI8252" s="5"/>
      <c r="FJ8252" s="139"/>
      <c r="FL8252" s="2"/>
      <c r="FN8252" s="2"/>
    </row>
    <row r="8253" spans="153:170" x14ac:dyDescent="0.35">
      <c r="EW8253" s="31"/>
      <c r="FB8253" s="5"/>
      <c r="FI8253" s="5"/>
      <c r="FJ8253" s="139"/>
      <c r="FL8253" s="2"/>
      <c r="FN8253" s="2"/>
    </row>
    <row r="8254" spans="153:170" x14ac:dyDescent="0.35">
      <c r="EW8254" s="31"/>
      <c r="FB8254" s="5"/>
      <c r="FI8254" s="5"/>
      <c r="FJ8254" s="139"/>
      <c r="FL8254" s="2"/>
      <c r="FN8254" s="2"/>
    </row>
    <row r="8255" spans="153:170" x14ac:dyDescent="0.35">
      <c r="EW8255" s="31"/>
      <c r="FB8255" s="5"/>
      <c r="FI8255" s="5"/>
      <c r="FJ8255" s="139"/>
      <c r="FL8255" s="2"/>
      <c r="FN8255" s="2"/>
    </row>
    <row r="8256" spans="153:170" x14ac:dyDescent="0.35">
      <c r="EW8256" s="31"/>
      <c r="FB8256" s="5"/>
      <c r="FI8256" s="5"/>
      <c r="FJ8256" s="139"/>
      <c r="FL8256" s="2"/>
      <c r="FN8256" s="2"/>
    </row>
    <row r="8257" spans="153:170" x14ac:dyDescent="0.35">
      <c r="EW8257" s="31"/>
      <c r="FB8257" s="5"/>
      <c r="FI8257" s="5"/>
      <c r="FJ8257" s="139"/>
      <c r="FL8257" s="2"/>
      <c r="FN8257" s="2"/>
    </row>
    <row r="8258" spans="153:170" x14ac:dyDescent="0.35">
      <c r="EW8258" s="31"/>
      <c r="FB8258" s="5"/>
      <c r="FI8258" s="5"/>
      <c r="FJ8258" s="139"/>
      <c r="FL8258" s="2"/>
      <c r="FN8258" s="2"/>
    </row>
    <row r="8259" spans="153:170" x14ac:dyDescent="0.35">
      <c r="EW8259" s="31"/>
      <c r="FB8259" s="5"/>
      <c r="FI8259" s="5"/>
      <c r="FJ8259" s="139"/>
      <c r="FL8259" s="2"/>
      <c r="FN8259" s="2"/>
    </row>
    <row r="8260" spans="153:170" x14ac:dyDescent="0.35">
      <c r="EW8260" s="31"/>
      <c r="FB8260" s="5"/>
      <c r="FI8260" s="5"/>
      <c r="FJ8260" s="139"/>
      <c r="FL8260" s="2"/>
      <c r="FN8260" s="2"/>
    </row>
    <row r="8261" spans="153:170" x14ac:dyDescent="0.35">
      <c r="EW8261" s="31"/>
      <c r="FB8261" s="5"/>
      <c r="FI8261" s="5"/>
      <c r="FJ8261" s="139"/>
      <c r="FL8261" s="2"/>
      <c r="FN8261" s="2"/>
    </row>
    <row r="8262" spans="153:170" x14ac:dyDescent="0.35">
      <c r="EW8262" s="31"/>
      <c r="FB8262" s="5"/>
      <c r="FI8262" s="5"/>
      <c r="FJ8262" s="139"/>
      <c r="FL8262" s="2"/>
      <c r="FN8262" s="2"/>
    </row>
    <row r="8263" spans="153:170" x14ac:dyDescent="0.35">
      <c r="EW8263" s="31"/>
      <c r="FB8263" s="5"/>
      <c r="FI8263" s="5"/>
      <c r="FJ8263" s="139"/>
      <c r="FL8263" s="2"/>
      <c r="FN8263" s="2"/>
    </row>
    <row r="8264" spans="153:170" x14ac:dyDescent="0.35">
      <c r="EW8264" s="31"/>
      <c r="FB8264" s="5"/>
      <c r="FI8264" s="5"/>
      <c r="FJ8264" s="139"/>
      <c r="FL8264" s="2"/>
      <c r="FN8264" s="2"/>
    </row>
    <row r="8265" spans="153:170" x14ac:dyDescent="0.35">
      <c r="EW8265" s="31"/>
      <c r="FB8265" s="5"/>
      <c r="FI8265" s="5"/>
      <c r="FJ8265" s="139"/>
      <c r="FL8265" s="2"/>
      <c r="FN8265" s="2"/>
    </row>
    <row r="8266" spans="153:170" x14ac:dyDescent="0.35">
      <c r="EW8266" s="31"/>
      <c r="FB8266" s="5"/>
      <c r="FI8266" s="5"/>
      <c r="FJ8266" s="139"/>
      <c r="FL8266" s="2"/>
      <c r="FN8266" s="2"/>
    </row>
    <row r="8267" spans="153:170" x14ac:dyDescent="0.35">
      <c r="EW8267" s="31"/>
      <c r="FB8267" s="5"/>
      <c r="FI8267" s="5"/>
      <c r="FJ8267" s="139"/>
      <c r="FL8267" s="2"/>
      <c r="FN8267" s="2"/>
    </row>
    <row r="8268" spans="153:170" x14ac:dyDescent="0.35">
      <c r="EW8268" s="31"/>
      <c r="FB8268" s="5"/>
      <c r="FI8268" s="5"/>
      <c r="FJ8268" s="139"/>
      <c r="FL8268" s="2"/>
      <c r="FN8268" s="2"/>
    </row>
    <row r="8269" spans="153:170" x14ac:dyDescent="0.35">
      <c r="EW8269" s="31"/>
      <c r="FB8269" s="5"/>
      <c r="FI8269" s="5"/>
      <c r="FJ8269" s="139"/>
      <c r="FL8269" s="2"/>
      <c r="FN8269" s="2"/>
    </row>
    <row r="8270" spans="153:170" x14ac:dyDescent="0.35">
      <c r="EW8270" s="31"/>
      <c r="FB8270" s="5"/>
      <c r="FI8270" s="5"/>
      <c r="FJ8270" s="139"/>
      <c r="FL8270" s="2"/>
      <c r="FN8270" s="2"/>
    </row>
    <row r="8271" spans="153:170" x14ac:dyDescent="0.35">
      <c r="EW8271" s="31"/>
      <c r="FB8271" s="5"/>
      <c r="FI8271" s="5"/>
      <c r="FJ8271" s="139"/>
      <c r="FL8271" s="2"/>
      <c r="FN8271" s="2"/>
    </row>
    <row r="8272" spans="153:170" x14ac:dyDescent="0.35">
      <c r="EW8272" s="31"/>
      <c r="FB8272" s="5"/>
      <c r="FI8272" s="5"/>
      <c r="FJ8272" s="139"/>
      <c r="FL8272" s="2"/>
      <c r="FN8272" s="2"/>
    </row>
    <row r="8273" spans="153:170" x14ac:dyDescent="0.35">
      <c r="EW8273" s="31"/>
      <c r="FB8273" s="5"/>
      <c r="FI8273" s="5"/>
      <c r="FJ8273" s="139"/>
      <c r="FL8273" s="2"/>
      <c r="FN8273" s="2"/>
    </row>
    <row r="8274" spans="153:170" x14ac:dyDescent="0.35">
      <c r="EW8274" s="31"/>
      <c r="FB8274" s="5"/>
      <c r="FI8274" s="5"/>
      <c r="FJ8274" s="139"/>
      <c r="FL8274" s="2"/>
      <c r="FN8274" s="2"/>
    </row>
    <row r="8275" spans="153:170" x14ac:dyDescent="0.35">
      <c r="EW8275" s="31"/>
      <c r="FB8275" s="5"/>
      <c r="FI8275" s="5"/>
      <c r="FJ8275" s="139"/>
      <c r="FL8275" s="2"/>
      <c r="FN8275" s="2"/>
    </row>
    <row r="8276" spans="153:170" x14ac:dyDescent="0.35">
      <c r="EW8276" s="31"/>
      <c r="FB8276" s="5"/>
      <c r="FI8276" s="5"/>
      <c r="FJ8276" s="139"/>
      <c r="FL8276" s="2"/>
      <c r="FN8276" s="2"/>
    </row>
    <row r="8277" spans="153:170" x14ac:dyDescent="0.35">
      <c r="EW8277" s="31"/>
      <c r="FB8277" s="5"/>
      <c r="FI8277" s="5"/>
      <c r="FJ8277" s="139"/>
      <c r="FL8277" s="2"/>
      <c r="FN8277" s="2"/>
    </row>
    <row r="8278" spans="153:170" x14ac:dyDescent="0.35">
      <c r="EW8278" s="31"/>
      <c r="FB8278" s="5"/>
      <c r="FI8278" s="5"/>
      <c r="FJ8278" s="139"/>
      <c r="FL8278" s="2"/>
      <c r="FN8278" s="2"/>
    </row>
    <row r="8279" spans="153:170" x14ac:dyDescent="0.35">
      <c r="EW8279" s="31"/>
      <c r="FB8279" s="5"/>
      <c r="FI8279" s="5"/>
      <c r="FJ8279" s="139"/>
      <c r="FL8279" s="2"/>
      <c r="FN8279" s="2"/>
    </row>
    <row r="8280" spans="153:170" x14ac:dyDescent="0.35">
      <c r="EW8280" s="31"/>
      <c r="FB8280" s="5"/>
      <c r="FI8280" s="5"/>
      <c r="FJ8280" s="139"/>
      <c r="FL8280" s="2"/>
      <c r="FN8280" s="2"/>
    </row>
    <row r="8281" spans="153:170" x14ac:dyDescent="0.35">
      <c r="EW8281" s="31"/>
      <c r="FB8281" s="5"/>
      <c r="FI8281" s="5"/>
      <c r="FJ8281" s="139"/>
      <c r="FL8281" s="2"/>
      <c r="FN8281" s="2"/>
    </row>
    <row r="8282" spans="153:170" x14ac:dyDescent="0.35">
      <c r="EW8282" s="31"/>
      <c r="FB8282" s="5"/>
      <c r="FI8282" s="5"/>
      <c r="FJ8282" s="139"/>
      <c r="FL8282" s="2"/>
      <c r="FN8282" s="2"/>
    </row>
    <row r="8283" spans="153:170" x14ac:dyDescent="0.35">
      <c r="EW8283" s="31"/>
      <c r="FB8283" s="5"/>
      <c r="FI8283" s="5"/>
      <c r="FJ8283" s="139"/>
      <c r="FL8283" s="2"/>
      <c r="FN8283" s="2"/>
    </row>
    <row r="8284" spans="153:170" x14ac:dyDescent="0.35">
      <c r="EW8284" s="31"/>
      <c r="FB8284" s="5"/>
      <c r="FI8284" s="5"/>
      <c r="FJ8284" s="139"/>
      <c r="FL8284" s="2"/>
      <c r="FN8284" s="2"/>
    </row>
    <row r="8285" spans="153:170" x14ac:dyDescent="0.35">
      <c r="EW8285" s="31"/>
      <c r="FB8285" s="5"/>
      <c r="FI8285" s="5"/>
      <c r="FJ8285" s="139"/>
      <c r="FL8285" s="2"/>
      <c r="FN8285" s="2"/>
    </row>
    <row r="8286" spans="153:170" x14ac:dyDescent="0.35">
      <c r="EW8286" s="31"/>
      <c r="FB8286" s="5"/>
      <c r="FI8286" s="5"/>
      <c r="FJ8286" s="139"/>
      <c r="FL8286" s="2"/>
      <c r="FN8286" s="2"/>
    </row>
    <row r="8287" spans="153:170" x14ac:dyDescent="0.35">
      <c r="EW8287" s="31"/>
      <c r="FB8287" s="5"/>
      <c r="FI8287" s="5"/>
      <c r="FJ8287" s="139"/>
      <c r="FL8287" s="2"/>
      <c r="FN8287" s="2"/>
    </row>
    <row r="8288" spans="153:170" x14ac:dyDescent="0.35">
      <c r="EW8288" s="31"/>
      <c r="FB8288" s="5"/>
      <c r="FI8288" s="5"/>
      <c r="FJ8288" s="139"/>
      <c r="FL8288" s="2"/>
      <c r="FN8288" s="2"/>
    </row>
    <row r="8289" spans="153:170" x14ac:dyDescent="0.35">
      <c r="EW8289" s="31"/>
      <c r="FB8289" s="5"/>
      <c r="FI8289" s="5"/>
      <c r="FJ8289" s="139"/>
      <c r="FL8289" s="2"/>
      <c r="FN8289" s="2"/>
    </row>
    <row r="8290" spans="153:170" x14ac:dyDescent="0.35">
      <c r="EW8290" s="31"/>
      <c r="FB8290" s="5"/>
      <c r="FI8290" s="5"/>
      <c r="FJ8290" s="139"/>
      <c r="FL8290" s="2"/>
      <c r="FN8290" s="2"/>
    </row>
    <row r="8291" spans="153:170" x14ac:dyDescent="0.35">
      <c r="EW8291" s="31"/>
      <c r="FB8291" s="5"/>
      <c r="FI8291" s="5"/>
      <c r="FJ8291" s="139"/>
      <c r="FL8291" s="2"/>
      <c r="FN8291" s="2"/>
    </row>
    <row r="8292" spans="153:170" x14ac:dyDescent="0.35">
      <c r="EW8292" s="31"/>
      <c r="FB8292" s="5"/>
      <c r="FI8292" s="5"/>
      <c r="FJ8292" s="139"/>
      <c r="FL8292" s="2"/>
      <c r="FN8292" s="2"/>
    </row>
    <row r="8293" spans="153:170" x14ac:dyDescent="0.35">
      <c r="EW8293" s="31"/>
      <c r="FB8293" s="5"/>
      <c r="FI8293" s="5"/>
      <c r="FJ8293" s="139"/>
      <c r="FL8293" s="2"/>
      <c r="FN8293" s="2"/>
    </row>
    <row r="8294" spans="153:170" x14ac:dyDescent="0.35">
      <c r="EW8294" s="31"/>
      <c r="FB8294" s="5"/>
      <c r="FI8294" s="5"/>
      <c r="FJ8294" s="139"/>
      <c r="FL8294" s="2"/>
      <c r="FN8294" s="2"/>
    </row>
    <row r="8295" spans="153:170" x14ac:dyDescent="0.35">
      <c r="EW8295" s="31"/>
      <c r="FB8295" s="5"/>
      <c r="FI8295" s="5"/>
      <c r="FJ8295" s="139"/>
      <c r="FL8295" s="2"/>
      <c r="FN8295" s="2"/>
    </row>
    <row r="8296" spans="153:170" x14ac:dyDescent="0.35">
      <c r="EW8296" s="31"/>
      <c r="FB8296" s="5"/>
      <c r="FI8296" s="5"/>
      <c r="FJ8296" s="139"/>
      <c r="FL8296" s="2"/>
      <c r="FN8296" s="2"/>
    </row>
    <row r="8297" spans="153:170" x14ac:dyDescent="0.35">
      <c r="EW8297" s="31"/>
      <c r="FB8297" s="5"/>
      <c r="FI8297" s="5"/>
      <c r="FJ8297" s="139"/>
      <c r="FL8297" s="2"/>
      <c r="FN8297" s="2"/>
    </row>
    <row r="8298" spans="153:170" x14ac:dyDescent="0.35">
      <c r="EW8298" s="31"/>
      <c r="FB8298" s="5"/>
      <c r="FI8298" s="5"/>
      <c r="FJ8298" s="139"/>
      <c r="FL8298" s="2"/>
      <c r="FN8298" s="2"/>
    </row>
    <row r="8299" spans="153:170" x14ac:dyDescent="0.35">
      <c r="EW8299" s="31"/>
      <c r="FB8299" s="5"/>
      <c r="FI8299" s="5"/>
      <c r="FJ8299" s="139"/>
      <c r="FL8299" s="2"/>
      <c r="FN8299" s="2"/>
    </row>
    <row r="8300" spans="153:170" x14ac:dyDescent="0.35">
      <c r="EW8300" s="31"/>
      <c r="FB8300" s="5"/>
      <c r="FI8300" s="5"/>
      <c r="FJ8300" s="139"/>
      <c r="FL8300" s="2"/>
      <c r="FN8300" s="2"/>
    </row>
    <row r="8301" spans="153:170" x14ac:dyDescent="0.35">
      <c r="EW8301" s="31"/>
      <c r="FB8301" s="5"/>
      <c r="FI8301" s="5"/>
      <c r="FJ8301" s="139"/>
      <c r="FL8301" s="2"/>
      <c r="FN8301" s="2"/>
    </row>
    <row r="8302" spans="153:170" x14ac:dyDescent="0.35">
      <c r="EW8302" s="31"/>
      <c r="FB8302" s="5"/>
      <c r="FI8302" s="5"/>
      <c r="FJ8302" s="139"/>
      <c r="FL8302" s="2"/>
      <c r="FN8302" s="2"/>
    </row>
    <row r="8303" spans="153:170" x14ac:dyDescent="0.35">
      <c r="EW8303" s="31"/>
      <c r="FB8303" s="5"/>
      <c r="FI8303" s="5"/>
      <c r="FJ8303" s="139"/>
      <c r="FL8303" s="2"/>
      <c r="FN8303" s="2"/>
    </row>
    <row r="8304" spans="153:170" x14ac:dyDescent="0.35">
      <c r="EW8304" s="31"/>
      <c r="FB8304" s="5"/>
      <c r="FI8304" s="5"/>
      <c r="FJ8304" s="139"/>
      <c r="FL8304" s="2"/>
      <c r="FN8304" s="2"/>
    </row>
    <row r="8305" spans="153:170" x14ac:dyDescent="0.35">
      <c r="EW8305" s="31"/>
      <c r="FB8305" s="5"/>
      <c r="FI8305" s="5"/>
      <c r="FJ8305" s="139"/>
      <c r="FL8305" s="2"/>
      <c r="FN8305" s="2"/>
    </row>
    <row r="8306" spans="153:170" x14ac:dyDescent="0.35">
      <c r="EW8306" s="31"/>
      <c r="FB8306" s="5"/>
      <c r="FI8306" s="5"/>
      <c r="FJ8306" s="139"/>
      <c r="FL8306" s="2"/>
      <c r="FN8306" s="2"/>
    </row>
    <row r="8307" spans="153:170" x14ac:dyDescent="0.35">
      <c r="EW8307" s="31"/>
      <c r="FB8307" s="5"/>
      <c r="FI8307" s="5"/>
      <c r="FJ8307" s="139"/>
      <c r="FL8307" s="2"/>
      <c r="FN8307" s="2"/>
    </row>
    <row r="8308" spans="153:170" x14ac:dyDescent="0.35">
      <c r="EW8308" s="31"/>
      <c r="FB8308" s="5"/>
      <c r="FI8308" s="5"/>
      <c r="FJ8308" s="139"/>
      <c r="FL8308" s="2"/>
      <c r="FN8308" s="2"/>
    </row>
    <row r="8309" spans="153:170" x14ac:dyDescent="0.35">
      <c r="EW8309" s="31"/>
      <c r="FB8309" s="5"/>
      <c r="FI8309" s="5"/>
      <c r="FJ8309" s="139"/>
      <c r="FL8309" s="2"/>
      <c r="FN8309" s="2"/>
    </row>
    <row r="8310" spans="153:170" x14ac:dyDescent="0.35">
      <c r="EW8310" s="31"/>
      <c r="FB8310" s="5"/>
      <c r="FI8310" s="5"/>
      <c r="FJ8310" s="139"/>
      <c r="FL8310" s="2"/>
      <c r="FN8310" s="2"/>
    </row>
    <row r="8311" spans="153:170" x14ac:dyDescent="0.35">
      <c r="EW8311" s="31"/>
      <c r="FB8311" s="5"/>
      <c r="FI8311" s="5"/>
      <c r="FJ8311" s="139"/>
      <c r="FL8311" s="2"/>
      <c r="FN8311" s="2"/>
    </row>
    <row r="8312" spans="153:170" x14ac:dyDescent="0.35">
      <c r="EW8312" s="31"/>
      <c r="FB8312" s="5"/>
      <c r="FI8312" s="5"/>
      <c r="FJ8312" s="139"/>
      <c r="FL8312" s="2"/>
      <c r="FN8312" s="2"/>
    </row>
    <row r="8313" spans="153:170" x14ac:dyDescent="0.35">
      <c r="EW8313" s="31"/>
      <c r="FB8313" s="5"/>
      <c r="FI8313" s="5"/>
      <c r="FJ8313" s="139"/>
      <c r="FL8313" s="2"/>
      <c r="FN8313" s="2"/>
    </row>
    <row r="8314" spans="153:170" x14ac:dyDescent="0.35">
      <c r="EW8314" s="31"/>
      <c r="FB8314" s="5"/>
      <c r="FI8314" s="5"/>
      <c r="FJ8314" s="139"/>
      <c r="FL8314" s="2"/>
      <c r="FN8314" s="2"/>
    </row>
    <row r="8315" spans="153:170" x14ac:dyDescent="0.35">
      <c r="EW8315" s="31"/>
      <c r="FB8315" s="5"/>
      <c r="FI8315" s="5"/>
      <c r="FJ8315" s="139"/>
      <c r="FL8315" s="2"/>
      <c r="FN8315" s="2"/>
    </row>
    <row r="8316" spans="153:170" x14ac:dyDescent="0.35">
      <c r="EW8316" s="31"/>
      <c r="FB8316" s="5"/>
      <c r="FI8316" s="5"/>
      <c r="FJ8316" s="139"/>
      <c r="FL8316" s="2"/>
      <c r="FN8316" s="2"/>
    </row>
    <row r="8317" spans="153:170" x14ac:dyDescent="0.35">
      <c r="EW8317" s="31"/>
      <c r="FB8317" s="5"/>
      <c r="FI8317" s="5"/>
      <c r="FJ8317" s="139"/>
      <c r="FL8317" s="2"/>
      <c r="FN8317" s="2"/>
    </row>
    <row r="8318" spans="153:170" x14ac:dyDescent="0.35">
      <c r="EW8318" s="31"/>
      <c r="FB8318" s="5"/>
      <c r="FI8318" s="5"/>
      <c r="FJ8318" s="139"/>
      <c r="FL8318" s="2"/>
      <c r="FN8318" s="2"/>
    </row>
    <row r="8319" spans="153:170" x14ac:dyDescent="0.35">
      <c r="EW8319" s="31"/>
      <c r="FB8319" s="5"/>
      <c r="FI8319" s="5"/>
      <c r="FJ8319" s="139"/>
      <c r="FL8319" s="2"/>
      <c r="FN8319" s="2"/>
    </row>
    <row r="8320" spans="153:170" x14ac:dyDescent="0.35">
      <c r="EW8320" s="31"/>
      <c r="FB8320" s="5"/>
      <c r="FI8320" s="5"/>
      <c r="FJ8320" s="139"/>
      <c r="FL8320" s="2"/>
      <c r="FN8320" s="2"/>
    </row>
    <row r="8321" spans="153:170" x14ac:dyDescent="0.35">
      <c r="EW8321" s="31"/>
      <c r="FB8321" s="5"/>
      <c r="FI8321" s="5"/>
      <c r="FJ8321" s="139"/>
      <c r="FL8321" s="2"/>
      <c r="FN8321" s="2"/>
    </row>
    <row r="8322" spans="153:170" x14ac:dyDescent="0.35">
      <c r="EW8322" s="31"/>
      <c r="FB8322" s="5"/>
      <c r="FI8322" s="5"/>
      <c r="FJ8322" s="139"/>
      <c r="FL8322" s="2"/>
      <c r="FN8322" s="2"/>
    </row>
    <row r="8323" spans="153:170" x14ac:dyDescent="0.35">
      <c r="EW8323" s="31"/>
      <c r="FB8323" s="5"/>
      <c r="FI8323" s="5"/>
      <c r="FJ8323" s="139"/>
      <c r="FL8323" s="2"/>
      <c r="FN8323" s="2"/>
    </row>
    <row r="8324" spans="153:170" x14ac:dyDescent="0.35">
      <c r="EW8324" s="31"/>
      <c r="FB8324" s="5"/>
      <c r="FI8324" s="5"/>
      <c r="FJ8324" s="139"/>
      <c r="FL8324" s="2"/>
      <c r="FN8324" s="2"/>
    </row>
    <row r="8325" spans="153:170" x14ac:dyDescent="0.35">
      <c r="EW8325" s="31"/>
      <c r="FB8325" s="5"/>
      <c r="FI8325" s="5"/>
      <c r="FJ8325" s="139"/>
      <c r="FL8325" s="2"/>
      <c r="FN8325" s="2"/>
    </row>
    <row r="8326" spans="153:170" x14ac:dyDescent="0.35">
      <c r="EW8326" s="31"/>
      <c r="FB8326" s="5"/>
      <c r="FI8326" s="5"/>
      <c r="FJ8326" s="139"/>
      <c r="FL8326" s="2"/>
      <c r="FN8326" s="2"/>
    </row>
    <row r="8327" spans="153:170" x14ac:dyDescent="0.35">
      <c r="EW8327" s="31"/>
      <c r="FB8327" s="5"/>
      <c r="FI8327" s="5"/>
      <c r="FJ8327" s="139"/>
      <c r="FL8327" s="2"/>
      <c r="FN8327" s="2"/>
    </row>
    <row r="8328" spans="153:170" x14ac:dyDescent="0.35">
      <c r="EW8328" s="31"/>
      <c r="FB8328" s="5"/>
      <c r="FI8328" s="5"/>
      <c r="FJ8328" s="139"/>
      <c r="FL8328" s="2"/>
      <c r="FN8328" s="2"/>
    </row>
    <row r="8329" spans="153:170" x14ac:dyDescent="0.35">
      <c r="EW8329" s="31"/>
      <c r="FB8329" s="5"/>
      <c r="FI8329" s="5"/>
      <c r="FJ8329" s="139"/>
      <c r="FL8329" s="2"/>
      <c r="FN8329" s="2"/>
    </row>
    <row r="8330" spans="153:170" x14ac:dyDescent="0.35">
      <c r="EW8330" s="31"/>
      <c r="FB8330" s="5"/>
      <c r="FI8330" s="5"/>
      <c r="FJ8330" s="139"/>
      <c r="FL8330" s="2"/>
      <c r="FN8330" s="2"/>
    </row>
    <row r="8331" spans="153:170" x14ac:dyDescent="0.35">
      <c r="EW8331" s="31"/>
      <c r="FB8331" s="5"/>
      <c r="FI8331" s="5"/>
      <c r="FJ8331" s="139"/>
      <c r="FL8331" s="2"/>
      <c r="FN8331" s="2"/>
    </row>
    <row r="8332" spans="153:170" x14ac:dyDescent="0.35">
      <c r="EW8332" s="31"/>
      <c r="FB8332" s="5"/>
      <c r="FI8332" s="5"/>
      <c r="FJ8332" s="139"/>
      <c r="FL8332" s="2"/>
      <c r="FN8332" s="2"/>
    </row>
    <row r="8333" spans="153:170" x14ac:dyDescent="0.35">
      <c r="EW8333" s="31"/>
      <c r="FB8333" s="5"/>
      <c r="FI8333" s="5"/>
      <c r="FJ8333" s="139"/>
      <c r="FL8333" s="2"/>
      <c r="FN8333" s="2"/>
    </row>
    <row r="8334" spans="153:170" x14ac:dyDescent="0.35">
      <c r="EW8334" s="31"/>
      <c r="FB8334" s="5"/>
      <c r="FI8334" s="5"/>
      <c r="FJ8334" s="139"/>
      <c r="FL8334" s="2"/>
      <c r="FN8334" s="2"/>
    </row>
    <row r="8335" spans="153:170" x14ac:dyDescent="0.35">
      <c r="EW8335" s="31"/>
      <c r="FB8335" s="5"/>
      <c r="FI8335" s="5"/>
      <c r="FJ8335" s="139"/>
      <c r="FL8335" s="2"/>
      <c r="FN8335" s="2"/>
    </row>
    <row r="8336" spans="153:170" x14ac:dyDescent="0.35">
      <c r="EW8336" s="31"/>
      <c r="FB8336" s="5"/>
      <c r="FI8336" s="5"/>
      <c r="FJ8336" s="139"/>
      <c r="FL8336" s="2"/>
      <c r="FN8336" s="2"/>
    </row>
    <row r="8337" spans="153:170" x14ac:dyDescent="0.35">
      <c r="EW8337" s="31"/>
      <c r="FB8337" s="5"/>
      <c r="FI8337" s="5"/>
      <c r="FJ8337" s="139"/>
      <c r="FL8337" s="2"/>
      <c r="FN8337" s="2"/>
    </row>
    <row r="8338" spans="153:170" x14ac:dyDescent="0.35">
      <c r="EW8338" s="31"/>
      <c r="FB8338" s="5"/>
      <c r="FI8338" s="5"/>
      <c r="FJ8338" s="139"/>
      <c r="FL8338" s="2"/>
      <c r="FN8338" s="2"/>
    </row>
    <row r="8339" spans="153:170" x14ac:dyDescent="0.35">
      <c r="EW8339" s="31"/>
      <c r="FB8339" s="5"/>
      <c r="FI8339" s="5"/>
      <c r="FJ8339" s="139"/>
      <c r="FL8339" s="2"/>
      <c r="FN8339" s="2"/>
    </row>
    <row r="8340" spans="153:170" x14ac:dyDescent="0.35">
      <c r="EW8340" s="31"/>
      <c r="FB8340" s="5"/>
      <c r="FI8340" s="5"/>
      <c r="FJ8340" s="139"/>
      <c r="FL8340" s="2"/>
      <c r="FN8340" s="2"/>
    </row>
    <row r="8341" spans="153:170" x14ac:dyDescent="0.35">
      <c r="EW8341" s="31"/>
      <c r="FB8341" s="5"/>
      <c r="FI8341" s="5"/>
      <c r="FJ8341" s="139"/>
      <c r="FL8341" s="2"/>
      <c r="FN8341" s="2"/>
    </row>
    <row r="8342" spans="153:170" x14ac:dyDescent="0.35">
      <c r="EW8342" s="31"/>
      <c r="FB8342" s="5"/>
      <c r="FI8342" s="5"/>
      <c r="FJ8342" s="139"/>
      <c r="FL8342" s="2"/>
      <c r="FN8342" s="2"/>
    </row>
    <row r="8343" spans="153:170" x14ac:dyDescent="0.35">
      <c r="EW8343" s="31"/>
      <c r="FB8343" s="5"/>
      <c r="FI8343" s="5"/>
      <c r="FJ8343" s="139"/>
      <c r="FL8343" s="2"/>
      <c r="FN8343" s="2"/>
    </row>
    <row r="8344" spans="153:170" x14ac:dyDescent="0.35">
      <c r="EW8344" s="31"/>
      <c r="FB8344" s="5"/>
      <c r="FI8344" s="5"/>
      <c r="FJ8344" s="139"/>
      <c r="FL8344" s="2"/>
      <c r="FN8344" s="2"/>
    </row>
    <row r="8345" spans="153:170" x14ac:dyDescent="0.35">
      <c r="EW8345" s="31"/>
      <c r="FB8345" s="5"/>
      <c r="FI8345" s="5"/>
      <c r="FJ8345" s="139"/>
      <c r="FL8345" s="2"/>
      <c r="FN8345" s="2"/>
    </row>
    <row r="8346" spans="153:170" x14ac:dyDescent="0.35">
      <c r="EW8346" s="31"/>
      <c r="FB8346" s="5"/>
      <c r="FI8346" s="5"/>
      <c r="FJ8346" s="139"/>
      <c r="FL8346" s="2"/>
      <c r="FN8346" s="2"/>
    </row>
    <row r="8347" spans="153:170" x14ac:dyDescent="0.35">
      <c r="EW8347" s="31"/>
      <c r="FB8347" s="5"/>
      <c r="FI8347" s="5"/>
      <c r="FJ8347" s="139"/>
      <c r="FL8347" s="2"/>
      <c r="FN8347" s="2"/>
    </row>
    <row r="8348" spans="153:170" x14ac:dyDescent="0.35">
      <c r="EW8348" s="31"/>
      <c r="FB8348" s="5"/>
      <c r="FI8348" s="5"/>
      <c r="FJ8348" s="139"/>
      <c r="FL8348" s="2"/>
      <c r="FN8348" s="2"/>
    </row>
    <row r="8349" spans="153:170" x14ac:dyDescent="0.35">
      <c r="EW8349" s="31"/>
      <c r="FB8349" s="5"/>
      <c r="FI8349" s="5"/>
      <c r="FJ8349" s="139"/>
      <c r="FL8349" s="2"/>
      <c r="FN8349" s="2"/>
    </row>
    <row r="8350" spans="153:170" x14ac:dyDescent="0.35">
      <c r="EW8350" s="31"/>
      <c r="FB8350" s="5"/>
      <c r="FI8350" s="5"/>
      <c r="FJ8350" s="139"/>
      <c r="FL8350" s="2"/>
      <c r="FN8350" s="2"/>
    </row>
    <row r="8351" spans="153:170" x14ac:dyDescent="0.35">
      <c r="EW8351" s="31"/>
      <c r="FB8351" s="5"/>
      <c r="FI8351" s="5"/>
      <c r="FJ8351" s="139"/>
      <c r="FL8351" s="2"/>
      <c r="FN8351" s="2"/>
    </row>
    <row r="8352" spans="153:170" x14ac:dyDescent="0.35">
      <c r="EW8352" s="31"/>
      <c r="FB8352" s="5"/>
      <c r="FI8352" s="5"/>
      <c r="FJ8352" s="139"/>
      <c r="FL8352" s="2"/>
      <c r="FN8352" s="2"/>
    </row>
    <row r="8353" spans="153:170" x14ac:dyDescent="0.35">
      <c r="EW8353" s="31"/>
      <c r="FB8353" s="5"/>
      <c r="FI8353" s="5"/>
      <c r="FJ8353" s="139"/>
      <c r="FL8353" s="2"/>
      <c r="FN8353" s="2"/>
    </row>
    <row r="8354" spans="153:170" x14ac:dyDescent="0.35">
      <c r="EW8354" s="31"/>
      <c r="FB8354" s="5"/>
      <c r="FI8354" s="5"/>
      <c r="FJ8354" s="139"/>
      <c r="FL8354" s="2"/>
      <c r="FN8354" s="2"/>
    </row>
    <row r="8355" spans="153:170" x14ac:dyDescent="0.35">
      <c r="EW8355" s="31"/>
      <c r="FB8355" s="5"/>
      <c r="FI8355" s="5"/>
      <c r="FJ8355" s="139"/>
      <c r="FL8355" s="2"/>
      <c r="FN8355" s="2"/>
    </row>
    <row r="8356" spans="153:170" x14ac:dyDescent="0.35">
      <c r="EW8356" s="31"/>
      <c r="FB8356" s="5"/>
      <c r="FI8356" s="5"/>
      <c r="FJ8356" s="139"/>
      <c r="FL8356" s="2"/>
      <c r="FN8356" s="2"/>
    </row>
    <row r="8357" spans="153:170" x14ac:dyDescent="0.35">
      <c r="EW8357" s="31"/>
      <c r="FB8357" s="5"/>
      <c r="FI8357" s="5"/>
      <c r="FJ8357" s="139"/>
      <c r="FL8357" s="2"/>
      <c r="FN8357" s="2"/>
    </row>
    <row r="8358" spans="153:170" x14ac:dyDescent="0.35">
      <c r="EW8358" s="31"/>
      <c r="FB8358" s="5"/>
      <c r="FI8358" s="5"/>
      <c r="FJ8358" s="139"/>
      <c r="FL8358" s="2"/>
      <c r="FN8358" s="2"/>
    </row>
    <row r="8359" spans="153:170" x14ac:dyDescent="0.35">
      <c r="EW8359" s="31"/>
      <c r="FB8359" s="5"/>
      <c r="FI8359" s="5"/>
      <c r="FJ8359" s="139"/>
      <c r="FL8359" s="2"/>
      <c r="FN8359" s="2"/>
    </row>
    <row r="8360" spans="153:170" x14ac:dyDescent="0.35">
      <c r="EW8360" s="31"/>
      <c r="FB8360" s="5"/>
      <c r="FI8360" s="5"/>
      <c r="FJ8360" s="139"/>
      <c r="FL8360" s="2"/>
      <c r="FN8360" s="2"/>
    </row>
    <row r="8361" spans="153:170" x14ac:dyDescent="0.35">
      <c r="EW8361" s="31"/>
      <c r="FB8361" s="5"/>
      <c r="FI8361" s="5"/>
      <c r="FJ8361" s="139"/>
      <c r="FL8361" s="2"/>
      <c r="FN8361" s="2"/>
    </row>
    <row r="8362" spans="153:170" x14ac:dyDescent="0.35">
      <c r="EW8362" s="31"/>
      <c r="FB8362" s="5"/>
      <c r="FI8362" s="5"/>
      <c r="FJ8362" s="139"/>
      <c r="FL8362" s="2"/>
      <c r="FN8362" s="2"/>
    </row>
    <row r="8363" spans="153:170" x14ac:dyDescent="0.35">
      <c r="EW8363" s="31"/>
      <c r="FB8363" s="5"/>
      <c r="FI8363" s="5"/>
      <c r="FJ8363" s="139"/>
      <c r="FL8363" s="2"/>
      <c r="FN8363" s="2"/>
    </row>
    <row r="8364" spans="153:170" x14ac:dyDescent="0.35">
      <c r="EW8364" s="31"/>
      <c r="FB8364" s="5"/>
      <c r="FI8364" s="5"/>
      <c r="FJ8364" s="139"/>
      <c r="FL8364" s="2"/>
      <c r="FN8364" s="2"/>
    </row>
    <row r="8365" spans="153:170" x14ac:dyDescent="0.35">
      <c r="EW8365" s="31"/>
      <c r="FB8365" s="5"/>
      <c r="FI8365" s="5"/>
      <c r="FJ8365" s="139"/>
      <c r="FL8365" s="2"/>
      <c r="FN8365" s="2"/>
    </row>
    <row r="8366" spans="153:170" x14ac:dyDescent="0.35">
      <c r="EW8366" s="31"/>
      <c r="FB8366" s="5"/>
      <c r="FI8366" s="5"/>
      <c r="FJ8366" s="139"/>
      <c r="FL8366" s="2"/>
      <c r="FN8366" s="2"/>
    </row>
    <row r="8367" spans="153:170" x14ac:dyDescent="0.35">
      <c r="EW8367" s="31"/>
      <c r="FB8367" s="5"/>
      <c r="FI8367" s="5"/>
      <c r="FJ8367" s="139"/>
      <c r="FL8367" s="2"/>
      <c r="FN8367" s="2"/>
    </row>
    <row r="8368" spans="153:170" x14ac:dyDescent="0.35">
      <c r="EW8368" s="31"/>
      <c r="FB8368" s="5"/>
      <c r="FI8368" s="5"/>
      <c r="FJ8368" s="139"/>
      <c r="FL8368" s="2"/>
      <c r="FN8368" s="2"/>
    </row>
    <row r="8369" spans="153:170" x14ac:dyDescent="0.35">
      <c r="EW8369" s="31"/>
      <c r="FB8369" s="5"/>
      <c r="FI8369" s="5"/>
      <c r="FJ8369" s="139"/>
      <c r="FL8369" s="2"/>
      <c r="FN8369" s="2"/>
    </row>
    <row r="8370" spans="153:170" x14ac:dyDescent="0.35">
      <c r="EW8370" s="31"/>
      <c r="FB8370" s="5"/>
      <c r="FI8370" s="5"/>
      <c r="FJ8370" s="139"/>
      <c r="FL8370" s="2"/>
      <c r="FN8370" s="2"/>
    </row>
    <row r="8371" spans="153:170" x14ac:dyDescent="0.35">
      <c r="EW8371" s="31"/>
      <c r="FB8371" s="5"/>
      <c r="FI8371" s="5"/>
      <c r="FJ8371" s="139"/>
      <c r="FL8371" s="2"/>
      <c r="FN8371" s="2"/>
    </row>
    <row r="8372" spans="153:170" x14ac:dyDescent="0.35">
      <c r="EW8372" s="31"/>
      <c r="FB8372" s="5"/>
      <c r="FI8372" s="5"/>
      <c r="FJ8372" s="139"/>
      <c r="FL8372" s="2"/>
      <c r="FN8372" s="2"/>
    </row>
    <row r="8373" spans="153:170" x14ac:dyDescent="0.35">
      <c r="EW8373" s="31"/>
      <c r="FB8373" s="5"/>
      <c r="FI8373" s="5"/>
      <c r="FJ8373" s="139"/>
      <c r="FL8373" s="2"/>
      <c r="FN8373" s="2"/>
    </row>
    <row r="8374" spans="153:170" x14ac:dyDescent="0.35">
      <c r="EW8374" s="31"/>
      <c r="FB8374" s="5"/>
      <c r="FI8374" s="5"/>
      <c r="FJ8374" s="139"/>
      <c r="FL8374" s="2"/>
      <c r="FN8374" s="2"/>
    </row>
    <row r="8375" spans="153:170" x14ac:dyDescent="0.35">
      <c r="EW8375" s="31"/>
      <c r="FB8375" s="5"/>
      <c r="FI8375" s="5"/>
      <c r="FJ8375" s="139"/>
      <c r="FL8375" s="2"/>
      <c r="FN8375" s="2"/>
    </row>
    <row r="8376" spans="153:170" x14ac:dyDescent="0.35">
      <c r="EW8376" s="31"/>
      <c r="FB8376" s="5"/>
      <c r="FI8376" s="5"/>
      <c r="FJ8376" s="139"/>
      <c r="FL8376" s="2"/>
      <c r="FN8376" s="2"/>
    </row>
    <row r="8377" spans="153:170" x14ac:dyDescent="0.35">
      <c r="EW8377" s="31"/>
      <c r="FB8377" s="5"/>
      <c r="FI8377" s="5"/>
      <c r="FJ8377" s="139"/>
      <c r="FL8377" s="2"/>
      <c r="FN8377" s="2"/>
    </row>
    <row r="8378" spans="153:170" x14ac:dyDescent="0.35">
      <c r="EW8378" s="31"/>
      <c r="FB8378" s="5"/>
      <c r="FI8378" s="5"/>
      <c r="FJ8378" s="139"/>
      <c r="FL8378" s="2"/>
      <c r="FN8378" s="2"/>
    </row>
    <row r="8379" spans="153:170" x14ac:dyDescent="0.35">
      <c r="EW8379" s="31"/>
      <c r="FB8379" s="5"/>
      <c r="FI8379" s="5"/>
      <c r="FJ8379" s="139"/>
      <c r="FL8379" s="2"/>
      <c r="FN8379" s="2"/>
    </row>
    <row r="8380" spans="153:170" x14ac:dyDescent="0.35">
      <c r="EW8380" s="31"/>
      <c r="FB8380" s="5"/>
      <c r="FI8380" s="5"/>
      <c r="FJ8380" s="139"/>
      <c r="FL8380" s="2"/>
      <c r="FN8380" s="2"/>
    </row>
    <row r="8381" spans="153:170" x14ac:dyDescent="0.35">
      <c r="EW8381" s="31"/>
      <c r="FB8381" s="5"/>
      <c r="FI8381" s="5"/>
      <c r="FJ8381" s="139"/>
      <c r="FL8381" s="2"/>
      <c r="FN8381" s="2"/>
    </row>
    <row r="8382" spans="153:170" x14ac:dyDescent="0.35">
      <c r="EW8382" s="31"/>
      <c r="FB8382" s="5"/>
      <c r="FI8382" s="5"/>
      <c r="FJ8382" s="139"/>
      <c r="FL8382" s="2"/>
      <c r="FN8382" s="2"/>
    </row>
    <row r="8383" spans="153:170" x14ac:dyDescent="0.35">
      <c r="EW8383" s="31"/>
      <c r="FB8383" s="5"/>
      <c r="FI8383" s="5"/>
      <c r="FJ8383" s="139"/>
      <c r="FL8383" s="2"/>
      <c r="FN8383" s="2"/>
    </row>
    <row r="8384" spans="153:170" x14ac:dyDescent="0.35">
      <c r="EW8384" s="31"/>
      <c r="FB8384" s="5"/>
      <c r="FI8384" s="5"/>
      <c r="FJ8384" s="139"/>
      <c r="FL8384" s="2"/>
      <c r="FN8384" s="2"/>
    </row>
    <row r="8385" spans="153:170" x14ac:dyDescent="0.35">
      <c r="EW8385" s="31"/>
      <c r="FB8385" s="5"/>
      <c r="FI8385" s="5"/>
      <c r="FJ8385" s="139"/>
      <c r="FL8385" s="2"/>
      <c r="FN8385" s="2"/>
    </row>
    <row r="8386" spans="153:170" x14ac:dyDescent="0.35">
      <c r="EW8386" s="31"/>
      <c r="FB8386" s="5"/>
      <c r="FI8386" s="5"/>
      <c r="FJ8386" s="139"/>
      <c r="FL8386" s="2"/>
      <c r="FN8386" s="2"/>
    </row>
    <row r="8387" spans="153:170" x14ac:dyDescent="0.35">
      <c r="EW8387" s="31"/>
      <c r="FB8387" s="5"/>
      <c r="FI8387" s="5"/>
      <c r="FJ8387" s="139"/>
      <c r="FL8387" s="2"/>
      <c r="FN8387" s="2"/>
    </row>
    <row r="8388" spans="153:170" x14ac:dyDescent="0.35">
      <c r="EW8388" s="31"/>
      <c r="FB8388" s="5"/>
      <c r="FI8388" s="5"/>
      <c r="FJ8388" s="139"/>
      <c r="FL8388" s="2"/>
      <c r="FN8388" s="2"/>
    </row>
    <row r="8389" spans="153:170" x14ac:dyDescent="0.35">
      <c r="EW8389" s="31"/>
      <c r="FB8389" s="5"/>
      <c r="FI8389" s="5"/>
      <c r="FJ8389" s="139"/>
      <c r="FL8389" s="2"/>
      <c r="FN8389" s="2"/>
    </row>
    <row r="8390" spans="153:170" x14ac:dyDescent="0.35">
      <c r="EW8390" s="31"/>
      <c r="FB8390" s="5"/>
      <c r="FI8390" s="5"/>
      <c r="FJ8390" s="139"/>
      <c r="FL8390" s="2"/>
      <c r="FN8390" s="2"/>
    </row>
    <row r="8391" spans="153:170" x14ac:dyDescent="0.35">
      <c r="EW8391" s="31"/>
      <c r="FB8391" s="5"/>
      <c r="FI8391" s="5"/>
      <c r="FJ8391" s="139"/>
      <c r="FL8391" s="2"/>
      <c r="FN8391" s="2"/>
    </row>
    <row r="8392" spans="153:170" x14ac:dyDescent="0.35">
      <c r="EW8392" s="31"/>
      <c r="FB8392" s="5"/>
      <c r="FI8392" s="5"/>
      <c r="FJ8392" s="139"/>
      <c r="FL8392" s="2"/>
      <c r="FN8392" s="2"/>
    </row>
    <row r="8393" spans="153:170" x14ac:dyDescent="0.35">
      <c r="EW8393" s="31"/>
      <c r="FB8393" s="5"/>
      <c r="FI8393" s="5"/>
      <c r="FJ8393" s="139"/>
      <c r="FL8393" s="2"/>
      <c r="FN8393" s="2"/>
    </row>
    <row r="8394" spans="153:170" x14ac:dyDescent="0.35">
      <c r="EW8394" s="31"/>
      <c r="FB8394" s="5"/>
      <c r="FI8394" s="5"/>
      <c r="FJ8394" s="139"/>
      <c r="FL8394" s="2"/>
      <c r="FN8394" s="2"/>
    </row>
    <row r="8395" spans="153:170" x14ac:dyDescent="0.35">
      <c r="EW8395" s="31"/>
      <c r="FB8395" s="5"/>
      <c r="FI8395" s="5"/>
      <c r="FJ8395" s="139"/>
      <c r="FL8395" s="2"/>
      <c r="FN8395" s="2"/>
    </row>
    <row r="8396" spans="153:170" x14ac:dyDescent="0.35">
      <c r="EW8396" s="31"/>
      <c r="FB8396" s="5"/>
      <c r="FI8396" s="5"/>
      <c r="FJ8396" s="139"/>
      <c r="FL8396" s="2"/>
      <c r="FN8396" s="2"/>
    </row>
    <row r="8397" spans="153:170" x14ac:dyDescent="0.35">
      <c r="EW8397" s="31"/>
      <c r="FB8397" s="5"/>
      <c r="FI8397" s="5"/>
      <c r="FJ8397" s="139"/>
      <c r="FL8397" s="2"/>
      <c r="FN8397" s="2"/>
    </row>
    <row r="8398" spans="153:170" x14ac:dyDescent="0.35">
      <c r="EW8398" s="31"/>
      <c r="FB8398" s="5"/>
      <c r="FI8398" s="5"/>
      <c r="FJ8398" s="139"/>
      <c r="FL8398" s="2"/>
      <c r="FN8398" s="2"/>
    </row>
    <row r="8399" spans="153:170" x14ac:dyDescent="0.35">
      <c r="EW8399" s="31"/>
      <c r="FB8399" s="5"/>
      <c r="FI8399" s="5"/>
      <c r="FJ8399" s="139"/>
      <c r="FL8399" s="2"/>
      <c r="FN8399" s="2"/>
    </row>
    <row r="8400" spans="153:170" x14ac:dyDescent="0.35">
      <c r="EW8400" s="31"/>
      <c r="FB8400" s="5"/>
      <c r="FI8400" s="5"/>
      <c r="FJ8400" s="139"/>
      <c r="FL8400" s="2"/>
      <c r="FN8400" s="2"/>
    </row>
    <row r="8401" spans="153:170" x14ac:dyDescent="0.35">
      <c r="EW8401" s="31"/>
      <c r="FB8401" s="5"/>
      <c r="FI8401" s="5"/>
      <c r="FJ8401" s="139"/>
      <c r="FL8401" s="2"/>
      <c r="FN8401" s="2"/>
    </row>
    <row r="8402" spans="153:170" x14ac:dyDescent="0.35">
      <c r="EW8402" s="31"/>
      <c r="FB8402" s="5"/>
      <c r="FI8402" s="5"/>
      <c r="FJ8402" s="139"/>
      <c r="FL8402" s="2"/>
      <c r="FN8402" s="2"/>
    </row>
    <row r="8403" spans="153:170" x14ac:dyDescent="0.35">
      <c r="EW8403" s="31"/>
      <c r="FB8403" s="5"/>
      <c r="FI8403" s="5"/>
      <c r="FJ8403" s="139"/>
      <c r="FL8403" s="2"/>
      <c r="FN8403" s="2"/>
    </row>
    <row r="8404" spans="153:170" x14ac:dyDescent="0.35">
      <c r="EW8404" s="31"/>
      <c r="FB8404" s="5"/>
      <c r="FI8404" s="5"/>
      <c r="FJ8404" s="139"/>
      <c r="FL8404" s="2"/>
      <c r="FN8404" s="2"/>
    </row>
    <row r="8405" spans="153:170" x14ac:dyDescent="0.35">
      <c r="EW8405" s="31"/>
      <c r="FB8405" s="5"/>
      <c r="FI8405" s="5"/>
      <c r="FJ8405" s="139"/>
      <c r="FL8405" s="2"/>
      <c r="FN8405" s="2"/>
    </row>
    <row r="8406" spans="153:170" x14ac:dyDescent="0.35">
      <c r="EW8406" s="31"/>
      <c r="FB8406" s="5"/>
      <c r="FI8406" s="5"/>
      <c r="FJ8406" s="139"/>
      <c r="FL8406" s="2"/>
      <c r="FN8406" s="2"/>
    </row>
    <row r="8407" spans="153:170" x14ac:dyDescent="0.35">
      <c r="EW8407" s="31"/>
      <c r="FB8407" s="5"/>
      <c r="FI8407" s="5"/>
      <c r="FJ8407" s="139"/>
      <c r="FL8407" s="2"/>
      <c r="FN8407" s="2"/>
    </row>
    <row r="8408" spans="153:170" x14ac:dyDescent="0.35">
      <c r="EW8408" s="31"/>
      <c r="FB8408" s="5"/>
      <c r="FI8408" s="5"/>
      <c r="FJ8408" s="139"/>
      <c r="FL8408" s="2"/>
      <c r="FN8408" s="2"/>
    </row>
    <row r="8409" spans="153:170" x14ac:dyDescent="0.35">
      <c r="EW8409" s="31"/>
      <c r="FB8409" s="5"/>
      <c r="FI8409" s="5"/>
      <c r="FJ8409" s="139"/>
      <c r="FL8409" s="2"/>
      <c r="FN8409" s="2"/>
    </row>
    <row r="8410" spans="153:170" x14ac:dyDescent="0.35">
      <c r="EW8410" s="31"/>
      <c r="FB8410" s="5"/>
      <c r="FI8410" s="5"/>
      <c r="FJ8410" s="139"/>
      <c r="FL8410" s="2"/>
      <c r="FN8410" s="2"/>
    </row>
    <row r="8411" spans="153:170" x14ac:dyDescent="0.35">
      <c r="EW8411" s="31"/>
      <c r="FB8411" s="5"/>
      <c r="FI8411" s="5"/>
      <c r="FJ8411" s="139"/>
      <c r="FL8411" s="2"/>
      <c r="FN8411" s="2"/>
    </row>
    <row r="8412" spans="153:170" x14ac:dyDescent="0.35">
      <c r="EW8412" s="31"/>
      <c r="FB8412" s="5"/>
      <c r="FI8412" s="5"/>
      <c r="FJ8412" s="139"/>
      <c r="FL8412" s="2"/>
      <c r="FN8412" s="2"/>
    </row>
    <row r="8413" spans="153:170" x14ac:dyDescent="0.35">
      <c r="EW8413" s="31"/>
      <c r="FB8413" s="5"/>
      <c r="FI8413" s="5"/>
      <c r="FJ8413" s="139"/>
      <c r="FL8413" s="2"/>
      <c r="FN8413" s="2"/>
    </row>
    <row r="8414" spans="153:170" x14ac:dyDescent="0.35">
      <c r="EW8414" s="31"/>
      <c r="FB8414" s="5"/>
      <c r="FI8414" s="5"/>
      <c r="FJ8414" s="139"/>
      <c r="FL8414" s="2"/>
      <c r="FN8414" s="2"/>
    </row>
    <row r="8415" spans="153:170" x14ac:dyDescent="0.35">
      <c r="EW8415" s="31"/>
      <c r="FB8415" s="5"/>
      <c r="FI8415" s="5"/>
      <c r="FJ8415" s="139"/>
      <c r="FL8415" s="2"/>
      <c r="FN8415" s="2"/>
    </row>
    <row r="8416" spans="153:170" x14ac:dyDescent="0.35">
      <c r="EW8416" s="31"/>
      <c r="FB8416" s="5"/>
      <c r="FI8416" s="5"/>
      <c r="FJ8416" s="139"/>
      <c r="FL8416" s="2"/>
      <c r="FN8416" s="2"/>
    </row>
    <row r="8417" spans="153:170" x14ac:dyDescent="0.35">
      <c r="EW8417" s="31"/>
      <c r="FB8417" s="5"/>
      <c r="FI8417" s="5"/>
      <c r="FJ8417" s="139"/>
      <c r="FL8417" s="2"/>
      <c r="FN8417" s="2"/>
    </row>
    <row r="8418" spans="153:170" x14ac:dyDescent="0.35">
      <c r="EW8418" s="31"/>
      <c r="FB8418" s="5"/>
      <c r="FI8418" s="5"/>
      <c r="FJ8418" s="139"/>
      <c r="FL8418" s="2"/>
      <c r="FN8418" s="2"/>
    </row>
    <row r="8419" spans="153:170" x14ac:dyDescent="0.35">
      <c r="EW8419" s="31"/>
      <c r="FB8419" s="5"/>
      <c r="FI8419" s="5"/>
      <c r="FJ8419" s="139"/>
      <c r="FL8419" s="2"/>
      <c r="FN8419" s="2"/>
    </row>
    <row r="8420" spans="153:170" x14ac:dyDescent="0.35">
      <c r="EW8420" s="31"/>
      <c r="FB8420" s="5"/>
      <c r="FI8420" s="5"/>
      <c r="FJ8420" s="139"/>
      <c r="FL8420" s="2"/>
      <c r="FN8420" s="2"/>
    </row>
    <row r="8421" spans="153:170" x14ac:dyDescent="0.35">
      <c r="EW8421" s="31"/>
      <c r="FB8421" s="5"/>
      <c r="FI8421" s="5"/>
      <c r="FJ8421" s="139"/>
      <c r="FL8421" s="2"/>
      <c r="FN8421" s="2"/>
    </row>
    <row r="8422" spans="153:170" x14ac:dyDescent="0.35">
      <c r="EW8422" s="31"/>
      <c r="FB8422" s="5"/>
      <c r="FI8422" s="5"/>
      <c r="FJ8422" s="139"/>
      <c r="FL8422" s="2"/>
      <c r="FN8422" s="2"/>
    </row>
    <row r="8423" spans="153:170" x14ac:dyDescent="0.35">
      <c r="EW8423" s="31"/>
      <c r="FB8423" s="5"/>
      <c r="FI8423" s="5"/>
      <c r="FJ8423" s="139"/>
      <c r="FL8423" s="2"/>
      <c r="FN8423" s="2"/>
    </row>
    <row r="8424" spans="153:170" x14ac:dyDescent="0.35">
      <c r="EW8424" s="31"/>
      <c r="FB8424" s="5"/>
      <c r="FI8424" s="5"/>
      <c r="FJ8424" s="139"/>
      <c r="FL8424" s="2"/>
      <c r="FN8424" s="2"/>
    </row>
    <row r="8425" spans="153:170" x14ac:dyDescent="0.35">
      <c r="EW8425" s="31"/>
      <c r="FB8425" s="5"/>
      <c r="FI8425" s="5"/>
      <c r="FJ8425" s="139"/>
      <c r="FL8425" s="2"/>
      <c r="FN8425" s="2"/>
    </row>
    <row r="8426" spans="153:170" x14ac:dyDescent="0.35">
      <c r="EW8426" s="31"/>
      <c r="FB8426" s="5"/>
      <c r="FI8426" s="5"/>
      <c r="FJ8426" s="139"/>
      <c r="FL8426" s="2"/>
      <c r="FN8426" s="2"/>
    </row>
    <row r="8427" spans="153:170" x14ac:dyDescent="0.35">
      <c r="EW8427" s="31"/>
      <c r="FB8427" s="5"/>
      <c r="FI8427" s="5"/>
      <c r="FJ8427" s="139"/>
      <c r="FL8427" s="2"/>
      <c r="FN8427" s="2"/>
    </row>
    <row r="8428" spans="153:170" x14ac:dyDescent="0.35">
      <c r="EW8428" s="31"/>
      <c r="FB8428" s="5"/>
      <c r="FI8428" s="5"/>
      <c r="FJ8428" s="139"/>
      <c r="FL8428" s="2"/>
      <c r="FN8428" s="2"/>
    </row>
    <row r="8429" spans="153:170" x14ac:dyDescent="0.35">
      <c r="EW8429" s="31"/>
      <c r="FB8429" s="5"/>
      <c r="FI8429" s="5"/>
      <c r="FJ8429" s="139"/>
      <c r="FL8429" s="2"/>
      <c r="FN8429" s="2"/>
    </row>
    <row r="8430" spans="153:170" x14ac:dyDescent="0.35">
      <c r="EW8430" s="31"/>
      <c r="FB8430" s="5"/>
      <c r="FI8430" s="5"/>
      <c r="FJ8430" s="139"/>
      <c r="FL8430" s="2"/>
      <c r="FN8430" s="2"/>
    </row>
    <row r="8431" spans="153:170" x14ac:dyDescent="0.35">
      <c r="EW8431" s="31"/>
      <c r="FB8431" s="5"/>
      <c r="FI8431" s="5"/>
      <c r="FJ8431" s="139"/>
      <c r="FL8431" s="2"/>
      <c r="FN8431" s="2"/>
    </row>
    <row r="8432" spans="153:170" x14ac:dyDescent="0.35">
      <c r="EW8432" s="31"/>
      <c r="FB8432" s="5"/>
      <c r="FI8432" s="5"/>
      <c r="FJ8432" s="139"/>
      <c r="FL8432" s="2"/>
      <c r="FN8432" s="2"/>
    </row>
    <row r="8433" spans="153:170" x14ac:dyDescent="0.35">
      <c r="EW8433" s="31"/>
      <c r="FB8433" s="5"/>
      <c r="FI8433" s="5"/>
      <c r="FJ8433" s="139"/>
      <c r="FL8433" s="2"/>
      <c r="FN8433" s="2"/>
    </row>
    <row r="8434" spans="153:170" x14ac:dyDescent="0.35">
      <c r="EW8434" s="31"/>
      <c r="FB8434" s="5"/>
      <c r="FI8434" s="5"/>
      <c r="FJ8434" s="139"/>
      <c r="FL8434" s="2"/>
      <c r="FN8434" s="2"/>
    </row>
    <row r="8435" spans="153:170" x14ac:dyDescent="0.35">
      <c r="EW8435" s="31"/>
      <c r="FB8435" s="5"/>
      <c r="FI8435" s="5"/>
      <c r="FJ8435" s="139"/>
      <c r="FL8435" s="2"/>
      <c r="FN8435" s="2"/>
    </row>
    <row r="8436" spans="153:170" x14ac:dyDescent="0.35">
      <c r="EW8436" s="31"/>
      <c r="FB8436" s="5"/>
      <c r="FI8436" s="5"/>
      <c r="FJ8436" s="139"/>
      <c r="FL8436" s="2"/>
      <c r="FN8436" s="2"/>
    </row>
    <row r="8437" spans="153:170" x14ac:dyDescent="0.35">
      <c r="EW8437" s="31"/>
      <c r="FB8437" s="5"/>
      <c r="FI8437" s="5"/>
      <c r="FJ8437" s="139"/>
      <c r="FL8437" s="2"/>
      <c r="FN8437" s="2"/>
    </row>
    <row r="8438" spans="153:170" x14ac:dyDescent="0.35">
      <c r="EW8438" s="31"/>
      <c r="FB8438" s="5"/>
      <c r="FI8438" s="5"/>
      <c r="FJ8438" s="139"/>
      <c r="FL8438" s="2"/>
      <c r="FN8438" s="2"/>
    </row>
    <row r="8439" spans="153:170" x14ac:dyDescent="0.35">
      <c r="EW8439" s="31"/>
      <c r="FB8439" s="5"/>
      <c r="FI8439" s="5"/>
      <c r="FJ8439" s="139"/>
      <c r="FL8439" s="2"/>
      <c r="FN8439" s="2"/>
    </row>
    <row r="8440" spans="153:170" x14ac:dyDescent="0.35">
      <c r="EW8440" s="31"/>
      <c r="FB8440" s="5"/>
      <c r="FI8440" s="5"/>
      <c r="FJ8440" s="139"/>
      <c r="FL8440" s="2"/>
      <c r="FN8440" s="2"/>
    </row>
    <row r="8441" spans="153:170" x14ac:dyDescent="0.35">
      <c r="EW8441" s="31"/>
      <c r="FB8441" s="5"/>
      <c r="FI8441" s="5"/>
      <c r="FJ8441" s="139"/>
      <c r="FL8441" s="2"/>
      <c r="FN8441" s="2"/>
    </row>
    <row r="8442" spans="153:170" x14ac:dyDescent="0.35">
      <c r="EW8442" s="31"/>
      <c r="FB8442" s="5"/>
      <c r="FI8442" s="5"/>
      <c r="FJ8442" s="139"/>
      <c r="FL8442" s="2"/>
      <c r="FN8442" s="2"/>
    </row>
    <row r="8443" spans="153:170" x14ac:dyDescent="0.35">
      <c r="EW8443" s="31"/>
      <c r="FB8443" s="5"/>
      <c r="FI8443" s="5"/>
      <c r="FJ8443" s="139"/>
      <c r="FL8443" s="2"/>
      <c r="FN8443" s="2"/>
    </row>
    <row r="8444" spans="153:170" x14ac:dyDescent="0.35">
      <c r="EW8444" s="31"/>
      <c r="FB8444" s="5"/>
      <c r="FI8444" s="5"/>
      <c r="FJ8444" s="139"/>
      <c r="FL8444" s="2"/>
      <c r="FN8444" s="2"/>
    </row>
    <row r="8445" spans="153:170" x14ac:dyDescent="0.35">
      <c r="EW8445" s="31"/>
      <c r="FB8445" s="5"/>
      <c r="FI8445" s="5"/>
      <c r="FJ8445" s="139"/>
      <c r="FL8445" s="2"/>
      <c r="FN8445" s="2"/>
    </row>
    <row r="8446" spans="153:170" x14ac:dyDescent="0.35">
      <c r="EW8446" s="31"/>
      <c r="FB8446" s="5"/>
      <c r="FI8446" s="5"/>
      <c r="FJ8446" s="139"/>
      <c r="FL8446" s="2"/>
      <c r="FN8446" s="2"/>
    </row>
    <row r="8447" spans="153:170" x14ac:dyDescent="0.35">
      <c r="EW8447" s="31"/>
      <c r="FB8447" s="5"/>
      <c r="FI8447" s="5"/>
      <c r="FJ8447" s="139"/>
      <c r="FL8447" s="2"/>
      <c r="FN8447" s="2"/>
    </row>
    <row r="8448" spans="153:170" x14ac:dyDescent="0.35">
      <c r="EW8448" s="31"/>
      <c r="FB8448" s="5"/>
      <c r="FI8448" s="5"/>
      <c r="FJ8448" s="139"/>
      <c r="FL8448" s="2"/>
      <c r="FN8448" s="2"/>
    </row>
    <row r="8449" spans="153:170" x14ac:dyDescent="0.35">
      <c r="EW8449" s="31"/>
      <c r="FB8449" s="5"/>
      <c r="FI8449" s="5"/>
      <c r="FJ8449" s="139"/>
      <c r="FL8449" s="2"/>
      <c r="FN8449" s="2"/>
    </row>
    <row r="8450" spans="153:170" x14ac:dyDescent="0.35">
      <c r="EW8450" s="31"/>
      <c r="FB8450" s="5"/>
      <c r="FI8450" s="5"/>
      <c r="FJ8450" s="139"/>
      <c r="FL8450" s="2"/>
      <c r="FN8450" s="2"/>
    </row>
    <row r="8451" spans="153:170" x14ac:dyDescent="0.35">
      <c r="EW8451" s="31"/>
      <c r="FB8451" s="5"/>
      <c r="FI8451" s="5"/>
      <c r="FJ8451" s="139"/>
      <c r="FL8451" s="2"/>
      <c r="FN8451" s="2"/>
    </row>
    <row r="8452" spans="153:170" x14ac:dyDescent="0.35">
      <c r="EW8452" s="31"/>
      <c r="FB8452" s="5"/>
      <c r="FI8452" s="5"/>
      <c r="FJ8452" s="139"/>
      <c r="FL8452" s="2"/>
      <c r="FN8452" s="2"/>
    </row>
    <row r="8453" spans="153:170" x14ac:dyDescent="0.35">
      <c r="EW8453" s="31"/>
      <c r="FB8453" s="5"/>
      <c r="FI8453" s="5"/>
      <c r="FJ8453" s="139"/>
      <c r="FL8453" s="2"/>
      <c r="FN8453" s="2"/>
    </row>
    <row r="8454" spans="153:170" x14ac:dyDescent="0.35">
      <c r="EW8454" s="31"/>
      <c r="FB8454" s="5"/>
      <c r="FI8454" s="5"/>
      <c r="FJ8454" s="139"/>
      <c r="FL8454" s="2"/>
      <c r="FN8454" s="2"/>
    </row>
    <row r="8455" spans="153:170" x14ac:dyDescent="0.35">
      <c r="EW8455" s="31"/>
      <c r="FB8455" s="5"/>
      <c r="FI8455" s="5"/>
      <c r="FJ8455" s="139"/>
      <c r="FL8455" s="2"/>
      <c r="FN8455" s="2"/>
    </row>
    <row r="8456" spans="153:170" x14ac:dyDescent="0.35">
      <c r="EW8456" s="31"/>
      <c r="FB8456" s="5"/>
      <c r="FI8456" s="5"/>
      <c r="FJ8456" s="139"/>
      <c r="FL8456" s="2"/>
      <c r="FN8456" s="2"/>
    </row>
    <row r="8457" spans="153:170" x14ac:dyDescent="0.35">
      <c r="EW8457" s="31"/>
      <c r="FB8457" s="5"/>
      <c r="FI8457" s="5"/>
      <c r="FJ8457" s="139"/>
      <c r="FL8457" s="2"/>
      <c r="FN8457" s="2"/>
    </row>
    <row r="8458" spans="153:170" x14ac:dyDescent="0.35">
      <c r="EW8458" s="31"/>
      <c r="FB8458" s="5"/>
      <c r="FI8458" s="5"/>
      <c r="FJ8458" s="139"/>
      <c r="FL8458" s="2"/>
      <c r="FN8458" s="2"/>
    </row>
    <row r="8459" spans="153:170" x14ac:dyDescent="0.35">
      <c r="EW8459" s="31"/>
      <c r="FB8459" s="5"/>
      <c r="FI8459" s="5"/>
      <c r="FJ8459" s="139"/>
      <c r="FL8459" s="2"/>
      <c r="FN8459" s="2"/>
    </row>
    <row r="8460" spans="153:170" x14ac:dyDescent="0.35">
      <c r="EW8460" s="31"/>
      <c r="FB8460" s="5"/>
      <c r="FI8460" s="5"/>
      <c r="FJ8460" s="139"/>
      <c r="FL8460" s="2"/>
      <c r="FN8460" s="2"/>
    </row>
    <row r="8461" spans="153:170" x14ac:dyDescent="0.35">
      <c r="EW8461" s="31"/>
      <c r="FB8461" s="5"/>
      <c r="FI8461" s="5"/>
      <c r="FJ8461" s="139"/>
      <c r="FL8461" s="2"/>
      <c r="FN8461" s="2"/>
    </row>
    <row r="8462" spans="153:170" x14ac:dyDescent="0.35">
      <c r="EW8462" s="31"/>
      <c r="FB8462" s="5"/>
      <c r="FI8462" s="5"/>
      <c r="FJ8462" s="139"/>
      <c r="FL8462" s="2"/>
      <c r="FN8462" s="2"/>
    </row>
    <row r="8463" spans="153:170" x14ac:dyDescent="0.35">
      <c r="EW8463" s="31"/>
      <c r="FB8463" s="5"/>
      <c r="FI8463" s="5"/>
      <c r="FJ8463" s="139"/>
      <c r="FL8463" s="2"/>
      <c r="FN8463" s="2"/>
    </row>
    <row r="8464" spans="153:170" x14ac:dyDescent="0.35">
      <c r="EW8464" s="31"/>
      <c r="FB8464" s="5"/>
      <c r="FI8464" s="5"/>
      <c r="FJ8464" s="139"/>
      <c r="FL8464" s="2"/>
      <c r="FN8464" s="2"/>
    </row>
    <row r="8465" spans="153:170" x14ac:dyDescent="0.35">
      <c r="EW8465" s="31"/>
      <c r="FB8465" s="5"/>
      <c r="FI8465" s="5"/>
      <c r="FJ8465" s="139"/>
      <c r="FL8465" s="2"/>
      <c r="FN8465" s="2"/>
    </row>
    <row r="8466" spans="153:170" x14ac:dyDescent="0.35">
      <c r="EW8466" s="31"/>
      <c r="FB8466" s="5"/>
      <c r="FI8466" s="5"/>
      <c r="FJ8466" s="139"/>
      <c r="FL8466" s="2"/>
      <c r="FN8466" s="2"/>
    </row>
    <row r="8467" spans="153:170" x14ac:dyDescent="0.35">
      <c r="EW8467" s="31"/>
      <c r="FB8467" s="5"/>
      <c r="FI8467" s="5"/>
      <c r="FJ8467" s="139"/>
      <c r="FL8467" s="2"/>
      <c r="FN8467" s="2"/>
    </row>
    <row r="8468" spans="153:170" x14ac:dyDescent="0.35">
      <c r="EW8468" s="31"/>
      <c r="FB8468" s="5"/>
      <c r="FI8468" s="5"/>
      <c r="FJ8468" s="139"/>
      <c r="FL8468" s="2"/>
      <c r="FN8468" s="2"/>
    </row>
    <row r="8469" spans="153:170" x14ac:dyDescent="0.35">
      <c r="EW8469" s="31"/>
      <c r="FB8469" s="5"/>
      <c r="FI8469" s="5"/>
      <c r="FJ8469" s="139"/>
      <c r="FL8469" s="2"/>
      <c r="FN8469" s="2"/>
    </row>
    <row r="8470" spans="153:170" x14ac:dyDescent="0.35">
      <c r="EW8470" s="31"/>
      <c r="FB8470" s="5"/>
      <c r="FI8470" s="5"/>
      <c r="FJ8470" s="139"/>
      <c r="FL8470" s="2"/>
      <c r="FN8470" s="2"/>
    </row>
    <row r="8471" spans="153:170" x14ac:dyDescent="0.35">
      <c r="EW8471" s="31"/>
      <c r="FB8471" s="5"/>
      <c r="FI8471" s="5"/>
      <c r="FJ8471" s="139"/>
      <c r="FL8471" s="2"/>
      <c r="FN8471" s="2"/>
    </row>
    <row r="8472" spans="153:170" x14ac:dyDescent="0.35">
      <c r="EW8472" s="31"/>
      <c r="FB8472" s="5"/>
      <c r="FI8472" s="5"/>
      <c r="FJ8472" s="139"/>
      <c r="FL8472" s="2"/>
      <c r="FN8472" s="2"/>
    </row>
    <row r="8473" spans="153:170" x14ac:dyDescent="0.35">
      <c r="EW8473" s="31"/>
      <c r="FB8473" s="5"/>
      <c r="FI8473" s="5"/>
      <c r="FJ8473" s="139"/>
      <c r="FL8473" s="2"/>
      <c r="FN8473" s="2"/>
    </row>
    <row r="8474" spans="153:170" x14ac:dyDescent="0.35">
      <c r="EW8474" s="31"/>
      <c r="FB8474" s="5"/>
      <c r="FI8474" s="5"/>
      <c r="FJ8474" s="139"/>
      <c r="FL8474" s="2"/>
      <c r="FN8474" s="2"/>
    </row>
    <row r="8475" spans="153:170" x14ac:dyDescent="0.35">
      <c r="EW8475" s="31"/>
      <c r="FB8475" s="5"/>
      <c r="FI8475" s="5"/>
      <c r="FJ8475" s="139"/>
      <c r="FL8475" s="2"/>
      <c r="FN8475" s="2"/>
    </row>
    <row r="8476" spans="153:170" x14ac:dyDescent="0.35">
      <c r="EW8476" s="31"/>
      <c r="FB8476" s="5"/>
      <c r="FI8476" s="5"/>
      <c r="FJ8476" s="139"/>
      <c r="FL8476" s="2"/>
      <c r="FN8476" s="2"/>
    </row>
    <row r="8477" spans="153:170" x14ac:dyDescent="0.35">
      <c r="EW8477" s="31"/>
      <c r="FB8477" s="5"/>
      <c r="FI8477" s="5"/>
      <c r="FJ8477" s="139"/>
      <c r="FL8477" s="2"/>
      <c r="FN8477" s="2"/>
    </row>
    <row r="8478" spans="153:170" x14ac:dyDescent="0.35">
      <c r="EW8478" s="31"/>
      <c r="FB8478" s="5"/>
      <c r="FI8478" s="5"/>
      <c r="FJ8478" s="139"/>
      <c r="FL8478" s="2"/>
      <c r="FN8478" s="2"/>
    </row>
    <row r="8479" spans="153:170" x14ac:dyDescent="0.35">
      <c r="EW8479" s="31"/>
      <c r="FB8479" s="5"/>
      <c r="FI8479" s="5"/>
      <c r="FJ8479" s="139"/>
      <c r="FL8479" s="2"/>
      <c r="FN8479" s="2"/>
    </row>
    <row r="8480" spans="153:170" x14ac:dyDescent="0.35">
      <c r="EW8480" s="31"/>
      <c r="FB8480" s="5"/>
      <c r="FI8480" s="5"/>
      <c r="FJ8480" s="139"/>
      <c r="FL8480" s="2"/>
      <c r="FN8480" s="2"/>
    </row>
    <row r="8481" spans="153:170" x14ac:dyDescent="0.35">
      <c r="EW8481" s="31"/>
      <c r="FB8481" s="5"/>
      <c r="FI8481" s="5"/>
      <c r="FJ8481" s="139"/>
      <c r="FL8481" s="2"/>
      <c r="FN8481" s="2"/>
    </row>
    <row r="8482" spans="153:170" x14ac:dyDescent="0.35">
      <c r="EW8482" s="31"/>
      <c r="FB8482" s="5"/>
      <c r="FI8482" s="5"/>
      <c r="FJ8482" s="139"/>
      <c r="FL8482" s="2"/>
      <c r="FN8482" s="2"/>
    </row>
    <row r="8483" spans="153:170" x14ac:dyDescent="0.35">
      <c r="EW8483" s="31"/>
      <c r="FB8483" s="5"/>
      <c r="FI8483" s="5"/>
      <c r="FJ8483" s="139"/>
      <c r="FL8483" s="2"/>
      <c r="FN8483" s="2"/>
    </row>
    <row r="8484" spans="153:170" x14ac:dyDescent="0.35">
      <c r="EW8484" s="31"/>
      <c r="FB8484" s="5"/>
      <c r="FI8484" s="5"/>
      <c r="FJ8484" s="139"/>
      <c r="FL8484" s="2"/>
      <c r="FN8484" s="2"/>
    </row>
    <row r="8485" spans="153:170" x14ac:dyDescent="0.35">
      <c r="EW8485" s="31"/>
      <c r="FB8485" s="5"/>
      <c r="FI8485" s="5"/>
      <c r="FJ8485" s="139"/>
      <c r="FL8485" s="2"/>
      <c r="FN8485" s="2"/>
    </row>
    <row r="8486" spans="153:170" x14ac:dyDescent="0.35">
      <c r="EW8486" s="31"/>
      <c r="FB8486" s="5"/>
      <c r="FI8486" s="5"/>
      <c r="FJ8486" s="139"/>
      <c r="FL8486" s="2"/>
      <c r="FN8486" s="2"/>
    </row>
    <row r="8487" spans="153:170" x14ac:dyDescent="0.35">
      <c r="EW8487" s="31"/>
      <c r="FB8487" s="5"/>
      <c r="FI8487" s="5"/>
      <c r="FJ8487" s="139"/>
      <c r="FL8487" s="2"/>
      <c r="FN8487" s="2"/>
    </row>
    <row r="8488" spans="153:170" x14ac:dyDescent="0.35">
      <c r="EW8488" s="31"/>
      <c r="FB8488" s="5"/>
      <c r="FI8488" s="5"/>
      <c r="FJ8488" s="139"/>
      <c r="FL8488" s="2"/>
      <c r="FN8488" s="2"/>
    </row>
    <row r="8489" spans="153:170" x14ac:dyDescent="0.35">
      <c r="EW8489" s="31"/>
      <c r="FB8489" s="5"/>
      <c r="FI8489" s="5"/>
      <c r="FJ8489" s="139"/>
      <c r="FL8489" s="2"/>
      <c r="FN8489" s="2"/>
    </row>
    <row r="8490" spans="153:170" x14ac:dyDescent="0.35">
      <c r="EW8490" s="31"/>
      <c r="FB8490" s="5"/>
      <c r="FI8490" s="5"/>
      <c r="FJ8490" s="139"/>
      <c r="FL8490" s="2"/>
      <c r="FN8490" s="2"/>
    </row>
    <row r="8491" spans="153:170" x14ac:dyDescent="0.35">
      <c r="EW8491" s="31"/>
      <c r="FB8491" s="5"/>
      <c r="FI8491" s="5"/>
      <c r="FJ8491" s="139"/>
      <c r="FL8491" s="2"/>
      <c r="FN8491" s="2"/>
    </row>
    <row r="8492" spans="153:170" x14ac:dyDescent="0.35">
      <c r="EW8492" s="31"/>
      <c r="FB8492" s="5"/>
      <c r="FI8492" s="5"/>
      <c r="FJ8492" s="139"/>
      <c r="FL8492" s="2"/>
      <c r="FN8492" s="2"/>
    </row>
    <row r="8493" spans="153:170" x14ac:dyDescent="0.35">
      <c r="EW8493" s="31"/>
      <c r="FB8493" s="5"/>
      <c r="FI8493" s="5"/>
      <c r="FJ8493" s="139"/>
      <c r="FL8493" s="2"/>
      <c r="FN8493" s="2"/>
    </row>
    <row r="8494" spans="153:170" x14ac:dyDescent="0.35">
      <c r="EW8494" s="31"/>
      <c r="FB8494" s="5"/>
      <c r="FI8494" s="5"/>
      <c r="FJ8494" s="139"/>
      <c r="FL8494" s="2"/>
      <c r="FN8494" s="2"/>
    </row>
    <row r="8495" spans="153:170" x14ac:dyDescent="0.35">
      <c r="EW8495" s="31"/>
      <c r="FB8495" s="5"/>
      <c r="FI8495" s="5"/>
      <c r="FJ8495" s="139"/>
      <c r="FL8495" s="2"/>
      <c r="FN8495" s="2"/>
    </row>
    <row r="8496" spans="153:170" x14ac:dyDescent="0.35">
      <c r="EW8496" s="31"/>
      <c r="FB8496" s="5"/>
      <c r="FI8496" s="5"/>
      <c r="FJ8496" s="139"/>
      <c r="FL8496" s="2"/>
      <c r="FN8496" s="2"/>
    </row>
    <row r="8497" spans="153:170" x14ac:dyDescent="0.35">
      <c r="EW8497" s="31"/>
      <c r="FB8497" s="5"/>
      <c r="FI8497" s="5"/>
      <c r="FJ8497" s="139"/>
      <c r="FL8497" s="2"/>
      <c r="FN8497" s="2"/>
    </row>
    <row r="8498" spans="153:170" x14ac:dyDescent="0.35">
      <c r="EW8498" s="31"/>
      <c r="FB8498" s="5"/>
      <c r="FI8498" s="5"/>
      <c r="FJ8498" s="139"/>
      <c r="FL8498" s="2"/>
      <c r="FN8498" s="2"/>
    </row>
    <row r="8499" spans="153:170" x14ac:dyDescent="0.35">
      <c r="EW8499" s="31"/>
      <c r="FB8499" s="5"/>
      <c r="FI8499" s="5"/>
      <c r="FJ8499" s="139"/>
      <c r="FL8499" s="2"/>
      <c r="FN8499" s="2"/>
    </row>
    <row r="8500" spans="153:170" x14ac:dyDescent="0.35">
      <c r="EW8500" s="31"/>
      <c r="FB8500" s="5"/>
      <c r="FI8500" s="5"/>
      <c r="FJ8500" s="139"/>
      <c r="FL8500" s="2"/>
      <c r="FN8500" s="2"/>
    </row>
    <row r="8501" spans="153:170" x14ac:dyDescent="0.35">
      <c r="EW8501" s="31"/>
      <c r="FB8501" s="5"/>
      <c r="FI8501" s="5"/>
      <c r="FJ8501" s="139"/>
      <c r="FL8501" s="2"/>
      <c r="FN8501" s="2"/>
    </row>
    <row r="8502" spans="153:170" x14ac:dyDescent="0.35">
      <c r="EW8502" s="31"/>
      <c r="FB8502" s="5"/>
      <c r="FI8502" s="5"/>
      <c r="FJ8502" s="139"/>
      <c r="FL8502" s="2"/>
      <c r="FN8502" s="2"/>
    </row>
    <row r="8503" spans="153:170" x14ac:dyDescent="0.35">
      <c r="EW8503" s="31"/>
      <c r="FB8503" s="5"/>
      <c r="FI8503" s="5"/>
      <c r="FJ8503" s="139"/>
      <c r="FL8503" s="2"/>
      <c r="FN8503" s="2"/>
    </row>
    <row r="8504" spans="153:170" x14ac:dyDescent="0.35">
      <c r="EW8504" s="31"/>
      <c r="FB8504" s="5"/>
      <c r="FI8504" s="5"/>
      <c r="FJ8504" s="139"/>
      <c r="FL8504" s="2"/>
      <c r="FN8504" s="2"/>
    </row>
    <row r="8505" spans="153:170" x14ac:dyDescent="0.35">
      <c r="EW8505" s="31"/>
      <c r="FB8505" s="5"/>
      <c r="FI8505" s="5"/>
      <c r="FJ8505" s="139"/>
      <c r="FL8505" s="2"/>
      <c r="FN8505" s="2"/>
    </row>
    <row r="8506" spans="153:170" x14ac:dyDescent="0.35">
      <c r="EW8506" s="31"/>
      <c r="FB8506" s="5"/>
      <c r="FI8506" s="5"/>
      <c r="FJ8506" s="139"/>
      <c r="FL8506" s="2"/>
      <c r="FN8506" s="2"/>
    </row>
    <row r="8507" spans="153:170" x14ac:dyDescent="0.35">
      <c r="EW8507" s="31"/>
      <c r="FB8507" s="5"/>
      <c r="FI8507" s="5"/>
      <c r="FJ8507" s="139"/>
      <c r="FL8507" s="2"/>
      <c r="FN8507" s="2"/>
    </row>
    <row r="8508" spans="153:170" x14ac:dyDescent="0.35">
      <c r="EW8508" s="31"/>
      <c r="FB8508" s="5"/>
      <c r="FI8508" s="5"/>
      <c r="FJ8508" s="139"/>
      <c r="FL8508" s="2"/>
      <c r="FN8508" s="2"/>
    </row>
    <row r="8509" spans="153:170" x14ac:dyDescent="0.35">
      <c r="EW8509" s="31"/>
      <c r="FB8509" s="5"/>
      <c r="FI8509" s="5"/>
      <c r="FJ8509" s="139"/>
      <c r="FL8509" s="2"/>
      <c r="FN8509" s="2"/>
    </row>
    <row r="8510" spans="153:170" x14ac:dyDescent="0.35">
      <c r="EW8510" s="31"/>
      <c r="FB8510" s="5"/>
      <c r="FI8510" s="5"/>
      <c r="FJ8510" s="139"/>
      <c r="FL8510" s="2"/>
      <c r="FN8510" s="2"/>
    </row>
    <row r="8511" spans="153:170" x14ac:dyDescent="0.35">
      <c r="EW8511" s="31"/>
      <c r="FB8511" s="5"/>
      <c r="FI8511" s="5"/>
      <c r="FJ8511" s="139"/>
      <c r="FL8511" s="2"/>
      <c r="FN8511" s="2"/>
    </row>
    <row r="8512" spans="153:170" x14ac:dyDescent="0.35">
      <c r="EW8512" s="31"/>
      <c r="FB8512" s="5"/>
      <c r="FI8512" s="5"/>
      <c r="FJ8512" s="139"/>
      <c r="FL8512" s="2"/>
      <c r="FN8512" s="2"/>
    </row>
    <row r="8513" spans="153:170" x14ac:dyDescent="0.35">
      <c r="EW8513" s="31"/>
      <c r="FB8513" s="5"/>
      <c r="FI8513" s="5"/>
      <c r="FJ8513" s="139"/>
      <c r="FL8513" s="2"/>
      <c r="FN8513" s="2"/>
    </row>
    <row r="8514" spans="153:170" x14ac:dyDescent="0.35">
      <c r="EW8514" s="31"/>
      <c r="FB8514" s="5"/>
      <c r="FI8514" s="5"/>
      <c r="FJ8514" s="139"/>
      <c r="FL8514" s="2"/>
      <c r="FN8514" s="2"/>
    </row>
    <row r="8515" spans="153:170" x14ac:dyDescent="0.35">
      <c r="EW8515" s="31"/>
      <c r="FB8515" s="5"/>
      <c r="FI8515" s="5"/>
      <c r="FJ8515" s="139"/>
      <c r="FL8515" s="2"/>
      <c r="FN8515" s="2"/>
    </row>
    <row r="8516" spans="153:170" x14ac:dyDescent="0.35">
      <c r="EW8516" s="31"/>
      <c r="FB8516" s="5"/>
      <c r="FI8516" s="5"/>
      <c r="FJ8516" s="139"/>
      <c r="FL8516" s="2"/>
      <c r="FN8516" s="2"/>
    </row>
    <row r="8517" spans="153:170" x14ac:dyDescent="0.35">
      <c r="EW8517" s="31"/>
      <c r="FB8517" s="5"/>
      <c r="FI8517" s="5"/>
      <c r="FJ8517" s="139"/>
      <c r="FL8517" s="2"/>
      <c r="FN8517" s="2"/>
    </row>
    <row r="8518" spans="153:170" x14ac:dyDescent="0.35">
      <c r="EW8518" s="31"/>
      <c r="FB8518" s="5"/>
      <c r="FI8518" s="5"/>
      <c r="FJ8518" s="139"/>
      <c r="FL8518" s="2"/>
      <c r="FN8518" s="2"/>
    </row>
    <row r="8519" spans="153:170" x14ac:dyDescent="0.35">
      <c r="EW8519" s="31"/>
      <c r="FB8519" s="5"/>
      <c r="FI8519" s="5"/>
      <c r="FJ8519" s="139"/>
      <c r="FL8519" s="2"/>
      <c r="FN8519" s="2"/>
    </row>
    <row r="8520" spans="153:170" x14ac:dyDescent="0.35">
      <c r="EW8520" s="31"/>
      <c r="FB8520" s="5"/>
      <c r="FI8520" s="5"/>
      <c r="FJ8520" s="139"/>
      <c r="FL8520" s="2"/>
      <c r="FN8520" s="2"/>
    </row>
    <row r="8521" spans="153:170" x14ac:dyDescent="0.35">
      <c r="EW8521" s="31"/>
      <c r="FB8521" s="5"/>
      <c r="FI8521" s="5"/>
      <c r="FJ8521" s="139"/>
      <c r="FL8521" s="2"/>
      <c r="FN8521" s="2"/>
    </row>
    <row r="8522" spans="153:170" x14ac:dyDescent="0.35">
      <c r="EW8522" s="31"/>
      <c r="FB8522" s="5"/>
      <c r="FI8522" s="5"/>
      <c r="FJ8522" s="139"/>
      <c r="FL8522" s="2"/>
      <c r="FN8522" s="2"/>
    </row>
    <row r="8523" spans="153:170" x14ac:dyDescent="0.35">
      <c r="EW8523" s="31"/>
      <c r="FB8523" s="5"/>
      <c r="FI8523" s="5"/>
      <c r="FJ8523" s="139"/>
      <c r="FL8523" s="2"/>
      <c r="FN8523" s="2"/>
    </row>
    <row r="8524" spans="153:170" x14ac:dyDescent="0.35">
      <c r="EW8524" s="31"/>
      <c r="FB8524" s="5"/>
      <c r="FI8524" s="5"/>
      <c r="FJ8524" s="139"/>
      <c r="FL8524" s="2"/>
      <c r="FN8524" s="2"/>
    </row>
    <row r="8525" spans="153:170" x14ac:dyDescent="0.35">
      <c r="EW8525" s="31"/>
      <c r="FB8525" s="5"/>
      <c r="FI8525" s="5"/>
      <c r="FJ8525" s="139"/>
      <c r="FL8525" s="2"/>
      <c r="FN8525" s="2"/>
    </row>
    <row r="8526" spans="153:170" x14ac:dyDescent="0.35">
      <c r="EW8526" s="31"/>
      <c r="FB8526" s="5"/>
      <c r="FI8526" s="5"/>
      <c r="FJ8526" s="139"/>
      <c r="FL8526" s="2"/>
      <c r="FN8526" s="2"/>
    </row>
    <row r="8527" spans="153:170" x14ac:dyDescent="0.35">
      <c r="EW8527" s="31"/>
      <c r="FB8527" s="5"/>
      <c r="FI8527" s="5"/>
      <c r="FJ8527" s="139"/>
      <c r="FL8527" s="2"/>
      <c r="FN8527" s="2"/>
    </row>
    <row r="8528" spans="153:170" x14ac:dyDescent="0.35">
      <c r="EW8528" s="31"/>
      <c r="FB8528" s="5"/>
      <c r="FI8528" s="5"/>
      <c r="FJ8528" s="139"/>
      <c r="FL8528" s="2"/>
      <c r="FN8528" s="2"/>
    </row>
    <row r="8529" spans="153:170" x14ac:dyDescent="0.35">
      <c r="EW8529" s="31"/>
      <c r="FB8529" s="5"/>
      <c r="FI8529" s="5"/>
      <c r="FJ8529" s="139"/>
      <c r="FL8529" s="2"/>
      <c r="FN8529" s="2"/>
    </row>
    <row r="8530" spans="153:170" x14ac:dyDescent="0.35">
      <c r="EW8530" s="31"/>
      <c r="FB8530" s="5"/>
      <c r="FI8530" s="5"/>
      <c r="FJ8530" s="139"/>
      <c r="FL8530" s="2"/>
      <c r="FN8530" s="2"/>
    </row>
    <row r="8531" spans="153:170" x14ac:dyDescent="0.35">
      <c r="EW8531" s="31"/>
      <c r="FB8531" s="5"/>
      <c r="FI8531" s="5"/>
      <c r="FJ8531" s="139"/>
      <c r="FL8531" s="2"/>
      <c r="FN8531" s="2"/>
    </row>
    <row r="8532" spans="153:170" x14ac:dyDescent="0.35">
      <c r="EW8532" s="31"/>
      <c r="FB8532" s="5"/>
      <c r="FI8532" s="5"/>
      <c r="FJ8532" s="139"/>
      <c r="FL8532" s="2"/>
      <c r="FN8532" s="2"/>
    </row>
    <row r="8533" spans="153:170" x14ac:dyDescent="0.35">
      <c r="EW8533" s="31"/>
      <c r="FB8533" s="5"/>
      <c r="FI8533" s="5"/>
      <c r="FJ8533" s="139"/>
      <c r="FL8533" s="2"/>
      <c r="FN8533" s="2"/>
    </row>
    <row r="8534" spans="153:170" x14ac:dyDescent="0.35">
      <c r="EW8534" s="31"/>
      <c r="FB8534" s="5"/>
      <c r="FI8534" s="5"/>
      <c r="FJ8534" s="139"/>
      <c r="FL8534" s="2"/>
      <c r="FN8534" s="2"/>
    </row>
    <row r="8535" spans="153:170" x14ac:dyDescent="0.35">
      <c r="EW8535" s="31"/>
      <c r="FB8535" s="5"/>
      <c r="FI8535" s="5"/>
      <c r="FJ8535" s="139"/>
      <c r="FL8535" s="2"/>
      <c r="FN8535" s="2"/>
    </row>
    <row r="8536" spans="153:170" x14ac:dyDescent="0.35">
      <c r="EW8536" s="31"/>
      <c r="FB8536" s="5"/>
      <c r="FI8536" s="5"/>
      <c r="FJ8536" s="139"/>
      <c r="FL8536" s="2"/>
      <c r="FN8536" s="2"/>
    </row>
    <row r="8537" spans="153:170" x14ac:dyDescent="0.35">
      <c r="EW8537" s="31"/>
      <c r="FB8537" s="5"/>
      <c r="FI8537" s="5"/>
      <c r="FJ8537" s="139"/>
      <c r="FL8537" s="2"/>
      <c r="FN8537" s="2"/>
    </row>
    <row r="8538" spans="153:170" x14ac:dyDescent="0.35">
      <c r="EW8538" s="31"/>
      <c r="FB8538" s="5"/>
      <c r="FI8538" s="5"/>
      <c r="FJ8538" s="139"/>
      <c r="FL8538" s="2"/>
      <c r="FN8538" s="2"/>
    </row>
    <row r="8539" spans="153:170" x14ac:dyDescent="0.35">
      <c r="EW8539" s="31"/>
      <c r="FB8539" s="5"/>
      <c r="FI8539" s="5"/>
      <c r="FJ8539" s="139"/>
      <c r="FL8539" s="2"/>
      <c r="FN8539" s="2"/>
    </row>
    <row r="8540" spans="153:170" x14ac:dyDescent="0.35">
      <c r="EW8540" s="31"/>
      <c r="FB8540" s="5"/>
      <c r="FI8540" s="5"/>
      <c r="FJ8540" s="139"/>
      <c r="FL8540" s="2"/>
      <c r="FN8540" s="2"/>
    </row>
    <row r="8541" spans="153:170" x14ac:dyDescent="0.35">
      <c r="EW8541" s="31"/>
      <c r="FB8541" s="5"/>
      <c r="FI8541" s="5"/>
      <c r="FJ8541" s="139"/>
      <c r="FL8541" s="2"/>
      <c r="FN8541" s="2"/>
    </row>
    <row r="8542" spans="153:170" x14ac:dyDescent="0.35">
      <c r="EW8542" s="31"/>
      <c r="FB8542" s="5"/>
      <c r="FI8542" s="5"/>
      <c r="FJ8542" s="139"/>
      <c r="FL8542" s="2"/>
      <c r="FN8542" s="2"/>
    </row>
    <row r="8543" spans="153:170" x14ac:dyDescent="0.35">
      <c r="EW8543" s="31"/>
      <c r="FB8543" s="5"/>
      <c r="FI8543" s="5"/>
      <c r="FJ8543" s="139"/>
      <c r="FL8543" s="2"/>
      <c r="FN8543" s="2"/>
    </row>
    <row r="8544" spans="153:170" x14ac:dyDescent="0.35">
      <c r="EW8544" s="31"/>
      <c r="FB8544" s="5"/>
      <c r="FI8544" s="5"/>
      <c r="FJ8544" s="139"/>
      <c r="FL8544" s="2"/>
      <c r="FN8544" s="2"/>
    </row>
    <row r="8545" spans="153:170" x14ac:dyDescent="0.35">
      <c r="EW8545" s="31"/>
      <c r="FB8545" s="5"/>
      <c r="FI8545" s="5"/>
      <c r="FJ8545" s="139"/>
      <c r="FL8545" s="2"/>
      <c r="FN8545" s="2"/>
    </row>
    <row r="8546" spans="153:170" x14ac:dyDescent="0.35">
      <c r="EW8546" s="31"/>
      <c r="FB8546" s="5"/>
      <c r="FI8546" s="5"/>
      <c r="FJ8546" s="139"/>
      <c r="FL8546" s="2"/>
      <c r="FN8546" s="2"/>
    </row>
    <row r="8547" spans="153:170" x14ac:dyDescent="0.35">
      <c r="EW8547" s="31"/>
      <c r="FB8547" s="5"/>
      <c r="FI8547" s="5"/>
      <c r="FJ8547" s="139"/>
      <c r="FL8547" s="2"/>
      <c r="FN8547" s="2"/>
    </row>
    <row r="8548" spans="153:170" x14ac:dyDescent="0.35">
      <c r="EW8548" s="31"/>
      <c r="FB8548" s="5"/>
      <c r="FI8548" s="5"/>
      <c r="FJ8548" s="139"/>
      <c r="FL8548" s="2"/>
      <c r="FN8548" s="2"/>
    </row>
    <row r="8549" spans="153:170" x14ac:dyDescent="0.35">
      <c r="EW8549" s="31"/>
      <c r="FB8549" s="5"/>
      <c r="FI8549" s="5"/>
      <c r="FJ8549" s="139"/>
      <c r="FL8549" s="2"/>
      <c r="FN8549" s="2"/>
    </row>
    <row r="8550" spans="153:170" x14ac:dyDescent="0.35">
      <c r="EW8550" s="31"/>
      <c r="FB8550" s="5"/>
      <c r="FI8550" s="5"/>
      <c r="FJ8550" s="139"/>
      <c r="FL8550" s="2"/>
      <c r="FN8550" s="2"/>
    </row>
    <row r="8551" spans="153:170" x14ac:dyDescent="0.35">
      <c r="EW8551" s="31"/>
      <c r="FB8551" s="5"/>
      <c r="FI8551" s="5"/>
      <c r="FJ8551" s="139"/>
      <c r="FL8551" s="2"/>
      <c r="FN8551" s="2"/>
    </row>
    <row r="8552" spans="153:170" x14ac:dyDescent="0.35">
      <c r="EW8552" s="31"/>
      <c r="FB8552" s="5"/>
      <c r="FI8552" s="5"/>
      <c r="FJ8552" s="139"/>
      <c r="FL8552" s="2"/>
      <c r="FN8552" s="2"/>
    </row>
    <row r="8553" spans="153:170" x14ac:dyDescent="0.35">
      <c r="EW8553" s="31"/>
      <c r="FB8553" s="5"/>
      <c r="FI8553" s="5"/>
      <c r="FJ8553" s="139"/>
      <c r="FL8553" s="2"/>
      <c r="FN8553" s="2"/>
    </row>
    <row r="8554" spans="153:170" x14ac:dyDescent="0.35">
      <c r="EW8554" s="31"/>
      <c r="FB8554" s="5"/>
      <c r="FI8554" s="5"/>
      <c r="FJ8554" s="139"/>
      <c r="FL8554" s="2"/>
      <c r="FN8554" s="2"/>
    </row>
    <row r="8555" spans="153:170" x14ac:dyDescent="0.35">
      <c r="EW8555" s="31"/>
      <c r="FB8555" s="5"/>
      <c r="FI8555" s="5"/>
      <c r="FJ8555" s="139"/>
      <c r="FL8555" s="2"/>
      <c r="FN8555" s="2"/>
    </row>
    <row r="8556" spans="153:170" x14ac:dyDescent="0.35">
      <c r="EW8556" s="31"/>
      <c r="FB8556" s="5"/>
      <c r="FI8556" s="5"/>
      <c r="FJ8556" s="139"/>
      <c r="FL8556" s="2"/>
      <c r="FN8556" s="2"/>
    </row>
    <row r="8557" spans="153:170" x14ac:dyDescent="0.35">
      <c r="EW8557" s="31"/>
      <c r="FB8557" s="5"/>
      <c r="FI8557" s="5"/>
      <c r="FJ8557" s="139"/>
      <c r="FL8557" s="2"/>
      <c r="FN8557" s="2"/>
    </row>
    <row r="8558" spans="153:170" x14ac:dyDescent="0.35">
      <c r="EW8558" s="31"/>
      <c r="FB8558" s="5"/>
      <c r="FI8558" s="5"/>
      <c r="FJ8558" s="139"/>
      <c r="FL8558" s="2"/>
      <c r="FN8558" s="2"/>
    </row>
    <row r="8559" spans="153:170" x14ac:dyDescent="0.35">
      <c r="EW8559" s="31"/>
      <c r="FB8559" s="5"/>
      <c r="FI8559" s="5"/>
      <c r="FJ8559" s="139"/>
      <c r="FL8559" s="2"/>
      <c r="FN8559" s="2"/>
    </row>
    <row r="8560" spans="153:170" x14ac:dyDescent="0.35">
      <c r="EW8560" s="31"/>
      <c r="FB8560" s="5"/>
      <c r="FI8560" s="5"/>
      <c r="FJ8560" s="139"/>
      <c r="FL8560" s="2"/>
      <c r="FN8560" s="2"/>
    </row>
    <row r="8561" spans="153:170" x14ac:dyDescent="0.35">
      <c r="EW8561" s="31"/>
      <c r="FB8561" s="5"/>
      <c r="FI8561" s="5"/>
      <c r="FJ8561" s="139"/>
      <c r="FL8561" s="2"/>
      <c r="FN8561" s="2"/>
    </row>
    <row r="8562" spans="153:170" x14ac:dyDescent="0.35">
      <c r="EW8562" s="31"/>
      <c r="FB8562" s="5"/>
      <c r="FI8562" s="5"/>
      <c r="FJ8562" s="139"/>
      <c r="FL8562" s="2"/>
      <c r="FN8562" s="2"/>
    </row>
    <row r="8563" spans="153:170" x14ac:dyDescent="0.35">
      <c r="EW8563" s="31"/>
      <c r="FB8563" s="5"/>
      <c r="FI8563" s="5"/>
      <c r="FJ8563" s="139"/>
      <c r="FL8563" s="2"/>
      <c r="FN8563" s="2"/>
    </row>
    <row r="8564" spans="153:170" x14ac:dyDescent="0.35">
      <c r="EW8564" s="31"/>
      <c r="FB8564" s="5"/>
      <c r="FI8564" s="5"/>
      <c r="FJ8564" s="139"/>
      <c r="FL8564" s="2"/>
      <c r="FN8564" s="2"/>
    </row>
    <row r="8565" spans="153:170" x14ac:dyDescent="0.35">
      <c r="EW8565" s="31"/>
      <c r="FB8565" s="5"/>
      <c r="FI8565" s="5"/>
      <c r="FJ8565" s="139"/>
      <c r="FL8565" s="2"/>
      <c r="FN8565" s="2"/>
    </row>
    <row r="8566" spans="153:170" x14ac:dyDescent="0.35">
      <c r="EW8566" s="31"/>
      <c r="FB8566" s="5"/>
      <c r="FI8566" s="5"/>
      <c r="FJ8566" s="139"/>
      <c r="FL8566" s="2"/>
      <c r="FN8566" s="2"/>
    </row>
    <row r="8567" spans="153:170" x14ac:dyDescent="0.35">
      <c r="EW8567" s="31"/>
      <c r="FB8567" s="5"/>
      <c r="FI8567" s="5"/>
      <c r="FJ8567" s="139"/>
      <c r="FL8567" s="2"/>
      <c r="FN8567" s="2"/>
    </row>
    <row r="8568" spans="153:170" x14ac:dyDescent="0.35">
      <c r="EW8568" s="31"/>
      <c r="FB8568" s="5"/>
      <c r="FI8568" s="5"/>
      <c r="FJ8568" s="139"/>
      <c r="FL8568" s="2"/>
      <c r="FN8568" s="2"/>
    </row>
    <row r="8569" spans="153:170" x14ac:dyDescent="0.35">
      <c r="EW8569" s="31"/>
      <c r="FB8569" s="5"/>
      <c r="FI8569" s="5"/>
      <c r="FJ8569" s="139"/>
      <c r="FL8569" s="2"/>
      <c r="FN8569" s="2"/>
    </row>
    <row r="8570" spans="153:170" x14ac:dyDescent="0.35">
      <c r="EW8570" s="31"/>
      <c r="FB8570" s="5"/>
      <c r="FI8570" s="5"/>
      <c r="FJ8570" s="139"/>
      <c r="FL8570" s="2"/>
      <c r="FN8570" s="2"/>
    </row>
    <row r="8571" spans="153:170" x14ac:dyDescent="0.35">
      <c r="EW8571" s="31"/>
      <c r="FB8571" s="5"/>
      <c r="FI8571" s="5"/>
      <c r="FJ8571" s="139"/>
      <c r="FL8571" s="2"/>
      <c r="FN8571" s="2"/>
    </row>
    <row r="8572" spans="153:170" x14ac:dyDescent="0.35">
      <c r="EW8572" s="31"/>
      <c r="FB8572" s="5"/>
      <c r="FI8572" s="5"/>
      <c r="FJ8572" s="139"/>
      <c r="FL8572" s="2"/>
      <c r="FN8572" s="2"/>
    </row>
    <row r="8573" spans="153:170" x14ac:dyDescent="0.35">
      <c r="EW8573" s="31"/>
      <c r="FB8573" s="5"/>
      <c r="FI8573" s="5"/>
      <c r="FJ8573" s="139"/>
      <c r="FL8573" s="2"/>
      <c r="FN8573" s="2"/>
    </row>
    <row r="8574" spans="153:170" x14ac:dyDescent="0.35">
      <c r="EW8574" s="31"/>
      <c r="FB8574" s="5"/>
      <c r="FI8574" s="5"/>
      <c r="FJ8574" s="139"/>
      <c r="FL8574" s="2"/>
      <c r="FN8574" s="2"/>
    </row>
    <row r="8575" spans="153:170" x14ac:dyDescent="0.35">
      <c r="EW8575" s="31"/>
      <c r="FB8575" s="5"/>
      <c r="FI8575" s="5"/>
      <c r="FJ8575" s="139"/>
      <c r="FL8575" s="2"/>
      <c r="FN8575" s="2"/>
    </row>
    <row r="8576" spans="153:170" x14ac:dyDescent="0.35">
      <c r="EW8576" s="31"/>
      <c r="FB8576" s="5"/>
      <c r="FI8576" s="5"/>
      <c r="FJ8576" s="139"/>
      <c r="FL8576" s="2"/>
      <c r="FN8576" s="2"/>
    </row>
    <row r="8577" spans="153:170" x14ac:dyDescent="0.35">
      <c r="EW8577" s="31"/>
      <c r="FB8577" s="5"/>
      <c r="FI8577" s="5"/>
      <c r="FJ8577" s="139"/>
      <c r="FL8577" s="2"/>
      <c r="FN8577" s="2"/>
    </row>
    <row r="8578" spans="153:170" x14ac:dyDescent="0.35">
      <c r="EW8578" s="31"/>
      <c r="FB8578" s="5"/>
      <c r="FI8578" s="5"/>
      <c r="FJ8578" s="139"/>
      <c r="FL8578" s="2"/>
      <c r="FN8578" s="2"/>
    </row>
    <row r="8579" spans="153:170" x14ac:dyDescent="0.35">
      <c r="EW8579" s="31"/>
      <c r="FB8579" s="5"/>
      <c r="FI8579" s="5"/>
      <c r="FJ8579" s="139"/>
      <c r="FL8579" s="2"/>
      <c r="FN8579" s="2"/>
    </row>
    <row r="8580" spans="153:170" x14ac:dyDescent="0.35">
      <c r="EW8580" s="31"/>
      <c r="FB8580" s="5"/>
      <c r="FI8580" s="5"/>
      <c r="FJ8580" s="139"/>
      <c r="FL8580" s="2"/>
      <c r="FN8580" s="2"/>
    </row>
    <row r="8581" spans="153:170" x14ac:dyDescent="0.35">
      <c r="EW8581" s="31"/>
      <c r="FB8581" s="5"/>
      <c r="FI8581" s="5"/>
      <c r="FJ8581" s="139"/>
      <c r="FL8581" s="2"/>
      <c r="FN8581" s="2"/>
    </row>
    <row r="8582" spans="153:170" x14ac:dyDescent="0.35">
      <c r="EW8582" s="31"/>
      <c r="FB8582" s="5"/>
      <c r="FI8582" s="5"/>
      <c r="FJ8582" s="139"/>
      <c r="FL8582" s="2"/>
      <c r="FN8582" s="2"/>
    </row>
    <row r="8583" spans="153:170" x14ac:dyDescent="0.35">
      <c r="EW8583" s="31"/>
      <c r="FB8583" s="5"/>
      <c r="FI8583" s="5"/>
      <c r="FJ8583" s="139"/>
      <c r="FL8583" s="2"/>
      <c r="FN8583" s="2"/>
    </row>
    <row r="8584" spans="153:170" x14ac:dyDescent="0.35">
      <c r="EW8584" s="31"/>
      <c r="FB8584" s="5"/>
      <c r="FI8584" s="5"/>
      <c r="FJ8584" s="139"/>
      <c r="FL8584" s="2"/>
      <c r="FN8584" s="2"/>
    </row>
    <row r="8585" spans="153:170" x14ac:dyDescent="0.35">
      <c r="EW8585" s="31"/>
      <c r="FB8585" s="5"/>
      <c r="FI8585" s="5"/>
      <c r="FJ8585" s="139"/>
      <c r="FL8585" s="2"/>
      <c r="FN8585" s="2"/>
    </row>
    <row r="8586" spans="153:170" x14ac:dyDescent="0.35">
      <c r="EW8586" s="31"/>
      <c r="FB8586" s="5"/>
      <c r="FI8586" s="5"/>
      <c r="FJ8586" s="139"/>
      <c r="FL8586" s="2"/>
      <c r="FN8586" s="2"/>
    </row>
    <row r="8587" spans="153:170" x14ac:dyDescent="0.35">
      <c r="EW8587" s="31"/>
      <c r="FB8587" s="5"/>
      <c r="FI8587" s="5"/>
      <c r="FJ8587" s="139"/>
      <c r="FL8587" s="2"/>
      <c r="FN8587" s="2"/>
    </row>
    <row r="8588" spans="153:170" x14ac:dyDescent="0.35">
      <c r="EW8588" s="31"/>
      <c r="FB8588" s="5"/>
      <c r="FI8588" s="5"/>
      <c r="FJ8588" s="139"/>
      <c r="FL8588" s="2"/>
      <c r="FN8588" s="2"/>
    </row>
    <row r="8589" spans="153:170" x14ac:dyDescent="0.35">
      <c r="EW8589" s="31"/>
      <c r="FB8589" s="5"/>
      <c r="FI8589" s="5"/>
      <c r="FJ8589" s="139"/>
      <c r="FL8589" s="2"/>
      <c r="FN8589" s="2"/>
    </row>
    <row r="8590" spans="153:170" x14ac:dyDescent="0.35">
      <c r="EW8590" s="31"/>
      <c r="FB8590" s="5"/>
      <c r="FI8590" s="5"/>
      <c r="FJ8590" s="139"/>
      <c r="FL8590" s="2"/>
      <c r="FN8590" s="2"/>
    </row>
    <row r="8591" spans="153:170" x14ac:dyDescent="0.35">
      <c r="EW8591" s="31"/>
      <c r="FB8591" s="5"/>
      <c r="FI8591" s="5"/>
      <c r="FJ8591" s="139"/>
      <c r="FL8591" s="2"/>
      <c r="FN8591" s="2"/>
    </row>
    <row r="8592" spans="153:170" x14ac:dyDescent="0.35">
      <c r="EW8592" s="31"/>
      <c r="FB8592" s="5"/>
      <c r="FI8592" s="5"/>
      <c r="FJ8592" s="139"/>
      <c r="FL8592" s="2"/>
      <c r="FN8592" s="2"/>
    </row>
    <row r="8593" spans="153:170" x14ac:dyDescent="0.35">
      <c r="EW8593" s="31"/>
      <c r="FB8593" s="5"/>
      <c r="FI8593" s="5"/>
      <c r="FJ8593" s="139"/>
      <c r="FL8593" s="2"/>
      <c r="FN8593" s="2"/>
    </row>
    <row r="8594" spans="153:170" x14ac:dyDescent="0.35">
      <c r="EW8594" s="31"/>
      <c r="FB8594" s="5"/>
      <c r="FI8594" s="5"/>
      <c r="FJ8594" s="139"/>
      <c r="FL8594" s="2"/>
      <c r="FN8594" s="2"/>
    </row>
    <row r="8595" spans="153:170" x14ac:dyDescent="0.35">
      <c r="EW8595" s="31"/>
      <c r="FB8595" s="5"/>
      <c r="FI8595" s="5"/>
      <c r="FJ8595" s="139"/>
      <c r="FL8595" s="2"/>
      <c r="FN8595" s="2"/>
    </row>
    <row r="8596" spans="153:170" x14ac:dyDescent="0.35">
      <c r="EW8596" s="31"/>
      <c r="FB8596" s="5"/>
      <c r="FI8596" s="5"/>
      <c r="FJ8596" s="139"/>
      <c r="FL8596" s="2"/>
      <c r="FN8596" s="2"/>
    </row>
    <row r="8597" spans="153:170" x14ac:dyDescent="0.35">
      <c r="EW8597" s="31"/>
      <c r="FB8597" s="5"/>
      <c r="FI8597" s="5"/>
      <c r="FJ8597" s="139"/>
      <c r="FL8597" s="2"/>
      <c r="FN8597" s="2"/>
    </row>
    <row r="8598" spans="153:170" x14ac:dyDescent="0.35">
      <c r="EW8598" s="31"/>
      <c r="FB8598" s="5"/>
      <c r="FI8598" s="5"/>
      <c r="FJ8598" s="139"/>
      <c r="FL8598" s="2"/>
      <c r="FN8598" s="2"/>
    </row>
    <row r="8599" spans="153:170" x14ac:dyDescent="0.35">
      <c r="EW8599" s="31"/>
      <c r="FB8599" s="5"/>
      <c r="FI8599" s="5"/>
      <c r="FJ8599" s="139"/>
      <c r="FL8599" s="2"/>
      <c r="FN8599" s="2"/>
    </row>
    <row r="8600" spans="153:170" x14ac:dyDescent="0.35">
      <c r="EW8600" s="31"/>
      <c r="FB8600" s="5"/>
      <c r="FI8600" s="5"/>
      <c r="FJ8600" s="139"/>
      <c r="FL8600" s="2"/>
      <c r="FN8600" s="2"/>
    </row>
    <row r="8601" spans="153:170" x14ac:dyDescent="0.35">
      <c r="EW8601" s="31"/>
      <c r="FB8601" s="5"/>
      <c r="FI8601" s="5"/>
      <c r="FJ8601" s="139"/>
      <c r="FL8601" s="2"/>
      <c r="FN8601" s="2"/>
    </row>
    <row r="8602" spans="153:170" x14ac:dyDescent="0.35">
      <c r="EW8602" s="31"/>
      <c r="FB8602" s="5"/>
      <c r="FI8602" s="5"/>
      <c r="FJ8602" s="139"/>
      <c r="FL8602" s="2"/>
      <c r="FN8602" s="2"/>
    </row>
    <row r="8603" spans="153:170" x14ac:dyDescent="0.35">
      <c r="EW8603" s="31"/>
      <c r="FB8603" s="5"/>
      <c r="FI8603" s="5"/>
      <c r="FJ8603" s="139"/>
      <c r="FL8603" s="2"/>
      <c r="FN8603" s="2"/>
    </row>
    <row r="8604" spans="153:170" x14ac:dyDescent="0.35">
      <c r="EW8604" s="31"/>
      <c r="FB8604" s="5"/>
      <c r="FI8604" s="5"/>
      <c r="FJ8604" s="139"/>
      <c r="FL8604" s="2"/>
      <c r="FN8604" s="2"/>
    </row>
    <row r="8605" spans="153:170" x14ac:dyDescent="0.35">
      <c r="EW8605" s="31"/>
      <c r="FB8605" s="5"/>
      <c r="FI8605" s="5"/>
      <c r="FJ8605" s="139"/>
      <c r="FL8605" s="2"/>
      <c r="FN8605" s="2"/>
    </row>
    <row r="8606" spans="153:170" x14ac:dyDescent="0.35">
      <c r="EW8606" s="31"/>
      <c r="FB8606" s="5"/>
      <c r="FI8606" s="5"/>
      <c r="FJ8606" s="139"/>
      <c r="FL8606" s="2"/>
      <c r="FN8606" s="2"/>
    </row>
    <row r="8607" spans="153:170" x14ac:dyDescent="0.35">
      <c r="EW8607" s="31"/>
      <c r="FB8607" s="5"/>
      <c r="FI8607" s="5"/>
      <c r="FJ8607" s="139"/>
      <c r="FL8607" s="2"/>
      <c r="FN8607" s="2"/>
    </row>
    <row r="8608" spans="153:170" x14ac:dyDescent="0.35">
      <c r="EW8608" s="31"/>
      <c r="FB8608" s="5"/>
      <c r="FI8608" s="5"/>
      <c r="FJ8608" s="139"/>
      <c r="FL8608" s="2"/>
      <c r="FN8608" s="2"/>
    </row>
    <row r="8609" spans="153:170" x14ac:dyDescent="0.35">
      <c r="EW8609" s="31"/>
      <c r="FB8609" s="5"/>
      <c r="FI8609" s="5"/>
      <c r="FJ8609" s="139"/>
      <c r="FL8609" s="2"/>
      <c r="FN8609" s="2"/>
    </row>
    <row r="8610" spans="153:170" x14ac:dyDescent="0.35">
      <c r="EW8610" s="31"/>
      <c r="FB8610" s="5"/>
      <c r="FI8610" s="5"/>
      <c r="FJ8610" s="139"/>
      <c r="FL8610" s="2"/>
      <c r="FN8610" s="2"/>
    </row>
    <row r="8611" spans="153:170" x14ac:dyDescent="0.35">
      <c r="EW8611" s="31"/>
      <c r="FB8611" s="5"/>
      <c r="FI8611" s="5"/>
      <c r="FJ8611" s="139"/>
      <c r="FL8611" s="2"/>
      <c r="FN8611" s="2"/>
    </row>
    <row r="8612" spans="153:170" x14ac:dyDescent="0.35">
      <c r="EW8612" s="31"/>
      <c r="FB8612" s="5"/>
      <c r="FI8612" s="5"/>
      <c r="FJ8612" s="139"/>
      <c r="FL8612" s="2"/>
      <c r="FN8612" s="2"/>
    </row>
    <row r="8613" spans="153:170" x14ac:dyDescent="0.35">
      <c r="EW8613" s="31"/>
      <c r="FB8613" s="5"/>
      <c r="FI8613" s="5"/>
      <c r="FJ8613" s="139"/>
      <c r="FL8613" s="2"/>
      <c r="FN8613" s="2"/>
    </row>
    <row r="8614" spans="153:170" x14ac:dyDescent="0.35">
      <c r="EW8614" s="31"/>
      <c r="FB8614" s="5"/>
      <c r="FI8614" s="5"/>
      <c r="FJ8614" s="139"/>
      <c r="FL8614" s="2"/>
      <c r="FN8614" s="2"/>
    </row>
    <row r="8615" spans="153:170" x14ac:dyDescent="0.35">
      <c r="EW8615" s="31"/>
      <c r="FB8615" s="5"/>
      <c r="FI8615" s="5"/>
      <c r="FJ8615" s="139"/>
      <c r="FL8615" s="2"/>
      <c r="FN8615" s="2"/>
    </row>
    <row r="8616" spans="153:170" x14ac:dyDescent="0.35">
      <c r="EW8616" s="31"/>
      <c r="FB8616" s="5"/>
      <c r="FI8616" s="5"/>
      <c r="FJ8616" s="139"/>
      <c r="FL8616" s="2"/>
      <c r="FN8616" s="2"/>
    </row>
    <row r="8617" spans="153:170" x14ac:dyDescent="0.35">
      <c r="EW8617" s="31"/>
      <c r="FB8617" s="5"/>
      <c r="FI8617" s="5"/>
      <c r="FJ8617" s="139"/>
      <c r="FL8617" s="2"/>
      <c r="FN8617" s="2"/>
    </row>
    <row r="8618" spans="153:170" x14ac:dyDescent="0.35">
      <c r="EW8618" s="31"/>
      <c r="FB8618" s="5"/>
      <c r="FI8618" s="5"/>
      <c r="FJ8618" s="139"/>
      <c r="FL8618" s="2"/>
      <c r="FN8618" s="2"/>
    </row>
    <row r="8619" spans="153:170" x14ac:dyDescent="0.35">
      <c r="EW8619" s="31"/>
      <c r="FB8619" s="5"/>
      <c r="FI8619" s="5"/>
      <c r="FJ8619" s="139"/>
      <c r="FL8619" s="2"/>
      <c r="FN8619" s="2"/>
    </row>
    <row r="8620" spans="153:170" x14ac:dyDescent="0.35">
      <c r="EW8620" s="31"/>
      <c r="FB8620" s="5"/>
      <c r="FI8620" s="5"/>
      <c r="FJ8620" s="139"/>
      <c r="FL8620" s="2"/>
      <c r="FN8620" s="2"/>
    </row>
    <row r="8621" spans="153:170" x14ac:dyDescent="0.35">
      <c r="EW8621" s="31"/>
      <c r="FB8621" s="5"/>
      <c r="FI8621" s="5"/>
      <c r="FJ8621" s="139"/>
      <c r="FL8621" s="2"/>
      <c r="FN8621" s="2"/>
    </row>
    <row r="8622" spans="153:170" x14ac:dyDescent="0.35">
      <c r="EW8622" s="31"/>
      <c r="FB8622" s="5"/>
      <c r="FI8622" s="5"/>
      <c r="FJ8622" s="139"/>
      <c r="FL8622" s="2"/>
      <c r="FN8622" s="2"/>
    </row>
    <row r="8623" spans="153:170" x14ac:dyDescent="0.35">
      <c r="EW8623" s="31"/>
      <c r="FB8623" s="5"/>
      <c r="FI8623" s="5"/>
      <c r="FJ8623" s="139"/>
      <c r="FL8623" s="2"/>
      <c r="FN8623" s="2"/>
    </row>
    <row r="8624" spans="153:170" x14ac:dyDescent="0.35">
      <c r="EW8624" s="31"/>
      <c r="FB8624" s="5"/>
      <c r="FI8624" s="5"/>
      <c r="FJ8624" s="139"/>
      <c r="FL8624" s="2"/>
      <c r="FN8624" s="2"/>
    </row>
    <row r="8625" spans="153:170" x14ac:dyDescent="0.35">
      <c r="EW8625" s="31"/>
      <c r="FB8625" s="5"/>
      <c r="FI8625" s="5"/>
      <c r="FJ8625" s="139"/>
      <c r="FL8625" s="2"/>
      <c r="FN8625" s="2"/>
    </row>
    <row r="8626" spans="153:170" x14ac:dyDescent="0.35">
      <c r="EW8626" s="31"/>
      <c r="FB8626" s="5"/>
      <c r="FI8626" s="5"/>
      <c r="FJ8626" s="139"/>
      <c r="FL8626" s="2"/>
      <c r="FN8626" s="2"/>
    </row>
    <row r="8627" spans="153:170" x14ac:dyDescent="0.35">
      <c r="EW8627" s="31"/>
      <c r="FB8627" s="5"/>
      <c r="FI8627" s="5"/>
      <c r="FJ8627" s="139"/>
      <c r="FL8627" s="2"/>
      <c r="FN8627" s="2"/>
    </row>
    <row r="8628" spans="153:170" x14ac:dyDescent="0.35">
      <c r="EW8628" s="31"/>
      <c r="FB8628" s="5"/>
      <c r="FI8628" s="5"/>
      <c r="FJ8628" s="139"/>
      <c r="FL8628" s="2"/>
      <c r="FN8628" s="2"/>
    </row>
    <row r="8629" spans="153:170" x14ac:dyDescent="0.35">
      <c r="EW8629" s="31"/>
      <c r="FB8629" s="5"/>
      <c r="FI8629" s="5"/>
      <c r="FJ8629" s="139"/>
      <c r="FL8629" s="2"/>
      <c r="FN8629" s="2"/>
    </row>
    <row r="8630" spans="153:170" x14ac:dyDescent="0.35">
      <c r="EW8630" s="31"/>
      <c r="FB8630" s="5"/>
      <c r="FI8630" s="5"/>
      <c r="FJ8630" s="139"/>
      <c r="FL8630" s="2"/>
      <c r="FN8630" s="2"/>
    </row>
    <row r="8631" spans="153:170" x14ac:dyDescent="0.35">
      <c r="EW8631" s="31"/>
      <c r="FB8631" s="5"/>
      <c r="FI8631" s="5"/>
      <c r="FJ8631" s="139"/>
      <c r="FL8631" s="2"/>
      <c r="FN8631" s="2"/>
    </row>
    <row r="8632" spans="153:170" x14ac:dyDescent="0.35">
      <c r="EW8632" s="31"/>
      <c r="FB8632" s="5"/>
      <c r="FI8632" s="5"/>
      <c r="FJ8632" s="139"/>
      <c r="FL8632" s="2"/>
      <c r="FN8632" s="2"/>
    </row>
    <row r="8633" spans="153:170" x14ac:dyDescent="0.35">
      <c r="EW8633" s="31"/>
      <c r="FB8633" s="5"/>
      <c r="FI8633" s="5"/>
      <c r="FJ8633" s="139"/>
      <c r="FL8633" s="2"/>
      <c r="FN8633" s="2"/>
    </row>
    <row r="8634" spans="153:170" x14ac:dyDescent="0.35">
      <c r="EW8634" s="31"/>
      <c r="FB8634" s="5"/>
      <c r="FI8634" s="5"/>
      <c r="FJ8634" s="139"/>
      <c r="FL8634" s="2"/>
      <c r="FN8634" s="2"/>
    </row>
    <row r="8635" spans="153:170" x14ac:dyDescent="0.35">
      <c r="EW8635" s="31"/>
      <c r="FB8635" s="5"/>
      <c r="FI8635" s="5"/>
      <c r="FJ8635" s="139"/>
      <c r="FL8635" s="2"/>
      <c r="FN8635" s="2"/>
    </row>
    <row r="8636" spans="153:170" x14ac:dyDescent="0.35">
      <c r="EW8636" s="31"/>
      <c r="FB8636" s="5"/>
      <c r="FI8636" s="5"/>
      <c r="FJ8636" s="139"/>
      <c r="FL8636" s="2"/>
      <c r="FN8636" s="2"/>
    </row>
    <row r="8637" spans="153:170" x14ac:dyDescent="0.35">
      <c r="EW8637" s="31"/>
      <c r="FB8637" s="5"/>
      <c r="FI8637" s="5"/>
      <c r="FJ8637" s="139"/>
      <c r="FL8637" s="2"/>
      <c r="FN8637" s="2"/>
    </row>
    <row r="8638" spans="153:170" x14ac:dyDescent="0.35">
      <c r="EW8638" s="31"/>
      <c r="FB8638" s="5"/>
      <c r="FI8638" s="5"/>
      <c r="FJ8638" s="139"/>
      <c r="FL8638" s="2"/>
      <c r="FN8638" s="2"/>
    </row>
    <row r="8639" spans="153:170" x14ac:dyDescent="0.35">
      <c r="EW8639" s="31"/>
      <c r="FB8639" s="5"/>
      <c r="FI8639" s="5"/>
      <c r="FJ8639" s="139"/>
      <c r="FL8639" s="2"/>
      <c r="FN8639" s="2"/>
    </row>
    <row r="8640" spans="153:170" x14ac:dyDescent="0.35">
      <c r="EW8640" s="31"/>
      <c r="FB8640" s="5"/>
      <c r="FI8640" s="5"/>
      <c r="FJ8640" s="139"/>
      <c r="FL8640" s="2"/>
      <c r="FN8640" s="2"/>
    </row>
    <row r="8641" spans="153:170" x14ac:dyDescent="0.35">
      <c r="EW8641" s="31"/>
      <c r="FB8641" s="5"/>
      <c r="FI8641" s="5"/>
      <c r="FJ8641" s="139"/>
      <c r="FL8641" s="2"/>
      <c r="FN8641" s="2"/>
    </row>
    <row r="8642" spans="153:170" x14ac:dyDescent="0.35">
      <c r="EW8642" s="31"/>
      <c r="FB8642" s="5"/>
      <c r="FI8642" s="5"/>
      <c r="FJ8642" s="139"/>
      <c r="FL8642" s="2"/>
      <c r="FN8642" s="2"/>
    </row>
    <row r="8643" spans="153:170" x14ac:dyDescent="0.35">
      <c r="EW8643" s="31"/>
      <c r="FB8643" s="5"/>
      <c r="FI8643" s="5"/>
      <c r="FJ8643" s="139"/>
      <c r="FL8643" s="2"/>
      <c r="FN8643" s="2"/>
    </row>
    <row r="8644" spans="153:170" x14ac:dyDescent="0.35">
      <c r="EW8644" s="31"/>
      <c r="FB8644" s="5"/>
      <c r="FI8644" s="5"/>
      <c r="FJ8644" s="139"/>
      <c r="FL8644" s="2"/>
      <c r="FN8644" s="2"/>
    </row>
    <row r="8645" spans="153:170" x14ac:dyDescent="0.35">
      <c r="EW8645" s="31"/>
      <c r="FB8645" s="5"/>
      <c r="FI8645" s="5"/>
      <c r="FJ8645" s="139"/>
      <c r="FL8645" s="2"/>
      <c r="FN8645" s="2"/>
    </row>
    <row r="8646" spans="153:170" x14ac:dyDescent="0.35">
      <c r="EW8646" s="31"/>
      <c r="FB8646" s="5"/>
      <c r="FI8646" s="5"/>
      <c r="FJ8646" s="139"/>
      <c r="FL8646" s="2"/>
      <c r="FN8646" s="2"/>
    </row>
    <row r="8647" spans="153:170" x14ac:dyDescent="0.35">
      <c r="EW8647" s="31"/>
      <c r="FB8647" s="5"/>
      <c r="FI8647" s="5"/>
      <c r="FJ8647" s="139"/>
      <c r="FL8647" s="2"/>
      <c r="FN8647" s="2"/>
    </row>
    <row r="8648" spans="153:170" x14ac:dyDescent="0.35">
      <c r="EW8648" s="31"/>
      <c r="FB8648" s="5"/>
      <c r="FI8648" s="5"/>
      <c r="FJ8648" s="139"/>
      <c r="FL8648" s="2"/>
      <c r="FN8648" s="2"/>
    </row>
    <row r="8649" spans="153:170" x14ac:dyDescent="0.35">
      <c r="EW8649" s="31"/>
      <c r="FB8649" s="5"/>
      <c r="FI8649" s="5"/>
      <c r="FJ8649" s="139"/>
      <c r="FL8649" s="2"/>
      <c r="FN8649" s="2"/>
    </row>
    <row r="8650" spans="153:170" x14ac:dyDescent="0.35">
      <c r="EW8650" s="31"/>
      <c r="FB8650" s="5"/>
      <c r="FI8650" s="5"/>
      <c r="FJ8650" s="139"/>
      <c r="FL8650" s="2"/>
      <c r="FN8650" s="2"/>
    </row>
    <row r="8651" spans="153:170" x14ac:dyDescent="0.35">
      <c r="EW8651" s="31"/>
      <c r="FB8651" s="5"/>
      <c r="FI8651" s="5"/>
      <c r="FJ8651" s="139"/>
      <c r="FL8651" s="2"/>
      <c r="FN8651" s="2"/>
    </row>
    <row r="8652" spans="153:170" x14ac:dyDescent="0.35">
      <c r="EW8652" s="31"/>
      <c r="FB8652" s="5"/>
      <c r="FI8652" s="5"/>
      <c r="FJ8652" s="139"/>
      <c r="FL8652" s="2"/>
      <c r="FN8652" s="2"/>
    </row>
    <row r="8653" spans="153:170" x14ac:dyDescent="0.35">
      <c r="EW8653" s="31"/>
      <c r="FB8653" s="5"/>
      <c r="FI8653" s="5"/>
      <c r="FJ8653" s="139"/>
      <c r="FL8653" s="2"/>
      <c r="FN8653" s="2"/>
    </row>
    <row r="8654" spans="153:170" x14ac:dyDescent="0.35">
      <c r="EW8654" s="31"/>
      <c r="FB8654" s="5"/>
      <c r="FI8654" s="5"/>
      <c r="FJ8654" s="139"/>
      <c r="FL8654" s="2"/>
      <c r="FN8654" s="2"/>
    </row>
    <row r="8655" spans="153:170" x14ac:dyDescent="0.35">
      <c r="EW8655" s="31"/>
      <c r="FB8655" s="5"/>
      <c r="FI8655" s="5"/>
      <c r="FJ8655" s="139"/>
      <c r="FL8655" s="2"/>
      <c r="FN8655" s="2"/>
    </row>
    <row r="8656" spans="153:170" x14ac:dyDescent="0.35">
      <c r="EW8656" s="31"/>
      <c r="FB8656" s="5"/>
      <c r="FI8656" s="5"/>
      <c r="FJ8656" s="139"/>
      <c r="FL8656" s="2"/>
      <c r="FN8656" s="2"/>
    </row>
    <row r="8657" spans="153:170" x14ac:dyDescent="0.35">
      <c r="EW8657" s="31"/>
      <c r="FB8657" s="5"/>
      <c r="FI8657" s="5"/>
      <c r="FJ8657" s="139"/>
      <c r="FL8657" s="2"/>
      <c r="FN8657" s="2"/>
    </row>
    <row r="8658" spans="153:170" x14ac:dyDescent="0.35">
      <c r="EW8658" s="31"/>
      <c r="FB8658" s="5"/>
      <c r="FI8658" s="5"/>
      <c r="FJ8658" s="139"/>
      <c r="FL8658" s="2"/>
      <c r="FN8658" s="2"/>
    </row>
    <row r="8659" spans="153:170" x14ac:dyDescent="0.35">
      <c r="EW8659" s="31"/>
      <c r="FB8659" s="5"/>
      <c r="FI8659" s="5"/>
      <c r="FJ8659" s="139"/>
      <c r="FL8659" s="2"/>
      <c r="FN8659" s="2"/>
    </row>
    <row r="8660" spans="153:170" x14ac:dyDescent="0.35">
      <c r="EW8660" s="31"/>
      <c r="FB8660" s="5"/>
      <c r="FI8660" s="5"/>
      <c r="FJ8660" s="139"/>
      <c r="FL8660" s="2"/>
      <c r="FN8660" s="2"/>
    </row>
    <row r="8661" spans="153:170" x14ac:dyDescent="0.35">
      <c r="EW8661" s="31"/>
      <c r="FB8661" s="5"/>
      <c r="FI8661" s="5"/>
      <c r="FJ8661" s="139"/>
      <c r="FL8661" s="2"/>
      <c r="FN8661" s="2"/>
    </row>
    <row r="8662" spans="153:170" x14ac:dyDescent="0.35">
      <c r="EW8662" s="31"/>
      <c r="FB8662" s="5"/>
      <c r="FI8662" s="5"/>
      <c r="FJ8662" s="139"/>
      <c r="FL8662" s="2"/>
      <c r="FN8662" s="2"/>
    </row>
    <row r="8663" spans="153:170" x14ac:dyDescent="0.35">
      <c r="EW8663" s="31"/>
      <c r="FB8663" s="5"/>
      <c r="FI8663" s="5"/>
      <c r="FJ8663" s="139"/>
      <c r="FL8663" s="2"/>
      <c r="FN8663" s="2"/>
    </row>
    <row r="8664" spans="153:170" x14ac:dyDescent="0.35">
      <c r="EW8664" s="31"/>
      <c r="FB8664" s="5"/>
      <c r="FI8664" s="5"/>
      <c r="FJ8664" s="139"/>
      <c r="FL8664" s="2"/>
      <c r="FN8664" s="2"/>
    </row>
    <row r="8665" spans="153:170" x14ac:dyDescent="0.35">
      <c r="EW8665" s="31"/>
      <c r="FB8665" s="5"/>
      <c r="FI8665" s="5"/>
      <c r="FJ8665" s="139"/>
      <c r="FL8665" s="2"/>
      <c r="FN8665" s="2"/>
    </row>
    <row r="8666" spans="153:170" x14ac:dyDescent="0.35">
      <c r="EW8666" s="31"/>
      <c r="FB8666" s="5"/>
      <c r="FI8666" s="5"/>
      <c r="FJ8666" s="139"/>
      <c r="FL8666" s="2"/>
      <c r="FN8666" s="2"/>
    </row>
    <row r="8667" spans="153:170" x14ac:dyDescent="0.35">
      <c r="EW8667" s="31"/>
      <c r="FB8667" s="5"/>
      <c r="FI8667" s="5"/>
      <c r="FJ8667" s="139"/>
      <c r="FL8667" s="2"/>
      <c r="FN8667" s="2"/>
    </row>
    <row r="8668" spans="153:170" x14ac:dyDescent="0.35">
      <c r="EW8668" s="31"/>
      <c r="FB8668" s="5"/>
      <c r="FI8668" s="5"/>
      <c r="FJ8668" s="139"/>
      <c r="FL8668" s="2"/>
      <c r="FN8668" s="2"/>
    </row>
    <row r="8669" spans="153:170" x14ac:dyDescent="0.35">
      <c r="EW8669" s="31"/>
      <c r="FB8669" s="5"/>
      <c r="FI8669" s="5"/>
      <c r="FJ8669" s="139"/>
      <c r="FL8669" s="2"/>
      <c r="FN8669" s="2"/>
    </row>
    <row r="8670" spans="153:170" x14ac:dyDescent="0.35">
      <c r="EW8670" s="31"/>
      <c r="FB8670" s="5"/>
      <c r="FI8670" s="5"/>
      <c r="FJ8670" s="139"/>
      <c r="FL8670" s="2"/>
      <c r="FN8670" s="2"/>
    </row>
    <row r="8671" spans="153:170" x14ac:dyDescent="0.35">
      <c r="EW8671" s="31"/>
      <c r="FB8671" s="5"/>
      <c r="FI8671" s="5"/>
      <c r="FJ8671" s="139"/>
      <c r="FL8671" s="2"/>
      <c r="FN8671" s="2"/>
    </row>
    <row r="8672" spans="153:170" x14ac:dyDescent="0.35">
      <c r="EW8672" s="31"/>
      <c r="FB8672" s="5"/>
      <c r="FI8672" s="5"/>
      <c r="FJ8672" s="139"/>
      <c r="FL8672" s="2"/>
      <c r="FN8672" s="2"/>
    </row>
    <row r="8673" spans="153:170" x14ac:dyDescent="0.35">
      <c r="EW8673" s="31"/>
      <c r="FB8673" s="5"/>
      <c r="FI8673" s="5"/>
      <c r="FJ8673" s="139"/>
      <c r="FL8673" s="2"/>
      <c r="FN8673" s="2"/>
    </row>
    <row r="8674" spans="153:170" x14ac:dyDescent="0.35">
      <c r="EW8674" s="31"/>
      <c r="FB8674" s="5"/>
      <c r="FI8674" s="5"/>
      <c r="FJ8674" s="139"/>
      <c r="FL8674" s="2"/>
      <c r="FN8674" s="2"/>
    </row>
    <row r="8675" spans="153:170" x14ac:dyDescent="0.35">
      <c r="EW8675" s="31"/>
      <c r="FB8675" s="5"/>
      <c r="FI8675" s="5"/>
      <c r="FJ8675" s="139"/>
      <c r="FL8675" s="2"/>
      <c r="FN8675" s="2"/>
    </row>
    <row r="8676" spans="153:170" x14ac:dyDescent="0.35">
      <c r="EW8676" s="31"/>
      <c r="FB8676" s="5"/>
      <c r="FI8676" s="5"/>
      <c r="FJ8676" s="139"/>
      <c r="FL8676" s="2"/>
      <c r="FN8676" s="2"/>
    </row>
    <row r="8677" spans="153:170" x14ac:dyDescent="0.35">
      <c r="EW8677" s="31"/>
      <c r="FB8677" s="5"/>
      <c r="FI8677" s="5"/>
      <c r="FJ8677" s="139"/>
      <c r="FL8677" s="2"/>
      <c r="FN8677" s="2"/>
    </row>
    <row r="8678" spans="153:170" x14ac:dyDescent="0.35">
      <c r="EW8678" s="31"/>
      <c r="FB8678" s="5"/>
      <c r="FI8678" s="5"/>
      <c r="FJ8678" s="139"/>
      <c r="FL8678" s="2"/>
      <c r="FN8678" s="2"/>
    </row>
    <row r="8679" spans="153:170" x14ac:dyDescent="0.35">
      <c r="EW8679" s="31"/>
      <c r="FB8679" s="5"/>
      <c r="FI8679" s="5"/>
      <c r="FJ8679" s="139"/>
      <c r="FL8679" s="2"/>
      <c r="FN8679" s="2"/>
    </row>
    <row r="8680" spans="153:170" x14ac:dyDescent="0.35">
      <c r="EW8680" s="31"/>
      <c r="FB8680" s="5"/>
      <c r="FI8680" s="5"/>
      <c r="FJ8680" s="139"/>
      <c r="FL8680" s="2"/>
      <c r="FN8680" s="2"/>
    </row>
    <row r="8681" spans="153:170" x14ac:dyDescent="0.35">
      <c r="EW8681" s="31"/>
      <c r="FB8681" s="5"/>
      <c r="FI8681" s="5"/>
      <c r="FJ8681" s="139"/>
      <c r="FL8681" s="2"/>
      <c r="FN8681" s="2"/>
    </row>
    <row r="8682" spans="153:170" x14ac:dyDescent="0.35">
      <c r="EW8682" s="31"/>
      <c r="FB8682" s="5"/>
      <c r="FI8682" s="5"/>
      <c r="FJ8682" s="139"/>
      <c r="FL8682" s="2"/>
      <c r="FN8682" s="2"/>
    </row>
    <row r="8683" spans="153:170" x14ac:dyDescent="0.35">
      <c r="EW8683" s="31"/>
      <c r="FB8683" s="5"/>
      <c r="FI8683" s="5"/>
      <c r="FJ8683" s="139"/>
      <c r="FL8683" s="2"/>
      <c r="FN8683" s="2"/>
    </row>
    <row r="8684" spans="153:170" x14ac:dyDescent="0.35">
      <c r="EW8684" s="31"/>
      <c r="FB8684" s="5"/>
      <c r="FI8684" s="5"/>
      <c r="FJ8684" s="139"/>
      <c r="FL8684" s="2"/>
      <c r="FN8684" s="2"/>
    </row>
    <row r="8685" spans="153:170" x14ac:dyDescent="0.35">
      <c r="EW8685" s="31"/>
      <c r="FB8685" s="5"/>
      <c r="FI8685" s="5"/>
      <c r="FJ8685" s="139"/>
      <c r="FL8685" s="2"/>
      <c r="FN8685" s="2"/>
    </row>
    <row r="8686" spans="153:170" x14ac:dyDescent="0.35">
      <c r="EW8686" s="31"/>
      <c r="FB8686" s="5"/>
      <c r="FI8686" s="5"/>
      <c r="FJ8686" s="139"/>
      <c r="FL8686" s="2"/>
      <c r="FN8686" s="2"/>
    </row>
    <row r="8687" spans="153:170" x14ac:dyDescent="0.35">
      <c r="EW8687" s="31"/>
      <c r="FB8687" s="5"/>
      <c r="FI8687" s="5"/>
      <c r="FJ8687" s="139"/>
      <c r="FL8687" s="2"/>
      <c r="FN8687" s="2"/>
    </row>
    <row r="8688" spans="153:170" x14ac:dyDescent="0.35">
      <c r="EW8688" s="31"/>
      <c r="FB8688" s="5"/>
      <c r="FI8688" s="5"/>
      <c r="FJ8688" s="139"/>
      <c r="FL8688" s="2"/>
      <c r="FN8688" s="2"/>
    </row>
    <row r="8689" spans="153:170" x14ac:dyDescent="0.35">
      <c r="EW8689" s="31"/>
      <c r="FB8689" s="5"/>
      <c r="FI8689" s="5"/>
      <c r="FJ8689" s="139"/>
      <c r="FL8689" s="2"/>
      <c r="FN8689" s="2"/>
    </row>
    <row r="8690" spans="153:170" x14ac:dyDescent="0.35">
      <c r="EW8690" s="31"/>
      <c r="FB8690" s="5"/>
      <c r="FI8690" s="5"/>
      <c r="FJ8690" s="139"/>
      <c r="FL8690" s="2"/>
      <c r="FN8690" s="2"/>
    </row>
    <row r="8691" spans="153:170" x14ac:dyDescent="0.35">
      <c r="EW8691" s="31"/>
      <c r="FB8691" s="5"/>
      <c r="FI8691" s="5"/>
      <c r="FJ8691" s="139"/>
      <c r="FL8691" s="2"/>
      <c r="FN8691" s="2"/>
    </row>
    <row r="8692" spans="153:170" x14ac:dyDescent="0.35">
      <c r="EW8692" s="31"/>
      <c r="FB8692" s="5"/>
      <c r="FI8692" s="5"/>
      <c r="FJ8692" s="139"/>
      <c r="FL8692" s="2"/>
      <c r="FN8692" s="2"/>
    </row>
    <row r="8693" spans="153:170" x14ac:dyDescent="0.35">
      <c r="EW8693" s="31"/>
      <c r="FB8693" s="5"/>
      <c r="FI8693" s="5"/>
      <c r="FJ8693" s="139"/>
      <c r="FL8693" s="2"/>
      <c r="FN8693" s="2"/>
    </row>
    <row r="8694" spans="153:170" x14ac:dyDescent="0.35">
      <c r="EW8694" s="31"/>
      <c r="FB8694" s="5"/>
      <c r="FI8694" s="5"/>
      <c r="FJ8694" s="139"/>
      <c r="FL8694" s="2"/>
      <c r="FN8694" s="2"/>
    </row>
    <row r="8695" spans="153:170" x14ac:dyDescent="0.35">
      <c r="EW8695" s="31"/>
      <c r="FB8695" s="5"/>
      <c r="FI8695" s="5"/>
      <c r="FJ8695" s="139"/>
      <c r="FL8695" s="2"/>
      <c r="FN8695" s="2"/>
    </row>
    <row r="8696" spans="153:170" x14ac:dyDescent="0.35">
      <c r="EW8696" s="31"/>
      <c r="FB8696" s="5"/>
      <c r="FI8696" s="5"/>
      <c r="FJ8696" s="139"/>
      <c r="FL8696" s="2"/>
      <c r="FN8696" s="2"/>
    </row>
    <row r="8697" spans="153:170" x14ac:dyDescent="0.35">
      <c r="EW8697" s="31"/>
      <c r="FB8697" s="5"/>
      <c r="FI8697" s="5"/>
      <c r="FJ8697" s="139"/>
      <c r="FL8697" s="2"/>
      <c r="FN8697" s="2"/>
    </row>
    <row r="8698" spans="153:170" x14ac:dyDescent="0.35">
      <c r="EW8698" s="31"/>
      <c r="FB8698" s="5"/>
      <c r="FI8698" s="5"/>
      <c r="FJ8698" s="139"/>
      <c r="FL8698" s="2"/>
      <c r="FN8698" s="2"/>
    </row>
    <row r="8699" spans="153:170" x14ac:dyDescent="0.35">
      <c r="EW8699" s="31"/>
      <c r="FB8699" s="5"/>
      <c r="FI8699" s="5"/>
      <c r="FJ8699" s="139"/>
      <c r="FL8699" s="2"/>
      <c r="FN8699" s="2"/>
    </row>
    <row r="8700" spans="153:170" x14ac:dyDescent="0.35">
      <c r="EW8700" s="31"/>
      <c r="FB8700" s="5"/>
      <c r="FI8700" s="5"/>
      <c r="FJ8700" s="139"/>
      <c r="FL8700" s="2"/>
      <c r="FN8700" s="2"/>
    </row>
    <row r="8701" spans="153:170" x14ac:dyDescent="0.35">
      <c r="EW8701" s="31"/>
      <c r="FB8701" s="5"/>
      <c r="FI8701" s="5"/>
      <c r="FJ8701" s="139"/>
      <c r="FL8701" s="2"/>
      <c r="FN8701" s="2"/>
    </row>
    <row r="8702" spans="153:170" x14ac:dyDescent="0.35">
      <c r="EW8702" s="31"/>
      <c r="FB8702" s="5"/>
      <c r="FI8702" s="5"/>
      <c r="FJ8702" s="139"/>
      <c r="FL8702" s="2"/>
      <c r="FN8702" s="2"/>
    </row>
    <row r="8703" spans="153:170" x14ac:dyDescent="0.35">
      <c r="EW8703" s="31"/>
      <c r="FB8703" s="5"/>
      <c r="FI8703" s="5"/>
      <c r="FJ8703" s="139"/>
      <c r="FL8703" s="2"/>
      <c r="FN8703" s="2"/>
    </row>
    <row r="8704" spans="153:170" x14ac:dyDescent="0.35">
      <c r="EW8704" s="31"/>
      <c r="FB8704" s="5"/>
      <c r="FI8704" s="5"/>
      <c r="FJ8704" s="139"/>
      <c r="FL8704" s="2"/>
      <c r="FN8704" s="2"/>
    </row>
    <row r="8705" spans="153:170" x14ac:dyDescent="0.35">
      <c r="EW8705" s="31"/>
      <c r="FB8705" s="5"/>
      <c r="FI8705" s="5"/>
      <c r="FJ8705" s="139"/>
      <c r="FL8705" s="2"/>
      <c r="FN8705" s="2"/>
    </row>
    <row r="8706" spans="153:170" x14ac:dyDescent="0.35">
      <c r="EW8706" s="31"/>
      <c r="FB8706" s="5"/>
      <c r="FI8706" s="5"/>
      <c r="FJ8706" s="139"/>
      <c r="FL8706" s="2"/>
      <c r="FN8706" s="2"/>
    </row>
    <row r="8707" spans="153:170" x14ac:dyDescent="0.35">
      <c r="EW8707" s="31"/>
      <c r="FB8707" s="5"/>
      <c r="FI8707" s="5"/>
      <c r="FJ8707" s="139"/>
      <c r="FL8707" s="2"/>
      <c r="FN8707" s="2"/>
    </row>
    <row r="8708" spans="153:170" x14ac:dyDescent="0.35">
      <c r="EW8708" s="31"/>
      <c r="FB8708" s="5"/>
      <c r="FI8708" s="5"/>
      <c r="FJ8708" s="139"/>
      <c r="FL8708" s="2"/>
      <c r="FN8708" s="2"/>
    </row>
    <row r="8709" spans="153:170" x14ac:dyDescent="0.35">
      <c r="EW8709" s="31"/>
      <c r="FB8709" s="5"/>
      <c r="FI8709" s="5"/>
      <c r="FJ8709" s="139"/>
      <c r="FL8709" s="2"/>
      <c r="FN8709" s="2"/>
    </row>
    <row r="8710" spans="153:170" x14ac:dyDescent="0.35">
      <c r="EW8710" s="31"/>
      <c r="FB8710" s="5"/>
      <c r="FI8710" s="5"/>
      <c r="FJ8710" s="139"/>
      <c r="FL8710" s="2"/>
      <c r="FN8710" s="2"/>
    </row>
    <row r="8711" spans="153:170" x14ac:dyDescent="0.35">
      <c r="EW8711" s="31"/>
      <c r="FB8711" s="5"/>
      <c r="FI8711" s="5"/>
      <c r="FJ8711" s="139"/>
      <c r="FL8711" s="2"/>
      <c r="FN8711" s="2"/>
    </row>
    <row r="8712" spans="153:170" x14ac:dyDescent="0.35">
      <c r="EW8712" s="31"/>
      <c r="FB8712" s="5"/>
      <c r="FI8712" s="5"/>
      <c r="FJ8712" s="139"/>
      <c r="FL8712" s="2"/>
      <c r="FN8712" s="2"/>
    </row>
    <row r="8713" spans="153:170" x14ac:dyDescent="0.35">
      <c r="EW8713" s="31"/>
      <c r="FB8713" s="5"/>
      <c r="FI8713" s="5"/>
      <c r="FJ8713" s="139"/>
      <c r="FL8713" s="2"/>
      <c r="FN8713" s="2"/>
    </row>
    <row r="8714" spans="153:170" x14ac:dyDescent="0.35">
      <c r="EW8714" s="31"/>
      <c r="FB8714" s="5"/>
      <c r="FI8714" s="5"/>
      <c r="FJ8714" s="139"/>
      <c r="FL8714" s="2"/>
      <c r="FN8714" s="2"/>
    </row>
    <row r="8715" spans="153:170" x14ac:dyDescent="0.35">
      <c r="EW8715" s="31"/>
      <c r="FB8715" s="5"/>
      <c r="FI8715" s="5"/>
      <c r="FJ8715" s="139"/>
      <c r="FL8715" s="2"/>
      <c r="FN8715" s="2"/>
    </row>
    <row r="8716" spans="153:170" x14ac:dyDescent="0.35">
      <c r="EW8716" s="31"/>
      <c r="FB8716" s="5"/>
      <c r="FI8716" s="5"/>
      <c r="FJ8716" s="139"/>
      <c r="FL8716" s="2"/>
      <c r="FN8716" s="2"/>
    </row>
    <row r="8717" spans="153:170" x14ac:dyDescent="0.35">
      <c r="EW8717" s="31"/>
      <c r="FB8717" s="5"/>
      <c r="FI8717" s="5"/>
      <c r="FJ8717" s="139"/>
      <c r="FL8717" s="2"/>
      <c r="FN8717" s="2"/>
    </row>
    <row r="8718" spans="153:170" x14ac:dyDescent="0.35">
      <c r="EW8718" s="31"/>
      <c r="FB8718" s="5"/>
      <c r="FI8718" s="5"/>
      <c r="FJ8718" s="139"/>
      <c r="FL8718" s="2"/>
      <c r="FN8718" s="2"/>
    </row>
    <row r="8719" spans="153:170" x14ac:dyDescent="0.35">
      <c r="EW8719" s="31"/>
      <c r="FB8719" s="5"/>
      <c r="FI8719" s="5"/>
      <c r="FJ8719" s="139"/>
      <c r="FL8719" s="2"/>
      <c r="FN8719" s="2"/>
    </row>
    <row r="8720" spans="153:170" x14ac:dyDescent="0.35">
      <c r="EW8720" s="31"/>
      <c r="FB8720" s="5"/>
      <c r="FI8720" s="5"/>
      <c r="FJ8720" s="139"/>
      <c r="FL8720" s="2"/>
      <c r="FN8720" s="2"/>
    </row>
    <row r="8721" spans="153:170" x14ac:dyDescent="0.35">
      <c r="EW8721" s="31"/>
      <c r="FB8721" s="5"/>
      <c r="FI8721" s="5"/>
      <c r="FJ8721" s="139"/>
      <c r="FL8721" s="2"/>
      <c r="FN8721" s="2"/>
    </row>
    <row r="8722" spans="153:170" x14ac:dyDescent="0.35">
      <c r="EW8722" s="31"/>
      <c r="FB8722" s="5"/>
      <c r="FI8722" s="5"/>
      <c r="FJ8722" s="139"/>
      <c r="FL8722" s="2"/>
      <c r="FN8722" s="2"/>
    </row>
    <row r="8723" spans="153:170" x14ac:dyDescent="0.35">
      <c r="EW8723" s="31"/>
      <c r="FB8723" s="5"/>
      <c r="FI8723" s="5"/>
      <c r="FJ8723" s="139"/>
      <c r="FL8723" s="2"/>
      <c r="FN8723" s="2"/>
    </row>
    <row r="8724" spans="153:170" x14ac:dyDescent="0.35">
      <c r="EW8724" s="31"/>
      <c r="FB8724" s="5"/>
      <c r="FI8724" s="5"/>
      <c r="FJ8724" s="139"/>
      <c r="FL8724" s="2"/>
      <c r="FN8724" s="2"/>
    </row>
    <row r="8725" spans="153:170" x14ac:dyDescent="0.35">
      <c r="EW8725" s="31"/>
      <c r="FB8725" s="5"/>
      <c r="FI8725" s="5"/>
      <c r="FJ8725" s="139"/>
      <c r="FL8725" s="2"/>
      <c r="FN8725" s="2"/>
    </row>
    <row r="8726" spans="153:170" x14ac:dyDescent="0.35">
      <c r="EW8726" s="31"/>
      <c r="FB8726" s="5"/>
      <c r="FI8726" s="5"/>
      <c r="FJ8726" s="139"/>
      <c r="FL8726" s="2"/>
      <c r="FN8726" s="2"/>
    </row>
    <row r="8727" spans="153:170" x14ac:dyDescent="0.35">
      <c r="EW8727" s="31"/>
      <c r="FB8727" s="5"/>
      <c r="FI8727" s="5"/>
      <c r="FJ8727" s="139"/>
      <c r="FL8727" s="2"/>
      <c r="FN8727" s="2"/>
    </row>
    <row r="8728" spans="153:170" x14ac:dyDescent="0.35">
      <c r="EW8728" s="31"/>
      <c r="FB8728" s="5"/>
      <c r="FI8728" s="5"/>
      <c r="FJ8728" s="139"/>
      <c r="FL8728" s="2"/>
      <c r="FN8728" s="2"/>
    </row>
    <row r="8729" spans="153:170" x14ac:dyDescent="0.35">
      <c r="EW8729" s="31"/>
      <c r="FB8729" s="5"/>
      <c r="FI8729" s="5"/>
      <c r="FJ8729" s="139"/>
      <c r="FL8729" s="2"/>
      <c r="FN8729" s="2"/>
    </row>
    <row r="8730" spans="153:170" x14ac:dyDescent="0.35">
      <c r="EW8730" s="31"/>
      <c r="FB8730" s="5"/>
      <c r="FI8730" s="5"/>
      <c r="FJ8730" s="139"/>
      <c r="FL8730" s="2"/>
      <c r="FN8730" s="2"/>
    </row>
    <row r="8731" spans="153:170" x14ac:dyDescent="0.35">
      <c r="EW8731" s="31"/>
      <c r="FB8731" s="5"/>
      <c r="FI8731" s="5"/>
      <c r="FJ8731" s="139"/>
      <c r="FL8731" s="2"/>
      <c r="FN8731" s="2"/>
    </row>
    <row r="8732" spans="153:170" x14ac:dyDescent="0.35">
      <c r="EW8732" s="31"/>
      <c r="FB8732" s="5"/>
      <c r="FI8732" s="5"/>
      <c r="FJ8732" s="139"/>
      <c r="FL8732" s="2"/>
      <c r="FN8732" s="2"/>
    </row>
    <row r="8733" spans="153:170" x14ac:dyDescent="0.35">
      <c r="EW8733" s="31"/>
      <c r="FB8733" s="5"/>
      <c r="FI8733" s="5"/>
      <c r="FJ8733" s="139"/>
      <c r="FL8733" s="2"/>
      <c r="FN8733" s="2"/>
    </row>
    <row r="8734" spans="153:170" x14ac:dyDescent="0.35">
      <c r="EW8734" s="31"/>
      <c r="FB8734" s="5"/>
      <c r="FI8734" s="5"/>
      <c r="FJ8734" s="139"/>
      <c r="FL8734" s="2"/>
      <c r="FN8734" s="2"/>
    </row>
    <row r="8735" spans="153:170" x14ac:dyDescent="0.35">
      <c r="EW8735" s="31"/>
      <c r="FB8735" s="5"/>
      <c r="FI8735" s="5"/>
      <c r="FJ8735" s="139"/>
      <c r="FL8735" s="2"/>
      <c r="FN8735" s="2"/>
    </row>
    <row r="8736" spans="153:170" x14ac:dyDescent="0.35">
      <c r="EW8736" s="31"/>
      <c r="FB8736" s="5"/>
      <c r="FI8736" s="5"/>
      <c r="FJ8736" s="139"/>
      <c r="FL8736" s="2"/>
      <c r="FN8736" s="2"/>
    </row>
    <row r="8737" spans="153:170" x14ac:dyDescent="0.35">
      <c r="EW8737" s="31"/>
      <c r="FB8737" s="5"/>
      <c r="FI8737" s="5"/>
      <c r="FJ8737" s="139"/>
      <c r="FL8737" s="2"/>
      <c r="FN8737" s="2"/>
    </row>
    <row r="8738" spans="153:170" x14ac:dyDescent="0.35">
      <c r="EW8738" s="31"/>
      <c r="FB8738" s="5"/>
      <c r="FI8738" s="5"/>
      <c r="FJ8738" s="139"/>
      <c r="FL8738" s="2"/>
      <c r="FN8738" s="2"/>
    </row>
    <row r="8739" spans="153:170" x14ac:dyDescent="0.35">
      <c r="EW8739" s="31"/>
      <c r="FB8739" s="5"/>
      <c r="FI8739" s="5"/>
      <c r="FJ8739" s="139"/>
      <c r="FL8739" s="2"/>
      <c r="FN8739" s="2"/>
    </row>
    <row r="8740" spans="153:170" x14ac:dyDescent="0.35">
      <c r="EW8740" s="31"/>
      <c r="FB8740" s="5"/>
      <c r="FI8740" s="5"/>
      <c r="FJ8740" s="139"/>
      <c r="FL8740" s="2"/>
      <c r="FN8740" s="2"/>
    </row>
    <row r="8741" spans="153:170" x14ac:dyDescent="0.35">
      <c r="EW8741" s="31"/>
      <c r="FB8741" s="5"/>
      <c r="FI8741" s="5"/>
      <c r="FJ8741" s="139"/>
      <c r="FL8741" s="2"/>
      <c r="FN8741" s="2"/>
    </row>
    <row r="8742" spans="153:170" x14ac:dyDescent="0.35">
      <c r="EW8742" s="31"/>
      <c r="FB8742" s="5"/>
      <c r="FI8742" s="5"/>
      <c r="FJ8742" s="139"/>
      <c r="FL8742" s="2"/>
      <c r="FN8742" s="2"/>
    </row>
    <row r="8743" spans="153:170" x14ac:dyDescent="0.35">
      <c r="EW8743" s="31"/>
      <c r="FB8743" s="5"/>
      <c r="FI8743" s="5"/>
      <c r="FJ8743" s="139"/>
      <c r="FL8743" s="2"/>
      <c r="FN8743" s="2"/>
    </row>
    <row r="8744" spans="153:170" x14ac:dyDescent="0.35">
      <c r="EW8744" s="31"/>
      <c r="FB8744" s="5"/>
      <c r="FI8744" s="5"/>
      <c r="FJ8744" s="139"/>
      <c r="FL8744" s="2"/>
      <c r="FN8744" s="2"/>
    </row>
    <row r="8745" spans="153:170" x14ac:dyDescent="0.35">
      <c r="EW8745" s="31"/>
      <c r="FB8745" s="5"/>
      <c r="FI8745" s="5"/>
      <c r="FJ8745" s="139"/>
      <c r="FL8745" s="2"/>
      <c r="FN8745" s="2"/>
    </row>
    <row r="8746" spans="153:170" x14ac:dyDescent="0.35">
      <c r="EW8746" s="31"/>
      <c r="FB8746" s="5"/>
      <c r="FI8746" s="5"/>
      <c r="FJ8746" s="139"/>
      <c r="FL8746" s="2"/>
      <c r="FN8746" s="2"/>
    </row>
    <row r="8747" spans="153:170" x14ac:dyDescent="0.35">
      <c r="EW8747" s="31"/>
      <c r="FB8747" s="5"/>
      <c r="FI8747" s="5"/>
      <c r="FJ8747" s="139"/>
      <c r="FL8747" s="2"/>
      <c r="FN8747" s="2"/>
    </row>
    <row r="8748" spans="153:170" x14ac:dyDescent="0.35">
      <c r="EW8748" s="31"/>
      <c r="FB8748" s="5"/>
      <c r="FI8748" s="5"/>
      <c r="FJ8748" s="139"/>
      <c r="FL8748" s="2"/>
      <c r="FN8748" s="2"/>
    </row>
    <row r="8749" spans="153:170" x14ac:dyDescent="0.35">
      <c r="EW8749" s="31"/>
      <c r="FB8749" s="5"/>
      <c r="FI8749" s="5"/>
      <c r="FJ8749" s="139"/>
      <c r="FL8749" s="2"/>
      <c r="FN8749" s="2"/>
    </row>
    <row r="8750" spans="153:170" x14ac:dyDescent="0.35">
      <c r="EW8750" s="31"/>
      <c r="FB8750" s="5"/>
      <c r="FI8750" s="5"/>
      <c r="FJ8750" s="139"/>
      <c r="FL8750" s="2"/>
      <c r="FN8750" s="2"/>
    </row>
    <row r="8751" spans="153:170" x14ac:dyDescent="0.35">
      <c r="EW8751" s="31"/>
      <c r="FB8751" s="5"/>
      <c r="FI8751" s="5"/>
      <c r="FJ8751" s="139"/>
      <c r="FL8751" s="2"/>
      <c r="FN8751" s="2"/>
    </row>
    <row r="8752" spans="153:170" x14ac:dyDescent="0.35">
      <c r="EW8752" s="31"/>
      <c r="FB8752" s="5"/>
      <c r="FI8752" s="5"/>
      <c r="FJ8752" s="139"/>
      <c r="FL8752" s="2"/>
      <c r="FN8752" s="2"/>
    </row>
    <row r="8753" spans="153:170" x14ac:dyDescent="0.35">
      <c r="EW8753" s="31"/>
      <c r="FB8753" s="5"/>
      <c r="FI8753" s="5"/>
      <c r="FJ8753" s="139"/>
      <c r="FL8753" s="2"/>
      <c r="FN8753" s="2"/>
    </row>
    <row r="8754" spans="153:170" x14ac:dyDescent="0.35">
      <c r="EW8754" s="31"/>
      <c r="FB8754" s="5"/>
      <c r="FI8754" s="5"/>
      <c r="FJ8754" s="139"/>
      <c r="FL8754" s="2"/>
      <c r="FN8754" s="2"/>
    </row>
    <row r="8755" spans="153:170" x14ac:dyDescent="0.35">
      <c r="EW8755" s="31"/>
      <c r="FB8755" s="5"/>
      <c r="FI8755" s="5"/>
      <c r="FJ8755" s="139"/>
      <c r="FL8755" s="2"/>
      <c r="FN8755" s="2"/>
    </row>
    <row r="8756" spans="153:170" x14ac:dyDescent="0.35">
      <c r="EW8756" s="31"/>
      <c r="FB8756" s="5"/>
      <c r="FI8756" s="5"/>
      <c r="FJ8756" s="139"/>
      <c r="FL8756" s="2"/>
      <c r="FN8756" s="2"/>
    </row>
    <row r="8757" spans="153:170" x14ac:dyDescent="0.35">
      <c r="EW8757" s="31"/>
      <c r="FB8757" s="5"/>
      <c r="FI8757" s="5"/>
      <c r="FJ8757" s="139"/>
      <c r="FL8757" s="2"/>
      <c r="FN8757" s="2"/>
    </row>
    <row r="8758" spans="153:170" x14ac:dyDescent="0.35">
      <c r="EW8758" s="31"/>
      <c r="FB8758" s="5"/>
      <c r="FI8758" s="5"/>
      <c r="FJ8758" s="139"/>
      <c r="FL8758" s="2"/>
      <c r="FN8758" s="2"/>
    </row>
    <row r="8759" spans="153:170" x14ac:dyDescent="0.35">
      <c r="EW8759" s="31"/>
      <c r="FB8759" s="5"/>
      <c r="FI8759" s="5"/>
      <c r="FJ8759" s="139"/>
      <c r="FL8759" s="2"/>
      <c r="FN8759" s="2"/>
    </row>
    <row r="8760" spans="153:170" x14ac:dyDescent="0.35">
      <c r="EW8760" s="31"/>
      <c r="FB8760" s="5"/>
      <c r="FI8760" s="5"/>
      <c r="FJ8760" s="139"/>
      <c r="FL8760" s="2"/>
      <c r="FN8760" s="2"/>
    </row>
    <row r="8761" spans="153:170" x14ac:dyDescent="0.35">
      <c r="EW8761" s="31"/>
      <c r="FB8761" s="5"/>
      <c r="FI8761" s="5"/>
      <c r="FJ8761" s="139"/>
      <c r="FL8761" s="2"/>
      <c r="FN8761" s="2"/>
    </row>
    <row r="8762" spans="153:170" x14ac:dyDescent="0.35">
      <c r="EW8762" s="31"/>
      <c r="FB8762" s="5"/>
      <c r="FI8762" s="5"/>
      <c r="FJ8762" s="139"/>
      <c r="FL8762" s="2"/>
      <c r="FN8762" s="2"/>
    </row>
  </sheetData>
  <mergeCells count="4">
    <mergeCell ref="D1:E1"/>
    <mergeCell ref="I1:J1"/>
    <mergeCell ref="L1:M1"/>
    <mergeCell ref="A2:B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C016-970F-44E5-AA68-49426D19C526}">
  <sheetPr>
    <tabColor rgb="FFD9F5FF"/>
  </sheetPr>
  <dimension ref="A1:BA8765"/>
  <sheetViews>
    <sheetView topLeftCell="H152" zoomScale="85" zoomScaleNormal="85" workbookViewId="0">
      <selection activeCell="O6" sqref="O6:O173"/>
    </sheetView>
  </sheetViews>
  <sheetFormatPr baseColWidth="10" defaultRowHeight="14.5" x14ac:dyDescent="0.35"/>
  <cols>
    <col min="1" max="2" width="10.90625" style="5"/>
    <col min="3" max="3" width="16.453125" style="5" bestFit="1" customWidth="1"/>
    <col min="4" max="4" width="23.26953125" style="5" bestFit="1" customWidth="1"/>
    <col min="5" max="5" width="18.1796875" style="5" bestFit="1" customWidth="1"/>
    <col min="6" max="6" width="19.453125" style="5" bestFit="1" customWidth="1"/>
    <col min="7" max="7" width="22.08984375" style="5" bestFit="1" customWidth="1"/>
    <col min="8" max="8" width="17" style="5" bestFit="1" customWidth="1"/>
    <col min="9" max="9" width="13.6328125" style="5" bestFit="1" customWidth="1"/>
    <col min="10" max="10" width="12.7265625" style="5" bestFit="1" customWidth="1"/>
    <col min="11" max="11" width="19.7265625" style="5" customWidth="1"/>
    <col min="12" max="12" width="20" style="5" customWidth="1"/>
    <col min="13" max="13" width="10.90625" style="5"/>
    <col min="14" max="17" width="19.7265625" style="5" customWidth="1"/>
    <col min="18" max="19" width="10.90625" style="5"/>
    <col min="20" max="20" width="19.453125" style="5" bestFit="1" customWidth="1"/>
    <col min="21" max="21" width="22.08984375" style="5" bestFit="1" customWidth="1"/>
    <col min="22" max="22" width="17" style="5" bestFit="1" customWidth="1"/>
    <col min="23" max="23" width="19.453125" style="5" bestFit="1" customWidth="1"/>
    <col min="24" max="25" width="20" style="5" customWidth="1"/>
    <col min="26" max="26" width="13.6328125" style="5" bestFit="1" customWidth="1"/>
    <col min="27" max="27" width="12.7265625" style="5" bestFit="1" customWidth="1"/>
    <col min="28" max="28" width="19.7265625" style="5" customWidth="1"/>
    <col min="29" max="29" width="22.36328125" style="5" bestFit="1" customWidth="1"/>
    <col min="30" max="30" width="10.90625" style="5"/>
    <col min="31" max="31" width="15.453125" style="5" customWidth="1"/>
    <col min="32" max="32" width="10.90625" style="5"/>
    <col min="33" max="33" width="15.453125" style="5" customWidth="1"/>
    <col min="34" max="37" width="10.90625" style="5"/>
    <col min="38" max="38" width="13.453125" style="23" bestFit="1" customWidth="1"/>
    <col min="39" max="39" width="13.453125" style="5" bestFit="1" customWidth="1"/>
    <col min="40" max="41" width="13.453125" style="5" customWidth="1"/>
    <col min="42" max="42" width="14.7265625" style="5" bestFit="1" customWidth="1"/>
    <col min="43" max="43" width="15.36328125" style="5" bestFit="1" customWidth="1"/>
    <col min="44" max="44" width="14.7265625" style="5" customWidth="1"/>
    <col min="45" max="45" width="13.453125" style="5" bestFit="1" customWidth="1"/>
    <col min="46" max="47" width="13.453125" style="5" customWidth="1"/>
    <col min="48" max="48" width="13.54296875" style="5" bestFit="1" customWidth="1"/>
    <col min="49" max="51" width="10.90625" style="5"/>
    <col min="52" max="52" width="28.1796875" style="23" customWidth="1"/>
    <col min="53" max="16384" width="10.90625" style="5"/>
  </cols>
  <sheetData>
    <row r="1" spans="1:53" x14ac:dyDescent="0.35">
      <c r="A1" s="9" t="s">
        <v>113</v>
      </c>
      <c r="B1" s="10" t="s">
        <v>103</v>
      </c>
      <c r="C1" s="10">
        <v>1241</v>
      </c>
      <c r="D1" s="10">
        <v>0</v>
      </c>
      <c r="E1" s="10" t="s">
        <v>4</v>
      </c>
      <c r="F1" s="10" t="s">
        <v>6</v>
      </c>
      <c r="AL1" s="5"/>
      <c r="AZ1" s="29" t="s">
        <v>102</v>
      </c>
    </row>
    <row r="2" spans="1:53" ht="13.5" customHeight="1" x14ac:dyDescent="0.35">
      <c r="A2" s="12" t="s">
        <v>114</v>
      </c>
      <c r="B2" s="7" t="s">
        <v>104</v>
      </c>
      <c r="C2" s="7">
        <v>331</v>
      </c>
      <c r="D2" s="7">
        <v>0</v>
      </c>
      <c r="E2" s="7" t="s">
        <v>4</v>
      </c>
      <c r="F2" s="7" t="s">
        <v>6</v>
      </c>
      <c r="W2" s="181"/>
      <c r="X2" s="180"/>
      <c r="Y2" s="180"/>
      <c r="AL2" s="5"/>
      <c r="AZ2" s="32">
        <v>0</v>
      </c>
      <c r="BA2" s="5">
        <f>AZ2/5014.12</f>
        <v>0</v>
      </c>
    </row>
    <row r="3" spans="1:53" ht="31" x14ac:dyDescent="0.7">
      <c r="C3" s="161" t="s">
        <v>321</v>
      </c>
      <c r="F3" s="161"/>
      <c r="N3" s="161" t="s">
        <v>322</v>
      </c>
      <c r="O3" s="161"/>
      <c r="P3" s="161"/>
      <c r="Q3" s="161"/>
      <c r="S3" s="161" t="s">
        <v>328</v>
      </c>
      <c r="T3" s="161"/>
      <c r="W3" s="161"/>
      <c r="AB3" s="161"/>
      <c r="AE3" s="161" t="s">
        <v>329</v>
      </c>
      <c r="AG3" s="161"/>
      <c r="AZ3" s="32">
        <v>0</v>
      </c>
      <c r="BA3" s="5">
        <f t="shared" ref="BA3:BA66" si="0">AZ3/5014.12</f>
        <v>0</v>
      </c>
    </row>
    <row r="4" spans="1:53" x14ac:dyDescent="0.35">
      <c r="C4" s="162" t="s">
        <v>311</v>
      </c>
      <c r="D4" s="163" t="s">
        <v>314</v>
      </c>
      <c r="E4" s="163" t="s">
        <v>315</v>
      </c>
      <c r="F4" s="162" t="s">
        <v>318</v>
      </c>
      <c r="G4" s="163" t="s">
        <v>319</v>
      </c>
      <c r="H4" s="163" t="s">
        <v>320</v>
      </c>
      <c r="I4" s="164" t="s">
        <v>323</v>
      </c>
      <c r="J4" s="164" t="s">
        <v>324</v>
      </c>
      <c r="K4" s="165" t="s">
        <v>327</v>
      </c>
      <c r="L4" s="166" t="s">
        <v>331</v>
      </c>
      <c r="N4" s="167" t="s">
        <v>323</v>
      </c>
      <c r="O4" s="167" t="s">
        <v>325</v>
      </c>
      <c r="P4" s="167" t="s">
        <v>326</v>
      </c>
      <c r="Q4" s="165" t="s">
        <v>327</v>
      </c>
      <c r="T4" s="162" t="s">
        <v>318</v>
      </c>
      <c r="U4" s="163" t="s">
        <v>319</v>
      </c>
      <c r="V4" s="163" t="s">
        <v>320</v>
      </c>
      <c r="W4" s="162" t="s">
        <v>311</v>
      </c>
      <c r="X4" s="163" t="s">
        <v>314</v>
      </c>
      <c r="Y4" s="163" t="s">
        <v>315</v>
      </c>
      <c r="Z4" s="164" t="s">
        <v>323</v>
      </c>
      <c r="AA4" s="164" t="s">
        <v>324</v>
      </c>
      <c r="AB4" s="165" t="s">
        <v>327</v>
      </c>
      <c r="AC4" s="166" t="s">
        <v>330</v>
      </c>
      <c r="AE4" s="167" t="s">
        <v>323</v>
      </c>
      <c r="AG4" s="168" t="s">
        <v>131</v>
      </c>
      <c r="AH4" s="5" t="s">
        <v>289</v>
      </c>
      <c r="AI4" s="5" t="s">
        <v>290</v>
      </c>
      <c r="AL4" s="281" t="s">
        <v>339</v>
      </c>
      <c r="AM4" s="281"/>
      <c r="AN4" s="281"/>
      <c r="AO4" s="281"/>
      <c r="AP4" s="281"/>
      <c r="AQ4" s="281"/>
      <c r="AR4" s="281"/>
      <c r="AS4" s="281"/>
      <c r="AT4" s="281"/>
      <c r="AU4" s="281"/>
      <c r="AV4" s="281"/>
      <c r="AZ4" s="32">
        <v>0</v>
      </c>
      <c r="BA4" s="5">
        <f t="shared" si="0"/>
        <v>0</v>
      </c>
    </row>
    <row r="5" spans="1:53" x14ac:dyDescent="0.35">
      <c r="B5" s="78" t="s">
        <v>317</v>
      </c>
      <c r="C5" s="169" t="s">
        <v>312</v>
      </c>
      <c r="D5" s="170" t="s">
        <v>313</v>
      </c>
      <c r="E5" s="171" t="s">
        <v>316</v>
      </c>
      <c r="F5" s="169" t="s">
        <v>312</v>
      </c>
      <c r="G5" s="170" t="s">
        <v>313</v>
      </c>
      <c r="H5" s="171" t="s">
        <v>316</v>
      </c>
      <c r="I5" s="171" t="s">
        <v>316</v>
      </c>
      <c r="J5" s="171" t="s">
        <v>316</v>
      </c>
      <c r="K5" s="171" t="s">
        <v>316</v>
      </c>
      <c r="L5" s="170" t="s">
        <v>313</v>
      </c>
      <c r="N5" s="171" t="s">
        <v>316</v>
      </c>
      <c r="O5" s="171" t="s">
        <v>316</v>
      </c>
      <c r="P5" s="171" t="s">
        <v>316</v>
      </c>
      <c r="Q5" s="171" t="s">
        <v>316</v>
      </c>
      <c r="S5" s="78" t="s">
        <v>317</v>
      </c>
      <c r="T5" s="169" t="s">
        <v>312</v>
      </c>
      <c r="U5" s="170" t="s">
        <v>313</v>
      </c>
      <c r="V5" s="171" t="s">
        <v>316</v>
      </c>
      <c r="W5" s="169" t="s">
        <v>312</v>
      </c>
      <c r="X5" s="170" t="s">
        <v>313</v>
      </c>
      <c r="Y5" s="171" t="s">
        <v>316</v>
      </c>
      <c r="Z5" s="171" t="s">
        <v>316</v>
      </c>
      <c r="AA5" s="171" t="s">
        <v>316</v>
      </c>
      <c r="AB5" s="171" t="s">
        <v>316</v>
      </c>
      <c r="AC5" s="170" t="s">
        <v>313</v>
      </c>
      <c r="AE5" s="171" t="s">
        <v>316</v>
      </c>
      <c r="AG5" s="172">
        <v>0.77362125528354786</v>
      </c>
      <c r="AH5" s="5">
        <v>0</v>
      </c>
      <c r="AI5" s="5">
        <v>0</v>
      </c>
      <c r="AL5" s="179" t="s">
        <v>336</v>
      </c>
      <c r="AM5" s="160" t="s">
        <v>241</v>
      </c>
      <c r="AN5" s="14" t="s">
        <v>242</v>
      </c>
      <c r="AO5" s="14" t="s">
        <v>241</v>
      </c>
      <c r="AP5" s="160" t="s">
        <v>245</v>
      </c>
      <c r="AQ5" s="14" t="s">
        <v>246</v>
      </c>
      <c r="AR5" s="14" t="s">
        <v>245</v>
      </c>
      <c r="AS5" s="160" t="s">
        <v>337</v>
      </c>
      <c r="AT5" s="14" t="s">
        <v>340</v>
      </c>
      <c r="AU5" s="14" t="s">
        <v>337</v>
      </c>
      <c r="AV5" s="160" t="s">
        <v>338</v>
      </c>
      <c r="AZ5" s="32">
        <v>0</v>
      </c>
      <c r="BA5" s="5">
        <f t="shared" si="0"/>
        <v>0</v>
      </c>
    </row>
    <row r="6" spans="1:53" x14ac:dyDescent="0.35">
      <c r="B6" s="173">
        <f>1</f>
        <v>1</v>
      </c>
      <c r="C6" s="174">
        <v>-5119.2421291263099</v>
      </c>
      <c r="D6" s="174">
        <f>IF(C6&gt;0,C6,0)</f>
        <v>0</v>
      </c>
      <c r="E6" s="174">
        <f>IF(C6&lt;0,-C6,0)</f>
        <v>5119.2421291263099</v>
      </c>
      <c r="F6" s="174">
        <v>-1766.7148936170199</v>
      </c>
      <c r="G6" s="174">
        <f>IF(F6&gt;0,F6,0)</f>
        <v>0</v>
      </c>
      <c r="H6" s="174">
        <f>IF(F6&lt;0,-F6,0)</f>
        <v>1766.7148936170199</v>
      </c>
      <c r="I6" s="174">
        <v>29610.762999999999</v>
      </c>
      <c r="J6" s="174">
        <v>2130.9360000000001</v>
      </c>
      <c r="K6" s="174">
        <f>E6+H6+I6+J6</f>
        <v>38627.656022743329</v>
      </c>
      <c r="L6" s="174">
        <f>D6+G6</f>
        <v>0</v>
      </c>
      <c r="N6" s="174">
        <v>10493.065843074541</v>
      </c>
      <c r="O6" s="174">
        <v>1342.4069999999999</v>
      </c>
      <c r="P6" s="174">
        <v>0</v>
      </c>
      <c r="Q6" s="174">
        <f>N6+O6+P6</f>
        <v>11835.47284307454</v>
      </c>
      <c r="R6" s="176"/>
      <c r="S6" s="173">
        <v>1</v>
      </c>
      <c r="T6" s="174">
        <v>-648.89212765956995</v>
      </c>
      <c r="U6" s="174">
        <f>IF(T6&gt;0,T6,0)</f>
        <v>0</v>
      </c>
      <c r="V6" s="174">
        <f>IF(T6&lt;0,-T6,0)</f>
        <v>648.89212765956995</v>
      </c>
      <c r="W6" s="174">
        <v>-1404.2490484822599</v>
      </c>
      <c r="X6" s="174">
        <f>IF(W6&gt;0,W6,0)</f>
        <v>0</v>
      </c>
      <c r="Y6" s="174">
        <f>IF(W6&lt;0,-W6,0)</f>
        <v>1404.2490484822599</v>
      </c>
      <c r="Z6" s="174">
        <v>7726.7179999999998</v>
      </c>
      <c r="AA6" s="174">
        <v>0</v>
      </c>
      <c r="AB6" s="174">
        <f>V6+Y6+Z6</f>
        <v>9779.8591761418302</v>
      </c>
      <c r="AC6" s="174">
        <f>U6+X6</f>
        <v>0</v>
      </c>
      <c r="AE6" s="174">
        <v>1194.729528534212</v>
      </c>
      <c r="AG6" s="175">
        <v>0.77362125528354786</v>
      </c>
      <c r="AH6" s="5">
        <v>0</v>
      </c>
      <c r="AI6" s="5">
        <v>0</v>
      </c>
      <c r="AL6" s="177">
        <v>-5000</v>
      </c>
      <c r="AM6" s="178">
        <v>-6779.6610170000004</v>
      </c>
      <c r="AN6" s="178">
        <f>IF(AM6&lt;0,-AM6,0)</f>
        <v>6779.6610170000004</v>
      </c>
      <c r="AO6" s="178">
        <f>IF(AM6&gt;0,AM6,0)</f>
        <v>0</v>
      </c>
      <c r="AP6" s="178">
        <v>-1553.672292</v>
      </c>
      <c r="AQ6" s="178">
        <f>IF(AP6&lt;0,-AP6,0)</f>
        <v>1553.672292</v>
      </c>
      <c r="AR6" s="178">
        <f>IF(AP6&gt;0,AP6,0)</f>
        <v>0</v>
      </c>
      <c r="AS6" s="178">
        <v>4147.0709527700001</v>
      </c>
      <c r="AT6" s="178">
        <f>IF(AS6&lt;0,-AS6,0)</f>
        <v>0</v>
      </c>
      <c r="AU6" s="178">
        <f>IF(AS6&gt;0,AS6,0)</f>
        <v>4147.0709527700001</v>
      </c>
      <c r="AV6" s="178">
        <v>0</v>
      </c>
      <c r="AZ6" s="32">
        <v>0</v>
      </c>
      <c r="BA6" s="5">
        <f t="shared" si="0"/>
        <v>0</v>
      </c>
    </row>
    <row r="7" spans="1:53" x14ac:dyDescent="0.35">
      <c r="B7" s="173">
        <f>B6+1</f>
        <v>2</v>
      </c>
      <c r="C7" s="174">
        <v>-10211.020936716501</v>
      </c>
      <c r="D7" s="174">
        <f t="shared" ref="D7:D70" si="1">IF(C7&gt;0,C7,0)</f>
        <v>0</v>
      </c>
      <c r="E7" s="174">
        <f t="shared" ref="E7:E70" si="2">IF(C7&lt;0,-C7,0)</f>
        <v>10211.020936716501</v>
      </c>
      <c r="F7" s="174">
        <v>-1717.7</v>
      </c>
      <c r="G7" s="174">
        <f t="shared" ref="G7:G70" si="3">IF(F7&gt;0,F7,0)</f>
        <v>0</v>
      </c>
      <c r="H7" s="174">
        <f t="shared" ref="H7:H70" si="4">IF(F7&lt;0,-F7,0)</f>
        <v>1717.7</v>
      </c>
      <c r="I7" s="174">
        <v>28009.473999999998</v>
      </c>
      <c r="J7" s="174">
        <v>2090.0889999999999</v>
      </c>
      <c r="K7" s="174">
        <f t="shared" ref="K7:K70" si="5">E7+H7+I7+J7</f>
        <v>42028.2839367165</v>
      </c>
      <c r="L7" s="174">
        <f t="shared" ref="L7:L70" si="6">D7+G7</f>
        <v>0</v>
      </c>
      <c r="N7" s="174">
        <v>10493.065843074541</v>
      </c>
      <c r="O7" s="174">
        <v>1342.4069999999999</v>
      </c>
      <c r="P7" s="174">
        <v>0</v>
      </c>
      <c r="Q7" s="174">
        <f t="shared" ref="Q7:Q70" si="7">N7+O7+P7</f>
        <v>11835.47284307454</v>
      </c>
      <c r="R7" s="176"/>
      <c r="S7" s="173">
        <v>2</v>
      </c>
      <c r="T7" s="174">
        <v>-643.81021276595993</v>
      </c>
      <c r="U7" s="174">
        <f>IF(T7&gt;0,T7,0)</f>
        <v>0</v>
      </c>
      <c r="V7" s="174">
        <f>IF(T7&lt;0,-T7,0)</f>
        <v>643.81021276595993</v>
      </c>
      <c r="W7" s="174">
        <v>-235.12978723404001</v>
      </c>
      <c r="X7" s="174">
        <f t="shared" ref="X7:X70" si="8">IF(W7&gt;0,W7,0)</f>
        <v>0</v>
      </c>
      <c r="Y7" s="174">
        <f t="shared" ref="Y7:Y70" si="9">IF(W7&lt;0,-W7,0)</f>
        <v>235.12978723404001</v>
      </c>
      <c r="Z7" s="174">
        <v>7402.4830000000002</v>
      </c>
      <c r="AA7" s="174">
        <v>0</v>
      </c>
      <c r="AB7" s="174">
        <f t="shared" ref="AB7:AB70" si="10">V7+Y7+Z7</f>
        <v>8281.4230000000007</v>
      </c>
      <c r="AC7" s="174">
        <f t="shared" ref="AC7:AC70" si="11">U7+X7</f>
        <v>0</v>
      </c>
      <c r="AE7" s="174">
        <v>1194.729528534212</v>
      </c>
      <c r="AG7" s="175">
        <v>0.77362125528354786</v>
      </c>
      <c r="AH7" s="5">
        <v>0</v>
      </c>
      <c r="AI7" s="5">
        <v>0</v>
      </c>
      <c r="AL7" s="177">
        <v>-5000</v>
      </c>
      <c r="AM7" s="178">
        <v>-6779.6610170000004</v>
      </c>
      <c r="AN7" s="178">
        <f t="shared" ref="AN7:AN70" si="12">IF(AM7&lt;0,-AM7,0)</f>
        <v>6779.6610170000004</v>
      </c>
      <c r="AO7" s="178">
        <f t="shared" ref="AO7:AO70" si="13">IF(AM7&gt;0,AM7,0)</f>
        <v>0</v>
      </c>
      <c r="AP7" s="178">
        <v>-1553.672292</v>
      </c>
      <c r="AQ7" s="178">
        <f t="shared" ref="AQ7:AQ70" si="14">IF(AP7&lt;0,-AP7,0)</f>
        <v>1553.672292</v>
      </c>
      <c r="AR7" s="178">
        <f t="shared" ref="AR7:AR70" si="15">IF(AP7&gt;0,AP7,0)</f>
        <v>0</v>
      </c>
      <c r="AS7" s="178">
        <v>4147.0709527700001</v>
      </c>
      <c r="AT7" s="178">
        <f t="shared" ref="AT7:AT70" si="16">IF(AS7&lt;0,-AS7,0)</f>
        <v>0</v>
      </c>
      <c r="AU7" s="178">
        <f t="shared" ref="AU7:AU70" si="17">IF(AS7&gt;0,AS7,0)</f>
        <v>4147.0709527700001</v>
      </c>
      <c r="AV7" s="178">
        <v>0</v>
      </c>
      <c r="AZ7" s="32">
        <v>0</v>
      </c>
      <c r="BA7" s="5">
        <f t="shared" si="0"/>
        <v>0</v>
      </c>
    </row>
    <row r="8" spans="1:53" x14ac:dyDescent="0.35">
      <c r="B8" s="173">
        <f t="shared" ref="B8:B71" si="18">B7+1</f>
        <v>3</v>
      </c>
      <c r="C8" s="174">
        <v>-10890.720251231989</v>
      </c>
      <c r="D8" s="174">
        <f t="shared" si="1"/>
        <v>0</v>
      </c>
      <c r="E8" s="174">
        <f t="shared" si="2"/>
        <v>10890.720251231989</v>
      </c>
      <c r="F8" s="174">
        <v>-1698.57553191489</v>
      </c>
      <c r="G8" s="174">
        <f t="shared" si="3"/>
        <v>0</v>
      </c>
      <c r="H8" s="174">
        <f t="shared" si="4"/>
        <v>1698.57553191489</v>
      </c>
      <c r="I8" s="174">
        <v>26842.165000000001</v>
      </c>
      <c r="J8" s="174">
        <v>2042.9949999999999</v>
      </c>
      <c r="K8" s="174">
        <f t="shared" si="5"/>
        <v>41474.455783146885</v>
      </c>
      <c r="L8" s="174">
        <f t="shared" si="6"/>
        <v>0</v>
      </c>
      <c r="N8" s="174">
        <v>10493.065843074541</v>
      </c>
      <c r="O8" s="174">
        <v>1342.4069999999999</v>
      </c>
      <c r="P8" s="174">
        <v>0</v>
      </c>
      <c r="Q8" s="174">
        <f t="shared" si="7"/>
        <v>11835.47284307454</v>
      </c>
      <c r="R8" s="176"/>
      <c r="S8" s="173">
        <v>3</v>
      </c>
      <c r="T8" s="174">
        <v>-619.24531914893998</v>
      </c>
      <c r="U8" s="174">
        <f t="shared" ref="U8:U71" si="19">IF(T8&gt;0,T8,0)</f>
        <v>0</v>
      </c>
      <c r="V8" s="174">
        <f t="shared" ref="V8:V71" si="20">IF(T8&lt;0,-T8,0)</f>
        <v>619.24531914893998</v>
      </c>
      <c r="W8" s="174">
        <v>-177.81170212766</v>
      </c>
      <c r="X8" s="174">
        <f t="shared" si="8"/>
        <v>0</v>
      </c>
      <c r="Y8" s="174">
        <f t="shared" si="9"/>
        <v>177.81170212766</v>
      </c>
      <c r="Z8" s="174">
        <v>7034.8829999999998</v>
      </c>
      <c r="AA8" s="174">
        <v>0</v>
      </c>
      <c r="AB8" s="174">
        <f t="shared" si="10"/>
        <v>7831.9400212765995</v>
      </c>
      <c r="AC8" s="174">
        <f t="shared" si="11"/>
        <v>0</v>
      </c>
      <c r="AE8" s="174">
        <v>1194.729528534212</v>
      </c>
      <c r="AG8" s="175">
        <v>0.77362125528354786</v>
      </c>
      <c r="AH8" s="5">
        <v>0</v>
      </c>
      <c r="AI8" s="5">
        <v>0</v>
      </c>
      <c r="AL8" s="177">
        <v>-5000</v>
      </c>
      <c r="AM8" s="178">
        <v>-6779.6610170000004</v>
      </c>
      <c r="AN8" s="178">
        <f t="shared" si="12"/>
        <v>6779.6610170000004</v>
      </c>
      <c r="AO8" s="178">
        <f t="shared" si="13"/>
        <v>0</v>
      </c>
      <c r="AP8" s="178">
        <v>-1553.672292</v>
      </c>
      <c r="AQ8" s="178">
        <f t="shared" si="14"/>
        <v>1553.672292</v>
      </c>
      <c r="AR8" s="178">
        <f t="shared" si="15"/>
        <v>0</v>
      </c>
      <c r="AS8" s="178">
        <v>4147.0709527700001</v>
      </c>
      <c r="AT8" s="178">
        <f t="shared" si="16"/>
        <v>0</v>
      </c>
      <c r="AU8" s="178">
        <f t="shared" si="17"/>
        <v>4147.0709527700001</v>
      </c>
      <c r="AV8" s="178">
        <v>0</v>
      </c>
      <c r="AZ8" s="32">
        <v>0</v>
      </c>
      <c r="BA8" s="5">
        <f t="shared" si="0"/>
        <v>0</v>
      </c>
    </row>
    <row r="9" spans="1:53" x14ac:dyDescent="0.35">
      <c r="B9" s="173">
        <f t="shared" si="18"/>
        <v>4</v>
      </c>
      <c r="C9" s="174">
        <v>-11645.25688841103</v>
      </c>
      <c r="D9" s="174">
        <f t="shared" si="1"/>
        <v>0</v>
      </c>
      <c r="E9" s="174">
        <f t="shared" si="2"/>
        <v>11645.25688841103</v>
      </c>
      <c r="F9" s="174">
        <v>-1694.1627659574499</v>
      </c>
      <c r="G9" s="174">
        <f t="shared" si="3"/>
        <v>0</v>
      </c>
      <c r="H9" s="174">
        <f t="shared" si="4"/>
        <v>1694.1627659574499</v>
      </c>
      <c r="I9" s="174">
        <v>26274.437000000002</v>
      </c>
      <c r="J9" s="174">
        <v>2003.6289999999999</v>
      </c>
      <c r="K9" s="174">
        <f t="shared" si="5"/>
        <v>41617.48565436848</v>
      </c>
      <c r="L9" s="174">
        <f t="shared" si="6"/>
        <v>0</v>
      </c>
      <c r="N9" s="174">
        <v>10493.065843074541</v>
      </c>
      <c r="O9" s="174">
        <v>1342.4069999999999</v>
      </c>
      <c r="P9" s="174">
        <v>0</v>
      </c>
      <c r="Q9" s="174">
        <f t="shared" si="7"/>
        <v>11835.47284307454</v>
      </c>
      <c r="R9" s="176"/>
      <c r="S9" s="173">
        <v>4</v>
      </c>
      <c r="T9" s="174">
        <v>-612.32085106382999</v>
      </c>
      <c r="U9" s="174">
        <f t="shared" si="19"/>
        <v>0</v>
      </c>
      <c r="V9" s="174">
        <f t="shared" si="20"/>
        <v>612.32085106382999</v>
      </c>
      <c r="W9" s="174">
        <v>-2550.2281424389898</v>
      </c>
      <c r="X9" s="174">
        <f t="shared" si="8"/>
        <v>0</v>
      </c>
      <c r="Y9" s="174">
        <f t="shared" si="9"/>
        <v>2550.2281424389898</v>
      </c>
      <c r="Z9" s="174">
        <v>6846.2240000000002</v>
      </c>
      <c r="AA9" s="174">
        <v>0</v>
      </c>
      <c r="AB9" s="174">
        <f t="shared" si="10"/>
        <v>10008.77299350282</v>
      </c>
      <c r="AC9" s="174">
        <f t="shared" si="11"/>
        <v>0</v>
      </c>
      <c r="AE9" s="174">
        <v>1194.729528534212</v>
      </c>
      <c r="AG9" s="175">
        <v>0.77362125528354786</v>
      </c>
      <c r="AH9" s="5">
        <v>0</v>
      </c>
      <c r="AI9" s="5">
        <v>0</v>
      </c>
      <c r="AL9" s="177">
        <v>-5000</v>
      </c>
      <c r="AM9" s="178">
        <v>-6779.6610170000004</v>
      </c>
      <c r="AN9" s="178">
        <f t="shared" si="12"/>
        <v>6779.6610170000004</v>
      </c>
      <c r="AO9" s="178">
        <f t="shared" si="13"/>
        <v>0</v>
      </c>
      <c r="AP9" s="178">
        <v>-1553.672292</v>
      </c>
      <c r="AQ9" s="178">
        <f t="shared" si="14"/>
        <v>1553.672292</v>
      </c>
      <c r="AR9" s="178">
        <f t="shared" si="15"/>
        <v>0</v>
      </c>
      <c r="AS9" s="178">
        <v>4147.0709527700001</v>
      </c>
      <c r="AT9" s="178">
        <f t="shared" si="16"/>
        <v>0</v>
      </c>
      <c r="AU9" s="178">
        <f t="shared" si="17"/>
        <v>4147.0709527700001</v>
      </c>
      <c r="AV9" s="178">
        <v>0</v>
      </c>
      <c r="AZ9" s="32">
        <v>0</v>
      </c>
      <c r="BA9" s="5">
        <f t="shared" si="0"/>
        <v>0</v>
      </c>
    </row>
    <row r="10" spans="1:53" x14ac:dyDescent="0.35">
      <c r="B10" s="173">
        <f t="shared" si="18"/>
        <v>5</v>
      </c>
      <c r="C10" s="174">
        <v>-10595.394760663779</v>
      </c>
      <c r="D10" s="174">
        <f t="shared" si="1"/>
        <v>0</v>
      </c>
      <c r="E10" s="174">
        <f t="shared" si="2"/>
        <v>10595.394760663779</v>
      </c>
      <c r="F10" s="174">
        <v>-1694.20744680851</v>
      </c>
      <c r="G10" s="174">
        <f t="shared" si="3"/>
        <v>0</v>
      </c>
      <c r="H10" s="174">
        <f t="shared" si="4"/>
        <v>1694.20744680851</v>
      </c>
      <c r="I10" s="174">
        <v>26537.633000000002</v>
      </c>
      <c r="J10" s="174">
        <v>1976.586</v>
      </c>
      <c r="K10" s="174">
        <f t="shared" si="5"/>
        <v>40803.821207472291</v>
      </c>
      <c r="L10" s="174">
        <f t="shared" si="6"/>
        <v>0</v>
      </c>
      <c r="N10" s="174">
        <v>10508.77584392489</v>
      </c>
      <c r="O10" s="174">
        <v>1342.4069999999999</v>
      </c>
      <c r="P10" s="174">
        <v>0</v>
      </c>
      <c r="Q10" s="174">
        <f t="shared" si="7"/>
        <v>11851.182843924889</v>
      </c>
      <c r="R10" s="176"/>
      <c r="S10" s="173">
        <v>5</v>
      </c>
      <c r="T10" s="174">
        <v>-613.75382978722996</v>
      </c>
      <c r="U10" s="174">
        <f t="shared" si="19"/>
        <v>0</v>
      </c>
      <c r="V10" s="174">
        <f t="shared" si="20"/>
        <v>613.75382978722996</v>
      </c>
      <c r="W10" s="174">
        <v>-1536.1245063829699</v>
      </c>
      <c r="X10" s="174">
        <f t="shared" si="8"/>
        <v>0</v>
      </c>
      <c r="Y10" s="174">
        <f t="shared" si="9"/>
        <v>1536.1245063829699</v>
      </c>
      <c r="Z10" s="174">
        <v>6811.5410000000002</v>
      </c>
      <c r="AA10" s="174">
        <v>0</v>
      </c>
      <c r="AB10" s="174">
        <f t="shared" si="10"/>
        <v>8961.4193361702</v>
      </c>
      <c r="AC10" s="174">
        <f t="shared" si="11"/>
        <v>0</v>
      </c>
      <c r="AE10" s="174">
        <v>1194.729528534212</v>
      </c>
      <c r="AG10" s="175">
        <v>0.77362125528354786</v>
      </c>
      <c r="AH10" s="5">
        <v>0</v>
      </c>
      <c r="AI10" s="5">
        <v>0</v>
      </c>
      <c r="AL10" s="177">
        <v>-5000</v>
      </c>
      <c r="AM10" s="178">
        <v>-6779.6610170000004</v>
      </c>
      <c r="AN10" s="178">
        <f t="shared" si="12"/>
        <v>6779.6610170000004</v>
      </c>
      <c r="AO10" s="178">
        <f t="shared" si="13"/>
        <v>0</v>
      </c>
      <c r="AP10" s="178">
        <v>-1553.672292</v>
      </c>
      <c r="AQ10" s="178">
        <f t="shared" si="14"/>
        <v>1553.672292</v>
      </c>
      <c r="AR10" s="178">
        <f t="shared" si="15"/>
        <v>0</v>
      </c>
      <c r="AS10" s="178">
        <v>4147.5308346800002</v>
      </c>
      <c r="AT10" s="178">
        <f t="shared" si="16"/>
        <v>0</v>
      </c>
      <c r="AU10" s="178">
        <f t="shared" si="17"/>
        <v>4147.5308346800002</v>
      </c>
      <c r="AV10" s="178">
        <v>0</v>
      </c>
      <c r="AZ10" s="32">
        <v>0</v>
      </c>
      <c r="BA10" s="5">
        <f t="shared" si="0"/>
        <v>0</v>
      </c>
    </row>
    <row r="11" spans="1:53" x14ac:dyDescent="0.35">
      <c r="B11" s="173">
        <f t="shared" si="18"/>
        <v>6</v>
      </c>
      <c r="C11" s="174">
        <v>-6482.95708656437</v>
      </c>
      <c r="D11" s="174">
        <f t="shared" si="1"/>
        <v>0</v>
      </c>
      <c r="E11" s="174">
        <f t="shared" si="2"/>
        <v>6482.95708656437</v>
      </c>
      <c r="F11" s="174">
        <v>-1447.1085957446801</v>
      </c>
      <c r="G11" s="174">
        <f t="shared" si="3"/>
        <v>0</v>
      </c>
      <c r="H11" s="174">
        <f t="shared" si="4"/>
        <v>1447.1085957446801</v>
      </c>
      <c r="I11" s="174">
        <v>27552.059000000001</v>
      </c>
      <c r="J11" s="174">
        <v>1965.6310000000001</v>
      </c>
      <c r="K11" s="174">
        <f t="shared" si="5"/>
        <v>37447.755682309049</v>
      </c>
      <c r="L11" s="174">
        <f t="shared" si="6"/>
        <v>0</v>
      </c>
      <c r="N11" s="174">
        <v>10540.1958456256</v>
      </c>
      <c r="O11" s="174">
        <v>1342.4069999999999</v>
      </c>
      <c r="P11" s="174">
        <v>0</v>
      </c>
      <c r="Q11" s="174">
        <f t="shared" si="7"/>
        <v>11882.602845625599</v>
      </c>
      <c r="R11" s="176"/>
      <c r="S11" s="173">
        <v>6</v>
      </c>
      <c r="T11" s="174">
        <v>-531.57612765957003</v>
      </c>
      <c r="U11" s="174">
        <f t="shared" si="19"/>
        <v>0</v>
      </c>
      <c r="V11" s="174">
        <f t="shared" si="20"/>
        <v>531.57612765957003</v>
      </c>
      <c r="W11" s="174">
        <v>-1159.7527191489401</v>
      </c>
      <c r="X11" s="174">
        <f t="shared" si="8"/>
        <v>0</v>
      </c>
      <c r="Y11" s="174">
        <f t="shared" si="9"/>
        <v>1159.7527191489401</v>
      </c>
      <c r="Z11" s="174">
        <v>6946.607</v>
      </c>
      <c r="AA11" s="174">
        <v>0</v>
      </c>
      <c r="AB11" s="174">
        <f t="shared" si="10"/>
        <v>8637.9358468085102</v>
      </c>
      <c r="AC11" s="174">
        <f t="shared" si="11"/>
        <v>0</v>
      </c>
      <c r="AE11" s="174">
        <v>1292.686005011112</v>
      </c>
      <c r="AG11" s="175">
        <v>0.77362125528354786</v>
      </c>
      <c r="AH11" s="5">
        <v>0</v>
      </c>
      <c r="AI11" s="5">
        <v>0</v>
      </c>
      <c r="AL11" s="177">
        <v>-5000</v>
      </c>
      <c r="AM11" s="178">
        <v>-6779.6610170000004</v>
      </c>
      <c r="AN11" s="178">
        <f t="shared" si="12"/>
        <v>6779.6610170000004</v>
      </c>
      <c r="AO11" s="178">
        <f t="shared" si="13"/>
        <v>0</v>
      </c>
      <c r="AP11" s="178">
        <v>-1553.672292</v>
      </c>
      <c r="AQ11" s="178">
        <f t="shared" si="14"/>
        <v>1553.672292</v>
      </c>
      <c r="AR11" s="178">
        <f t="shared" si="15"/>
        <v>0</v>
      </c>
      <c r="AS11" s="178">
        <v>4148.4505985100004</v>
      </c>
      <c r="AT11" s="178">
        <f t="shared" si="16"/>
        <v>0</v>
      </c>
      <c r="AU11" s="178">
        <f t="shared" si="17"/>
        <v>4148.4505985100004</v>
      </c>
      <c r="AV11" s="178">
        <v>0</v>
      </c>
      <c r="AZ11" s="32">
        <v>0</v>
      </c>
      <c r="BA11" s="5">
        <f t="shared" si="0"/>
        <v>0</v>
      </c>
    </row>
    <row r="12" spans="1:53" x14ac:dyDescent="0.35">
      <c r="B12" s="173">
        <f t="shared" si="18"/>
        <v>7</v>
      </c>
      <c r="C12" s="174">
        <v>-4743.9163572450307</v>
      </c>
      <c r="D12" s="174">
        <f t="shared" si="1"/>
        <v>0</v>
      </c>
      <c r="E12" s="174">
        <f t="shared" si="2"/>
        <v>4743.9163572450307</v>
      </c>
      <c r="F12" s="174">
        <v>-56.535106382979997</v>
      </c>
      <c r="G12" s="174">
        <f t="shared" si="3"/>
        <v>0</v>
      </c>
      <c r="H12" s="174">
        <f t="shared" si="4"/>
        <v>56.535106382979997</v>
      </c>
      <c r="I12" s="174">
        <v>29332.198</v>
      </c>
      <c r="J12" s="174">
        <v>1971.125</v>
      </c>
      <c r="K12" s="174">
        <f t="shared" si="5"/>
        <v>36103.774463628011</v>
      </c>
      <c r="L12" s="174">
        <f t="shared" si="6"/>
        <v>0</v>
      </c>
      <c r="N12" s="174">
        <v>10555.905846475949</v>
      </c>
      <c r="O12" s="174">
        <v>1342.4069999999999</v>
      </c>
      <c r="P12" s="174">
        <v>0</v>
      </c>
      <c r="Q12" s="174">
        <f t="shared" si="7"/>
        <v>11898.312846475948</v>
      </c>
      <c r="R12" s="176"/>
      <c r="S12" s="173">
        <v>7</v>
      </c>
      <c r="T12" s="174">
        <v>-68.64148936170001</v>
      </c>
      <c r="U12" s="174">
        <f t="shared" si="19"/>
        <v>0</v>
      </c>
      <c r="V12" s="174">
        <f t="shared" si="20"/>
        <v>68.64148936170001</v>
      </c>
      <c r="W12" s="174">
        <v>-160.16276595745001</v>
      </c>
      <c r="X12" s="174">
        <f t="shared" si="8"/>
        <v>0</v>
      </c>
      <c r="Y12" s="174">
        <f t="shared" si="9"/>
        <v>160.16276595745001</v>
      </c>
      <c r="Z12" s="174">
        <v>7154.4179999999997</v>
      </c>
      <c r="AA12" s="174">
        <v>0</v>
      </c>
      <c r="AB12" s="174">
        <f t="shared" si="10"/>
        <v>7383.2222553191496</v>
      </c>
      <c r="AC12" s="174">
        <f t="shared" si="11"/>
        <v>0</v>
      </c>
      <c r="AE12" s="174">
        <v>1390.642481488012</v>
      </c>
      <c r="AG12" s="175">
        <v>0.77362125528354786</v>
      </c>
      <c r="AH12" s="5">
        <v>0</v>
      </c>
      <c r="AI12" s="5">
        <v>0</v>
      </c>
      <c r="AL12" s="177">
        <v>-5000</v>
      </c>
      <c r="AM12" s="178">
        <v>-6779.6610170000004</v>
      </c>
      <c r="AN12" s="178">
        <f t="shared" si="12"/>
        <v>6779.6610170000004</v>
      </c>
      <c r="AO12" s="178">
        <f t="shared" si="13"/>
        <v>0</v>
      </c>
      <c r="AP12" s="178">
        <v>-1553.672292</v>
      </c>
      <c r="AQ12" s="178">
        <f t="shared" si="14"/>
        <v>1553.672292</v>
      </c>
      <c r="AR12" s="178">
        <f t="shared" si="15"/>
        <v>0</v>
      </c>
      <c r="AS12" s="178">
        <v>4148.9104804199997</v>
      </c>
      <c r="AT12" s="178">
        <f t="shared" si="16"/>
        <v>0</v>
      </c>
      <c r="AU12" s="178">
        <f t="shared" si="17"/>
        <v>4148.9104804199997</v>
      </c>
      <c r="AV12" s="178">
        <v>0</v>
      </c>
      <c r="AZ12" s="32">
        <v>651.21892933000004</v>
      </c>
      <c r="BA12" s="5">
        <f t="shared" si="0"/>
        <v>0.12987701318077749</v>
      </c>
    </row>
    <row r="13" spans="1:53" x14ac:dyDescent="0.35">
      <c r="B13" s="173">
        <f t="shared" si="18"/>
        <v>8</v>
      </c>
      <c r="C13" s="174">
        <v>-5767.9817777818998</v>
      </c>
      <c r="D13" s="174">
        <f t="shared" si="1"/>
        <v>0</v>
      </c>
      <c r="E13" s="174">
        <f t="shared" si="2"/>
        <v>5767.9817777818998</v>
      </c>
      <c r="F13" s="174">
        <v>-217.00319148936001</v>
      </c>
      <c r="G13" s="174">
        <f t="shared" si="3"/>
        <v>0</v>
      </c>
      <c r="H13" s="174">
        <f t="shared" si="4"/>
        <v>217.00319148936001</v>
      </c>
      <c r="I13" s="174">
        <v>31087.021000000001</v>
      </c>
      <c r="J13" s="174">
        <v>1985.193</v>
      </c>
      <c r="K13" s="174">
        <f t="shared" si="5"/>
        <v>39057.19896927126</v>
      </c>
      <c r="L13" s="174">
        <f t="shared" si="6"/>
        <v>0</v>
      </c>
      <c r="N13" s="174">
        <v>10571.615847326309</v>
      </c>
      <c r="O13" s="174">
        <v>1342.4069999999999</v>
      </c>
      <c r="P13" s="174">
        <v>0</v>
      </c>
      <c r="Q13" s="174">
        <f t="shared" si="7"/>
        <v>11914.022847326309</v>
      </c>
      <c r="R13" s="176"/>
      <c r="S13" s="173">
        <v>8</v>
      </c>
      <c r="T13" s="174">
        <v>-60.732978723400002</v>
      </c>
      <c r="U13" s="174">
        <f t="shared" si="19"/>
        <v>0</v>
      </c>
      <c r="V13" s="174">
        <f t="shared" si="20"/>
        <v>60.732978723400002</v>
      </c>
      <c r="W13" s="174">
        <v>-141.71063829786999</v>
      </c>
      <c r="X13" s="174">
        <f t="shared" si="8"/>
        <v>0</v>
      </c>
      <c r="Y13" s="174">
        <f t="shared" si="9"/>
        <v>141.71063829786999</v>
      </c>
      <c r="Z13" s="174">
        <v>7300.0959999999995</v>
      </c>
      <c r="AA13" s="174">
        <v>0</v>
      </c>
      <c r="AB13" s="174">
        <f t="shared" si="10"/>
        <v>7502.5396170212698</v>
      </c>
      <c r="AC13" s="174">
        <f t="shared" si="11"/>
        <v>0</v>
      </c>
      <c r="AE13" s="174">
        <v>1483.443353939811</v>
      </c>
      <c r="AG13" s="175">
        <v>0.77362125528354786</v>
      </c>
      <c r="AH13" s="5">
        <v>0</v>
      </c>
      <c r="AI13" s="5">
        <v>0</v>
      </c>
      <c r="AL13" s="177">
        <v>-5000</v>
      </c>
      <c r="AM13" s="178">
        <v>-6779.6610170000004</v>
      </c>
      <c r="AN13" s="178">
        <f t="shared" si="12"/>
        <v>6779.6610170000004</v>
      </c>
      <c r="AO13" s="178">
        <f t="shared" si="13"/>
        <v>0</v>
      </c>
      <c r="AP13" s="178">
        <v>-1553.672292</v>
      </c>
      <c r="AQ13" s="178">
        <f t="shared" si="14"/>
        <v>1553.672292</v>
      </c>
      <c r="AR13" s="178">
        <f t="shared" si="15"/>
        <v>0</v>
      </c>
      <c r="AS13" s="178">
        <v>4149.3703623299998</v>
      </c>
      <c r="AT13" s="178">
        <f t="shared" si="16"/>
        <v>0</v>
      </c>
      <c r="AU13" s="178">
        <f t="shared" si="17"/>
        <v>4149.3703623299998</v>
      </c>
      <c r="AV13" s="178">
        <v>0</v>
      </c>
      <c r="AZ13" s="32">
        <v>948.49916551000001</v>
      </c>
      <c r="BA13" s="5">
        <f t="shared" si="0"/>
        <v>0.18916562936467415</v>
      </c>
    </row>
    <row r="14" spans="1:53" x14ac:dyDescent="0.35">
      <c r="B14" s="173">
        <f t="shared" si="18"/>
        <v>9</v>
      </c>
      <c r="C14" s="174">
        <v>-5346.1868510521208</v>
      </c>
      <c r="D14" s="174">
        <f t="shared" si="1"/>
        <v>0</v>
      </c>
      <c r="E14" s="174">
        <f t="shared" si="2"/>
        <v>5346.1868510521208</v>
      </c>
      <c r="F14" s="174">
        <v>-378.26702127660002</v>
      </c>
      <c r="G14" s="174">
        <f t="shared" si="3"/>
        <v>0</v>
      </c>
      <c r="H14" s="174">
        <f t="shared" si="4"/>
        <v>378.26702127660002</v>
      </c>
      <c r="I14" s="174">
        <v>32115.912</v>
      </c>
      <c r="J14" s="174">
        <v>1952.7260000000001</v>
      </c>
      <c r="K14" s="174">
        <f t="shared" si="5"/>
        <v>39793.091872328725</v>
      </c>
      <c r="L14" s="174">
        <f t="shared" si="6"/>
        <v>0</v>
      </c>
      <c r="N14" s="174">
        <v>10571.615847326309</v>
      </c>
      <c r="O14" s="174">
        <v>1342.4069999999999</v>
      </c>
      <c r="P14" s="174">
        <v>0</v>
      </c>
      <c r="Q14" s="174">
        <f t="shared" si="7"/>
        <v>11914.022847326309</v>
      </c>
      <c r="R14" s="176"/>
      <c r="S14" s="173">
        <v>9</v>
      </c>
      <c r="T14" s="174">
        <v>-46.330851063830004</v>
      </c>
      <c r="U14" s="174">
        <f t="shared" si="19"/>
        <v>0</v>
      </c>
      <c r="V14" s="174">
        <f t="shared" si="20"/>
        <v>46.330851063830004</v>
      </c>
      <c r="W14" s="174">
        <v>-108.10638297872001</v>
      </c>
      <c r="X14" s="174">
        <f t="shared" si="8"/>
        <v>0</v>
      </c>
      <c r="Y14" s="174">
        <f t="shared" si="9"/>
        <v>108.10638297872001</v>
      </c>
      <c r="Z14" s="174">
        <v>7380.4189999999999</v>
      </c>
      <c r="AA14" s="174">
        <v>0</v>
      </c>
      <c r="AB14" s="174">
        <f t="shared" si="10"/>
        <v>7534.8562340425497</v>
      </c>
      <c r="AC14" s="174">
        <f t="shared" si="11"/>
        <v>0</v>
      </c>
      <c r="AE14" s="174">
        <v>1581.399830416711</v>
      </c>
      <c r="AG14" s="175">
        <v>0.77362125528354786</v>
      </c>
      <c r="AH14" s="5">
        <v>0</v>
      </c>
      <c r="AI14" s="5">
        <v>0</v>
      </c>
      <c r="AL14" s="177">
        <v>-5000</v>
      </c>
      <c r="AM14" s="178">
        <v>-6779.6610170000004</v>
      </c>
      <c r="AN14" s="178">
        <f t="shared" si="12"/>
        <v>6779.6610170000004</v>
      </c>
      <c r="AO14" s="178">
        <f t="shared" si="13"/>
        <v>0</v>
      </c>
      <c r="AP14" s="178">
        <v>-1553.672292</v>
      </c>
      <c r="AQ14" s="178">
        <f t="shared" si="14"/>
        <v>1553.672292</v>
      </c>
      <c r="AR14" s="178">
        <f t="shared" si="15"/>
        <v>0</v>
      </c>
      <c r="AS14" s="178">
        <v>4149.3703623299998</v>
      </c>
      <c r="AT14" s="178">
        <f t="shared" si="16"/>
        <v>0</v>
      </c>
      <c r="AU14" s="178">
        <f t="shared" si="17"/>
        <v>4149.3703623299998</v>
      </c>
      <c r="AV14" s="178">
        <v>0</v>
      </c>
      <c r="AY14" s="5" t="s">
        <v>107</v>
      </c>
      <c r="AZ14" s="32">
        <v>261.55916551000001</v>
      </c>
      <c r="BA14" s="5">
        <f t="shared" si="0"/>
        <v>5.2164520496118964E-2</v>
      </c>
    </row>
    <row r="15" spans="1:53" x14ac:dyDescent="0.35">
      <c r="B15" s="173">
        <f t="shared" si="18"/>
        <v>10</v>
      </c>
      <c r="C15" s="174">
        <v>-2877.243632617879</v>
      </c>
      <c r="D15" s="174">
        <f t="shared" si="1"/>
        <v>0</v>
      </c>
      <c r="E15" s="174">
        <f t="shared" si="2"/>
        <v>2877.243632617879</v>
      </c>
      <c r="F15" s="174">
        <v>-335.26170212765999</v>
      </c>
      <c r="G15" s="174">
        <f t="shared" si="3"/>
        <v>0</v>
      </c>
      <c r="H15" s="174">
        <f t="shared" si="4"/>
        <v>335.26170212765999</v>
      </c>
      <c r="I15" s="174">
        <v>33632.042000000001</v>
      </c>
      <c r="J15" s="174">
        <v>1727.3910000000001</v>
      </c>
      <c r="K15" s="174">
        <f t="shared" si="5"/>
        <v>38571.938334745544</v>
      </c>
      <c r="L15" s="174">
        <f t="shared" si="6"/>
        <v>0</v>
      </c>
      <c r="N15" s="174">
        <v>10571.615847326309</v>
      </c>
      <c r="O15" s="174">
        <v>1342.4069999999999</v>
      </c>
      <c r="P15" s="174">
        <v>0</v>
      </c>
      <c r="Q15" s="174">
        <f t="shared" si="7"/>
        <v>11914.022847326309</v>
      </c>
      <c r="R15" s="176"/>
      <c r="S15" s="173">
        <v>10</v>
      </c>
      <c r="T15" s="174">
        <v>-37.827659574469997</v>
      </c>
      <c r="U15" s="174">
        <f t="shared" si="19"/>
        <v>0</v>
      </c>
      <c r="V15" s="174">
        <f t="shared" si="20"/>
        <v>37.827659574469997</v>
      </c>
      <c r="W15" s="174">
        <v>0</v>
      </c>
      <c r="X15" s="174">
        <f t="shared" si="8"/>
        <v>0</v>
      </c>
      <c r="Y15" s="174">
        <f t="shared" si="9"/>
        <v>0</v>
      </c>
      <c r="Z15" s="174">
        <v>8177.7539999999999</v>
      </c>
      <c r="AA15" s="174">
        <v>0</v>
      </c>
      <c r="AB15" s="174">
        <f t="shared" si="10"/>
        <v>8215.5816595744691</v>
      </c>
      <c r="AC15" s="174">
        <f t="shared" si="11"/>
        <v>0</v>
      </c>
      <c r="AE15" s="174">
        <v>1581.399830416711</v>
      </c>
      <c r="AG15" s="175">
        <v>0</v>
      </c>
      <c r="AH15" s="5">
        <v>0</v>
      </c>
      <c r="AI15" s="5">
        <v>0</v>
      </c>
      <c r="AL15" s="177">
        <v>-5000</v>
      </c>
      <c r="AM15" s="178">
        <v>-6779.6610170000004</v>
      </c>
      <c r="AN15" s="178">
        <f t="shared" si="12"/>
        <v>6779.6610170000004</v>
      </c>
      <c r="AO15" s="178">
        <f t="shared" si="13"/>
        <v>0</v>
      </c>
      <c r="AP15" s="178">
        <v>-1553.672292</v>
      </c>
      <c r="AQ15" s="178">
        <f t="shared" si="14"/>
        <v>1553.672292</v>
      </c>
      <c r="AR15" s="178">
        <f t="shared" si="15"/>
        <v>0</v>
      </c>
      <c r="AS15" s="178">
        <v>4149.3703623299998</v>
      </c>
      <c r="AT15" s="178">
        <f t="shared" si="16"/>
        <v>0</v>
      </c>
      <c r="AU15" s="178">
        <f t="shared" si="17"/>
        <v>4149.3703623299998</v>
      </c>
      <c r="AV15" s="178">
        <v>0</v>
      </c>
      <c r="AZ15" s="32">
        <v>261.55916551000001</v>
      </c>
      <c r="BA15" s="5">
        <f t="shared" si="0"/>
        <v>5.2164520496118964E-2</v>
      </c>
    </row>
    <row r="16" spans="1:53" x14ac:dyDescent="0.35">
      <c r="B16" s="173">
        <f t="shared" si="18"/>
        <v>11</v>
      </c>
      <c r="C16" s="174">
        <v>3309.5519199363212</v>
      </c>
      <c r="D16" s="174">
        <f t="shared" si="1"/>
        <v>3309.5519199363212</v>
      </c>
      <c r="E16" s="174">
        <f t="shared" si="2"/>
        <v>0</v>
      </c>
      <c r="F16" s="174">
        <v>-1382.79642553191</v>
      </c>
      <c r="G16" s="174">
        <f t="shared" si="3"/>
        <v>0</v>
      </c>
      <c r="H16" s="174">
        <f t="shared" si="4"/>
        <v>1382.79642553191</v>
      </c>
      <c r="I16" s="174">
        <v>34203.631999999998</v>
      </c>
      <c r="J16" s="174">
        <v>1568.24</v>
      </c>
      <c r="K16" s="174">
        <f t="shared" si="5"/>
        <v>37154.668425531905</v>
      </c>
      <c r="L16" s="174">
        <f t="shared" si="6"/>
        <v>3309.5519199363212</v>
      </c>
      <c r="N16" s="174">
        <v>10571.615847326309</v>
      </c>
      <c r="O16" s="174">
        <v>1342.4069999999999</v>
      </c>
      <c r="P16" s="174">
        <v>0</v>
      </c>
      <c r="Q16" s="174">
        <f t="shared" si="7"/>
        <v>11914.022847326309</v>
      </c>
      <c r="R16" s="176"/>
      <c r="S16" s="173">
        <v>11</v>
      </c>
      <c r="T16" s="174">
        <v>-396.96919148936001</v>
      </c>
      <c r="U16" s="174">
        <f t="shared" si="19"/>
        <v>0</v>
      </c>
      <c r="V16" s="174">
        <f t="shared" si="20"/>
        <v>396.96919148936001</v>
      </c>
      <c r="W16" s="174">
        <v>508.7664893617</v>
      </c>
      <c r="X16" s="174">
        <f t="shared" si="8"/>
        <v>508.7664893617</v>
      </c>
      <c r="Y16" s="174">
        <f t="shared" si="9"/>
        <v>0</v>
      </c>
      <c r="Z16" s="174">
        <v>9857.1650000000009</v>
      </c>
      <c r="AA16" s="174">
        <v>0</v>
      </c>
      <c r="AB16" s="174">
        <f t="shared" si="10"/>
        <v>10254.13419148936</v>
      </c>
      <c r="AC16" s="174">
        <f t="shared" si="11"/>
        <v>508.7664893617</v>
      </c>
      <c r="AE16" s="174">
        <v>1632.955870667711</v>
      </c>
      <c r="AG16" s="175">
        <v>0</v>
      </c>
      <c r="AH16" s="5">
        <v>0</v>
      </c>
      <c r="AI16" s="5">
        <v>0</v>
      </c>
      <c r="AL16" s="177">
        <v>578.16100895</v>
      </c>
      <c r="AM16" s="178">
        <v>-6779.6610170000004</v>
      </c>
      <c r="AN16" s="178">
        <f t="shared" si="12"/>
        <v>6779.6610170000004</v>
      </c>
      <c r="AO16" s="178">
        <f t="shared" si="13"/>
        <v>0</v>
      </c>
      <c r="AP16" s="178">
        <v>-1553.672292</v>
      </c>
      <c r="AQ16" s="178">
        <f t="shared" si="14"/>
        <v>1553.672292</v>
      </c>
      <c r="AR16" s="178">
        <f t="shared" si="15"/>
        <v>0</v>
      </c>
      <c r="AS16" s="178">
        <v>5194.2703623300004</v>
      </c>
      <c r="AT16" s="178">
        <f t="shared" si="16"/>
        <v>0</v>
      </c>
      <c r="AU16" s="178">
        <f t="shared" si="17"/>
        <v>5194.2703623300004</v>
      </c>
      <c r="AV16" s="178">
        <v>651.21892933000004</v>
      </c>
      <c r="AZ16" s="32">
        <v>948.49916551000001</v>
      </c>
      <c r="BA16" s="5">
        <f t="shared" si="0"/>
        <v>0.18916562936467415</v>
      </c>
    </row>
    <row r="17" spans="2:53" x14ac:dyDescent="0.35">
      <c r="B17" s="173">
        <f t="shared" si="18"/>
        <v>12</v>
      </c>
      <c r="C17" s="174">
        <v>5392.3875990646702</v>
      </c>
      <c r="D17" s="174">
        <f t="shared" si="1"/>
        <v>5392.3875990646702</v>
      </c>
      <c r="E17" s="174">
        <f t="shared" si="2"/>
        <v>0</v>
      </c>
      <c r="F17" s="174">
        <v>-1386.69429787234</v>
      </c>
      <c r="G17" s="174">
        <f t="shared" si="3"/>
        <v>0</v>
      </c>
      <c r="H17" s="174">
        <f t="shared" si="4"/>
        <v>1386.69429787234</v>
      </c>
      <c r="I17" s="174">
        <v>34988.68</v>
      </c>
      <c r="J17" s="174">
        <v>1570.1769999999999</v>
      </c>
      <c r="K17" s="174">
        <f t="shared" si="5"/>
        <v>37945.551297872342</v>
      </c>
      <c r="L17" s="174">
        <f t="shared" si="6"/>
        <v>5392.3875990646702</v>
      </c>
      <c r="N17" s="174">
        <v>10555.905846475949</v>
      </c>
      <c r="O17" s="174">
        <v>1342.4069999999999</v>
      </c>
      <c r="P17" s="174">
        <v>0</v>
      </c>
      <c r="Q17" s="174">
        <f t="shared" si="7"/>
        <v>11898.312846475948</v>
      </c>
      <c r="R17" s="176"/>
      <c r="S17" s="173">
        <v>12</v>
      </c>
      <c r="T17" s="174">
        <v>-405.04578723404001</v>
      </c>
      <c r="U17" s="174">
        <f t="shared" si="19"/>
        <v>0</v>
      </c>
      <c r="V17" s="174">
        <f t="shared" si="20"/>
        <v>405.04578723404001</v>
      </c>
      <c r="W17" s="174">
        <v>1542.8519723404299</v>
      </c>
      <c r="X17" s="174">
        <f t="shared" si="8"/>
        <v>1542.8519723404299</v>
      </c>
      <c r="Y17" s="174">
        <f t="shared" si="9"/>
        <v>0</v>
      </c>
      <c r="Z17" s="174">
        <v>11506.75</v>
      </c>
      <c r="AA17" s="174">
        <v>0</v>
      </c>
      <c r="AB17" s="174">
        <f t="shared" si="10"/>
        <v>11911.795787234039</v>
      </c>
      <c r="AC17" s="174">
        <f t="shared" si="11"/>
        <v>1542.8519723404299</v>
      </c>
      <c r="AE17" s="174">
        <v>1632.955870667711</v>
      </c>
      <c r="AG17" s="175">
        <v>0</v>
      </c>
      <c r="AH17" s="5">
        <v>0</v>
      </c>
      <c r="AI17" s="5">
        <v>0</v>
      </c>
      <c r="AL17" s="177">
        <v>5000</v>
      </c>
      <c r="AM17" s="178">
        <v>-6779.6610170000004</v>
      </c>
      <c r="AN17" s="178">
        <f t="shared" si="12"/>
        <v>6779.6610170000004</v>
      </c>
      <c r="AO17" s="178">
        <f t="shared" si="13"/>
        <v>0</v>
      </c>
      <c r="AP17" s="178">
        <v>-1521.4124100900001</v>
      </c>
      <c r="AQ17" s="178">
        <f t="shared" si="14"/>
        <v>1521.4124100900001</v>
      </c>
      <c r="AR17" s="178">
        <f t="shared" si="15"/>
        <v>0</v>
      </c>
      <c r="AS17" s="178">
        <v>6239.17036233</v>
      </c>
      <c r="AT17" s="178">
        <f t="shared" si="16"/>
        <v>0</v>
      </c>
      <c r="AU17" s="178">
        <f t="shared" si="17"/>
        <v>6239.17036233</v>
      </c>
      <c r="AV17" s="178">
        <v>948.49916551000001</v>
      </c>
      <c r="AZ17" s="32">
        <v>981.21892933000004</v>
      </c>
      <c r="BA17" s="5">
        <f t="shared" si="0"/>
        <v>0.19569115404697138</v>
      </c>
    </row>
    <row r="18" spans="2:53" x14ac:dyDescent="0.35">
      <c r="B18" s="173">
        <f t="shared" si="18"/>
        <v>13</v>
      </c>
      <c r="C18" s="174">
        <v>8979.1705526759797</v>
      </c>
      <c r="D18" s="174">
        <f t="shared" si="1"/>
        <v>8979.1705526759797</v>
      </c>
      <c r="E18" s="174">
        <f t="shared" si="2"/>
        <v>0</v>
      </c>
      <c r="F18" s="174">
        <v>-1385.3336595744699</v>
      </c>
      <c r="G18" s="174">
        <f t="shared" si="3"/>
        <v>0</v>
      </c>
      <c r="H18" s="174">
        <f t="shared" si="4"/>
        <v>1385.3336595744699</v>
      </c>
      <c r="I18" s="174">
        <v>35871.457000000002</v>
      </c>
      <c r="J18" s="174">
        <v>1571.902</v>
      </c>
      <c r="K18" s="174">
        <f t="shared" si="5"/>
        <v>38828.692659574474</v>
      </c>
      <c r="L18" s="174">
        <f t="shared" si="6"/>
        <v>8979.1705526759797</v>
      </c>
      <c r="N18" s="174">
        <v>10540.1958456256</v>
      </c>
      <c r="O18" s="174">
        <v>1342.4069999999999</v>
      </c>
      <c r="P18" s="174">
        <v>0</v>
      </c>
      <c r="Q18" s="174">
        <f t="shared" si="7"/>
        <v>11882.602845625599</v>
      </c>
      <c r="R18" s="176"/>
      <c r="S18" s="173">
        <v>13</v>
      </c>
      <c r="T18" s="174">
        <v>-467.37982978723005</v>
      </c>
      <c r="U18" s="174">
        <f t="shared" si="19"/>
        <v>0</v>
      </c>
      <c r="V18" s="174">
        <f t="shared" si="20"/>
        <v>467.37982978723005</v>
      </c>
      <c r="W18" s="174">
        <v>2092.91902765957</v>
      </c>
      <c r="X18" s="174">
        <f t="shared" si="8"/>
        <v>2092.91902765957</v>
      </c>
      <c r="Y18" s="174">
        <f t="shared" si="9"/>
        <v>0</v>
      </c>
      <c r="Z18" s="174">
        <v>12788.484</v>
      </c>
      <c r="AA18" s="174">
        <v>0</v>
      </c>
      <c r="AB18" s="174">
        <f t="shared" si="10"/>
        <v>13255.863829787231</v>
      </c>
      <c r="AC18" s="174">
        <f t="shared" si="11"/>
        <v>2092.91902765957</v>
      </c>
      <c r="AE18" s="174">
        <v>1581.399830416711</v>
      </c>
      <c r="AG18" s="175">
        <v>0</v>
      </c>
      <c r="AH18" s="5">
        <v>0</v>
      </c>
      <c r="AI18" s="5">
        <v>0</v>
      </c>
      <c r="AL18" s="177">
        <v>5000</v>
      </c>
      <c r="AM18" s="178">
        <v>-6779.6610170000004</v>
      </c>
      <c r="AN18" s="178">
        <f t="shared" si="12"/>
        <v>6779.6610170000004</v>
      </c>
      <c r="AO18" s="178">
        <f t="shared" si="13"/>
        <v>0</v>
      </c>
      <c r="AP18" s="178">
        <v>-504.93229200000002</v>
      </c>
      <c r="AQ18" s="178">
        <f t="shared" si="14"/>
        <v>504.93229200000002</v>
      </c>
      <c r="AR18" s="178">
        <f t="shared" si="15"/>
        <v>0</v>
      </c>
      <c r="AS18" s="178">
        <v>7255.1905985100002</v>
      </c>
      <c r="AT18" s="178">
        <f t="shared" si="16"/>
        <v>0</v>
      </c>
      <c r="AU18" s="178">
        <f t="shared" si="17"/>
        <v>7255.1905985100002</v>
      </c>
      <c r="AV18" s="178">
        <v>261.55916551000001</v>
      </c>
      <c r="AZ18" s="32">
        <v>294.27892932999998</v>
      </c>
      <c r="BA18" s="5">
        <f t="shared" si="0"/>
        <v>5.8690045178416153E-2</v>
      </c>
    </row>
    <row r="19" spans="2:53" x14ac:dyDescent="0.35">
      <c r="B19" s="173">
        <f t="shared" si="18"/>
        <v>14</v>
      </c>
      <c r="C19" s="174">
        <v>7951.1189825248202</v>
      </c>
      <c r="D19" s="174">
        <f t="shared" si="1"/>
        <v>7951.1189825248202</v>
      </c>
      <c r="E19" s="174">
        <f t="shared" si="2"/>
        <v>0</v>
      </c>
      <c r="F19" s="174">
        <v>-1406.16770212766</v>
      </c>
      <c r="G19" s="174">
        <f t="shared" si="3"/>
        <v>0</v>
      </c>
      <c r="H19" s="174">
        <f t="shared" si="4"/>
        <v>1406.16770212766</v>
      </c>
      <c r="I19" s="174">
        <v>36210.646999999997</v>
      </c>
      <c r="J19" s="174">
        <v>1573.49</v>
      </c>
      <c r="K19" s="174">
        <f t="shared" si="5"/>
        <v>39190.304702127658</v>
      </c>
      <c r="L19" s="174">
        <f t="shared" si="6"/>
        <v>7951.1189825248202</v>
      </c>
      <c r="N19" s="174">
        <v>10540.1958456256</v>
      </c>
      <c r="O19" s="174">
        <v>1342.4069999999999</v>
      </c>
      <c r="P19" s="174">
        <v>0</v>
      </c>
      <c r="Q19" s="174">
        <f t="shared" si="7"/>
        <v>11882.602845625599</v>
      </c>
      <c r="R19" s="176"/>
      <c r="S19" s="173">
        <v>14</v>
      </c>
      <c r="T19" s="174">
        <v>-438.64046808511</v>
      </c>
      <c r="U19" s="174">
        <f t="shared" si="19"/>
        <v>0</v>
      </c>
      <c r="V19" s="174">
        <f t="shared" si="20"/>
        <v>438.64046808511</v>
      </c>
      <c r="W19" s="174">
        <v>2401.4739744680901</v>
      </c>
      <c r="X19" s="174">
        <f t="shared" si="8"/>
        <v>2401.4739744680901</v>
      </c>
      <c r="Y19" s="174">
        <f t="shared" si="9"/>
        <v>0</v>
      </c>
      <c r="Z19" s="174">
        <v>12777.052</v>
      </c>
      <c r="AA19" s="174">
        <v>0</v>
      </c>
      <c r="AB19" s="174">
        <f t="shared" si="10"/>
        <v>13215.69246808511</v>
      </c>
      <c r="AC19" s="174">
        <f t="shared" si="11"/>
        <v>2401.4739744680901</v>
      </c>
      <c r="AE19" s="174">
        <v>1607.177850542211</v>
      </c>
      <c r="AG19" s="175">
        <v>0</v>
      </c>
      <c r="AH19" s="5">
        <v>0</v>
      </c>
      <c r="AI19" s="5">
        <v>0</v>
      </c>
      <c r="AL19" s="177">
        <v>5000</v>
      </c>
      <c r="AM19" s="178">
        <v>-6779.6610170000004</v>
      </c>
      <c r="AN19" s="178">
        <f t="shared" si="12"/>
        <v>6779.6610170000004</v>
      </c>
      <c r="AO19" s="178">
        <f t="shared" si="13"/>
        <v>0</v>
      </c>
      <c r="AP19" s="178">
        <v>-757.72198806999995</v>
      </c>
      <c r="AQ19" s="178">
        <f t="shared" si="14"/>
        <v>757.72198806999995</v>
      </c>
      <c r="AR19" s="178">
        <f t="shared" si="15"/>
        <v>0</v>
      </c>
      <c r="AS19" s="178">
        <v>7002.4009024400002</v>
      </c>
      <c r="AT19" s="178">
        <f t="shared" si="16"/>
        <v>0</v>
      </c>
      <c r="AU19" s="178">
        <f t="shared" si="17"/>
        <v>7002.4009024400002</v>
      </c>
      <c r="AV19" s="178">
        <v>261.55916551000001</v>
      </c>
      <c r="AZ19" s="32">
        <v>0</v>
      </c>
      <c r="BA19" s="5">
        <f t="shared" si="0"/>
        <v>0</v>
      </c>
    </row>
    <row r="20" spans="2:53" x14ac:dyDescent="0.35">
      <c r="B20" s="173">
        <f t="shared" si="18"/>
        <v>15</v>
      </c>
      <c r="C20" s="174">
        <v>7999.7170344977603</v>
      </c>
      <c r="D20" s="174">
        <f t="shared" si="1"/>
        <v>7999.7170344977603</v>
      </c>
      <c r="E20" s="174">
        <f t="shared" si="2"/>
        <v>0</v>
      </c>
      <c r="F20" s="174">
        <v>-1437.37940425532</v>
      </c>
      <c r="G20" s="174">
        <f t="shared" si="3"/>
        <v>0</v>
      </c>
      <c r="H20" s="174">
        <f t="shared" si="4"/>
        <v>1437.37940425532</v>
      </c>
      <c r="I20" s="174">
        <v>35437.512000000002</v>
      </c>
      <c r="J20" s="174">
        <v>1574.3240000000001</v>
      </c>
      <c r="K20" s="174">
        <f t="shared" si="5"/>
        <v>38449.215404255323</v>
      </c>
      <c r="L20" s="174">
        <f t="shared" si="6"/>
        <v>7999.7170344977603</v>
      </c>
      <c r="N20" s="174">
        <v>10555.905846475949</v>
      </c>
      <c r="O20" s="174">
        <v>1342.4069999999999</v>
      </c>
      <c r="P20" s="174">
        <v>0</v>
      </c>
      <c r="Q20" s="174">
        <f t="shared" si="7"/>
        <v>11898.312846475948</v>
      </c>
      <c r="R20" s="176"/>
      <c r="S20" s="173">
        <v>15</v>
      </c>
      <c r="T20" s="174">
        <v>-400.62557446809001</v>
      </c>
      <c r="U20" s="174">
        <f t="shared" si="19"/>
        <v>0</v>
      </c>
      <c r="V20" s="174">
        <f t="shared" si="20"/>
        <v>400.62557446809001</v>
      </c>
      <c r="W20" s="174">
        <v>2248.6786021276598</v>
      </c>
      <c r="X20" s="174">
        <f t="shared" si="8"/>
        <v>2248.6786021276598</v>
      </c>
      <c r="Y20" s="174">
        <f t="shared" si="9"/>
        <v>0</v>
      </c>
      <c r="Z20" s="174">
        <v>12124.716</v>
      </c>
      <c r="AA20" s="174">
        <v>0</v>
      </c>
      <c r="AB20" s="174">
        <f t="shared" si="10"/>
        <v>12525.34157446809</v>
      </c>
      <c r="AC20" s="174">
        <f t="shared" si="11"/>
        <v>2248.6786021276598</v>
      </c>
      <c r="AE20" s="174">
        <v>1581.399830416711</v>
      </c>
      <c r="AG20" s="175">
        <v>0</v>
      </c>
      <c r="AH20" s="5">
        <v>0</v>
      </c>
      <c r="AI20" s="5">
        <v>0</v>
      </c>
      <c r="AL20" s="177">
        <v>5000</v>
      </c>
      <c r="AM20" s="178">
        <v>-6779.6610170000004</v>
      </c>
      <c r="AN20" s="178">
        <f t="shared" si="12"/>
        <v>6779.6610170000004</v>
      </c>
      <c r="AO20" s="178">
        <f t="shared" si="13"/>
        <v>0</v>
      </c>
      <c r="AP20" s="178">
        <v>-1521.4124100900001</v>
      </c>
      <c r="AQ20" s="178">
        <f t="shared" si="14"/>
        <v>1521.4124100900001</v>
      </c>
      <c r="AR20" s="178">
        <f t="shared" si="15"/>
        <v>0</v>
      </c>
      <c r="AS20" s="178">
        <v>6239.17036233</v>
      </c>
      <c r="AT20" s="178">
        <f t="shared" si="16"/>
        <v>0</v>
      </c>
      <c r="AU20" s="178">
        <f t="shared" si="17"/>
        <v>6239.17036233</v>
      </c>
      <c r="AV20" s="178">
        <v>948.49916551000001</v>
      </c>
      <c r="AZ20" s="32">
        <v>0</v>
      </c>
      <c r="BA20" s="5">
        <f t="shared" si="0"/>
        <v>0</v>
      </c>
    </row>
    <row r="21" spans="2:53" x14ac:dyDescent="0.35">
      <c r="B21" s="173">
        <f t="shared" si="18"/>
        <v>16</v>
      </c>
      <c r="C21" s="174">
        <v>5222.2750308759696</v>
      </c>
      <c r="D21" s="174">
        <f t="shared" si="1"/>
        <v>5222.2750308759696</v>
      </c>
      <c r="E21" s="174">
        <f t="shared" si="2"/>
        <v>0</v>
      </c>
      <c r="F21" s="174">
        <v>-1430.7123829787199</v>
      </c>
      <c r="G21" s="174">
        <f t="shared" si="3"/>
        <v>0</v>
      </c>
      <c r="H21" s="174">
        <f t="shared" si="4"/>
        <v>1430.7123829787199</v>
      </c>
      <c r="I21" s="174">
        <v>35147.108999999997</v>
      </c>
      <c r="J21" s="174">
        <v>1572.316</v>
      </c>
      <c r="K21" s="174">
        <f t="shared" si="5"/>
        <v>38150.137382978719</v>
      </c>
      <c r="L21" s="174">
        <f t="shared" si="6"/>
        <v>5222.2750308759696</v>
      </c>
      <c r="N21" s="174">
        <v>10571.615847326309</v>
      </c>
      <c r="O21" s="174">
        <v>1342.4069999999999</v>
      </c>
      <c r="P21" s="174">
        <v>0</v>
      </c>
      <c r="Q21" s="174">
        <f t="shared" si="7"/>
        <v>11914.022847326309</v>
      </c>
      <c r="R21" s="176"/>
      <c r="S21" s="173">
        <v>16</v>
      </c>
      <c r="T21" s="174">
        <v>-393.46600000000001</v>
      </c>
      <c r="U21" s="174">
        <f t="shared" si="19"/>
        <v>0</v>
      </c>
      <c r="V21" s="174">
        <f t="shared" si="20"/>
        <v>393.46600000000001</v>
      </c>
      <c r="W21" s="174">
        <v>1569.8700574468101</v>
      </c>
      <c r="X21" s="174">
        <f t="shared" si="8"/>
        <v>1569.8700574468101</v>
      </c>
      <c r="Y21" s="174">
        <f t="shared" si="9"/>
        <v>0</v>
      </c>
      <c r="Z21" s="174">
        <v>11305.368</v>
      </c>
      <c r="AA21" s="174">
        <v>0</v>
      </c>
      <c r="AB21" s="174">
        <f t="shared" si="10"/>
        <v>11698.834000000001</v>
      </c>
      <c r="AC21" s="174">
        <f t="shared" si="11"/>
        <v>1569.8700574468101</v>
      </c>
      <c r="AE21" s="174">
        <v>1581.399830416711</v>
      </c>
      <c r="AG21" s="175">
        <v>0</v>
      </c>
      <c r="AH21" s="5">
        <v>0</v>
      </c>
      <c r="AI21" s="5">
        <v>0</v>
      </c>
      <c r="AL21" s="177">
        <v>5000</v>
      </c>
      <c r="AM21" s="178">
        <v>-6779.6610170000004</v>
      </c>
      <c r="AN21" s="178">
        <f t="shared" si="12"/>
        <v>6779.6610170000004</v>
      </c>
      <c r="AO21" s="178">
        <f t="shared" si="13"/>
        <v>0</v>
      </c>
      <c r="AP21" s="178">
        <v>-1553.672292</v>
      </c>
      <c r="AQ21" s="178">
        <f t="shared" si="14"/>
        <v>1553.672292</v>
      </c>
      <c r="AR21" s="178">
        <f t="shared" si="15"/>
        <v>0</v>
      </c>
      <c r="AS21" s="178">
        <v>5194.2703623300004</v>
      </c>
      <c r="AT21" s="178">
        <f t="shared" si="16"/>
        <v>0</v>
      </c>
      <c r="AU21" s="178">
        <f t="shared" si="17"/>
        <v>5194.2703623300004</v>
      </c>
      <c r="AV21" s="178">
        <v>981.21892933000004</v>
      </c>
      <c r="AZ21" s="32">
        <v>0</v>
      </c>
      <c r="BA21" s="5">
        <f t="shared" si="0"/>
        <v>0</v>
      </c>
    </row>
    <row r="22" spans="2:53" x14ac:dyDescent="0.35">
      <c r="B22" s="173">
        <f t="shared" si="18"/>
        <v>17</v>
      </c>
      <c r="C22" s="174">
        <v>-2778.6104192584098</v>
      </c>
      <c r="D22" s="174">
        <f t="shared" si="1"/>
        <v>0</v>
      </c>
      <c r="E22" s="174">
        <f t="shared" si="2"/>
        <v>2778.6104192584098</v>
      </c>
      <c r="F22" s="174">
        <v>-3196.00336170213</v>
      </c>
      <c r="G22" s="174">
        <f t="shared" si="3"/>
        <v>0</v>
      </c>
      <c r="H22" s="174">
        <f t="shared" si="4"/>
        <v>3196.00336170213</v>
      </c>
      <c r="I22" s="174">
        <v>35595.012999999999</v>
      </c>
      <c r="J22" s="174">
        <v>1914.402</v>
      </c>
      <c r="K22" s="174">
        <f t="shared" si="5"/>
        <v>43484.028780960543</v>
      </c>
      <c r="L22" s="174">
        <f t="shared" si="6"/>
        <v>0</v>
      </c>
      <c r="N22" s="174">
        <v>10571.615847326309</v>
      </c>
      <c r="O22" s="174">
        <v>1342.4069999999999</v>
      </c>
      <c r="P22" s="174">
        <v>249.16152263000001</v>
      </c>
      <c r="Q22" s="174">
        <f t="shared" si="7"/>
        <v>12163.184369956309</v>
      </c>
      <c r="R22" s="176"/>
      <c r="S22" s="173">
        <v>17</v>
      </c>
      <c r="T22" s="174">
        <v>-963.6894893617</v>
      </c>
      <c r="U22" s="174">
        <f t="shared" si="19"/>
        <v>0</v>
      </c>
      <c r="V22" s="174">
        <f t="shared" si="20"/>
        <v>963.6894893617</v>
      </c>
      <c r="W22" s="174">
        <v>-619.11872340425998</v>
      </c>
      <c r="X22" s="174">
        <f t="shared" si="8"/>
        <v>0</v>
      </c>
      <c r="Y22" s="174">
        <f t="shared" si="9"/>
        <v>619.11872340425998</v>
      </c>
      <c r="Z22" s="174">
        <v>10324.808000000001</v>
      </c>
      <c r="AA22" s="174">
        <v>0</v>
      </c>
      <c r="AB22" s="174">
        <f t="shared" si="10"/>
        <v>11907.616212765961</v>
      </c>
      <c r="AC22" s="174">
        <f t="shared" si="11"/>
        <v>0</v>
      </c>
      <c r="AE22" s="174">
        <v>1581.399830416711</v>
      </c>
      <c r="AG22" s="175">
        <v>0.77362125528354786</v>
      </c>
      <c r="AH22" s="5">
        <v>8.2234788180964108E-2</v>
      </c>
      <c r="AI22" s="5">
        <v>8.1433913327301918E-2</v>
      </c>
      <c r="AL22" s="177">
        <v>0</v>
      </c>
      <c r="AM22" s="178">
        <v>-6779.6610170000004</v>
      </c>
      <c r="AN22" s="178">
        <f t="shared" si="12"/>
        <v>6779.6610170000004</v>
      </c>
      <c r="AO22" s="178">
        <f t="shared" si="13"/>
        <v>0</v>
      </c>
      <c r="AP22" s="178">
        <v>-1553.672292</v>
      </c>
      <c r="AQ22" s="178">
        <f t="shared" si="14"/>
        <v>1553.672292</v>
      </c>
      <c r="AR22" s="178">
        <f t="shared" si="15"/>
        <v>0</v>
      </c>
      <c r="AS22" s="178">
        <v>4149.3703623299998</v>
      </c>
      <c r="AT22" s="178">
        <f t="shared" si="16"/>
        <v>0</v>
      </c>
      <c r="AU22" s="178">
        <f t="shared" si="17"/>
        <v>4149.3703623299998</v>
      </c>
      <c r="AV22" s="178">
        <v>294.27892932999998</v>
      </c>
      <c r="AZ22" s="32">
        <v>0</v>
      </c>
      <c r="BA22" s="5">
        <f t="shared" si="0"/>
        <v>0</v>
      </c>
    </row>
    <row r="23" spans="2:53" x14ac:dyDescent="0.35">
      <c r="B23" s="173">
        <f t="shared" si="18"/>
        <v>18</v>
      </c>
      <c r="C23" s="174">
        <v>-1738.05386244994</v>
      </c>
      <c r="D23" s="174">
        <f t="shared" si="1"/>
        <v>0</v>
      </c>
      <c r="E23" s="174">
        <f t="shared" si="2"/>
        <v>1738.05386244994</v>
      </c>
      <c r="F23" s="174">
        <v>-440.93085106383</v>
      </c>
      <c r="G23" s="174">
        <f t="shared" si="3"/>
        <v>0</v>
      </c>
      <c r="H23" s="174">
        <f t="shared" si="4"/>
        <v>440.93085106383</v>
      </c>
      <c r="I23" s="174">
        <v>37848.421000000002</v>
      </c>
      <c r="J23" s="174">
        <v>2170.46</v>
      </c>
      <c r="K23" s="174">
        <f t="shared" si="5"/>
        <v>42197.865713513769</v>
      </c>
      <c r="L23" s="174">
        <f t="shared" si="6"/>
        <v>0</v>
      </c>
      <c r="N23" s="174">
        <v>10571.615847326309</v>
      </c>
      <c r="O23" s="174">
        <v>0</v>
      </c>
      <c r="P23" s="174">
        <v>0</v>
      </c>
      <c r="Q23" s="174">
        <f t="shared" si="7"/>
        <v>10571.615847326309</v>
      </c>
      <c r="R23" s="176"/>
      <c r="S23" s="173">
        <v>18</v>
      </c>
      <c r="T23" s="174">
        <v>-85.794680851059994</v>
      </c>
      <c r="U23" s="174">
        <f t="shared" si="19"/>
        <v>0</v>
      </c>
      <c r="V23" s="174">
        <f t="shared" si="20"/>
        <v>85.794680851059994</v>
      </c>
      <c r="W23" s="174">
        <v>0</v>
      </c>
      <c r="X23" s="174">
        <f t="shared" si="8"/>
        <v>0</v>
      </c>
      <c r="Y23" s="174">
        <f t="shared" si="9"/>
        <v>0</v>
      </c>
      <c r="Z23" s="174">
        <v>9622.509</v>
      </c>
      <c r="AA23" s="174">
        <v>0</v>
      </c>
      <c r="AB23" s="174">
        <f t="shared" si="10"/>
        <v>9708.3036808510606</v>
      </c>
      <c r="AC23" s="174">
        <f t="shared" si="11"/>
        <v>0</v>
      </c>
      <c r="AE23" s="174">
        <v>1581.399830416711</v>
      </c>
      <c r="AG23" s="175">
        <v>0.77362125528354786</v>
      </c>
      <c r="AH23" s="5">
        <v>8.3115355620833262E-2</v>
      </c>
      <c r="AI23" s="5">
        <v>8.1433913327301918E-2</v>
      </c>
      <c r="AL23" s="177">
        <v>-5000</v>
      </c>
      <c r="AM23" s="178">
        <v>-5734.7610169999998</v>
      </c>
      <c r="AN23" s="178">
        <f t="shared" si="12"/>
        <v>5734.7610169999998</v>
      </c>
      <c r="AO23" s="178">
        <f t="shared" si="13"/>
        <v>0</v>
      </c>
      <c r="AP23" s="178">
        <v>-1553.672292</v>
      </c>
      <c r="AQ23" s="178">
        <f t="shared" si="14"/>
        <v>1553.672292</v>
      </c>
      <c r="AR23" s="178">
        <f t="shared" si="15"/>
        <v>0</v>
      </c>
      <c r="AS23" s="178">
        <v>3104.4703623300002</v>
      </c>
      <c r="AT23" s="178">
        <f t="shared" si="16"/>
        <v>0</v>
      </c>
      <c r="AU23" s="178">
        <f t="shared" si="17"/>
        <v>3104.4703623300002</v>
      </c>
      <c r="AV23" s="178">
        <v>0</v>
      </c>
      <c r="AZ23" s="32">
        <v>0</v>
      </c>
      <c r="BA23" s="5">
        <f t="shared" si="0"/>
        <v>0</v>
      </c>
    </row>
    <row r="24" spans="2:53" x14ac:dyDescent="0.35">
      <c r="B24" s="173">
        <f t="shared" si="18"/>
        <v>19</v>
      </c>
      <c r="C24" s="174">
        <v>-3560.4711054433701</v>
      </c>
      <c r="D24" s="174">
        <f t="shared" si="1"/>
        <v>0</v>
      </c>
      <c r="E24" s="174">
        <f t="shared" si="2"/>
        <v>3560.4711054433701</v>
      </c>
      <c r="F24" s="174">
        <v>-445.87659574468</v>
      </c>
      <c r="G24" s="174">
        <f t="shared" si="3"/>
        <v>0</v>
      </c>
      <c r="H24" s="174">
        <f t="shared" si="4"/>
        <v>445.87659574468</v>
      </c>
      <c r="I24" s="174">
        <v>39546.004000000001</v>
      </c>
      <c r="J24" s="174">
        <v>2273.2370000000001</v>
      </c>
      <c r="K24" s="174">
        <f t="shared" si="5"/>
        <v>45825.588701188055</v>
      </c>
      <c r="L24" s="174">
        <f t="shared" si="6"/>
        <v>0</v>
      </c>
      <c r="N24" s="174">
        <v>10555.905846475949</v>
      </c>
      <c r="O24" s="174">
        <v>0</v>
      </c>
      <c r="P24" s="174">
        <v>0</v>
      </c>
      <c r="Q24" s="174">
        <f t="shared" si="7"/>
        <v>10555.905846475949</v>
      </c>
      <c r="R24" s="176"/>
      <c r="S24" s="173">
        <v>19</v>
      </c>
      <c r="T24" s="174">
        <v>-102.72978723404</v>
      </c>
      <c r="U24" s="174">
        <f t="shared" si="19"/>
        <v>0</v>
      </c>
      <c r="V24" s="174">
        <f t="shared" si="20"/>
        <v>102.72978723404</v>
      </c>
      <c r="W24" s="174">
        <v>-36.921407659569979</v>
      </c>
      <c r="X24" s="174">
        <f t="shared" si="8"/>
        <v>0</v>
      </c>
      <c r="Y24" s="174">
        <f t="shared" si="9"/>
        <v>36.921407659569979</v>
      </c>
      <c r="Z24" s="174">
        <v>9376.7790000000005</v>
      </c>
      <c r="AA24" s="174">
        <v>0</v>
      </c>
      <c r="AB24" s="174">
        <f t="shared" si="10"/>
        <v>9516.43019489361</v>
      </c>
      <c r="AC24" s="174">
        <f t="shared" si="11"/>
        <v>0</v>
      </c>
      <c r="AE24" s="174">
        <v>1581.399830416711</v>
      </c>
      <c r="AG24" s="175">
        <v>0.77362125528354786</v>
      </c>
      <c r="AH24" s="5">
        <v>8.3404857244899808E-2</v>
      </c>
      <c r="AI24" s="5">
        <v>8.1939938532176418E-2</v>
      </c>
      <c r="AL24" s="177">
        <v>-5000</v>
      </c>
      <c r="AM24" s="178">
        <v>-4690.3208989100003</v>
      </c>
      <c r="AN24" s="178">
        <f t="shared" si="12"/>
        <v>4690.3208989100003</v>
      </c>
      <c r="AO24" s="178">
        <f t="shared" si="13"/>
        <v>0</v>
      </c>
      <c r="AP24" s="178">
        <v>-1553.672292</v>
      </c>
      <c r="AQ24" s="178">
        <f t="shared" si="14"/>
        <v>1553.672292</v>
      </c>
      <c r="AR24" s="178">
        <f t="shared" si="15"/>
        <v>0</v>
      </c>
      <c r="AS24" s="178">
        <v>2059.5703623300001</v>
      </c>
      <c r="AT24" s="178">
        <f t="shared" si="16"/>
        <v>0</v>
      </c>
      <c r="AU24" s="178">
        <f t="shared" si="17"/>
        <v>2059.5703623300001</v>
      </c>
      <c r="AV24" s="178">
        <v>0</v>
      </c>
      <c r="AZ24" s="32">
        <v>0</v>
      </c>
      <c r="BA24" s="5">
        <f t="shared" si="0"/>
        <v>0</v>
      </c>
    </row>
    <row r="25" spans="2:53" x14ac:dyDescent="0.35">
      <c r="B25" s="173">
        <f t="shared" si="18"/>
        <v>20</v>
      </c>
      <c r="C25" s="174">
        <v>-3581.3977005548099</v>
      </c>
      <c r="D25" s="174">
        <f t="shared" si="1"/>
        <v>0</v>
      </c>
      <c r="E25" s="174">
        <f t="shared" si="2"/>
        <v>3581.3977005548099</v>
      </c>
      <c r="F25" s="174">
        <v>-323.56063829787001</v>
      </c>
      <c r="G25" s="174">
        <f t="shared" si="3"/>
        <v>0</v>
      </c>
      <c r="H25" s="174">
        <f t="shared" si="4"/>
        <v>323.56063829787001</v>
      </c>
      <c r="I25" s="174">
        <v>39969.786999999997</v>
      </c>
      <c r="J25" s="174">
        <v>2306.6689999999999</v>
      </c>
      <c r="K25" s="174">
        <f t="shared" si="5"/>
        <v>46181.414338852679</v>
      </c>
      <c r="L25" s="174">
        <f t="shared" si="6"/>
        <v>0</v>
      </c>
      <c r="N25" s="174">
        <v>10540.1958456256</v>
      </c>
      <c r="O25" s="174">
        <v>0</v>
      </c>
      <c r="P25" s="174">
        <v>0</v>
      </c>
      <c r="Q25" s="174">
        <f t="shared" si="7"/>
        <v>10540.1958456256</v>
      </c>
      <c r="R25" s="176"/>
      <c r="S25" s="173">
        <v>20</v>
      </c>
      <c r="T25" s="174">
        <v>-85.545744680849992</v>
      </c>
      <c r="U25" s="174">
        <f t="shared" si="19"/>
        <v>0</v>
      </c>
      <c r="V25" s="174">
        <f t="shared" si="20"/>
        <v>85.545744680849992</v>
      </c>
      <c r="W25" s="174">
        <v>0</v>
      </c>
      <c r="X25" s="174">
        <f t="shared" si="8"/>
        <v>0</v>
      </c>
      <c r="Y25" s="174">
        <f t="shared" si="9"/>
        <v>0</v>
      </c>
      <c r="Z25" s="174">
        <v>9472</v>
      </c>
      <c r="AA25" s="174">
        <v>0</v>
      </c>
      <c r="AB25" s="174">
        <f t="shared" si="10"/>
        <v>9557.5457446808505</v>
      </c>
      <c r="AC25" s="174">
        <f t="shared" si="11"/>
        <v>0</v>
      </c>
      <c r="AE25" s="174">
        <v>1426.7317096637109</v>
      </c>
      <c r="AG25" s="175">
        <v>0.77362125528354786</v>
      </c>
      <c r="AH25" s="5">
        <v>8.4574926308835521E-2</v>
      </c>
      <c r="AI25" s="5">
        <v>8.2192951134613654E-2</v>
      </c>
      <c r="AL25" s="177">
        <v>-5000</v>
      </c>
      <c r="AM25" s="178">
        <v>-3645.8807808299998</v>
      </c>
      <c r="AN25" s="178">
        <f t="shared" si="12"/>
        <v>3645.8807808299998</v>
      </c>
      <c r="AO25" s="178">
        <f t="shared" si="13"/>
        <v>0</v>
      </c>
      <c r="AP25" s="178">
        <v>-1553.672292</v>
      </c>
      <c r="AQ25" s="178">
        <f t="shared" si="14"/>
        <v>1553.672292</v>
      </c>
      <c r="AR25" s="178">
        <f t="shared" si="15"/>
        <v>0</v>
      </c>
      <c r="AS25" s="178">
        <v>1014.67036233</v>
      </c>
      <c r="AT25" s="178">
        <f t="shared" si="16"/>
        <v>0</v>
      </c>
      <c r="AU25" s="178">
        <f t="shared" si="17"/>
        <v>1014.67036233</v>
      </c>
      <c r="AV25" s="178">
        <v>0</v>
      </c>
      <c r="AZ25" s="32">
        <v>0</v>
      </c>
      <c r="BA25" s="5">
        <f t="shared" si="0"/>
        <v>0</v>
      </c>
    </row>
    <row r="26" spans="2:53" x14ac:dyDescent="0.35">
      <c r="B26" s="173">
        <f t="shared" si="18"/>
        <v>21</v>
      </c>
      <c r="C26" s="174">
        <v>-3438.5076134266101</v>
      </c>
      <c r="D26" s="174">
        <f t="shared" si="1"/>
        <v>0</v>
      </c>
      <c r="E26" s="174">
        <f t="shared" si="2"/>
        <v>3438.5076134266101</v>
      </c>
      <c r="F26" s="174">
        <v>-224.61702127660001</v>
      </c>
      <c r="G26" s="174">
        <f t="shared" si="3"/>
        <v>0</v>
      </c>
      <c r="H26" s="174">
        <f t="shared" si="4"/>
        <v>224.61702127660001</v>
      </c>
      <c r="I26" s="174">
        <v>39444.449999999997</v>
      </c>
      <c r="J26" s="174">
        <v>2243.4639999999999</v>
      </c>
      <c r="K26" s="174">
        <f t="shared" si="5"/>
        <v>45351.038634703211</v>
      </c>
      <c r="L26" s="174">
        <f t="shared" si="6"/>
        <v>0</v>
      </c>
      <c r="N26" s="174">
        <v>10524.485844775239</v>
      </c>
      <c r="O26" s="174">
        <v>0</v>
      </c>
      <c r="P26" s="174">
        <v>0</v>
      </c>
      <c r="Q26" s="174">
        <f t="shared" si="7"/>
        <v>10524.485844775239</v>
      </c>
      <c r="R26" s="176"/>
      <c r="S26" s="173">
        <v>21</v>
      </c>
      <c r="T26" s="174">
        <v>-52.297872340429997</v>
      </c>
      <c r="U26" s="174">
        <f t="shared" si="19"/>
        <v>0</v>
      </c>
      <c r="V26" s="174">
        <f t="shared" si="20"/>
        <v>52.297872340429997</v>
      </c>
      <c r="W26" s="174">
        <v>0</v>
      </c>
      <c r="X26" s="174">
        <f t="shared" si="8"/>
        <v>0</v>
      </c>
      <c r="Y26" s="174">
        <f t="shared" si="9"/>
        <v>0</v>
      </c>
      <c r="Z26" s="174">
        <v>9191.0499999999993</v>
      </c>
      <c r="AA26" s="174">
        <v>0</v>
      </c>
      <c r="AB26" s="174">
        <f t="shared" si="10"/>
        <v>9243.3478723404296</v>
      </c>
      <c r="AC26" s="174">
        <f t="shared" si="11"/>
        <v>0</v>
      </c>
      <c r="AE26" s="174">
        <v>1323.6196291617121</v>
      </c>
      <c r="AG26" s="175">
        <v>0.77362125528354786</v>
      </c>
      <c r="AH26" s="5">
        <v>8.4719677120868808E-2</v>
      </c>
      <c r="AI26" s="5">
        <v>8.2192951134613654E-2</v>
      </c>
      <c r="AL26" s="177">
        <v>-5000</v>
      </c>
      <c r="AM26" s="178">
        <v>-2601.4406627399999</v>
      </c>
      <c r="AN26" s="178">
        <f t="shared" si="12"/>
        <v>2601.4406627399999</v>
      </c>
      <c r="AO26" s="178">
        <f t="shared" si="13"/>
        <v>0</v>
      </c>
      <c r="AP26" s="178">
        <v>-1553.672292</v>
      </c>
      <c r="AQ26" s="178">
        <f t="shared" si="14"/>
        <v>1553.672292</v>
      </c>
      <c r="AR26" s="178">
        <f t="shared" si="15"/>
        <v>0</v>
      </c>
      <c r="AS26" s="178">
        <v>-30.229637669999999</v>
      </c>
      <c r="AT26" s="178">
        <f t="shared" si="16"/>
        <v>30.229637669999999</v>
      </c>
      <c r="AU26" s="178">
        <f t="shared" si="17"/>
        <v>0</v>
      </c>
      <c r="AV26" s="178">
        <v>0</v>
      </c>
      <c r="AZ26" s="32">
        <v>0</v>
      </c>
      <c r="BA26" s="5">
        <f t="shared" si="0"/>
        <v>0</v>
      </c>
    </row>
    <row r="27" spans="2:53" x14ac:dyDescent="0.35">
      <c r="B27" s="173">
        <f t="shared" si="18"/>
        <v>22</v>
      </c>
      <c r="C27" s="174">
        <v>-3157.4499689248401</v>
      </c>
      <c r="D27" s="174">
        <f t="shared" si="1"/>
        <v>0</v>
      </c>
      <c r="E27" s="174">
        <f t="shared" si="2"/>
        <v>3157.4499689248401</v>
      </c>
      <c r="F27" s="174">
        <v>-157.89787234043001</v>
      </c>
      <c r="G27" s="174">
        <f t="shared" si="3"/>
        <v>0</v>
      </c>
      <c r="H27" s="174">
        <f t="shared" si="4"/>
        <v>157.89787234043001</v>
      </c>
      <c r="I27" s="174">
        <v>37823.044999999998</v>
      </c>
      <c r="J27" s="174">
        <v>2313.4409999999998</v>
      </c>
      <c r="K27" s="174">
        <f t="shared" si="5"/>
        <v>43451.833841265267</v>
      </c>
      <c r="L27" s="174">
        <f t="shared" si="6"/>
        <v>0</v>
      </c>
      <c r="N27" s="174">
        <v>10508.77584392489</v>
      </c>
      <c r="O27" s="174">
        <v>0</v>
      </c>
      <c r="P27" s="174">
        <v>0</v>
      </c>
      <c r="Q27" s="174">
        <f t="shared" si="7"/>
        <v>10508.77584392489</v>
      </c>
      <c r="R27" s="176"/>
      <c r="S27" s="173">
        <v>22</v>
      </c>
      <c r="T27" s="174">
        <v>-28.234042553190001</v>
      </c>
      <c r="U27" s="174">
        <f t="shared" si="19"/>
        <v>0</v>
      </c>
      <c r="V27" s="174">
        <f t="shared" si="20"/>
        <v>28.234042553190001</v>
      </c>
      <c r="W27" s="174">
        <v>0</v>
      </c>
      <c r="X27" s="174">
        <f t="shared" si="8"/>
        <v>0</v>
      </c>
      <c r="Y27" s="174">
        <f t="shared" si="9"/>
        <v>0</v>
      </c>
      <c r="Z27" s="174">
        <v>8729.9030000000002</v>
      </c>
      <c r="AA27" s="174">
        <v>0</v>
      </c>
      <c r="AB27" s="174">
        <f t="shared" si="10"/>
        <v>8758.1370425531895</v>
      </c>
      <c r="AC27" s="174">
        <f t="shared" si="11"/>
        <v>0</v>
      </c>
      <c r="AE27" s="174">
        <v>1246.285568785212</v>
      </c>
      <c r="AG27" s="175">
        <v>0.77362125528354786</v>
      </c>
      <c r="AH27" s="5">
        <v>8.4864427932902081E-2</v>
      </c>
      <c r="AI27" s="5">
        <v>8.2192951134613654E-2</v>
      </c>
      <c r="AL27" s="177">
        <v>-5000</v>
      </c>
      <c r="AM27" s="178">
        <v>-1557.0005446499999</v>
      </c>
      <c r="AN27" s="178">
        <f t="shared" si="12"/>
        <v>1557.0005446499999</v>
      </c>
      <c r="AO27" s="178">
        <f t="shared" si="13"/>
        <v>0</v>
      </c>
      <c r="AP27" s="178">
        <v>-1553.672292</v>
      </c>
      <c r="AQ27" s="178">
        <f t="shared" si="14"/>
        <v>1553.672292</v>
      </c>
      <c r="AR27" s="178">
        <f t="shared" si="15"/>
        <v>0</v>
      </c>
      <c r="AS27" s="178">
        <v>-1075.12963767</v>
      </c>
      <c r="AT27" s="178">
        <f t="shared" si="16"/>
        <v>1075.12963767</v>
      </c>
      <c r="AU27" s="178">
        <f t="shared" si="17"/>
        <v>0</v>
      </c>
      <c r="AV27" s="178">
        <v>0</v>
      </c>
      <c r="AZ27" s="32">
        <v>0</v>
      </c>
      <c r="BA27" s="5">
        <f t="shared" si="0"/>
        <v>0</v>
      </c>
    </row>
    <row r="28" spans="2:53" x14ac:dyDescent="0.35">
      <c r="B28" s="173">
        <f t="shared" si="18"/>
        <v>23</v>
      </c>
      <c r="C28" s="174">
        <v>-1696.6372024191101</v>
      </c>
      <c r="D28" s="174">
        <f t="shared" si="1"/>
        <v>0</v>
      </c>
      <c r="E28" s="174">
        <f t="shared" si="2"/>
        <v>1696.6372024191101</v>
      </c>
      <c r="F28" s="174">
        <v>-138.36702127660001</v>
      </c>
      <c r="G28" s="174">
        <f t="shared" si="3"/>
        <v>0</v>
      </c>
      <c r="H28" s="174">
        <f t="shared" si="4"/>
        <v>138.36702127660001</v>
      </c>
      <c r="I28" s="174">
        <v>35535.332000000002</v>
      </c>
      <c r="J28" s="174">
        <v>2244.5859999999998</v>
      </c>
      <c r="K28" s="174">
        <f t="shared" si="5"/>
        <v>39614.922223695714</v>
      </c>
      <c r="L28" s="174">
        <f t="shared" si="6"/>
        <v>0</v>
      </c>
      <c r="N28" s="174">
        <v>10493.065843074541</v>
      </c>
      <c r="O28" s="174">
        <v>0</v>
      </c>
      <c r="P28" s="174">
        <v>0</v>
      </c>
      <c r="Q28" s="174">
        <f t="shared" si="7"/>
        <v>10493.065843074541</v>
      </c>
      <c r="R28" s="176"/>
      <c r="S28" s="173">
        <v>23</v>
      </c>
      <c r="T28" s="174">
        <v>-100.13404255319</v>
      </c>
      <c r="U28" s="174">
        <f t="shared" si="19"/>
        <v>0</v>
      </c>
      <c r="V28" s="174">
        <f t="shared" si="20"/>
        <v>100.13404255319</v>
      </c>
      <c r="W28" s="174">
        <v>0</v>
      </c>
      <c r="X28" s="174">
        <f t="shared" si="8"/>
        <v>0</v>
      </c>
      <c r="Y28" s="174">
        <f t="shared" si="9"/>
        <v>0</v>
      </c>
      <c r="Z28" s="174">
        <v>8735.6959999999999</v>
      </c>
      <c r="AA28" s="174">
        <v>0</v>
      </c>
      <c r="AB28" s="174">
        <f t="shared" si="10"/>
        <v>8835.8300425531907</v>
      </c>
      <c r="AC28" s="174">
        <f t="shared" si="11"/>
        <v>0</v>
      </c>
      <c r="AE28" s="174">
        <v>1194.729528534212</v>
      </c>
      <c r="AG28" s="175">
        <v>0.77362125528354786</v>
      </c>
      <c r="AH28" s="5">
        <v>8.4430175496802248E-2</v>
      </c>
      <c r="AI28" s="5">
        <v>3.26069654369451E-2</v>
      </c>
      <c r="AL28" s="177">
        <v>-5000</v>
      </c>
      <c r="AM28" s="178">
        <v>-2412.11279491</v>
      </c>
      <c r="AN28" s="178">
        <f t="shared" si="12"/>
        <v>2412.11279491</v>
      </c>
      <c r="AO28" s="178">
        <f t="shared" si="13"/>
        <v>0</v>
      </c>
      <c r="AP28" s="178">
        <v>-1553.672292</v>
      </c>
      <c r="AQ28" s="178">
        <f t="shared" si="14"/>
        <v>1553.672292</v>
      </c>
      <c r="AR28" s="178">
        <f t="shared" si="15"/>
        <v>0</v>
      </c>
      <c r="AS28" s="178">
        <v>-220.47726932</v>
      </c>
      <c r="AT28" s="178">
        <f t="shared" si="16"/>
        <v>220.47726932</v>
      </c>
      <c r="AU28" s="178">
        <f t="shared" si="17"/>
        <v>0</v>
      </c>
      <c r="AV28" s="178">
        <v>0</v>
      </c>
      <c r="AZ28" s="32">
        <v>0</v>
      </c>
      <c r="BA28" s="5">
        <f t="shared" si="0"/>
        <v>0</v>
      </c>
    </row>
    <row r="29" spans="2:53" x14ac:dyDescent="0.35">
      <c r="B29" s="173">
        <f t="shared" si="18"/>
        <v>24</v>
      </c>
      <c r="C29" s="174">
        <v>-2403.1440317257102</v>
      </c>
      <c r="D29" s="174">
        <f t="shared" si="1"/>
        <v>0</v>
      </c>
      <c r="E29" s="174">
        <f t="shared" si="2"/>
        <v>2403.1440317257102</v>
      </c>
      <c r="F29" s="174">
        <v>-122.36063829787</v>
      </c>
      <c r="G29" s="174">
        <f t="shared" si="3"/>
        <v>0</v>
      </c>
      <c r="H29" s="174">
        <f t="shared" si="4"/>
        <v>122.36063829787</v>
      </c>
      <c r="I29" s="174">
        <v>33040.881000000001</v>
      </c>
      <c r="J29" s="174">
        <v>2151.8310000000001</v>
      </c>
      <c r="K29" s="174">
        <f t="shared" si="5"/>
        <v>37718.216670023583</v>
      </c>
      <c r="L29" s="174">
        <f t="shared" si="6"/>
        <v>0</v>
      </c>
      <c r="N29" s="174">
        <v>10493.065843074541</v>
      </c>
      <c r="O29" s="174">
        <v>0</v>
      </c>
      <c r="P29" s="174">
        <v>0</v>
      </c>
      <c r="Q29" s="174">
        <f t="shared" si="7"/>
        <v>10493.065843074541</v>
      </c>
      <c r="R29" s="176"/>
      <c r="S29" s="173">
        <v>24</v>
      </c>
      <c r="T29" s="174">
        <v>-130.57872340425999</v>
      </c>
      <c r="U29" s="174">
        <f t="shared" si="19"/>
        <v>0</v>
      </c>
      <c r="V29" s="174">
        <f t="shared" si="20"/>
        <v>130.57872340425999</v>
      </c>
      <c r="W29" s="174">
        <v>-30.76457872339995</v>
      </c>
      <c r="X29" s="174">
        <f t="shared" si="8"/>
        <v>0</v>
      </c>
      <c r="Y29" s="174">
        <f t="shared" si="9"/>
        <v>30.76457872339995</v>
      </c>
      <c r="Z29" s="174">
        <v>8425.4889999999996</v>
      </c>
      <c r="AA29" s="174">
        <v>0</v>
      </c>
      <c r="AB29" s="174">
        <f t="shared" si="10"/>
        <v>8586.8323021276592</v>
      </c>
      <c r="AC29" s="174">
        <f t="shared" si="11"/>
        <v>0</v>
      </c>
      <c r="AE29" s="174">
        <v>1194.729528534212</v>
      </c>
      <c r="AG29" s="175">
        <v>0.83886932004309223</v>
      </c>
      <c r="AH29" s="5">
        <v>8.3839109680999668E-2</v>
      </c>
      <c r="AI29" s="5">
        <v>0</v>
      </c>
      <c r="AL29" s="177">
        <v>-5000</v>
      </c>
      <c r="AM29" s="178">
        <v>-3457.0127949100001</v>
      </c>
      <c r="AN29" s="178">
        <f t="shared" si="12"/>
        <v>3457.0127949100001</v>
      </c>
      <c r="AO29" s="178">
        <f t="shared" si="13"/>
        <v>0</v>
      </c>
      <c r="AP29" s="178">
        <v>-1553.672292</v>
      </c>
      <c r="AQ29" s="178">
        <f t="shared" si="14"/>
        <v>1553.672292</v>
      </c>
      <c r="AR29" s="178">
        <f t="shared" si="15"/>
        <v>0</v>
      </c>
      <c r="AS29" s="178">
        <v>824.42273067999997</v>
      </c>
      <c r="AT29" s="178">
        <f t="shared" si="16"/>
        <v>0</v>
      </c>
      <c r="AU29" s="178">
        <f t="shared" si="17"/>
        <v>824.42273067999997</v>
      </c>
      <c r="AV29" s="178">
        <v>0</v>
      </c>
      <c r="AZ29" s="32">
        <v>0</v>
      </c>
      <c r="BA29" s="5">
        <f t="shared" si="0"/>
        <v>0</v>
      </c>
    </row>
    <row r="30" spans="2:53" x14ac:dyDescent="0.35">
      <c r="B30" s="173">
        <f t="shared" si="18"/>
        <v>25</v>
      </c>
      <c r="C30" s="174">
        <v>-2076.0250999018799</v>
      </c>
      <c r="D30" s="174">
        <f t="shared" si="1"/>
        <v>0</v>
      </c>
      <c r="E30" s="174">
        <f t="shared" si="2"/>
        <v>2076.0250999018799</v>
      </c>
      <c r="F30" s="174">
        <v>-74.236170212770006</v>
      </c>
      <c r="G30" s="174">
        <f t="shared" si="3"/>
        <v>0</v>
      </c>
      <c r="H30" s="174">
        <f t="shared" si="4"/>
        <v>74.236170212770006</v>
      </c>
      <c r="I30" s="174">
        <v>31786.223000000002</v>
      </c>
      <c r="J30" s="174">
        <v>2078.2950000000001</v>
      </c>
      <c r="K30" s="174">
        <f t="shared" si="5"/>
        <v>36014.779270114654</v>
      </c>
      <c r="L30" s="174">
        <f t="shared" si="6"/>
        <v>0</v>
      </c>
      <c r="N30" s="174">
        <v>10493.065843074541</v>
      </c>
      <c r="O30" s="174">
        <v>0</v>
      </c>
      <c r="P30" s="174">
        <v>0</v>
      </c>
      <c r="Q30" s="174">
        <f t="shared" si="7"/>
        <v>10493.065843074541</v>
      </c>
      <c r="R30" s="176"/>
      <c r="S30" s="173">
        <v>25</v>
      </c>
      <c r="T30" s="174">
        <v>-105.85212765957</v>
      </c>
      <c r="U30" s="174">
        <f t="shared" si="19"/>
        <v>0</v>
      </c>
      <c r="V30" s="174">
        <f t="shared" si="20"/>
        <v>105.85212765957</v>
      </c>
      <c r="W30" s="174">
        <v>-246.98723404255</v>
      </c>
      <c r="X30" s="174">
        <f t="shared" si="8"/>
        <v>0</v>
      </c>
      <c r="Y30" s="174">
        <f t="shared" si="9"/>
        <v>246.98723404255</v>
      </c>
      <c r="Z30" s="174">
        <v>8278.491</v>
      </c>
      <c r="AA30" s="174">
        <v>0</v>
      </c>
      <c r="AB30" s="174">
        <f t="shared" si="10"/>
        <v>8631.3303617021193</v>
      </c>
      <c r="AC30" s="174">
        <f t="shared" si="11"/>
        <v>0</v>
      </c>
      <c r="AE30" s="174">
        <v>1184.791349728639</v>
      </c>
      <c r="AG30" s="175">
        <v>0.83886932004309223</v>
      </c>
      <c r="AH30" s="5">
        <v>8.3260106432866535E-2</v>
      </c>
      <c r="AI30" s="5">
        <v>0</v>
      </c>
      <c r="AL30" s="177">
        <v>-5000</v>
      </c>
      <c r="AM30" s="178">
        <v>-4501.9137809599997</v>
      </c>
      <c r="AN30" s="178">
        <f t="shared" si="12"/>
        <v>4501.9137809599997</v>
      </c>
      <c r="AO30" s="178">
        <f t="shared" si="13"/>
        <v>0</v>
      </c>
      <c r="AP30" s="178">
        <v>-1553.672292</v>
      </c>
      <c r="AQ30" s="178">
        <f t="shared" si="14"/>
        <v>1553.672292</v>
      </c>
      <c r="AR30" s="178">
        <f t="shared" si="15"/>
        <v>0</v>
      </c>
      <c r="AS30" s="178">
        <v>1869.3227306799999</v>
      </c>
      <c r="AT30" s="178">
        <f t="shared" si="16"/>
        <v>0</v>
      </c>
      <c r="AU30" s="178">
        <f t="shared" si="17"/>
        <v>1869.3227306799999</v>
      </c>
      <c r="AV30" s="178">
        <v>0</v>
      </c>
      <c r="AZ30" s="32">
        <v>0</v>
      </c>
      <c r="BA30" s="5">
        <f t="shared" si="0"/>
        <v>0</v>
      </c>
    </row>
    <row r="31" spans="2:53" x14ac:dyDescent="0.35">
      <c r="B31" s="173">
        <f t="shared" si="18"/>
        <v>26</v>
      </c>
      <c r="C31" s="174">
        <v>-1703.0227230713399</v>
      </c>
      <c r="D31" s="174">
        <f t="shared" si="1"/>
        <v>0</v>
      </c>
      <c r="E31" s="174">
        <f t="shared" si="2"/>
        <v>1703.0227230713399</v>
      </c>
      <c r="F31" s="174">
        <v>-27.6414893617</v>
      </c>
      <c r="G31" s="174">
        <f t="shared" si="3"/>
        <v>0</v>
      </c>
      <c r="H31" s="174">
        <f t="shared" si="4"/>
        <v>27.6414893617</v>
      </c>
      <c r="I31" s="174">
        <v>30001.379000000001</v>
      </c>
      <c r="J31" s="174">
        <v>2007.146</v>
      </c>
      <c r="K31" s="174">
        <f t="shared" si="5"/>
        <v>33739.189212433041</v>
      </c>
      <c r="L31" s="174">
        <f t="shared" si="6"/>
        <v>0</v>
      </c>
      <c r="N31" s="174">
        <v>10493.065843074541</v>
      </c>
      <c r="O31" s="174">
        <v>0</v>
      </c>
      <c r="P31" s="174">
        <v>0</v>
      </c>
      <c r="Q31" s="174">
        <f t="shared" si="7"/>
        <v>10493.065843074541</v>
      </c>
      <c r="R31" s="176"/>
      <c r="S31" s="173">
        <v>26</v>
      </c>
      <c r="T31" s="174">
        <v>-100.77021276596</v>
      </c>
      <c r="U31" s="174">
        <f t="shared" si="19"/>
        <v>0</v>
      </c>
      <c r="V31" s="174">
        <f t="shared" si="20"/>
        <v>100.77021276596</v>
      </c>
      <c r="W31" s="174">
        <v>-235.12978723404001</v>
      </c>
      <c r="X31" s="174">
        <f t="shared" si="8"/>
        <v>0</v>
      </c>
      <c r="Y31" s="174">
        <f t="shared" si="9"/>
        <v>235.12978723404001</v>
      </c>
      <c r="Z31" s="174">
        <v>7875.8549999999996</v>
      </c>
      <c r="AA31" s="174">
        <v>0</v>
      </c>
      <c r="AB31" s="174">
        <f t="shared" si="10"/>
        <v>8211.7549999999992</v>
      </c>
      <c r="AC31" s="174">
        <f t="shared" si="11"/>
        <v>0</v>
      </c>
      <c r="AE31" s="174">
        <v>1184.791349728639</v>
      </c>
      <c r="AG31" s="175">
        <v>0.83886932004309223</v>
      </c>
      <c r="AH31" s="5">
        <v>8.3404857244899808E-2</v>
      </c>
      <c r="AI31" s="5">
        <v>0</v>
      </c>
      <c r="AL31" s="177">
        <v>-5000</v>
      </c>
      <c r="AM31" s="178">
        <v>-5546.8137809600003</v>
      </c>
      <c r="AN31" s="178">
        <f t="shared" si="12"/>
        <v>5546.8137809600003</v>
      </c>
      <c r="AO31" s="178">
        <f t="shared" si="13"/>
        <v>0</v>
      </c>
      <c r="AP31" s="178">
        <v>-1553.672292</v>
      </c>
      <c r="AQ31" s="178">
        <f t="shared" si="14"/>
        <v>1553.672292</v>
      </c>
      <c r="AR31" s="178">
        <f t="shared" si="15"/>
        <v>0</v>
      </c>
      <c r="AS31" s="178">
        <v>2914.22273068</v>
      </c>
      <c r="AT31" s="178">
        <f t="shared" si="16"/>
        <v>0</v>
      </c>
      <c r="AU31" s="178">
        <f t="shared" si="17"/>
        <v>2914.22273068</v>
      </c>
      <c r="AV31" s="178">
        <v>0</v>
      </c>
      <c r="AZ31" s="32">
        <v>0</v>
      </c>
      <c r="BA31" s="5">
        <f t="shared" si="0"/>
        <v>0</v>
      </c>
    </row>
    <row r="32" spans="2:53" x14ac:dyDescent="0.35">
      <c r="B32" s="173">
        <f t="shared" si="18"/>
        <v>27</v>
      </c>
      <c r="C32" s="174">
        <v>-2265.9688176377799</v>
      </c>
      <c r="D32" s="174">
        <f t="shared" si="1"/>
        <v>0</v>
      </c>
      <c r="E32" s="174">
        <f t="shared" si="2"/>
        <v>2265.9688176377799</v>
      </c>
      <c r="F32" s="174">
        <v>-13.01489361702</v>
      </c>
      <c r="G32" s="174">
        <f t="shared" si="3"/>
        <v>0</v>
      </c>
      <c r="H32" s="174">
        <f t="shared" si="4"/>
        <v>13.01489361702</v>
      </c>
      <c r="I32" s="174">
        <v>28988.097000000002</v>
      </c>
      <c r="J32" s="174">
        <v>1969.221</v>
      </c>
      <c r="K32" s="174">
        <f t="shared" si="5"/>
        <v>33236.301711254804</v>
      </c>
      <c r="L32" s="174">
        <f t="shared" si="6"/>
        <v>0</v>
      </c>
      <c r="N32" s="174">
        <v>10493.065843074541</v>
      </c>
      <c r="O32" s="174">
        <v>0</v>
      </c>
      <c r="P32" s="174">
        <v>0</v>
      </c>
      <c r="Q32" s="174">
        <f t="shared" si="7"/>
        <v>10493.065843074541</v>
      </c>
      <c r="R32" s="176"/>
      <c r="S32" s="173">
        <v>27</v>
      </c>
      <c r="T32" s="174">
        <v>-76.205319148940006</v>
      </c>
      <c r="U32" s="174">
        <f t="shared" si="19"/>
        <v>0</v>
      </c>
      <c r="V32" s="174">
        <f t="shared" si="20"/>
        <v>76.205319148940006</v>
      </c>
      <c r="W32" s="174">
        <v>-177.81170212766</v>
      </c>
      <c r="X32" s="174">
        <f t="shared" si="8"/>
        <v>0</v>
      </c>
      <c r="Y32" s="174">
        <f t="shared" si="9"/>
        <v>177.81170212766</v>
      </c>
      <c r="Z32" s="174">
        <v>7514.9930000000004</v>
      </c>
      <c r="AA32" s="174">
        <v>0</v>
      </c>
      <c r="AB32" s="174">
        <f t="shared" si="10"/>
        <v>7769.0100212766001</v>
      </c>
      <c r="AC32" s="174">
        <f t="shared" si="11"/>
        <v>0</v>
      </c>
      <c r="AE32" s="174">
        <v>1184.791349728639</v>
      </c>
      <c r="AG32" s="175">
        <v>0.83886932004309223</v>
      </c>
      <c r="AH32" s="5">
        <v>8.3404857244899808E-2</v>
      </c>
      <c r="AI32" s="5">
        <v>0</v>
      </c>
      <c r="AL32" s="177">
        <v>-5000</v>
      </c>
      <c r="AM32" s="178">
        <v>-5747.0736735</v>
      </c>
      <c r="AN32" s="178">
        <f t="shared" si="12"/>
        <v>5747.0736735</v>
      </c>
      <c r="AO32" s="178">
        <f t="shared" si="13"/>
        <v>0</v>
      </c>
      <c r="AP32" s="178">
        <v>-1553.672292</v>
      </c>
      <c r="AQ32" s="178">
        <f t="shared" si="14"/>
        <v>1553.672292</v>
      </c>
      <c r="AR32" s="178">
        <f t="shared" si="15"/>
        <v>0</v>
      </c>
      <c r="AS32" s="178">
        <v>3114.4826232199998</v>
      </c>
      <c r="AT32" s="178">
        <f t="shared" si="16"/>
        <v>0</v>
      </c>
      <c r="AU32" s="178">
        <f t="shared" si="17"/>
        <v>3114.4826232199998</v>
      </c>
      <c r="AV32" s="178">
        <v>0</v>
      </c>
      <c r="AZ32" s="32">
        <v>0</v>
      </c>
      <c r="BA32" s="5">
        <f t="shared" si="0"/>
        <v>0</v>
      </c>
    </row>
    <row r="33" spans="2:53" x14ac:dyDescent="0.35">
      <c r="B33" s="173">
        <f t="shared" si="18"/>
        <v>28</v>
      </c>
      <c r="C33" s="174">
        <v>-3156.9684895970699</v>
      </c>
      <c r="D33" s="174">
        <f t="shared" si="1"/>
        <v>0</v>
      </c>
      <c r="E33" s="174">
        <f t="shared" si="2"/>
        <v>3156.9684895970699</v>
      </c>
      <c r="F33" s="174">
        <v>-9.0478723404300005</v>
      </c>
      <c r="G33" s="174">
        <f t="shared" si="3"/>
        <v>0</v>
      </c>
      <c r="H33" s="174">
        <f t="shared" si="4"/>
        <v>9.0478723404300005</v>
      </c>
      <c r="I33" s="174">
        <v>28649.393</v>
      </c>
      <c r="J33" s="174">
        <v>1950.8879999999999</v>
      </c>
      <c r="K33" s="174">
        <f t="shared" si="5"/>
        <v>33766.297361937497</v>
      </c>
      <c r="L33" s="174">
        <f t="shared" si="6"/>
        <v>0</v>
      </c>
      <c r="N33" s="174">
        <v>10493.065843074541</v>
      </c>
      <c r="O33" s="174">
        <v>0</v>
      </c>
      <c r="P33" s="174">
        <v>0</v>
      </c>
      <c r="Q33" s="174">
        <f t="shared" si="7"/>
        <v>10493.065843074541</v>
      </c>
      <c r="R33" s="176"/>
      <c r="S33" s="173">
        <v>28</v>
      </c>
      <c r="T33" s="174">
        <v>-69.280851063830013</v>
      </c>
      <c r="U33" s="174">
        <f t="shared" si="19"/>
        <v>0</v>
      </c>
      <c r="V33" s="174">
        <f t="shared" si="20"/>
        <v>69.280851063830013</v>
      </c>
      <c r="W33" s="174">
        <v>-161.65531914894001</v>
      </c>
      <c r="X33" s="174">
        <f t="shared" si="8"/>
        <v>0</v>
      </c>
      <c r="Y33" s="174">
        <f t="shared" si="9"/>
        <v>161.65531914894001</v>
      </c>
      <c r="Z33" s="174">
        <v>7359.5990000000002</v>
      </c>
      <c r="AA33" s="174">
        <v>0</v>
      </c>
      <c r="AB33" s="174">
        <f t="shared" si="10"/>
        <v>7590.53517021277</v>
      </c>
      <c r="AC33" s="174">
        <f t="shared" si="11"/>
        <v>0</v>
      </c>
      <c r="AE33" s="174">
        <v>1184.791349728639</v>
      </c>
      <c r="AG33" s="175">
        <v>0.83886932004309223</v>
      </c>
      <c r="AH33" s="5">
        <v>8.3549608056933095E-2</v>
      </c>
      <c r="AI33" s="5">
        <v>0</v>
      </c>
      <c r="AL33" s="177">
        <v>-5000</v>
      </c>
      <c r="AM33" s="178">
        <v>-4702.1736735000004</v>
      </c>
      <c r="AN33" s="178">
        <f t="shared" si="12"/>
        <v>4702.1736735000004</v>
      </c>
      <c r="AO33" s="178">
        <f t="shared" si="13"/>
        <v>0</v>
      </c>
      <c r="AP33" s="178">
        <v>-1553.672292</v>
      </c>
      <c r="AQ33" s="178">
        <f t="shared" si="14"/>
        <v>1553.672292</v>
      </c>
      <c r="AR33" s="178">
        <f t="shared" si="15"/>
        <v>0</v>
      </c>
      <c r="AS33" s="178">
        <v>2069.5826232200002</v>
      </c>
      <c r="AT33" s="178">
        <f t="shared" si="16"/>
        <v>0</v>
      </c>
      <c r="AU33" s="178">
        <f t="shared" si="17"/>
        <v>2069.5826232200002</v>
      </c>
      <c r="AV33" s="178">
        <v>0</v>
      </c>
      <c r="AZ33" s="32">
        <v>0</v>
      </c>
      <c r="BA33" s="5">
        <f t="shared" si="0"/>
        <v>0</v>
      </c>
    </row>
    <row r="34" spans="2:53" x14ac:dyDescent="0.35">
      <c r="B34" s="173">
        <f t="shared" si="18"/>
        <v>29</v>
      </c>
      <c r="C34" s="174">
        <v>-3553.0356595419598</v>
      </c>
      <c r="D34" s="174">
        <f t="shared" si="1"/>
        <v>0</v>
      </c>
      <c r="E34" s="174">
        <f t="shared" si="2"/>
        <v>3553.0356595419598</v>
      </c>
      <c r="F34" s="174">
        <v>-9.0510638297900012</v>
      </c>
      <c r="G34" s="174">
        <f t="shared" si="3"/>
        <v>0</v>
      </c>
      <c r="H34" s="174">
        <f t="shared" si="4"/>
        <v>9.0510638297900012</v>
      </c>
      <c r="I34" s="174">
        <v>29466.87</v>
      </c>
      <c r="J34" s="174">
        <v>1944.5630000000001</v>
      </c>
      <c r="K34" s="174">
        <f t="shared" si="5"/>
        <v>34973.519723371748</v>
      </c>
      <c r="L34" s="174">
        <f t="shared" si="6"/>
        <v>0</v>
      </c>
      <c r="N34" s="174">
        <v>10508.77584392489</v>
      </c>
      <c r="O34" s="174">
        <v>0</v>
      </c>
      <c r="P34" s="174">
        <v>0</v>
      </c>
      <c r="Q34" s="174">
        <f t="shared" si="7"/>
        <v>10508.77584392489</v>
      </c>
      <c r="R34" s="176"/>
      <c r="S34" s="173">
        <v>29</v>
      </c>
      <c r="T34" s="174">
        <v>-70.713829787229997</v>
      </c>
      <c r="U34" s="174">
        <f t="shared" si="19"/>
        <v>0</v>
      </c>
      <c r="V34" s="174">
        <f t="shared" si="20"/>
        <v>70.713829787229997</v>
      </c>
      <c r="W34" s="174">
        <v>0</v>
      </c>
      <c r="X34" s="174">
        <f t="shared" si="8"/>
        <v>0</v>
      </c>
      <c r="Y34" s="174">
        <f t="shared" si="9"/>
        <v>0</v>
      </c>
      <c r="Z34" s="174">
        <v>7340.9269999999997</v>
      </c>
      <c r="AA34" s="174">
        <v>0</v>
      </c>
      <c r="AB34" s="174">
        <f t="shared" si="10"/>
        <v>7411.6408297872294</v>
      </c>
      <c r="AC34" s="174">
        <f t="shared" si="11"/>
        <v>0</v>
      </c>
      <c r="AE34" s="174">
        <v>1184.791349728639</v>
      </c>
      <c r="AG34" s="175">
        <v>0.83886932004309223</v>
      </c>
      <c r="AH34" s="5">
        <v>8.3983860493032941E-2</v>
      </c>
      <c r="AI34" s="5">
        <v>8.2192951134613654E-2</v>
      </c>
      <c r="AL34" s="177">
        <v>-5000</v>
      </c>
      <c r="AM34" s="178">
        <v>-3656.8137915900002</v>
      </c>
      <c r="AN34" s="178">
        <f t="shared" si="12"/>
        <v>3656.8137915900002</v>
      </c>
      <c r="AO34" s="178">
        <f t="shared" si="13"/>
        <v>0</v>
      </c>
      <c r="AP34" s="178">
        <v>-1553.672292</v>
      </c>
      <c r="AQ34" s="178">
        <f t="shared" si="14"/>
        <v>1553.672292</v>
      </c>
      <c r="AR34" s="178">
        <f t="shared" si="15"/>
        <v>0</v>
      </c>
      <c r="AS34" s="178">
        <v>1024.6826232200001</v>
      </c>
      <c r="AT34" s="178">
        <f t="shared" si="16"/>
        <v>0</v>
      </c>
      <c r="AU34" s="178">
        <f t="shared" si="17"/>
        <v>1024.6826232200001</v>
      </c>
      <c r="AV34" s="178">
        <v>0</v>
      </c>
      <c r="AZ34" s="32">
        <v>0</v>
      </c>
      <c r="BA34" s="5">
        <f t="shared" si="0"/>
        <v>0</v>
      </c>
    </row>
    <row r="35" spans="2:53" x14ac:dyDescent="0.35">
      <c r="B35" s="173">
        <f t="shared" si="18"/>
        <v>30</v>
      </c>
      <c r="C35" s="174">
        <v>-4018.6960347989502</v>
      </c>
      <c r="D35" s="174">
        <f t="shared" si="1"/>
        <v>0</v>
      </c>
      <c r="E35" s="174">
        <f t="shared" si="2"/>
        <v>4018.6960347989502</v>
      </c>
      <c r="F35" s="174">
        <v>-22.23723404255</v>
      </c>
      <c r="G35" s="174">
        <f t="shared" si="3"/>
        <v>0</v>
      </c>
      <c r="H35" s="174">
        <f t="shared" si="4"/>
        <v>22.23723404255</v>
      </c>
      <c r="I35" s="174">
        <v>31665.787</v>
      </c>
      <c r="J35" s="174">
        <v>1959.203</v>
      </c>
      <c r="K35" s="174">
        <f t="shared" si="5"/>
        <v>37665.9232688415</v>
      </c>
      <c r="L35" s="174">
        <f t="shared" si="6"/>
        <v>0</v>
      </c>
      <c r="N35" s="174">
        <v>10540.1958456256</v>
      </c>
      <c r="O35" s="174">
        <v>0</v>
      </c>
      <c r="P35" s="174">
        <v>0</v>
      </c>
      <c r="Q35" s="174">
        <f t="shared" si="7"/>
        <v>10540.1958456256</v>
      </c>
      <c r="R35" s="176"/>
      <c r="S35" s="173">
        <v>30</v>
      </c>
      <c r="T35" s="174">
        <v>-70.95212765957001</v>
      </c>
      <c r="U35" s="174">
        <f t="shared" si="19"/>
        <v>0</v>
      </c>
      <c r="V35" s="174">
        <f t="shared" si="20"/>
        <v>70.95212765957001</v>
      </c>
      <c r="W35" s="174">
        <v>-66.13557914894001</v>
      </c>
      <c r="X35" s="174">
        <f t="shared" si="8"/>
        <v>0</v>
      </c>
      <c r="Y35" s="174">
        <f t="shared" si="9"/>
        <v>66.13557914894001</v>
      </c>
      <c r="Z35" s="174">
        <v>7482.491</v>
      </c>
      <c r="AA35" s="174">
        <v>0</v>
      </c>
      <c r="AB35" s="174">
        <f t="shared" si="10"/>
        <v>7619.5787068085101</v>
      </c>
      <c r="AC35" s="174">
        <f t="shared" si="11"/>
        <v>0</v>
      </c>
      <c r="AE35" s="174">
        <v>1282.747826205539</v>
      </c>
      <c r="AG35" s="175">
        <v>0.83886932004309223</v>
      </c>
      <c r="AH35" s="5">
        <v>8.5744995372771235E-2</v>
      </c>
      <c r="AI35" s="5">
        <v>8.3205001544362625E-2</v>
      </c>
      <c r="AL35" s="177">
        <v>-5000</v>
      </c>
      <c r="AM35" s="178">
        <v>-2610.9940277599999</v>
      </c>
      <c r="AN35" s="178">
        <f t="shared" si="12"/>
        <v>2610.9940277599999</v>
      </c>
      <c r="AO35" s="178">
        <f t="shared" si="13"/>
        <v>0</v>
      </c>
      <c r="AP35" s="178">
        <v>-1553.672292</v>
      </c>
      <c r="AQ35" s="178">
        <f t="shared" si="14"/>
        <v>1553.672292</v>
      </c>
      <c r="AR35" s="178">
        <f t="shared" si="15"/>
        <v>0</v>
      </c>
      <c r="AS35" s="178">
        <v>-20.217376779999999</v>
      </c>
      <c r="AT35" s="178">
        <f t="shared" si="16"/>
        <v>20.217376779999999</v>
      </c>
      <c r="AU35" s="178">
        <f t="shared" si="17"/>
        <v>0</v>
      </c>
      <c r="AV35" s="178">
        <v>0</v>
      </c>
      <c r="AZ35" s="32">
        <v>0</v>
      </c>
      <c r="BA35" s="5">
        <f t="shared" si="0"/>
        <v>0</v>
      </c>
    </row>
    <row r="36" spans="2:53" x14ac:dyDescent="0.35">
      <c r="B36" s="173">
        <f t="shared" si="18"/>
        <v>31</v>
      </c>
      <c r="C36" s="174">
        <v>-5114.5190089628604</v>
      </c>
      <c r="D36" s="174">
        <f t="shared" si="1"/>
        <v>0</v>
      </c>
      <c r="E36" s="174">
        <f t="shared" si="2"/>
        <v>5114.5190089628604</v>
      </c>
      <c r="F36" s="174">
        <v>-74.011702127660001</v>
      </c>
      <c r="G36" s="174">
        <f t="shared" si="3"/>
        <v>0</v>
      </c>
      <c r="H36" s="174">
        <f t="shared" si="4"/>
        <v>74.011702127660001</v>
      </c>
      <c r="I36" s="174">
        <v>34767.923999999999</v>
      </c>
      <c r="J36" s="174">
        <v>2026.588</v>
      </c>
      <c r="K36" s="174">
        <f t="shared" si="5"/>
        <v>41983.042711090522</v>
      </c>
      <c r="L36" s="174">
        <f t="shared" si="6"/>
        <v>0</v>
      </c>
      <c r="N36" s="174">
        <v>10555.905846475949</v>
      </c>
      <c r="O36" s="174">
        <v>0</v>
      </c>
      <c r="P36" s="174">
        <v>0</v>
      </c>
      <c r="Q36" s="174">
        <f t="shared" si="7"/>
        <v>10555.905846475949</v>
      </c>
      <c r="R36" s="176"/>
      <c r="S36" s="173">
        <v>31</v>
      </c>
      <c r="T36" s="174">
        <v>-68.64148936170001</v>
      </c>
      <c r="U36" s="174">
        <f t="shared" si="19"/>
        <v>0</v>
      </c>
      <c r="V36" s="174">
        <f t="shared" si="20"/>
        <v>68.64148936170001</v>
      </c>
      <c r="W36" s="174">
        <v>-82.024685957450004</v>
      </c>
      <c r="X36" s="174">
        <f t="shared" si="8"/>
        <v>0</v>
      </c>
      <c r="Y36" s="174">
        <f t="shared" si="9"/>
        <v>82.024685957450004</v>
      </c>
      <c r="Z36" s="174">
        <v>7854.13</v>
      </c>
      <c r="AA36" s="174">
        <v>0</v>
      </c>
      <c r="AB36" s="174">
        <f t="shared" si="10"/>
        <v>8004.7961753191503</v>
      </c>
      <c r="AC36" s="174">
        <f t="shared" si="11"/>
        <v>0</v>
      </c>
      <c r="AE36" s="174">
        <v>1380.7043026824381</v>
      </c>
      <c r="AG36" s="175">
        <v>0.83886932004309223</v>
      </c>
      <c r="AH36" s="5">
        <v>8.8664136748775796E-2</v>
      </c>
      <c r="AI36" s="5">
        <v>9.1192970849881372E-2</v>
      </c>
      <c r="AL36" s="177">
        <v>-5000</v>
      </c>
      <c r="AM36" s="178">
        <v>-2600.5208989100001</v>
      </c>
      <c r="AN36" s="178">
        <f t="shared" si="12"/>
        <v>2600.5208989100001</v>
      </c>
      <c r="AO36" s="178">
        <f t="shared" si="13"/>
        <v>0</v>
      </c>
      <c r="AP36" s="178">
        <v>-1553.672292</v>
      </c>
      <c r="AQ36" s="178">
        <f t="shared" si="14"/>
        <v>1553.672292</v>
      </c>
      <c r="AR36" s="178">
        <f t="shared" si="15"/>
        <v>0</v>
      </c>
      <c r="AS36" s="178">
        <v>-30.230623720000001</v>
      </c>
      <c r="AT36" s="178">
        <f t="shared" si="16"/>
        <v>30.230623720000001</v>
      </c>
      <c r="AU36" s="178">
        <f t="shared" si="17"/>
        <v>0</v>
      </c>
      <c r="AV36" s="178">
        <v>0</v>
      </c>
      <c r="AZ36" s="32">
        <v>0</v>
      </c>
      <c r="BA36" s="5">
        <f t="shared" si="0"/>
        <v>0</v>
      </c>
    </row>
    <row r="37" spans="2:53" x14ac:dyDescent="0.35">
      <c r="B37" s="173">
        <f t="shared" si="18"/>
        <v>32</v>
      </c>
      <c r="C37" s="174">
        <v>-6249.4519903217097</v>
      </c>
      <c r="D37" s="174">
        <f t="shared" si="1"/>
        <v>0</v>
      </c>
      <c r="E37" s="174">
        <f t="shared" si="2"/>
        <v>6249.4519903217097</v>
      </c>
      <c r="F37" s="174">
        <v>-285.18829787234</v>
      </c>
      <c r="G37" s="174">
        <f t="shared" si="3"/>
        <v>0</v>
      </c>
      <c r="H37" s="174">
        <f t="shared" si="4"/>
        <v>285.18829787234</v>
      </c>
      <c r="I37" s="174">
        <v>37480.879999999997</v>
      </c>
      <c r="J37" s="174">
        <v>2138.4369999999999</v>
      </c>
      <c r="K37" s="174">
        <f t="shared" si="5"/>
        <v>46153.957288194048</v>
      </c>
      <c r="L37" s="174">
        <f t="shared" si="6"/>
        <v>0</v>
      </c>
      <c r="N37" s="174">
        <v>10571.615847326309</v>
      </c>
      <c r="O37" s="174">
        <v>0</v>
      </c>
      <c r="P37" s="174">
        <v>0</v>
      </c>
      <c r="Q37" s="174">
        <f t="shared" si="7"/>
        <v>10571.615847326309</v>
      </c>
      <c r="R37" s="176"/>
      <c r="S37" s="173">
        <v>32</v>
      </c>
      <c r="T37" s="174">
        <v>-60.732978723400002</v>
      </c>
      <c r="U37" s="174">
        <f t="shared" si="19"/>
        <v>0</v>
      </c>
      <c r="V37" s="174">
        <f t="shared" si="20"/>
        <v>60.732978723400002</v>
      </c>
      <c r="W37" s="174">
        <v>-63.572558297869989</v>
      </c>
      <c r="X37" s="174">
        <f t="shared" si="8"/>
        <v>0</v>
      </c>
      <c r="Y37" s="174">
        <f t="shared" si="9"/>
        <v>63.572558297869989</v>
      </c>
      <c r="Z37" s="174">
        <v>8412.1229999999996</v>
      </c>
      <c r="AA37" s="174">
        <v>0</v>
      </c>
      <c r="AB37" s="174">
        <f t="shared" si="10"/>
        <v>8536.4285370212692</v>
      </c>
      <c r="AC37" s="174">
        <f t="shared" si="11"/>
        <v>0</v>
      </c>
      <c r="AE37" s="174">
        <v>1473.505175134238</v>
      </c>
      <c r="AG37" s="175">
        <v>0.83886932004309223</v>
      </c>
      <c r="AH37" s="5">
        <v>8.9834205812711496E-2</v>
      </c>
      <c r="AI37" s="5">
        <v>9.2458033862067607E-2</v>
      </c>
      <c r="AL37" s="177">
        <v>-5000</v>
      </c>
      <c r="AM37" s="178">
        <v>-3644.9610170000001</v>
      </c>
      <c r="AN37" s="178">
        <f t="shared" si="12"/>
        <v>3644.9610170000001</v>
      </c>
      <c r="AO37" s="178">
        <f t="shared" si="13"/>
        <v>0</v>
      </c>
      <c r="AP37" s="178">
        <v>-1553.672292</v>
      </c>
      <c r="AQ37" s="178">
        <f t="shared" si="14"/>
        <v>1553.672292</v>
      </c>
      <c r="AR37" s="178">
        <f t="shared" si="15"/>
        <v>0</v>
      </c>
      <c r="AS37" s="178">
        <v>1014.6693762800001</v>
      </c>
      <c r="AT37" s="178">
        <f t="shared" si="16"/>
        <v>0</v>
      </c>
      <c r="AU37" s="178">
        <f t="shared" si="17"/>
        <v>1014.6693762800001</v>
      </c>
      <c r="AV37" s="178">
        <v>0</v>
      </c>
      <c r="AZ37" s="32">
        <v>0</v>
      </c>
      <c r="BA37" s="5">
        <f t="shared" si="0"/>
        <v>0</v>
      </c>
    </row>
    <row r="38" spans="2:53" x14ac:dyDescent="0.35">
      <c r="B38" s="173">
        <f t="shared" si="18"/>
        <v>33</v>
      </c>
      <c r="C38" s="174">
        <v>-6679.25899684246</v>
      </c>
      <c r="D38" s="174">
        <f t="shared" si="1"/>
        <v>0</v>
      </c>
      <c r="E38" s="174">
        <f t="shared" si="2"/>
        <v>6679.25899684246</v>
      </c>
      <c r="F38" s="174">
        <v>-512.10531914894</v>
      </c>
      <c r="G38" s="174">
        <f t="shared" si="3"/>
        <v>0</v>
      </c>
      <c r="H38" s="174">
        <f t="shared" si="4"/>
        <v>512.10531914894</v>
      </c>
      <c r="I38" s="174">
        <v>39275.048000000003</v>
      </c>
      <c r="J38" s="174">
        <v>2195.355</v>
      </c>
      <c r="K38" s="174">
        <f t="shared" si="5"/>
        <v>48661.767315991405</v>
      </c>
      <c r="L38" s="174">
        <f t="shared" si="6"/>
        <v>0</v>
      </c>
      <c r="N38" s="174">
        <v>10571.615847326309</v>
      </c>
      <c r="O38" s="174">
        <v>0</v>
      </c>
      <c r="P38" s="174">
        <v>0</v>
      </c>
      <c r="Q38" s="174">
        <f t="shared" si="7"/>
        <v>10571.615847326309</v>
      </c>
      <c r="R38" s="176"/>
      <c r="S38" s="173">
        <v>33</v>
      </c>
      <c r="T38" s="174">
        <v>-46.330851063830004</v>
      </c>
      <c r="U38" s="174">
        <f t="shared" si="19"/>
        <v>0</v>
      </c>
      <c r="V38" s="174">
        <f t="shared" si="20"/>
        <v>46.330851063830004</v>
      </c>
      <c r="W38" s="174">
        <v>-29.96830297871999</v>
      </c>
      <c r="X38" s="174">
        <f t="shared" si="8"/>
        <v>0</v>
      </c>
      <c r="Y38" s="174">
        <f t="shared" si="9"/>
        <v>29.96830297871999</v>
      </c>
      <c r="Z38" s="174">
        <v>8948.1659999999993</v>
      </c>
      <c r="AA38" s="174">
        <v>0</v>
      </c>
      <c r="AB38" s="174">
        <f t="shared" si="10"/>
        <v>9024.4651540425493</v>
      </c>
      <c r="AC38" s="174">
        <f t="shared" si="11"/>
        <v>0</v>
      </c>
      <c r="AE38" s="174">
        <v>1571.461651611138</v>
      </c>
      <c r="AG38" s="175">
        <v>0.83886932004309223</v>
      </c>
      <c r="AH38" s="5">
        <v>8.9978956624744783E-2</v>
      </c>
      <c r="AI38" s="5">
        <v>9.3253216326870378E-2</v>
      </c>
      <c r="AL38" s="177">
        <v>-5000</v>
      </c>
      <c r="AM38" s="178">
        <v>-4689.8610170000002</v>
      </c>
      <c r="AN38" s="178">
        <f t="shared" si="12"/>
        <v>4689.8610170000002</v>
      </c>
      <c r="AO38" s="178">
        <f t="shared" si="13"/>
        <v>0</v>
      </c>
      <c r="AP38" s="178">
        <v>-1553.672292</v>
      </c>
      <c r="AQ38" s="178">
        <f t="shared" si="14"/>
        <v>1553.672292</v>
      </c>
      <c r="AR38" s="178">
        <f t="shared" si="15"/>
        <v>0</v>
      </c>
      <c r="AS38" s="178">
        <v>2059.5693762800001</v>
      </c>
      <c r="AT38" s="178">
        <f t="shared" si="16"/>
        <v>0</v>
      </c>
      <c r="AU38" s="178">
        <f t="shared" si="17"/>
        <v>2059.5693762800001</v>
      </c>
      <c r="AV38" s="178">
        <v>0</v>
      </c>
      <c r="AZ38" s="32">
        <v>0</v>
      </c>
      <c r="BA38" s="5">
        <f t="shared" si="0"/>
        <v>0</v>
      </c>
    </row>
    <row r="39" spans="2:53" x14ac:dyDescent="0.35">
      <c r="B39" s="173">
        <f t="shared" si="18"/>
        <v>34</v>
      </c>
      <c r="C39" s="174">
        <v>-2.9995135264471169E-9</v>
      </c>
      <c r="D39" s="174">
        <f t="shared" si="1"/>
        <v>0</v>
      </c>
      <c r="E39" s="174">
        <f t="shared" si="2"/>
        <v>2.9995135264471169E-9</v>
      </c>
      <c r="F39" s="174">
        <v>-414.95</v>
      </c>
      <c r="G39" s="174">
        <f t="shared" si="3"/>
        <v>0</v>
      </c>
      <c r="H39" s="174">
        <f t="shared" si="4"/>
        <v>414.95</v>
      </c>
      <c r="I39" s="174">
        <v>40640.063000000002</v>
      </c>
      <c r="J39" s="174">
        <v>2016.3440000000001</v>
      </c>
      <c r="K39" s="174">
        <f t="shared" si="5"/>
        <v>43071.357000003001</v>
      </c>
      <c r="L39" s="174">
        <f t="shared" si="6"/>
        <v>0</v>
      </c>
      <c r="N39" s="174">
        <v>10571.615847326309</v>
      </c>
      <c r="O39" s="174">
        <v>0</v>
      </c>
      <c r="P39" s="174">
        <v>0</v>
      </c>
      <c r="Q39" s="174">
        <f t="shared" si="7"/>
        <v>10571.615847326309</v>
      </c>
      <c r="R39" s="176"/>
      <c r="S39" s="173">
        <v>34</v>
      </c>
      <c r="T39" s="174">
        <v>-37.827659574469997</v>
      </c>
      <c r="U39" s="174">
        <f t="shared" si="19"/>
        <v>0</v>
      </c>
      <c r="V39" s="174">
        <f t="shared" si="20"/>
        <v>37.827659574469997</v>
      </c>
      <c r="W39" s="174">
        <v>0</v>
      </c>
      <c r="X39" s="174">
        <f t="shared" si="8"/>
        <v>0</v>
      </c>
      <c r="Y39" s="174">
        <f t="shared" si="9"/>
        <v>0</v>
      </c>
      <c r="Z39" s="174">
        <v>9701.9639999999999</v>
      </c>
      <c r="AA39" s="174">
        <v>0</v>
      </c>
      <c r="AB39" s="174">
        <f t="shared" si="10"/>
        <v>9739.79165957447</v>
      </c>
      <c r="AC39" s="174">
        <f t="shared" si="11"/>
        <v>0</v>
      </c>
      <c r="AE39" s="174">
        <v>1571.461651611138</v>
      </c>
      <c r="AG39" s="175">
        <v>0.78977169096992472</v>
      </c>
      <c r="AH39" s="5">
        <v>0</v>
      </c>
      <c r="AI39" s="5">
        <v>0</v>
      </c>
      <c r="AL39" s="177">
        <v>-5000</v>
      </c>
      <c r="AM39" s="178">
        <v>-5734.7610169999998</v>
      </c>
      <c r="AN39" s="178">
        <f t="shared" si="12"/>
        <v>5734.7610169999998</v>
      </c>
      <c r="AO39" s="178">
        <f t="shared" si="13"/>
        <v>0</v>
      </c>
      <c r="AP39" s="178">
        <v>-1553.672292</v>
      </c>
      <c r="AQ39" s="178">
        <f t="shared" si="14"/>
        <v>1553.672292</v>
      </c>
      <c r="AR39" s="178">
        <f t="shared" si="15"/>
        <v>0</v>
      </c>
      <c r="AS39" s="178">
        <v>3104.4693762799998</v>
      </c>
      <c r="AT39" s="178">
        <f t="shared" si="16"/>
        <v>0</v>
      </c>
      <c r="AU39" s="178">
        <f t="shared" si="17"/>
        <v>3104.4693762799998</v>
      </c>
      <c r="AV39" s="178">
        <v>0</v>
      </c>
      <c r="AZ39" s="32">
        <v>588.96592054999996</v>
      </c>
      <c r="BA39" s="5">
        <f t="shared" si="0"/>
        <v>0.11746147291050074</v>
      </c>
    </row>
    <row r="40" spans="2:53" x14ac:dyDescent="0.35">
      <c r="B40" s="173">
        <f t="shared" si="18"/>
        <v>35</v>
      </c>
      <c r="C40" s="174">
        <v>2062.90664934399</v>
      </c>
      <c r="D40" s="174">
        <f t="shared" si="1"/>
        <v>2062.90664934399</v>
      </c>
      <c r="E40" s="174">
        <f t="shared" si="2"/>
        <v>0</v>
      </c>
      <c r="F40" s="174">
        <v>-541.35325136910001</v>
      </c>
      <c r="G40" s="174">
        <f t="shared" si="3"/>
        <v>0</v>
      </c>
      <c r="H40" s="174">
        <f t="shared" si="4"/>
        <v>541.35325136910001</v>
      </c>
      <c r="I40" s="174">
        <v>40832.834000000003</v>
      </c>
      <c r="J40" s="174">
        <v>1742.7370000000001</v>
      </c>
      <c r="K40" s="174">
        <f t="shared" si="5"/>
        <v>43116.924251369106</v>
      </c>
      <c r="L40" s="174">
        <f t="shared" si="6"/>
        <v>2062.90664934399</v>
      </c>
      <c r="N40" s="174">
        <v>10571.615847326309</v>
      </c>
      <c r="O40" s="174">
        <v>1342.4069999999999</v>
      </c>
      <c r="P40" s="174">
        <v>0</v>
      </c>
      <c r="Q40" s="174">
        <f t="shared" si="7"/>
        <v>11914.022847326309</v>
      </c>
      <c r="R40" s="176"/>
      <c r="S40" s="173">
        <v>35</v>
      </c>
      <c r="T40" s="174">
        <v>-208.37551446531</v>
      </c>
      <c r="U40" s="174">
        <f t="shared" si="19"/>
        <v>0</v>
      </c>
      <c r="V40" s="174">
        <f t="shared" si="20"/>
        <v>208.37551446531</v>
      </c>
      <c r="W40" s="174">
        <v>499.10658936170012</v>
      </c>
      <c r="X40" s="174">
        <f t="shared" si="8"/>
        <v>499.10658936170012</v>
      </c>
      <c r="Y40" s="174">
        <f t="shared" si="9"/>
        <v>0</v>
      </c>
      <c r="Z40" s="174">
        <v>11043.945</v>
      </c>
      <c r="AA40" s="174">
        <v>0</v>
      </c>
      <c r="AB40" s="174">
        <f t="shared" si="10"/>
        <v>11252.320514465309</v>
      </c>
      <c r="AC40" s="174">
        <f t="shared" si="11"/>
        <v>499.10658936170012</v>
      </c>
      <c r="AE40" s="174">
        <v>1623.017691862138</v>
      </c>
      <c r="AG40" s="175">
        <v>0</v>
      </c>
      <c r="AH40" s="5">
        <v>0</v>
      </c>
      <c r="AI40" s="5">
        <v>0</v>
      </c>
      <c r="AL40" s="177">
        <v>-5000</v>
      </c>
      <c r="AM40" s="178">
        <v>-6779.6610170000004</v>
      </c>
      <c r="AN40" s="178">
        <f t="shared" si="12"/>
        <v>6779.6610170000004</v>
      </c>
      <c r="AO40" s="178">
        <f t="shared" si="13"/>
        <v>0</v>
      </c>
      <c r="AP40" s="178">
        <v>-1553.672292</v>
      </c>
      <c r="AQ40" s="178">
        <f t="shared" si="14"/>
        <v>1553.672292</v>
      </c>
      <c r="AR40" s="178">
        <f t="shared" si="15"/>
        <v>0</v>
      </c>
      <c r="AS40" s="178">
        <v>4149.3693762800003</v>
      </c>
      <c r="AT40" s="178">
        <f t="shared" si="16"/>
        <v>0</v>
      </c>
      <c r="AU40" s="178">
        <f t="shared" si="17"/>
        <v>4149.3693762800003</v>
      </c>
      <c r="AV40" s="178">
        <v>0</v>
      </c>
      <c r="AZ40" s="32">
        <v>650.75806136999995</v>
      </c>
      <c r="BA40" s="5">
        <f t="shared" si="0"/>
        <v>0.12978509915398911</v>
      </c>
    </row>
    <row r="41" spans="2:53" x14ac:dyDescent="0.35">
      <c r="B41" s="173">
        <f t="shared" si="18"/>
        <v>36</v>
      </c>
      <c r="C41" s="174">
        <v>4498.0592484557401</v>
      </c>
      <c r="D41" s="174">
        <f t="shared" si="1"/>
        <v>4498.0592484557401</v>
      </c>
      <c r="E41" s="174">
        <f t="shared" si="2"/>
        <v>0</v>
      </c>
      <c r="F41" s="174">
        <v>-1368.7400425531901</v>
      </c>
      <c r="G41" s="174">
        <f t="shared" si="3"/>
        <v>0</v>
      </c>
      <c r="H41" s="174">
        <f t="shared" si="4"/>
        <v>1368.7400425531901</v>
      </c>
      <c r="I41" s="174">
        <v>41064.275000000001</v>
      </c>
      <c r="J41" s="174">
        <v>1773.171</v>
      </c>
      <c r="K41" s="174">
        <f t="shared" si="5"/>
        <v>44206.186042553192</v>
      </c>
      <c r="L41" s="174">
        <f t="shared" si="6"/>
        <v>4498.0592484557401</v>
      </c>
      <c r="N41" s="174">
        <v>10555.905846475949</v>
      </c>
      <c r="O41" s="174">
        <v>1342.4069999999999</v>
      </c>
      <c r="P41" s="174">
        <v>0</v>
      </c>
      <c r="Q41" s="174">
        <f t="shared" si="7"/>
        <v>11898.312846475948</v>
      </c>
      <c r="R41" s="176"/>
      <c r="S41" s="173">
        <v>36</v>
      </c>
      <c r="T41" s="174">
        <v>-405.04578723404001</v>
      </c>
      <c r="U41" s="174">
        <f t="shared" si="19"/>
        <v>0</v>
      </c>
      <c r="V41" s="174">
        <f t="shared" si="20"/>
        <v>405.04578723404001</v>
      </c>
      <c r="W41" s="174">
        <v>1533.1920723404301</v>
      </c>
      <c r="X41" s="174">
        <f t="shared" si="8"/>
        <v>1533.1920723404301</v>
      </c>
      <c r="Y41" s="174">
        <f t="shared" si="9"/>
        <v>0</v>
      </c>
      <c r="Z41" s="174">
        <v>12487.821</v>
      </c>
      <c r="AA41" s="174">
        <v>0</v>
      </c>
      <c r="AB41" s="174">
        <f t="shared" si="10"/>
        <v>12892.866787234039</v>
      </c>
      <c r="AC41" s="174">
        <f t="shared" si="11"/>
        <v>1533.1920723404301</v>
      </c>
      <c r="AE41" s="174">
        <v>1623.017691862138</v>
      </c>
      <c r="AG41" s="175">
        <v>0</v>
      </c>
      <c r="AH41" s="5">
        <v>0</v>
      </c>
      <c r="AI41" s="5">
        <v>0</v>
      </c>
      <c r="AL41" s="177">
        <v>0</v>
      </c>
      <c r="AM41" s="178">
        <v>-6779.6610170000004</v>
      </c>
      <c r="AN41" s="178">
        <f t="shared" si="12"/>
        <v>6779.6610170000004</v>
      </c>
      <c r="AO41" s="178">
        <f t="shared" si="13"/>
        <v>0</v>
      </c>
      <c r="AP41" s="178">
        <v>-1553.672292</v>
      </c>
      <c r="AQ41" s="178">
        <f t="shared" si="14"/>
        <v>1553.672292</v>
      </c>
      <c r="AR41" s="178">
        <f t="shared" si="15"/>
        <v>0</v>
      </c>
      <c r="AS41" s="178">
        <v>5194.26937628</v>
      </c>
      <c r="AT41" s="178">
        <f t="shared" si="16"/>
        <v>0</v>
      </c>
      <c r="AU41" s="178">
        <f t="shared" si="17"/>
        <v>5194.26937628</v>
      </c>
      <c r="AV41" s="178">
        <v>0</v>
      </c>
      <c r="AZ41" s="32">
        <v>651.21794327999999</v>
      </c>
      <c r="BA41" s="5">
        <f t="shared" si="0"/>
        <v>0.1298768165261302</v>
      </c>
    </row>
    <row r="42" spans="2:53" x14ac:dyDescent="0.35">
      <c r="B42" s="173">
        <f t="shared" si="18"/>
        <v>37</v>
      </c>
      <c r="C42" s="174">
        <v>8221.550145497351</v>
      </c>
      <c r="D42" s="174">
        <f t="shared" si="1"/>
        <v>8221.550145497351</v>
      </c>
      <c r="E42" s="174">
        <f t="shared" si="2"/>
        <v>0</v>
      </c>
      <c r="F42" s="174">
        <v>-1367.73685106383</v>
      </c>
      <c r="G42" s="174">
        <f t="shared" si="3"/>
        <v>0</v>
      </c>
      <c r="H42" s="174">
        <f t="shared" si="4"/>
        <v>1367.73685106383</v>
      </c>
      <c r="I42" s="174">
        <v>41324.968000000001</v>
      </c>
      <c r="J42" s="174">
        <v>1729.674</v>
      </c>
      <c r="K42" s="174">
        <f t="shared" si="5"/>
        <v>44422.378851063833</v>
      </c>
      <c r="L42" s="174">
        <f t="shared" si="6"/>
        <v>8221.550145497351</v>
      </c>
      <c r="N42" s="174">
        <v>10540.1958456256</v>
      </c>
      <c r="O42" s="174">
        <v>1342.4069999999999</v>
      </c>
      <c r="P42" s="174">
        <v>0</v>
      </c>
      <c r="Q42" s="174">
        <f t="shared" si="7"/>
        <v>11882.602845625599</v>
      </c>
      <c r="R42" s="176"/>
      <c r="S42" s="173">
        <v>37</v>
      </c>
      <c r="T42" s="174">
        <v>-467.37982978723005</v>
      </c>
      <c r="U42" s="174">
        <f t="shared" si="19"/>
        <v>0</v>
      </c>
      <c r="V42" s="174">
        <f t="shared" si="20"/>
        <v>467.37982978723005</v>
      </c>
      <c r="W42" s="174">
        <v>2170.19822765957</v>
      </c>
      <c r="X42" s="174">
        <f t="shared" si="8"/>
        <v>2170.19822765957</v>
      </c>
      <c r="Y42" s="174">
        <f t="shared" si="9"/>
        <v>0</v>
      </c>
      <c r="Z42" s="174">
        <v>13561.127</v>
      </c>
      <c r="AA42" s="174">
        <v>0</v>
      </c>
      <c r="AB42" s="174">
        <f t="shared" si="10"/>
        <v>14028.506829787231</v>
      </c>
      <c r="AC42" s="174">
        <f t="shared" si="11"/>
        <v>2170.19822765957</v>
      </c>
      <c r="AE42" s="174">
        <v>1571.461651611138</v>
      </c>
      <c r="AG42" s="175">
        <v>0</v>
      </c>
      <c r="AH42" s="5">
        <v>0</v>
      </c>
      <c r="AI42" s="5">
        <v>0</v>
      </c>
      <c r="AL42" s="177">
        <v>0</v>
      </c>
      <c r="AM42" s="178">
        <v>-6779.6610170000004</v>
      </c>
      <c r="AN42" s="178">
        <f t="shared" si="12"/>
        <v>6779.6610170000004</v>
      </c>
      <c r="AO42" s="178">
        <f t="shared" si="13"/>
        <v>0</v>
      </c>
      <c r="AP42" s="178">
        <v>-702.95252817000005</v>
      </c>
      <c r="AQ42" s="178">
        <f t="shared" si="14"/>
        <v>702.95252817000005</v>
      </c>
      <c r="AR42" s="178">
        <f t="shared" si="15"/>
        <v>0</v>
      </c>
      <c r="AS42" s="178">
        <v>6239.1693762799996</v>
      </c>
      <c r="AT42" s="178">
        <f t="shared" si="16"/>
        <v>0</v>
      </c>
      <c r="AU42" s="178">
        <f t="shared" si="17"/>
        <v>6239.1693762799996</v>
      </c>
      <c r="AV42" s="178">
        <v>0</v>
      </c>
      <c r="AZ42" s="32">
        <v>0</v>
      </c>
      <c r="BA42" s="5">
        <f t="shared" si="0"/>
        <v>0</v>
      </c>
    </row>
    <row r="43" spans="2:53" x14ac:dyDescent="0.35">
      <c r="B43" s="173">
        <f t="shared" si="18"/>
        <v>38</v>
      </c>
      <c r="C43" s="174">
        <v>7432.9315801182111</v>
      </c>
      <c r="D43" s="174">
        <f t="shared" si="1"/>
        <v>7432.9315801182111</v>
      </c>
      <c r="E43" s="174">
        <f t="shared" si="2"/>
        <v>0</v>
      </c>
      <c r="F43" s="174">
        <v>-1387.02089361702</v>
      </c>
      <c r="G43" s="174">
        <f t="shared" si="3"/>
        <v>0</v>
      </c>
      <c r="H43" s="174">
        <f t="shared" si="4"/>
        <v>1387.02089361702</v>
      </c>
      <c r="I43" s="174">
        <v>41191.855000000003</v>
      </c>
      <c r="J43" s="174">
        <v>1727.9839999999999</v>
      </c>
      <c r="K43" s="174">
        <f t="shared" si="5"/>
        <v>44306.859893617016</v>
      </c>
      <c r="L43" s="174">
        <f t="shared" si="6"/>
        <v>7432.9315801182111</v>
      </c>
      <c r="N43" s="174">
        <v>10540.1958456256</v>
      </c>
      <c r="O43" s="174">
        <v>1342.4069999999999</v>
      </c>
      <c r="P43" s="174">
        <v>0</v>
      </c>
      <c r="Q43" s="174">
        <f t="shared" si="7"/>
        <v>11882.602845625599</v>
      </c>
      <c r="R43" s="176"/>
      <c r="S43" s="173">
        <v>38</v>
      </c>
      <c r="T43" s="174">
        <v>-438.64046808511</v>
      </c>
      <c r="U43" s="174">
        <f t="shared" si="19"/>
        <v>0</v>
      </c>
      <c r="V43" s="174">
        <f t="shared" si="20"/>
        <v>438.64046808511</v>
      </c>
      <c r="W43" s="174">
        <v>2556.03237446809</v>
      </c>
      <c r="X43" s="174">
        <f t="shared" si="8"/>
        <v>2556.03237446809</v>
      </c>
      <c r="Y43" s="174">
        <f t="shared" si="9"/>
        <v>0</v>
      </c>
      <c r="Z43" s="174">
        <v>13657.120999999999</v>
      </c>
      <c r="AA43" s="174">
        <v>0</v>
      </c>
      <c r="AB43" s="174">
        <f t="shared" si="10"/>
        <v>14095.761468085109</v>
      </c>
      <c r="AC43" s="174">
        <f t="shared" si="11"/>
        <v>2556.03237446809</v>
      </c>
      <c r="AE43" s="174">
        <v>1597.239671736638</v>
      </c>
      <c r="AG43" s="175">
        <v>0</v>
      </c>
      <c r="AH43" s="5">
        <v>0</v>
      </c>
      <c r="AI43" s="5">
        <v>0</v>
      </c>
      <c r="AL43" s="177">
        <v>-1024.6925293199999</v>
      </c>
      <c r="AM43" s="178">
        <v>-6779.6610170000004</v>
      </c>
      <c r="AN43" s="178">
        <f t="shared" si="12"/>
        <v>6779.6610170000004</v>
      </c>
      <c r="AO43" s="178">
        <f t="shared" si="13"/>
        <v>0</v>
      </c>
      <c r="AP43" s="178">
        <v>-1492.3400330899999</v>
      </c>
      <c r="AQ43" s="178">
        <f t="shared" si="14"/>
        <v>1492.3400330899999</v>
      </c>
      <c r="AR43" s="178">
        <f t="shared" si="15"/>
        <v>0</v>
      </c>
      <c r="AS43" s="178">
        <v>5449.7818713699999</v>
      </c>
      <c r="AT43" s="178">
        <f t="shared" si="16"/>
        <v>0</v>
      </c>
      <c r="AU43" s="178">
        <f t="shared" si="17"/>
        <v>5449.7818713699999</v>
      </c>
      <c r="AV43" s="178">
        <v>588.96592054999996</v>
      </c>
      <c r="AZ43" s="32">
        <v>0</v>
      </c>
      <c r="BA43" s="5">
        <f t="shared" si="0"/>
        <v>0</v>
      </c>
    </row>
    <row r="44" spans="2:53" x14ac:dyDescent="0.35">
      <c r="B44" s="173">
        <f t="shared" si="18"/>
        <v>39</v>
      </c>
      <c r="C44" s="174">
        <v>8449.3053728114301</v>
      </c>
      <c r="D44" s="174">
        <f t="shared" si="1"/>
        <v>8449.3053728114301</v>
      </c>
      <c r="E44" s="174">
        <f t="shared" si="2"/>
        <v>0</v>
      </c>
      <c r="F44" s="174">
        <v>-1413.0645106382999</v>
      </c>
      <c r="G44" s="174">
        <f t="shared" si="3"/>
        <v>0</v>
      </c>
      <c r="H44" s="174">
        <f t="shared" si="4"/>
        <v>1413.0645106382999</v>
      </c>
      <c r="I44" s="174">
        <v>40512.430999999997</v>
      </c>
      <c r="J44" s="174">
        <v>1661.674</v>
      </c>
      <c r="K44" s="174">
        <f t="shared" si="5"/>
        <v>43587.169510638298</v>
      </c>
      <c r="L44" s="174">
        <f t="shared" si="6"/>
        <v>8449.3053728114301</v>
      </c>
      <c r="N44" s="174">
        <v>10555.905846475949</v>
      </c>
      <c r="O44" s="174">
        <v>1342.4069999999999</v>
      </c>
      <c r="P44" s="174">
        <v>0</v>
      </c>
      <c r="Q44" s="174">
        <f t="shared" si="7"/>
        <v>11898.312846475948</v>
      </c>
      <c r="R44" s="176"/>
      <c r="S44" s="173">
        <v>39</v>
      </c>
      <c r="T44" s="174">
        <v>-400.62557446809001</v>
      </c>
      <c r="U44" s="174">
        <f t="shared" si="19"/>
        <v>0</v>
      </c>
      <c r="V44" s="174">
        <f t="shared" si="20"/>
        <v>400.62557446809001</v>
      </c>
      <c r="W44" s="174">
        <v>2441.8766021276601</v>
      </c>
      <c r="X44" s="174">
        <f t="shared" si="8"/>
        <v>2441.8766021276601</v>
      </c>
      <c r="Y44" s="174">
        <f t="shared" si="9"/>
        <v>0</v>
      </c>
      <c r="Z44" s="174">
        <v>13323.157999999999</v>
      </c>
      <c r="AA44" s="174">
        <v>0</v>
      </c>
      <c r="AB44" s="174">
        <f t="shared" si="10"/>
        <v>13723.783574468089</v>
      </c>
      <c r="AC44" s="174">
        <f t="shared" si="11"/>
        <v>2441.8766021276601</v>
      </c>
      <c r="AE44" s="174">
        <v>1571.461651611138</v>
      </c>
      <c r="AG44" s="175">
        <v>0</v>
      </c>
      <c r="AH44" s="5">
        <v>0</v>
      </c>
      <c r="AI44" s="5">
        <v>0</v>
      </c>
      <c r="AL44" s="177">
        <v>-2020.1101721099999</v>
      </c>
      <c r="AM44" s="178">
        <v>-6779.6610170000004</v>
      </c>
      <c r="AN44" s="178">
        <f t="shared" si="12"/>
        <v>6779.6610170000004</v>
      </c>
      <c r="AO44" s="178">
        <f t="shared" si="13"/>
        <v>0</v>
      </c>
      <c r="AP44" s="178">
        <v>-1553.672292</v>
      </c>
      <c r="AQ44" s="178">
        <f t="shared" si="14"/>
        <v>1553.672292</v>
      </c>
      <c r="AR44" s="178">
        <f t="shared" si="15"/>
        <v>0</v>
      </c>
      <c r="AS44" s="178">
        <v>4404.8818713700002</v>
      </c>
      <c r="AT44" s="178">
        <f t="shared" si="16"/>
        <v>0</v>
      </c>
      <c r="AU44" s="178">
        <f t="shared" si="17"/>
        <v>4404.8818713700002</v>
      </c>
      <c r="AV44" s="178">
        <v>650.75806136999995</v>
      </c>
      <c r="AZ44" s="32">
        <v>0</v>
      </c>
      <c r="BA44" s="5">
        <f t="shared" si="0"/>
        <v>0</v>
      </c>
    </row>
    <row r="45" spans="2:53" x14ac:dyDescent="0.35">
      <c r="B45" s="173">
        <f t="shared" si="18"/>
        <v>40</v>
      </c>
      <c r="C45" s="174">
        <v>5495.4404550699601</v>
      </c>
      <c r="D45" s="174">
        <f t="shared" si="1"/>
        <v>5495.4404550699601</v>
      </c>
      <c r="E45" s="174">
        <f t="shared" si="2"/>
        <v>0</v>
      </c>
      <c r="F45" s="174">
        <v>-1409.9900425531901</v>
      </c>
      <c r="G45" s="174">
        <f t="shared" si="3"/>
        <v>0</v>
      </c>
      <c r="H45" s="174">
        <f t="shared" si="4"/>
        <v>1409.9900425531901</v>
      </c>
      <c r="I45" s="174">
        <v>40419.427000000003</v>
      </c>
      <c r="J45" s="174">
        <v>1780.068</v>
      </c>
      <c r="K45" s="174">
        <f t="shared" si="5"/>
        <v>43609.485042553191</v>
      </c>
      <c r="L45" s="174">
        <f t="shared" si="6"/>
        <v>5495.4404550699601</v>
      </c>
      <c r="N45" s="174">
        <v>10571.615847326309</v>
      </c>
      <c r="O45" s="174">
        <v>1342.4069999999999</v>
      </c>
      <c r="P45" s="174">
        <v>0</v>
      </c>
      <c r="Q45" s="174">
        <f t="shared" si="7"/>
        <v>11914.022847326309</v>
      </c>
      <c r="R45" s="176"/>
      <c r="S45" s="173">
        <v>40</v>
      </c>
      <c r="T45" s="174">
        <v>-393.46600000000001</v>
      </c>
      <c r="U45" s="174">
        <f t="shared" si="19"/>
        <v>0</v>
      </c>
      <c r="V45" s="174">
        <f t="shared" si="20"/>
        <v>393.46600000000001</v>
      </c>
      <c r="W45" s="174">
        <v>1753.40815744681</v>
      </c>
      <c r="X45" s="174">
        <f t="shared" si="8"/>
        <v>1753.40815744681</v>
      </c>
      <c r="Y45" s="174">
        <f t="shared" si="9"/>
        <v>0</v>
      </c>
      <c r="Z45" s="174">
        <v>12518.2</v>
      </c>
      <c r="AA45" s="174">
        <v>0</v>
      </c>
      <c r="AB45" s="174">
        <f t="shared" si="10"/>
        <v>12911.666000000001</v>
      </c>
      <c r="AC45" s="174">
        <f t="shared" si="11"/>
        <v>1753.40815744681</v>
      </c>
      <c r="AE45" s="174">
        <v>1571.461651611138</v>
      </c>
      <c r="AG45" s="175">
        <v>0.83886932004309223</v>
      </c>
      <c r="AH45" s="5">
        <v>9.1293776500713783E-2</v>
      </c>
      <c r="AI45" s="5">
        <v>0</v>
      </c>
      <c r="AL45" s="177">
        <v>-3682.2798601</v>
      </c>
      <c r="AM45" s="178">
        <v>-5990.2735120899997</v>
      </c>
      <c r="AN45" s="178">
        <f t="shared" si="12"/>
        <v>5990.2735120899997</v>
      </c>
      <c r="AO45" s="178">
        <f t="shared" si="13"/>
        <v>0</v>
      </c>
      <c r="AP45" s="178">
        <v>-1553.672292</v>
      </c>
      <c r="AQ45" s="178">
        <f t="shared" si="14"/>
        <v>1553.672292</v>
      </c>
      <c r="AR45" s="178">
        <f t="shared" si="15"/>
        <v>0</v>
      </c>
      <c r="AS45" s="178">
        <v>3359.9818713700001</v>
      </c>
      <c r="AT45" s="178">
        <f t="shared" si="16"/>
        <v>0</v>
      </c>
      <c r="AU45" s="178">
        <f t="shared" si="17"/>
        <v>3359.9818713700001</v>
      </c>
      <c r="AV45" s="178">
        <v>651.21794327999999</v>
      </c>
      <c r="AZ45" s="32">
        <v>0</v>
      </c>
      <c r="BA45" s="5">
        <f t="shared" si="0"/>
        <v>0</v>
      </c>
    </row>
    <row r="46" spans="2:53" x14ac:dyDescent="0.35">
      <c r="B46" s="173">
        <f t="shared" si="18"/>
        <v>41</v>
      </c>
      <c r="C46" s="174">
        <v>4.3291947804391384E-9</v>
      </c>
      <c r="D46" s="174">
        <f t="shared" si="1"/>
        <v>4.3291947804391384E-9</v>
      </c>
      <c r="E46" s="174">
        <f t="shared" si="2"/>
        <v>0</v>
      </c>
      <c r="F46" s="174">
        <v>-1763.22880851064</v>
      </c>
      <c r="G46" s="174">
        <f t="shared" si="3"/>
        <v>0</v>
      </c>
      <c r="H46" s="174">
        <f t="shared" si="4"/>
        <v>1763.22880851064</v>
      </c>
      <c r="I46" s="174">
        <v>40787.146000000001</v>
      </c>
      <c r="J46" s="174">
        <v>2121.239</v>
      </c>
      <c r="K46" s="174">
        <f t="shared" si="5"/>
        <v>44671.613808510643</v>
      </c>
      <c r="L46" s="174">
        <f t="shared" si="6"/>
        <v>4.3291947804391384E-9</v>
      </c>
      <c r="N46" s="174">
        <v>10571.615847326309</v>
      </c>
      <c r="O46" s="174">
        <v>1342.4069999999999</v>
      </c>
      <c r="P46" s="174">
        <v>0</v>
      </c>
      <c r="Q46" s="174">
        <f t="shared" si="7"/>
        <v>11914.022847326309</v>
      </c>
      <c r="R46" s="176"/>
      <c r="S46" s="173">
        <v>41</v>
      </c>
      <c r="T46" s="174">
        <v>-503.06548936170003</v>
      </c>
      <c r="U46" s="174">
        <f t="shared" si="19"/>
        <v>0</v>
      </c>
      <c r="V46" s="174">
        <f t="shared" si="20"/>
        <v>503.06548936170003</v>
      </c>
      <c r="W46" s="174">
        <v>0</v>
      </c>
      <c r="X46" s="174">
        <f t="shared" si="8"/>
        <v>0</v>
      </c>
      <c r="Y46" s="174">
        <f t="shared" si="9"/>
        <v>0</v>
      </c>
      <c r="Z46" s="174">
        <v>11559.325999999999</v>
      </c>
      <c r="AA46" s="174">
        <v>0</v>
      </c>
      <c r="AB46" s="174">
        <f t="shared" si="10"/>
        <v>12062.391489361698</v>
      </c>
      <c r="AC46" s="174">
        <f t="shared" si="11"/>
        <v>0</v>
      </c>
      <c r="AE46" s="174">
        <v>1571.461651611138</v>
      </c>
      <c r="AG46" s="175">
        <v>0.83886932004309223</v>
      </c>
      <c r="AH46" s="5">
        <v>9.202959312854965E-2</v>
      </c>
      <c r="AI46" s="5">
        <v>9.553032974880557E-2</v>
      </c>
      <c r="AL46" s="177">
        <v>-5000</v>
      </c>
      <c r="AM46" s="178">
        <v>-4945.3735120900001</v>
      </c>
      <c r="AN46" s="178">
        <f t="shared" si="12"/>
        <v>4945.3735120900001</v>
      </c>
      <c r="AO46" s="178">
        <f t="shared" si="13"/>
        <v>0</v>
      </c>
      <c r="AP46" s="178">
        <v>-1553.672292</v>
      </c>
      <c r="AQ46" s="178">
        <f t="shared" si="14"/>
        <v>1553.672292</v>
      </c>
      <c r="AR46" s="178">
        <f t="shared" si="15"/>
        <v>0</v>
      </c>
      <c r="AS46" s="178">
        <v>2315.08187137</v>
      </c>
      <c r="AT46" s="178">
        <f t="shared" si="16"/>
        <v>0</v>
      </c>
      <c r="AU46" s="178">
        <f t="shared" si="17"/>
        <v>2315.08187137</v>
      </c>
      <c r="AV46" s="178">
        <v>0</v>
      </c>
      <c r="AZ46" s="32">
        <v>0</v>
      </c>
      <c r="BA46" s="5">
        <f t="shared" si="0"/>
        <v>0</v>
      </c>
    </row>
    <row r="47" spans="2:53" x14ac:dyDescent="0.35">
      <c r="B47" s="173">
        <f t="shared" si="18"/>
        <v>42</v>
      </c>
      <c r="C47" s="174">
        <v>-809.61342927182977</v>
      </c>
      <c r="D47" s="174">
        <f t="shared" si="1"/>
        <v>0</v>
      </c>
      <c r="E47" s="174">
        <f t="shared" si="2"/>
        <v>809.61342927182977</v>
      </c>
      <c r="F47" s="174">
        <v>-436.99702127660004</v>
      </c>
      <c r="G47" s="174">
        <f t="shared" si="3"/>
        <v>0</v>
      </c>
      <c r="H47" s="174">
        <f t="shared" si="4"/>
        <v>436.99702127660004</v>
      </c>
      <c r="I47" s="174">
        <v>42784.913999999997</v>
      </c>
      <c r="J47" s="174">
        <v>2315.27</v>
      </c>
      <c r="K47" s="174">
        <f t="shared" si="5"/>
        <v>46346.794450548427</v>
      </c>
      <c r="L47" s="174">
        <f t="shared" si="6"/>
        <v>0</v>
      </c>
      <c r="N47" s="174">
        <v>10571.615847326309</v>
      </c>
      <c r="O47" s="174">
        <v>0</v>
      </c>
      <c r="P47" s="174">
        <v>0</v>
      </c>
      <c r="Q47" s="174">
        <f t="shared" si="7"/>
        <v>10571.615847326309</v>
      </c>
      <c r="R47" s="176"/>
      <c r="S47" s="173">
        <v>42</v>
      </c>
      <c r="T47" s="174">
        <v>-69.50348085105999</v>
      </c>
      <c r="U47" s="174">
        <f t="shared" si="19"/>
        <v>0</v>
      </c>
      <c r="V47" s="174">
        <f t="shared" si="20"/>
        <v>69.50348085105999</v>
      </c>
      <c r="W47" s="174">
        <v>0</v>
      </c>
      <c r="X47" s="174">
        <f t="shared" si="8"/>
        <v>0</v>
      </c>
      <c r="Y47" s="174">
        <f t="shared" si="9"/>
        <v>0</v>
      </c>
      <c r="Z47" s="174">
        <v>10723.933999999999</v>
      </c>
      <c r="AA47" s="174">
        <v>0</v>
      </c>
      <c r="AB47" s="174">
        <f t="shared" si="10"/>
        <v>10793.43748085106</v>
      </c>
      <c r="AC47" s="174">
        <f t="shared" si="11"/>
        <v>0</v>
      </c>
      <c r="AE47" s="174">
        <v>1571.461651611138</v>
      </c>
      <c r="AG47" s="175">
        <v>0.83886932004309223</v>
      </c>
      <c r="AH47" s="5">
        <v>9.2620658944352216E-2</v>
      </c>
      <c r="AI47" s="5">
        <v>9.581948700873387E-2</v>
      </c>
      <c r="AL47" s="177">
        <v>-5000</v>
      </c>
      <c r="AM47" s="178">
        <v>-3900.47351209</v>
      </c>
      <c r="AN47" s="178">
        <f t="shared" si="12"/>
        <v>3900.47351209</v>
      </c>
      <c r="AO47" s="178">
        <f t="shared" si="13"/>
        <v>0</v>
      </c>
      <c r="AP47" s="178">
        <v>-1553.672292</v>
      </c>
      <c r="AQ47" s="178">
        <f t="shared" si="14"/>
        <v>1553.672292</v>
      </c>
      <c r="AR47" s="178">
        <f t="shared" si="15"/>
        <v>0</v>
      </c>
      <c r="AS47" s="178">
        <v>1270.18187137</v>
      </c>
      <c r="AT47" s="178">
        <f t="shared" si="16"/>
        <v>0</v>
      </c>
      <c r="AU47" s="178">
        <f t="shared" si="17"/>
        <v>1270.18187137</v>
      </c>
      <c r="AV47" s="178">
        <v>0</v>
      </c>
      <c r="AZ47" s="32">
        <v>0</v>
      </c>
      <c r="BA47" s="5">
        <f t="shared" si="0"/>
        <v>0</v>
      </c>
    </row>
    <row r="48" spans="2:53" x14ac:dyDescent="0.35">
      <c r="B48" s="173">
        <f t="shared" si="18"/>
        <v>43</v>
      </c>
      <c r="C48" s="174">
        <v>-2582.3672436020902</v>
      </c>
      <c r="D48" s="174">
        <f t="shared" si="1"/>
        <v>0</v>
      </c>
      <c r="E48" s="174">
        <f t="shared" si="2"/>
        <v>2582.3672436020902</v>
      </c>
      <c r="F48" s="174">
        <v>-452.50553191489001</v>
      </c>
      <c r="G48" s="174">
        <f t="shared" si="3"/>
        <v>0</v>
      </c>
      <c r="H48" s="174">
        <f t="shared" si="4"/>
        <v>452.50553191489001</v>
      </c>
      <c r="I48" s="174">
        <v>44132.02</v>
      </c>
      <c r="J48" s="174">
        <v>2318.067</v>
      </c>
      <c r="K48" s="174">
        <f t="shared" si="5"/>
        <v>49484.959775516982</v>
      </c>
      <c r="L48" s="174">
        <f t="shared" si="6"/>
        <v>0</v>
      </c>
      <c r="N48" s="174">
        <v>10555.905846475949</v>
      </c>
      <c r="O48" s="174">
        <v>0</v>
      </c>
      <c r="P48" s="174">
        <v>0</v>
      </c>
      <c r="Q48" s="174">
        <f t="shared" si="7"/>
        <v>10555.905846475949</v>
      </c>
      <c r="R48" s="176"/>
      <c r="S48" s="173">
        <v>43</v>
      </c>
      <c r="T48" s="174">
        <v>-86.43858723404</v>
      </c>
      <c r="U48" s="174">
        <f t="shared" si="19"/>
        <v>0</v>
      </c>
      <c r="V48" s="174">
        <f t="shared" si="20"/>
        <v>86.43858723404</v>
      </c>
      <c r="W48" s="174">
        <v>2.8421709430404007E-14</v>
      </c>
      <c r="X48" s="174">
        <f t="shared" si="8"/>
        <v>2.8421709430404007E-14</v>
      </c>
      <c r="Y48" s="174">
        <f t="shared" si="9"/>
        <v>0</v>
      </c>
      <c r="Z48" s="174">
        <v>10372.995999999999</v>
      </c>
      <c r="AA48" s="174">
        <v>0</v>
      </c>
      <c r="AB48" s="174">
        <f t="shared" si="10"/>
        <v>10459.43458723404</v>
      </c>
      <c r="AC48" s="174">
        <f t="shared" si="11"/>
        <v>2.8421709430404007E-14</v>
      </c>
      <c r="AE48" s="174">
        <v>1571.461651611138</v>
      </c>
      <c r="AG48" s="175">
        <v>0.83886932004309223</v>
      </c>
      <c r="AH48" s="5">
        <v>9.319966219248535E-2</v>
      </c>
      <c r="AI48" s="5">
        <v>9.6072499611171105E-2</v>
      </c>
      <c r="AL48" s="177">
        <v>-5000</v>
      </c>
      <c r="AM48" s="178">
        <v>-2856.033394</v>
      </c>
      <c r="AN48" s="178">
        <f t="shared" si="12"/>
        <v>2856.033394</v>
      </c>
      <c r="AO48" s="178">
        <f t="shared" si="13"/>
        <v>0</v>
      </c>
      <c r="AP48" s="178">
        <v>-1553.672292</v>
      </c>
      <c r="AQ48" s="178">
        <f t="shared" si="14"/>
        <v>1553.672292</v>
      </c>
      <c r="AR48" s="178">
        <f t="shared" si="15"/>
        <v>0</v>
      </c>
      <c r="AS48" s="178">
        <v>225.28187137</v>
      </c>
      <c r="AT48" s="178">
        <f t="shared" si="16"/>
        <v>0</v>
      </c>
      <c r="AU48" s="178">
        <f t="shared" si="17"/>
        <v>225.28187137</v>
      </c>
      <c r="AV48" s="178">
        <v>0</v>
      </c>
      <c r="AZ48" s="32">
        <v>0</v>
      </c>
      <c r="BA48" s="5">
        <f t="shared" si="0"/>
        <v>0</v>
      </c>
    </row>
    <row r="49" spans="2:53" x14ac:dyDescent="0.35">
      <c r="B49" s="173">
        <f t="shared" si="18"/>
        <v>44</v>
      </c>
      <c r="C49" s="174">
        <v>-2460.01172007791</v>
      </c>
      <c r="D49" s="174">
        <f t="shared" si="1"/>
        <v>0</v>
      </c>
      <c r="E49" s="174">
        <f t="shared" si="2"/>
        <v>2460.01172007791</v>
      </c>
      <c r="F49" s="174">
        <v>-308.14702127660013</v>
      </c>
      <c r="G49" s="174">
        <f t="shared" si="3"/>
        <v>0</v>
      </c>
      <c r="H49" s="174">
        <f t="shared" si="4"/>
        <v>308.14702127660013</v>
      </c>
      <c r="I49" s="174">
        <v>43800.239000000001</v>
      </c>
      <c r="J49" s="174">
        <v>2319.5320000000002</v>
      </c>
      <c r="K49" s="174">
        <f t="shared" si="5"/>
        <v>48887.929741354514</v>
      </c>
      <c r="L49" s="174">
        <f t="shared" si="6"/>
        <v>0</v>
      </c>
      <c r="N49" s="174">
        <v>10540.1958456256</v>
      </c>
      <c r="O49" s="174">
        <v>0</v>
      </c>
      <c r="P49" s="174">
        <v>0</v>
      </c>
      <c r="Q49" s="174">
        <f t="shared" si="7"/>
        <v>10540.1958456256</v>
      </c>
      <c r="R49" s="176"/>
      <c r="S49" s="173">
        <v>44</v>
      </c>
      <c r="T49" s="174">
        <v>-69.254544680849989</v>
      </c>
      <c r="U49" s="174">
        <f t="shared" si="19"/>
        <v>0</v>
      </c>
      <c r="V49" s="174">
        <f t="shared" si="20"/>
        <v>69.254544680849989</v>
      </c>
      <c r="W49" s="174">
        <v>0</v>
      </c>
      <c r="X49" s="174">
        <f t="shared" si="8"/>
        <v>0</v>
      </c>
      <c r="Y49" s="174">
        <f t="shared" si="9"/>
        <v>0</v>
      </c>
      <c r="Z49" s="174">
        <v>10446.505999999999</v>
      </c>
      <c r="AA49" s="174">
        <v>0</v>
      </c>
      <c r="AB49" s="174">
        <f t="shared" si="10"/>
        <v>10515.76054468085</v>
      </c>
      <c r="AC49" s="174">
        <f t="shared" si="11"/>
        <v>0</v>
      </c>
      <c r="AE49" s="174">
        <v>1416.7935308581391</v>
      </c>
      <c r="AG49" s="175">
        <v>0.83886932004309223</v>
      </c>
      <c r="AH49" s="5">
        <v>9.2620658944352216E-2</v>
      </c>
      <c r="AI49" s="5">
        <v>9.6072499611171105E-2</v>
      </c>
      <c r="AL49" s="177">
        <v>-5000</v>
      </c>
      <c r="AM49" s="178">
        <v>-1811.5932759100001</v>
      </c>
      <c r="AN49" s="178">
        <f t="shared" si="12"/>
        <v>1811.5932759100001</v>
      </c>
      <c r="AO49" s="178">
        <f t="shared" si="13"/>
        <v>0</v>
      </c>
      <c r="AP49" s="178">
        <v>-1553.672292</v>
      </c>
      <c r="AQ49" s="178">
        <f t="shared" si="14"/>
        <v>1553.672292</v>
      </c>
      <c r="AR49" s="178">
        <f t="shared" si="15"/>
        <v>0</v>
      </c>
      <c r="AS49" s="178">
        <v>-819.61812863</v>
      </c>
      <c r="AT49" s="178">
        <f t="shared" si="16"/>
        <v>819.61812863</v>
      </c>
      <c r="AU49" s="178">
        <f t="shared" si="17"/>
        <v>0</v>
      </c>
      <c r="AV49" s="178">
        <v>0</v>
      </c>
      <c r="AZ49" s="32">
        <v>0</v>
      </c>
      <c r="BA49" s="5">
        <f t="shared" si="0"/>
        <v>0</v>
      </c>
    </row>
    <row r="50" spans="2:53" x14ac:dyDescent="0.35">
      <c r="B50" s="173">
        <f t="shared" si="18"/>
        <v>45</v>
      </c>
      <c r="C50" s="174">
        <v>-931.71696335649972</v>
      </c>
      <c r="D50" s="174">
        <f t="shared" si="1"/>
        <v>0</v>
      </c>
      <c r="E50" s="174">
        <f t="shared" si="2"/>
        <v>931.71696335649972</v>
      </c>
      <c r="F50" s="174">
        <v>-186.54382978722998</v>
      </c>
      <c r="G50" s="174">
        <f t="shared" si="3"/>
        <v>0</v>
      </c>
      <c r="H50" s="174">
        <f t="shared" si="4"/>
        <v>186.54382978722998</v>
      </c>
      <c r="I50" s="174">
        <v>42189.523999999998</v>
      </c>
      <c r="J50" s="174">
        <v>2320.047</v>
      </c>
      <c r="K50" s="174">
        <f t="shared" si="5"/>
        <v>45627.831793143727</v>
      </c>
      <c r="L50" s="174">
        <f t="shared" si="6"/>
        <v>0</v>
      </c>
      <c r="N50" s="174">
        <v>10524.485844775239</v>
      </c>
      <c r="O50" s="174">
        <v>0</v>
      </c>
      <c r="P50" s="174">
        <v>0</v>
      </c>
      <c r="Q50" s="174">
        <f t="shared" si="7"/>
        <v>10524.485844775239</v>
      </c>
      <c r="R50" s="176"/>
      <c r="S50" s="173">
        <v>45</v>
      </c>
      <c r="T50" s="174">
        <v>-36.006672340430001</v>
      </c>
      <c r="U50" s="174">
        <f t="shared" si="19"/>
        <v>0</v>
      </c>
      <c r="V50" s="174">
        <f t="shared" si="20"/>
        <v>36.006672340430001</v>
      </c>
      <c r="W50" s="174">
        <v>0</v>
      </c>
      <c r="X50" s="174">
        <f t="shared" si="8"/>
        <v>0</v>
      </c>
      <c r="Y50" s="174">
        <f t="shared" si="9"/>
        <v>0</v>
      </c>
      <c r="Z50" s="174">
        <v>10079.548000000001</v>
      </c>
      <c r="AA50" s="174">
        <v>0</v>
      </c>
      <c r="AB50" s="174">
        <f t="shared" si="10"/>
        <v>10115.554672340431</v>
      </c>
      <c r="AC50" s="174">
        <f t="shared" si="11"/>
        <v>0</v>
      </c>
      <c r="AE50" s="174">
        <v>1313.6814503561391</v>
      </c>
      <c r="AG50" s="175">
        <v>0.83886932004309223</v>
      </c>
      <c r="AH50" s="5">
        <v>9.2174343940582923E-2</v>
      </c>
      <c r="AI50" s="5">
        <v>9.553032974880557E-2</v>
      </c>
      <c r="AL50" s="177">
        <v>-5000</v>
      </c>
      <c r="AM50" s="178">
        <v>-767.15315782000005</v>
      </c>
      <c r="AN50" s="178">
        <f t="shared" si="12"/>
        <v>767.15315782000005</v>
      </c>
      <c r="AO50" s="178">
        <f t="shared" si="13"/>
        <v>0</v>
      </c>
      <c r="AP50" s="178">
        <v>-1553.672292</v>
      </c>
      <c r="AQ50" s="178">
        <f t="shared" si="14"/>
        <v>1553.672292</v>
      </c>
      <c r="AR50" s="178">
        <f t="shared" si="15"/>
        <v>0</v>
      </c>
      <c r="AS50" s="178">
        <v>-1864.5181286300001</v>
      </c>
      <c r="AT50" s="178">
        <f t="shared" si="16"/>
        <v>1864.5181286300001</v>
      </c>
      <c r="AU50" s="178">
        <f t="shared" si="17"/>
        <v>0</v>
      </c>
      <c r="AV50" s="178">
        <v>0</v>
      </c>
      <c r="AZ50" s="32">
        <v>0</v>
      </c>
      <c r="BA50" s="5">
        <f t="shared" si="0"/>
        <v>0</v>
      </c>
    </row>
    <row r="51" spans="2:53" x14ac:dyDescent="0.35">
      <c r="B51" s="173">
        <f t="shared" si="18"/>
        <v>46</v>
      </c>
      <c r="C51" s="174">
        <v>-13.457236189269681</v>
      </c>
      <c r="D51" s="174">
        <f t="shared" si="1"/>
        <v>0</v>
      </c>
      <c r="E51" s="174">
        <f t="shared" si="2"/>
        <v>13.457236189269681</v>
      </c>
      <c r="F51" s="174">
        <v>-95.762978723399982</v>
      </c>
      <c r="G51" s="174">
        <f t="shared" si="3"/>
        <v>0</v>
      </c>
      <c r="H51" s="174">
        <f t="shared" si="4"/>
        <v>95.762978723399982</v>
      </c>
      <c r="I51" s="174">
        <v>39596.436999999998</v>
      </c>
      <c r="J51" s="174">
        <v>2320.5259999999998</v>
      </c>
      <c r="K51" s="174">
        <f t="shared" si="5"/>
        <v>42026.183214912664</v>
      </c>
      <c r="L51" s="174">
        <f t="shared" si="6"/>
        <v>0</v>
      </c>
      <c r="N51" s="174">
        <v>10508.77584392489</v>
      </c>
      <c r="O51" s="174">
        <v>0</v>
      </c>
      <c r="P51" s="174">
        <v>0</v>
      </c>
      <c r="Q51" s="174">
        <f t="shared" si="7"/>
        <v>10508.77584392489</v>
      </c>
      <c r="R51" s="176"/>
      <c r="S51" s="173">
        <v>46</v>
      </c>
      <c r="T51" s="174">
        <v>-11.942842553190001</v>
      </c>
      <c r="U51" s="174">
        <f t="shared" si="19"/>
        <v>0</v>
      </c>
      <c r="V51" s="174">
        <f t="shared" si="20"/>
        <v>11.942842553190001</v>
      </c>
      <c r="W51" s="174">
        <v>0</v>
      </c>
      <c r="X51" s="174">
        <f t="shared" si="8"/>
        <v>0</v>
      </c>
      <c r="Y51" s="174">
        <f t="shared" si="9"/>
        <v>0</v>
      </c>
      <c r="Z51" s="174">
        <v>9557.1360000000004</v>
      </c>
      <c r="AA51" s="174">
        <v>0</v>
      </c>
      <c r="AB51" s="174">
        <f t="shared" si="10"/>
        <v>9569.07884255319</v>
      </c>
      <c r="AC51" s="174">
        <f t="shared" si="11"/>
        <v>0</v>
      </c>
      <c r="AE51" s="174">
        <v>1236.347389979639</v>
      </c>
      <c r="AG51" s="175">
        <v>0.83886932004309223</v>
      </c>
      <c r="AH51" s="5">
        <v>9.1004274876647209E-2</v>
      </c>
      <c r="AI51" s="5">
        <v>9.553032974880557E-2</v>
      </c>
      <c r="AL51" s="177">
        <v>-5000</v>
      </c>
      <c r="AM51" s="178">
        <v>-422.70993096000001</v>
      </c>
      <c r="AN51" s="178">
        <f t="shared" si="12"/>
        <v>422.70993096000001</v>
      </c>
      <c r="AO51" s="178">
        <f t="shared" si="13"/>
        <v>0</v>
      </c>
      <c r="AP51" s="178">
        <v>-1553.672292</v>
      </c>
      <c r="AQ51" s="178">
        <f t="shared" si="14"/>
        <v>1553.672292</v>
      </c>
      <c r="AR51" s="178">
        <f t="shared" si="15"/>
        <v>0</v>
      </c>
      <c r="AS51" s="178">
        <v>-2209.4212373999999</v>
      </c>
      <c r="AT51" s="178">
        <f t="shared" si="16"/>
        <v>2209.4212373999999</v>
      </c>
      <c r="AU51" s="178">
        <f t="shared" si="17"/>
        <v>0</v>
      </c>
      <c r="AV51" s="178">
        <v>0</v>
      </c>
      <c r="AZ51" s="32">
        <v>0</v>
      </c>
      <c r="BA51" s="5">
        <f t="shared" si="0"/>
        <v>0</v>
      </c>
    </row>
    <row r="52" spans="2:53" x14ac:dyDescent="0.35">
      <c r="B52" s="173">
        <f t="shared" si="18"/>
        <v>47</v>
      </c>
      <c r="C52" s="174">
        <v>1.399712346028537E-9</v>
      </c>
      <c r="D52" s="174">
        <f t="shared" si="1"/>
        <v>1.399712346028537E-9</v>
      </c>
      <c r="E52" s="174">
        <f t="shared" si="2"/>
        <v>0</v>
      </c>
      <c r="F52" s="174">
        <v>-78.976808510639984</v>
      </c>
      <c r="G52" s="174">
        <f t="shared" si="3"/>
        <v>0</v>
      </c>
      <c r="H52" s="174">
        <f t="shared" si="4"/>
        <v>78.976808510639984</v>
      </c>
      <c r="I52" s="174">
        <v>36990.762999999999</v>
      </c>
      <c r="J52" s="174">
        <v>2314.7359999999999</v>
      </c>
      <c r="K52" s="174">
        <f t="shared" si="5"/>
        <v>39384.475808510637</v>
      </c>
      <c r="L52" s="174">
        <f t="shared" si="6"/>
        <v>1.399712346028537E-9</v>
      </c>
      <c r="N52" s="174">
        <v>10493.065843074541</v>
      </c>
      <c r="O52" s="174">
        <v>0</v>
      </c>
      <c r="P52" s="174">
        <v>0</v>
      </c>
      <c r="Q52" s="174">
        <f t="shared" si="7"/>
        <v>10493.065843074541</v>
      </c>
      <c r="R52" s="176"/>
      <c r="S52" s="173">
        <v>47</v>
      </c>
      <c r="T52" s="174">
        <v>-83.842842553189996</v>
      </c>
      <c r="U52" s="174">
        <f t="shared" si="19"/>
        <v>0</v>
      </c>
      <c r="V52" s="174">
        <f t="shared" si="20"/>
        <v>83.842842553189996</v>
      </c>
      <c r="W52" s="174">
        <v>0</v>
      </c>
      <c r="X52" s="174">
        <f t="shared" si="8"/>
        <v>0</v>
      </c>
      <c r="Y52" s="174">
        <f t="shared" si="9"/>
        <v>0</v>
      </c>
      <c r="Z52" s="174">
        <v>9466.4089999999997</v>
      </c>
      <c r="AA52" s="174">
        <v>0</v>
      </c>
      <c r="AB52" s="174">
        <f t="shared" si="10"/>
        <v>9550.2518425531889</v>
      </c>
      <c r="AC52" s="174">
        <f t="shared" si="11"/>
        <v>0</v>
      </c>
      <c r="AE52" s="174">
        <v>1184.791349728639</v>
      </c>
      <c r="AG52" s="175">
        <v>0.83886932004309223</v>
      </c>
      <c r="AH52" s="5">
        <v>0.20342075419448849</v>
      </c>
      <c r="AI52" s="5">
        <v>9.4771291941493835E-2</v>
      </c>
      <c r="AL52" s="177">
        <v>-5000</v>
      </c>
      <c r="AM52" s="178">
        <v>-323.07465397999999</v>
      </c>
      <c r="AN52" s="178">
        <f t="shared" si="12"/>
        <v>323.07465397999999</v>
      </c>
      <c r="AO52" s="178">
        <f t="shared" si="13"/>
        <v>0</v>
      </c>
      <c r="AP52" s="178">
        <v>-1553.672292</v>
      </c>
      <c r="AQ52" s="178">
        <f t="shared" si="14"/>
        <v>1553.672292</v>
      </c>
      <c r="AR52" s="178">
        <f t="shared" si="15"/>
        <v>0</v>
      </c>
      <c r="AS52" s="178">
        <v>-2309.5163963</v>
      </c>
      <c r="AT52" s="178">
        <f t="shared" si="16"/>
        <v>2309.5163963</v>
      </c>
      <c r="AU52" s="178">
        <f t="shared" si="17"/>
        <v>0</v>
      </c>
      <c r="AV52" s="178">
        <v>0</v>
      </c>
      <c r="AZ52" s="32">
        <v>0</v>
      </c>
      <c r="BA52" s="5">
        <f t="shared" si="0"/>
        <v>0</v>
      </c>
    </row>
    <row r="53" spans="2:53" x14ac:dyDescent="0.35">
      <c r="B53" s="173">
        <f t="shared" si="18"/>
        <v>48</v>
      </c>
      <c r="C53" s="174">
        <v>-91.809564218970081</v>
      </c>
      <c r="D53" s="174">
        <f t="shared" si="1"/>
        <v>0</v>
      </c>
      <c r="E53" s="174">
        <f t="shared" si="2"/>
        <v>91.809564218970081</v>
      </c>
      <c r="F53" s="174">
        <v>-68.066170212770004</v>
      </c>
      <c r="G53" s="174">
        <f t="shared" si="3"/>
        <v>0</v>
      </c>
      <c r="H53" s="174">
        <f t="shared" si="4"/>
        <v>68.066170212770004</v>
      </c>
      <c r="I53" s="174">
        <v>34623.188000000002</v>
      </c>
      <c r="J53" s="174">
        <v>2198.8510000000001</v>
      </c>
      <c r="K53" s="174">
        <f t="shared" si="5"/>
        <v>36981.914734431746</v>
      </c>
      <c r="L53" s="174">
        <f t="shared" si="6"/>
        <v>0</v>
      </c>
      <c r="N53" s="174">
        <v>10493.065843074541</v>
      </c>
      <c r="O53" s="174">
        <v>0</v>
      </c>
      <c r="P53" s="174">
        <v>0</v>
      </c>
      <c r="Q53" s="174">
        <f t="shared" si="7"/>
        <v>10493.065843074541</v>
      </c>
      <c r="R53" s="176"/>
      <c r="S53" s="173">
        <v>48</v>
      </c>
      <c r="T53" s="174">
        <v>-114.28752340425999</v>
      </c>
      <c r="U53" s="174">
        <f t="shared" si="19"/>
        <v>0</v>
      </c>
      <c r="V53" s="174">
        <f t="shared" si="20"/>
        <v>114.28752340425999</v>
      </c>
      <c r="W53" s="174">
        <v>5.6843418860808009E-14</v>
      </c>
      <c r="X53" s="174">
        <f t="shared" si="8"/>
        <v>5.6843418860808009E-14</v>
      </c>
      <c r="Y53" s="174">
        <f t="shared" si="9"/>
        <v>0</v>
      </c>
      <c r="Z53" s="174">
        <v>9021.4459999999999</v>
      </c>
      <c r="AA53" s="174">
        <v>0</v>
      </c>
      <c r="AB53" s="174">
        <f t="shared" si="10"/>
        <v>9135.7335234042603</v>
      </c>
      <c r="AC53" s="174">
        <f t="shared" si="11"/>
        <v>5.6843418860808009E-14</v>
      </c>
      <c r="AE53" s="174">
        <v>1184.791349728639</v>
      </c>
      <c r="AG53" s="175">
        <v>0.83005541447393671</v>
      </c>
      <c r="AH53" s="5">
        <v>9.5243103769924356E-2</v>
      </c>
      <c r="AI53" s="5">
        <v>8.4759221816477145E-2</v>
      </c>
      <c r="AL53" s="177">
        <v>-5000</v>
      </c>
      <c r="AM53" s="178">
        <v>-164.34492398</v>
      </c>
      <c r="AN53" s="178">
        <f t="shared" si="12"/>
        <v>164.34492398</v>
      </c>
      <c r="AO53" s="178">
        <f t="shared" si="13"/>
        <v>0</v>
      </c>
      <c r="AP53" s="178">
        <v>-1553.672292</v>
      </c>
      <c r="AQ53" s="178">
        <f t="shared" si="14"/>
        <v>1553.672292</v>
      </c>
      <c r="AR53" s="178">
        <f t="shared" si="15"/>
        <v>0</v>
      </c>
      <c r="AS53" s="178">
        <v>-2468.2461263</v>
      </c>
      <c r="AT53" s="178">
        <f t="shared" si="16"/>
        <v>2468.2461263</v>
      </c>
      <c r="AU53" s="178">
        <f t="shared" si="17"/>
        <v>0</v>
      </c>
      <c r="AV53" s="178">
        <v>0</v>
      </c>
      <c r="AZ53" s="32">
        <v>0</v>
      </c>
      <c r="BA53" s="5">
        <f t="shared" si="0"/>
        <v>0</v>
      </c>
    </row>
    <row r="54" spans="2:53" x14ac:dyDescent="0.35">
      <c r="B54" s="173">
        <f t="shared" si="18"/>
        <v>49</v>
      </c>
      <c r="C54" s="174">
        <v>1.380158209940419E-9</v>
      </c>
      <c r="D54" s="174">
        <f t="shared" si="1"/>
        <v>1.380158209940419E-9</v>
      </c>
      <c r="E54" s="174">
        <f t="shared" si="2"/>
        <v>0</v>
      </c>
      <c r="F54" s="174">
        <v>-23.716170212770002</v>
      </c>
      <c r="G54" s="174">
        <f t="shared" si="3"/>
        <v>0</v>
      </c>
      <c r="H54" s="174">
        <f t="shared" si="4"/>
        <v>23.716170212770002</v>
      </c>
      <c r="I54" s="174">
        <v>31989.633999999998</v>
      </c>
      <c r="J54" s="174">
        <v>2051.8389999999999</v>
      </c>
      <c r="K54" s="174">
        <f t="shared" si="5"/>
        <v>34065.189170212769</v>
      </c>
      <c r="L54" s="174">
        <f t="shared" si="6"/>
        <v>1.380158209940419E-9</v>
      </c>
      <c r="N54" s="174">
        <v>10493.065843074541</v>
      </c>
      <c r="O54" s="174">
        <v>0</v>
      </c>
      <c r="P54" s="174">
        <v>0</v>
      </c>
      <c r="Q54" s="174">
        <f t="shared" si="7"/>
        <v>10493.065843074541</v>
      </c>
      <c r="R54" s="176"/>
      <c r="S54" s="173">
        <v>49</v>
      </c>
      <c r="T54" s="174">
        <v>-89.560927659569998</v>
      </c>
      <c r="U54" s="174">
        <f t="shared" si="19"/>
        <v>0</v>
      </c>
      <c r="V54" s="174">
        <f t="shared" si="20"/>
        <v>89.560927659569998</v>
      </c>
      <c r="W54" s="174">
        <v>0</v>
      </c>
      <c r="X54" s="174">
        <f t="shared" si="8"/>
        <v>0</v>
      </c>
      <c r="Y54" s="174">
        <f t="shared" si="9"/>
        <v>0</v>
      </c>
      <c r="Z54" s="174">
        <v>8308.8960000000006</v>
      </c>
      <c r="AA54" s="174">
        <v>0</v>
      </c>
      <c r="AB54" s="174">
        <f t="shared" si="10"/>
        <v>8398.4569276595703</v>
      </c>
      <c r="AC54" s="174">
        <f t="shared" si="11"/>
        <v>0</v>
      </c>
      <c r="AE54" s="174">
        <v>1235.3721215036271</v>
      </c>
      <c r="AG54" s="175">
        <v>0.83005541447393671</v>
      </c>
      <c r="AH54" s="5">
        <v>8.6468749432937642E-2</v>
      </c>
      <c r="AI54" s="5">
        <v>8.374717140672816E-2</v>
      </c>
      <c r="AL54" s="177">
        <v>-5000</v>
      </c>
      <c r="AM54" s="178">
        <v>-174.87043702</v>
      </c>
      <c r="AN54" s="178">
        <f t="shared" si="12"/>
        <v>174.87043702</v>
      </c>
      <c r="AO54" s="178">
        <f t="shared" si="13"/>
        <v>0</v>
      </c>
      <c r="AP54" s="178">
        <v>-1553.672292</v>
      </c>
      <c r="AQ54" s="178">
        <f t="shared" si="14"/>
        <v>1553.672292</v>
      </c>
      <c r="AR54" s="178">
        <f t="shared" si="15"/>
        <v>0</v>
      </c>
      <c r="AS54" s="178">
        <v>-2457.7215993099999</v>
      </c>
      <c r="AT54" s="178">
        <f t="shared" si="16"/>
        <v>2457.7215993099999</v>
      </c>
      <c r="AU54" s="178">
        <f t="shared" si="17"/>
        <v>0</v>
      </c>
      <c r="AV54" s="178">
        <v>0</v>
      </c>
      <c r="AZ54" s="32">
        <v>0</v>
      </c>
      <c r="BA54" s="5">
        <f t="shared" si="0"/>
        <v>0</v>
      </c>
    </row>
    <row r="55" spans="2:53" x14ac:dyDescent="0.35">
      <c r="B55" s="173">
        <f t="shared" si="18"/>
        <v>50</v>
      </c>
      <c r="C55" s="174">
        <v>-1026.0783335577401</v>
      </c>
      <c r="D55" s="174">
        <f t="shared" si="1"/>
        <v>0</v>
      </c>
      <c r="E55" s="174">
        <f t="shared" si="2"/>
        <v>1026.0783335577401</v>
      </c>
      <c r="F55" s="174">
        <v>22.878510638300003</v>
      </c>
      <c r="G55" s="174">
        <f t="shared" si="3"/>
        <v>22.878510638300003</v>
      </c>
      <c r="H55" s="174">
        <f t="shared" si="4"/>
        <v>0</v>
      </c>
      <c r="I55" s="174">
        <v>30206.218000000001</v>
      </c>
      <c r="J55" s="174">
        <v>1980.4690000000001</v>
      </c>
      <c r="K55" s="174">
        <f t="shared" si="5"/>
        <v>33212.765333557742</v>
      </c>
      <c r="L55" s="174">
        <f t="shared" si="6"/>
        <v>22.878510638300003</v>
      </c>
      <c r="N55" s="174">
        <v>10493.065843074541</v>
      </c>
      <c r="O55" s="174">
        <v>0</v>
      </c>
      <c r="P55" s="174">
        <v>0</v>
      </c>
      <c r="Q55" s="174">
        <f t="shared" si="7"/>
        <v>10493.065843074541</v>
      </c>
      <c r="R55" s="176"/>
      <c r="S55" s="173">
        <v>50</v>
      </c>
      <c r="T55" s="174">
        <v>-100.77021276596</v>
      </c>
      <c r="U55" s="174">
        <f t="shared" si="19"/>
        <v>0</v>
      </c>
      <c r="V55" s="174">
        <f t="shared" si="20"/>
        <v>100.77021276596</v>
      </c>
      <c r="W55" s="174">
        <v>-131.83212268438999</v>
      </c>
      <c r="X55" s="174">
        <f t="shared" si="8"/>
        <v>0</v>
      </c>
      <c r="Y55" s="174">
        <f t="shared" si="9"/>
        <v>131.83212268438999</v>
      </c>
      <c r="Z55" s="174">
        <v>7904.4809999999998</v>
      </c>
      <c r="AA55" s="174">
        <v>0</v>
      </c>
      <c r="AB55" s="174">
        <f t="shared" si="10"/>
        <v>8137.0833354503502</v>
      </c>
      <c r="AC55" s="174">
        <f t="shared" si="11"/>
        <v>0</v>
      </c>
      <c r="AE55" s="174">
        <v>1235.3721215036271</v>
      </c>
      <c r="AG55" s="175">
        <v>0.83005541447393671</v>
      </c>
      <c r="AH55" s="5">
        <v>8.6468749432937642E-2</v>
      </c>
      <c r="AI55" s="5">
        <v>8.1467423811443174E-2</v>
      </c>
      <c r="AL55" s="177">
        <v>-5000</v>
      </c>
      <c r="AM55" s="178">
        <v>-266.18921702</v>
      </c>
      <c r="AN55" s="178">
        <f t="shared" si="12"/>
        <v>266.18921702</v>
      </c>
      <c r="AO55" s="178">
        <f t="shared" si="13"/>
        <v>0</v>
      </c>
      <c r="AP55" s="178">
        <v>-1553.672292</v>
      </c>
      <c r="AQ55" s="178">
        <f t="shared" si="14"/>
        <v>1553.672292</v>
      </c>
      <c r="AR55" s="178">
        <f t="shared" si="15"/>
        <v>0</v>
      </c>
      <c r="AS55" s="178">
        <v>-2366.4028193099998</v>
      </c>
      <c r="AT55" s="178">
        <f t="shared" si="16"/>
        <v>2366.4028193099998</v>
      </c>
      <c r="AU55" s="178">
        <f t="shared" si="17"/>
        <v>0</v>
      </c>
      <c r="AV55" s="178">
        <v>0</v>
      </c>
      <c r="AZ55" s="32">
        <v>0</v>
      </c>
      <c r="BA55" s="5">
        <f t="shared" si="0"/>
        <v>0</v>
      </c>
    </row>
    <row r="56" spans="2:53" x14ac:dyDescent="0.35">
      <c r="B56" s="173">
        <f t="shared" si="18"/>
        <v>51</v>
      </c>
      <c r="C56" s="174">
        <v>-196.27985821048989</v>
      </c>
      <c r="D56" s="174">
        <f t="shared" si="1"/>
        <v>0</v>
      </c>
      <c r="E56" s="174">
        <f t="shared" si="2"/>
        <v>196.27985821048989</v>
      </c>
      <c r="F56" s="174">
        <v>37.505106382980003</v>
      </c>
      <c r="G56" s="174">
        <f t="shared" si="3"/>
        <v>37.505106382980003</v>
      </c>
      <c r="H56" s="174">
        <f t="shared" si="4"/>
        <v>0</v>
      </c>
      <c r="I56" s="174">
        <v>29196.525000000001</v>
      </c>
      <c r="J56" s="174">
        <v>1943.2239999999999</v>
      </c>
      <c r="K56" s="174">
        <f t="shared" si="5"/>
        <v>31336.028858210491</v>
      </c>
      <c r="L56" s="174">
        <f t="shared" si="6"/>
        <v>37.505106382980003</v>
      </c>
      <c r="N56" s="174">
        <v>10493.065843074541</v>
      </c>
      <c r="O56" s="174">
        <v>0</v>
      </c>
      <c r="P56" s="174">
        <v>0</v>
      </c>
      <c r="Q56" s="174">
        <f t="shared" si="7"/>
        <v>10493.065843074541</v>
      </c>
      <c r="R56" s="176"/>
      <c r="S56" s="173">
        <v>51</v>
      </c>
      <c r="T56" s="174">
        <v>-76.205319148940006</v>
      </c>
      <c r="U56" s="174">
        <f t="shared" si="19"/>
        <v>0</v>
      </c>
      <c r="V56" s="174">
        <f t="shared" si="20"/>
        <v>76.205319148940006</v>
      </c>
      <c r="W56" s="174">
        <v>0</v>
      </c>
      <c r="X56" s="174">
        <f t="shared" si="8"/>
        <v>0</v>
      </c>
      <c r="Y56" s="174">
        <f t="shared" si="9"/>
        <v>0</v>
      </c>
      <c r="Z56" s="174">
        <v>7541.9350000000004</v>
      </c>
      <c r="AA56" s="174">
        <v>0</v>
      </c>
      <c r="AB56" s="174">
        <f t="shared" si="10"/>
        <v>7618.1403191489408</v>
      </c>
      <c r="AC56" s="174">
        <f t="shared" si="11"/>
        <v>0</v>
      </c>
      <c r="AE56" s="174">
        <v>1235.3721215036271</v>
      </c>
      <c r="AG56" s="175">
        <v>0.83005541447393671</v>
      </c>
      <c r="AH56" s="5">
        <v>8.6468749432937642E-2</v>
      </c>
      <c r="AI56" s="5">
        <v>0</v>
      </c>
      <c r="AL56" s="177">
        <v>-5000</v>
      </c>
      <c r="AM56" s="178">
        <v>-358.58648701999999</v>
      </c>
      <c r="AN56" s="178">
        <f t="shared" si="12"/>
        <v>358.58648701999999</v>
      </c>
      <c r="AO56" s="178">
        <f t="shared" si="13"/>
        <v>0</v>
      </c>
      <c r="AP56" s="178">
        <v>-1553.672292</v>
      </c>
      <c r="AQ56" s="178">
        <f t="shared" si="14"/>
        <v>1553.672292</v>
      </c>
      <c r="AR56" s="178">
        <f t="shared" si="15"/>
        <v>0</v>
      </c>
      <c r="AS56" s="178">
        <v>-2274.0055493099999</v>
      </c>
      <c r="AT56" s="178">
        <f t="shared" si="16"/>
        <v>2274.0055493099999</v>
      </c>
      <c r="AU56" s="178">
        <f t="shared" si="17"/>
        <v>0</v>
      </c>
      <c r="AV56" s="178">
        <v>0</v>
      </c>
      <c r="AZ56" s="32">
        <v>0</v>
      </c>
      <c r="BA56" s="5">
        <f t="shared" si="0"/>
        <v>0</v>
      </c>
    </row>
    <row r="57" spans="2:53" x14ac:dyDescent="0.35">
      <c r="B57" s="173">
        <f t="shared" si="18"/>
        <v>52</v>
      </c>
      <c r="C57" s="174">
        <v>-648.54155840987028</v>
      </c>
      <c r="D57" s="174">
        <f t="shared" si="1"/>
        <v>0</v>
      </c>
      <c r="E57" s="174">
        <f t="shared" si="2"/>
        <v>648.54155840987028</v>
      </c>
      <c r="F57" s="174">
        <v>41.472127659570006</v>
      </c>
      <c r="G57" s="174">
        <f t="shared" si="3"/>
        <v>41.472127659570006</v>
      </c>
      <c r="H57" s="174">
        <f t="shared" si="4"/>
        <v>0</v>
      </c>
      <c r="I57" s="174">
        <v>28863.248</v>
      </c>
      <c r="J57" s="174">
        <v>1923.087</v>
      </c>
      <c r="K57" s="174">
        <f t="shared" si="5"/>
        <v>31434.876558409869</v>
      </c>
      <c r="L57" s="174">
        <f t="shared" si="6"/>
        <v>41.472127659570006</v>
      </c>
      <c r="N57" s="174">
        <v>10493.065843074541</v>
      </c>
      <c r="O57" s="174">
        <v>0</v>
      </c>
      <c r="P57" s="174">
        <v>0</v>
      </c>
      <c r="Q57" s="174">
        <f t="shared" si="7"/>
        <v>10493.065843074541</v>
      </c>
      <c r="R57" s="176"/>
      <c r="S57" s="173">
        <v>52</v>
      </c>
      <c r="T57" s="174">
        <v>-69.280851063830013</v>
      </c>
      <c r="U57" s="174">
        <f t="shared" si="19"/>
        <v>0</v>
      </c>
      <c r="V57" s="174">
        <f t="shared" si="20"/>
        <v>69.280851063830013</v>
      </c>
      <c r="W57" s="174">
        <v>0</v>
      </c>
      <c r="X57" s="174">
        <f t="shared" si="8"/>
        <v>0</v>
      </c>
      <c r="Y57" s="174">
        <f t="shared" si="9"/>
        <v>0</v>
      </c>
      <c r="Z57" s="174">
        <v>7383.3540000000003</v>
      </c>
      <c r="AA57" s="174">
        <v>0</v>
      </c>
      <c r="AB57" s="174">
        <f t="shared" si="10"/>
        <v>7452.63485106383</v>
      </c>
      <c r="AC57" s="174">
        <f t="shared" si="11"/>
        <v>0</v>
      </c>
      <c r="AE57" s="174">
        <v>1235.3721215036271</v>
      </c>
      <c r="AG57" s="175">
        <v>0.83005541447393671</v>
      </c>
      <c r="AH57" s="5">
        <v>8.6468749432937642E-2</v>
      </c>
      <c r="AI57" s="5">
        <v>8.4000184009165396E-2</v>
      </c>
      <c r="AL57" s="177">
        <v>-5000</v>
      </c>
      <c r="AM57" s="178">
        <v>-263.65451702000001</v>
      </c>
      <c r="AN57" s="178">
        <f t="shared" si="12"/>
        <v>263.65451702000001</v>
      </c>
      <c r="AO57" s="178">
        <f t="shared" si="13"/>
        <v>0</v>
      </c>
      <c r="AP57" s="178">
        <v>-1553.672292</v>
      </c>
      <c r="AQ57" s="178">
        <f t="shared" si="14"/>
        <v>1553.672292</v>
      </c>
      <c r="AR57" s="178">
        <f t="shared" si="15"/>
        <v>0</v>
      </c>
      <c r="AS57" s="178">
        <v>-2368.93751931</v>
      </c>
      <c r="AT57" s="178">
        <f t="shared" si="16"/>
        <v>2368.93751931</v>
      </c>
      <c r="AU57" s="178">
        <f t="shared" si="17"/>
        <v>0</v>
      </c>
      <c r="AV57" s="178">
        <v>0</v>
      </c>
      <c r="AZ57" s="32">
        <v>0</v>
      </c>
      <c r="BA57" s="5">
        <f t="shared" si="0"/>
        <v>0</v>
      </c>
    </row>
    <row r="58" spans="2:53" x14ac:dyDescent="0.35">
      <c r="B58" s="173">
        <f t="shared" si="18"/>
        <v>53</v>
      </c>
      <c r="C58" s="174">
        <v>-1240.80699007556</v>
      </c>
      <c r="D58" s="174">
        <f t="shared" si="1"/>
        <v>0</v>
      </c>
      <c r="E58" s="174">
        <f t="shared" si="2"/>
        <v>1240.80699007556</v>
      </c>
      <c r="F58" s="174">
        <v>41.46893617021</v>
      </c>
      <c r="G58" s="174">
        <f t="shared" si="3"/>
        <v>41.46893617021</v>
      </c>
      <c r="H58" s="174">
        <f t="shared" si="4"/>
        <v>0</v>
      </c>
      <c r="I58" s="174">
        <v>29645.385999999999</v>
      </c>
      <c r="J58" s="174">
        <v>1918.0129999999999</v>
      </c>
      <c r="K58" s="174">
        <f t="shared" si="5"/>
        <v>32804.205990075556</v>
      </c>
      <c r="L58" s="174">
        <f t="shared" si="6"/>
        <v>41.46893617021</v>
      </c>
      <c r="N58" s="174">
        <v>10508.77584392489</v>
      </c>
      <c r="O58" s="174">
        <v>0</v>
      </c>
      <c r="P58" s="174">
        <v>0</v>
      </c>
      <c r="Q58" s="174">
        <f t="shared" si="7"/>
        <v>10508.77584392489</v>
      </c>
      <c r="R58" s="176"/>
      <c r="S58" s="173">
        <v>53</v>
      </c>
      <c r="T58" s="174">
        <v>-70.713829787229997</v>
      </c>
      <c r="U58" s="174">
        <f t="shared" si="19"/>
        <v>0</v>
      </c>
      <c r="V58" s="174">
        <f t="shared" si="20"/>
        <v>70.713829787229997</v>
      </c>
      <c r="W58" s="174">
        <v>0</v>
      </c>
      <c r="X58" s="174">
        <f t="shared" si="8"/>
        <v>0</v>
      </c>
      <c r="Y58" s="174">
        <f t="shared" si="9"/>
        <v>0</v>
      </c>
      <c r="Z58" s="174">
        <v>7362.8010000000004</v>
      </c>
      <c r="AA58" s="174">
        <v>0</v>
      </c>
      <c r="AB58" s="174">
        <f t="shared" si="10"/>
        <v>7433.5148297872302</v>
      </c>
      <c r="AC58" s="174">
        <f t="shared" si="11"/>
        <v>0</v>
      </c>
      <c r="AE58" s="174">
        <v>1235.3721215036271</v>
      </c>
      <c r="AG58" s="175">
        <v>0.83005541447393671</v>
      </c>
      <c r="AH58" s="5">
        <v>8.6468749432937642E-2</v>
      </c>
      <c r="AI58" s="5">
        <v>0</v>
      </c>
      <c r="AL58" s="177">
        <v>-5000</v>
      </c>
      <c r="AM58" s="178">
        <v>-138.12049425999999</v>
      </c>
      <c r="AN58" s="178">
        <f t="shared" si="12"/>
        <v>138.12049425999999</v>
      </c>
      <c r="AO58" s="178">
        <f t="shared" si="13"/>
        <v>0</v>
      </c>
      <c r="AP58" s="178">
        <v>-1553.672292</v>
      </c>
      <c r="AQ58" s="178">
        <f t="shared" si="14"/>
        <v>1553.672292</v>
      </c>
      <c r="AR58" s="178">
        <f t="shared" si="15"/>
        <v>0</v>
      </c>
      <c r="AS58" s="178">
        <v>-2494.0116601599998</v>
      </c>
      <c r="AT58" s="178">
        <f t="shared" si="16"/>
        <v>2494.0116601599998</v>
      </c>
      <c r="AU58" s="178">
        <f t="shared" si="17"/>
        <v>0</v>
      </c>
      <c r="AV58" s="178">
        <v>0</v>
      </c>
      <c r="AZ58" s="32">
        <v>0</v>
      </c>
      <c r="BA58" s="5">
        <f t="shared" si="0"/>
        <v>0</v>
      </c>
    </row>
    <row r="59" spans="2:53" x14ac:dyDescent="0.35">
      <c r="B59" s="173">
        <f t="shared" si="18"/>
        <v>54</v>
      </c>
      <c r="C59" s="174">
        <v>-2354.9046347956501</v>
      </c>
      <c r="D59" s="174">
        <f t="shared" si="1"/>
        <v>0</v>
      </c>
      <c r="E59" s="174">
        <f t="shared" si="2"/>
        <v>2354.9046347956501</v>
      </c>
      <c r="F59" s="174">
        <v>20.615725957450003</v>
      </c>
      <c r="G59" s="174">
        <f t="shared" si="3"/>
        <v>20.615725957450003</v>
      </c>
      <c r="H59" s="174">
        <f t="shared" si="4"/>
        <v>0</v>
      </c>
      <c r="I59" s="174">
        <v>31831.562000000002</v>
      </c>
      <c r="J59" s="174">
        <v>1929.809</v>
      </c>
      <c r="K59" s="174">
        <f t="shared" si="5"/>
        <v>36116.275634795653</v>
      </c>
      <c r="L59" s="174">
        <f t="shared" si="6"/>
        <v>20.615725957450003</v>
      </c>
      <c r="N59" s="174">
        <v>10540.1958456256</v>
      </c>
      <c r="O59" s="174">
        <v>0</v>
      </c>
      <c r="P59" s="174">
        <v>0</v>
      </c>
      <c r="Q59" s="174">
        <f t="shared" si="7"/>
        <v>10540.1958456256</v>
      </c>
      <c r="R59" s="176"/>
      <c r="S59" s="173">
        <v>54</v>
      </c>
      <c r="T59" s="174">
        <v>-70.95212765957001</v>
      </c>
      <c r="U59" s="174">
        <f t="shared" si="19"/>
        <v>0</v>
      </c>
      <c r="V59" s="174">
        <f t="shared" si="20"/>
        <v>70.95212765957001</v>
      </c>
      <c r="W59" s="174">
        <v>-66.13557914894001</v>
      </c>
      <c r="X59" s="174">
        <f t="shared" si="8"/>
        <v>0</v>
      </c>
      <c r="Y59" s="174">
        <f t="shared" si="9"/>
        <v>66.13557914894001</v>
      </c>
      <c r="Z59" s="174">
        <v>7505.5879999999997</v>
      </c>
      <c r="AA59" s="174">
        <v>0</v>
      </c>
      <c r="AB59" s="174">
        <f t="shared" si="10"/>
        <v>7642.6757068085099</v>
      </c>
      <c r="AC59" s="174">
        <f t="shared" si="11"/>
        <v>0</v>
      </c>
      <c r="AE59" s="174">
        <v>1333.3285979805271</v>
      </c>
      <c r="AG59" s="175">
        <v>0.83005541447393671</v>
      </c>
      <c r="AH59" s="5">
        <v>8.7349316872806795E-2</v>
      </c>
      <c r="AI59" s="5">
        <v>0</v>
      </c>
      <c r="AL59" s="177">
        <v>-5000</v>
      </c>
      <c r="AM59" s="178">
        <v>68.184797750000001</v>
      </c>
      <c r="AN59" s="178">
        <f t="shared" si="12"/>
        <v>0</v>
      </c>
      <c r="AO59" s="178">
        <f t="shared" si="13"/>
        <v>68.184797750000001</v>
      </c>
      <c r="AP59" s="178">
        <v>-1553.672292</v>
      </c>
      <c r="AQ59" s="178">
        <f t="shared" si="14"/>
        <v>1553.672292</v>
      </c>
      <c r="AR59" s="178">
        <f t="shared" si="15"/>
        <v>0</v>
      </c>
      <c r="AS59" s="178">
        <v>-2699.39718834</v>
      </c>
      <c r="AT59" s="178">
        <f t="shared" si="16"/>
        <v>2699.39718834</v>
      </c>
      <c r="AU59" s="178">
        <f t="shared" si="17"/>
        <v>0</v>
      </c>
      <c r="AV59" s="178">
        <v>0</v>
      </c>
      <c r="AZ59" s="32">
        <v>0</v>
      </c>
      <c r="BA59" s="5">
        <f t="shared" si="0"/>
        <v>0</v>
      </c>
    </row>
    <row r="60" spans="2:53" x14ac:dyDescent="0.35">
      <c r="B60" s="173">
        <f t="shared" si="18"/>
        <v>55</v>
      </c>
      <c r="C60" s="174">
        <v>-3613.3507367283601</v>
      </c>
      <c r="D60" s="174">
        <f t="shared" si="1"/>
        <v>0</v>
      </c>
      <c r="E60" s="174">
        <f t="shared" si="2"/>
        <v>3613.3507367283601</v>
      </c>
      <c r="F60" s="174">
        <v>-40.332022127660004</v>
      </c>
      <c r="G60" s="174">
        <f t="shared" si="3"/>
        <v>0</v>
      </c>
      <c r="H60" s="174">
        <f t="shared" si="4"/>
        <v>40.332022127660004</v>
      </c>
      <c r="I60" s="174">
        <v>34911.061000000002</v>
      </c>
      <c r="J60" s="174">
        <v>1987.5809999999999</v>
      </c>
      <c r="K60" s="174">
        <f t="shared" si="5"/>
        <v>40552.324758856019</v>
      </c>
      <c r="L60" s="174">
        <f t="shared" si="6"/>
        <v>0</v>
      </c>
      <c r="N60" s="174">
        <v>10555.905846475949</v>
      </c>
      <c r="O60" s="174">
        <v>0</v>
      </c>
      <c r="P60" s="174">
        <v>0</v>
      </c>
      <c r="Q60" s="174">
        <f t="shared" si="7"/>
        <v>10555.905846475949</v>
      </c>
      <c r="R60" s="176"/>
      <c r="S60" s="173">
        <v>55</v>
      </c>
      <c r="T60" s="174">
        <v>-68.64148936170001</v>
      </c>
      <c r="U60" s="174">
        <f t="shared" si="19"/>
        <v>0</v>
      </c>
      <c r="V60" s="174">
        <f t="shared" si="20"/>
        <v>68.64148936170001</v>
      </c>
      <c r="W60" s="174">
        <v>-82.024685957450004</v>
      </c>
      <c r="X60" s="174">
        <f t="shared" si="8"/>
        <v>0</v>
      </c>
      <c r="Y60" s="174">
        <f t="shared" si="9"/>
        <v>82.024685957450004</v>
      </c>
      <c r="Z60" s="174">
        <v>7883.3639999999996</v>
      </c>
      <c r="AA60" s="174">
        <v>0</v>
      </c>
      <c r="AB60" s="174">
        <f t="shared" si="10"/>
        <v>8034.0301753191497</v>
      </c>
      <c r="AC60" s="174">
        <f t="shared" si="11"/>
        <v>0</v>
      </c>
      <c r="AE60" s="174">
        <v>1431.2850744574271</v>
      </c>
      <c r="AG60" s="175">
        <v>0.83005541447393671</v>
      </c>
      <c r="AH60" s="5">
        <v>8.9689455000678223E-2</v>
      </c>
      <c r="AI60" s="5">
        <v>9.3759241531744864E-2</v>
      </c>
      <c r="AL60" s="177">
        <v>-5000</v>
      </c>
      <c r="AM60" s="178">
        <v>-517.83283323000001</v>
      </c>
      <c r="AN60" s="178">
        <f t="shared" si="12"/>
        <v>517.83283323000001</v>
      </c>
      <c r="AO60" s="178">
        <f t="shared" si="13"/>
        <v>0</v>
      </c>
      <c r="AP60" s="178">
        <v>-1553.672292</v>
      </c>
      <c r="AQ60" s="178">
        <f t="shared" si="14"/>
        <v>1553.672292</v>
      </c>
      <c r="AR60" s="178">
        <f t="shared" si="15"/>
        <v>0</v>
      </c>
      <c r="AS60" s="178">
        <v>-2112.9196754499999</v>
      </c>
      <c r="AT60" s="178">
        <f t="shared" si="16"/>
        <v>2112.9196754499999</v>
      </c>
      <c r="AU60" s="178">
        <f t="shared" si="17"/>
        <v>0</v>
      </c>
      <c r="AV60" s="178">
        <v>0</v>
      </c>
      <c r="AZ60" s="32">
        <v>0</v>
      </c>
      <c r="BA60" s="5">
        <f t="shared" si="0"/>
        <v>0</v>
      </c>
    </row>
    <row r="61" spans="2:53" x14ac:dyDescent="0.35">
      <c r="B61" s="173">
        <f t="shared" si="18"/>
        <v>56</v>
      </c>
      <c r="C61" s="174">
        <v>-4532.9876489263106</v>
      </c>
      <c r="D61" s="174">
        <f t="shared" si="1"/>
        <v>0</v>
      </c>
      <c r="E61" s="174">
        <f t="shared" si="2"/>
        <v>4532.9876489263106</v>
      </c>
      <c r="F61" s="174">
        <v>-251.50861787234001</v>
      </c>
      <c r="G61" s="174">
        <f t="shared" si="3"/>
        <v>0</v>
      </c>
      <c r="H61" s="174">
        <f t="shared" si="4"/>
        <v>251.50861787234001</v>
      </c>
      <c r="I61" s="174">
        <v>37619.671000000002</v>
      </c>
      <c r="J61" s="174">
        <v>2090.7489999999998</v>
      </c>
      <c r="K61" s="174">
        <f t="shared" si="5"/>
        <v>44494.916266798653</v>
      </c>
      <c r="L61" s="174">
        <f t="shared" si="6"/>
        <v>0</v>
      </c>
      <c r="N61" s="174">
        <v>10571.615847326309</v>
      </c>
      <c r="O61" s="174">
        <v>0</v>
      </c>
      <c r="P61" s="174">
        <v>0</v>
      </c>
      <c r="Q61" s="174">
        <f t="shared" si="7"/>
        <v>10571.615847326309</v>
      </c>
      <c r="R61" s="176"/>
      <c r="S61" s="173">
        <v>56</v>
      </c>
      <c r="T61" s="174">
        <v>-49.8724987234</v>
      </c>
      <c r="U61" s="174">
        <f t="shared" si="19"/>
        <v>0</v>
      </c>
      <c r="V61" s="174">
        <f t="shared" si="20"/>
        <v>49.8724987234</v>
      </c>
      <c r="W61" s="174">
        <v>-63.572558297869989</v>
      </c>
      <c r="X61" s="174">
        <f t="shared" si="8"/>
        <v>0</v>
      </c>
      <c r="Y61" s="174">
        <f t="shared" si="9"/>
        <v>63.572558297869989</v>
      </c>
      <c r="Z61" s="174">
        <v>8443.4159999999993</v>
      </c>
      <c r="AA61" s="174">
        <v>0</v>
      </c>
      <c r="AB61" s="174">
        <f t="shared" si="10"/>
        <v>8556.8610570212695</v>
      </c>
      <c r="AC61" s="174">
        <f t="shared" si="11"/>
        <v>0</v>
      </c>
      <c r="AE61" s="174">
        <v>1524.0859469092261</v>
      </c>
      <c r="AG61" s="175">
        <v>0.83005541447393671</v>
      </c>
      <c r="AH61" s="5">
        <v>9.202959312854965E-2</v>
      </c>
      <c r="AI61" s="5">
        <v>9.4771291941493835E-2</v>
      </c>
      <c r="AL61" s="177">
        <v>-5000</v>
      </c>
      <c r="AM61" s="178">
        <v>-1562.2729513199999</v>
      </c>
      <c r="AN61" s="178">
        <f t="shared" si="12"/>
        <v>1562.2729513199999</v>
      </c>
      <c r="AO61" s="178">
        <f t="shared" si="13"/>
        <v>0</v>
      </c>
      <c r="AP61" s="178">
        <v>-1553.672292</v>
      </c>
      <c r="AQ61" s="178">
        <f t="shared" si="14"/>
        <v>1553.672292</v>
      </c>
      <c r="AR61" s="178">
        <f t="shared" si="15"/>
        <v>0</v>
      </c>
      <c r="AS61" s="178">
        <v>-1068.01967545</v>
      </c>
      <c r="AT61" s="178">
        <f t="shared" si="16"/>
        <v>1068.01967545</v>
      </c>
      <c r="AU61" s="178">
        <f t="shared" si="17"/>
        <v>0</v>
      </c>
      <c r="AV61" s="178">
        <v>0</v>
      </c>
      <c r="AZ61" s="32">
        <v>165.50463893</v>
      </c>
      <c r="BA61" s="5">
        <f t="shared" si="0"/>
        <v>3.3007714001659312E-2</v>
      </c>
    </row>
    <row r="62" spans="2:53" x14ac:dyDescent="0.35">
      <c r="B62" s="173">
        <f t="shared" si="18"/>
        <v>57</v>
      </c>
      <c r="C62" s="174">
        <v>-3209.3504265881602</v>
      </c>
      <c r="D62" s="174">
        <f t="shared" si="1"/>
        <v>0</v>
      </c>
      <c r="E62" s="174">
        <f t="shared" si="2"/>
        <v>3209.3504265881602</v>
      </c>
      <c r="F62" s="174">
        <v>-478.42563914893998</v>
      </c>
      <c r="G62" s="174">
        <f t="shared" si="3"/>
        <v>0</v>
      </c>
      <c r="H62" s="174">
        <f t="shared" si="4"/>
        <v>478.42563914893998</v>
      </c>
      <c r="I62" s="174">
        <v>39489.07</v>
      </c>
      <c r="J62" s="174">
        <v>2146.3890000000001</v>
      </c>
      <c r="K62" s="174">
        <f t="shared" si="5"/>
        <v>45323.235065737106</v>
      </c>
      <c r="L62" s="174">
        <f t="shared" si="6"/>
        <v>0</v>
      </c>
      <c r="N62" s="174">
        <v>10571.615847326309</v>
      </c>
      <c r="O62" s="174">
        <v>0</v>
      </c>
      <c r="P62" s="174">
        <v>0</v>
      </c>
      <c r="Q62" s="174">
        <f t="shared" si="7"/>
        <v>10571.615847326309</v>
      </c>
      <c r="R62" s="176"/>
      <c r="S62" s="173">
        <v>57</v>
      </c>
      <c r="T62" s="174">
        <v>-35.470371063830001</v>
      </c>
      <c r="U62" s="174">
        <f t="shared" si="19"/>
        <v>0</v>
      </c>
      <c r="V62" s="174">
        <f t="shared" si="20"/>
        <v>35.470371063830001</v>
      </c>
      <c r="W62" s="174">
        <v>-29.96830297871999</v>
      </c>
      <c r="X62" s="174">
        <f t="shared" si="8"/>
        <v>0</v>
      </c>
      <c r="Y62" s="174">
        <f t="shared" si="9"/>
        <v>29.96830297871999</v>
      </c>
      <c r="Z62" s="174">
        <v>8981.4220000000005</v>
      </c>
      <c r="AA62" s="174">
        <v>0</v>
      </c>
      <c r="AB62" s="174">
        <f t="shared" si="10"/>
        <v>9046.8606740425512</v>
      </c>
      <c r="AC62" s="174">
        <f t="shared" si="11"/>
        <v>0</v>
      </c>
      <c r="AE62" s="174">
        <v>1622.0424233861261</v>
      </c>
      <c r="AG62" s="175">
        <v>0.83005541447393671</v>
      </c>
      <c r="AH62" s="5">
        <v>9.2174343940582923E-2</v>
      </c>
      <c r="AI62" s="5">
        <v>9.553032974880557E-2</v>
      </c>
      <c r="AL62" s="177">
        <v>-5000</v>
      </c>
      <c r="AM62" s="178">
        <v>-2607.1729513199998</v>
      </c>
      <c r="AN62" s="178">
        <f t="shared" si="12"/>
        <v>2607.1729513199998</v>
      </c>
      <c r="AO62" s="178">
        <f t="shared" si="13"/>
        <v>0</v>
      </c>
      <c r="AP62" s="178">
        <v>-1553.672292</v>
      </c>
      <c r="AQ62" s="178">
        <f t="shared" si="14"/>
        <v>1553.672292</v>
      </c>
      <c r="AR62" s="178">
        <f t="shared" si="15"/>
        <v>0</v>
      </c>
      <c r="AS62" s="178">
        <v>-23.119675449999999</v>
      </c>
      <c r="AT62" s="178">
        <f t="shared" si="16"/>
        <v>23.119675449999999</v>
      </c>
      <c r="AU62" s="178">
        <f t="shared" si="17"/>
        <v>0</v>
      </c>
      <c r="AV62" s="178">
        <v>0</v>
      </c>
      <c r="AZ62" s="32">
        <v>650.29719340999998</v>
      </c>
      <c r="BA62" s="5">
        <f t="shared" si="0"/>
        <v>0.12969318512720079</v>
      </c>
    </row>
    <row r="63" spans="2:53" x14ac:dyDescent="0.35">
      <c r="B63" s="173">
        <f t="shared" si="18"/>
        <v>58</v>
      </c>
      <c r="C63" s="174">
        <v>-1.3001226761844009E-9</v>
      </c>
      <c r="D63" s="174">
        <f t="shared" si="1"/>
        <v>0</v>
      </c>
      <c r="E63" s="174">
        <f t="shared" si="2"/>
        <v>1.3001226761844009E-9</v>
      </c>
      <c r="F63" s="174">
        <v>-381.27031999999997</v>
      </c>
      <c r="G63" s="174">
        <f t="shared" si="3"/>
        <v>0</v>
      </c>
      <c r="H63" s="174">
        <f t="shared" si="4"/>
        <v>381.27031999999997</v>
      </c>
      <c r="I63" s="174">
        <v>40905.470999999998</v>
      </c>
      <c r="J63" s="174">
        <v>2111.585</v>
      </c>
      <c r="K63" s="174">
        <f t="shared" si="5"/>
        <v>43398.326320001295</v>
      </c>
      <c r="L63" s="174">
        <f t="shared" si="6"/>
        <v>0</v>
      </c>
      <c r="N63" s="174">
        <v>10571.615847326309</v>
      </c>
      <c r="O63" s="174">
        <v>0</v>
      </c>
      <c r="P63" s="174">
        <v>0</v>
      </c>
      <c r="Q63" s="174">
        <f t="shared" si="7"/>
        <v>10571.615847326309</v>
      </c>
      <c r="R63" s="176"/>
      <c r="S63" s="173">
        <v>58</v>
      </c>
      <c r="T63" s="174">
        <v>-26.967179574469995</v>
      </c>
      <c r="U63" s="174">
        <f t="shared" si="19"/>
        <v>0</v>
      </c>
      <c r="V63" s="174">
        <f t="shared" si="20"/>
        <v>26.967179574469995</v>
      </c>
      <c r="W63" s="174">
        <v>0</v>
      </c>
      <c r="X63" s="174">
        <f t="shared" si="8"/>
        <v>0</v>
      </c>
      <c r="Y63" s="174">
        <f t="shared" si="9"/>
        <v>0</v>
      </c>
      <c r="Z63" s="174">
        <v>9643.5229999999992</v>
      </c>
      <c r="AA63" s="174">
        <v>0</v>
      </c>
      <c r="AB63" s="174">
        <f t="shared" si="10"/>
        <v>9670.4901795744699</v>
      </c>
      <c r="AC63" s="174">
        <f t="shared" si="11"/>
        <v>0</v>
      </c>
      <c r="AE63" s="174">
        <v>1622.0424233861261</v>
      </c>
      <c r="AG63" s="175">
        <v>0.83005541447393671</v>
      </c>
      <c r="AH63" s="5">
        <v>9.2174343940582923E-2</v>
      </c>
      <c r="AI63" s="5">
        <v>0</v>
      </c>
      <c r="AL63" s="177">
        <v>-5000</v>
      </c>
      <c r="AM63" s="178">
        <v>-3652.0729513199999</v>
      </c>
      <c r="AN63" s="178">
        <f t="shared" si="12"/>
        <v>3652.0729513199999</v>
      </c>
      <c r="AO63" s="178">
        <f t="shared" si="13"/>
        <v>0</v>
      </c>
      <c r="AP63" s="178">
        <v>-1553.672292</v>
      </c>
      <c r="AQ63" s="178">
        <f t="shared" si="14"/>
        <v>1553.672292</v>
      </c>
      <c r="AR63" s="178">
        <f t="shared" si="15"/>
        <v>0</v>
      </c>
      <c r="AS63" s="178">
        <v>1021.78032455</v>
      </c>
      <c r="AT63" s="178">
        <f t="shared" si="16"/>
        <v>0</v>
      </c>
      <c r="AU63" s="178">
        <f t="shared" si="17"/>
        <v>1021.78032455</v>
      </c>
      <c r="AV63" s="178">
        <v>0</v>
      </c>
      <c r="AZ63" s="32">
        <v>650.29719340999998</v>
      </c>
      <c r="BA63" s="5">
        <f t="shared" si="0"/>
        <v>0.12969318512720079</v>
      </c>
    </row>
    <row r="64" spans="2:53" x14ac:dyDescent="0.35">
      <c r="B64" s="173">
        <f t="shared" si="18"/>
        <v>59</v>
      </c>
      <c r="C64" s="174">
        <v>2817.5983242375901</v>
      </c>
      <c r="D64" s="174">
        <f t="shared" si="1"/>
        <v>2817.5983242375901</v>
      </c>
      <c r="E64" s="174">
        <f t="shared" si="2"/>
        <v>0</v>
      </c>
      <c r="F64" s="174">
        <v>-280.11382978722997</v>
      </c>
      <c r="G64" s="174">
        <f t="shared" si="3"/>
        <v>0</v>
      </c>
      <c r="H64" s="174">
        <f t="shared" si="4"/>
        <v>280.11382978722997</v>
      </c>
      <c r="I64" s="174">
        <v>40973.608999999997</v>
      </c>
      <c r="J64" s="174">
        <v>2006.8</v>
      </c>
      <c r="K64" s="174">
        <f t="shared" si="5"/>
        <v>43260.522829787231</v>
      </c>
      <c r="L64" s="174">
        <f t="shared" si="6"/>
        <v>2817.5983242375901</v>
      </c>
      <c r="N64" s="174">
        <v>10571.615847326309</v>
      </c>
      <c r="O64" s="174">
        <v>1342.4069999999999</v>
      </c>
      <c r="P64" s="174">
        <v>0</v>
      </c>
      <c r="Q64" s="174">
        <f t="shared" si="7"/>
        <v>11914.022847326309</v>
      </c>
      <c r="R64" s="176"/>
      <c r="S64" s="173">
        <v>59</v>
      </c>
      <c r="T64" s="174">
        <v>-34.953191489359988</v>
      </c>
      <c r="U64" s="174">
        <f t="shared" si="19"/>
        <v>0</v>
      </c>
      <c r="V64" s="174">
        <f t="shared" si="20"/>
        <v>34.953191489359988</v>
      </c>
      <c r="W64" s="174">
        <v>479.78678936170007</v>
      </c>
      <c r="X64" s="174">
        <f t="shared" si="8"/>
        <v>479.78678936170007</v>
      </c>
      <c r="Y64" s="174">
        <f t="shared" si="9"/>
        <v>0</v>
      </c>
      <c r="Z64" s="174">
        <v>10830.951999999999</v>
      </c>
      <c r="AA64" s="174">
        <v>0</v>
      </c>
      <c r="AB64" s="174">
        <f t="shared" si="10"/>
        <v>10865.905191489359</v>
      </c>
      <c r="AC64" s="174">
        <f t="shared" si="11"/>
        <v>479.78678936170007</v>
      </c>
      <c r="AE64" s="174">
        <v>1673.5984636371261</v>
      </c>
      <c r="AG64" s="175">
        <v>0</v>
      </c>
      <c r="AH64" s="5">
        <v>9.2319094752616196E-2</v>
      </c>
      <c r="AI64" s="5">
        <v>0</v>
      </c>
      <c r="AL64" s="177">
        <v>-5000</v>
      </c>
      <c r="AM64" s="178">
        <v>-4696.97295132</v>
      </c>
      <c r="AN64" s="178">
        <f t="shared" si="12"/>
        <v>4696.97295132</v>
      </c>
      <c r="AO64" s="178">
        <f t="shared" si="13"/>
        <v>0</v>
      </c>
      <c r="AP64" s="178">
        <v>-1553.672292</v>
      </c>
      <c r="AQ64" s="178">
        <f t="shared" si="14"/>
        <v>1553.672292</v>
      </c>
      <c r="AR64" s="178">
        <f t="shared" si="15"/>
        <v>0</v>
      </c>
      <c r="AS64" s="178">
        <v>2066.68032455</v>
      </c>
      <c r="AT64" s="178">
        <f t="shared" si="16"/>
        <v>0</v>
      </c>
      <c r="AU64" s="178">
        <f t="shared" si="17"/>
        <v>2066.68032455</v>
      </c>
      <c r="AV64" s="178">
        <v>0</v>
      </c>
      <c r="AZ64" s="32">
        <v>650.75707532000001</v>
      </c>
      <c r="BA64" s="5">
        <f t="shared" si="0"/>
        <v>0.12978490249934185</v>
      </c>
    </row>
    <row r="65" spans="2:53" x14ac:dyDescent="0.35">
      <c r="B65" s="173">
        <f t="shared" si="18"/>
        <v>60</v>
      </c>
      <c r="C65" s="174">
        <v>5209.5985438329399</v>
      </c>
      <c r="D65" s="174">
        <f t="shared" si="1"/>
        <v>5209.5985438329399</v>
      </c>
      <c r="E65" s="174">
        <f t="shared" si="2"/>
        <v>0</v>
      </c>
      <c r="F65" s="174">
        <v>-246.08404255318999</v>
      </c>
      <c r="G65" s="174">
        <f t="shared" si="3"/>
        <v>0</v>
      </c>
      <c r="H65" s="174">
        <f t="shared" si="4"/>
        <v>246.08404255318999</v>
      </c>
      <c r="I65" s="174">
        <v>41134.824999999997</v>
      </c>
      <c r="J65" s="174">
        <v>1826.9739999999999</v>
      </c>
      <c r="K65" s="174">
        <f t="shared" si="5"/>
        <v>43207.883042553192</v>
      </c>
      <c r="L65" s="174">
        <f t="shared" si="6"/>
        <v>5209.5985438329399</v>
      </c>
      <c r="N65" s="174">
        <v>10555.905846475949</v>
      </c>
      <c r="O65" s="174">
        <v>1342.4069999999999</v>
      </c>
      <c r="P65" s="174">
        <v>219.47170782000001</v>
      </c>
      <c r="Q65" s="174">
        <f t="shared" si="7"/>
        <v>12117.784554295948</v>
      </c>
      <c r="R65" s="176"/>
      <c r="S65" s="173">
        <v>60</v>
      </c>
      <c r="T65" s="174">
        <v>-43.02978723404</v>
      </c>
      <c r="U65" s="174">
        <f t="shared" si="19"/>
        <v>0</v>
      </c>
      <c r="V65" s="174">
        <f t="shared" si="20"/>
        <v>43.02978723404</v>
      </c>
      <c r="W65" s="174">
        <v>1533.1920723404301</v>
      </c>
      <c r="X65" s="174">
        <f t="shared" si="8"/>
        <v>1533.1920723404301</v>
      </c>
      <c r="Y65" s="174">
        <f t="shared" si="9"/>
        <v>0</v>
      </c>
      <c r="Z65" s="174">
        <v>12183.69</v>
      </c>
      <c r="AA65" s="174">
        <v>0</v>
      </c>
      <c r="AB65" s="174">
        <f t="shared" si="10"/>
        <v>12226.71978723404</v>
      </c>
      <c r="AC65" s="174">
        <f t="shared" si="11"/>
        <v>1533.1920723404301</v>
      </c>
      <c r="AE65" s="174">
        <v>1673.5984636371261</v>
      </c>
      <c r="AG65" s="175">
        <v>0</v>
      </c>
      <c r="AH65" s="5">
        <v>9.2910160568418776E-2</v>
      </c>
      <c r="AI65" s="5">
        <v>0</v>
      </c>
      <c r="AL65" s="177">
        <v>-5000</v>
      </c>
      <c r="AM65" s="178">
        <v>-5742.3328332299998</v>
      </c>
      <c r="AN65" s="178">
        <f t="shared" si="12"/>
        <v>5742.3328332299998</v>
      </c>
      <c r="AO65" s="178">
        <f t="shared" si="13"/>
        <v>0</v>
      </c>
      <c r="AP65" s="178">
        <v>-1553.672292</v>
      </c>
      <c r="AQ65" s="178">
        <f t="shared" si="14"/>
        <v>1553.672292</v>
      </c>
      <c r="AR65" s="178">
        <f t="shared" si="15"/>
        <v>0</v>
      </c>
      <c r="AS65" s="178">
        <v>3111.5803245500001</v>
      </c>
      <c r="AT65" s="178">
        <f t="shared" si="16"/>
        <v>0</v>
      </c>
      <c r="AU65" s="178">
        <f t="shared" si="17"/>
        <v>3111.5803245500001</v>
      </c>
      <c r="AV65" s="178">
        <v>165.50463893</v>
      </c>
      <c r="AZ65" s="32">
        <v>0</v>
      </c>
      <c r="BA65" s="5">
        <f t="shared" si="0"/>
        <v>0</v>
      </c>
    </row>
    <row r="66" spans="2:53" x14ac:dyDescent="0.35">
      <c r="B66" s="173">
        <f t="shared" si="18"/>
        <v>61</v>
      </c>
      <c r="C66" s="174">
        <v>8577.6140903239502</v>
      </c>
      <c r="D66" s="174">
        <f t="shared" si="1"/>
        <v>8577.6140903239502</v>
      </c>
      <c r="E66" s="174">
        <f t="shared" si="2"/>
        <v>0</v>
      </c>
      <c r="F66" s="174">
        <v>-245.08085106383001</v>
      </c>
      <c r="G66" s="174">
        <f t="shared" si="3"/>
        <v>0</v>
      </c>
      <c r="H66" s="174">
        <f t="shared" si="4"/>
        <v>245.08085106383001</v>
      </c>
      <c r="I66" s="174">
        <v>41330.938999999998</v>
      </c>
      <c r="J66" s="174">
        <v>1733.329</v>
      </c>
      <c r="K66" s="174">
        <f t="shared" si="5"/>
        <v>43309.348851063827</v>
      </c>
      <c r="L66" s="174">
        <f t="shared" si="6"/>
        <v>8577.6140903239502</v>
      </c>
      <c r="N66" s="174">
        <v>10540.1958456256</v>
      </c>
      <c r="O66" s="174">
        <v>1342.4069999999999</v>
      </c>
      <c r="P66" s="174">
        <v>197.99254114999999</v>
      </c>
      <c r="Q66" s="174">
        <f t="shared" si="7"/>
        <v>12080.5953867756</v>
      </c>
      <c r="R66" s="176"/>
      <c r="S66" s="173">
        <v>61</v>
      </c>
      <c r="T66" s="174">
        <v>-105.36382978723</v>
      </c>
      <c r="U66" s="174">
        <f t="shared" si="19"/>
        <v>0</v>
      </c>
      <c r="V66" s="174">
        <f t="shared" si="20"/>
        <v>105.36382978723</v>
      </c>
      <c r="W66" s="174">
        <v>2150.8784276595702</v>
      </c>
      <c r="X66" s="174">
        <f t="shared" si="8"/>
        <v>2150.8784276595702</v>
      </c>
      <c r="Y66" s="174">
        <f t="shared" si="9"/>
        <v>0</v>
      </c>
      <c r="Z66" s="174">
        <v>13204.603999999999</v>
      </c>
      <c r="AA66" s="174">
        <v>0</v>
      </c>
      <c r="AB66" s="174">
        <f t="shared" si="10"/>
        <v>13309.967829787229</v>
      </c>
      <c r="AC66" s="174">
        <f t="shared" si="11"/>
        <v>2150.8784276595702</v>
      </c>
      <c r="AE66" s="174">
        <v>1622.0424233861261</v>
      </c>
      <c r="AG66" s="175">
        <v>0</v>
      </c>
      <c r="AH66" s="5">
        <v>9.319966219248535E-2</v>
      </c>
      <c r="AI66" s="5">
        <v>0</v>
      </c>
      <c r="AL66" s="177">
        <v>-5000</v>
      </c>
      <c r="AM66" s="178">
        <v>-6779.6610170000004</v>
      </c>
      <c r="AN66" s="178">
        <f t="shared" si="12"/>
        <v>6779.6610170000004</v>
      </c>
      <c r="AO66" s="178">
        <f t="shared" si="13"/>
        <v>0</v>
      </c>
      <c r="AP66" s="178">
        <v>-1553.672292</v>
      </c>
      <c r="AQ66" s="178">
        <f t="shared" si="14"/>
        <v>1553.672292</v>
      </c>
      <c r="AR66" s="178">
        <f t="shared" si="15"/>
        <v>0</v>
      </c>
      <c r="AS66" s="178">
        <v>4156.4803245499998</v>
      </c>
      <c r="AT66" s="178">
        <f t="shared" si="16"/>
        <v>0</v>
      </c>
      <c r="AU66" s="178">
        <f t="shared" si="17"/>
        <v>4156.4803245499998</v>
      </c>
      <c r="AV66" s="178">
        <v>650.29719340999998</v>
      </c>
      <c r="AZ66" s="32">
        <v>0</v>
      </c>
      <c r="BA66" s="5">
        <f t="shared" si="0"/>
        <v>0</v>
      </c>
    </row>
    <row r="67" spans="2:53" x14ac:dyDescent="0.35">
      <c r="B67" s="173">
        <f t="shared" si="18"/>
        <v>62</v>
      </c>
      <c r="C67" s="174">
        <v>7421.1735353906097</v>
      </c>
      <c r="D67" s="174">
        <f t="shared" si="1"/>
        <v>7421.1735353906097</v>
      </c>
      <c r="E67" s="174">
        <f t="shared" si="2"/>
        <v>0</v>
      </c>
      <c r="F67" s="174">
        <v>-264.36489361702002</v>
      </c>
      <c r="G67" s="174">
        <f t="shared" si="3"/>
        <v>0</v>
      </c>
      <c r="H67" s="174">
        <f t="shared" si="4"/>
        <v>264.36489361702002</v>
      </c>
      <c r="I67" s="174">
        <v>41198.928999999996</v>
      </c>
      <c r="J67" s="174">
        <v>1578.932</v>
      </c>
      <c r="K67" s="174">
        <f t="shared" si="5"/>
        <v>43042.225893617018</v>
      </c>
      <c r="L67" s="174">
        <f t="shared" si="6"/>
        <v>7421.1735353906097</v>
      </c>
      <c r="N67" s="174">
        <v>10540.1958456256</v>
      </c>
      <c r="O67" s="174">
        <v>1342.4069999999999</v>
      </c>
      <c r="P67" s="174">
        <v>191.82433128</v>
      </c>
      <c r="Q67" s="174">
        <f t="shared" si="7"/>
        <v>12074.427176905599</v>
      </c>
      <c r="R67" s="176"/>
      <c r="S67" s="173">
        <v>62</v>
      </c>
      <c r="T67" s="174">
        <v>-76.624468085109996</v>
      </c>
      <c r="U67" s="174">
        <f t="shared" si="19"/>
        <v>0</v>
      </c>
      <c r="V67" s="174">
        <f t="shared" si="20"/>
        <v>76.624468085109996</v>
      </c>
      <c r="W67" s="174">
        <v>2527.0526744680901</v>
      </c>
      <c r="X67" s="174">
        <f t="shared" si="8"/>
        <v>2527.0526744680901</v>
      </c>
      <c r="Y67" s="174">
        <f t="shared" si="9"/>
        <v>0</v>
      </c>
      <c r="Z67" s="174">
        <v>13282.134</v>
      </c>
      <c r="AA67" s="174">
        <v>0</v>
      </c>
      <c r="AB67" s="174">
        <f t="shared" si="10"/>
        <v>13358.758468085111</v>
      </c>
      <c r="AC67" s="174">
        <f t="shared" si="11"/>
        <v>2527.0526744680901</v>
      </c>
      <c r="AE67" s="174">
        <v>1647.8204435116261</v>
      </c>
      <c r="AG67" s="175">
        <v>0</v>
      </c>
      <c r="AH67" s="5">
        <v>9.3344413004518623E-2</v>
      </c>
      <c r="AI67" s="5">
        <v>0</v>
      </c>
      <c r="AL67" s="177">
        <v>-5000</v>
      </c>
      <c r="AM67" s="178">
        <v>-6779.6610170000004</v>
      </c>
      <c r="AN67" s="178">
        <f t="shared" si="12"/>
        <v>6779.6610170000004</v>
      </c>
      <c r="AO67" s="178">
        <f t="shared" si="13"/>
        <v>0</v>
      </c>
      <c r="AP67" s="178">
        <v>-1553.672292</v>
      </c>
      <c r="AQ67" s="178">
        <f t="shared" si="14"/>
        <v>1553.672292</v>
      </c>
      <c r="AR67" s="178">
        <f t="shared" si="15"/>
        <v>0</v>
      </c>
      <c r="AS67" s="178">
        <v>4507.4787006899996</v>
      </c>
      <c r="AT67" s="178">
        <f t="shared" si="16"/>
        <v>0</v>
      </c>
      <c r="AU67" s="178">
        <f t="shared" si="17"/>
        <v>4507.4787006899996</v>
      </c>
      <c r="AV67" s="178">
        <v>650.29719340999998</v>
      </c>
      <c r="AZ67" s="32">
        <v>0</v>
      </c>
      <c r="BA67" s="5">
        <f t="shared" ref="BA67:BA130" si="21">AZ67/5014.12</f>
        <v>0</v>
      </c>
    </row>
    <row r="68" spans="2:53" x14ac:dyDescent="0.35">
      <c r="B68" s="173">
        <f t="shared" si="18"/>
        <v>63</v>
      </c>
      <c r="C68" s="174">
        <v>8105.97104850493</v>
      </c>
      <c r="D68" s="174">
        <f t="shared" si="1"/>
        <v>8105.97104850493</v>
      </c>
      <c r="E68" s="174">
        <f t="shared" si="2"/>
        <v>0</v>
      </c>
      <c r="F68" s="174">
        <v>-290.40851063830002</v>
      </c>
      <c r="G68" s="174">
        <f t="shared" si="3"/>
        <v>0</v>
      </c>
      <c r="H68" s="174">
        <f t="shared" si="4"/>
        <v>290.40851063830002</v>
      </c>
      <c r="I68" s="174">
        <v>40566.576999999997</v>
      </c>
      <c r="J68" s="174">
        <v>1579.009</v>
      </c>
      <c r="K68" s="174">
        <f t="shared" si="5"/>
        <v>42435.994510638295</v>
      </c>
      <c r="L68" s="174">
        <f t="shared" si="6"/>
        <v>8105.97104850493</v>
      </c>
      <c r="N68" s="174">
        <v>10555.905846475949</v>
      </c>
      <c r="O68" s="174">
        <v>1342.4069999999999</v>
      </c>
      <c r="P68" s="174">
        <v>194.09979423999999</v>
      </c>
      <c r="Q68" s="174">
        <f t="shared" si="7"/>
        <v>12092.412640715949</v>
      </c>
      <c r="R68" s="176"/>
      <c r="S68" s="173">
        <v>63</v>
      </c>
      <c r="T68" s="174">
        <v>-38.609574468090003</v>
      </c>
      <c r="U68" s="174">
        <f t="shared" si="19"/>
        <v>0</v>
      </c>
      <c r="V68" s="174">
        <f t="shared" si="20"/>
        <v>38.609574468090003</v>
      </c>
      <c r="W68" s="174">
        <v>2393.5771021276601</v>
      </c>
      <c r="X68" s="174">
        <f t="shared" si="8"/>
        <v>2393.5771021276601</v>
      </c>
      <c r="Y68" s="174">
        <f t="shared" si="9"/>
        <v>0</v>
      </c>
      <c r="Z68" s="174">
        <v>12964.388000000001</v>
      </c>
      <c r="AA68" s="174">
        <v>0</v>
      </c>
      <c r="AB68" s="174">
        <f t="shared" si="10"/>
        <v>13002.997574468091</v>
      </c>
      <c r="AC68" s="174">
        <f t="shared" si="11"/>
        <v>2393.5771021276601</v>
      </c>
      <c r="AE68" s="174">
        <v>1622.0424233861261</v>
      </c>
      <c r="AG68" s="175">
        <v>0</v>
      </c>
      <c r="AH68" s="5">
        <v>9.348916381655191E-2</v>
      </c>
      <c r="AI68" s="5">
        <v>0</v>
      </c>
      <c r="AL68" s="177">
        <v>-5000</v>
      </c>
      <c r="AM68" s="178">
        <v>-6093.3312093699997</v>
      </c>
      <c r="AN68" s="178">
        <f t="shared" si="12"/>
        <v>6093.3312093699997</v>
      </c>
      <c r="AO68" s="178">
        <f t="shared" si="13"/>
        <v>0</v>
      </c>
      <c r="AP68" s="178">
        <v>-1553.672292</v>
      </c>
      <c r="AQ68" s="178">
        <f t="shared" si="14"/>
        <v>1553.672292</v>
      </c>
      <c r="AR68" s="178">
        <f t="shared" si="15"/>
        <v>0</v>
      </c>
      <c r="AS68" s="178">
        <v>3462.57870069</v>
      </c>
      <c r="AT68" s="178">
        <f t="shared" si="16"/>
        <v>0</v>
      </c>
      <c r="AU68" s="178">
        <f t="shared" si="17"/>
        <v>3462.57870069</v>
      </c>
      <c r="AV68" s="178">
        <v>650.75707532000001</v>
      </c>
      <c r="AZ68" s="32">
        <v>0</v>
      </c>
      <c r="BA68" s="5">
        <f t="shared" si="21"/>
        <v>0</v>
      </c>
    </row>
    <row r="69" spans="2:53" x14ac:dyDescent="0.35">
      <c r="B69" s="173">
        <f t="shared" si="18"/>
        <v>64</v>
      </c>
      <c r="C69" s="174">
        <v>5234.6654367228602</v>
      </c>
      <c r="D69" s="174">
        <f t="shared" si="1"/>
        <v>5234.6654367228602</v>
      </c>
      <c r="E69" s="174">
        <f t="shared" si="2"/>
        <v>0</v>
      </c>
      <c r="F69" s="174">
        <v>-287.33404255318999</v>
      </c>
      <c r="G69" s="174">
        <f t="shared" si="3"/>
        <v>0</v>
      </c>
      <c r="H69" s="174">
        <f t="shared" si="4"/>
        <v>287.33404255318999</v>
      </c>
      <c r="I69" s="174">
        <v>40450.872000000003</v>
      </c>
      <c r="J69" s="174">
        <v>1701.982</v>
      </c>
      <c r="K69" s="174">
        <f t="shared" si="5"/>
        <v>42440.1880425532</v>
      </c>
      <c r="L69" s="174">
        <f t="shared" si="6"/>
        <v>5234.6654367228602</v>
      </c>
      <c r="N69" s="174">
        <v>10571.615847326309</v>
      </c>
      <c r="O69" s="174">
        <v>1342.4069999999999</v>
      </c>
      <c r="P69" s="174">
        <v>129.05364976999999</v>
      </c>
      <c r="Q69" s="174">
        <f t="shared" si="7"/>
        <v>12043.076497096308</v>
      </c>
      <c r="R69" s="176"/>
      <c r="S69" s="173">
        <v>64</v>
      </c>
      <c r="T69" s="174">
        <v>-31.45</v>
      </c>
      <c r="U69" s="174">
        <f t="shared" si="19"/>
        <v>0</v>
      </c>
      <c r="V69" s="174">
        <f t="shared" si="20"/>
        <v>31.45</v>
      </c>
      <c r="W69" s="174">
        <v>1734.0883574468101</v>
      </c>
      <c r="X69" s="174">
        <f t="shared" si="8"/>
        <v>1734.0883574468101</v>
      </c>
      <c r="Y69" s="174">
        <f t="shared" si="9"/>
        <v>0</v>
      </c>
      <c r="Z69" s="174">
        <v>12244.002</v>
      </c>
      <c r="AA69" s="174">
        <v>0</v>
      </c>
      <c r="AB69" s="174">
        <f t="shared" si="10"/>
        <v>12275.452000000001</v>
      </c>
      <c r="AC69" s="174">
        <f t="shared" si="11"/>
        <v>1734.0883574468101</v>
      </c>
      <c r="AE69" s="174">
        <v>1622.0424233861261</v>
      </c>
      <c r="AG69" s="175">
        <v>0.83005541447393671</v>
      </c>
      <c r="AH69" s="5">
        <v>9.379072800828793E-2</v>
      </c>
      <c r="AI69" s="5">
        <v>0</v>
      </c>
      <c r="AL69" s="177">
        <v>-5000</v>
      </c>
      <c r="AM69" s="178">
        <v>-5047.9713274599999</v>
      </c>
      <c r="AN69" s="178">
        <f t="shared" si="12"/>
        <v>5047.9713274599999</v>
      </c>
      <c r="AO69" s="178">
        <f t="shared" si="13"/>
        <v>0</v>
      </c>
      <c r="AP69" s="178">
        <v>-1553.672292</v>
      </c>
      <c r="AQ69" s="178">
        <f t="shared" si="14"/>
        <v>1553.672292</v>
      </c>
      <c r="AR69" s="178">
        <f t="shared" si="15"/>
        <v>0</v>
      </c>
      <c r="AS69" s="178">
        <v>2417.6787006899999</v>
      </c>
      <c r="AT69" s="178">
        <f t="shared" si="16"/>
        <v>0</v>
      </c>
      <c r="AU69" s="178">
        <f t="shared" si="17"/>
        <v>2417.6787006899999</v>
      </c>
      <c r="AV69" s="178">
        <v>0</v>
      </c>
      <c r="AZ69" s="32">
        <v>0</v>
      </c>
      <c r="BA69" s="5">
        <f t="shared" si="21"/>
        <v>0</v>
      </c>
    </row>
    <row r="70" spans="2:53" x14ac:dyDescent="0.35">
      <c r="B70" s="173">
        <f t="shared" si="18"/>
        <v>65</v>
      </c>
      <c r="C70" s="174">
        <v>-4.2909960029646746E-9</v>
      </c>
      <c r="D70" s="174">
        <f t="shared" si="1"/>
        <v>0</v>
      </c>
      <c r="E70" s="174">
        <f t="shared" si="2"/>
        <v>4.2909960029646746E-9</v>
      </c>
      <c r="F70" s="174">
        <v>-403.75162005538999</v>
      </c>
      <c r="G70" s="174">
        <f t="shared" si="3"/>
        <v>0</v>
      </c>
      <c r="H70" s="174">
        <f t="shared" si="4"/>
        <v>403.75162005538999</v>
      </c>
      <c r="I70" s="174">
        <v>40796.947999999997</v>
      </c>
      <c r="J70" s="174">
        <v>2043.7380000000001</v>
      </c>
      <c r="K70" s="174">
        <f t="shared" si="5"/>
        <v>43244.437620059674</v>
      </c>
      <c r="L70" s="174">
        <f t="shared" si="6"/>
        <v>0</v>
      </c>
      <c r="N70" s="174">
        <v>10571.615847326309</v>
      </c>
      <c r="O70" s="174">
        <v>0</v>
      </c>
      <c r="P70" s="174">
        <v>0</v>
      </c>
      <c r="Q70" s="174">
        <f t="shared" si="7"/>
        <v>10571.615847326309</v>
      </c>
      <c r="R70" s="176"/>
      <c r="S70" s="173">
        <v>65</v>
      </c>
      <c r="T70" s="174">
        <v>-281.35300611596</v>
      </c>
      <c r="U70" s="174">
        <f t="shared" si="19"/>
        <v>0</v>
      </c>
      <c r="V70" s="174">
        <f t="shared" si="20"/>
        <v>281.35300611596</v>
      </c>
      <c r="W70" s="174">
        <v>-2.2737367544323211E-13</v>
      </c>
      <c r="X70" s="174">
        <f t="shared" si="8"/>
        <v>0</v>
      </c>
      <c r="Y70" s="174">
        <f t="shared" si="9"/>
        <v>2.2737367544323211E-13</v>
      </c>
      <c r="Z70" s="174">
        <v>11416.52</v>
      </c>
      <c r="AA70" s="174">
        <v>0</v>
      </c>
      <c r="AB70" s="174">
        <f t="shared" si="10"/>
        <v>11697.87300611596</v>
      </c>
      <c r="AC70" s="174">
        <f t="shared" si="11"/>
        <v>0</v>
      </c>
      <c r="AE70" s="174">
        <v>1622.0424233861261</v>
      </c>
      <c r="AG70" s="175">
        <v>0.83005541447393671</v>
      </c>
      <c r="AH70" s="5">
        <v>0.25545407257104902</v>
      </c>
      <c r="AI70" s="5">
        <v>0.83843338101507348</v>
      </c>
      <c r="AL70" s="177">
        <v>-5000</v>
      </c>
      <c r="AM70" s="178">
        <v>-4003.0713274599998</v>
      </c>
      <c r="AN70" s="178">
        <f t="shared" si="12"/>
        <v>4003.0713274599998</v>
      </c>
      <c r="AO70" s="178">
        <f t="shared" si="13"/>
        <v>0</v>
      </c>
      <c r="AP70" s="178">
        <v>-1553.672292</v>
      </c>
      <c r="AQ70" s="178">
        <f t="shared" si="14"/>
        <v>1553.672292</v>
      </c>
      <c r="AR70" s="178">
        <f t="shared" si="15"/>
        <v>0</v>
      </c>
      <c r="AS70" s="178">
        <v>1372.7787006900001</v>
      </c>
      <c r="AT70" s="178">
        <f t="shared" si="16"/>
        <v>0</v>
      </c>
      <c r="AU70" s="178">
        <f t="shared" si="17"/>
        <v>1372.7787006900001</v>
      </c>
      <c r="AV70" s="178">
        <v>0</v>
      </c>
      <c r="AZ70" s="32">
        <v>0</v>
      </c>
      <c r="BA70" s="5">
        <f t="shared" si="21"/>
        <v>0</v>
      </c>
    </row>
    <row r="71" spans="2:53" x14ac:dyDescent="0.35">
      <c r="B71" s="173">
        <f t="shared" si="18"/>
        <v>66</v>
      </c>
      <c r="C71" s="174">
        <v>-611.09489197612947</v>
      </c>
      <c r="D71" s="174">
        <f t="shared" ref="D71:D134" si="22">IF(C71&gt;0,C71,0)</f>
        <v>0</v>
      </c>
      <c r="E71" s="174">
        <f t="shared" ref="E71:E134" si="23">IF(C71&lt;0,-C71,0)</f>
        <v>611.09489197612947</v>
      </c>
      <c r="F71" s="174">
        <v>-436.99702127660004</v>
      </c>
      <c r="G71" s="174">
        <f t="shared" ref="G71:G134" si="24">IF(F71&gt;0,F71,0)</f>
        <v>0</v>
      </c>
      <c r="H71" s="174">
        <f t="shared" ref="H71:H134" si="25">IF(F71&lt;0,-F71,0)</f>
        <v>436.99702127660004</v>
      </c>
      <c r="I71" s="174">
        <v>42707.71</v>
      </c>
      <c r="J71" s="174">
        <v>2261.3470000000002</v>
      </c>
      <c r="K71" s="174">
        <f t="shared" ref="K71:K134" si="26">E71+H71+I71+J71</f>
        <v>46017.148913252728</v>
      </c>
      <c r="L71" s="174">
        <f t="shared" ref="L71:L134" si="27">D71+G71</f>
        <v>0</v>
      </c>
      <c r="N71" s="174">
        <v>10571.615847326309</v>
      </c>
      <c r="O71" s="174">
        <v>0</v>
      </c>
      <c r="P71" s="174">
        <v>0</v>
      </c>
      <c r="Q71" s="174">
        <f t="shared" ref="Q71:Q134" si="28">N71+O71+P71</f>
        <v>10571.615847326309</v>
      </c>
      <c r="R71" s="176"/>
      <c r="S71" s="173">
        <v>66</v>
      </c>
      <c r="T71" s="174">
        <v>-69.50348085105999</v>
      </c>
      <c r="U71" s="174">
        <f t="shared" si="19"/>
        <v>0</v>
      </c>
      <c r="V71" s="174">
        <f t="shared" si="20"/>
        <v>69.50348085105999</v>
      </c>
      <c r="W71" s="174">
        <v>0</v>
      </c>
      <c r="X71" s="174">
        <f t="shared" ref="X71:X134" si="29">IF(W71&gt;0,W71,0)</f>
        <v>0</v>
      </c>
      <c r="Y71" s="174">
        <f t="shared" ref="Y71:Y134" si="30">IF(W71&lt;0,-W71,0)</f>
        <v>0</v>
      </c>
      <c r="Z71" s="174">
        <v>10732.584999999999</v>
      </c>
      <c r="AA71" s="174">
        <v>0</v>
      </c>
      <c r="AB71" s="174">
        <f t="shared" ref="AB71:AB134" si="31">V71+Y71+Z71</f>
        <v>10802.08848085106</v>
      </c>
      <c r="AC71" s="174">
        <f t="shared" ref="AC71:AC134" si="32">U71+X71</f>
        <v>0</v>
      </c>
      <c r="AE71" s="174">
        <v>1622.0424233861261</v>
      </c>
      <c r="AG71" s="175">
        <v>0.83005541447393671</v>
      </c>
      <c r="AH71" s="5">
        <v>0.25633464001091816</v>
      </c>
      <c r="AI71" s="5">
        <v>0.83922856347987607</v>
      </c>
      <c r="AL71" s="177">
        <v>-5000</v>
      </c>
      <c r="AM71" s="178">
        <v>-2958.1713274600002</v>
      </c>
      <c r="AN71" s="178">
        <f t="shared" ref="AN71:AN134" si="33">IF(AM71&lt;0,-AM71,0)</f>
        <v>2958.1713274600002</v>
      </c>
      <c r="AO71" s="178">
        <f t="shared" ref="AO71:AO134" si="34">IF(AM71&gt;0,AM71,0)</f>
        <v>0</v>
      </c>
      <c r="AP71" s="178">
        <v>-1553.672292</v>
      </c>
      <c r="AQ71" s="178">
        <f t="shared" ref="AQ71:AQ134" si="35">IF(AP71&lt;0,-AP71,0)</f>
        <v>1553.672292</v>
      </c>
      <c r="AR71" s="178">
        <f t="shared" ref="AR71:AR134" si="36">IF(AP71&gt;0,AP71,0)</f>
        <v>0</v>
      </c>
      <c r="AS71" s="178">
        <v>327.87870069000002</v>
      </c>
      <c r="AT71" s="178">
        <f t="shared" ref="AT71:AT134" si="37">IF(AS71&lt;0,-AS71,0)</f>
        <v>0</v>
      </c>
      <c r="AU71" s="178">
        <f t="shared" ref="AU71:AU134" si="38">IF(AS71&gt;0,AS71,0)</f>
        <v>327.87870069000002</v>
      </c>
      <c r="AV71" s="178">
        <v>0</v>
      </c>
      <c r="AZ71" s="32">
        <v>0</v>
      </c>
      <c r="BA71" s="5">
        <f t="shared" si="21"/>
        <v>0</v>
      </c>
    </row>
    <row r="72" spans="2:53" x14ac:dyDescent="0.35">
      <c r="B72" s="173">
        <f t="shared" ref="B72:B135" si="39">B71+1</f>
        <v>67</v>
      </c>
      <c r="C72" s="174">
        <v>-1812.87989727949</v>
      </c>
      <c r="D72" s="174">
        <f t="shared" si="22"/>
        <v>0</v>
      </c>
      <c r="E72" s="174">
        <f t="shared" si="23"/>
        <v>1812.87989727949</v>
      </c>
      <c r="F72" s="174">
        <v>-452.50553191489001</v>
      </c>
      <c r="G72" s="174">
        <f t="shared" si="24"/>
        <v>0</v>
      </c>
      <c r="H72" s="174">
        <f t="shared" si="25"/>
        <v>452.50553191489001</v>
      </c>
      <c r="I72" s="174">
        <v>43829.343999999997</v>
      </c>
      <c r="J72" s="174">
        <v>2318.3209999999999</v>
      </c>
      <c r="K72" s="174">
        <f t="shared" si="26"/>
        <v>48413.05042919438</v>
      </c>
      <c r="L72" s="174">
        <f t="shared" si="27"/>
        <v>0</v>
      </c>
      <c r="N72" s="174">
        <v>10555.905846475949</v>
      </c>
      <c r="O72" s="174">
        <v>0</v>
      </c>
      <c r="P72" s="174">
        <v>0</v>
      </c>
      <c r="Q72" s="174">
        <f t="shared" si="28"/>
        <v>10555.905846475949</v>
      </c>
      <c r="R72" s="176"/>
      <c r="S72" s="173">
        <v>67</v>
      </c>
      <c r="T72" s="174">
        <v>-86.43858723404</v>
      </c>
      <c r="U72" s="174">
        <f t="shared" ref="U72:U135" si="40">IF(T72&gt;0,T72,0)</f>
        <v>0</v>
      </c>
      <c r="V72" s="174">
        <f t="shared" ref="V72:V135" si="41">IF(T72&lt;0,-T72,0)</f>
        <v>86.43858723404</v>
      </c>
      <c r="W72" s="174">
        <v>2.8421709430404007E-14</v>
      </c>
      <c r="X72" s="174">
        <f t="shared" si="29"/>
        <v>2.8421709430404007E-14</v>
      </c>
      <c r="Y72" s="174">
        <f t="shared" si="30"/>
        <v>0</v>
      </c>
      <c r="Z72" s="174">
        <v>10391.522000000001</v>
      </c>
      <c r="AA72" s="174">
        <v>0</v>
      </c>
      <c r="AB72" s="174">
        <f t="shared" si="31"/>
        <v>10477.960587234042</v>
      </c>
      <c r="AC72" s="174">
        <f t="shared" si="32"/>
        <v>2.8421709430404007E-14</v>
      </c>
      <c r="AE72" s="174">
        <v>1622.0424233861261</v>
      </c>
      <c r="AG72" s="175">
        <v>0.83005541447393671</v>
      </c>
      <c r="AH72" s="5">
        <v>0.25574357419511562</v>
      </c>
      <c r="AI72" s="5">
        <v>0.83922856347987607</v>
      </c>
      <c r="AL72" s="177">
        <v>-5000</v>
      </c>
      <c r="AM72" s="178">
        <v>-1262.97413405</v>
      </c>
      <c r="AN72" s="178">
        <f t="shared" si="33"/>
        <v>1262.97413405</v>
      </c>
      <c r="AO72" s="178">
        <f t="shared" si="34"/>
        <v>0</v>
      </c>
      <c r="AP72" s="178">
        <v>-902.91521667999996</v>
      </c>
      <c r="AQ72" s="178">
        <f t="shared" si="35"/>
        <v>902.91521667999996</v>
      </c>
      <c r="AR72" s="178">
        <f t="shared" si="36"/>
        <v>0</v>
      </c>
      <c r="AS72" s="178">
        <v>-717.02129931000002</v>
      </c>
      <c r="AT72" s="178">
        <f t="shared" si="37"/>
        <v>717.02129931000002</v>
      </c>
      <c r="AU72" s="178">
        <f t="shared" si="38"/>
        <v>0</v>
      </c>
      <c r="AV72" s="178">
        <v>0</v>
      </c>
      <c r="AZ72" s="32">
        <v>0</v>
      </c>
      <c r="BA72" s="5">
        <f t="shared" si="21"/>
        <v>0</v>
      </c>
    </row>
    <row r="73" spans="2:53" x14ac:dyDescent="0.35">
      <c r="B73" s="173">
        <f t="shared" si="39"/>
        <v>68</v>
      </c>
      <c r="C73" s="174">
        <v>-471.77931965030979</v>
      </c>
      <c r="D73" s="174">
        <f t="shared" si="22"/>
        <v>0</v>
      </c>
      <c r="E73" s="174">
        <f t="shared" si="23"/>
        <v>471.77931965030979</v>
      </c>
      <c r="F73" s="174">
        <v>-308.14702127660013</v>
      </c>
      <c r="G73" s="174">
        <f t="shared" si="24"/>
        <v>0</v>
      </c>
      <c r="H73" s="174">
        <f t="shared" si="25"/>
        <v>308.14702127660013</v>
      </c>
      <c r="I73" s="174">
        <v>43425.197</v>
      </c>
      <c r="J73" s="174">
        <v>2319.8420000000001</v>
      </c>
      <c r="K73" s="174">
        <f t="shared" si="26"/>
        <v>46524.965340926909</v>
      </c>
      <c r="L73" s="174">
        <f t="shared" si="27"/>
        <v>0</v>
      </c>
      <c r="N73" s="174">
        <v>10540.1958456256</v>
      </c>
      <c r="O73" s="174">
        <v>0</v>
      </c>
      <c r="P73" s="174">
        <v>0</v>
      </c>
      <c r="Q73" s="174">
        <f t="shared" si="28"/>
        <v>10540.1958456256</v>
      </c>
      <c r="R73" s="176"/>
      <c r="S73" s="173">
        <v>68</v>
      </c>
      <c r="T73" s="174">
        <v>-69.254544680849989</v>
      </c>
      <c r="U73" s="174">
        <f t="shared" si="40"/>
        <v>0</v>
      </c>
      <c r="V73" s="174">
        <f t="shared" si="41"/>
        <v>69.254544680849989</v>
      </c>
      <c r="W73" s="174">
        <v>0</v>
      </c>
      <c r="X73" s="174">
        <f t="shared" si="29"/>
        <v>0</v>
      </c>
      <c r="Y73" s="174">
        <f t="shared" si="30"/>
        <v>0</v>
      </c>
      <c r="Z73" s="174">
        <v>10445.103999999999</v>
      </c>
      <c r="AA73" s="174">
        <v>0</v>
      </c>
      <c r="AB73" s="174">
        <f t="shared" si="31"/>
        <v>10514.35854468085</v>
      </c>
      <c r="AC73" s="174">
        <f t="shared" si="32"/>
        <v>0</v>
      </c>
      <c r="AE73" s="174">
        <v>1467.3743026331269</v>
      </c>
      <c r="AG73" s="175">
        <v>0.83005541447393671</v>
      </c>
      <c r="AH73" s="5">
        <v>0.25735995826282065</v>
      </c>
      <c r="AI73" s="5">
        <v>0.83948157608231333</v>
      </c>
      <c r="AL73" s="177">
        <v>-5000</v>
      </c>
      <c r="AM73" s="178">
        <v>-285.00377354</v>
      </c>
      <c r="AN73" s="178">
        <f t="shared" si="33"/>
        <v>285.00377354</v>
      </c>
      <c r="AO73" s="178">
        <f t="shared" si="34"/>
        <v>0</v>
      </c>
      <c r="AP73" s="178">
        <v>-969.38497426000004</v>
      </c>
      <c r="AQ73" s="178">
        <f t="shared" si="35"/>
        <v>969.38497426000004</v>
      </c>
      <c r="AR73" s="178">
        <f t="shared" si="36"/>
        <v>0</v>
      </c>
      <c r="AS73" s="178">
        <v>-1761.92129931</v>
      </c>
      <c r="AT73" s="178">
        <f t="shared" si="37"/>
        <v>1761.92129931</v>
      </c>
      <c r="AU73" s="178">
        <f t="shared" si="38"/>
        <v>0</v>
      </c>
      <c r="AV73" s="178">
        <v>0</v>
      </c>
      <c r="AZ73" s="32">
        <v>0</v>
      </c>
      <c r="BA73" s="5">
        <f t="shared" si="21"/>
        <v>0</v>
      </c>
    </row>
    <row r="74" spans="2:53" x14ac:dyDescent="0.35">
      <c r="B74" s="173">
        <f t="shared" si="39"/>
        <v>69</v>
      </c>
      <c r="C74" s="174">
        <v>-896.2017610301998</v>
      </c>
      <c r="D74" s="174">
        <f t="shared" si="22"/>
        <v>0</v>
      </c>
      <c r="E74" s="174">
        <f t="shared" si="23"/>
        <v>896.2017610301998</v>
      </c>
      <c r="F74" s="174">
        <v>-186.54382978722998</v>
      </c>
      <c r="G74" s="174">
        <f t="shared" si="24"/>
        <v>0</v>
      </c>
      <c r="H74" s="174">
        <f t="shared" si="25"/>
        <v>186.54382978722998</v>
      </c>
      <c r="I74" s="174">
        <v>41835.870999999999</v>
      </c>
      <c r="J74" s="174">
        <v>2320.1529999999998</v>
      </c>
      <c r="K74" s="174">
        <f t="shared" si="26"/>
        <v>45238.769590817428</v>
      </c>
      <c r="L74" s="174">
        <f t="shared" si="27"/>
        <v>0</v>
      </c>
      <c r="N74" s="174">
        <v>10524.485844775239</v>
      </c>
      <c r="O74" s="174">
        <v>0</v>
      </c>
      <c r="P74" s="174">
        <v>0</v>
      </c>
      <c r="Q74" s="174">
        <f t="shared" si="28"/>
        <v>10524.485844775239</v>
      </c>
      <c r="R74" s="176"/>
      <c r="S74" s="173">
        <v>69</v>
      </c>
      <c r="T74" s="174">
        <v>-36.006672340430001</v>
      </c>
      <c r="U74" s="174">
        <f t="shared" si="40"/>
        <v>0</v>
      </c>
      <c r="V74" s="174">
        <f t="shared" si="41"/>
        <v>36.006672340430001</v>
      </c>
      <c r="W74" s="174">
        <v>0</v>
      </c>
      <c r="X74" s="174">
        <f t="shared" si="29"/>
        <v>0</v>
      </c>
      <c r="Y74" s="174">
        <f t="shared" si="30"/>
        <v>0</v>
      </c>
      <c r="Z74" s="174">
        <v>10074.316999999999</v>
      </c>
      <c r="AA74" s="174">
        <v>0</v>
      </c>
      <c r="AB74" s="174">
        <f t="shared" si="31"/>
        <v>10110.32367234043</v>
      </c>
      <c r="AC74" s="174">
        <f t="shared" si="32"/>
        <v>0</v>
      </c>
      <c r="AE74" s="174">
        <v>1364.2622221311269</v>
      </c>
      <c r="AG74" s="175">
        <v>0.83005541447393671</v>
      </c>
      <c r="AH74" s="5">
        <v>0.25735995826282065</v>
      </c>
      <c r="AI74" s="5">
        <v>0.83818036841263621</v>
      </c>
      <c r="AL74" s="177">
        <v>-5000</v>
      </c>
      <c r="AM74" s="178">
        <v>175.14902681000001</v>
      </c>
      <c r="AN74" s="178">
        <f t="shared" si="33"/>
        <v>0</v>
      </c>
      <c r="AO74" s="178">
        <f t="shared" si="34"/>
        <v>175.14902681000001</v>
      </c>
      <c r="AP74" s="178">
        <v>-1553.672292</v>
      </c>
      <c r="AQ74" s="178">
        <f t="shared" si="35"/>
        <v>1553.672292</v>
      </c>
      <c r="AR74" s="178">
        <f t="shared" si="36"/>
        <v>0</v>
      </c>
      <c r="AS74" s="178">
        <v>-2806.8212993100001</v>
      </c>
      <c r="AT74" s="178">
        <f t="shared" si="37"/>
        <v>2806.8212993100001</v>
      </c>
      <c r="AU74" s="178">
        <f t="shared" si="38"/>
        <v>0</v>
      </c>
      <c r="AV74" s="178">
        <v>0</v>
      </c>
      <c r="AZ74" s="32">
        <v>0</v>
      </c>
      <c r="BA74" s="5">
        <f t="shared" si="21"/>
        <v>0</v>
      </c>
    </row>
    <row r="75" spans="2:53" x14ac:dyDescent="0.35">
      <c r="B75" s="173">
        <f t="shared" si="39"/>
        <v>70</v>
      </c>
      <c r="C75" s="174">
        <v>5.0299604481551796E-9</v>
      </c>
      <c r="D75" s="174">
        <f t="shared" si="22"/>
        <v>5.0299604481551796E-9</v>
      </c>
      <c r="E75" s="174">
        <f t="shared" si="23"/>
        <v>0</v>
      </c>
      <c r="F75" s="174">
        <v>-95.762978723399982</v>
      </c>
      <c r="G75" s="174">
        <f t="shared" si="24"/>
        <v>0</v>
      </c>
      <c r="H75" s="174">
        <f t="shared" si="25"/>
        <v>95.762978723399982</v>
      </c>
      <c r="I75" s="174">
        <v>39266.557000000001</v>
      </c>
      <c r="J75" s="174">
        <v>2320.4050000000002</v>
      </c>
      <c r="K75" s="174">
        <f t="shared" si="26"/>
        <v>41682.724978723396</v>
      </c>
      <c r="L75" s="174">
        <f t="shared" si="27"/>
        <v>5.0299604481551796E-9</v>
      </c>
      <c r="N75" s="174">
        <v>10508.77584392489</v>
      </c>
      <c r="O75" s="174">
        <v>0</v>
      </c>
      <c r="P75" s="174">
        <v>0</v>
      </c>
      <c r="Q75" s="174">
        <f t="shared" si="28"/>
        <v>10508.77584392489</v>
      </c>
      <c r="R75" s="176"/>
      <c r="S75" s="173">
        <v>70</v>
      </c>
      <c r="T75" s="174">
        <v>-11.942842553190001</v>
      </c>
      <c r="U75" s="174">
        <f t="shared" si="40"/>
        <v>0</v>
      </c>
      <c r="V75" s="174">
        <f t="shared" si="41"/>
        <v>11.942842553190001</v>
      </c>
      <c r="W75" s="174">
        <v>0</v>
      </c>
      <c r="X75" s="174">
        <f t="shared" si="29"/>
        <v>0</v>
      </c>
      <c r="Y75" s="174">
        <f t="shared" si="30"/>
        <v>0</v>
      </c>
      <c r="Z75" s="174">
        <v>9552.4509999999991</v>
      </c>
      <c r="AA75" s="174">
        <v>0</v>
      </c>
      <c r="AB75" s="174">
        <f t="shared" si="31"/>
        <v>9564.3938425531887</v>
      </c>
      <c r="AC75" s="174">
        <f t="shared" si="32"/>
        <v>0</v>
      </c>
      <c r="AE75" s="174">
        <v>1286.9281617546269</v>
      </c>
      <c r="AG75" s="175">
        <v>0.83005541447393671</v>
      </c>
      <c r="AH75" s="5">
        <v>0.25676889244701806</v>
      </c>
      <c r="AI75" s="5">
        <v>0.83767434320776157</v>
      </c>
      <c r="AL75" s="177">
        <v>-5000</v>
      </c>
      <c r="AM75" s="178">
        <v>1219.5891448899999</v>
      </c>
      <c r="AN75" s="178">
        <f t="shared" si="33"/>
        <v>0</v>
      </c>
      <c r="AO75" s="178">
        <f t="shared" si="34"/>
        <v>1219.5891448899999</v>
      </c>
      <c r="AP75" s="178">
        <v>-1553.672292</v>
      </c>
      <c r="AQ75" s="178">
        <f t="shared" si="35"/>
        <v>1553.672292</v>
      </c>
      <c r="AR75" s="178">
        <f t="shared" si="36"/>
        <v>0</v>
      </c>
      <c r="AS75" s="178">
        <v>-3851.7212993100002</v>
      </c>
      <c r="AT75" s="178">
        <f t="shared" si="37"/>
        <v>3851.7212993100002</v>
      </c>
      <c r="AU75" s="178">
        <f t="shared" si="38"/>
        <v>0</v>
      </c>
      <c r="AV75" s="178">
        <v>0</v>
      </c>
      <c r="AZ75" s="32">
        <v>0</v>
      </c>
      <c r="BA75" s="5">
        <f t="shared" si="21"/>
        <v>0</v>
      </c>
    </row>
    <row r="76" spans="2:53" x14ac:dyDescent="0.35">
      <c r="B76" s="173">
        <f t="shared" si="39"/>
        <v>71</v>
      </c>
      <c r="C76" s="174">
        <v>-436.13719837740001</v>
      </c>
      <c r="D76" s="174">
        <f t="shared" si="22"/>
        <v>0</v>
      </c>
      <c r="E76" s="174">
        <f t="shared" si="23"/>
        <v>436.13719837740001</v>
      </c>
      <c r="F76" s="174">
        <v>-78.976808510639984</v>
      </c>
      <c r="G76" s="174">
        <f t="shared" si="24"/>
        <v>0</v>
      </c>
      <c r="H76" s="174">
        <f t="shared" si="25"/>
        <v>78.976808510639984</v>
      </c>
      <c r="I76" s="174">
        <v>36728.167999999998</v>
      </c>
      <c r="J76" s="174">
        <v>2266.5590000000002</v>
      </c>
      <c r="K76" s="174">
        <f t="shared" si="26"/>
        <v>39509.84100688804</v>
      </c>
      <c r="L76" s="174">
        <f t="shared" si="27"/>
        <v>0</v>
      </c>
      <c r="N76" s="174">
        <v>10493.065843074541</v>
      </c>
      <c r="O76" s="174">
        <v>0</v>
      </c>
      <c r="P76" s="174">
        <v>0</v>
      </c>
      <c r="Q76" s="174">
        <f t="shared" si="28"/>
        <v>10493.065843074541</v>
      </c>
      <c r="R76" s="176"/>
      <c r="S76" s="173">
        <v>71</v>
      </c>
      <c r="T76" s="174">
        <v>-83.842842553189996</v>
      </c>
      <c r="U76" s="174">
        <f t="shared" si="40"/>
        <v>0</v>
      </c>
      <c r="V76" s="174">
        <f t="shared" si="41"/>
        <v>83.842842553189996</v>
      </c>
      <c r="W76" s="174">
        <v>0</v>
      </c>
      <c r="X76" s="174">
        <f t="shared" si="29"/>
        <v>0</v>
      </c>
      <c r="Y76" s="174">
        <f t="shared" si="30"/>
        <v>0</v>
      </c>
      <c r="Z76" s="174">
        <v>9466.8449999999993</v>
      </c>
      <c r="AA76" s="174">
        <v>0</v>
      </c>
      <c r="AB76" s="174">
        <f t="shared" si="31"/>
        <v>9550.6878425531886</v>
      </c>
      <c r="AC76" s="174">
        <f t="shared" si="32"/>
        <v>0</v>
      </c>
      <c r="AE76" s="174">
        <v>1235.3721215036271</v>
      </c>
      <c r="AG76" s="175">
        <v>1.0491679074103448</v>
      </c>
      <c r="AH76" s="5">
        <v>0.17420130264954475</v>
      </c>
      <c r="AI76" s="5">
        <v>0.36811909774172558</v>
      </c>
      <c r="AL76" s="177">
        <v>-5000</v>
      </c>
      <c r="AM76" s="178">
        <v>2264.0292629800001</v>
      </c>
      <c r="AN76" s="178">
        <f t="shared" si="33"/>
        <v>0</v>
      </c>
      <c r="AO76" s="178">
        <f t="shared" si="34"/>
        <v>2264.0292629800001</v>
      </c>
      <c r="AP76" s="178">
        <v>-1553.672292</v>
      </c>
      <c r="AQ76" s="178">
        <f t="shared" si="35"/>
        <v>1553.672292</v>
      </c>
      <c r="AR76" s="178">
        <f t="shared" si="36"/>
        <v>0</v>
      </c>
      <c r="AS76" s="178">
        <v>-4896.6212993099998</v>
      </c>
      <c r="AT76" s="178">
        <f t="shared" si="37"/>
        <v>4896.6212993099998</v>
      </c>
      <c r="AU76" s="178">
        <f t="shared" si="38"/>
        <v>0</v>
      </c>
      <c r="AV76" s="178">
        <v>0</v>
      </c>
      <c r="AZ76" s="32">
        <v>0</v>
      </c>
      <c r="BA76" s="5">
        <f t="shared" si="21"/>
        <v>0</v>
      </c>
    </row>
    <row r="77" spans="2:53" x14ac:dyDescent="0.35">
      <c r="B77" s="173">
        <f t="shared" si="39"/>
        <v>72</v>
      </c>
      <c r="C77" s="174">
        <v>-69.422886882670127</v>
      </c>
      <c r="D77" s="174">
        <f t="shared" si="22"/>
        <v>0</v>
      </c>
      <c r="E77" s="174">
        <f t="shared" si="23"/>
        <v>69.422886882670127</v>
      </c>
      <c r="F77" s="174">
        <v>-68.066170212770004</v>
      </c>
      <c r="G77" s="174">
        <f t="shared" si="24"/>
        <v>0</v>
      </c>
      <c r="H77" s="174">
        <f t="shared" si="25"/>
        <v>68.066170212770004</v>
      </c>
      <c r="I77" s="174">
        <v>34412.786999999997</v>
      </c>
      <c r="J77" s="174">
        <v>2159.2689999999998</v>
      </c>
      <c r="K77" s="174">
        <f t="shared" si="26"/>
        <v>36709.545057095434</v>
      </c>
      <c r="L77" s="174">
        <f t="shared" si="27"/>
        <v>0</v>
      </c>
      <c r="N77" s="174">
        <v>10493.065843074541</v>
      </c>
      <c r="O77" s="174">
        <v>0</v>
      </c>
      <c r="P77" s="174">
        <v>0</v>
      </c>
      <c r="Q77" s="174">
        <f t="shared" si="28"/>
        <v>10493.065843074541</v>
      </c>
      <c r="R77" s="176"/>
      <c r="S77" s="173">
        <v>72</v>
      </c>
      <c r="T77" s="174">
        <v>-114.28752340425999</v>
      </c>
      <c r="U77" s="174">
        <f t="shared" si="40"/>
        <v>0</v>
      </c>
      <c r="V77" s="174">
        <f t="shared" si="41"/>
        <v>114.28752340425999</v>
      </c>
      <c r="W77" s="174">
        <v>5.6843418860808009E-14</v>
      </c>
      <c r="X77" s="174">
        <f t="shared" si="29"/>
        <v>5.6843418860808009E-14</v>
      </c>
      <c r="Y77" s="174">
        <f t="shared" si="30"/>
        <v>0</v>
      </c>
      <c r="Z77" s="174">
        <v>9017.3680000000004</v>
      </c>
      <c r="AA77" s="174">
        <v>0</v>
      </c>
      <c r="AB77" s="174">
        <f t="shared" si="31"/>
        <v>9131.6555234042607</v>
      </c>
      <c r="AC77" s="174">
        <f t="shared" si="32"/>
        <v>5.6843418860808009E-14</v>
      </c>
      <c r="AE77" s="174">
        <v>1235.3721215036271</v>
      </c>
      <c r="AG77" s="175">
        <v>1.0491679074103448</v>
      </c>
      <c r="AH77" s="5">
        <v>0.16292129933390292</v>
      </c>
      <c r="AI77" s="5">
        <v>0.35731184515190617</v>
      </c>
      <c r="AL77" s="177">
        <v>-5000</v>
      </c>
      <c r="AM77" s="178">
        <v>1982.3732839500001</v>
      </c>
      <c r="AN77" s="178">
        <f t="shared" si="33"/>
        <v>0</v>
      </c>
      <c r="AO77" s="178">
        <f t="shared" si="34"/>
        <v>1982.3732839500001</v>
      </c>
      <c r="AP77" s="178">
        <v>-1553.672292</v>
      </c>
      <c r="AQ77" s="178">
        <f t="shared" si="35"/>
        <v>1553.672292</v>
      </c>
      <c r="AR77" s="178">
        <f t="shared" si="36"/>
        <v>0</v>
      </c>
      <c r="AS77" s="178">
        <v>-4614.96532028</v>
      </c>
      <c r="AT77" s="178">
        <f t="shared" si="37"/>
        <v>4614.96532028</v>
      </c>
      <c r="AU77" s="178">
        <f t="shared" si="38"/>
        <v>0</v>
      </c>
      <c r="AV77" s="178">
        <v>0</v>
      </c>
      <c r="AZ77" s="32">
        <v>0</v>
      </c>
      <c r="BA77" s="5">
        <f t="shared" si="21"/>
        <v>0</v>
      </c>
    </row>
    <row r="78" spans="2:53" x14ac:dyDescent="0.35">
      <c r="B78" s="173">
        <f t="shared" si="39"/>
        <v>73</v>
      </c>
      <c r="C78" s="174">
        <v>5.4201336752157658E-9</v>
      </c>
      <c r="D78" s="174">
        <f t="shared" si="22"/>
        <v>5.4201336752157658E-9</v>
      </c>
      <c r="E78" s="174">
        <f t="shared" si="23"/>
        <v>0</v>
      </c>
      <c r="F78" s="174">
        <v>-23.716170212770002</v>
      </c>
      <c r="G78" s="174">
        <f t="shared" si="24"/>
        <v>0</v>
      </c>
      <c r="H78" s="174">
        <f t="shared" si="25"/>
        <v>23.716170212770002</v>
      </c>
      <c r="I78" s="174">
        <v>31879.097000000002</v>
      </c>
      <c r="J78" s="174">
        <v>2071.857</v>
      </c>
      <c r="K78" s="174">
        <f t="shared" si="26"/>
        <v>33974.670170212776</v>
      </c>
      <c r="L78" s="174">
        <f t="shared" si="27"/>
        <v>5.4201336752157658E-9</v>
      </c>
      <c r="N78" s="174">
        <v>10493.065843074541</v>
      </c>
      <c r="O78" s="174">
        <v>0</v>
      </c>
      <c r="P78" s="174">
        <v>0</v>
      </c>
      <c r="Q78" s="174">
        <f t="shared" si="28"/>
        <v>10493.065843074541</v>
      </c>
      <c r="R78" s="176"/>
      <c r="S78" s="173">
        <v>73</v>
      </c>
      <c r="T78" s="174">
        <v>-89.560927659569998</v>
      </c>
      <c r="U78" s="174">
        <f t="shared" si="40"/>
        <v>0</v>
      </c>
      <c r="V78" s="174">
        <f t="shared" si="41"/>
        <v>89.560927659569998</v>
      </c>
      <c r="W78" s="174">
        <v>0</v>
      </c>
      <c r="X78" s="174">
        <f t="shared" si="29"/>
        <v>0</v>
      </c>
      <c r="Y78" s="174">
        <f t="shared" si="30"/>
        <v>0</v>
      </c>
      <c r="Z78" s="174">
        <v>8306.5280000000002</v>
      </c>
      <c r="AA78" s="174">
        <v>0</v>
      </c>
      <c r="AB78" s="174">
        <f t="shared" si="31"/>
        <v>8396.0889276595699</v>
      </c>
      <c r="AC78" s="174">
        <f t="shared" si="32"/>
        <v>0</v>
      </c>
      <c r="AE78" s="174">
        <v>1169.3240409390189</v>
      </c>
      <c r="AG78" s="175">
        <v>1.0491679074103448</v>
      </c>
      <c r="AH78" s="5">
        <v>0.11020979751502763</v>
      </c>
      <c r="AI78" s="5">
        <v>0.35629979474215712</v>
      </c>
      <c r="AL78" s="177">
        <v>-5000</v>
      </c>
      <c r="AM78" s="178">
        <v>1859.63639734</v>
      </c>
      <c r="AN78" s="178">
        <f t="shared" si="33"/>
        <v>0</v>
      </c>
      <c r="AO78" s="178">
        <f t="shared" si="34"/>
        <v>1859.63639734</v>
      </c>
      <c r="AP78" s="178">
        <v>-1553.672292</v>
      </c>
      <c r="AQ78" s="178">
        <f t="shared" si="35"/>
        <v>1553.672292</v>
      </c>
      <c r="AR78" s="178">
        <f t="shared" si="36"/>
        <v>0</v>
      </c>
      <c r="AS78" s="178">
        <v>-4492.2294197199999</v>
      </c>
      <c r="AT78" s="178">
        <f t="shared" si="37"/>
        <v>4492.2294197199999</v>
      </c>
      <c r="AU78" s="178">
        <f t="shared" si="38"/>
        <v>0</v>
      </c>
      <c r="AV78" s="178">
        <v>0</v>
      </c>
      <c r="AZ78" s="32">
        <v>0</v>
      </c>
      <c r="BA78" s="5">
        <f t="shared" si="21"/>
        <v>0</v>
      </c>
    </row>
    <row r="79" spans="2:53" x14ac:dyDescent="0.35">
      <c r="B79" s="173">
        <f t="shared" si="39"/>
        <v>74</v>
      </c>
      <c r="C79" s="174">
        <v>-4.029971023555845E-9</v>
      </c>
      <c r="D79" s="174">
        <f t="shared" si="22"/>
        <v>0</v>
      </c>
      <c r="E79" s="174">
        <f t="shared" si="23"/>
        <v>4.029971023555845E-9</v>
      </c>
      <c r="F79" s="174">
        <v>22.878510638300003</v>
      </c>
      <c r="G79" s="174">
        <f t="shared" si="24"/>
        <v>22.878510638300003</v>
      </c>
      <c r="H79" s="174">
        <f t="shared" si="25"/>
        <v>0</v>
      </c>
      <c r="I79" s="174">
        <v>30150.97</v>
      </c>
      <c r="J79" s="174">
        <v>1998.008</v>
      </c>
      <c r="K79" s="174">
        <f t="shared" si="26"/>
        <v>32148.978000004034</v>
      </c>
      <c r="L79" s="174">
        <f t="shared" si="27"/>
        <v>22.878510638300003</v>
      </c>
      <c r="N79" s="174">
        <v>10493.065843074541</v>
      </c>
      <c r="O79" s="174">
        <v>0</v>
      </c>
      <c r="P79" s="174">
        <v>0</v>
      </c>
      <c r="Q79" s="174">
        <f t="shared" si="28"/>
        <v>10493.065843074541</v>
      </c>
      <c r="R79" s="176"/>
      <c r="S79" s="173">
        <v>74</v>
      </c>
      <c r="T79" s="174">
        <v>-84.479012765959993</v>
      </c>
      <c r="U79" s="174">
        <f t="shared" si="40"/>
        <v>0</v>
      </c>
      <c r="V79" s="174">
        <f t="shared" si="41"/>
        <v>84.479012765959993</v>
      </c>
      <c r="W79" s="174">
        <v>0</v>
      </c>
      <c r="X79" s="174">
        <f t="shared" si="29"/>
        <v>0</v>
      </c>
      <c r="Y79" s="174">
        <f t="shared" si="30"/>
        <v>0</v>
      </c>
      <c r="Z79" s="174">
        <v>7898.0619999999999</v>
      </c>
      <c r="AA79" s="174">
        <v>0</v>
      </c>
      <c r="AB79" s="174">
        <f t="shared" si="31"/>
        <v>7982.5410127659597</v>
      </c>
      <c r="AC79" s="174">
        <f t="shared" si="32"/>
        <v>0</v>
      </c>
      <c r="AE79" s="174">
        <v>1169.3240409390189</v>
      </c>
      <c r="AG79" s="175">
        <v>1.0491679074103448</v>
      </c>
      <c r="AH79" s="5">
        <v>0.10992029589096106</v>
      </c>
      <c r="AI79" s="5">
        <v>0.35655280734459438</v>
      </c>
      <c r="AL79" s="177">
        <v>-5000</v>
      </c>
      <c r="AM79" s="178">
        <v>1812.7316673400001</v>
      </c>
      <c r="AN79" s="178">
        <f t="shared" si="33"/>
        <v>0</v>
      </c>
      <c r="AO79" s="178">
        <f t="shared" si="34"/>
        <v>1812.7316673400001</v>
      </c>
      <c r="AP79" s="178">
        <v>-1553.672292</v>
      </c>
      <c r="AQ79" s="178">
        <f t="shared" si="35"/>
        <v>1553.672292</v>
      </c>
      <c r="AR79" s="178">
        <f t="shared" si="36"/>
        <v>0</v>
      </c>
      <c r="AS79" s="178">
        <v>-4445.3246897199997</v>
      </c>
      <c r="AT79" s="178">
        <f t="shared" si="37"/>
        <v>4445.3246897199997</v>
      </c>
      <c r="AU79" s="178">
        <f t="shared" si="38"/>
        <v>0</v>
      </c>
      <c r="AV79" s="178">
        <v>0</v>
      </c>
      <c r="AZ79" s="32">
        <v>0</v>
      </c>
      <c r="BA79" s="5">
        <f t="shared" si="21"/>
        <v>0</v>
      </c>
    </row>
    <row r="80" spans="2:53" x14ac:dyDescent="0.35">
      <c r="B80" s="173">
        <f t="shared" si="39"/>
        <v>75</v>
      </c>
      <c r="C80" s="174">
        <v>-1.249873093911447E-9</v>
      </c>
      <c r="D80" s="174">
        <f t="shared" si="22"/>
        <v>0</v>
      </c>
      <c r="E80" s="174">
        <f t="shared" si="23"/>
        <v>1.249873093911447E-9</v>
      </c>
      <c r="F80" s="174">
        <v>37.505106382980003</v>
      </c>
      <c r="G80" s="174">
        <f t="shared" si="24"/>
        <v>37.505106382980003</v>
      </c>
      <c r="H80" s="174">
        <f t="shared" si="25"/>
        <v>0</v>
      </c>
      <c r="I80" s="174">
        <v>29181.821</v>
      </c>
      <c r="J80" s="174">
        <v>1956.6310000000001</v>
      </c>
      <c r="K80" s="174">
        <f t="shared" si="26"/>
        <v>31138.452000001253</v>
      </c>
      <c r="L80" s="174">
        <f t="shared" si="27"/>
        <v>37.505106382980003</v>
      </c>
      <c r="N80" s="174">
        <v>10493.065843074541</v>
      </c>
      <c r="O80" s="174">
        <v>0</v>
      </c>
      <c r="P80" s="174">
        <v>0</v>
      </c>
      <c r="Q80" s="174">
        <f t="shared" si="28"/>
        <v>10493.065843074541</v>
      </c>
      <c r="R80" s="176"/>
      <c r="S80" s="173">
        <v>75</v>
      </c>
      <c r="T80" s="174">
        <v>-59.914119148940003</v>
      </c>
      <c r="U80" s="174">
        <f t="shared" si="40"/>
        <v>0</v>
      </c>
      <c r="V80" s="174">
        <f t="shared" si="41"/>
        <v>59.914119148940003</v>
      </c>
      <c r="W80" s="174">
        <v>0</v>
      </c>
      <c r="X80" s="174">
        <f t="shared" si="29"/>
        <v>0</v>
      </c>
      <c r="Y80" s="174">
        <f t="shared" si="30"/>
        <v>0</v>
      </c>
      <c r="Z80" s="174">
        <v>7535.4129999999996</v>
      </c>
      <c r="AA80" s="174">
        <v>0</v>
      </c>
      <c r="AB80" s="174">
        <f t="shared" si="31"/>
        <v>7595.3271191489393</v>
      </c>
      <c r="AC80" s="174">
        <f t="shared" si="32"/>
        <v>0</v>
      </c>
      <c r="AE80" s="174">
        <v>1169.3240409390189</v>
      </c>
      <c r="AG80" s="175">
        <v>1.0491679074103448</v>
      </c>
      <c r="AH80" s="5">
        <v>0.10932923007515848</v>
      </c>
      <c r="AI80" s="5">
        <v>0.35655280734459438</v>
      </c>
      <c r="AL80" s="177">
        <v>-5000</v>
      </c>
      <c r="AM80" s="178">
        <v>1661.3880673399999</v>
      </c>
      <c r="AN80" s="178">
        <f t="shared" si="33"/>
        <v>0</v>
      </c>
      <c r="AO80" s="178">
        <f t="shared" si="34"/>
        <v>1661.3880673399999</v>
      </c>
      <c r="AP80" s="178">
        <v>-1553.672292</v>
      </c>
      <c r="AQ80" s="178">
        <f t="shared" si="35"/>
        <v>1553.672292</v>
      </c>
      <c r="AR80" s="178">
        <f t="shared" si="36"/>
        <v>0</v>
      </c>
      <c r="AS80" s="178">
        <v>-4293.9810897200005</v>
      </c>
      <c r="AT80" s="178">
        <f t="shared" si="37"/>
        <v>4293.9810897200005</v>
      </c>
      <c r="AU80" s="178">
        <f t="shared" si="38"/>
        <v>0</v>
      </c>
      <c r="AV80" s="178">
        <v>0</v>
      </c>
      <c r="AZ80" s="32">
        <v>0</v>
      </c>
      <c r="BA80" s="5">
        <f t="shared" si="21"/>
        <v>0</v>
      </c>
    </row>
    <row r="81" spans="2:53" x14ac:dyDescent="0.35">
      <c r="B81" s="173">
        <f t="shared" si="39"/>
        <v>76</v>
      </c>
      <c r="C81" s="174">
        <v>-706.45227976517003</v>
      </c>
      <c r="D81" s="174">
        <f t="shared" si="22"/>
        <v>0</v>
      </c>
      <c r="E81" s="174">
        <f t="shared" si="23"/>
        <v>706.45227976517003</v>
      </c>
      <c r="F81" s="174">
        <v>41.472127659570006</v>
      </c>
      <c r="G81" s="174">
        <f t="shared" si="24"/>
        <v>41.472127659570006</v>
      </c>
      <c r="H81" s="174">
        <f t="shared" si="25"/>
        <v>0</v>
      </c>
      <c r="I81" s="174">
        <v>28856.415000000001</v>
      </c>
      <c r="J81" s="174">
        <v>1936.335</v>
      </c>
      <c r="K81" s="174">
        <f t="shared" si="26"/>
        <v>31499.20227976517</v>
      </c>
      <c r="L81" s="174">
        <f t="shared" si="27"/>
        <v>41.472127659570006</v>
      </c>
      <c r="N81" s="174">
        <v>10493.065843074541</v>
      </c>
      <c r="O81" s="174">
        <v>0</v>
      </c>
      <c r="P81" s="174">
        <v>0</v>
      </c>
      <c r="Q81" s="174">
        <f t="shared" si="28"/>
        <v>10493.065843074541</v>
      </c>
      <c r="R81" s="176"/>
      <c r="S81" s="173">
        <v>76</v>
      </c>
      <c r="T81" s="174">
        <v>-52.98965106383001</v>
      </c>
      <c r="U81" s="174">
        <f t="shared" si="40"/>
        <v>0</v>
      </c>
      <c r="V81" s="174">
        <f t="shared" si="41"/>
        <v>52.98965106383001</v>
      </c>
      <c r="W81" s="174">
        <v>0</v>
      </c>
      <c r="X81" s="174">
        <f t="shared" si="29"/>
        <v>0</v>
      </c>
      <c r="Y81" s="174">
        <f t="shared" si="30"/>
        <v>0</v>
      </c>
      <c r="Z81" s="174">
        <v>7377.8919999999998</v>
      </c>
      <c r="AA81" s="174">
        <v>0</v>
      </c>
      <c r="AB81" s="174">
        <f t="shared" si="31"/>
        <v>7430.8816510638298</v>
      </c>
      <c r="AC81" s="174">
        <f t="shared" si="32"/>
        <v>0</v>
      </c>
      <c r="AE81" s="174">
        <v>1169.3240409390189</v>
      </c>
      <c r="AG81" s="175">
        <v>1.0491679074103448</v>
      </c>
      <c r="AH81" s="5">
        <v>0.1091844792631252</v>
      </c>
      <c r="AI81" s="5">
        <v>0.35655280734459438</v>
      </c>
      <c r="AL81" s="177">
        <v>-5000</v>
      </c>
      <c r="AM81" s="178">
        <v>1440.95081734</v>
      </c>
      <c r="AN81" s="178">
        <f t="shared" si="33"/>
        <v>0</v>
      </c>
      <c r="AO81" s="178">
        <f t="shared" si="34"/>
        <v>1440.95081734</v>
      </c>
      <c r="AP81" s="178">
        <v>-1553.672292</v>
      </c>
      <c r="AQ81" s="178">
        <f t="shared" si="35"/>
        <v>1553.672292</v>
      </c>
      <c r="AR81" s="178">
        <f t="shared" si="36"/>
        <v>0</v>
      </c>
      <c r="AS81" s="178">
        <v>-4073.5438397200001</v>
      </c>
      <c r="AT81" s="178">
        <f t="shared" si="37"/>
        <v>4073.5438397200001</v>
      </c>
      <c r="AU81" s="178">
        <f t="shared" si="38"/>
        <v>0</v>
      </c>
      <c r="AV81" s="178">
        <v>0</v>
      </c>
      <c r="AZ81" s="32">
        <v>0</v>
      </c>
      <c r="BA81" s="5">
        <f t="shared" si="21"/>
        <v>0</v>
      </c>
    </row>
    <row r="82" spans="2:53" x14ac:dyDescent="0.35">
      <c r="B82" s="173">
        <f t="shared" si="39"/>
        <v>77</v>
      </c>
      <c r="C82" s="174">
        <v>-1313.6929162322599</v>
      </c>
      <c r="D82" s="174">
        <f t="shared" si="22"/>
        <v>0</v>
      </c>
      <c r="E82" s="174">
        <f t="shared" si="23"/>
        <v>1313.6929162322599</v>
      </c>
      <c r="F82" s="174">
        <v>41.46893617021</v>
      </c>
      <c r="G82" s="174">
        <f t="shared" si="24"/>
        <v>41.46893617021</v>
      </c>
      <c r="H82" s="174">
        <f t="shared" si="25"/>
        <v>0</v>
      </c>
      <c r="I82" s="174">
        <v>29612.21</v>
      </c>
      <c r="J82" s="174">
        <v>1929.404</v>
      </c>
      <c r="K82" s="174">
        <f t="shared" si="26"/>
        <v>32855.306916232257</v>
      </c>
      <c r="L82" s="174">
        <f t="shared" si="27"/>
        <v>41.46893617021</v>
      </c>
      <c r="N82" s="174">
        <v>10508.77584392489</v>
      </c>
      <c r="O82" s="174">
        <v>0</v>
      </c>
      <c r="P82" s="174">
        <v>0</v>
      </c>
      <c r="Q82" s="174">
        <f t="shared" si="28"/>
        <v>10508.77584392489</v>
      </c>
      <c r="R82" s="176"/>
      <c r="S82" s="173">
        <v>77</v>
      </c>
      <c r="T82" s="174">
        <v>-54.422629787229994</v>
      </c>
      <c r="U82" s="174">
        <f t="shared" si="40"/>
        <v>0</v>
      </c>
      <c r="V82" s="174">
        <f t="shared" si="41"/>
        <v>54.422629787229994</v>
      </c>
      <c r="W82" s="174">
        <v>0</v>
      </c>
      <c r="X82" s="174">
        <f t="shared" si="29"/>
        <v>0</v>
      </c>
      <c r="Y82" s="174">
        <f t="shared" si="30"/>
        <v>0</v>
      </c>
      <c r="Z82" s="174">
        <v>7355.5519999999997</v>
      </c>
      <c r="AA82" s="174">
        <v>0</v>
      </c>
      <c r="AB82" s="174">
        <f t="shared" si="31"/>
        <v>7409.9746297872298</v>
      </c>
      <c r="AC82" s="174">
        <f t="shared" si="32"/>
        <v>0</v>
      </c>
      <c r="AE82" s="174">
        <v>1169.3240409390189</v>
      </c>
      <c r="AG82" s="175">
        <v>1.0491679074103448</v>
      </c>
      <c r="AH82" s="5">
        <v>0.10932923007515848</v>
      </c>
      <c r="AI82" s="5">
        <v>0.35731184515190617</v>
      </c>
      <c r="AL82" s="177">
        <v>-5000</v>
      </c>
      <c r="AM82" s="178">
        <v>1147.9433901</v>
      </c>
      <c r="AN82" s="178">
        <f t="shared" si="33"/>
        <v>0</v>
      </c>
      <c r="AO82" s="178">
        <f t="shared" si="34"/>
        <v>1147.9433901</v>
      </c>
      <c r="AP82" s="178">
        <v>-1553.672292</v>
      </c>
      <c r="AQ82" s="178">
        <f t="shared" si="35"/>
        <v>1553.672292</v>
      </c>
      <c r="AR82" s="178">
        <f t="shared" si="36"/>
        <v>0</v>
      </c>
      <c r="AS82" s="178">
        <v>-3780.0765305700002</v>
      </c>
      <c r="AT82" s="178">
        <f t="shared" si="37"/>
        <v>3780.0765305700002</v>
      </c>
      <c r="AU82" s="178">
        <f t="shared" si="38"/>
        <v>0</v>
      </c>
      <c r="AV82" s="178">
        <v>0</v>
      </c>
      <c r="AZ82" s="32">
        <v>0</v>
      </c>
      <c r="BA82" s="5">
        <f t="shared" si="21"/>
        <v>0</v>
      </c>
    </row>
    <row r="83" spans="2:53" x14ac:dyDescent="0.35">
      <c r="B83" s="173">
        <f t="shared" si="39"/>
        <v>78</v>
      </c>
      <c r="C83" s="174">
        <v>-2385.6699575605498</v>
      </c>
      <c r="D83" s="174">
        <f t="shared" si="22"/>
        <v>0</v>
      </c>
      <c r="E83" s="174">
        <f t="shared" si="23"/>
        <v>2385.6699575605498</v>
      </c>
      <c r="F83" s="174">
        <v>20.615725957450003</v>
      </c>
      <c r="G83" s="174">
        <f t="shared" si="24"/>
        <v>20.615725957450003</v>
      </c>
      <c r="H83" s="174">
        <f t="shared" si="25"/>
        <v>0</v>
      </c>
      <c r="I83" s="174">
        <v>31739.401999999998</v>
      </c>
      <c r="J83" s="174">
        <v>1941.3789999999999</v>
      </c>
      <c r="K83" s="174">
        <f t="shared" si="26"/>
        <v>36066.450957560548</v>
      </c>
      <c r="L83" s="174">
        <f t="shared" si="27"/>
        <v>20.615725957450003</v>
      </c>
      <c r="N83" s="174">
        <v>10540.1958456256</v>
      </c>
      <c r="O83" s="174">
        <v>0</v>
      </c>
      <c r="P83" s="174">
        <v>0</v>
      </c>
      <c r="Q83" s="174">
        <f t="shared" si="28"/>
        <v>10540.1958456256</v>
      </c>
      <c r="R83" s="176"/>
      <c r="S83" s="173">
        <v>78</v>
      </c>
      <c r="T83" s="174">
        <v>-57.133407659570011</v>
      </c>
      <c r="U83" s="174">
        <f t="shared" si="40"/>
        <v>0</v>
      </c>
      <c r="V83" s="174">
        <f t="shared" si="41"/>
        <v>57.133407659570011</v>
      </c>
      <c r="W83" s="174">
        <v>-2.8421709430404007E-14</v>
      </c>
      <c r="X83" s="174">
        <f t="shared" si="29"/>
        <v>0</v>
      </c>
      <c r="Y83" s="174">
        <f t="shared" si="30"/>
        <v>2.8421709430404007E-14</v>
      </c>
      <c r="Z83" s="174">
        <v>7492.3559999999998</v>
      </c>
      <c r="AA83" s="174">
        <v>0</v>
      </c>
      <c r="AB83" s="174">
        <f t="shared" si="31"/>
        <v>7549.4894076595701</v>
      </c>
      <c r="AC83" s="174">
        <f t="shared" si="32"/>
        <v>0</v>
      </c>
      <c r="AE83" s="174">
        <v>1267.2805174159189</v>
      </c>
      <c r="AG83" s="175">
        <v>1.0491679074103448</v>
      </c>
      <c r="AH83" s="5">
        <v>0.18454228289064173</v>
      </c>
      <c r="AI83" s="5">
        <v>0.35760100241183435</v>
      </c>
      <c r="AL83" s="177">
        <v>-5000</v>
      </c>
      <c r="AM83" s="178">
        <v>281.75628548999998</v>
      </c>
      <c r="AN83" s="178">
        <f t="shared" si="33"/>
        <v>0</v>
      </c>
      <c r="AO83" s="178">
        <f t="shared" si="34"/>
        <v>281.75628548999998</v>
      </c>
      <c r="AP83" s="178">
        <v>-1553.672292</v>
      </c>
      <c r="AQ83" s="178">
        <f t="shared" si="35"/>
        <v>1553.672292</v>
      </c>
      <c r="AR83" s="178">
        <f t="shared" si="36"/>
        <v>0</v>
      </c>
      <c r="AS83" s="178">
        <v>-2912.96966213</v>
      </c>
      <c r="AT83" s="178">
        <f t="shared" si="37"/>
        <v>2912.96966213</v>
      </c>
      <c r="AU83" s="178">
        <f t="shared" si="38"/>
        <v>0</v>
      </c>
      <c r="AV83" s="178">
        <v>0</v>
      </c>
      <c r="AZ83" s="32">
        <v>0</v>
      </c>
      <c r="BA83" s="5">
        <f t="shared" si="21"/>
        <v>0</v>
      </c>
    </row>
    <row r="84" spans="2:53" x14ac:dyDescent="0.35">
      <c r="B84" s="173">
        <f t="shared" si="39"/>
        <v>79</v>
      </c>
      <c r="C84" s="174">
        <v>-3651.9336696834598</v>
      </c>
      <c r="D84" s="174">
        <f t="shared" si="22"/>
        <v>0</v>
      </c>
      <c r="E84" s="174">
        <f t="shared" si="23"/>
        <v>3651.9336696834598</v>
      </c>
      <c r="F84" s="174">
        <v>-40.332022127660004</v>
      </c>
      <c r="G84" s="174">
        <f t="shared" si="24"/>
        <v>0</v>
      </c>
      <c r="H84" s="174">
        <f t="shared" si="25"/>
        <v>40.332022127660004</v>
      </c>
      <c r="I84" s="174">
        <v>34758.542000000001</v>
      </c>
      <c r="J84" s="174">
        <v>1999.7629999999999</v>
      </c>
      <c r="K84" s="174">
        <f t="shared" si="26"/>
        <v>40450.570691811117</v>
      </c>
      <c r="L84" s="174">
        <f t="shared" si="27"/>
        <v>0</v>
      </c>
      <c r="N84" s="174">
        <v>10555.905846475949</v>
      </c>
      <c r="O84" s="174">
        <v>0</v>
      </c>
      <c r="P84" s="174">
        <v>0</v>
      </c>
      <c r="Q84" s="174">
        <f t="shared" si="28"/>
        <v>10555.905846475949</v>
      </c>
      <c r="R84" s="176"/>
      <c r="S84" s="173">
        <v>79</v>
      </c>
      <c r="T84" s="174">
        <v>-57.781009361700008</v>
      </c>
      <c r="U84" s="174">
        <f t="shared" si="40"/>
        <v>0</v>
      </c>
      <c r="V84" s="174">
        <f t="shared" si="41"/>
        <v>57.781009361700008</v>
      </c>
      <c r="W84" s="174">
        <v>-82.024685957450004</v>
      </c>
      <c r="X84" s="174">
        <f t="shared" si="29"/>
        <v>0</v>
      </c>
      <c r="Y84" s="174">
        <f t="shared" si="30"/>
        <v>82.024685957450004</v>
      </c>
      <c r="Z84" s="174">
        <v>7856.6260000000002</v>
      </c>
      <c r="AA84" s="174">
        <v>0</v>
      </c>
      <c r="AB84" s="174">
        <f t="shared" si="31"/>
        <v>7996.4316953191501</v>
      </c>
      <c r="AC84" s="174">
        <f t="shared" si="32"/>
        <v>0</v>
      </c>
      <c r="AE84" s="174">
        <v>1365.2369938928191</v>
      </c>
      <c r="AG84" s="175">
        <v>1.0491679074103448</v>
      </c>
      <c r="AH84" s="5">
        <v>0.25676889244701806</v>
      </c>
      <c r="AI84" s="5">
        <v>0.83228878924159744</v>
      </c>
      <c r="AL84" s="177">
        <v>-5000</v>
      </c>
      <c r="AM84" s="178">
        <v>-762.68383259999996</v>
      </c>
      <c r="AN84" s="178">
        <f t="shared" si="33"/>
        <v>762.68383259999996</v>
      </c>
      <c r="AO84" s="178">
        <f t="shared" si="34"/>
        <v>0</v>
      </c>
      <c r="AP84" s="178">
        <v>-1553.672292</v>
      </c>
      <c r="AQ84" s="178">
        <f t="shared" si="35"/>
        <v>1553.672292</v>
      </c>
      <c r="AR84" s="178">
        <f t="shared" si="36"/>
        <v>0</v>
      </c>
      <c r="AS84" s="178">
        <v>-1868.0696621300001</v>
      </c>
      <c r="AT84" s="178">
        <f t="shared" si="37"/>
        <v>1868.0696621300001</v>
      </c>
      <c r="AU84" s="178">
        <f t="shared" si="38"/>
        <v>0</v>
      </c>
      <c r="AV84" s="178">
        <v>0</v>
      </c>
      <c r="AZ84" s="32">
        <v>0</v>
      </c>
      <c r="BA84" s="5">
        <f t="shared" si="21"/>
        <v>0</v>
      </c>
    </row>
    <row r="85" spans="2:53" x14ac:dyDescent="0.35">
      <c r="B85" s="173">
        <f t="shared" si="39"/>
        <v>80</v>
      </c>
      <c r="C85" s="174">
        <v>-4577.66826637951</v>
      </c>
      <c r="D85" s="174">
        <f t="shared" si="22"/>
        <v>0</v>
      </c>
      <c r="E85" s="174">
        <f t="shared" si="23"/>
        <v>4577.66826637951</v>
      </c>
      <c r="F85" s="174">
        <v>-251.50861787234001</v>
      </c>
      <c r="G85" s="174">
        <f t="shared" si="24"/>
        <v>0</v>
      </c>
      <c r="H85" s="174">
        <f t="shared" si="25"/>
        <v>251.50861787234001</v>
      </c>
      <c r="I85" s="174">
        <v>37452.898999999998</v>
      </c>
      <c r="J85" s="174">
        <v>2105.3020000000001</v>
      </c>
      <c r="K85" s="174">
        <f t="shared" si="26"/>
        <v>44387.377884251851</v>
      </c>
      <c r="L85" s="174">
        <f t="shared" si="27"/>
        <v>0</v>
      </c>
      <c r="N85" s="174">
        <v>10571.615847326309</v>
      </c>
      <c r="O85" s="174">
        <v>0</v>
      </c>
      <c r="P85" s="174">
        <v>0</v>
      </c>
      <c r="Q85" s="174">
        <f t="shared" si="28"/>
        <v>10571.615847326309</v>
      </c>
      <c r="R85" s="176"/>
      <c r="S85" s="173">
        <v>80</v>
      </c>
      <c r="T85" s="174">
        <v>-49.8724987234</v>
      </c>
      <c r="U85" s="174">
        <f t="shared" si="40"/>
        <v>0</v>
      </c>
      <c r="V85" s="174">
        <f t="shared" si="41"/>
        <v>49.8724987234</v>
      </c>
      <c r="W85" s="174">
        <v>-63.572558297869989</v>
      </c>
      <c r="X85" s="174">
        <f t="shared" si="29"/>
        <v>0</v>
      </c>
      <c r="Y85" s="174">
        <f t="shared" si="30"/>
        <v>63.572558297869989</v>
      </c>
      <c r="Z85" s="174">
        <v>8405.4380000000001</v>
      </c>
      <c r="AA85" s="174">
        <v>0</v>
      </c>
      <c r="AB85" s="174">
        <f t="shared" si="31"/>
        <v>8518.8830570212704</v>
      </c>
      <c r="AC85" s="174">
        <f t="shared" si="32"/>
        <v>0</v>
      </c>
      <c r="AE85" s="174">
        <v>1458.037866344619</v>
      </c>
      <c r="AG85" s="175">
        <v>1.0491679074103448</v>
      </c>
      <c r="AH85" s="5">
        <v>0.25735995826282065</v>
      </c>
      <c r="AI85" s="5">
        <v>0.83330083965134638</v>
      </c>
      <c r="AL85" s="177">
        <v>-5000</v>
      </c>
      <c r="AM85" s="178">
        <v>-1807.12395068</v>
      </c>
      <c r="AN85" s="178">
        <f t="shared" si="33"/>
        <v>1807.12395068</v>
      </c>
      <c r="AO85" s="178">
        <f t="shared" si="34"/>
        <v>0</v>
      </c>
      <c r="AP85" s="178">
        <v>-1553.672292</v>
      </c>
      <c r="AQ85" s="178">
        <f t="shared" si="35"/>
        <v>1553.672292</v>
      </c>
      <c r="AR85" s="178">
        <f t="shared" si="36"/>
        <v>0</v>
      </c>
      <c r="AS85" s="178">
        <v>-823.16966213000001</v>
      </c>
      <c r="AT85" s="178">
        <f t="shared" si="37"/>
        <v>823.16966213000001</v>
      </c>
      <c r="AU85" s="178">
        <f t="shared" si="38"/>
        <v>0</v>
      </c>
      <c r="AV85" s="178">
        <v>0</v>
      </c>
      <c r="AZ85" s="32">
        <v>0</v>
      </c>
      <c r="BA85" s="5">
        <f t="shared" si="21"/>
        <v>0</v>
      </c>
    </row>
    <row r="86" spans="2:53" x14ac:dyDescent="0.35">
      <c r="B86" s="173">
        <f t="shared" si="39"/>
        <v>81</v>
      </c>
      <c r="C86" s="174">
        <v>-4961.2315455959597</v>
      </c>
      <c r="D86" s="174">
        <f t="shared" si="22"/>
        <v>0</v>
      </c>
      <c r="E86" s="174">
        <f t="shared" si="23"/>
        <v>4961.2315455959597</v>
      </c>
      <c r="F86" s="174">
        <v>-478.42563914893998</v>
      </c>
      <c r="G86" s="174">
        <f t="shared" si="24"/>
        <v>0</v>
      </c>
      <c r="H86" s="174">
        <f t="shared" si="25"/>
        <v>478.42563914893998</v>
      </c>
      <c r="I86" s="174">
        <v>39424.396999999997</v>
      </c>
      <c r="J86" s="174">
        <v>2162.46</v>
      </c>
      <c r="K86" s="174">
        <f t="shared" si="26"/>
        <v>47026.514184744898</v>
      </c>
      <c r="L86" s="174">
        <f t="shared" si="27"/>
        <v>0</v>
      </c>
      <c r="N86" s="174">
        <v>10571.615847326309</v>
      </c>
      <c r="O86" s="174">
        <v>0</v>
      </c>
      <c r="P86" s="174">
        <v>0</v>
      </c>
      <c r="Q86" s="174">
        <f t="shared" si="28"/>
        <v>10571.615847326309</v>
      </c>
      <c r="R86" s="176"/>
      <c r="S86" s="173">
        <v>81</v>
      </c>
      <c r="T86" s="174">
        <v>-35.470371063830001</v>
      </c>
      <c r="U86" s="174">
        <f t="shared" si="40"/>
        <v>0</v>
      </c>
      <c r="V86" s="174">
        <f t="shared" si="41"/>
        <v>35.470371063830001</v>
      </c>
      <c r="W86" s="174">
        <v>-29.96830297871999</v>
      </c>
      <c r="X86" s="174">
        <f t="shared" si="29"/>
        <v>0</v>
      </c>
      <c r="Y86" s="174">
        <f t="shared" si="30"/>
        <v>29.96830297871999</v>
      </c>
      <c r="Z86" s="174">
        <v>8931.36</v>
      </c>
      <c r="AA86" s="174">
        <v>0</v>
      </c>
      <c r="AB86" s="174">
        <f t="shared" si="31"/>
        <v>8996.7986740425513</v>
      </c>
      <c r="AC86" s="174">
        <f t="shared" si="32"/>
        <v>0</v>
      </c>
      <c r="AE86" s="174">
        <v>1555.9943428215181</v>
      </c>
      <c r="AG86" s="175">
        <v>1.0491679074103448</v>
      </c>
      <c r="AH86" s="5">
        <v>0.25705839407108461</v>
      </c>
      <c r="AI86" s="5">
        <v>9.2711046464504843E-2</v>
      </c>
      <c r="AL86" s="177">
        <v>-5000</v>
      </c>
      <c r="AM86" s="178">
        <v>-2852.0239506799999</v>
      </c>
      <c r="AN86" s="178">
        <f t="shared" si="33"/>
        <v>2852.0239506799999</v>
      </c>
      <c r="AO86" s="178">
        <f t="shared" si="34"/>
        <v>0</v>
      </c>
      <c r="AP86" s="178">
        <v>-1553.672292</v>
      </c>
      <c r="AQ86" s="178">
        <f t="shared" si="35"/>
        <v>1553.672292</v>
      </c>
      <c r="AR86" s="178">
        <f t="shared" si="36"/>
        <v>0</v>
      </c>
      <c r="AS86" s="178">
        <v>221.73033787</v>
      </c>
      <c r="AT86" s="178">
        <f t="shared" si="37"/>
        <v>0</v>
      </c>
      <c r="AU86" s="178">
        <f t="shared" si="38"/>
        <v>221.73033787</v>
      </c>
      <c r="AV86" s="178">
        <v>0</v>
      </c>
      <c r="AZ86" s="32">
        <v>650.29620736000004</v>
      </c>
      <c r="BA86" s="5">
        <f t="shared" si="21"/>
        <v>0.12969298847255353</v>
      </c>
    </row>
    <row r="87" spans="2:53" x14ac:dyDescent="0.35">
      <c r="B87" s="173">
        <f t="shared" si="39"/>
        <v>82</v>
      </c>
      <c r="C87" s="174">
        <v>-795.68730829640026</v>
      </c>
      <c r="D87" s="174">
        <f t="shared" si="22"/>
        <v>0</v>
      </c>
      <c r="E87" s="174">
        <f t="shared" si="23"/>
        <v>795.68730829640026</v>
      </c>
      <c r="F87" s="174">
        <v>-381.27031999999997</v>
      </c>
      <c r="G87" s="174">
        <f t="shared" si="24"/>
        <v>0</v>
      </c>
      <c r="H87" s="174">
        <f t="shared" si="25"/>
        <v>381.27031999999997</v>
      </c>
      <c r="I87" s="174">
        <v>41143.180999999997</v>
      </c>
      <c r="J87" s="174">
        <v>1968.4670000000001</v>
      </c>
      <c r="K87" s="174">
        <f t="shared" si="26"/>
        <v>44288.605628296391</v>
      </c>
      <c r="L87" s="174">
        <f t="shared" si="27"/>
        <v>0</v>
      </c>
      <c r="N87" s="174">
        <v>10571.615847326309</v>
      </c>
      <c r="O87" s="174">
        <v>0</v>
      </c>
      <c r="P87" s="174">
        <v>0</v>
      </c>
      <c r="Q87" s="174">
        <f t="shared" si="28"/>
        <v>10571.615847326309</v>
      </c>
      <c r="R87" s="176"/>
      <c r="S87" s="173">
        <v>82</v>
      </c>
      <c r="T87" s="174">
        <v>-26.967179574469995</v>
      </c>
      <c r="U87" s="174">
        <f t="shared" si="40"/>
        <v>0</v>
      </c>
      <c r="V87" s="174">
        <f t="shared" si="41"/>
        <v>26.967179574469995</v>
      </c>
      <c r="W87" s="174">
        <v>153.23154255319</v>
      </c>
      <c r="X87" s="174">
        <f t="shared" si="29"/>
        <v>153.23154255319</v>
      </c>
      <c r="Y87" s="174">
        <f t="shared" si="30"/>
        <v>0</v>
      </c>
      <c r="Z87" s="174">
        <v>9390.7790000000005</v>
      </c>
      <c r="AA87" s="174">
        <v>0</v>
      </c>
      <c r="AB87" s="174">
        <f t="shared" si="31"/>
        <v>9417.7461795744712</v>
      </c>
      <c r="AC87" s="174">
        <f t="shared" si="32"/>
        <v>153.23154255319</v>
      </c>
      <c r="AE87" s="174">
        <v>1555.9943428215181</v>
      </c>
      <c r="AG87" s="175">
        <v>1.0491679074103448</v>
      </c>
      <c r="AH87" s="5">
        <v>1.5284391823066953E-2</v>
      </c>
      <c r="AI87" s="5">
        <v>0</v>
      </c>
      <c r="AL87" s="177">
        <v>-5000</v>
      </c>
      <c r="AM87" s="178">
        <v>-3896.92395068</v>
      </c>
      <c r="AN87" s="178">
        <f t="shared" si="33"/>
        <v>3896.92395068</v>
      </c>
      <c r="AO87" s="178">
        <f t="shared" si="34"/>
        <v>0</v>
      </c>
      <c r="AP87" s="178">
        <v>-1553.672292</v>
      </c>
      <c r="AQ87" s="178">
        <f t="shared" si="35"/>
        <v>1553.672292</v>
      </c>
      <c r="AR87" s="178">
        <f t="shared" si="36"/>
        <v>0</v>
      </c>
      <c r="AS87" s="178">
        <v>1266.6303378699999</v>
      </c>
      <c r="AT87" s="178">
        <f t="shared" si="37"/>
        <v>0</v>
      </c>
      <c r="AU87" s="178">
        <f t="shared" si="38"/>
        <v>1266.6303378699999</v>
      </c>
      <c r="AV87" s="178">
        <v>0</v>
      </c>
      <c r="AZ87" s="32">
        <v>592.51350984999999</v>
      </c>
      <c r="BA87" s="5">
        <f t="shared" si="21"/>
        <v>0.11816899273451772</v>
      </c>
    </row>
    <row r="88" spans="2:53" x14ac:dyDescent="0.35">
      <c r="B88" s="173">
        <f t="shared" si="39"/>
        <v>83</v>
      </c>
      <c r="C88" s="174">
        <v>2.100932761095464E-10</v>
      </c>
      <c r="D88" s="174">
        <f t="shared" si="22"/>
        <v>2.100932761095464E-10</v>
      </c>
      <c r="E88" s="174">
        <f t="shared" si="23"/>
        <v>0</v>
      </c>
      <c r="F88" s="174">
        <v>-280.11382978722997</v>
      </c>
      <c r="G88" s="174">
        <f t="shared" si="24"/>
        <v>0</v>
      </c>
      <c r="H88" s="174">
        <f t="shared" si="25"/>
        <v>280.11382978722997</v>
      </c>
      <c r="I88" s="174">
        <v>41322.707000000002</v>
      </c>
      <c r="J88" s="174">
        <v>1576.356</v>
      </c>
      <c r="K88" s="174">
        <f t="shared" si="26"/>
        <v>43179.176829787233</v>
      </c>
      <c r="L88" s="174">
        <f t="shared" si="27"/>
        <v>2.100932761095464E-10</v>
      </c>
      <c r="N88" s="174">
        <v>10571.615847326309</v>
      </c>
      <c r="O88" s="174">
        <v>1342.4069999999999</v>
      </c>
      <c r="P88" s="174">
        <v>0</v>
      </c>
      <c r="Q88" s="174">
        <f t="shared" si="28"/>
        <v>11914.022847326309</v>
      </c>
      <c r="R88" s="176"/>
      <c r="S88" s="173">
        <v>83</v>
      </c>
      <c r="T88" s="174">
        <v>-34.953191489359988</v>
      </c>
      <c r="U88" s="174">
        <f t="shared" si="40"/>
        <v>0</v>
      </c>
      <c r="V88" s="174">
        <f t="shared" si="41"/>
        <v>34.953191489359988</v>
      </c>
      <c r="W88" s="174">
        <v>112.7105893617</v>
      </c>
      <c r="X88" s="174">
        <f t="shared" si="29"/>
        <v>112.7105893617</v>
      </c>
      <c r="Y88" s="174">
        <f t="shared" si="30"/>
        <v>0</v>
      </c>
      <c r="Z88" s="174">
        <v>10080.695</v>
      </c>
      <c r="AA88" s="174">
        <v>0</v>
      </c>
      <c r="AB88" s="174">
        <f t="shared" si="31"/>
        <v>10115.648191489359</v>
      </c>
      <c r="AC88" s="174">
        <f t="shared" si="32"/>
        <v>112.7105893617</v>
      </c>
      <c r="AE88" s="174">
        <v>1607.5503830725179</v>
      </c>
      <c r="AG88" s="175">
        <v>0</v>
      </c>
      <c r="AH88" s="5">
        <v>0</v>
      </c>
      <c r="AI88" s="5">
        <v>0</v>
      </c>
      <c r="AL88" s="177">
        <v>-5000</v>
      </c>
      <c r="AM88" s="178">
        <v>-4941.8239506800001</v>
      </c>
      <c r="AN88" s="178">
        <f t="shared" si="33"/>
        <v>4941.8239506800001</v>
      </c>
      <c r="AO88" s="178">
        <f t="shared" si="34"/>
        <v>0</v>
      </c>
      <c r="AP88" s="178">
        <v>-1553.672292</v>
      </c>
      <c r="AQ88" s="178">
        <f t="shared" si="35"/>
        <v>1553.672292</v>
      </c>
      <c r="AR88" s="178">
        <f t="shared" si="36"/>
        <v>0</v>
      </c>
      <c r="AS88" s="178">
        <v>2311.53033787</v>
      </c>
      <c r="AT88" s="178">
        <f t="shared" si="37"/>
        <v>0</v>
      </c>
      <c r="AU88" s="178">
        <f t="shared" si="38"/>
        <v>2311.53033787</v>
      </c>
      <c r="AV88" s="178">
        <v>0</v>
      </c>
      <c r="AZ88" s="32">
        <v>0</v>
      </c>
      <c r="BA88" s="5">
        <f t="shared" si="21"/>
        <v>0</v>
      </c>
    </row>
    <row r="89" spans="2:53" x14ac:dyDescent="0.35">
      <c r="B89" s="173">
        <f t="shared" si="39"/>
        <v>84</v>
      </c>
      <c r="C89" s="174">
        <v>1657.39589998054</v>
      </c>
      <c r="D89" s="174">
        <f t="shared" si="22"/>
        <v>1657.39589998054</v>
      </c>
      <c r="E89" s="174">
        <f t="shared" si="23"/>
        <v>0</v>
      </c>
      <c r="F89" s="174">
        <v>-372.37366407465998</v>
      </c>
      <c r="G89" s="174">
        <f t="shared" si="24"/>
        <v>0</v>
      </c>
      <c r="H89" s="174">
        <f t="shared" si="25"/>
        <v>372.37366407465998</v>
      </c>
      <c r="I89" s="174">
        <v>41751.985999999997</v>
      </c>
      <c r="J89" s="174">
        <v>1577.047</v>
      </c>
      <c r="K89" s="174">
        <f t="shared" si="26"/>
        <v>43701.406664074653</v>
      </c>
      <c r="L89" s="174">
        <f t="shared" si="27"/>
        <v>1657.39589998054</v>
      </c>
      <c r="N89" s="174">
        <v>10555.905846475949</v>
      </c>
      <c r="O89" s="174">
        <v>1342.4069999999999</v>
      </c>
      <c r="P89" s="174">
        <v>0</v>
      </c>
      <c r="Q89" s="174">
        <f t="shared" si="28"/>
        <v>11898.312846475948</v>
      </c>
      <c r="R89" s="176"/>
      <c r="S89" s="173">
        <v>84</v>
      </c>
      <c r="T89" s="174">
        <v>-43.02978723404</v>
      </c>
      <c r="U89" s="174">
        <f t="shared" si="40"/>
        <v>0</v>
      </c>
      <c r="V89" s="174">
        <f t="shared" si="41"/>
        <v>43.02978723404</v>
      </c>
      <c r="W89" s="174">
        <v>895.63867234042982</v>
      </c>
      <c r="X89" s="174">
        <f t="shared" si="29"/>
        <v>895.63867234042982</v>
      </c>
      <c r="Y89" s="174">
        <f t="shared" si="30"/>
        <v>0</v>
      </c>
      <c r="Z89" s="174">
        <v>11007.325999999999</v>
      </c>
      <c r="AA89" s="174">
        <v>0</v>
      </c>
      <c r="AB89" s="174">
        <f t="shared" si="31"/>
        <v>11050.355787234039</v>
      </c>
      <c r="AC89" s="174">
        <f t="shared" si="32"/>
        <v>895.63867234042982</v>
      </c>
      <c r="AE89" s="174">
        <v>1607.5503830725179</v>
      </c>
      <c r="AG89" s="175">
        <v>0</v>
      </c>
      <c r="AH89" s="5">
        <v>0</v>
      </c>
      <c r="AI89" s="5">
        <v>0</v>
      </c>
      <c r="AL89" s="177">
        <v>0</v>
      </c>
      <c r="AM89" s="178">
        <v>-5987.1838325999997</v>
      </c>
      <c r="AN89" s="178">
        <f t="shared" si="33"/>
        <v>5987.1838325999997</v>
      </c>
      <c r="AO89" s="178">
        <f t="shared" si="34"/>
        <v>0</v>
      </c>
      <c r="AP89" s="178">
        <v>-1553.672292</v>
      </c>
      <c r="AQ89" s="178">
        <f t="shared" si="35"/>
        <v>1553.672292</v>
      </c>
      <c r="AR89" s="178">
        <f t="shared" si="36"/>
        <v>0</v>
      </c>
      <c r="AS89" s="178">
        <v>3356.4303378700001</v>
      </c>
      <c r="AT89" s="178">
        <f t="shared" si="37"/>
        <v>0</v>
      </c>
      <c r="AU89" s="178">
        <f t="shared" si="38"/>
        <v>3356.4303378700001</v>
      </c>
      <c r="AV89" s="178">
        <v>0</v>
      </c>
      <c r="AZ89" s="32">
        <v>0</v>
      </c>
      <c r="BA89" s="5">
        <f t="shared" si="21"/>
        <v>0</v>
      </c>
    </row>
    <row r="90" spans="2:53" x14ac:dyDescent="0.35">
      <c r="B90" s="173">
        <f t="shared" si="39"/>
        <v>85</v>
      </c>
      <c r="C90" s="174">
        <v>3510.02798523205</v>
      </c>
      <c r="D90" s="174">
        <f t="shared" si="22"/>
        <v>3510.02798523205</v>
      </c>
      <c r="E90" s="174">
        <f t="shared" si="23"/>
        <v>0</v>
      </c>
      <c r="F90" s="174">
        <v>-1367.73685106383</v>
      </c>
      <c r="G90" s="174">
        <f t="shared" si="24"/>
        <v>0</v>
      </c>
      <c r="H90" s="174">
        <f t="shared" si="25"/>
        <v>1367.73685106383</v>
      </c>
      <c r="I90" s="174">
        <v>42150.303999999996</v>
      </c>
      <c r="J90" s="174">
        <v>1577.826</v>
      </c>
      <c r="K90" s="174">
        <f t="shared" si="26"/>
        <v>45095.866851063831</v>
      </c>
      <c r="L90" s="174">
        <f t="shared" si="27"/>
        <v>3510.02798523205</v>
      </c>
      <c r="N90" s="174">
        <v>10540.1958456256</v>
      </c>
      <c r="O90" s="174">
        <v>1342.4069999999999</v>
      </c>
      <c r="P90" s="174">
        <v>0</v>
      </c>
      <c r="Q90" s="174">
        <f t="shared" si="28"/>
        <v>11882.602845625599</v>
      </c>
      <c r="R90" s="176"/>
      <c r="S90" s="173">
        <v>85</v>
      </c>
      <c r="T90" s="174">
        <v>-467.37982978723005</v>
      </c>
      <c r="U90" s="174">
        <f t="shared" si="40"/>
        <v>0</v>
      </c>
      <c r="V90" s="174">
        <f t="shared" si="41"/>
        <v>467.37982978723005</v>
      </c>
      <c r="W90" s="174">
        <v>1339.4468276595701</v>
      </c>
      <c r="X90" s="174">
        <f t="shared" si="29"/>
        <v>1339.4468276595701</v>
      </c>
      <c r="Y90" s="174">
        <f t="shared" si="30"/>
        <v>0</v>
      </c>
      <c r="Z90" s="174">
        <v>11847.392</v>
      </c>
      <c r="AA90" s="174">
        <v>0</v>
      </c>
      <c r="AB90" s="174">
        <f t="shared" si="31"/>
        <v>12314.771829787231</v>
      </c>
      <c r="AC90" s="174">
        <f t="shared" si="32"/>
        <v>1339.4468276595701</v>
      </c>
      <c r="AE90" s="174">
        <v>1555.9943428215181</v>
      </c>
      <c r="AG90" s="175">
        <v>0</v>
      </c>
      <c r="AH90" s="5">
        <v>0</v>
      </c>
      <c r="AI90" s="5">
        <v>0</v>
      </c>
      <c r="AL90" s="177">
        <v>0</v>
      </c>
      <c r="AM90" s="178">
        <v>-6779.6610170000004</v>
      </c>
      <c r="AN90" s="178">
        <f t="shared" si="33"/>
        <v>6779.6610170000004</v>
      </c>
      <c r="AO90" s="178">
        <f t="shared" si="34"/>
        <v>0</v>
      </c>
      <c r="AP90" s="178">
        <v>-1553.672292</v>
      </c>
      <c r="AQ90" s="178">
        <f t="shared" si="35"/>
        <v>1553.672292</v>
      </c>
      <c r="AR90" s="178">
        <f t="shared" si="36"/>
        <v>0</v>
      </c>
      <c r="AS90" s="178">
        <v>4401.3303378700002</v>
      </c>
      <c r="AT90" s="178">
        <f t="shared" si="37"/>
        <v>0</v>
      </c>
      <c r="AU90" s="178">
        <f t="shared" si="38"/>
        <v>4401.3303378700002</v>
      </c>
      <c r="AV90" s="178">
        <v>650.29620736000004</v>
      </c>
      <c r="AZ90" s="32">
        <v>0</v>
      </c>
      <c r="BA90" s="5">
        <f t="shared" si="21"/>
        <v>0</v>
      </c>
    </row>
    <row r="91" spans="2:53" x14ac:dyDescent="0.35">
      <c r="B91" s="173">
        <f t="shared" si="39"/>
        <v>86</v>
      </c>
      <c r="C91" s="174">
        <v>2256.82916689281</v>
      </c>
      <c r="D91" s="174">
        <f t="shared" si="22"/>
        <v>2256.82916689281</v>
      </c>
      <c r="E91" s="174">
        <f t="shared" si="23"/>
        <v>0</v>
      </c>
      <c r="F91" s="174">
        <v>-1387.02089361702</v>
      </c>
      <c r="G91" s="174">
        <f t="shared" si="24"/>
        <v>0</v>
      </c>
      <c r="H91" s="174">
        <f t="shared" si="25"/>
        <v>1387.02089361702</v>
      </c>
      <c r="I91" s="174">
        <v>42071.652999999998</v>
      </c>
      <c r="J91" s="174">
        <v>1578.7850000000001</v>
      </c>
      <c r="K91" s="174">
        <f t="shared" si="26"/>
        <v>45037.458893617018</v>
      </c>
      <c r="L91" s="174">
        <f t="shared" si="27"/>
        <v>2256.82916689281</v>
      </c>
      <c r="N91" s="174">
        <v>10540.1958456256</v>
      </c>
      <c r="O91" s="174">
        <v>1342.4069999999999</v>
      </c>
      <c r="P91" s="174">
        <v>0</v>
      </c>
      <c r="Q91" s="174">
        <f t="shared" si="28"/>
        <v>11882.602845625599</v>
      </c>
      <c r="R91" s="176"/>
      <c r="S91" s="173">
        <v>86</v>
      </c>
      <c r="T91" s="174">
        <v>-438.64046808511</v>
      </c>
      <c r="U91" s="174">
        <f t="shared" si="40"/>
        <v>0</v>
      </c>
      <c r="V91" s="174">
        <f t="shared" si="41"/>
        <v>438.64046808511</v>
      </c>
      <c r="W91" s="174">
        <v>1648.0017744680899</v>
      </c>
      <c r="X91" s="174">
        <f t="shared" si="29"/>
        <v>1648.0017744680899</v>
      </c>
      <c r="Y91" s="174">
        <f t="shared" si="30"/>
        <v>0</v>
      </c>
      <c r="Z91" s="174">
        <v>11933.457</v>
      </c>
      <c r="AA91" s="174">
        <v>0</v>
      </c>
      <c r="AB91" s="174">
        <f t="shared" si="31"/>
        <v>12372.09746808511</v>
      </c>
      <c r="AC91" s="174">
        <f t="shared" si="32"/>
        <v>1648.0017744680899</v>
      </c>
      <c r="AE91" s="174">
        <v>1581.7723629470181</v>
      </c>
      <c r="AG91" s="175">
        <v>0</v>
      </c>
      <c r="AH91" s="5">
        <v>0</v>
      </c>
      <c r="AI91" s="5">
        <v>0</v>
      </c>
      <c r="AL91" s="177">
        <v>0</v>
      </c>
      <c r="AM91" s="178">
        <v>-6779.6610170000004</v>
      </c>
      <c r="AN91" s="178">
        <f t="shared" si="33"/>
        <v>6779.6610170000004</v>
      </c>
      <c r="AO91" s="178">
        <f t="shared" si="34"/>
        <v>0</v>
      </c>
      <c r="AP91" s="178">
        <v>-1495.88959449</v>
      </c>
      <c r="AQ91" s="178">
        <f t="shared" si="35"/>
        <v>1495.88959449</v>
      </c>
      <c r="AR91" s="178">
        <f t="shared" si="36"/>
        <v>0</v>
      </c>
      <c r="AS91" s="178">
        <v>5446.2303378699999</v>
      </c>
      <c r="AT91" s="178">
        <f t="shared" si="37"/>
        <v>0</v>
      </c>
      <c r="AU91" s="178">
        <f t="shared" si="38"/>
        <v>5446.2303378699999</v>
      </c>
      <c r="AV91" s="178">
        <v>592.51350984999999</v>
      </c>
      <c r="AZ91" s="32">
        <v>0</v>
      </c>
      <c r="BA91" s="5">
        <f t="shared" si="21"/>
        <v>0</v>
      </c>
    </row>
    <row r="92" spans="2:53" x14ac:dyDescent="0.35">
      <c r="B92" s="173">
        <f t="shared" si="39"/>
        <v>87</v>
      </c>
      <c r="C92" s="174">
        <v>2395.8558302460301</v>
      </c>
      <c r="D92" s="174">
        <f t="shared" si="22"/>
        <v>2395.8558302460301</v>
      </c>
      <c r="E92" s="174">
        <f t="shared" si="23"/>
        <v>0</v>
      </c>
      <c r="F92" s="174">
        <v>-1413.0645106382999</v>
      </c>
      <c r="G92" s="174">
        <f t="shared" si="24"/>
        <v>0</v>
      </c>
      <c r="H92" s="174">
        <f t="shared" si="25"/>
        <v>1413.0645106382999</v>
      </c>
      <c r="I92" s="174">
        <v>41364.531000000003</v>
      </c>
      <c r="J92" s="174">
        <v>1578.509</v>
      </c>
      <c r="K92" s="174">
        <f t="shared" si="26"/>
        <v>44356.104510638303</v>
      </c>
      <c r="L92" s="174">
        <f t="shared" si="27"/>
        <v>2395.8558302460301</v>
      </c>
      <c r="N92" s="174">
        <v>10555.905846475949</v>
      </c>
      <c r="O92" s="174">
        <v>1342.4069999999999</v>
      </c>
      <c r="P92" s="174">
        <v>0</v>
      </c>
      <c r="Q92" s="174">
        <f t="shared" si="28"/>
        <v>11898.312846475948</v>
      </c>
      <c r="R92" s="176"/>
      <c r="S92" s="173">
        <v>87</v>
      </c>
      <c r="T92" s="174">
        <v>-400.62557446809001</v>
      </c>
      <c r="U92" s="174">
        <f t="shared" si="40"/>
        <v>0</v>
      </c>
      <c r="V92" s="174">
        <f t="shared" si="41"/>
        <v>400.62557446809001</v>
      </c>
      <c r="W92" s="174">
        <v>1582.1455021276599</v>
      </c>
      <c r="X92" s="174">
        <f t="shared" si="29"/>
        <v>1582.1455021276599</v>
      </c>
      <c r="Y92" s="174">
        <f t="shared" si="30"/>
        <v>0</v>
      </c>
      <c r="Z92" s="174">
        <v>11761.205</v>
      </c>
      <c r="AA92" s="174">
        <v>0</v>
      </c>
      <c r="AB92" s="174">
        <f t="shared" si="31"/>
        <v>12161.830574468089</v>
      </c>
      <c r="AC92" s="174">
        <f t="shared" si="32"/>
        <v>1582.1455021276599</v>
      </c>
      <c r="AE92" s="174">
        <v>1555.9943428215181</v>
      </c>
      <c r="AG92" s="175">
        <v>0</v>
      </c>
      <c r="AH92" s="5">
        <v>0</v>
      </c>
      <c r="AI92" s="5">
        <v>0</v>
      </c>
      <c r="AL92" s="177">
        <v>0</v>
      </c>
      <c r="AM92" s="178">
        <v>-6779.6610170000004</v>
      </c>
      <c r="AN92" s="178">
        <f t="shared" si="33"/>
        <v>6779.6610170000004</v>
      </c>
      <c r="AO92" s="178">
        <f t="shared" si="34"/>
        <v>0</v>
      </c>
      <c r="AP92" s="178">
        <v>-902.91620273000001</v>
      </c>
      <c r="AQ92" s="178">
        <f t="shared" si="35"/>
        <v>902.91620273000001</v>
      </c>
      <c r="AR92" s="178">
        <f t="shared" si="36"/>
        <v>0</v>
      </c>
      <c r="AS92" s="178">
        <v>6039.6636115399997</v>
      </c>
      <c r="AT92" s="178">
        <f t="shared" si="37"/>
        <v>0</v>
      </c>
      <c r="AU92" s="178">
        <f t="shared" si="38"/>
        <v>6039.6636115399997</v>
      </c>
      <c r="AV92" s="178">
        <v>0</v>
      </c>
      <c r="AZ92" s="32">
        <v>0</v>
      </c>
      <c r="BA92" s="5">
        <f t="shared" si="21"/>
        <v>0</v>
      </c>
    </row>
    <row r="93" spans="2:53" x14ac:dyDescent="0.35">
      <c r="B93" s="173">
        <f t="shared" si="39"/>
        <v>88</v>
      </c>
      <c r="C93" s="174">
        <v>1783.91161881826</v>
      </c>
      <c r="D93" s="174">
        <f t="shared" si="22"/>
        <v>1783.91161881826</v>
      </c>
      <c r="E93" s="174">
        <f t="shared" si="23"/>
        <v>0</v>
      </c>
      <c r="F93" s="174">
        <v>-1409.9900425531901</v>
      </c>
      <c r="G93" s="174">
        <f t="shared" si="24"/>
        <v>0</v>
      </c>
      <c r="H93" s="174">
        <f t="shared" si="25"/>
        <v>1409.9900425531901</v>
      </c>
      <c r="I93" s="174">
        <v>41250.39</v>
      </c>
      <c r="J93" s="174">
        <v>1575.8710000000001</v>
      </c>
      <c r="K93" s="174">
        <f t="shared" si="26"/>
        <v>44236.251042553187</v>
      </c>
      <c r="L93" s="174">
        <f t="shared" si="27"/>
        <v>1783.91161881826</v>
      </c>
      <c r="N93" s="174">
        <v>10571.615847326309</v>
      </c>
      <c r="O93" s="174">
        <v>1342.4069999999999</v>
      </c>
      <c r="P93" s="174">
        <v>0</v>
      </c>
      <c r="Q93" s="174">
        <f t="shared" si="28"/>
        <v>11914.022847326309</v>
      </c>
      <c r="R93" s="176"/>
      <c r="S93" s="173">
        <v>88</v>
      </c>
      <c r="T93" s="174">
        <v>-393.46600000000001</v>
      </c>
      <c r="U93" s="174">
        <f t="shared" si="40"/>
        <v>0</v>
      </c>
      <c r="V93" s="174">
        <f t="shared" si="41"/>
        <v>393.46600000000001</v>
      </c>
      <c r="W93" s="174">
        <v>999.93595744681011</v>
      </c>
      <c r="X93" s="174">
        <f t="shared" si="29"/>
        <v>999.93595744681011</v>
      </c>
      <c r="Y93" s="174">
        <f t="shared" si="30"/>
        <v>0</v>
      </c>
      <c r="Z93" s="174">
        <v>11129.707</v>
      </c>
      <c r="AA93" s="174">
        <v>0</v>
      </c>
      <c r="AB93" s="174">
        <f t="shared" si="31"/>
        <v>11523.173000000001</v>
      </c>
      <c r="AC93" s="174">
        <f t="shared" si="32"/>
        <v>999.93595744681011</v>
      </c>
      <c r="AE93" s="174">
        <v>1555.9943428215181</v>
      </c>
      <c r="AG93" s="175">
        <v>0</v>
      </c>
      <c r="AH93" s="5">
        <v>0</v>
      </c>
      <c r="AI93" s="5">
        <v>0</v>
      </c>
      <c r="AL93" s="177">
        <v>-3139.1474637299998</v>
      </c>
      <c r="AM93" s="178">
        <v>-6779.6610170000004</v>
      </c>
      <c r="AN93" s="178">
        <f t="shared" si="33"/>
        <v>6779.6610170000004</v>
      </c>
      <c r="AO93" s="178">
        <f t="shared" si="34"/>
        <v>0</v>
      </c>
      <c r="AP93" s="178">
        <v>-902.45632081999997</v>
      </c>
      <c r="AQ93" s="178">
        <f t="shared" si="35"/>
        <v>902.45632081999997</v>
      </c>
      <c r="AR93" s="178">
        <f t="shared" si="36"/>
        <v>0</v>
      </c>
      <c r="AS93" s="178">
        <v>6040.5833753699999</v>
      </c>
      <c r="AT93" s="178">
        <f t="shared" si="37"/>
        <v>0</v>
      </c>
      <c r="AU93" s="178">
        <f t="shared" si="38"/>
        <v>6040.5833753699999</v>
      </c>
      <c r="AV93" s="178">
        <v>0</v>
      </c>
      <c r="AZ93" s="32">
        <v>0</v>
      </c>
      <c r="BA93" s="5">
        <f t="shared" si="21"/>
        <v>0</v>
      </c>
    </row>
    <row r="94" spans="2:53" x14ac:dyDescent="0.35">
      <c r="B94" s="173">
        <f t="shared" si="39"/>
        <v>89</v>
      </c>
      <c r="C94" s="174">
        <v>-1585.97583911429</v>
      </c>
      <c r="D94" s="174">
        <f t="shared" si="22"/>
        <v>0</v>
      </c>
      <c r="E94" s="174">
        <f t="shared" si="23"/>
        <v>1585.97583911429</v>
      </c>
      <c r="F94" s="174">
        <v>-2832.6778520694702</v>
      </c>
      <c r="G94" s="174">
        <f t="shared" si="24"/>
        <v>0</v>
      </c>
      <c r="H94" s="174">
        <f t="shared" si="25"/>
        <v>2832.6778520694702</v>
      </c>
      <c r="I94" s="174">
        <v>41582.906000000003</v>
      </c>
      <c r="J94" s="174">
        <v>2017.23</v>
      </c>
      <c r="K94" s="174">
        <f t="shared" si="26"/>
        <v>48018.789691183767</v>
      </c>
      <c r="L94" s="174">
        <f t="shared" si="27"/>
        <v>0</v>
      </c>
      <c r="N94" s="174">
        <v>10571.615847326309</v>
      </c>
      <c r="O94" s="174">
        <v>1342.4069999999999</v>
      </c>
      <c r="P94" s="174">
        <v>197.9529321</v>
      </c>
      <c r="Q94" s="174">
        <f t="shared" si="28"/>
        <v>12111.97577942631</v>
      </c>
      <c r="R94" s="176"/>
      <c r="S94" s="173">
        <v>89</v>
      </c>
      <c r="T94" s="174">
        <v>-924.92442166906005</v>
      </c>
      <c r="U94" s="174">
        <f t="shared" si="40"/>
        <v>0</v>
      </c>
      <c r="V94" s="174">
        <f t="shared" si="41"/>
        <v>924.92442166906005</v>
      </c>
      <c r="W94" s="174">
        <v>-20.97722340426003</v>
      </c>
      <c r="X94" s="174">
        <f t="shared" si="29"/>
        <v>0</v>
      </c>
      <c r="Y94" s="174">
        <f t="shared" si="30"/>
        <v>20.97722340426003</v>
      </c>
      <c r="Z94" s="174">
        <v>10524.421</v>
      </c>
      <c r="AA94" s="174">
        <v>0</v>
      </c>
      <c r="AB94" s="174">
        <f t="shared" si="31"/>
        <v>11470.32264507332</v>
      </c>
      <c r="AC94" s="174">
        <f t="shared" si="32"/>
        <v>0</v>
      </c>
      <c r="AE94" s="174">
        <v>1555.9943428215181</v>
      </c>
      <c r="AG94" s="175">
        <v>0</v>
      </c>
      <c r="AH94" s="5">
        <v>0</v>
      </c>
      <c r="AI94" s="5">
        <v>0</v>
      </c>
      <c r="AL94" s="177">
        <v>0</v>
      </c>
      <c r="AM94" s="178">
        <v>-6779.6610170000004</v>
      </c>
      <c r="AN94" s="178">
        <f t="shared" si="33"/>
        <v>6779.6610170000004</v>
      </c>
      <c r="AO94" s="178">
        <f t="shared" si="34"/>
        <v>0</v>
      </c>
      <c r="AP94" s="178">
        <v>-1553.672292</v>
      </c>
      <c r="AQ94" s="178">
        <f t="shared" si="35"/>
        <v>1553.672292</v>
      </c>
      <c r="AR94" s="178">
        <f t="shared" si="36"/>
        <v>0</v>
      </c>
      <c r="AS94" s="178">
        <v>5389.3674041800004</v>
      </c>
      <c r="AT94" s="178">
        <f t="shared" si="37"/>
        <v>0</v>
      </c>
      <c r="AU94" s="178">
        <f t="shared" si="38"/>
        <v>5389.3674041800004</v>
      </c>
      <c r="AV94" s="178">
        <v>0</v>
      </c>
      <c r="AZ94" s="32">
        <v>0</v>
      </c>
      <c r="BA94" s="5">
        <f t="shared" si="21"/>
        <v>0</v>
      </c>
    </row>
    <row r="95" spans="2:53" x14ac:dyDescent="0.35">
      <c r="B95" s="173">
        <f t="shared" si="39"/>
        <v>90</v>
      </c>
      <c r="C95" s="174">
        <v>-2829.6293764601</v>
      </c>
      <c r="D95" s="174">
        <f t="shared" si="22"/>
        <v>0</v>
      </c>
      <c r="E95" s="174">
        <f t="shared" si="23"/>
        <v>2829.6293764601</v>
      </c>
      <c r="F95" s="174">
        <v>-903.51393562356998</v>
      </c>
      <c r="G95" s="174">
        <f t="shared" si="24"/>
        <v>0</v>
      </c>
      <c r="H95" s="174">
        <f t="shared" si="25"/>
        <v>903.51393562356998</v>
      </c>
      <c r="I95" s="174">
        <v>43504.919000000002</v>
      </c>
      <c r="J95" s="174">
        <v>2269.1930000000002</v>
      </c>
      <c r="K95" s="174">
        <f t="shared" si="26"/>
        <v>49507.255312083667</v>
      </c>
      <c r="L95" s="174">
        <f t="shared" si="27"/>
        <v>0</v>
      </c>
      <c r="N95" s="174">
        <v>10571.615847326309</v>
      </c>
      <c r="O95" s="174">
        <v>1342.4069999999999</v>
      </c>
      <c r="P95" s="174">
        <v>200.44187242999999</v>
      </c>
      <c r="Q95" s="174">
        <f t="shared" si="28"/>
        <v>12114.464719756308</v>
      </c>
      <c r="R95" s="176"/>
      <c r="S95" s="173">
        <v>90</v>
      </c>
      <c r="T95" s="174">
        <v>-628.83468085105994</v>
      </c>
      <c r="U95" s="174">
        <f t="shared" si="40"/>
        <v>0</v>
      </c>
      <c r="V95" s="174">
        <f t="shared" si="41"/>
        <v>628.83468085105994</v>
      </c>
      <c r="W95" s="174">
        <v>0</v>
      </c>
      <c r="X95" s="174">
        <f t="shared" si="29"/>
        <v>0</v>
      </c>
      <c r="Y95" s="174">
        <f t="shared" si="30"/>
        <v>0</v>
      </c>
      <c r="Z95" s="174">
        <v>10307.888000000001</v>
      </c>
      <c r="AA95" s="174">
        <v>0</v>
      </c>
      <c r="AB95" s="174">
        <f t="shared" si="31"/>
        <v>10936.72268085106</v>
      </c>
      <c r="AC95" s="174">
        <f t="shared" si="32"/>
        <v>0</v>
      </c>
      <c r="AE95" s="174">
        <v>1555.9943428215181</v>
      </c>
      <c r="AG95" s="175">
        <v>0</v>
      </c>
      <c r="AH95" s="5">
        <v>0</v>
      </c>
      <c r="AI95" s="5">
        <v>0</v>
      </c>
      <c r="AL95" s="177">
        <v>-5000</v>
      </c>
      <c r="AM95" s="178">
        <v>-6779.6610170000004</v>
      </c>
      <c r="AN95" s="178">
        <f t="shared" si="33"/>
        <v>6779.6610170000004</v>
      </c>
      <c r="AO95" s="178">
        <f t="shared" si="34"/>
        <v>0</v>
      </c>
      <c r="AP95" s="178">
        <v>-1358.5722920000001</v>
      </c>
      <c r="AQ95" s="178">
        <f t="shared" si="35"/>
        <v>1358.5722920000001</v>
      </c>
      <c r="AR95" s="178">
        <f t="shared" si="36"/>
        <v>0</v>
      </c>
      <c r="AS95" s="178">
        <v>4344.4674041799999</v>
      </c>
      <c r="AT95" s="178">
        <f t="shared" si="37"/>
        <v>0</v>
      </c>
      <c r="AU95" s="178">
        <f t="shared" si="38"/>
        <v>4344.4674041799999</v>
      </c>
      <c r="AV95" s="178">
        <v>0</v>
      </c>
      <c r="AZ95" s="32">
        <v>0</v>
      </c>
      <c r="BA95" s="5">
        <f t="shared" si="21"/>
        <v>0</v>
      </c>
    </row>
    <row r="96" spans="2:53" x14ac:dyDescent="0.35">
      <c r="B96" s="173">
        <f t="shared" si="39"/>
        <v>91</v>
      </c>
      <c r="C96" s="174">
        <v>-4030.19769360399</v>
      </c>
      <c r="D96" s="174">
        <f t="shared" si="22"/>
        <v>0</v>
      </c>
      <c r="E96" s="174">
        <f t="shared" si="23"/>
        <v>4030.19769360399</v>
      </c>
      <c r="F96" s="174">
        <v>-1073.4365019162899</v>
      </c>
      <c r="G96" s="174">
        <f t="shared" si="24"/>
        <v>0</v>
      </c>
      <c r="H96" s="174">
        <f t="shared" si="25"/>
        <v>1073.4365019162899</v>
      </c>
      <c r="I96" s="174">
        <v>44667.610999999997</v>
      </c>
      <c r="J96" s="174">
        <v>2317.518</v>
      </c>
      <c r="K96" s="174">
        <f t="shared" si="26"/>
        <v>52088.763195520281</v>
      </c>
      <c r="L96" s="174">
        <f t="shared" si="27"/>
        <v>0</v>
      </c>
      <c r="N96" s="174">
        <v>10555.905846475949</v>
      </c>
      <c r="O96" s="174">
        <v>1342.4069999999999</v>
      </c>
      <c r="P96" s="174">
        <v>200.26851851999999</v>
      </c>
      <c r="Q96" s="174">
        <f t="shared" si="28"/>
        <v>12098.581364995949</v>
      </c>
      <c r="R96" s="176"/>
      <c r="S96" s="173">
        <v>91</v>
      </c>
      <c r="T96" s="174">
        <v>-235.76416677713001</v>
      </c>
      <c r="U96" s="174">
        <f t="shared" si="40"/>
        <v>0</v>
      </c>
      <c r="V96" s="174">
        <f t="shared" si="41"/>
        <v>235.76416677713001</v>
      </c>
      <c r="W96" s="174">
        <v>-239.70212765957001</v>
      </c>
      <c r="X96" s="174">
        <f t="shared" si="29"/>
        <v>0</v>
      </c>
      <c r="Y96" s="174">
        <f t="shared" si="30"/>
        <v>239.70212765957001</v>
      </c>
      <c r="Z96" s="174">
        <v>10366.234</v>
      </c>
      <c r="AA96" s="174">
        <v>0</v>
      </c>
      <c r="AB96" s="174">
        <f t="shared" si="31"/>
        <v>10841.7002944367</v>
      </c>
      <c r="AC96" s="174">
        <f t="shared" si="32"/>
        <v>0</v>
      </c>
      <c r="AE96" s="174">
        <v>1555.9943428215181</v>
      </c>
      <c r="AG96" s="175">
        <v>0</v>
      </c>
      <c r="AH96" s="5">
        <v>0</v>
      </c>
      <c r="AI96" s="5">
        <v>0</v>
      </c>
      <c r="AL96" s="177">
        <v>-5000</v>
      </c>
      <c r="AM96" s="178">
        <v>-6779.6610170000004</v>
      </c>
      <c r="AN96" s="178">
        <f t="shared" si="33"/>
        <v>6779.6610170000004</v>
      </c>
      <c r="AO96" s="178">
        <f t="shared" si="34"/>
        <v>0</v>
      </c>
      <c r="AP96" s="178">
        <v>-1553.672292</v>
      </c>
      <c r="AQ96" s="178">
        <f t="shared" si="35"/>
        <v>1553.672292</v>
      </c>
      <c r="AR96" s="178">
        <f t="shared" si="36"/>
        <v>0</v>
      </c>
      <c r="AS96" s="178">
        <v>4148.9075222700003</v>
      </c>
      <c r="AT96" s="178">
        <f t="shared" si="37"/>
        <v>0</v>
      </c>
      <c r="AU96" s="178">
        <f t="shared" si="38"/>
        <v>4148.9075222700003</v>
      </c>
      <c r="AV96" s="178">
        <v>0</v>
      </c>
      <c r="AZ96" s="32">
        <v>0</v>
      </c>
      <c r="BA96" s="5">
        <f t="shared" si="21"/>
        <v>0</v>
      </c>
    </row>
    <row r="97" spans="2:53" x14ac:dyDescent="0.35">
      <c r="B97" s="173">
        <f t="shared" si="39"/>
        <v>92</v>
      </c>
      <c r="C97" s="174">
        <v>-2324.7630678158098</v>
      </c>
      <c r="D97" s="174">
        <f t="shared" si="22"/>
        <v>0</v>
      </c>
      <c r="E97" s="174">
        <f t="shared" si="23"/>
        <v>2324.7630678158098</v>
      </c>
      <c r="F97" s="174">
        <v>-358.66702127660011</v>
      </c>
      <c r="G97" s="174">
        <f t="shared" si="24"/>
        <v>0</v>
      </c>
      <c r="H97" s="174">
        <f t="shared" si="25"/>
        <v>358.66702127660011</v>
      </c>
      <c r="I97" s="174">
        <v>44225.197999999997</v>
      </c>
      <c r="J97" s="174">
        <v>2318.7689999999998</v>
      </c>
      <c r="K97" s="174">
        <f t="shared" si="26"/>
        <v>49227.39708909241</v>
      </c>
      <c r="L97" s="174">
        <f t="shared" si="27"/>
        <v>0</v>
      </c>
      <c r="N97" s="174">
        <v>10540.1958456256</v>
      </c>
      <c r="O97" s="174">
        <v>1342.4069999999999</v>
      </c>
      <c r="P97" s="174">
        <v>205.43595679000001</v>
      </c>
      <c r="Q97" s="174">
        <f t="shared" si="28"/>
        <v>12088.038802415598</v>
      </c>
      <c r="R97" s="176"/>
      <c r="S97" s="173">
        <v>92</v>
      </c>
      <c r="T97" s="174">
        <v>-85.545744680849992</v>
      </c>
      <c r="U97" s="174">
        <f t="shared" si="40"/>
        <v>0</v>
      </c>
      <c r="V97" s="174">
        <f t="shared" si="41"/>
        <v>85.545744680849992</v>
      </c>
      <c r="W97" s="174">
        <v>-332.60788094959003</v>
      </c>
      <c r="X97" s="174">
        <f t="shared" si="29"/>
        <v>0</v>
      </c>
      <c r="Y97" s="174">
        <f t="shared" si="30"/>
        <v>332.60788094959003</v>
      </c>
      <c r="Z97" s="174">
        <v>10407.528</v>
      </c>
      <c r="AA97" s="174">
        <v>0</v>
      </c>
      <c r="AB97" s="174">
        <f t="shared" si="31"/>
        <v>10825.681625630441</v>
      </c>
      <c r="AC97" s="174">
        <f t="shared" si="32"/>
        <v>0</v>
      </c>
      <c r="AE97" s="174">
        <v>1401.326222068519</v>
      </c>
      <c r="AG97" s="175">
        <v>0</v>
      </c>
      <c r="AH97" s="5">
        <v>0</v>
      </c>
      <c r="AI97" s="5">
        <v>0</v>
      </c>
      <c r="AL97" s="177">
        <v>-5000</v>
      </c>
      <c r="AM97" s="178">
        <v>-6779.6610170000004</v>
      </c>
      <c r="AN97" s="178">
        <f t="shared" si="33"/>
        <v>6779.6610170000004</v>
      </c>
      <c r="AO97" s="178">
        <f t="shared" si="34"/>
        <v>0</v>
      </c>
      <c r="AP97" s="178">
        <v>-1553.672292</v>
      </c>
      <c r="AQ97" s="178">
        <f t="shared" si="35"/>
        <v>1553.672292</v>
      </c>
      <c r="AR97" s="178">
        <f t="shared" si="36"/>
        <v>0</v>
      </c>
      <c r="AS97" s="178">
        <v>4148.4476403600002</v>
      </c>
      <c r="AT97" s="178">
        <f t="shared" si="37"/>
        <v>0</v>
      </c>
      <c r="AU97" s="178">
        <f t="shared" si="38"/>
        <v>4148.4476403600002</v>
      </c>
      <c r="AV97" s="178">
        <v>0</v>
      </c>
      <c r="AZ97" s="32">
        <v>0</v>
      </c>
      <c r="BA97" s="5">
        <f t="shared" si="21"/>
        <v>0</v>
      </c>
    </row>
    <row r="98" spans="2:53" x14ac:dyDescent="0.35">
      <c r="B98" s="173">
        <f t="shared" si="39"/>
        <v>93</v>
      </c>
      <c r="C98" s="174">
        <v>-2838.1984897569</v>
      </c>
      <c r="D98" s="174">
        <f t="shared" si="22"/>
        <v>0</v>
      </c>
      <c r="E98" s="174">
        <f t="shared" si="23"/>
        <v>2838.1984897569</v>
      </c>
      <c r="F98" s="174">
        <v>-1921.0638297872299</v>
      </c>
      <c r="G98" s="174">
        <f t="shared" si="24"/>
        <v>0</v>
      </c>
      <c r="H98" s="174">
        <f t="shared" si="25"/>
        <v>1921.0638297872299</v>
      </c>
      <c r="I98" s="174">
        <v>42589.440999999999</v>
      </c>
      <c r="J98" s="174">
        <v>2318.9059999999999</v>
      </c>
      <c r="K98" s="174">
        <f t="shared" si="26"/>
        <v>49667.609319544135</v>
      </c>
      <c r="L98" s="174">
        <f t="shared" si="27"/>
        <v>0</v>
      </c>
      <c r="N98" s="174">
        <v>10524.485844775239</v>
      </c>
      <c r="O98" s="174">
        <v>1342.4069999999999</v>
      </c>
      <c r="P98" s="174">
        <v>197.64917695</v>
      </c>
      <c r="Q98" s="174">
        <f t="shared" si="28"/>
        <v>12064.542021725239</v>
      </c>
      <c r="R98" s="176"/>
      <c r="S98" s="173">
        <v>93</v>
      </c>
      <c r="T98" s="174">
        <v>-595.33787234042995</v>
      </c>
      <c r="U98" s="174">
        <f t="shared" si="40"/>
        <v>0</v>
      </c>
      <c r="V98" s="174">
        <f t="shared" si="41"/>
        <v>595.33787234042995</v>
      </c>
      <c r="W98" s="174">
        <v>-122.02872340426001</v>
      </c>
      <c r="X98" s="174">
        <f t="shared" si="29"/>
        <v>0</v>
      </c>
      <c r="Y98" s="174">
        <f t="shared" si="30"/>
        <v>122.02872340426001</v>
      </c>
      <c r="Z98" s="174">
        <v>10046.245000000001</v>
      </c>
      <c r="AA98" s="174">
        <v>0</v>
      </c>
      <c r="AB98" s="174">
        <f t="shared" si="31"/>
        <v>10763.611595744691</v>
      </c>
      <c r="AC98" s="174">
        <f t="shared" si="32"/>
        <v>0</v>
      </c>
      <c r="AE98" s="174">
        <v>1298.2141415665189</v>
      </c>
      <c r="AG98" s="175">
        <v>0</v>
      </c>
      <c r="AH98" s="5">
        <v>0</v>
      </c>
      <c r="AI98" s="5">
        <v>0</v>
      </c>
      <c r="AL98" s="177">
        <v>-5000</v>
      </c>
      <c r="AM98" s="178">
        <v>-6779.6610170000004</v>
      </c>
      <c r="AN98" s="178">
        <f t="shared" si="33"/>
        <v>6779.6610170000004</v>
      </c>
      <c r="AO98" s="178">
        <f t="shared" si="34"/>
        <v>0</v>
      </c>
      <c r="AP98" s="178">
        <v>-1553.672292</v>
      </c>
      <c r="AQ98" s="178">
        <f t="shared" si="35"/>
        <v>1553.672292</v>
      </c>
      <c r="AR98" s="178">
        <f t="shared" si="36"/>
        <v>0</v>
      </c>
      <c r="AS98" s="178">
        <v>4147.98775845</v>
      </c>
      <c r="AT98" s="178">
        <f t="shared" si="37"/>
        <v>0</v>
      </c>
      <c r="AU98" s="178">
        <f t="shared" si="38"/>
        <v>4147.98775845</v>
      </c>
      <c r="AV98" s="178">
        <v>0</v>
      </c>
      <c r="AZ98" s="32">
        <v>0</v>
      </c>
      <c r="BA98" s="5">
        <f t="shared" si="21"/>
        <v>0</v>
      </c>
    </row>
    <row r="99" spans="2:53" x14ac:dyDescent="0.35">
      <c r="B99" s="173">
        <f t="shared" si="39"/>
        <v>94</v>
      </c>
      <c r="C99" s="174">
        <v>-3566.0760489089698</v>
      </c>
      <c r="D99" s="174">
        <f t="shared" si="22"/>
        <v>0</v>
      </c>
      <c r="E99" s="174">
        <f t="shared" si="23"/>
        <v>3566.0760489089698</v>
      </c>
      <c r="F99" s="174">
        <v>-1224.3100019052899</v>
      </c>
      <c r="G99" s="174">
        <f t="shared" si="24"/>
        <v>0</v>
      </c>
      <c r="H99" s="174">
        <f t="shared" si="25"/>
        <v>1224.3100019052899</v>
      </c>
      <c r="I99" s="174">
        <v>40010.364999999998</v>
      </c>
      <c r="J99" s="174">
        <v>2318.9279999999999</v>
      </c>
      <c r="K99" s="174">
        <f t="shared" si="26"/>
        <v>47119.679050814259</v>
      </c>
      <c r="L99" s="174">
        <f t="shared" si="27"/>
        <v>0</v>
      </c>
      <c r="N99" s="174">
        <v>10508.77584392489</v>
      </c>
      <c r="O99" s="174">
        <v>1342.4069999999999</v>
      </c>
      <c r="P99" s="174">
        <v>180.81815843999999</v>
      </c>
      <c r="Q99" s="174">
        <f t="shared" si="28"/>
        <v>12032.00100236489</v>
      </c>
      <c r="R99" s="176"/>
      <c r="S99" s="173">
        <v>94</v>
      </c>
      <c r="T99" s="174">
        <v>-28.234042553190001</v>
      </c>
      <c r="U99" s="174">
        <f t="shared" si="40"/>
        <v>0</v>
      </c>
      <c r="V99" s="174">
        <f t="shared" si="41"/>
        <v>28.234042553190001</v>
      </c>
      <c r="W99" s="174">
        <v>-65.879787234040009</v>
      </c>
      <c r="X99" s="174">
        <f t="shared" si="29"/>
        <v>0</v>
      </c>
      <c r="Y99" s="174">
        <f t="shared" si="30"/>
        <v>65.879787234040009</v>
      </c>
      <c r="Z99" s="174">
        <v>9538.8009999999995</v>
      </c>
      <c r="AA99" s="174">
        <v>0</v>
      </c>
      <c r="AB99" s="174">
        <f t="shared" si="31"/>
        <v>9632.9148297872289</v>
      </c>
      <c r="AC99" s="174">
        <f t="shared" si="32"/>
        <v>0</v>
      </c>
      <c r="AE99" s="174">
        <v>1220.8800811900189</v>
      </c>
      <c r="AG99" s="175">
        <v>0</v>
      </c>
      <c r="AH99" s="5">
        <v>0</v>
      </c>
      <c r="AI99" s="5">
        <v>0</v>
      </c>
      <c r="AL99" s="177">
        <v>-5000</v>
      </c>
      <c r="AM99" s="178">
        <v>-6779.6610170000004</v>
      </c>
      <c r="AN99" s="178">
        <f t="shared" si="33"/>
        <v>6779.6610170000004</v>
      </c>
      <c r="AO99" s="178">
        <f t="shared" si="34"/>
        <v>0</v>
      </c>
      <c r="AP99" s="178">
        <v>-1553.672292</v>
      </c>
      <c r="AQ99" s="178">
        <f t="shared" si="35"/>
        <v>1553.672292</v>
      </c>
      <c r="AR99" s="178">
        <f t="shared" si="36"/>
        <v>0</v>
      </c>
      <c r="AS99" s="178">
        <v>4147.52787653</v>
      </c>
      <c r="AT99" s="178">
        <f t="shared" si="37"/>
        <v>0</v>
      </c>
      <c r="AU99" s="178">
        <f t="shared" si="38"/>
        <v>4147.52787653</v>
      </c>
      <c r="AV99" s="178">
        <v>0</v>
      </c>
      <c r="AZ99" s="32">
        <v>0</v>
      </c>
      <c r="BA99" s="5">
        <f t="shared" si="21"/>
        <v>0</v>
      </c>
    </row>
    <row r="100" spans="2:53" x14ac:dyDescent="0.35">
      <c r="B100" s="173">
        <f t="shared" si="39"/>
        <v>95</v>
      </c>
      <c r="C100" s="174">
        <v>-3369.9517396328001</v>
      </c>
      <c r="D100" s="174">
        <f t="shared" si="22"/>
        <v>0</v>
      </c>
      <c r="E100" s="174">
        <f t="shared" si="23"/>
        <v>3369.9517396328001</v>
      </c>
      <c r="F100" s="174">
        <v>-344.54583509518</v>
      </c>
      <c r="G100" s="174">
        <f t="shared" si="24"/>
        <v>0</v>
      </c>
      <c r="H100" s="174">
        <f t="shared" si="25"/>
        <v>344.54583509518</v>
      </c>
      <c r="I100" s="174">
        <v>37418.555</v>
      </c>
      <c r="J100" s="174">
        <v>2274.7539999999999</v>
      </c>
      <c r="K100" s="174">
        <f t="shared" si="26"/>
        <v>43407.806574727983</v>
      </c>
      <c r="L100" s="174">
        <f t="shared" si="27"/>
        <v>0</v>
      </c>
      <c r="N100" s="174">
        <v>10493.065843074541</v>
      </c>
      <c r="O100" s="174">
        <v>1342.4069999999999</v>
      </c>
      <c r="P100" s="174">
        <v>160.22222221999999</v>
      </c>
      <c r="Q100" s="174">
        <f t="shared" si="28"/>
        <v>11995.69506529454</v>
      </c>
      <c r="R100" s="176"/>
      <c r="S100" s="173">
        <v>95</v>
      </c>
      <c r="T100" s="174">
        <v>-171.23322976891001</v>
      </c>
      <c r="U100" s="174">
        <f t="shared" si="40"/>
        <v>0</v>
      </c>
      <c r="V100" s="174">
        <f t="shared" si="41"/>
        <v>171.23322976891001</v>
      </c>
      <c r="W100" s="174">
        <v>-233.64574468084999</v>
      </c>
      <c r="X100" s="174">
        <f t="shared" si="29"/>
        <v>0</v>
      </c>
      <c r="Y100" s="174">
        <f t="shared" si="30"/>
        <v>233.64574468084999</v>
      </c>
      <c r="Z100" s="174">
        <v>9461.5969999999998</v>
      </c>
      <c r="AA100" s="174">
        <v>0</v>
      </c>
      <c r="AB100" s="174">
        <f t="shared" si="31"/>
        <v>9866.4759744497605</v>
      </c>
      <c r="AC100" s="174">
        <f t="shared" si="32"/>
        <v>0</v>
      </c>
      <c r="AE100" s="174">
        <v>1169.3240409390189</v>
      </c>
      <c r="AG100" s="175">
        <v>0</v>
      </c>
      <c r="AH100" s="5">
        <v>0</v>
      </c>
      <c r="AI100" s="5">
        <v>0</v>
      </c>
      <c r="AL100" s="177">
        <v>-746.27792890000001</v>
      </c>
      <c r="AM100" s="178">
        <v>-6779.6610170000004</v>
      </c>
      <c r="AN100" s="178">
        <f t="shared" si="33"/>
        <v>6779.6610170000004</v>
      </c>
      <c r="AO100" s="178">
        <f t="shared" si="34"/>
        <v>0</v>
      </c>
      <c r="AP100" s="178">
        <v>-1553.672292</v>
      </c>
      <c r="AQ100" s="178">
        <f t="shared" si="35"/>
        <v>1553.672292</v>
      </c>
      <c r="AR100" s="178">
        <f t="shared" si="36"/>
        <v>0</v>
      </c>
      <c r="AS100" s="178">
        <v>5192.4278765299996</v>
      </c>
      <c r="AT100" s="178">
        <f t="shared" si="37"/>
        <v>0</v>
      </c>
      <c r="AU100" s="178">
        <f t="shared" si="38"/>
        <v>5192.4278765299996</v>
      </c>
      <c r="AV100" s="178">
        <v>0</v>
      </c>
      <c r="AZ100" s="32">
        <v>0</v>
      </c>
      <c r="BA100" s="5">
        <f t="shared" si="21"/>
        <v>0</v>
      </c>
    </row>
    <row r="101" spans="2:53" x14ac:dyDescent="0.35">
      <c r="B101" s="173">
        <f t="shared" si="39"/>
        <v>96</v>
      </c>
      <c r="C101" s="174">
        <v>-3424.1227561421701</v>
      </c>
      <c r="D101" s="174">
        <f t="shared" si="22"/>
        <v>0</v>
      </c>
      <c r="E101" s="174">
        <f t="shared" si="23"/>
        <v>3424.1227561421701</v>
      </c>
      <c r="F101" s="174">
        <v>-289.40511579924998</v>
      </c>
      <c r="G101" s="174">
        <f t="shared" si="24"/>
        <v>0</v>
      </c>
      <c r="H101" s="174">
        <f t="shared" si="25"/>
        <v>289.40511579924998</v>
      </c>
      <c r="I101" s="174">
        <v>35023.535000000003</v>
      </c>
      <c r="J101" s="174">
        <v>2172.7939999999999</v>
      </c>
      <c r="K101" s="174">
        <f t="shared" si="26"/>
        <v>40909.856871941425</v>
      </c>
      <c r="L101" s="174">
        <f t="shared" si="27"/>
        <v>0</v>
      </c>
      <c r="N101" s="174">
        <v>10493.065843074541</v>
      </c>
      <c r="O101" s="174">
        <v>1342.4069999999999</v>
      </c>
      <c r="P101" s="174">
        <v>151.11548354000001</v>
      </c>
      <c r="Q101" s="174">
        <f t="shared" si="28"/>
        <v>11986.588326614539</v>
      </c>
      <c r="R101" s="176"/>
      <c r="S101" s="173">
        <v>96</v>
      </c>
      <c r="T101" s="174">
        <v>-187.05462745803999</v>
      </c>
      <c r="U101" s="174">
        <f t="shared" si="40"/>
        <v>0</v>
      </c>
      <c r="V101" s="174">
        <f t="shared" si="41"/>
        <v>187.05462745803999</v>
      </c>
      <c r="W101" s="174">
        <v>-2624.7079725419599</v>
      </c>
      <c r="X101" s="174">
        <f t="shared" si="29"/>
        <v>0</v>
      </c>
      <c r="Y101" s="174">
        <f t="shared" si="30"/>
        <v>2624.7079725419599</v>
      </c>
      <c r="Z101" s="174">
        <v>9024.4539999999997</v>
      </c>
      <c r="AA101" s="174">
        <v>0</v>
      </c>
      <c r="AB101" s="174">
        <f t="shared" si="31"/>
        <v>11836.2166</v>
      </c>
      <c r="AC101" s="174">
        <f t="shared" si="32"/>
        <v>0</v>
      </c>
      <c r="AE101" s="174">
        <v>1169.3240409390189</v>
      </c>
      <c r="AG101" s="175">
        <v>0</v>
      </c>
      <c r="AH101" s="5">
        <v>0</v>
      </c>
      <c r="AI101" s="5">
        <v>0</v>
      </c>
      <c r="AL101" s="177">
        <v>0</v>
      </c>
      <c r="AM101" s="178">
        <v>-6779.6610170000004</v>
      </c>
      <c r="AN101" s="178">
        <f t="shared" si="33"/>
        <v>6779.6610170000004</v>
      </c>
      <c r="AO101" s="178">
        <f t="shared" si="34"/>
        <v>0</v>
      </c>
      <c r="AP101" s="178">
        <v>-703.41241008999998</v>
      </c>
      <c r="AQ101" s="178">
        <f t="shared" si="35"/>
        <v>703.41241008999998</v>
      </c>
      <c r="AR101" s="178">
        <f t="shared" si="36"/>
        <v>0</v>
      </c>
      <c r="AS101" s="178">
        <v>6237.3278765300001</v>
      </c>
      <c r="AT101" s="178">
        <f t="shared" si="37"/>
        <v>0</v>
      </c>
      <c r="AU101" s="178">
        <f t="shared" si="38"/>
        <v>6237.3278765300001</v>
      </c>
      <c r="AV101" s="178">
        <v>0</v>
      </c>
      <c r="AZ101" s="32">
        <v>0</v>
      </c>
      <c r="BA101" s="5">
        <f t="shared" si="21"/>
        <v>0</v>
      </c>
    </row>
    <row r="102" spans="2:53" x14ac:dyDescent="0.35">
      <c r="B102" s="173">
        <f t="shared" si="39"/>
        <v>97</v>
      </c>
      <c r="C102" s="174">
        <v>-7902.2693730965502</v>
      </c>
      <c r="D102" s="174">
        <f t="shared" si="22"/>
        <v>0</v>
      </c>
      <c r="E102" s="174">
        <f t="shared" si="23"/>
        <v>7902.2693730965502</v>
      </c>
      <c r="F102" s="174">
        <v>-672.56105394971007</v>
      </c>
      <c r="G102" s="174">
        <f t="shared" si="24"/>
        <v>0</v>
      </c>
      <c r="H102" s="174">
        <f t="shared" si="25"/>
        <v>672.56105394971007</v>
      </c>
      <c r="I102" s="174">
        <v>32393.161</v>
      </c>
      <c r="J102" s="174">
        <v>2087.768</v>
      </c>
      <c r="K102" s="174">
        <f t="shared" si="26"/>
        <v>43055.759427046258</v>
      </c>
      <c r="L102" s="174">
        <f t="shared" si="27"/>
        <v>0</v>
      </c>
      <c r="N102" s="174">
        <v>10493.065843074541</v>
      </c>
      <c r="O102" s="174">
        <v>1342.4069999999999</v>
      </c>
      <c r="P102" s="174">
        <v>161.46733538999999</v>
      </c>
      <c r="Q102" s="174">
        <f t="shared" si="28"/>
        <v>11996.94017846454</v>
      </c>
      <c r="R102" s="176"/>
      <c r="S102" s="173">
        <v>97</v>
      </c>
      <c r="T102" s="174">
        <v>-648.89212765956995</v>
      </c>
      <c r="U102" s="174">
        <f t="shared" si="40"/>
        <v>0</v>
      </c>
      <c r="V102" s="174">
        <f t="shared" si="41"/>
        <v>648.89212765956995</v>
      </c>
      <c r="W102" s="174">
        <v>-246.98723404255</v>
      </c>
      <c r="X102" s="174">
        <f t="shared" si="29"/>
        <v>0</v>
      </c>
      <c r="Y102" s="174">
        <f t="shared" si="30"/>
        <v>246.98723404255</v>
      </c>
      <c r="Z102" s="174">
        <v>8311.9560000000001</v>
      </c>
      <c r="AA102" s="174">
        <v>0</v>
      </c>
      <c r="AB102" s="174">
        <f t="shared" si="31"/>
        <v>9207.8353617021203</v>
      </c>
      <c r="AC102" s="174">
        <f t="shared" si="32"/>
        <v>0</v>
      </c>
      <c r="AE102" s="174">
        <v>1260.738922991665</v>
      </c>
      <c r="AG102" s="175">
        <v>0</v>
      </c>
      <c r="AH102" s="5">
        <v>0</v>
      </c>
      <c r="AI102" s="5">
        <v>0</v>
      </c>
      <c r="AL102" s="177">
        <v>0</v>
      </c>
      <c r="AM102" s="178">
        <v>-6779.6610170000004</v>
      </c>
      <c r="AN102" s="178">
        <f t="shared" si="33"/>
        <v>6779.6610170000004</v>
      </c>
      <c r="AO102" s="178">
        <f t="shared" si="34"/>
        <v>0</v>
      </c>
      <c r="AP102" s="178">
        <v>-904.75671642999998</v>
      </c>
      <c r="AQ102" s="178">
        <f t="shared" si="35"/>
        <v>904.75671642999998</v>
      </c>
      <c r="AR102" s="178">
        <f t="shared" si="36"/>
        <v>0</v>
      </c>
      <c r="AS102" s="178">
        <v>6035.9825841399997</v>
      </c>
      <c r="AT102" s="178">
        <f t="shared" si="37"/>
        <v>0</v>
      </c>
      <c r="AU102" s="178">
        <f t="shared" si="38"/>
        <v>6035.9825841399997</v>
      </c>
      <c r="AV102" s="178">
        <v>0</v>
      </c>
      <c r="AZ102" s="32">
        <v>0</v>
      </c>
      <c r="BA102" s="5">
        <f t="shared" si="21"/>
        <v>0</v>
      </c>
    </row>
    <row r="103" spans="2:53" x14ac:dyDescent="0.35">
      <c r="B103" s="173">
        <f t="shared" si="39"/>
        <v>98</v>
      </c>
      <c r="C103" s="174">
        <v>-3181.2952607027401</v>
      </c>
      <c r="D103" s="174">
        <f t="shared" si="22"/>
        <v>0</v>
      </c>
      <c r="E103" s="174">
        <f t="shared" si="23"/>
        <v>3181.2952607027401</v>
      </c>
      <c r="F103" s="174">
        <v>-27.6414893617</v>
      </c>
      <c r="G103" s="174">
        <f t="shared" si="24"/>
        <v>0</v>
      </c>
      <c r="H103" s="174">
        <f t="shared" si="25"/>
        <v>27.6414893617</v>
      </c>
      <c r="I103" s="174">
        <v>30511.718000000001</v>
      </c>
      <c r="J103" s="174">
        <v>2014.348</v>
      </c>
      <c r="K103" s="174">
        <f t="shared" si="26"/>
        <v>35735.002750064436</v>
      </c>
      <c r="L103" s="174">
        <f t="shared" si="27"/>
        <v>0</v>
      </c>
      <c r="N103" s="174">
        <v>10493.065843074541</v>
      </c>
      <c r="O103" s="174">
        <v>1342.4069999999999</v>
      </c>
      <c r="P103" s="174">
        <v>168.10622427999999</v>
      </c>
      <c r="Q103" s="174">
        <f t="shared" si="28"/>
        <v>12003.57906735454</v>
      </c>
      <c r="R103" s="176"/>
      <c r="S103" s="173">
        <v>98</v>
      </c>
      <c r="T103" s="174">
        <v>-643.81021276595993</v>
      </c>
      <c r="U103" s="174">
        <f t="shared" si="40"/>
        <v>0</v>
      </c>
      <c r="V103" s="174">
        <f t="shared" si="41"/>
        <v>643.81021276595993</v>
      </c>
      <c r="W103" s="174">
        <v>-3074.8353872340399</v>
      </c>
      <c r="X103" s="174">
        <f t="shared" si="29"/>
        <v>0</v>
      </c>
      <c r="Y103" s="174">
        <f t="shared" si="30"/>
        <v>3074.8353872340399</v>
      </c>
      <c r="Z103" s="174">
        <v>7901.4470000000001</v>
      </c>
      <c r="AA103" s="174">
        <v>0</v>
      </c>
      <c r="AB103" s="174">
        <f t="shared" si="31"/>
        <v>11620.0926</v>
      </c>
      <c r="AC103" s="174">
        <f t="shared" si="32"/>
        <v>0</v>
      </c>
      <c r="AE103" s="174">
        <v>1260.738922991665</v>
      </c>
      <c r="AG103" s="175">
        <v>0</v>
      </c>
      <c r="AH103" s="5">
        <v>0</v>
      </c>
      <c r="AI103" s="5">
        <v>0</v>
      </c>
      <c r="AL103" s="177">
        <v>353.90529597</v>
      </c>
      <c r="AM103" s="178">
        <v>-6779.6610170000004</v>
      </c>
      <c r="AN103" s="178">
        <f t="shared" si="33"/>
        <v>6779.6610170000004</v>
      </c>
      <c r="AO103" s="178">
        <f t="shared" si="34"/>
        <v>0</v>
      </c>
      <c r="AP103" s="178">
        <v>-904.75671642999998</v>
      </c>
      <c r="AQ103" s="178">
        <f t="shared" si="35"/>
        <v>904.75671642999998</v>
      </c>
      <c r="AR103" s="178">
        <f t="shared" si="36"/>
        <v>0</v>
      </c>
      <c r="AS103" s="178">
        <v>6035.9825841399997</v>
      </c>
      <c r="AT103" s="178">
        <f t="shared" si="37"/>
        <v>0</v>
      </c>
      <c r="AU103" s="178">
        <f t="shared" si="38"/>
        <v>6035.9825841399997</v>
      </c>
      <c r="AV103" s="178">
        <v>0</v>
      </c>
      <c r="AZ103" s="32">
        <v>0</v>
      </c>
      <c r="BA103" s="5">
        <f t="shared" si="21"/>
        <v>0</v>
      </c>
    </row>
    <row r="104" spans="2:53" x14ac:dyDescent="0.35">
      <c r="B104" s="173">
        <f t="shared" si="39"/>
        <v>99</v>
      </c>
      <c r="C104" s="174">
        <v>-3784.5504585245799</v>
      </c>
      <c r="D104" s="174">
        <f t="shared" si="22"/>
        <v>0</v>
      </c>
      <c r="E104" s="174">
        <f t="shared" si="23"/>
        <v>3784.5504585245799</v>
      </c>
      <c r="F104" s="174">
        <v>-3381.0148936170199</v>
      </c>
      <c r="G104" s="174">
        <f t="shared" si="24"/>
        <v>0</v>
      </c>
      <c r="H104" s="174">
        <f t="shared" si="25"/>
        <v>3381.0148936170199</v>
      </c>
      <c r="I104" s="174">
        <v>29434.078000000001</v>
      </c>
      <c r="J104" s="174">
        <v>1970.048</v>
      </c>
      <c r="K104" s="174">
        <f t="shared" si="26"/>
        <v>38569.691352141606</v>
      </c>
      <c r="L104" s="174">
        <f t="shared" si="27"/>
        <v>0</v>
      </c>
      <c r="N104" s="174">
        <v>10493.065843074541</v>
      </c>
      <c r="O104" s="174">
        <v>1342.4069999999999</v>
      </c>
      <c r="P104" s="174">
        <v>184.57458847999999</v>
      </c>
      <c r="Q104" s="174">
        <f t="shared" si="28"/>
        <v>12020.04743155454</v>
      </c>
      <c r="R104" s="176"/>
      <c r="S104" s="173">
        <v>99</v>
      </c>
      <c r="T104" s="174">
        <v>-1162.2853191489398</v>
      </c>
      <c r="U104" s="174">
        <f t="shared" si="40"/>
        <v>0</v>
      </c>
      <c r="V104" s="174">
        <f t="shared" si="41"/>
        <v>1162.2853191489398</v>
      </c>
      <c r="W104" s="174">
        <v>-177.81170212766</v>
      </c>
      <c r="X104" s="174">
        <f t="shared" si="29"/>
        <v>0</v>
      </c>
      <c r="Y104" s="174">
        <f t="shared" si="30"/>
        <v>177.81170212766</v>
      </c>
      <c r="Z104" s="174">
        <v>7535.9009999999998</v>
      </c>
      <c r="AA104" s="174">
        <v>0</v>
      </c>
      <c r="AB104" s="174">
        <f t="shared" si="31"/>
        <v>8875.9980212766004</v>
      </c>
      <c r="AC104" s="174">
        <f t="shared" si="32"/>
        <v>0</v>
      </c>
      <c r="AE104" s="174">
        <v>1260.738922991665</v>
      </c>
      <c r="AG104" s="175">
        <v>0</v>
      </c>
      <c r="AH104" s="5">
        <v>0</v>
      </c>
      <c r="AI104" s="5">
        <v>0</v>
      </c>
      <c r="AL104" s="177">
        <v>2858.6637063200001</v>
      </c>
      <c r="AM104" s="178">
        <v>-6779.6610170000004</v>
      </c>
      <c r="AN104" s="178">
        <f t="shared" si="33"/>
        <v>6779.6610170000004</v>
      </c>
      <c r="AO104" s="178">
        <f t="shared" si="34"/>
        <v>0</v>
      </c>
      <c r="AP104" s="178">
        <v>-672.09336856000004</v>
      </c>
      <c r="AQ104" s="178">
        <f t="shared" si="35"/>
        <v>672.09336856000004</v>
      </c>
      <c r="AR104" s="178">
        <f t="shared" si="36"/>
        <v>0</v>
      </c>
      <c r="AS104" s="178">
        <v>6268.6459320100003</v>
      </c>
      <c r="AT104" s="178">
        <f t="shared" si="37"/>
        <v>0</v>
      </c>
      <c r="AU104" s="178">
        <f t="shared" si="38"/>
        <v>6268.6459320100003</v>
      </c>
      <c r="AV104" s="178">
        <v>0</v>
      </c>
      <c r="AZ104" s="32">
        <v>0</v>
      </c>
      <c r="BA104" s="5">
        <f t="shared" si="21"/>
        <v>0</v>
      </c>
    </row>
    <row r="105" spans="2:53" x14ac:dyDescent="0.35">
      <c r="B105" s="173">
        <f t="shared" si="39"/>
        <v>100</v>
      </c>
      <c r="C105" s="174">
        <v>-5691.1177503624003</v>
      </c>
      <c r="D105" s="174">
        <f t="shared" si="22"/>
        <v>0</v>
      </c>
      <c r="E105" s="174">
        <f t="shared" si="23"/>
        <v>5691.1177503624003</v>
      </c>
      <c r="F105" s="174">
        <v>-1693.0478723404301</v>
      </c>
      <c r="G105" s="174">
        <f t="shared" si="24"/>
        <v>0</v>
      </c>
      <c r="H105" s="174">
        <f t="shared" si="25"/>
        <v>1693.0478723404301</v>
      </c>
      <c r="I105" s="174">
        <v>29061.137999999999</v>
      </c>
      <c r="J105" s="174">
        <v>1948.9480000000001</v>
      </c>
      <c r="K105" s="174">
        <f t="shared" si="26"/>
        <v>38394.251622702825</v>
      </c>
      <c r="L105" s="174">
        <f t="shared" si="27"/>
        <v>0</v>
      </c>
      <c r="N105" s="174">
        <v>10493.065843074541</v>
      </c>
      <c r="O105" s="174">
        <v>1342.4069999999999</v>
      </c>
      <c r="P105" s="174">
        <v>207.81121399</v>
      </c>
      <c r="Q105" s="174">
        <f t="shared" si="28"/>
        <v>12043.28405706454</v>
      </c>
      <c r="R105" s="176"/>
      <c r="S105" s="173">
        <v>100</v>
      </c>
      <c r="T105" s="174">
        <v>-612.32085106382999</v>
      </c>
      <c r="U105" s="174">
        <f t="shared" si="40"/>
        <v>0</v>
      </c>
      <c r="V105" s="174">
        <f t="shared" si="41"/>
        <v>612.32085106382999</v>
      </c>
      <c r="W105" s="174">
        <v>-2990.0315191489399</v>
      </c>
      <c r="X105" s="174">
        <f t="shared" si="29"/>
        <v>0</v>
      </c>
      <c r="Y105" s="174">
        <f t="shared" si="30"/>
        <v>2990.0315191489399</v>
      </c>
      <c r="Z105" s="174">
        <v>7375.9170000000004</v>
      </c>
      <c r="AA105" s="174">
        <v>0</v>
      </c>
      <c r="AB105" s="174">
        <f t="shared" si="31"/>
        <v>10978.269370212771</v>
      </c>
      <c r="AC105" s="174">
        <f t="shared" si="32"/>
        <v>0</v>
      </c>
      <c r="AE105" s="174">
        <v>1260.738922991665</v>
      </c>
      <c r="AG105" s="175">
        <v>0</v>
      </c>
      <c r="AH105" s="5">
        <v>0</v>
      </c>
      <c r="AI105" s="5">
        <v>0</v>
      </c>
      <c r="AL105" s="177">
        <v>0</v>
      </c>
      <c r="AM105" s="178">
        <v>-6779.6610170000004</v>
      </c>
      <c r="AN105" s="178">
        <f t="shared" si="33"/>
        <v>6779.6610170000004</v>
      </c>
      <c r="AO105" s="178">
        <f t="shared" si="34"/>
        <v>0</v>
      </c>
      <c r="AP105" s="178">
        <v>-574.75671642999998</v>
      </c>
      <c r="AQ105" s="178">
        <f t="shared" si="35"/>
        <v>574.75671642999998</v>
      </c>
      <c r="AR105" s="178">
        <f t="shared" si="36"/>
        <v>0</v>
      </c>
      <c r="AS105" s="178">
        <v>6365.9825841399997</v>
      </c>
      <c r="AT105" s="178">
        <f t="shared" si="37"/>
        <v>0</v>
      </c>
      <c r="AU105" s="178">
        <f t="shared" si="38"/>
        <v>6365.9825841399997</v>
      </c>
      <c r="AV105" s="178">
        <v>0</v>
      </c>
      <c r="AZ105" s="32">
        <v>0</v>
      </c>
      <c r="BA105" s="5">
        <f t="shared" si="21"/>
        <v>0</v>
      </c>
    </row>
    <row r="106" spans="2:53" x14ac:dyDescent="0.35">
      <c r="B106" s="173">
        <f t="shared" si="39"/>
        <v>101</v>
      </c>
      <c r="C106" s="174">
        <v>-12406.506002578961</v>
      </c>
      <c r="D106" s="174">
        <f t="shared" si="22"/>
        <v>0</v>
      </c>
      <c r="E106" s="174">
        <f t="shared" si="23"/>
        <v>12406.506002578961</v>
      </c>
      <c r="F106" s="174">
        <v>-1693.0510638297901</v>
      </c>
      <c r="G106" s="174">
        <f t="shared" si="24"/>
        <v>0</v>
      </c>
      <c r="H106" s="174">
        <f t="shared" si="25"/>
        <v>1693.0510638297901</v>
      </c>
      <c r="I106" s="174">
        <v>29841.723999999998</v>
      </c>
      <c r="J106" s="174">
        <v>1938.106</v>
      </c>
      <c r="K106" s="174">
        <f t="shared" si="26"/>
        <v>45879.387066408744</v>
      </c>
      <c r="L106" s="174">
        <f t="shared" si="27"/>
        <v>0</v>
      </c>
      <c r="N106" s="174">
        <v>10508.77584392489</v>
      </c>
      <c r="O106" s="174">
        <v>1342.4069999999999</v>
      </c>
      <c r="P106" s="174">
        <v>241.13708847999999</v>
      </c>
      <c r="Q106" s="174">
        <f t="shared" si="28"/>
        <v>12092.319932404889</v>
      </c>
      <c r="R106" s="176"/>
      <c r="S106" s="173">
        <v>101</v>
      </c>
      <c r="T106" s="174">
        <v>-1156.7938297872299</v>
      </c>
      <c r="U106" s="174">
        <f t="shared" si="40"/>
        <v>0</v>
      </c>
      <c r="V106" s="174">
        <f t="shared" si="41"/>
        <v>1156.7938297872299</v>
      </c>
      <c r="W106" s="174">
        <v>-2489.0947739594799</v>
      </c>
      <c r="X106" s="174">
        <f t="shared" si="29"/>
        <v>0</v>
      </c>
      <c r="Y106" s="174">
        <f t="shared" si="30"/>
        <v>2489.0947739594799</v>
      </c>
      <c r="Z106" s="174">
        <v>7356.6719999999996</v>
      </c>
      <c r="AA106" s="174">
        <v>0</v>
      </c>
      <c r="AB106" s="174">
        <f t="shared" si="31"/>
        <v>11002.56060374671</v>
      </c>
      <c r="AC106" s="174">
        <f t="shared" si="32"/>
        <v>0</v>
      </c>
      <c r="AE106" s="174">
        <v>1260.738922991665</v>
      </c>
      <c r="AG106" s="175">
        <v>0</v>
      </c>
      <c r="AH106" s="5">
        <v>0</v>
      </c>
      <c r="AI106" s="5">
        <v>0</v>
      </c>
      <c r="AL106" s="177">
        <v>0</v>
      </c>
      <c r="AM106" s="178">
        <v>-6779.6610170000004</v>
      </c>
      <c r="AN106" s="178">
        <f t="shared" si="33"/>
        <v>6779.6610170000004</v>
      </c>
      <c r="AO106" s="178">
        <f t="shared" si="34"/>
        <v>0</v>
      </c>
      <c r="AP106" s="178">
        <v>-904.29683451999995</v>
      </c>
      <c r="AQ106" s="178">
        <f t="shared" si="35"/>
        <v>904.29683451999995</v>
      </c>
      <c r="AR106" s="178">
        <f t="shared" si="36"/>
        <v>0</v>
      </c>
      <c r="AS106" s="178">
        <v>6036.9023479699999</v>
      </c>
      <c r="AT106" s="178">
        <f t="shared" si="37"/>
        <v>0</v>
      </c>
      <c r="AU106" s="178">
        <f t="shared" si="38"/>
        <v>6036.9023479699999</v>
      </c>
      <c r="AV106" s="178">
        <v>0</v>
      </c>
      <c r="AZ106" s="32">
        <v>0</v>
      </c>
      <c r="BA106" s="5">
        <f t="shared" si="21"/>
        <v>0</v>
      </c>
    </row>
    <row r="107" spans="2:53" x14ac:dyDescent="0.35">
      <c r="B107" s="173">
        <f t="shared" si="39"/>
        <v>102</v>
      </c>
      <c r="C107" s="174">
        <v>-8948.6730765592201</v>
      </c>
      <c r="D107" s="174">
        <f t="shared" si="22"/>
        <v>0</v>
      </c>
      <c r="E107" s="174">
        <f t="shared" si="23"/>
        <v>8948.6730765592201</v>
      </c>
      <c r="F107" s="174">
        <v>-2879.10123404255</v>
      </c>
      <c r="G107" s="174">
        <f t="shared" si="24"/>
        <v>0</v>
      </c>
      <c r="H107" s="174">
        <f t="shared" si="25"/>
        <v>2879.10123404255</v>
      </c>
      <c r="I107" s="174">
        <v>31994.713</v>
      </c>
      <c r="J107" s="174">
        <v>1947.2539999999999</v>
      </c>
      <c r="K107" s="174">
        <f t="shared" si="26"/>
        <v>45769.74131060177</v>
      </c>
      <c r="L107" s="174">
        <f t="shared" si="27"/>
        <v>0</v>
      </c>
      <c r="N107" s="174">
        <v>10540.1958456256</v>
      </c>
      <c r="O107" s="174">
        <v>1342.4069999999999</v>
      </c>
      <c r="P107" s="174">
        <v>281.73379629999999</v>
      </c>
      <c r="Q107" s="174">
        <f t="shared" si="28"/>
        <v>12164.336641925598</v>
      </c>
      <c r="R107" s="176"/>
      <c r="S107" s="173">
        <v>102</v>
      </c>
      <c r="T107" s="174">
        <v>-531.57612765957003</v>
      </c>
      <c r="U107" s="174">
        <f t="shared" si="40"/>
        <v>0</v>
      </c>
      <c r="V107" s="174">
        <f t="shared" si="41"/>
        <v>531.57612765957003</v>
      </c>
      <c r="W107" s="174">
        <v>-1159.7527191489401</v>
      </c>
      <c r="X107" s="174">
        <f t="shared" si="29"/>
        <v>0</v>
      </c>
      <c r="Y107" s="174">
        <f t="shared" si="30"/>
        <v>1159.7527191489401</v>
      </c>
      <c r="Z107" s="174">
        <v>7499.22</v>
      </c>
      <c r="AA107" s="174">
        <v>0</v>
      </c>
      <c r="AB107" s="174">
        <f t="shared" si="31"/>
        <v>9190.5488468085096</v>
      </c>
      <c r="AC107" s="174">
        <f t="shared" si="32"/>
        <v>0</v>
      </c>
      <c r="AE107" s="174">
        <v>1358.695399468565</v>
      </c>
      <c r="AG107" s="175">
        <v>0</v>
      </c>
      <c r="AH107" s="5">
        <v>0</v>
      </c>
      <c r="AI107" s="5">
        <v>0</v>
      </c>
      <c r="AL107" s="177">
        <v>1329.8327752099999</v>
      </c>
      <c r="AM107" s="178">
        <v>-6779.6610170000004</v>
      </c>
      <c r="AN107" s="178">
        <f t="shared" si="33"/>
        <v>6779.6610170000004</v>
      </c>
      <c r="AO107" s="178">
        <f t="shared" si="34"/>
        <v>0</v>
      </c>
      <c r="AP107" s="178">
        <v>-903.37707068999998</v>
      </c>
      <c r="AQ107" s="178">
        <f t="shared" si="35"/>
        <v>903.37707068999998</v>
      </c>
      <c r="AR107" s="178">
        <f t="shared" si="36"/>
        <v>0</v>
      </c>
      <c r="AS107" s="178">
        <v>6038.7418756200004</v>
      </c>
      <c r="AT107" s="178">
        <f t="shared" si="37"/>
        <v>0</v>
      </c>
      <c r="AU107" s="178">
        <f t="shared" si="38"/>
        <v>6038.7418756200004</v>
      </c>
      <c r="AV107" s="178">
        <v>0</v>
      </c>
      <c r="AZ107" s="32">
        <v>0</v>
      </c>
      <c r="BA107" s="5">
        <f t="shared" si="21"/>
        <v>0</v>
      </c>
    </row>
    <row r="108" spans="2:53" x14ac:dyDescent="0.35">
      <c r="B108" s="173">
        <f t="shared" si="39"/>
        <v>103</v>
      </c>
      <c r="C108" s="174">
        <v>-8969.6965908093589</v>
      </c>
      <c r="D108" s="174">
        <f t="shared" si="22"/>
        <v>0</v>
      </c>
      <c r="E108" s="174">
        <f t="shared" si="23"/>
        <v>8969.6965908093589</v>
      </c>
      <c r="F108" s="174">
        <v>-672.43258586459001</v>
      </c>
      <c r="G108" s="174">
        <f t="shared" si="24"/>
        <v>0</v>
      </c>
      <c r="H108" s="174">
        <f t="shared" si="25"/>
        <v>672.43258586459001</v>
      </c>
      <c r="I108" s="174">
        <v>35044.982000000004</v>
      </c>
      <c r="J108" s="174">
        <v>1986.681</v>
      </c>
      <c r="K108" s="174">
        <f t="shared" si="26"/>
        <v>46673.792176673946</v>
      </c>
      <c r="L108" s="174">
        <f t="shared" si="27"/>
        <v>0</v>
      </c>
      <c r="N108" s="174">
        <v>10555.905846475949</v>
      </c>
      <c r="O108" s="174">
        <v>1342.4069999999999</v>
      </c>
      <c r="P108" s="174">
        <v>295.48328189</v>
      </c>
      <c r="Q108" s="174">
        <f t="shared" si="28"/>
        <v>12193.796128365948</v>
      </c>
      <c r="R108" s="176"/>
      <c r="S108" s="173">
        <v>103</v>
      </c>
      <c r="T108" s="174">
        <v>-430.65748936170002</v>
      </c>
      <c r="U108" s="174">
        <f t="shared" si="40"/>
        <v>0</v>
      </c>
      <c r="V108" s="174">
        <f t="shared" si="41"/>
        <v>430.65748936170002</v>
      </c>
      <c r="W108" s="174">
        <v>-941.54356595745003</v>
      </c>
      <c r="X108" s="174">
        <f t="shared" si="29"/>
        <v>0</v>
      </c>
      <c r="Y108" s="174">
        <f t="shared" si="30"/>
        <v>941.54356595745003</v>
      </c>
      <c r="Z108" s="174">
        <v>7871.585</v>
      </c>
      <c r="AA108" s="174">
        <v>0</v>
      </c>
      <c r="AB108" s="174">
        <f t="shared" si="31"/>
        <v>9243.7860553191495</v>
      </c>
      <c r="AC108" s="174">
        <f t="shared" si="32"/>
        <v>0</v>
      </c>
      <c r="AE108" s="174">
        <v>1456.651875945465</v>
      </c>
      <c r="AG108" s="175">
        <v>0</v>
      </c>
      <c r="AH108" s="5">
        <v>0</v>
      </c>
      <c r="AI108" s="5">
        <v>0</v>
      </c>
      <c r="AL108" s="177">
        <v>3030.0808235099998</v>
      </c>
      <c r="AM108" s="178">
        <v>-6779.6610170000004</v>
      </c>
      <c r="AN108" s="178">
        <f t="shared" si="33"/>
        <v>6779.6610170000004</v>
      </c>
      <c r="AO108" s="178">
        <f t="shared" si="34"/>
        <v>0</v>
      </c>
      <c r="AP108" s="178">
        <v>-572.91718877999995</v>
      </c>
      <c r="AQ108" s="178">
        <f t="shared" si="35"/>
        <v>572.91718877999995</v>
      </c>
      <c r="AR108" s="178">
        <f t="shared" si="36"/>
        <v>0</v>
      </c>
      <c r="AS108" s="178">
        <v>6369.6616394399998</v>
      </c>
      <c r="AT108" s="178">
        <f t="shared" si="37"/>
        <v>0</v>
      </c>
      <c r="AU108" s="178">
        <f t="shared" si="38"/>
        <v>6369.6616394399998</v>
      </c>
      <c r="AV108" s="178">
        <v>0</v>
      </c>
      <c r="AZ108" s="32">
        <v>0</v>
      </c>
      <c r="BA108" s="5">
        <f t="shared" si="21"/>
        <v>0</v>
      </c>
    </row>
    <row r="109" spans="2:53" x14ac:dyDescent="0.35">
      <c r="B109" s="173">
        <f t="shared" si="39"/>
        <v>104</v>
      </c>
      <c r="C109" s="174">
        <v>-10081.127806199711</v>
      </c>
      <c r="D109" s="174">
        <f t="shared" si="22"/>
        <v>0</v>
      </c>
      <c r="E109" s="174">
        <f t="shared" si="23"/>
        <v>10081.127806199711</v>
      </c>
      <c r="F109" s="174">
        <v>-1407.8442978723399</v>
      </c>
      <c r="G109" s="174">
        <f t="shared" si="24"/>
        <v>0</v>
      </c>
      <c r="H109" s="174">
        <f t="shared" si="25"/>
        <v>1407.8442978723399</v>
      </c>
      <c r="I109" s="174">
        <v>37769.040999999997</v>
      </c>
      <c r="J109" s="174">
        <v>2045.454</v>
      </c>
      <c r="K109" s="174">
        <f t="shared" si="26"/>
        <v>51303.467104072042</v>
      </c>
      <c r="L109" s="174">
        <f t="shared" si="27"/>
        <v>0</v>
      </c>
      <c r="N109" s="174">
        <v>10571.615847326309</v>
      </c>
      <c r="O109" s="174">
        <v>1342.4069999999999</v>
      </c>
      <c r="P109" s="174">
        <v>289.01286008</v>
      </c>
      <c r="Q109" s="174">
        <f t="shared" si="28"/>
        <v>12203.035707406309</v>
      </c>
      <c r="R109" s="176"/>
      <c r="S109" s="173">
        <v>104</v>
      </c>
      <c r="T109" s="174">
        <v>-422.7489787234</v>
      </c>
      <c r="U109" s="174">
        <f t="shared" si="40"/>
        <v>0</v>
      </c>
      <c r="V109" s="174">
        <f t="shared" si="41"/>
        <v>422.7489787234</v>
      </c>
      <c r="W109" s="174">
        <v>-141.71063829786999</v>
      </c>
      <c r="X109" s="174">
        <f t="shared" si="29"/>
        <v>0</v>
      </c>
      <c r="Y109" s="174">
        <f t="shared" si="30"/>
        <v>141.71063829786999</v>
      </c>
      <c r="Z109" s="174">
        <v>8419.3709999999992</v>
      </c>
      <c r="AA109" s="174">
        <v>0</v>
      </c>
      <c r="AB109" s="174">
        <f t="shared" si="31"/>
        <v>8983.8306170212691</v>
      </c>
      <c r="AC109" s="174">
        <f t="shared" si="32"/>
        <v>0</v>
      </c>
      <c r="AE109" s="174">
        <v>1549.452748397264</v>
      </c>
      <c r="AG109" s="175">
        <v>0</v>
      </c>
      <c r="AH109" s="5">
        <v>0</v>
      </c>
      <c r="AI109" s="5">
        <v>0</v>
      </c>
      <c r="AL109" s="177">
        <v>197.61554663999999</v>
      </c>
      <c r="AM109" s="178">
        <v>-6779.6610170000004</v>
      </c>
      <c r="AN109" s="178">
        <f t="shared" si="33"/>
        <v>6779.6610170000004</v>
      </c>
      <c r="AO109" s="178">
        <f t="shared" si="34"/>
        <v>0</v>
      </c>
      <c r="AP109" s="178">
        <v>-572.45730687000002</v>
      </c>
      <c r="AQ109" s="178">
        <f t="shared" si="35"/>
        <v>572.45730687000002</v>
      </c>
      <c r="AR109" s="178">
        <f t="shared" si="36"/>
        <v>0</v>
      </c>
      <c r="AS109" s="178">
        <v>6370.58140327</v>
      </c>
      <c r="AT109" s="178">
        <f t="shared" si="37"/>
        <v>0</v>
      </c>
      <c r="AU109" s="178">
        <f t="shared" si="38"/>
        <v>6370.58140327</v>
      </c>
      <c r="AV109" s="178">
        <v>0</v>
      </c>
      <c r="AZ109" s="32">
        <v>0</v>
      </c>
      <c r="BA109" s="5">
        <f t="shared" si="21"/>
        <v>0</v>
      </c>
    </row>
    <row r="110" spans="2:53" x14ac:dyDescent="0.35">
      <c r="B110" s="173">
        <f t="shared" si="39"/>
        <v>105</v>
      </c>
      <c r="C110" s="174">
        <v>-10509.043861862459</v>
      </c>
      <c r="D110" s="174">
        <f t="shared" si="22"/>
        <v>0</v>
      </c>
      <c r="E110" s="174">
        <f t="shared" si="23"/>
        <v>10509.043861862459</v>
      </c>
      <c r="F110" s="174">
        <v>-1634.7613191489399</v>
      </c>
      <c r="G110" s="174">
        <f t="shared" si="24"/>
        <v>0</v>
      </c>
      <c r="H110" s="174">
        <f t="shared" si="25"/>
        <v>1634.7613191489399</v>
      </c>
      <c r="I110" s="174">
        <v>39568.949999999997</v>
      </c>
      <c r="J110" s="174">
        <v>2072.2359999999999</v>
      </c>
      <c r="K110" s="174">
        <f t="shared" si="26"/>
        <v>53784.991181011392</v>
      </c>
      <c r="L110" s="174">
        <f t="shared" si="27"/>
        <v>0</v>
      </c>
      <c r="N110" s="174">
        <v>10571.615847326309</v>
      </c>
      <c r="O110" s="174">
        <v>1342.4069999999999</v>
      </c>
      <c r="P110" s="174">
        <v>272.29501028999999</v>
      </c>
      <c r="Q110" s="174">
        <f t="shared" si="28"/>
        <v>12186.317857616308</v>
      </c>
      <c r="R110" s="176"/>
      <c r="S110" s="173">
        <v>105</v>
      </c>
      <c r="T110" s="174">
        <v>-408.34685106383</v>
      </c>
      <c r="U110" s="174">
        <f t="shared" si="40"/>
        <v>0</v>
      </c>
      <c r="V110" s="174">
        <f t="shared" si="41"/>
        <v>408.34685106383</v>
      </c>
      <c r="W110" s="174">
        <v>-889.48718297872006</v>
      </c>
      <c r="X110" s="174">
        <f t="shared" si="29"/>
        <v>0</v>
      </c>
      <c r="Y110" s="174">
        <f t="shared" si="30"/>
        <v>889.48718297872006</v>
      </c>
      <c r="Z110" s="174">
        <v>8942.4040000000005</v>
      </c>
      <c r="AA110" s="174">
        <v>0</v>
      </c>
      <c r="AB110" s="174">
        <f t="shared" si="31"/>
        <v>10240.23803404255</v>
      </c>
      <c r="AC110" s="174">
        <f t="shared" si="32"/>
        <v>0</v>
      </c>
      <c r="AE110" s="174">
        <v>1647.409224874164</v>
      </c>
      <c r="AG110" s="175">
        <v>0</v>
      </c>
      <c r="AH110" s="5">
        <v>0</v>
      </c>
      <c r="AI110" s="5">
        <v>0</v>
      </c>
      <c r="AL110" s="177">
        <v>843.23938495000004</v>
      </c>
      <c r="AM110" s="178">
        <v>-6779.6610170000004</v>
      </c>
      <c r="AN110" s="178">
        <f t="shared" si="33"/>
        <v>6779.6610170000004</v>
      </c>
      <c r="AO110" s="178">
        <f t="shared" si="34"/>
        <v>0</v>
      </c>
      <c r="AP110" s="178">
        <v>-572.45730687000002</v>
      </c>
      <c r="AQ110" s="178">
        <f t="shared" si="35"/>
        <v>572.45730687000002</v>
      </c>
      <c r="AR110" s="178">
        <f t="shared" si="36"/>
        <v>0</v>
      </c>
      <c r="AS110" s="178">
        <v>6473.6814032700004</v>
      </c>
      <c r="AT110" s="178">
        <f t="shared" si="37"/>
        <v>0</v>
      </c>
      <c r="AU110" s="178">
        <f t="shared" si="38"/>
        <v>6473.6814032700004</v>
      </c>
      <c r="AV110" s="178">
        <v>0</v>
      </c>
      <c r="AZ110" s="32">
        <v>0</v>
      </c>
      <c r="BA110" s="5">
        <f t="shared" si="21"/>
        <v>0</v>
      </c>
    </row>
    <row r="111" spans="2:53" x14ac:dyDescent="0.35">
      <c r="B111" s="173">
        <f t="shared" si="39"/>
        <v>106</v>
      </c>
      <c r="C111" s="174">
        <v>-6498.6338440034997</v>
      </c>
      <c r="D111" s="174">
        <f t="shared" si="22"/>
        <v>0</v>
      </c>
      <c r="E111" s="174">
        <f t="shared" si="23"/>
        <v>6498.6338440034997</v>
      </c>
      <c r="F111" s="174">
        <v>-1537.606</v>
      </c>
      <c r="G111" s="174">
        <f t="shared" si="24"/>
        <v>0</v>
      </c>
      <c r="H111" s="174">
        <f t="shared" si="25"/>
        <v>1537.606</v>
      </c>
      <c r="I111" s="174">
        <v>41052.080999999998</v>
      </c>
      <c r="J111" s="174">
        <v>1901.2840000000001</v>
      </c>
      <c r="K111" s="174">
        <f t="shared" si="26"/>
        <v>50989.604844003494</v>
      </c>
      <c r="L111" s="174">
        <f t="shared" si="27"/>
        <v>0</v>
      </c>
      <c r="N111" s="174">
        <v>10571.615847326309</v>
      </c>
      <c r="O111" s="174">
        <v>1342.4069999999999</v>
      </c>
      <c r="P111" s="174">
        <v>255.06790122999999</v>
      </c>
      <c r="Q111" s="174">
        <f t="shared" si="28"/>
        <v>12169.090748556309</v>
      </c>
      <c r="R111" s="176"/>
      <c r="S111" s="173">
        <v>106</v>
      </c>
      <c r="T111" s="174">
        <v>-399.84365957447</v>
      </c>
      <c r="U111" s="174">
        <f t="shared" si="40"/>
        <v>0</v>
      </c>
      <c r="V111" s="174">
        <f t="shared" si="41"/>
        <v>399.84365957447</v>
      </c>
      <c r="W111" s="174">
        <v>-570.18985744681004</v>
      </c>
      <c r="X111" s="174">
        <f t="shared" si="29"/>
        <v>0</v>
      </c>
      <c r="Y111" s="174">
        <f t="shared" si="30"/>
        <v>570.18985744681004</v>
      </c>
      <c r="Z111" s="174">
        <v>9550.4279999999999</v>
      </c>
      <c r="AA111" s="174">
        <v>0</v>
      </c>
      <c r="AB111" s="174">
        <f t="shared" si="31"/>
        <v>10520.46151702128</v>
      </c>
      <c r="AC111" s="174">
        <f t="shared" si="32"/>
        <v>0</v>
      </c>
      <c r="AE111" s="174">
        <v>1647.409224874164</v>
      </c>
      <c r="AG111" s="175">
        <v>0</v>
      </c>
      <c r="AH111" s="5">
        <v>0</v>
      </c>
      <c r="AI111" s="5">
        <v>0</v>
      </c>
      <c r="AL111" s="177">
        <v>5000</v>
      </c>
      <c r="AM111" s="178">
        <v>-6779.6610170000004</v>
      </c>
      <c r="AN111" s="178">
        <f t="shared" si="33"/>
        <v>6779.6610170000004</v>
      </c>
      <c r="AO111" s="178">
        <f t="shared" si="34"/>
        <v>0</v>
      </c>
      <c r="AP111" s="178">
        <v>-242.45730687</v>
      </c>
      <c r="AQ111" s="178">
        <f t="shared" si="35"/>
        <v>242.45730687</v>
      </c>
      <c r="AR111" s="178">
        <f t="shared" si="36"/>
        <v>0</v>
      </c>
      <c r="AS111" s="178">
        <v>7518.58140327</v>
      </c>
      <c r="AT111" s="178">
        <f t="shared" si="37"/>
        <v>0</v>
      </c>
      <c r="AU111" s="178">
        <f t="shared" si="38"/>
        <v>7518.58140327</v>
      </c>
      <c r="AV111" s="178">
        <v>0</v>
      </c>
      <c r="AZ111" s="32">
        <v>0</v>
      </c>
      <c r="BA111" s="5">
        <f t="shared" si="21"/>
        <v>0</v>
      </c>
    </row>
    <row r="112" spans="2:53" x14ac:dyDescent="0.35">
      <c r="B112" s="173">
        <f t="shared" si="39"/>
        <v>107</v>
      </c>
      <c r="C112" s="174">
        <v>-1655.4473729574099</v>
      </c>
      <c r="D112" s="174">
        <f t="shared" si="22"/>
        <v>0</v>
      </c>
      <c r="E112" s="174">
        <f t="shared" si="23"/>
        <v>1655.4473729574099</v>
      </c>
      <c r="F112" s="174">
        <v>-1402.7698297872298</v>
      </c>
      <c r="G112" s="174">
        <f t="shared" si="24"/>
        <v>0</v>
      </c>
      <c r="H112" s="174">
        <f t="shared" si="25"/>
        <v>1402.7698297872298</v>
      </c>
      <c r="I112" s="174">
        <v>41398.158000000003</v>
      </c>
      <c r="J112" s="174">
        <v>1573.1769999999999</v>
      </c>
      <c r="K112" s="174">
        <f t="shared" si="26"/>
        <v>46029.55220274465</v>
      </c>
      <c r="L112" s="174">
        <f t="shared" si="27"/>
        <v>0</v>
      </c>
      <c r="N112" s="174">
        <v>10571.615847326309</v>
      </c>
      <c r="O112" s="174">
        <v>1342.4069999999999</v>
      </c>
      <c r="P112" s="174">
        <v>235.55092593000001</v>
      </c>
      <c r="Q112" s="174">
        <f t="shared" si="28"/>
        <v>12149.573773256308</v>
      </c>
      <c r="R112" s="176"/>
      <c r="S112" s="173">
        <v>107</v>
      </c>
      <c r="T112" s="174">
        <v>-396.96919148936001</v>
      </c>
      <c r="U112" s="174">
        <f t="shared" si="40"/>
        <v>0</v>
      </c>
      <c r="V112" s="174">
        <f t="shared" si="41"/>
        <v>396.96919148936001</v>
      </c>
      <c r="W112" s="174">
        <v>344.5481893617</v>
      </c>
      <c r="X112" s="174">
        <f t="shared" si="29"/>
        <v>344.5481893617</v>
      </c>
      <c r="Y112" s="174">
        <f t="shared" si="30"/>
        <v>0</v>
      </c>
      <c r="Z112" s="174">
        <v>10680.032999999999</v>
      </c>
      <c r="AA112" s="174">
        <v>0</v>
      </c>
      <c r="AB112" s="174">
        <f t="shared" si="31"/>
        <v>11077.002191489359</v>
      </c>
      <c r="AC112" s="174">
        <f t="shared" si="32"/>
        <v>344.5481893617</v>
      </c>
      <c r="AE112" s="174">
        <v>1698.965265125164</v>
      </c>
      <c r="AG112" s="175">
        <v>0</v>
      </c>
      <c r="AH112" s="5">
        <v>0</v>
      </c>
      <c r="AI112" s="5">
        <v>0</v>
      </c>
      <c r="AL112" s="177">
        <v>5000</v>
      </c>
      <c r="AM112" s="178">
        <v>-6779.6610170000004</v>
      </c>
      <c r="AN112" s="178">
        <f t="shared" si="33"/>
        <v>6779.6610170000004</v>
      </c>
      <c r="AO112" s="178">
        <f t="shared" si="34"/>
        <v>0</v>
      </c>
      <c r="AP112" s="178">
        <v>-242.45730687</v>
      </c>
      <c r="AQ112" s="178">
        <f t="shared" si="35"/>
        <v>242.45730687</v>
      </c>
      <c r="AR112" s="178">
        <f t="shared" si="36"/>
        <v>0</v>
      </c>
      <c r="AS112" s="178">
        <v>7518.58140327</v>
      </c>
      <c r="AT112" s="178">
        <f t="shared" si="37"/>
        <v>0</v>
      </c>
      <c r="AU112" s="178">
        <f t="shared" si="38"/>
        <v>7518.58140327</v>
      </c>
      <c r="AV112" s="178">
        <v>0</v>
      </c>
      <c r="AZ112" s="32">
        <v>0</v>
      </c>
      <c r="BA112" s="5">
        <f t="shared" si="21"/>
        <v>0</v>
      </c>
    </row>
    <row r="113" spans="2:53" x14ac:dyDescent="0.35">
      <c r="B113" s="173">
        <f t="shared" si="39"/>
        <v>108</v>
      </c>
      <c r="C113" s="174">
        <v>78.030067989640884</v>
      </c>
      <c r="D113" s="174">
        <f t="shared" si="22"/>
        <v>78.030067989640884</v>
      </c>
      <c r="E113" s="174">
        <f t="shared" si="23"/>
        <v>0</v>
      </c>
      <c r="F113" s="174">
        <v>-1368.7400425531901</v>
      </c>
      <c r="G113" s="174">
        <f t="shared" si="24"/>
        <v>0</v>
      </c>
      <c r="H113" s="174">
        <f t="shared" si="25"/>
        <v>1368.7400425531901</v>
      </c>
      <c r="I113" s="174">
        <v>41961.063999999998</v>
      </c>
      <c r="J113" s="174">
        <v>1574.7</v>
      </c>
      <c r="K113" s="174">
        <f t="shared" si="26"/>
        <v>44904.504042553184</v>
      </c>
      <c r="L113" s="174">
        <f t="shared" si="27"/>
        <v>78.030067989640884</v>
      </c>
      <c r="N113" s="174">
        <v>10555.905846475949</v>
      </c>
      <c r="O113" s="174">
        <v>1342.4069999999999</v>
      </c>
      <c r="P113" s="174">
        <v>0</v>
      </c>
      <c r="Q113" s="174">
        <f t="shared" si="28"/>
        <v>11898.312846475948</v>
      </c>
      <c r="R113" s="176"/>
      <c r="S113" s="173">
        <v>108</v>
      </c>
      <c r="T113" s="174">
        <v>-405.04578723404001</v>
      </c>
      <c r="U113" s="174">
        <f t="shared" si="40"/>
        <v>0</v>
      </c>
      <c r="V113" s="174">
        <f t="shared" si="41"/>
        <v>405.04578723404001</v>
      </c>
      <c r="W113" s="174">
        <v>1320.67427234043</v>
      </c>
      <c r="X113" s="174">
        <f t="shared" si="29"/>
        <v>1320.67427234043</v>
      </c>
      <c r="Y113" s="174">
        <f t="shared" si="30"/>
        <v>0</v>
      </c>
      <c r="Z113" s="174">
        <v>12047.626</v>
      </c>
      <c r="AA113" s="174">
        <v>0</v>
      </c>
      <c r="AB113" s="174">
        <f t="shared" si="31"/>
        <v>12452.67178723404</v>
      </c>
      <c r="AC113" s="174">
        <f t="shared" si="32"/>
        <v>1320.67427234043</v>
      </c>
      <c r="AE113" s="174">
        <v>1698.965265125164</v>
      </c>
      <c r="AG113" s="175">
        <v>0</v>
      </c>
      <c r="AH113" s="5">
        <v>0</v>
      </c>
      <c r="AI113" s="5">
        <v>0</v>
      </c>
      <c r="AL113" s="177">
        <v>5000</v>
      </c>
      <c r="AM113" s="178">
        <v>-6779.6610170000004</v>
      </c>
      <c r="AN113" s="178">
        <f t="shared" si="33"/>
        <v>6779.6610170000004</v>
      </c>
      <c r="AO113" s="178">
        <f t="shared" si="34"/>
        <v>0</v>
      </c>
      <c r="AP113" s="178">
        <v>-242.91718878</v>
      </c>
      <c r="AQ113" s="178">
        <f t="shared" si="35"/>
        <v>242.91718878</v>
      </c>
      <c r="AR113" s="178">
        <f t="shared" si="36"/>
        <v>0</v>
      </c>
      <c r="AS113" s="178">
        <v>7517.6616394399998</v>
      </c>
      <c r="AT113" s="178">
        <f t="shared" si="37"/>
        <v>0</v>
      </c>
      <c r="AU113" s="178">
        <f t="shared" si="38"/>
        <v>7517.6616394399998</v>
      </c>
      <c r="AV113" s="178">
        <v>0</v>
      </c>
      <c r="AZ113" s="32">
        <v>0</v>
      </c>
      <c r="BA113" s="5">
        <f t="shared" si="21"/>
        <v>0</v>
      </c>
    </row>
    <row r="114" spans="2:53" x14ac:dyDescent="0.35">
      <c r="B114" s="173">
        <f t="shared" si="39"/>
        <v>109</v>
      </c>
      <c r="C114" s="174">
        <v>9.3496055342257023E-9</v>
      </c>
      <c r="D114" s="174">
        <f t="shared" si="22"/>
        <v>9.3496055342257023E-9</v>
      </c>
      <c r="E114" s="174">
        <f t="shared" si="23"/>
        <v>0</v>
      </c>
      <c r="F114" s="174">
        <v>-1367.73685106383</v>
      </c>
      <c r="G114" s="174">
        <f t="shared" si="24"/>
        <v>0</v>
      </c>
      <c r="H114" s="174">
        <f t="shared" si="25"/>
        <v>1367.73685106383</v>
      </c>
      <c r="I114" s="174">
        <v>42480.237999999998</v>
      </c>
      <c r="J114" s="174">
        <v>1575.827</v>
      </c>
      <c r="K114" s="174">
        <f t="shared" si="26"/>
        <v>45423.801851063829</v>
      </c>
      <c r="L114" s="174">
        <f t="shared" si="27"/>
        <v>9.3496055342257023E-9</v>
      </c>
      <c r="N114" s="174">
        <v>10540.1958456256</v>
      </c>
      <c r="O114" s="174">
        <v>1342.4069999999999</v>
      </c>
      <c r="P114" s="174">
        <v>0</v>
      </c>
      <c r="Q114" s="174">
        <f t="shared" si="28"/>
        <v>11882.602845625599</v>
      </c>
      <c r="R114" s="176"/>
      <c r="S114" s="173">
        <v>109</v>
      </c>
      <c r="T114" s="174">
        <v>-467.37982978723005</v>
      </c>
      <c r="U114" s="174">
        <f t="shared" si="40"/>
        <v>0</v>
      </c>
      <c r="V114" s="174">
        <f t="shared" si="41"/>
        <v>467.37982978723005</v>
      </c>
      <c r="W114" s="174">
        <v>1822.44182765957</v>
      </c>
      <c r="X114" s="174">
        <f t="shared" si="29"/>
        <v>1822.44182765957</v>
      </c>
      <c r="Y114" s="174">
        <f t="shared" si="30"/>
        <v>0</v>
      </c>
      <c r="Z114" s="174">
        <v>13127.918</v>
      </c>
      <c r="AA114" s="174">
        <v>0</v>
      </c>
      <c r="AB114" s="174">
        <f t="shared" si="31"/>
        <v>13595.297829787231</v>
      </c>
      <c r="AC114" s="174">
        <f t="shared" si="32"/>
        <v>1822.44182765957</v>
      </c>
      <c r="AE114" s="174">
        <v>1647.409224874164</v>
      </c>
      <c r="AG114" s="175">
        <v>0</v>
      </c>
      <c r="AH114" s="5">
        <v>0</v>
      </c>
      <c r="AI114" s="5">
        <v>0</v>
      </c>
      <c r="AL114" s="177">
        <v>5000</v>
      </c>
      <c r="AM114" s="178">
        <v>-6779.6610170000004</v>
      </c>
      <c r="AN114" s="178">
        <f t="shared" si="33"/>
        <v>6779.6610170000004</v>
      </c>
      <c r="AO114" s="178">
        <f t="shared" si="34"/>
        <v>0</v>
      </c>
      <c r="AP114" s="178">
        <v>-243.37707069000001</v>
      </c>
      <c r="AQ114" s="178">
        <f t="shared" si="35"/>
        <v>243.37707069000001</v>
      </c>
      <c r="AR114" s="178">
        <f t="shared" si="36"/>
        <v>0</v>
      </c>
      <c r="AS114" s="178">
        <v>7516.7418756200004</v>
      </c>
      <c r="AT114" s="178">
        <f t="shared" si="37"/>
        <v>0</v>
      </c>
      <c r="AU114" s="178">
        <f t="shared" si="38"/>
        <v>7516.7418756200004</v>
      </c>
      <c r="AV114" s="178">
        <v>0</v>
      </c>
      <c r="AZ114" s="32">
        <v>0</v>
      </c>
      <c r="BA114" s="5">
        <f t="shared" si="21"/>
        <v>0</v>
      </c>
    </row>
    <row r="115" spans="2:53" x14ac:dyDescent="0.35">
      <c r="B115" s="173">
        <f t="shared" si="39"/>
        <v>110</v>
      </c>
      <c r="C115" s="174">
        <v>-8.0890458775684237E-9</v>
      </c>
      <c r="D115" s="174">
        <f t="shared" si="22"/>
        <v>0</v>
      </c>
      <c r="E115" s="174">
        <f t="shared" si="23"/>
        <v>8.0890458775684237E-9</v>
      </c>
      <c r="F115" s="174">
        <v>-1387.02089361702</v>
      </c>
      <c r="G115" s="174">
        <f t="shared" si="24"/>
        <v>0</v>
      </c>
      <c r="H115" s="174">
        <f t="shared" si="25"/>
        <v>1387.02089361702</v>
      </c>
      <c r="I115" s="174">
        <v>42468.608999999997</v>
      </c>
      <c r="J115" s="174">
        <v>1577.1130000000001</v>
      </c>
      <c r="K115" s="174">
        <f t="shared" si="26"/>
        <v>45432.742893625102</v>
      </c>
      <c r="L115" s="174">
        <f t="shared" si="27"/>
        <v>0</v>
      </c>
      <c r="N115" s="174">
        <v>10540.1958456256</v>
      </c>
      <c r="O115" s="174">
        <v>1342.4069999999999</v>
      </c>
      <c r="P115" s="174">
        <v>0</v>
      </c>
      <c r="Q115" s="174">
        <f t="shared" si="28"/>
        <v>11882.602845625599</v>
      </c>
      <c r="R115" s="176"/>
      <c r="S115" s="173">
        <v>110</v>
      </c>
      <c r="T115" s="174">
        <v>-438.64046808511</v>
      </c>
      <c r="U115" s="174">
        <f t="shared" si="40"/>
        <v>0</v>
      </c>
      <c r="V115" s="174">
        <f t="shared" si="41"/>
        <v>438.64046808511</v>
      </c>
      <c r="W115" s="174">
        <v>2111.6769744680901</v>
      </c>
      <c r="X115" s="174">
        <f t="shared" si="29"/>
        <v>2111.6769744680901</v>
      </c>
      <c r="Y115" s="174">
        <f t="shared" si="30"/>
        <v>0</v>
      </c>
      <c r="Z115" s="174">
        <v>13274.036</v>
      </c>
      <c r="AA115" s="174">
        <v>0</v>
      </c>
      <c r="AB115" s="174">
        <f t="shared" si="31"/>
        <v>13712.67646808511</v>
      </c>
      <c r="AC115" s="174">
        <f t="shared" si="32"/>
        <v>2111.6769744680901</v>
      </c>
      <c r="AE115" s="174">
        <v>1673.187244999664</v>
      </c>
      <c r="AG115" s="175">
        <v>0</v>
      </c>
      <c r="AH115" s="5">
        <v>0</v>
      </c>
      <c r="AI115" s="5">
        <v>0</v>
      </c>
      <c r="AL115" s="177">
        <v>5000</v>
      </c>
      <c r="AM115" s="178">
        <v>-6779.6610170000004</v>
      </c>
      <c r="AN115" s="178">
        <f t="shared" si="33"/>
        <v>6779.6610170000004</v>
      </c>
      <c r="AO115" s="178">
        <f t="shared" si="34"/>
        <v>0</v>
      </c>
      <c r="AP115" s="178">
        <v>-243.37707069000001</v>
      </c>
      <c r="AQ115" s="178">
        <f t="shared" si="35"/>
        <v>243.37707069000001</v>
      </c>
      <c r="AR115" s="178">
        <f t="shared" si="36"/>
        <v>0</v>
      </c>
      <c r="AS115" s="178">
        <v>7516.7418756200004</v>
      </c>
      <c r="AT115" s="178">
        <f t="shared" si="37"/>
        <v>0</v>
      </c>
      <c r="AU115" s="178">
        <f t="shared" si="38"/>
        <v>7516.7418756200004</v>
      </c>
      <c r="AV115" s="178">
        <v>0</v>
      </c>
      <c r="AZ115" s="32">
        <v>0</v>
      </c>
      <c r="BA115" s="5">
        <f t="shared" si="21"/>
        <v>0</v>
      </c>
    </row>
    <row r="116" spans="2:53" x14ac:dyDescent="0.35">
      <c r="B116" s="173">
        <f t="shared" si="39"/>
        <v>111</v>
      </c>
      <c r="C116" s="174">
        <v>-1.96905602933839E-9</v>
      </c>
      <c r="D116" s="174">
        <f t="shared" si="22"/>
        <v>0</v>
      </c>
      <c r="E116" s="174">
        <f t="shared" si="23"/>
        <v>1.96905602933839E-9</v>
      </c>
      <c r="F116" s="174">
        <v>-1413.0645106382999</v>
      </c>
      <c r="G116" s="174">
        <f t="shared" si="24"/>
        <v>0</v>
      </c>
      <c r="H116" s="174">
        <f t="shared" si="25"/>
        <v>1413.0645106382999</v>
      </c>
      <c r="I116" s="174">
        <v>41659.599000000002</v>
      </c>
      <c r="J116" s="174">
        <v>1577.7929999999999</v>
      </c>
      <c r="K116" s="174">
        <f t="shared" si="26"/>
        <v>44650.456510640266</v>
      </c>
      <c r="L116" s="174">
        <f t="shared" si="27"/>
        <v>0</v>
      </c>
      <c r="N116" s="174">
        <v>10555.905846475949</v>
      </c>
      <c r="O116" s="174">
        <v>1342.4069999999999</v>
      </c>
      <c r="P116" s="174">
        <v>0</v>
      </c>
      <c r="Q116" s="174">
        <f t="shared" si="28"/>
        <v>11898.312846475948</v>
      </c>
      <c r="R116" s="176"/>
      <c r="S116" s="173">
        <v>111</v>
      </c>
      <c r="T116" s="174">
        <v>-400.62557446809001</v>
      </c>
      <c r="U116" s="174">
        <f t="shared" si="40"/>
        <v>0</v>
      </c>
      <c r="V116" s="174">
        <f t="shared" si="41"/>
        <v>400.62557446809001</v>
      </c>
      <c r="W116" s="174">
        <v>1949.2217021276599</v>
      </c>
      <c r="X116" s="174">
        <f t="shared" si="29"/>
        <v>1949.2217021276599</v>
      </c>
      <c r="Y116" s="174">
        <f t="shared" si="30"/>
        <v>0</v>
      </c>
      <c r="Z116" s="174">
        <v>13002.319</v>
      </c>
      <c r="AA116" s="174">
        <v>0</v>
      </c>
      <c r="AB116" s="174">
        <f t="shared" si="31"/>
        <v>13402.944574468089</v>
      </c>
      <c r="AC116" s="174">
        <f t="shared" si="32"/>
        <v>1949.2217021276599</v>
      </c>
      <c r="AE116" s="174">
        <v>1647.409224874164</v>
      </c>
      <c r="AG116" s="175">
        <v>0</v>
      </c>
      <c r="AH116" s="5">
        <v>0</v>
      </c>
      <c r="AI116" s="5">
        <v>0</v>
      </c>
      <c r="AL116" s="177">
        <v>5000</v>
      </c>
      <c r="AM116" s="178">
        <v>-6779.6610170000004</v>
      </c>
      <c r="AN116" s="178">
        <f t="shared" si="33"/>
        <v>6779.6610170000004</v>
      </c>
      <c r="AO116" s="178">
        <f t="shared" si="34"/>
        <v>0</v>
      </c>
      <c r="AP116" s="178">
        <v>-242.91718878</v>
      </c>
      <c r="AQ116" s="178">
        <f t="shared" si="35"/>
        <v>242.91718878</v>
      </c>
      <c r="AR116" s="178">
        <f t="shared" si="36"/>
        <v>0</v>
      </c>
      <c r="AS116" s="178">
        <v>7517.6616394399998</v>
      </c>
      <c r="AT116" s="178">
        <f t="shared" si="37"/>
        <v>0</v>
      </c>
      <c r="AU116" s="178">
        <f t="shared" si="38"/>
        <v>7517.6616394399998</v>
      </c>
      <c r="AV116" s="178">
        <v>0</v>
      </c>
      <c r="AZ116" s="32">
        <v>0</v>
      </c>
      <c r="BA116" s="5">
        <f t="shared" si="21"/>
        <v>0</v>
      </c>
    </row>
    <row r="117" spans="2:53" x14ac:dyDescent="0.35">
      <c r="B117" s="173">
        <f t="shared" si="39"/>
        <v>112</v>
      </c>
      <c r="C117" s="174">
        <v>-3.2405296224169429E-9</v>
      </c>
      <c r="D117" s="174">
        <f t="shared" si="22"/>
        <v>0</v>
      </c>
      <c r="E117" s="174">
        <f t="shared" si="23"/>
        <v>3.2405296224169429E-9</v>
      </c>
      <c r="F117" s="174">
        <v>-1409.9900425531901</v>
      </c>
      <c r="G117" s="174">
        <f t="shared" si="24"/>
        <v>0</v>
      </c>
      <c r="H117" s="174">
        <f t="shared" si="25"/>
        <v>1409.9900425531901</v>
      </c>
      <c r="I117" s="174">
        <v>41520.131999999998</v>
      </c>
      <c r="J117" s="174">
        <v>1575.827</v>
      </c>
      <c r="K117" s="174">
        <f t="shared" si="26"/>
        <v>44505.949042556429</v>
      </c>
      <c r="L117" s="174">
        <f t="shared" si="27"/>
        <v>0</v>
      </c>
      <c r="N117" s="174">
        <v>10571.615847326309</v>
      </c>
      <c r="O117" s="174">
        <v>1342.4069999999999</v>
      </c>
      <c r="P117" s="174">
        <v>0</v>
      </c>
      <c r="Q117" s="174">
        <f t="shared" si="28"/>
        <v>11914.022847326309</v>
      </c>
      <c r="R117" s="176"/>
      <c r="S117" s="173">
        <v>112</v>
      </c>
      <c r="T117" s="174">
        <v>-393.46600000000001</v>
      </c>
      <c r="U117" s="174">
        <f t="shared" si="40"/>
        <v>0</v>
      </c>
      <c r="V117" s="174">
        <f t="shared" si="41"/>
        <v>393.46600000000001</v>
      </c>
      <c r="W117" s="174">
        <v>1318.71265744681</v>
      </c>
      <c r="X117" s="174">
        <f t="shared" si="29"/>
        <v>1318.71265744681</v>
      </c>
      <c r="Y117" s="174">
        <f t="shared" si="30"/>
        <v>0</v>
      </c>
      <c r="Z117" s="174">
        <v>12251.795</v>
      </c>
      <c r="AA117" s="174">
        <v>0</v>
      </c>
      <c r="AB117" s="174">
        <f t="shared" si="31"/>
        <v>12645.261</v>
      </c>
      <c r="AC117" s="174">
        <f t="shared" si="32"/>
        <v>1318.71265744681</v>
      </c>
      <c r="AE117" s="174">
        <v>1647.409224874164</v>
      </c>
      <c r="AG117" s="175">
        <v>0</v>
      </c>
      <c r="AH117" s="5">
        <v>0</v>
      </c>
      <c r="AI117" s="5">
        <v>0</v>
      </c>
      <c r="AL117" s="177">
        <v>5000</v>
      </c>
      <c r="AM117" s="178">
        <v>-6779.6610170000004</v>
      </c>
      <c r="AN117" s="178">
        <f t="shared" si="33"/>
        <v>6779.6610170000004</v>
      </c>
      <c r="AO117" s="178">
        <f t="shared" si="34"/>
        <v>0</v>
      </c>
      <c r="AP117" s="178">
        <v>-242.45730687</v>
      </c>
      <c r="AQ117" s="178">
        <f t="shared" si="35"/>
        <v>242.45730687</v>
      </c>
      <c r="AR117" s="178">
        <f t="shared" si="36"/>
        <v>0</v>
      </c>
      <c r="AS117" s="178">
        <v>7518.58140327</v>
      </c>
      <c r="AT117" s="178">
        <f t="shared" si="37"/>
        <v>0</v>
      </c>
      <c r="AU117" s="178">
        <f t="shared" si="38"/>
        <v>7518.58140327</v>
      </c>
      <c r="AV117" s="178">
        <v>0</v>
      </c>
      <c r="AZ117" s="32">
        <v>0</v>
      </c>
      <c r="BA117" s="5">
        <f t="shared" si="21"/>
        <v>0</v>
      </c>
    </row>
    <row r="118" spans="2:53" x14ac:dyDescent="0.35">
      <c r="B118" s="173">
        <f t="shared" si="39"/>
        <v>113</v>
      </c>
      <c r="C118" s="174">
        <v>-4884.6973100269897</v>
      </c>
      <c r="D118" s="174">
        <f t="shared" si="22"/>
        <v>0</v>
      </c>
      <c r="E118" s="174">
        <f t="shared" si="23"/>
        <v>4884.6973100269897</v>
      </c>
      <c r="F118" s="174">
        <v>-3191.66080851064</v>
      </c>
      <c r="G118" s="174">
        <f t="shared" si="24"/>
        <v>0</v>
      </c>
      <c r="H118" s="174">
        <f t="shared" si="25"/>
        <v>3191.66080851064</v>
      </c>
      <c r="I118" s="174">
        <v>41808.337</v>
      </c>
      <c r="J118" s="174">
        <v>2011.9390000000001</v>
      </c>
      <c r="K118" s="174">
        <f t="shared" si="26"/>
        <v>51896.63411853763</v>
      </c>
      <c r="L118" s="174">
        <f t="shared" si="27"/>
        <v>0</v>
      </c>
      <c r="N118" s="174">
        <v>10571.615847326309</v>
      </c>
      <c r="O118" s="174">
        <v>1342.4069999999999</v>
      </c>
      <c r="P118" s="174">
        <v>217.71347736999999</v>
      </c>
      <c r="Q118" s="174">
        <f t="shared" si="28"/>
        <v>12131.736324696309</v>
      </c>
      <c r="R118" s="176"/>
      <c r="S118" s="173">
        <v>113</v>
      </c>
      <c r="T118" s="174">
        <v>-963.6894893617</v>
      </c>
      <c r="U118" s="174">
        <f t="shared" si="40"/>
        <v>0</v>
      </c>
      <c r="V118" s="174">
        <f t="shared" si="41"/>
        <v>963.6894893617</v>
      </c>
      <c r="W118" s="174">
        <v>-792.99692340425986</v>
      </c>
      <c r="X118" s="174">
        <f t="shared" si="29"/>
        <v>0</v>
      </c>
      <c r="Y118" s="174">
        <f t="shared" si="30"/>
        <v>792.99692340425986</v>
      </c>
      <c r="Z118" s="174">
        <v>11383.609</v>
      </c>
      <c r="AA118" s="174">
        <v>0</v>
      </c>
      <c r="AB118" s="174">
        <f t="shared" si="31"/>
        <v>13140.29541276596</v>
      </c>
      <c r="AC118" s="174">
        <f t="shared" si="32"/>
        <v>0</v>
      </c>
      <c r="AE118" s="174">
        <v>1647.409224874164</v>
      </c>
      <c r="AG118" s="175">
        <v>0</v>
      </c>
      <c r="AH118" s="5">
        <v>0</v>
      </c>
      <c r="AI118" s="5">
        <v>0</v>
      </c>
      <c r="AL118" s="177">
        <v>5000</v>
      </c>
      <c r="AM118" s="178">
        <v>-6779.6610170000004</v>
      </c>
      <c r="AN118" s="178">
        <f t="shared" si="33"/>
        <v>6779.6610170000004</v>
      </c>
      <c r="AO118" s="178">
        <f t="shared" si="34"/>
        <v>0</v>
      </c>
      <c r="AP118" s="178">
        <v>-242.45730687</v>
      </c>
      <c r="AQ118" s="178">
        <f t="shared" si="35"/>
        <v>242.45730687</v>
      </c>
      <c r="AR118" s="178">
        <f t="shared" si="36"/>
        <v>0</v>
      </c>
      <c r="AS118" s="178">
        <v>7518.58140327</v>
      </c>
      <c r="AT118" s="178">
        <f t="shared" si="37"/>
        <v>0</v>
      </c>
      <c r="AU118" s="178">
        <f t="shared" si="38"/>
        <v>7518.58140327</v>
      </c>
      <c r="AV118" s="178">
        <v>0</v>
      </c>
      <c r="AZ118" s="32">
        <v>0</v>
      </c>
      <c r="BA118" s="5">
        <f t="shared" si="21"/>
        <v>0</v>
      </c>
    </row>
    <row r="119" spans="2:53" x14ac:dyDescent="0.35">
      <c r="B119" s="173">
        <f t="shared" si="39"/>
        <v>114</v>
      </c>
      <c r="C119" s="174">
        <v>-14778.630770054129</v>
      </c>
      <c r="D119" s="174">
        <f t="shared" si="22"/>
        <v>0</v>
      </c>
      <c r="E119" s="174">
        <f t="shared" si="23"/>
        <v>14778.630770054129</v>
      </c>
      <c r="F119" s="174">
        <v>-3855.5170212766002</v>
      </c>
      <c r="G119" s="174">
        <f t="shared" si="24"/>
        <v>0</v>
      </c>
      <c r="H119" s="174">
        <f t="shared" si="25"/>
        <v>3855.5170212766002</v>
      </c>
      <c r="I119" s="174">
        <v>43783.383000000002</v>
      </c>
      <c r="J119" s="174">
        <v>2277.067</v>
      </c>
      <c r="K119" s="174">
        <f t="shared" si="26"/>
        <v>64694.597791330736</v>
      </c>
      <c r="L119" s="174">
        <f t="shared" si="27"/>
        <v>0</v>
      </c>
      <c r="N119" s="174">
        <v>10571.615847326309</v>
      </c>
      <c r="O119" s="174">
        <v>1342.4069999999999</v>
      </c>
      <c r="P119" s="174">
        <v>220.86651234999999</v>
      </c>
      <c r="Q119" s="174">
        <f t="shared" si="28"/>
        <v>12134.889359676308</v>
      </c>
      <c r="R119" s="176"/>
      <c r="S119" s="173">
        <v>114</v>
      </c>
      <c r="T119" s="174">
        <v>-85.794680851059994</v>
      </c>
      <c r="U119" s="174">
        <f t="shared" si="40"/>
        <v>0</v>
      </c>
      <c r="V119" s="174">
        <f t="shared" si="41"/>
        <v>85.794680851059994</v>
      </c>
      <c r="W119" s="174">
        <v>-3356.2767340425498</v>
      </c>
      <c r="X119" s="174">
        <f t="shared" si="29"/>
        <v>0</v>
      </c>
      <c r="Y119" s="174">
        <f t="shared" si="30"/>
        <v>3356.2767340425498</v>
      </c>
      <c r="Z119" s="174">
        <v>10698.816999999999</v>
      </c>
      <c r="AA119" s="174">
        <v>0</v>
      </c>
      <c r="AB119" s="174">
        <f t="shared" si="31"/>
        <v>14140.888414893609</v>
      </c>
      <c r="AC119" s="174">
        <f t="shared" si="32"/>
        <v>0</v>
      </c>
      <c r="AE119" s="174">
        <v>1647.409224874164</v>
      </c>
      <c r="AG119" s="175">
        <v>0</v>
      </c>
      <c r="AH119" s="5">
        <v>0</v>
      </c>
      <c r="AI119" s="5">
        <v>0</v>
      </c>
      <c r="AL119" s="177">
        <v>5000</v>
      </c>
      <c r="AM119" s="178">
        <v>-6779.6610170000004</v>
      </c>
      <c r="AN119" s="178">
        <f t="shared" si="33"/>
        <v>6779.6610170000004</v>
      </c>
      <c r="AO119" s="178">
        <f t="shared" si="34"/>
        <v>0</v>
      </c>
      <c r="AP119" s="178">
        <v>-572.45730687000002</v>
      </c>
      <c r="AQ119" s="178">
        <f t="shared" si="35"/>
        <v>572.45730687000002</v>
      </c>
      <c r="AR119" s="178">
        <f t="shared" si="36"/>
        <v>0</v>
      </c>
      <c r="AS119" s="178">
        <v>7188.58140327</v>
      </c>
      <c r="AT119" s="178">
        <f t="shared" si="37"/>
        <v>0</v>
      </c>
      <c r="AU119" s="178">
        <f t="shared" si="38"/>
        <v>7188.58140327</v>
      </c>
      <c r="AV119" s="178">
        <v>0</v>
      </c>
      <c r="AZ119" s="32">
        <v>0</v>
      </c>
      <c r="BA119" s="5">
        <f t="shared" si="21"/>
        <v>0</v>
      </c>
    </row>
    <row r="120" spans="2:53" x14ac:dyDescent="0.35">
      <c r="B120" s="173">
        <f t="shared" si="39"/>
        <v>115</v>
      </c>
      <c r="C120" s="174">
        <v>-11852.524538275289</v>
      </c>
      <c r="D120" s="174">
        <f t="shared" si="22"/>
        <v>0</v>
      </c>
      <c r="E120" s="174">
        <f t="shared" si="23"/>
        <v>11852.524538275289</v>
      </c>
      <c r="F120" s="174">
        <v>-2187.0255319148901</v>
      </c>
      <c r="G120" s="174">
        <f t="shared" si="24"/>
        <v>0</v>
      </c>
      <c r="H120" s="174">
        <f t="shared" si="25"/>
        <v>2187.0255319148901</v>
      </c>
      <c r="I120" s="174">
        <v>44847.722000000002</v>
      </c>
      <c r="J120" s="174">
        <v>2316.8290000000002</v>
      </c>
      <c r="K120" s="174">
        <f t="shared" si="26"/>
        <v>61204.101070190183</v>
      </c>
      <c r="L120" s="174">
        <f t="shared" si="27"/>
        <v>0</v>
      </c>
      <c r="N120" s="174">
        <v>10555.905846475949</v>
      </c>
      <c r="O120" s="174">
        <v>1342.4069999999999</v>
      </c>
      <c r="P120" s="174">
        <v>220.09362139999999</v>
      </c>
      <c r="Q120" s="174">
        <f t="shared" si="28"/>
        <v>12118.406467875948</v>
      </c>
      <c r="R120" s="176"/>
      <c r="S120" s="173">
        <v>115</v>
      </c>
      <c r="T120" s="174">
        <v>-645.76978723404</v>
      </c>
      <c r="U120" s="174">
        <f t="shared" si="40"/>
        <v>0</v>
      </c>
      <c r="V120" s="174">
        <f t="shared" si="41"/>
        <v>645.76978723404</v>
      </c>
      <c r="W120" s="174">
        <v>-239.70212765957001</v>
      </c>
      <c r="X120" s="174">
        <f t="shared" si="29"/>
        <v>0</v>
      </c>
      <c r="Y120" s="174">
        <f t="shared" si="30"/>
        <v>239.70212765957001</v>
      </c>
      <c r="Z120" s="174">
        <v>10403.48</v>
      </c>
      <c r="AA120" s="174">
        <v>0</v>
      </c>
      <c r="AB120" s="174">
        <f t="shared" si="31"/>
        <v>11288.951914893609</v>
      </c>
      <c r="AC120" s="174">
        <f t="shared" si="32"/>
        <v>0</v>
      </c>
      <c r="AE120" s="174">
        <v>1647.409224874164</v>
      </c>
      <c r="AG120" s="175">
        <v>0</v>
      </c>
      <c r="AH120" s="5">
        <v>0</v>
      </c>
      <c r="AI120" s="5">
        <v>0</v>
      </c>
      <c r="AL120" s="177">
        <v>5000</v>
      </c>
      <c r="AM120" s="178">
        <v>-6779.6610170000004</v>
      </c>
      <c r="AN120" s="178">
        <f t="shared" si="33"/>
        <v>6779.6610170000004</v>
      </c>
      <c r="AO120" s="178">
        <f t="shared" si="34"/>
        <v>0</v>
      </c>
      <c r="AP120" s="178">
        <v>-572.91718877999995</v>
      </c>
      <c r="AQ120" s="178">
        <f t="shared" si="35"/>
        <v>572.91718877999995</v>
      </c>
      <c r="AR120" s="178">
        <f t="shared" si="36"/>
        <v>0</v>
      </c>
      <c r="AS120" s="178">
        <v>6536.6620652399997</v>
      </c>
      <c r="AT120" s="178">
        <f t="shared" si="37"/>
        <v>0</v>
      </c>
      <c r="AU120" s="178">
        <f t="shared" si="38"/>
        <v>6536.6620652399997</v>
      </c>
      <c r="AV120" s="178">
        <v>0</v>
      </c>
      <c r="AZ120" s="32">
        <v>0</v>
      </c>
      <c r="BA120" s="5">
        <f t="shared" si="21"/>
        <v>0</v>
      </c>
    </row>
    <row r="121" spans="2:53" x14ac:dyDescent="0.35">
      <c r="B121" s="173">
        <f t="shared" si="39"/>
        <v>116</v>
      </c>
      <c r="C121" s="174">
        <v>-7819.3811568644414</v>
      </c>
      <c r="D121" s="174">
        <f t="shared" si="22"/>
        <v>0</v>
      </c>
      <c r="E121" s="174">
        <f t="shared" si="23"/>
        <v>7819.3811568644414</v>
      </c>
      <c r="F121" s="174">
        <v>-2042.6670212766001</v>
      </c>
      <c r="G121" s="174">
        <f t="shared" si="24"/>
        <v>0</v>
      </c>
      <c r="H121" s="174">
        <f t="shared" si="25"/>
        <v>2042.6670212766001</v>
      </c>
      <c r="I121" s="174">
        <v>44044.006000000001</v>
      </c>
      <c r="J121" s="174">
        <v>2318.2829999999999</v>
      </c>
      <c r="K121" s="174">
        <f t="shared" si="26"/>
        <v>56224.337178141046</v>
      </c>
      <c r="L121" s="174">
        <f t="shared" si="27"/>
        <v>0</v>
      </c>
      <c r="N121" s="174">
        <v>10540.1958456256</v>
      </c>
      <c r="O121" s="174">
        <v>1342.4069999999999</v>
      </c>
      <c r="P121" s="174">
        <v>215.21862139999999</v>
      </c>
      <c r="Q121" s="174">
        <f t="shared" si="28"/>
        <v>12097.821467025598</v>
      </c>
      <c r="R121" s="176"/>
      <c r="S121" s="173">
        <v>116</v>
      </c>
      <c r="T121" s="174">
        <v>-85.545744680849992</v>
      </c>
      <c r="U121" s="174">
        <f t="shared" si="40"/>
        <v>0</v>
      </c>
      <c r="V121" s="174">
        <f t="shared" si="41"/>
        <v>85.545744680849992</v>
      </c>
      <c r="W121" s="174">
        <v>-2403.6065191489402</v>
      </c>
      <c r="X121" s="174">
        <f t="shared" si="29"/>
        <v>0</v>
      </c>
      <c r="Y121" s="174">
        <f t="shared" si="30"/>
        <v>2403.6065191489402</v>
      </c>
      <c r="Z121" s="174">
        <v>10403.647000000001</v>
      </c>
      <c r="AA121" s="174">
        <v>0</v>
      </c>
      <c r="AB121" s="174">
        <f t="shared" si="31"/>
        <v>12892.799263829791</v>
      </c>
      <c r="AC121" s="174">
        <f t="shared" si="32"/>
        <v>0</v>
      </c>
      <c r="AE121" s="174">
        <v>1492.7411041211651</v>
      </c>
      <c r="AG121" s="175">
        <v>0</v>
      </c>
      <c r="AH121" s="5">
        <v>0</v>
      </c>
      <c r="AI121" s="5">
        <v>0</v>
      </c>
      <c r="AL121" s="177">
        <v>5000</v>
      </c>
      <c r="AM121" s="178">
        <v>-6779.6610170000004</v>
      </c>
      <c r="AN121" s="178">
        <f t="shared" si="33"/>
        <v>6779.6610170000004</v>
      </c>
      <c r="AO121" s="178">
        <f t="shared" si="34"/>
        <v>0</v>
      </c>
      <c r="AP121" s="178">
        <v>-903.37707068999998</v>
      </c>
      <c r="AQ121" s="178">
        <f t="shared" si="35"/>
        <v>903.37707068999998</v>
      </c>
      <c r="AR121" s="178">
        <f t="shared" si="36"/>
        <v>0</v>
      </c>
      <c r="AS121" s="178">
        <v>6038.7418756200004</v>
      </c>
      <c r="AT121" s="178">
        <f t="shared" si="37"/>
        <v>0</v>
      </c>
      <c r="AU121" s="178">
        <f t="shared" si="38"/>
        <v>6038.7418756200004</v>
      </c>
      <c r="AV121" s="178">
        <v>0</v>
      </c>
      <c r="AZ121" s="32">
        <v>0</v>
      </c>
      <c r="BA121" s="5">
        <f t="shared" si="21"/>
        <v>0</v>
      </c>
    </row>
    <row r="122" spans="2:53" x14ac:dyDescent="0.35">
      <c r="B122" s="173">
        <f t="shared" si="39"/>
        <v>117</v>
      </c>
      <c r="C122" s="174">
        <v>-5333.8716846589996</v>
      </c>
      <c r="D122" s="174">
        <f t="shared" si="22"/>
        <v>0</v>
      </c>
      <c r="E122" s="174">
        <f t="shared" si="23"/>
        <v>5333.8716846589996</v>
      </c>
      <c r="F122" s="174">
        <v>-1921.0638297872299</v>
      </c>
      <c r="G122" s="174">
        <f t="shared" si="24"/>
        <v>0</v>
      </c>
      <c r="H122" s="174">
        <f t="shared" si="25"/>
        <v>1921.0638297872299</v>
      </c>
      <c r="I122" s="174">
        <v>42255.771000000001</v>
      </c>
      <c r="J122" s="174">
        <v>2318.5100000000002</v>
      </c>
      <c r="K122" s="174">
        <f t="shared" si="26"/>
        <v>51829.216514446234</v>
      </c>
      <c r="L122" s="174">
        <f t="shared" si="27"/>
        <v>0</v>
      </c>
      <c r="N122" s="174">
        <v>10524.485844775239</v>
      </c>
      <c r="O122" s="174">
        <v>1342.4069999999999</v>
      </c>
      <c r="P122" s="174">
        <v>204.00360082</v>
      </c>
      <c r="Q122" s="174">
        <f t="shared" si="28"/>
        <v>12070.896445595239</v>
      </c>
      <c r="R122" s="176"/>
      <c r="S122" s="173">
        <v>117</v>
      </c>
      <c r="T122" s="174">
        <v>-595.33787234042995</v>
      </c>
      <c r="U122" s="174">
        <f t="shared" si="40"/>
        <v>0</v>
      </c>
      <c r="V122" s="174">
        <f t="shared" si="41"/>
        <v>595.33787234042995</v>
      </c>
      <c r="W122" s="174">
        <v>-122.02872340426001</v>
      </c>
      <c r="X122" s="174">
        <f t="shared" si="29"/>
        <v>0</v>
      </c>
      <c r="Y122" s="174">
        <f t="shared" si="30"/>
        <v>122.02872340426001</v>
      </c>
      <c r="Z122" s="174">
        <v>10024.235000000001</v>
      </c>
      <c r="AA122" s="174">
        <v>0</v>
      </c>
      <c r="AB122" s="174">
        <f t="shared" si="31"/>
        <v>10741.601595744691</v>
      </c>
      <c r="AC122" s="174">
        <f t="shared" si="32"/>
        <v>0</v>
      </c>
      <c r="AE122" s="174">
        <v>1389.6290236191651</v>
      </c>
      <c r="AG122" s="175">
        <v>0</v>
      </c>
      <c r="AH122" s="5">
        <v>0</v>
      </c>
      <c r="AI122" s="5">
        <v>0</v>
      </c>
      <c r="AL122" s="177">
        <v>2797.6247696400001</v>
      </c>
      <c r="AM122" s="178">
        <v>-6779.6610170000004</v>
      </c>
      <c r="AN122" s="178">
        <f t="shared" si="33"/>
        <v>6779.6610170000004</v>
      </c>
      <c r="AO122" s="178">
        <f t="shared" si="34"/>
        <v>0</v>
      </c>
      <c r="AP122" s="178">
        <v>-903.83695260000002</v>
      </c>
      <c r="AQ122" s="178">
        <f t="shared" si="35"/>
        <v>903.83695260000002</v>
      </c>
      <c r="AR122" s="178">
        <f t="shared" si="36"/>
        <v>0</v>
      </c>
      <c r="AS122" s="178">
        <v>6037.8221117900002</v>
      </c>
      <c r="AT122" s="178">
        <f t="shared" si="37"/>
        <v>0</v>
      </c>
      <c r="AU122" s="178">
        <f t="shared" si="38"/>
        <v>6037.8221117900002</v>
      </c>
      <c r="AV122" s="178">
        <v>0</v>
      </c>
      <c r="AZ122" s="32">
        <v>0</v>
      </c>
      <c r="BA122" s="5">
        <f t="shared" si="21"/>
        <v>0</v>
      </c>
    </row>
    <row r="123" spans="2:53" x14ac:dyDescent="0.35">
      <c r="B123" s="173">
        <f t="shared" si="39"/>
        <v>118</v>
      </c>
      <c r="C123" s="174">
        <v>-12848.69000144717</v>
      </c>
      <c r="D123" s="174">
        <f t="shared" si="22"/>
        <v>0</v>
      </c>
      <c r="E123" s="174">
        <f t="shared" si="23"/>
        <v>12848.69000144717</v>
      </c>
      <c r="F123" s="174">
        <v>-146.28297872339999</v>
      </c>
      <c r="G123" s="174">
        <f t="shared" si="24"/>
        <v>0</v>
      </c>
      <c r="H123" s="174">
        <f t="shared" si="25"/>
        <v>146.28297872339999</v>
      </c>
      <c r="I123" s="174">
        <v>39857.08</v>
      </c>
      <c r="J123" s="174">
        <v>2319.0369999999998</v>
      </c>
      <c r="K123" s="174">
        <f t="shared" si="26"/>
        <v>55171.089980170567</v>
      </c>
      <c r="L123" s="174">
        <f t="shared" si="27"/>
        <v>0</v>
      </c>
      <c r="N123" s="174">
        <v>10508.77584392489</v>
      </c>
      <c r="O123" s="174">
        <v>1342.4069999999999</v>
      </c>
      <c r="P123" s="174">
        <v>176.53883744999999</v>
      </c>
      <c r="Q123" s="174">
        <f t="shared" si="28"/>
        <v>12027.721681374889</v>
      </c>
      <c r="R123" s="176"/>
      <c r="S123" s="173">
        <v>118</v>
      </c>
      <c r="T123" s="174">
        <v>-28.234042553190001</v>
      </c>
      <c r="U123" s="174">
        <f t="shared" si="40"/>
        <v>0</v>
      </c>
      <c r="V123" s="174">
        <f t="shared" si="41"/>
        <v>28.234042553190001</v>
      </c>
      <c r="W123" s="174">
        <v>-1632.4765574468099</v>
      </c>
      <c r="X123" s="174">
        <f t="shared" si="29"/>
        <v>0</v>
      </c>
      <c r="Y123" s="174">
        <f t="shared" si="30"/>
        <v>1632.4765574468099</v>
      </c>
      <c r="Z123" s="174">
        <v>9508.4040000000005</v>
      </c>
      <c r="AA123" s="174">
        <v>0</v>
      </c>
      <c r="AB123" s="174">
        <f t="shared" si="31"/>
        <v>11169.114600000001</v>
      </c>
      <c r="AC123" s="174">
        <f t="shared" si="32"/>
        <v>0</v>
      </c>
      <c r="AE123" s="174">
        <v>1312.2949632426651</v>
      </c>
      <c r="AG123" s="175">
        <v>0</v>
      </c>
      <c r="AH123" s="5">
        <v>0</v>
      </c>
      <c r="AI123" s="5">
        <v>0</v>
      </c>
      <c r="AL123" s="177">
        <v>0</v>
      </c>
      <c r="AM123" s="178">
        <v>-6779.6610170000004</v>
      </c>
      <c r="AN123" s="178">
        <f t="shared" si="33"/>
        <v>6779.6610170000004</v>
      </c>
      <c r="AO123" s="178">
        <f t="shared" si="34"/>
        <v>0</v>
      </c>
      <c r="AP123" s="178">
        <v>-574.29683451999995</v>
      </c>
      <c r="AQ123" s="178">
        <f t="shared" si="35"/>
        <v>574.29683451999995</v>
      </c>
      <c r="AR123" s="178">
        <f t="shared" si="36"/>
        <v>0</v>
      </c>
      <c r="AS123" s="178">
        <v>6366.9023479699999</v>
      </c>
      <c r="AT123" s="178">
        <f t="shared" si="37"/>
        <v>0</v>
      </c>
      <c r="AU123" s="178">
        <f t="shared" si="38"/>
        <v>6366.9023479699999</v>
      </c>
      <c r="AV123" s="178">
        <v>0</v>
      </c>
      <c r="AZ123" s="32">
        <v>0</v>
      </c>
      <c r="BA123" s="5">
        <f t="shared" si="21"/>
        <v>0</v>
      </c>
    </row>
    <row r="124" spans="2:53" x14ac:dyDescent="0.35">
      <c r="B124" s="173">
        <f t="shared" si="39"/>
        <v>119</v>
      </c>
      <c r="C124" s="174">
        <v>-4830.2445295328998</v>
      </c>
      <c r="D124" s="174">
        <f t="shared" si="22"/>
        <v>0</v>
      </c>
      <c r="E124" s="174">
        <f t="shared" si="23"/>
        <v>4830.2445295328998</v>
      </c>
      <c r="F124" s="174">
        <v>-1813.49680851064</v>
      </c>
      <c r="G124" s="174">
        <f t="shared" si="24"/>
        <v>0</v>
      </c>
      <c r="H124" s="174">
        <f t="shared" si="25"/>
        <v>1813.49680851064</v>
      </c>
      <c r="I124" s="174">
        <v>37536.061999999998</v>
      </c>
      <c r="J124" s="174">
        <v>2311.5770000000002</v>
      </c>
      <c r="K124" s="174">
        <f t="shared" si="26"/>
        <v>46491.380338043535</v>
      </c>
      <c r="L124" s="174">
        <f t="shared" si="27"/>
        <v>0</v>
      </c>
      <c r="N124" s="174">
        <v>10493.065843074541</v>
      </c>
      <c r="O124" s="174">
        <v>1342.4069999999999</v>
      </c>
      <c r="P124" s="174">
        <v>154.98559671000001</v>
      </c>
      <c r="Q124" s="174">
        <f t="shared" si="28"/>
        <v>11990.458439784539</v>
      </c>
      <c r="R124" s="176"/>
      <c r="S124" s="173">
        <v>119</v>
      </c>
      <c r="T124" s="174">
        <v>-992.00165835535995</v>
      </c>
      <c r="U124" s="174">
        <f t="shared" si="40"/>
        <v>0</v>
      </c>
      <c r="V124" s="174">
        <f t="shared" si="41"/>
        <v>992.00165835535995</v>
      </c>
      <c r="W124" s="174">
        <v>-1191.55457516101</v>
      </c>
      <c r="X124" s="174">
        <f t="shared" si="29"/>
        <v>0</v>
      </c>
      <c r="Y124" s="174">
        <f t="shared" si="30"/>
        <v>1191.55457516101</v>
      </c>
      <c r="Z124" s="174">
        <v>9459.2720000000008</v>
      </c>
      <c r="AA124" s="174">
        <v>0</v>
      </c>
      <c r="AB124" s="174">
        <f t="shared" si="31"/>
        <v>11642.828233516371</v>
      </c>
      <c r="AC124" s="174">
        <f t="shared" si="32"/>
        <v>0</v>
      </c>
      <c r="AE124" s="174">
        <v>1260.738922991665</v>
      </c>
      <c r="AG124" s="175">
        <v>0</v>
      </c>
      <c r="AH124" s="5">
        <v>0</v>
      </c>
      <c r="AI124" s="5">
        <v>0</v>
      </c>
      <c r="AL124" s="177">
        <v>29.88274315</v>
      </c>
      <c r="AM124" s="178">
        <v>-6779.6610170000004</v>
      </c>
      <c r="AN124" s="178">
        <f t="shared" si="33"/>
        <v>6779.6610170000004</v>
      </c>
      <c r="AO124" s="178">
        <f t="shared" si="34"/>
        <v>0</v>
      </c>
      <c r="AP124" s="178">
        <v>-904.75671642999998</v>
      </c>
      <c r="AQ124" s="178">
        <f t="shared" si="35"/>
        <v>904.75671642999998</v>
      </c>
      <c r="AR124" s="178">
        <f t="shared" si="36"/>
        <v>0</v>
      </c>
      <c r="AS124" s="178">
        <v>6035.9825841399997</v>
      </c>
      <c r="AT124" s="178">
        <f t="shared" si="37"/>
        <v>0</v>
      </c>
      <c r="AU124" s="178">
        <f t="shared" si="38"/>
        <v>6035.9825841399997</v>
      </c>
      <c r="AV124" s="178">
        <v>0</v>
      </c>
      <c r="AZ124" s="32">
        <v>0</v>
      </c>
      <c r="BA124" s="5">
        <f t="shared" si="21"/>
        <v>0</v>
      </c>
    </row>
    <row r="125" spans="2:53" x14ac:dyDescent="0.35">
      <c r="B125" s="173">
        <f t="shared" si="39"/>
        <v>120</v>
      </c>
      <c r="C125" s="174">
        <v>-16391.032215176449</v>
      </c>
      <c r="D125" s="174">
        <f t="shared" si="22"/>
        <v>0</v>
      </c>
      <c r="E125" s="174">
        <f t="shared" si="23"/>
        <v>16391.032215176449</v>
      </c>
      <c r="F125" s="174">
        <v>-118.58617021277</v>
      </c>
      <c r="G125" s="174">
        <f t="shared" si="24"/>
        <v>0</v>
      </c>
      <c r="H125" s="174">
        <f t="shared" si="25"/>
        <v>118.58617021277</v>
      </c>
      <c r="I125" s="174">
        <v>35256.648000000001</v>
      </c>
      <c r="J125" s="174">
        <v>2218.6370000000002</v>
      </c>
      <c r="K125" s="174">
        <f t="shared" si="26"/>
        <v>53984.903385389218</v>
      </c>
      <c r="L125" s="174">
        <f t="shared" si="27"/>
        <v>0</v>
      </c>
      <c r="N125" s="174">
        <v>10493.065843074541</v>
      </c>
      <c r="O125" s="174">
        <v>1342.4069999999999</v>
      </c>
      <c r="P125" s="174">
        <v>158.19933128</v>
      </c>
      <c r="Q125" s="174">
        <f t="shared" si="28"/>
        <v>11993.67217435454</v>
      </c>
      <c r="R125" s="176"/>
      <c r="S125" s="173">
        <v>120</v>
      </c>
      <c r="T125" s="174">
        <v>-380.70233920643</v>
      </c>
      <c r="U125" s="174">
        <f t="shared" si="40"/>
        <v>0</v>
      </c>
      <c r="V125" s="174">
        <f t="shared" si="41"/>
        <v>380.70233920643</v>
      </c>
      <c r="W125" s="174">
        <v>-304.68297872340003</v>
      </c>
      <c r="X125" s="174">
        <f t="shared" si="29"/>
        <v>0</v>
      </c>
      <c r="Y125" s="174">
        <f t="shared" si="30"/>
        <v>304.68297872340003</v>
      </c>
      <c r="Z125" s="174">
        <v>9036.2420000000002</v>
      </c>
      <c r="AA125" s="174">
        <v>0</v>
      </c>
      <c r="AB125" s="174">
        <f t="shared" si="31"/>
        <v>9721.6273179298296</v>
      </c>
      <c r="AC125" s="174">
        <f t="shared" si="32"/>
        <v>0</v>
      </c>
      <c r="AE125" s="174">
        <v>1260.738922991665</v>
      </c>
      <c r="AG125" s="175">
        <v>0</v>
      </c>
      <c r="AH125" s="5">
        <v>0</v>
      </c>
      <c r="AI125" s="5">
        <v>0</v>
      </c>
      <c r="AL125" s="177">
        <v>2244.1603927199999</v>
      </c>
      <c r="AM125" s="178">
        <v>-6779.6610170000004</v>
      </c>
      <c r="AN125" s="178">
        <f t="shared" si="33"/>
        <v>6779.6610170000004</v>
      </c>
      <c r="AO125" s="178">
        <f t="shared" si="34"/>
        <v>0</v>
      </c>
      <c r="AP125" s="178">
        <v>-574.75671642999998</v>
      </c>
      <c r="AQ125" s="178">
        <f t="shared" si="35"/>
        <v>574.75671642999998</v>
      </c>
      <c r="AR125" s="178">
        <f t="shared" si="36"/>
        <v>0</v>
      </c>
      <c r="AS125" s="178">
        <v>6365.9825841399997</v>
      </c>
      <c r="AT125" s="178">
        <f t="shared" si="37"/>
        <v>0</v>
      </c>
      <c r="AU125" s="178">
        <f t="shared" si="38"/>
        <v>6365.9825841399997</v>
      </c>
      <c r="AV125" s="178">
        <v>0</v>
      </c>
      <c r="AZ125" s="32">
        <v>0</v>
      </c>
      <c r="BA125" s="5">
        <f t="shared" si="21"/>
        <v>0</v>
      </c>
    </row>
    <row r="126" spans="2:53" x14ac:dyDescent="0.35">
      <c r="B126" s="173">
        <f t="shared" si="39"/>
        <v>121</v>
      </c>
      <c r="C126" s="174">
        <v>-3990.1864668937701</v>
      </c>
      <c r="D126" s="174">
        <f t="shared" si="22"/>
        <v>0</v>
      </c>
      <c r="E126" s="174">
        <f t="shared" si="23"/>
        <v>3990.1864668937701</v>
      </c>
      <c r="F126" s="174">
        <v>-82.71489361702001</v>
      </c>
      <c r="G126" s="174">
        <f t="shared" si="24"/>
        <v>0</v>
      </c>
      <c r="H126" s="174">
        <f t="shared" si="25"/>
        <v>82.71489361702001</v>
      </c>
      <c r="I126" s="174">
        <v>32288.242999999999</v>
      </c>
      <c r="J126" s="174">
        <v>2115.34</v>
      </c>
      <c r="K126" s="174">
        <f t="shared" si="26"/>
        <v>38476.484360510789</v>
      </c>
      <c r="L126" s="174">
        <f t="shared" si="27"/>
        <v>0</v>
      </c>
      <c r="N126" s="174">
        <v>10490.3985776968</v>
      </c>
      <c r="O126" s="174">
        <v>1342.4069999999999</v>
      </c>
      <c r="P126" s="174">
        <v>167.593107</v>
      </c>
      <c r="Q126" s="174">
        <f t="shared" si="28"/>
        <v>12000.3986846968</v>
      </c>
      <c r="R126" s="176"/>
      <c r="S126" s="173">
        <v>121</v>
      </c>
      <c r="T126" s="174">
        <v>-275.75196595744001</v>
      </c>
      <c r="U126" s="174">
        <f t="shared" si="40"/>
        <v>0</v>
      </c>
      <c r="V126" s="174">
        <f t="shared" si="41"/>
        <v>275.75196595744001</v>
      </c>
      <c r="W126" s="174">
        <v>-246.98723404255</v>
      </c>
      <c r="X126" s="174">
        <f t="shared" si="29"/>
        <v>0</v>
      </c>
      <c r="Y126" s="174">
        <f t="shared" si="30"/>
        <v>246.98723404255</v>
      </c>
      <c r="Z126" s="174">
        <v>8261.5229999999992</v>
      </c>
      <c r="AA126" s="174">
        <v>0</v>
      </c>
      <c r="AB126" s="174">
        <f t="shared" si="31"/>
        <v>8784.2621999999901</v>
      </c>
      <c r="AC126" s="174">
        <f t="shared" si="32"/>
        <v>0</v>
      </c>
      <c r="AE126" s="174">
        <v>1601.956469328378</v>
      </c>
      <c r="AG126" s="175">
        <v>0</v>
      </c>
      <c r="AH126" s="5">
        <v>0</v>
      </c>
      <c r="AI126" s="5">
        <v>0</v>
      </c>
      <c r="AL126" s="177">
        <v>5000</v>
      </c>
      <c r="AM126" s="178">
        <v>-6779.6610170000004</v>
      </c>
      <c r="AN126" s="178">
        <f t="shared" si="33"/>
        <v>6779.6610170000004</v>
      </c>
      <c r="AO126" s="178">
        <f t="shared" si="34"/>
        <v>0</v>
      </c>
      <c r="AP126" s="178">
        <v>-244.84032626999999</v>
      </c>
      <c r="AQ126" s="178">
        <f t="shared" si="35"/>
        <v>244.84032626999999</v>
      </c>
      <c r="AR126" s="178">
        <f t="shared" si="36"/>
        <v>0</v>
      </c>
      <c r="AS126" s="178">
        <v>6695.8153644599997</v>
      </c>
      <c r="AT126" s="178">
        <f t="shared" si="37"/>
        <v>0</v>
      </c>
      <c r="AU126" s="178">
        <f t="shared" si="38"/>
        <v>6695.8153644599997</v>
      </c>
      <c r="AV126" s="178">
        <v>0</v>
      </c>
      <c r="AZ126" s="32">
        <v>0</v>
      </c>
      <c r="BA126" s="5">
        <f t="shared" si="21"/>
        <v>0</v>
      </c>
    </row>
    <row r="127" spans="2:53" x14ac:dyDescent="0.35">
      <c r="B127" s="173">
        <f t="shared" si="39"/>
        <v>122</v>
      </c>
      <c r="C127" s="174">
        <v>-3580.9543133529</v>
      </c>
      <c r="D127" s="174">
        <f t="shared" si="22"/>
        <v>0</v>
      </c>
      <c r="E127" s="174">
        <f t="shared" si="23"/>
        <v>3580.9543133529</v>
      </c>
      <c r="F127" s="174">
        <v>-33.700000000000003</v>
      </c>
      <c r="G127" s="174">
        <f t="shared" si="24"/>
        <v>0</v>
      </c>
      <c r="H127" s="174">
        <f t="shared" si="25"/>
        <v>33.700000000000003</v>
      </c>
      <c r="I127" s="174">
        <v>30245.455000000002</v>
      </c>
      <c r="J127" s="174">
        <v>2040.8309999999999</v>
      </c>
      <c r="K127" s="174">
        <f t="shared" si="26"/>
        <v>35900.940313352898</v>
      </c>
      <c r="L127" s="174">
        <f t="shared" si="27"/>
        <v>0</v>
      </c>
      <c r="N127" s="174">
        <v>10490.3985776968</v>
      </c>
      <c r="O127" s="174">
        <v>1342.4069999999999</v>
      </c>
      <c r="P127" s="174">
        <v>173.98302469000001</v>
      </c>
      <c r="Q127" s="174">
        <f t="shared" si="28"/>
        <v>12006.7886023868</v>
      </c>
      <c r="R127" s="176"/>
      <c r="S127" s="173">
        <v>122</v>
      </c>
      <c r="T127" s="174">
        <v>-100.77021276596</v>
      </c>
      <c r="U127" s="174">
        <f t="shared" si="40"/>
        <v>0</v>
      </c>
      <c r="V127" s="174">
        <f t="shared" si="41"/>
        <v>100.77021276596</v>
      </c>
      <c r="W127" s="174">
        <v>-235.12978723404001</v>
      </c>
      <c r="X127" s="174">
        <f t="shared" si="29"/>
        <v>0</v>
      </c>
      <c r="Y127" s="174">
        <f t="shared" si="30"/>
        <v>235.12978723404001</v>
      </c>
      <c r="Z127" s="174">
        <v>7829.38</v>
      </c>
      <c r="AA127" s="174">
        <v>0</v>
      </c>
      <c r="AB127" s="174">
        <f t="shared" si="31"/>
        <v>8165.28</v>
      </c>
      <c r="AC127" s="174">
        <f t="shared" si="32"/>
        <v>0</v>
      </c>
      <c r="AE127" s="174">
        <v>1601.956469328378</v>
      </c>
      <c r="AG127" s="175">
        <v>0</v>
      </c>
      <c r="AH127" s="5">
        <v>0</v>
      </c>
      <c r="AI127" s="5">
        <v>0</v>
      </c>
      <c r="AL127" s="177">
        <v>5000</v>
      </c>
      <c r="AM127" s="178">
        <v>-6779.6610170000004</v>
      </c>
      <c r="AN127" s="178">
        <f t="shared" si="33"/>
        <v>6779.6610170000004</v>
      </c>
      <c r="AO127" s="178">
        <f t="shared" si="34"/>
        <v>0</v>
      </c>
      <c r="AP127" s="178">
        <v>-282.01795542000002</v>
      </c>
      <c r="AQ127" s="178">
        <f t="shared" si="35"/>
        <v>282.01795542000002</v>
      </c>
      <c r="AR127" s="178">
        <f t="shared" si="36"/>
        <v>0</v>
      </c>
      <c r="AS127" s="178">
        <v>7476.6377352999998</v>
      </c>
      <c r="AT127" s="178">
        <f t="shared" si="37"/>
        <v>0</v>
      </c>
      <c r="AU127" s="178">
        <f t="shared" si="38"/>
        <v>7476.6377352999998</v>
      </c>
      <c r="AV127" s="178">
        <v>0</v>
      </c>
      <c r="AZ127" s="32">
        <v>0</v>
      </c>
      <c r="BA127" s="5">
        <f t="shared" si="21"/>
        <v>0</v>
      </c>
    </row>
    <row r="128" spans="2:53" x14ac:dyDescent="0.35">
      <c r="B128" s="173">
        <f t="shared" si="39"/>
        <v>123</v>
      </c>
      <c r="C128" s="174">
        <v>-4207.7400318614891</v>
      </c>
      <c r="D128" s="174">
        <f t="shared" si="22"/>
        <v>0</v>
      </c>
      <c r="E128" s="174">
        <f t="shared" si="23"/>
        <v>4207.7400318614891</v>
      </c>
      <c r="F128" s="174">
        <v>-14.57553191489</v>
      </c>
      <c r="G128" s="174">
        <f t="shared" si="24"/>
        <v>0</v>
      </c>
      <c r="H128" s="174">
        <f t="shared" si="25"/>
        <v>14.57553191489</v>
      </c>
      <c r="I128" s="174">
        <v>28715.371999999999</v>
      </c>
      <c r="J128" s="174">
        <v>1992.9269999999999</v>
      </c>
      <c r="K128" s="174">
        <f t="shared" si="26"/>
        <v>34930.614563776384</v>
      </c>
      <c r="L128" s="174">
        <f t="shared" si="27"/>
        <v>0</v>
      </c>
      <c r="N128" s="174">
        <v>10490.3985776968</v>
      </c>
      <c r="O128" s="174">
        <v>1342.4069999999999</v>
      </c>
      <c r="P128" s="174">
        <v>188.74562757000001</v>
      </c>
      <c r="Q128" s="174">
        <f t="shared" si="28"/>
        <v>12021.5512052668</v>
      </c>
      <c r="R128" s="176"/>
      <c r="S128" s="173">
        <v>123</v>
      </c>
      <c r="T128" s="174">
        <v>-76.205319148940006</v>
      </c>
      <c r="U128" s="174">
        <f t="shared" si="40"/>
        <v>0</v>
      </c>
      <c r="V128" s="174">
        <f t="shared" si="41"/>
        <v>76.205319148940006</v>
      </c>
      <c r="W128" s="174">
        <v>-177.81170212766</v>
      </c>
      <c r="X128" s="174">
        <f t="shared" si="29"/>
        <v>0</v>
      </c>
      <c r="Y128" s="174">
        <f t="shared" si="30"/>
        <v>177.81170212766</v>
      </c>
      <c r="Z128" s="174">
        <v>7422.616</v>
      </c>
      <c r="AA128" s="174">
        <v>0</v>
      </c>
      <c r="AB128" s="174">
        <f t="shared" si="31"/>
        <v>7676.6330212765997</v>
      </c>
      <c r="AC128" s="174">
        <f t="shared" si="32"/>
        <v>0</v>
      </c>
      <c r="AE128" s="174">
        <v>1601.956469328378</v>
      </c>
      <c r="AG128" s="175">
        <v>0</v>
      </c>
      <c r="AH128" s="5">
        <v>0</v>
      </c>
      <c r="AI128" s="5">
        <v>0</v>
      </c>
      <c r="AL128" s="177">
        <v>5000</v>
      </c>
      <c r="AM128" s="178">
        <v>-6779.6610170000004</v>
      </c>
      <c r="AN128" s="178">
        <f t="shared" si="33"/>
        <v>6779.6610170000004</v>
      </c>
      <c r="AO128" s="178">
        <f t="shared" si="34"/>
        <v>0</v>
      </c>
      <c r="AP128" s="178">
        <v>-574.84032626999999</v>
      </c>
      <c r="AQ128" s="178">
        <f t="shared" si="35"/>
        <v>574.84032626999999</v>
      </c>
      <c r="AR128" s="178">
        <f t="shared" si="36"/>
        <v>0</v>
      </c>
      <c r="AS128" s="178">
        <v>7183.8153644599997</v>
      </c>
      <c r="AT128" s="178">
        <f t="shared" si="37"/>
        <v>0</v>
      </c>
      <c r="AU128" s="178">
        <f t="shared" si="38"/>
        <v>7183.8153644599997</v>
      </c>
      <c r="AV128" s="178">
        <v>0</v>
      </c>
      <c r="AZ128" s="32">
        <v>0</v>
      </c>
      <c r="BA128" s="5">
        <f t="shared" si="21"/>
        <v>0</v>
      </c>
    </row>
    <row r="129" spans="2:53" x14ac:dyDescent="0.35">
      <c r="B129" s="173">
        <f t="shared" si="39"/>
        <v>124</v>
      </c>
      <c r="C129" s="174">
        <v>-5187.2600345297305</v>
      </c>
      <c r="D129" s="174">
        <f t="shared" si="22"/>
        <v>0</v>
      </c>
      <c r="E129" s="174">
        <f t="shared" si="23"/>
        <v>5187.2600345297305</v>
      </c>
      <c r="F129" s="174">
        <v>-10.16276595745</v>
      </c>
      <c r="G129" s="174">
        <f t="shared" si="24"/>
        <v>0</v>
      </c>
      <c r="H129" s="174">
        <f t="shared" si="25"/>
        <v>10.16276595745</v>
      </c>
      <c r="I129" s="174">
        <v>27649.628000000001</v>
      </c>
      <c r="J129" s="174">
        <v>1963.6559999999999</v>
      </c>
      <c r="K129" s="174">
        <f t="shared" si="26"/>
        <v>34810.706800487184</v>
      </c>
      <c r="L129" s="174">
        <f t="shared" si="27"/>
        <v>0</v>
      </c>
      <c r="N129" s="174">
        <v>10490.3985776968</v>
      </c>
      <c r="O129" s="174">
        <v>1342.4069999999999</v>
      </c>
      <c r="P129" s="174">
        <v>211.91898148000001</v>
      </c>
      <c r="Q129" s="174">
        <f t="shared" si="28"/>
        <v>12044.724559176799</v>
      </c>
      <c r="R129" s="176"/>
      <c r="S129" s="173">
        <v>124</v>
      </c>
      <c r="T129" s="174">
        <v>-69.280851063830013</v>
      </c>
      <c r="U129" s="174">
        <f t="shared" si="40"/>
        <v>0</v>
      </c>
      <c r="V129" s="174">
        <f t="shared" si="41"/>
        <v>69.280851063830013</v>
      </c>
      <c r="W129" s="174">
        <v>-161.65531914894001</v>
      </c>
      <c r="X129" s="174">
        <f t="shared" si="29"/>
        <v>0</v>
      </c>
      <c r="Y129" s="174">
        <f t="shared" si="30"/>
        <v>161.65531914894001</v>
      </c>
      <c r="Z129" s="174">
        <v>7222.8249999999998</v>
      </c>
      <c r="AA129" s="174">
        <v>0</v>
      </c>
      <c r="AB129" s="174">
        <f t="shared" si="31"/>
        <v>7453.7611702127697</v>
      </c>
      <c r="AC129" s="174">
        <f t="shared" si="32"/>
        <v>0</v>
      </c>
      <c r="AE129" s="174">
        <v>1601.956469328378</v>
      </c>
      <c r="AG129" s="175">
        <v>0</v>
      </c>
      <c r="AH129" s="5">
        <v>0</v>
      </c>
      <c r="AI129" s="5">
        <v>0</v>
      </c>
      <c r="AL129" s="177">
        <v>5000</v>
      </c>
      <c r="AM129" s="178">
        <v>-6779.6610170000004</v>
      </c>
      <c r="AN129" s="178">
        <f t="shared" si="33"/>
        <v>6779.6610170000004</v>
      </c>
      <c r="AO129" s="178">
        <f t="shared" si="34"/>
        <v>0</v>
      </c>
      <c r="AP129" s="178">
        <v>-244.84032626999999</v>
      </c>
      <c r="AQ129" s="178">
        <f t="shared" si="35"/>
        <v>244.84032626999999</v>
      </c>
      <c r="AR129" s="178">
        <f t="shared" si="36"/>
        <v>0</v>
      </c>
      <c r="AS129" s="178">
        <v>7513.8153644599997</v>
      </c>
      <c r="AT129" s="178">
        <f t="shared" si="37"/>
        <v>0</v>
      </c>
      <c r="AU129" s="178">
        <f t="shared" si="38"/>
        <v>7513.8153644599997</v>
      </c>
      <c r="AV129" s="178">
        <v>0</v>
      </c>
      <c r="AZ129" s="32">
        <v>0</v>
      </c>
      <c r="BA129" s="5">
        <f t="shared" si="21"/>
        <v>0</v>
      </c>
    </row>
    <row r="130" spans="2:53" x14ac:dyDescent="0.35">
      <c r="B130" s="173">
        <f t="shared" si="39"/>
        <v>125</v>
      </c>
      <c r="C130" s="174">
        <v>-5590.3052637030796</v>
      </c>
      <c r="D130" s="174">
        <f t="shared" si="22"/>
        <v>0</v>
      </c>
      <c r="E130" s="174">
        <f t="shared" si="23"/>
        <v>5590.3052637030796</v>
      </c>
      <c r="F130" s="174">
        <v>-10.207446808509999</v>
      </c>
      <c r="G130" s="174">
        <f t="shared" si="24"/>
        <v>0</v>
      </c>
      <c r="H130" s="174">
        <f t="shared" si="25"/>
        <v>10.207446808509999</v>
      </c>
      <c r="I130" s="174">
        <v>26674.839</v>
      </c>
      <c r="J130" s="174">
        <v>1954.9349999999999</v>
      </c>
      <c r="K130" s="174">
        <f t="shared" si="26"/>
        <v>34230.286710511587</v>
      </c>
      <c r="L130" s="174">
        <f t="shared" si="27"/>
        <v>0</v>
      </c>
      <c r="N130" s="174">
        <v>10522.090845252949</v>
      </c>
      <c r="O130" s="174">
        <v>1342.4069999999999</v>
      </c>
      <c r="P130" s="174">
        <v>248.62397118999999</v>
      </c>
      <c r="Q130" s="174">
        <f t="shared" si="28"/>
        <v>12113.121816442948</v>
      </c>
      <c r="R130" s="176"/>
      <c r="S130" s="173">
        <v>125</v>
      </c>
      <c r="T130" s="174">
        <v>-70.713829787229997</v>
      </c>
      <c r="U130" s="174">
        <f t="shared" si="40"/>
        <v>0</v>
      </c>
      <c r="V130" s="174">
        <f t="shared" si="41"/>
        <v>70.713829787229997</v>
      </c>
      <c r="W130" s="174">
        <v>-164.99893617020999</v>
      </c>
      <c r="X130" s="174">
        <f t="shared" si="29"/>
        <v>0</v>
      </c>
      <c r="Y130" s="174">
        <f t="shared" si="30"/>
        <v>164.99893617020999</v>
      </c>
      <c r="Z130" s="174">
        <v>7161.9179999999997</v>
      </c>
      <c r="AA130" s="174">
        <v>0</v>
      </c>
      <c r="AB130" s="174">
        <f t="shared" si="31"/>
        <v>7397.6307659574395</v>
      </c>
      <c r="AC130" s="174">
        <f t="shared" si="32"/>
        <v>0</v>
      </c>
      <c r="AE130" s="174">
        <v>1601.956469328378</v>
      </c>
      <c r="AG130" s="175">
        <v>0</v>
      </c>
      <c r="AH130" s="5">
        <v>0</v>
      </c>
      <c r="AI130" s="5">
        <v>0</v>
      </c>
      <c r="AL130" s="177">
        <v>5000</v>
      </c>
      <c r="AM130" s="178">
        <v>-6779.6610170000004</v>
      </c>
      <c r="AN130" s="178">
        <f t="shared" si="33"/>
        <v>6779.6610170000004</v>
      </c>
      <c r="AO130" s="178">
        <f t="shared" si="34"/>
        <v>0</v>
      </c>
      <c r="AP130" s="178">
        <v>-243.91259235000001</v>
      </c>
      <c r="AQ130" s="178">
        <f t="shared" si="35"/>
        <v>243.91259235000001</v>
      </c>
      <c r="AR130" s="178">
        <f t="shared" si="36"/>
        <v>0</v>
      </c>
      <c r="AS130" s="178">
        <v>7515.6708322900004</v>
      </c>
      <c r="AT130" s="178">
        <f t="shared" si="37"/>
        <v>0</v>
      </c>
      <c r="AU130" s="178">
        <f t="shared" si="38"/>
        <v>7515.6708322900004</v>
      </c>
      <c r="AV130" s="178">
        <v>0</v>
      </c>
      <c r="AZ130" s="32">
        <v>0</v>
      </c>
      <c r="BA130" s="5">
        <f t="shared" si="21"/>
        <v>0</v>
      </c>
    </row>
    <row r="131" spans="2:53" x14ac:dyDescent="0.35">
      <c r="B131" s="173">
        <f t="shared" si="39"/>
        <v>126</v>
      </c>
      <c r="C131" s="174">
        <v>-5937.1359938465703</v>
      </c>
      <c r="D131" s="174">
        <f t="shared" si="22"/>
        <v>0</v>
      </c>
      <c r="E131" s="174">
        <f t="shared" si="23"/>
        <v>5937.1359938465703</v>
      </c>
      <c r="F131" s="174">
        <v>-18.67659574468</v>
      </c>
      <c r="G131" s="174">
        <f t="shared" si="24"/>
        <v>0</v>
      </c>
      <c r="H131" s="174">
        <f t="shared" si="25"/>
        <v>18.67659574468</v>
      </c>
      <c r="I131" s="174">
        <v>25702.917000000001</v>
      </c>
      <c r="J131" s="174">
        <v>1954.27</v>
      </c>
      <c r="K131" s="174">
        <f t="shared" si="26"/>
        <v>33612.999589591251</v>
      </c>
      <c r="L131" s="174">
        <f t="shared" si="27"/>
        <v>0</v>
      </c>
      <c r="N131" s="174">
        <v>10553.7831128091</v>
      </c>
      <c r="O131" s="174">
        <v>1342.4069999999999</v>
      </c>
      <c r="P131" s="174">
        <v>292.45833333000002</v>
      </c>
      <c r="Q131" s="174">
        <f t="shared" si="28"/>
        <v>12188.648446139099</v>
      </c>
      <c r="R131" s="176"/>
      <c r="S131" s="173">
        <v>126</v>
      </c>
      <c r="T131" s="174">
        <v>-70.95212765957001</v>
      </c>
      <c r="U131" s="174">
        <f t="shared" si="40"/>
        <v>0</v>
      </c>
      <c r="V131" s="174">
        <f t="shared" si="41"/>
        <v>70.95212765957001</v>
      </c>
      <c r="W131" s="174">
        <v>-165.55531914893999</v>
      </c>
      <c r="X131" s="174">
        <f t="shared" si="29"/>
        <v>0</v>
      </c>
      <c r="Y131" s="174">
        <f t="shared" si="30"/>
        <v>165.55531914893999</v>
      </c>
      <c r="Z131" s="174">
        <v>7218.1629999999996</v>
      </c>
      <c r="AA131" s="174">
        <v>0</v>
      </c>
      <c r="AB131" s="174">
        <f t="shared" si="31"/>
        <v>7454.67044680851</v>
      </c>
      <c r="AC131" s="174">
        <f t="shared" si="32"/>
        <v>0</v>
      </c>
      <c r="AE131" s="174">
        <v>1601.956469328378</v>
      </c>
      <c r="AG131" s="175">
        <v>0</v>
      </c>
      <c r="AH131" s="5">
        <v>0</v>
      </c>
      <c r="AI131" s="5">
        <v>0</v>
      </c>
      <c r="AL131" s="177">
        <v>5000</v>
      </c>
      <c r="AM131" s="178">
        <v>-6779.6610170000004</v>
      </c>
      <c r="AN131" s="178">
        <f t="shared" si="33"/>
        <v>6779.6610170000004</v>
      </c>
      <c r="AO131" s="178">
        <f t="shared" si="34"/>
        <v>0</v>
      </c>
      <c r="AP131" s="178">
        <v>-242.98485844000001</v>
      </c>
      <c r="AQ131" s="178">
        <f t="shared" si="35"/>
        <v>242.98485844000001</v>
      </c>
      <c r="AR131" s="178">
        <f t="shared" si="36"/>
        <v>0</v>
      </c>
      <c r="AS131" s="178">
        <v>6699.5263001200001</v>
      </c>
      <c r="AT131" s="178">
        <f t="shared" si="37"/>
        <v>0</v>
      </c>
      <c r="AU131" s="178">
        <f t="shared" si="38"/>
        <v>6699.5263001200001</v>
      </c>
      <c r="AV131" s="178">
        <v>0</v>
      </c>
      <c r="AZ131" s="32">
        <v>0</v>
      </c>
      <c r="BA131" s="5">
        <f t="shared" ref="BA131:BA169" si="42">AZ131/5014.12</f>
        <v>0</v>
      </c>
    </row>
    <row r="132" spans="2:53" x14ac:dyDescent="0.35">
      <c r="B132" s="173">
        <f t="shared" si="39"/>
        <v>127</v>
      </c>
      <c r="C132" s="174">
        <v>-6965.4012623919298</v>
      </c>
      <c r="D132" s="174">
        <f t="shared" si="22"/>
        <v>0</v>
      </c>
      <c r="E132" s="174">
        <f t="shared" si="23"/>
        <v>6965.4012623919298</v>
      </c>
      <c r="F132" s="174">
        <v>-56.535106382979997</v>
      </c>
      <c r="G132" s="174">
        <f t="shared" si="24"/>
        <v>0</v>
      </c>
      <c r="H132" s="174">
        <f t="shared" si="25"/>
        <v>56.535106382979997</v>
      </c>
      <c r="I132" s="174">
        <v>25607.171999999999</v>
      </c>
      <c r="J132" s="174">
        <v>1976.7650000000001</v>
      </c>
      <c r="K132" s="174">
        <f t="shared" si="26"/>
        <v>34605.873368774912</v>
      </c>
      <c r="L132" s="174">
        <f t="shared" si="27"/>
        <v>0</v>
      </c>
      <c r="N132" s="174">
        <v>10569.62924658717</v>
      </c>
      <c r="O132" s="174">
        <v>1342.4069999999999</v>
      </c>
      <c r="P132" s="174">
        <v>308.10751028999999</v>
      </c>
      <c r="Q132" s="174">
        <f t="shared" si="28"/>
        <v>12220.143756877169</v>
      </c>
      <c r="R132" s="176"/>
      <c r="S132" s="173">
        <v>127</v>
      </c>
      <c r="T132" s="174">
        <v>-611.68148936169996</v>
      </c>
      <c r="U132" s="174">
        <f t="shared" si="40"/>
        <v>0</v>
      </c>
      <c r="V132" s="174">
        <f t="shared" si="41"/>
        <v>611.68148936169996</v>
      </c>
      <c r="W132" s="174">
        <v>-160.16276595745001</v>
      </c>
      <c r="X132" s="174">
        <f t="shared" si="29"/>
        <v>0</v>
      </c>
      <c r="Y132" s="174">
        <f t="shared" si="30"/>
        <v>160.16276595745001</v>
      </c>
      <c r="Z132" s="174">
        <v>7347.2060000000001</v>
      </c>
      <c r="AA132" s="174">
        <v>0</v>
      </c>
      <c r="AB132" s="174">
        <f t="shared" si="31"/>
        <v>8119.05025531915</v>
      </c>
      <c r="AC132" s="174">
        <f t="shared" si="32"/>
        <v>0</v>
      </c>
      <c r="AE132" s="174">
        <v>1601.956469328378</v>
      </c>
      <c r="AG132" s="175">
        <v>0</v>
      </c>
      <c r="AH132" s="5">
        <v>0</v>
      </c>
      <c r="AI132" s="5">
        <v>0</v>
      </c>
      <c r="AL132" s="177">
        <v>5000</v>
      </c>
      <c r="AM132" s="178">
        <v>-6779.6610170000004</v>
      </c>
      <c r="AN132" s="178">
        <f t="shared" si="33"/>
        <v>6779.6610170000004</v>
      </c>
      <c r="AO132" s="178">
        <f t="shared" si="34"/>
        <v>0</v>
      </c>
      <c r="AP132" s="178">
        <v>-242.52099147999999</v>
      </c>
      <c r="AQ132" s="178">
        <f t="shared" si="35"/>
        <v>242.52099147999999</v>
      </c>
      <c r="AR132" s="178">
        <f t="shared" si="36"/>
        <v>0</v>
      </c>
      <c r="AS132" s="178">
        <v>7518.4540340399999</v>
      </c>
      <c r="AT132" s="178">
        <f t="shared" si="37"/>
        <v>0</v>
      </c>
      <c r="AU132" s="178">
        <f t="shared" si="38"/>
        <v>7518.4540340399999</v>
      </c>
      <c r="AV132" s="178">
        <v>0</v>
      </c>
      <c r="AZ132" s="32">
        <v>0</v>
      </c>
      <c r="BA132" s="5">
        <f t="shared" si="42"/>
        <v>0</v>
      </c>
    </row>
    <row r="133" spans="2:53" x14ac:dyDescent="0.35">
      <c r="B133" s="173">
        <f t="shared" si="39"/>
        <v>128</v>
      </c>
      <c r="C133" s="174">
        <v>-7018.2347164868997</v>
      </c>
      <c r="D133" s="174">
        <f t="shared" si="22"/>
        <v>0</v>
      </c>
      <c r="E133" s="174">
        <f t="shared" si="23"/>
        <v>7018.2347164868997</v>
      </c>
      <c r="F133" s="174">
        <v>-217.00319148936001</v>
      </c>
      <c r="G133" s="174">
        <f t="shared" si="24"/>
        <v>0</v>
      </c>
      <c r="H133" s="174">
        <f t="shared" si="25"/>
        <v>217.00319148936001</v>
      </c>
      <c r="I133" s="174">
        <v>26750.134999999998</v>
      </c>
      <c r="J133" s="174">
        <v>2014.7550000000001</v>
      </c>
      <c r="K133" s="174">
        <f t="shared" si="26"/>
        <v>36000.127907976253</v>
      </c>
      <c r="L133" s="174">
        <f t="shared" si="27"/>
        <v>0</v>
      </c>
      <c r="N133" s="174">
        <v>10553.7831128091</v>
      </c>
      <c r="O133" s="174">
        <v>1342.4069999999999</v>
      </c>
      <c r="P133" s="174">
        <v>307.33359052999998</v>
      </c>
      <c r="Q133" s="174">
        <f t="shared" si="28"/>
        <v>12203.523703339099</v>
      </c>
      <c r="R133" s="176"/>
      <c r="S133" s="173">
        <v>128</v>
      </c>
      <c r="T133" s="174">
        <v>-563.37297872340002</v>
      </c>
      <c r="U133" s="174">
        <f t="shared" si="40"/>
        <v>0</v>
      </c>
      <c r="V133" s="174">
        <f t="shared" si="41"/>
        <v>563.37297872340002</v>
      </c>
      <c r="W133" s="174">
        <v>-141.71063829786999</v>
      </c>
      <c r="X133" s="174">
        <f t="shared" si="29"/>
        <v>0</v>
      </c>
      <c r="Y133" s="174">
        <f t="shared" si="30"/>
        <v>141.71063829786999</v>
      </c>
      <c r="Z133" s="174">
        <v>7433.34</v>
      </c>
      <c r="AA133" s="174">
        <v>0</v>
      </c>
      <c r="AB133" s="174">
        <f t="shared" si="31"/>
        <v>8138.4236170212698</v>
      </c>
      <c r="AC133" s="174">
        <f t="shared" si="32"/>
        <v>0</v>
      </c>
      <c r="AE133" s="174">
        <v>1601.956469328378</v>
      </c>
      <c r="AG133" s="175">
        <v>0</v>
      </c>
      <c r="AH133" s="5">
        <v>0</v>
      </c>
      <c r="AI133" s="5">
        <v>0</v>
      </c>
      <c r="AL133" s="177">
        <v>5000</v>
      </c>
      <c r="AM133" s="178">
        <v>-6779.6610170000004</v>
      </c>
      <c r="AN133" s="178">
        <f t="shared" si="33"/>
        <v>6779.6610170000004</v>
      </c>
      <c r="AO133" s="178">
        <f t="shared" si="34"/>
        <v>0</v>
      </c>
      <c r="AP133" s="178">
        <v>-572.98485844000004</v>
      </c>
      <c r="AQ133" s="178">
        <f t="shared" si="35"/>
        <v>572.98485844000004</v>
      </c>
      <c r="AR133" s="178">
        <f t="shared" si="36"/>
        <v>0</v>
      </c>
      <c r="AS133" s="178">
        <v>7187.5263001200001</v>
      </c>
      <c r="AT133" s="178">
        <f t="shared" si="37"/>
        <v>0</v>
      </c>
      <c r="AU133" s="178">
        <f t="shared" si="38"/>
        <v>7187.5263001200001</v>
      </c>
      <c r="AV133" s="178">
        <v>0</v>
      </c>
      <c r="AZ133" s="32">
        <v>0</v>
      </c>
      <c r="BA133" s="5">
        <f t="shared" si="42"/>
        <v>0</v>
      </c>
    </row>
    <row r="134" spans="2:53" x14ac:dyDescent="0.35">
      <c r="B134" s="173">
        <f t="shared" si="39"/>
        <v>129</v>
      </c>
      <c r="C134" s="174">
        <v>-8534.8250670054204</v>
      </c>
      <c r="D134" s="174">
        <f t="shared" si="22"/>
        <v>0</v>
      </c>
      <c r="E134" s="174">
        <f t="shared" si="23"/>
        <v>8534.8250670054204</v>
      </c>
      <c r="F134" s="174">
        <v>-378.26702127660002</v>
      </c>
      <c r="G134" s="174">
        <f t="shared" si="24"/>
        <v>0</v>
      </c>
      <c r="H134" s="174">
        <f t="shared" si="25"/>
        <v>378.26702127660002</v>
      </c>
      <c r="I134" s="174">
        <v>28634.611000000001</v>
      </c>
      <c r="J134" s="174">
        <v>2035.595</v>
      </c>
      <c r="K134" s="174">
        <f t="shared" si="26"/>
        <v>39583.298088282027</v>
      </c>
      <c r="L134" s="174">
        <f t="shared" si="27"/>
        <v>0</v>
      </c>
      <c r="N134" s="174">
        <v>10553.7831128091</v>
      </c>
      <c r="O134" s="174">
        <v>1342.4069999999999</v>
      </c>
      <c r="P134" s="174">
        <v>286.72582304999997</v>
      </c>
      <c r="Q134" s="174">
        <f t="shared" si="28"/>
        <v>12182.915935859099</v>
      </c>
      <c r="R134" s="176"/>
      <c r="S134" s="173">
        <v>129</v>
      </c>
      <c r="T134" s="174">
        <v>-46.330851063830004</v>
      </c>
      <c r="U134" s="174">
        <f t="shared" si="40"/>
        <v>0</v>
      </c>
      <c r="V134" s="174">
        <f t="shared" si="41"/>
        <v>46.330851063830004</v>
      </c>
      <c r="W134" s="174">
        <v>-108.10638297872001</v>
      </c>
      <c r="X134" s="174">
        <f t="shared" si="29"/>
        <v>0</v>
      </c>
      <c r="Y134" s="174">
        <f t="shared" si="30"/>
        <v>108.10638297872001</v>
      </c>
      <c r="Z134" s="174">
        <v>7561.3940000000002</v>
      </c>
      <c r="AA134" s="174">
        <v>0</v>
      </c>
      <c r="AB134" s="174">
        <f t="shared" si="31"/>
        <v>7715.83123404255</v>
      </c>
      <c r="AC134" s="174">
        <f t="shared" si="32"/>
        <v>0</v>
      </c>
      <c r="AE134" s="174">
        <v>1601.956469328378</v>
      </c>
      <c r="AG134" s="175">
        <v>0</v>
      </c>
      <c r="AH134" s="5">
        <v>0</v>
      </c>
      <c r="AI134" s="5">
        <v>0</v>
      </c>
      <c r="AL134" s="177">
        <v>5000</v>
      </c>
      <c r="AM134" s="178">
        <v>-6779.6610170000004</v>
      </c>
      <c r="AN134" s="178">
        <f t="shared" si="33"/>
        <v>6779.6610170000004</v>
      </c>
      <c r="AO134" s="178">
        <f t="shared" si="34"/>
        <v>0</v>
      </c>
      <c r="AP134" s="178">
        <v>-572.98485844000004</v>
      </c>
      <c r="AQ134" s="178">
        <f t="shared" si="35"/>
        <v>572.98485844000004</v>
      </c>
      <c r="AR134" s="178">
        <f t="shared" si="36"/>
        <v>0</v>
      </c>
      <c r="AS134" s="178">
        <v>7187.5263001200001</v>
      </c>
      <c r="AT134" s="178">
        <f t="shared" si="37"/>
        <v>0</v>
      </c>
      <c r="AU134" s="178">
        <f t="shared" si="38"/>
        <v>7187.5263001200001</v>
      </c>
      <c r="AV134" s="178">
        <v>0</v>
      </c>
      <c r="AZ134" s="32">
        <v>0</v>
      </c>
      <c r="BA134" s="5">
        <f t="shared" si="42"/>
        <v>0</v>
      </c>
    </row>
    <row r="135" spans="2:53" x14ac:dyDescent="0.35">
      <c r="B135" s="173">
        <f t="shared" si="39"/>
        <v>130</v>
      </c>
      <c r="C135" s="174">
        <v>-3238.6792290236808</v>
      </c>
      <c r="D135" s="174">
        <f t="shared" ref="D135:D173" si="43">IF(C135&gt;0,C135,0)</f>
        <v>0</v>
      </c>
      <c r="E135" s="174">
        <f t="shared" ref="E135:E173" si="44">IF(C135&lt;0,-C135,0)</f>
        <v>3238.6792290236808</v>
      </c>
      <c r="F135" s="174">
        <v>-335.26170212765999</v>
      </c>
      <c r="G135" s="174">
        <f t="shared" ref="G135:G173" si="45">IF(F135&gt;0,F135,0)</f>
        <v>0</v>
      </c>
      <c r="H135" s="174">
        <f t="shared" ref="H135:H173" si="46">IF(F135&lt;0,-F135,0)</f>
        <v>335.26170212765999</v>
      </c>
      <c r="I135" s="174">
        <v>31095.82</v>
      </c>
      <c r="J135" s="174">
        <v>1913.068</v>
      </c>
      <c r="K135" s="174">
        <f t="shared" ref="K135:K173" si="47">E135+H135+I135+J135</f>
        <v>36582.828931151336</v>
      </c>
      <c r="L135" s="174">
        <f t="shared" ref="L135:L173" si="48">D135+G135</f>
        <v>0</v>
      </c>
      <c r="N135" s="174">
        <v>10553.7831128091</v>
      </c>
      <c r="O135" s="174">
        <v>1342.4069999999999</v>
      </c>
      <c r="P135" s="174">
        <v>266.76337448999999</v>
      </c>
      <c r="Q135" s="174">
        <f t="shared" ref="Q135:Q173" si="49">N135+O135+P135</f>
        <v>12162.953487299099</v>
      </c>
      <c r="R135" s="176"/>
      <c r="S135" s="173">
        <v>130</v>
      </c>
      <c r="T135" s="174">
        <v>-100.73779999999999</v>
      </c>
      <c r="U135" s="174">
        <f t="shared" si="40"/>
        <v>0</v>
      </c>
      <c r="V135" s="174">
        <f t="shared" si="41"/>
        <v>100.73779999999999</v>
      </c>
      <c r="W135" s="174">
        <v>0</v>
      </c>
      <c r="X135" s="174">
        <f t="shared" ref="X135:X173" si="50">IF(W135&gt;0,W135,0)</f>
        <v>0</v>
      </c>
      <c r="Y135" s="174">
        <f t="shared" ref="Y135:Y173" si="51">IF(W135&lt;0,-W135,0)</f>
        <v>0</v>
      </c>
      <c r="Z135" s="174">
        <v>8265.2219999999998</v>
      </c>
      <c r="AA135" s="174">
        <v>0</v>
      </c>
      <c r="AB135" s="174">
        <f t="shared" ref="AB135:AB173" si="52">V135+Y135+Z135</f>
        <v>8365.9598000000005</v>
      </c>
      <c r="AC135" s="174">
        <f t="shared" ref="AC135:AC173" si="53">U135+X135</f>
        <v>0</v>
      </c>
      <c r="AE135" s="174">
        <v>1601.956469328378</v>
      </c>
      <c r="AG135" s="175">
        <v>0</v>
      </c>
      <c r="AH135" s="5">
        <v>0</v>
      </c>
      <c r="AI135" s="5">
        <v>0</v>
      </c>
      <c r="AL135" s="177">
        <v>5000</v>
      </c>
      <c r="AM135" s="178">
        <v>-6779.6610170000004</v>
      </c>
      <c r="AN135" s="178">
        <f t="shared" ref="AN135:AN173" si="54">IF(AM135&lt;0,-AM135,0)</f>
        <v>6779.6610170000004</v>
      </c>
      <c r="AO135" s="178">
        <f t="shared" ref="AO135:AO173" si="55">IF(AM135&gt;0,AM135,0)</f>
        <v>0</v>
      </c>
      <c r="AP135" s="178">
        <v>-242.98485844000001</v>
      </c>
      <c r="AQ135" s="178">
        <f t="shared" ref="AQ135:AQ173" si="56">IF(AP135&lt;0,-AP135,0)</f>
        <v>242.98485844000001</v>
      </c>
      <c r="AR135" s="178">
        <f t="shared" ref="AR135:AR173" si="57">IF(AP135&gt;0,AP135,0)</f>
        <v>0</v>
      </c>
      <c r="AS135" s="178">
        <v>7517.5263001200001</v>
      </c>
      <c r="AT135" s="178">
        <f t="shared" ref="AT135:AT173" si="58">IF(AS135&lt;0,-AS135,0)</f>
        <v>0</v>
      </c>
      <c r="AU135" s="178">
        <f t="shared" ref="AU135:AU173" si="59">IF(AS135&gt;0,AS135,0)</f>
        <v>7517.5263001200001</v>
      </c>
      <c r="AV135" s="178">
        <v>0</v>
      </c>
      <c r="AZ135" s="32">
        <v>0</v>
      </c>
      <c r="BA135" s="5">
        <f t="shared" si="42"/>
        <v>0</v>
      </c>
    </row>
    <row r="136" spans="2:53" x14ac:dyDescent="0.35">
      <c r="B136" s="173">
        <f t="shared" ref="B136:B173" si="60">B135+1</f>
        <v>131</v>
      </c>
      <c r="C136" s="174">
        <v>-249.54095156788031</v>
      </c>
      <c r="D136" s="174">
        <f t="shared" si="43"/>
        <v>0</v>
      </c>
      <c r="E136" s="174">
        <f t="shared" si="44"/>
        <v>249.54095156788031</v>
      </c>
      <c r="F136" s="174">
        <v>-3035.02042553191</v>
      </c>
      <c r="G136" s="174">
        <f t="shared" si="45"/>
        <v>0</v>
      </c>
      <c r="H136" s="174">
        <f t="shared" si="46"/>
        <v>3035.02042553191</v>
      </c>
      <c r="I136" s="174">
        <v>31685.147000000001</v>
      </c>
      <c r="J136" s="174">
        <v>1764.1790000000001</v>
      </c>
      <c r="K136" s="174">
        <f t="shared" si="47"/>
        <v>36733.887377099789</v>
      </c>
      <c r="L136" s="174">
        <f t="shared" si="48"/>
        <v>0</v>
      </c>
      <c r="N136" s="174">
        <v>10553.7831128091</v>
      </c>
      <c r="O136" s="174">
        <v>1342.4069999999999</v>
      </c>
      <c r="P136" s="174">
        <v>249.32227366000001</v>
      </c>
      <c r="Q136" s="174">
        <f t="shared" si="49"/>
        <v>12145.5123864691</v>
      </c>
      <c r="R136" s="176"/>
      <c r="S136" s="173">
        <v>131</v>
      </c>
      <c r="T136" s="174">
        <v>-34.953191489359988</v>
      </c>
      <c r="U136" s="174">
        <f t="shared" ref="U136:U173" si="61">IF(T136&gt;0,T136,0)</f>
        <v>0</v>
      </c>
      <c r="V136" s="174">
        <f t="shared" ref="V136:V173" si="62">IF(T136&lt;0,-T136,0)</f>
        <v>34.953191489359988</v>
      </c>
      <c r="W136" s="174">
        <v>-2.2737367544323211E-13</v>
      </c>
      <c r="X136" s="174">
        <f t="shared" si="50"/>
        <v>0</v>
      </c>
      <c r="Y136" s="174">
        <f t="shared" si="51"/>
        <v>2.2737367544323211E-13</v>
      </c>
      <c r="Z136" s="174">
        <v>9558.5589999999993</v>
      </c>
      <c r="AA136" s="174">
        <v>0</v>
      </c>
      <c r="AB136" s="174">
        <f t="shared" si="52"/>
        <v>9593.5121914893589</v>
      </c>
      <c r="AC136" s="174">
        <f t="shared" si="53"/>
        <v>0</v>
      </c>
      <c r="AE136" s="174">
        <v>1785.6763065217999</v>
      </c>
      <c r="AG136" s="175">
        <v>0</v>
      </c>
      <c r="AH136" s="5">
        <v>0</v>
      </c>
      <c r="AI136" s="5">
        <v>0</v>
      </c>
      <c r="AL136" s="177">
        <v>5000</v>
      </c>
      <c r="AM136" s="178">
        <v>-6779.6610170000004</v>
      </c>
      <c r="AN136" s="178">
        <f t="shared" si="54"/>
        <v>6779.6610170000004</v>
      </c>
      <c r="AO136" s="178">
        <f t="shared" si="55"/>
        <v>0</v>
      </c>
      <c r="AP136" s="178">
        <v>-242.98485844000001</v>
      </c>
      <c r="AQ136" s="178">
        <f t="shared" si="56"/>
        <v>242.98485844000001</v>
      </c>
      <c r="AR136" s="178">
        <f t="shared" si="57"/>
        <v>0</v>
      </c>
      <c r="AS136" s="178">
        <v>7517.5263001200001</v>
      </c>
      <c r="AT136" s="178">
        <f t="shared" si="58"/>
        <v>0</v>
      </c>
      <c r="AU136" s="178">
        <f t="shared" si="59"/>
        <v>7517.5263001200001</v>
      </c>
      <c r="AV136" s="178">
        <v>0</v>
      </c>
      <c r="AZ136" s="32">
        <v>0</v>
      </c>
      <c r="BA136" s="5">
        <f t="shared" si="42"/>
        <v>0</v>
      </c>
    </row>
    <row r="137" spans="2:53" x14ac:dyDescent="0.35">
      <c r="B137" s="173">
        <f t="shared" si="60"/>
        <v>132</v>
      </c>
      <c r="C137" s="174">
        <v>-575.03646106822998</v>
      </c>
      <c r="D137" s="174">
        <f t="shared" si="43"/>
        <v>0</v>
      </c>
      <c r="E137" s="174">
        <f t="shared" si="44"/>
        <v>575.03646106822998</v>
      </c>
      <c r="F137" s="174">
        <v>-3038.9182978723402</v>
      </c>
      <c r="G137" s="174">
        <f t="shared" si="45"/>
        <v>0</v>
      </c>
      <c r="H137" s="174">
        <f t="shared" si="46"/>
        <v>3038.9182978723402</v>
      </c>
      <c r="I137" s="174">
        <v>32485.244999999999</v>
      </c>
      <c r="J137" s="174">
        <v>1736.2159999999999</v>
      </c>
      <c r="K137" s="174">
        <f t="shared" si="47"/>
        <v>37835.415758940566</v>
      </c>
      <c r="L137" s="174">
        <f t="shared" si="48"/>
        <v>0</v>
      </c>
      <c r="N137" s="174">
        <v>10569.62924658717</v>
      </c>
      <c r="O137" s="174">
        <v>1342.4069999999999</v>
      </c>
      <c r="P137" s="174">
        <v>236.41358025</v>
      </c>
      <c r="Q137" s="174">
        <f t="shared" si="49"/>
        <v>12148.44982683717</v>
      </c>
      <c r="R137" s="176"/>
      <c r="S137" s="173">
        <v>132</v>
      </c>
      <c r="T137" s="174">
        <v>-202.28822318731</v>
      </c>
      <c r="U137" s="174">
        <f t="shared" si="61"/>
        <v>0</v>
      </c>
      <c r="V137" s="174">
        <f t="shared" si="62"/>
        <v>202.28822318731</v>
      </c>
      <c r="W137" s="174">
        <v>-51.463427659570023</v>
      </c>
      <c r="X137" s="174">
        <f t="shared" si="50"/>
        <v>0</v>
      </c>
      <c r="Y137" s="174">
        <f t="shared" si="51"/>
        <v>51.463427659570023</v>
      </c>
      <c r="Z137" s="174">
        <v>10938.232</v>
      </c>
      <c r="AA137" s="174">
        <v>0</v>
      </c>
      <c r="AB137" s="174">
        <f t="shared" si="52"/>
        <v>11191.98365084688</v>
      </c>
      <c r="AC137" s="174">
        <f t="shared" si="53"/>
        <v>0</v>
      </c>
      <c r="AE137" s="174">
        <v>1785.6763065217999</v>
      </c>
      <c r="AG137" s="175">
        <v>0</v>
      </c>
      <c r="AH137" s="5">
        <v>0</v>
      </c>
      <c r="AI137" s="5">
        <v>0</v>
      </c>
      <c r="AL137" s="177">
        <v>5000</v>
      </c>
      <c r="AM137" s="178">
        <v>-6779.6610170000004</v>
      </c>
      <c r="AN137" s="178">
        <f t="shared" si="54"/>
        <v>6779.6610170000004</v>
      </c>
      <c r="AO137" s="178">
        <f t="shared" si="55"/>
        <v>0</v>
      </c>
      <c r="AP137" s="178">
        <v>-242.52099147999999</v>
      </c>
      <c r="AQ137" s="178">
        <f t="shared" si="56"/>
        <v>242.52099147999999</v>
      </c>
      <c r="AR137" s="178">
        <f t="shared" si="57"/>
        <v>0</v>
      </c>
      <c r="AS137" s="178">
        <v>7518.4540340399999</v>
      </c>
      <c r="AT137" s="178">
        <f t="shared" si="58"/>
        <v>0</v>
      </c>
      <c r="AU137" s="178">
        <f t="shared" si="59"/>
        <v>7518.4540340399999</v>
      </c>
      <c r="AV137" s="178">
        <v>0</v>
      </c>
      <c r="AZ137" s="32">
        <v>0</v>
      </c>
      <c r="BA137" s="5">
        <f t="shared" si="42"/>
        <v>0</v>
      </c>
    </row>
    <row r="138" spans="2:53" x14ac:dyDescent="0.35">
      <c r="B138" s="173">
        <f t="shared" si="60"/>
        <v>133</v>
      </c>
      <c r="C138" s="174">
        <v>-127.8525635718197</v>
      </c>
      <c r="D138" s="174">
        <f t="shared" si="43"/>
        <v>0</v>
      </c>
      <c r="E138" s="174">
        <f t="shared" si="44"/>
        <v>127.8525635718197</v>
      </c>
      <c r="F138" s="174">
        <v>-1821.39765957447</v>
      </c>
      <c r="G138" s="174">
        <f t="shared" si="45"/>
        <v>0</v>
      </c>
      <c r="H138" s="174">
        <f t="shared" si="46"/>
        <v>1821.39765957447</v>
      </c>
      <c r="I138" s="174">
        <v>33421.652999999998</v>
      </c>
      <c r="J138" s="174">
        <v>1734.212</v>
      </c>
      <c r="K138" s="174">
        <f t="shared" si="47"/>
        <v>37105.115223146291</v>
      </c>
      <c r="L138" s="174">
        <f t="shared" si="48"/>
        <v>0</v>
      </c>
      <c r="N138" s="174">
        <v>10553.7831128091</v>
      </c>
      <c r="O138" s="174">
        <v>1342.4069999999999</v>
      </c>
      <c r="P138" s="174">
        <v>230.25771605</v>
      </c>
      <c r="Q138" s="174">
        <f t="shared" si="49"/>
        <v>12126.4478288591</v>
      </c>
      <c r="R138" s="176"/>
      <c r="S138" s="173">
        <v>133</v>
      </c>
      <c r="T138" s="174">
        <v>-105.36382978723</v>
      </c>
      <c r="U138" s="174">
        <f t="shared" si="61"/>
        <v>0</v>
      </c>
      <c r="V138" s="174">
        <f t="shared" si="62"/>
        <v>105.36382978723</v>
      </c>
      <c r="W138" s="174">
        <v>9.0330276595700525</v>
      </c>
      <c r="X138" s="174">
        <f t="shared" si="50"/>
        <v>9.0330276595700525</v>
      </c>
      <c r="Y138" s="174">
        <f t="shared" si="51"/>
        <v>0</v>
      </c>
      <c r="Z138" s="174">
        <v>11874.005999999999</v>
      </c>
      <c r="AA138" s="174">
        <v>0</v>
      </c>
      <c r="AB138" s="174">
        <f t="shared" si="52"/>
        <v>11979.369829787229</v>
      </c>
      <c r="AC138" s="174">
        <f t="shared" si="53"/>
        <v>9.0330276595700525</v>
      </c>
      <c r="AE138" s="174">
        <v>1785.6763065217999</v>
      </c>
      <c r="AG138" s="175">
        <v>0</v>
      </c>
      <c r="AH138" s="5">
        <v>0</v>
      </c>
      <c r="AI138" s="5">
        <v>0</v>
      </c>
      <c r="AL138" s="177">
        <v>5000</v>
      </c>
      <c r="AM138" s="178">
        <v>-6779.6610170000004</v>
      </c>
      <c r="AN138" s="178">
        <f t="shared" si="54"/>
        <v>6779.6610170000004</v>
      </c>
      <c r="AO138" s="178">
        <f t="shared" si="55"/>
        <v>0</v>
      </c>
      <c r="AP138" s="178">
        <v>-242.98485844000001</v>
      </c>
      <c r="AQ138" s="178">
        <f t="shared" si="56"/>
        <v>242.98485844000001</v>
      </c>
      <c r="AR138" s="178">
        <f t="shared" si="57"/>
        <v>0</v>
      </c>
      <c r="AS138" s="178">
        <v>7517.5263001200001</v>
      </c>
      <c r="AT138" s="178">
        <f t="shared" si="58"/>
        <v>0</v>
      </c>
      <c r="AU138" s="178">
        <f t="shared" si="59"/>
        <v>7517.5263001200001</v>
      </c>
      <c r="AV138" s="178">
        <v>0</v>
      </c>
      <c r="AZ138" s="32">
        <v>0</v>
      </c>
      <c r="BA138" s="5">
        <f t="shared" si="42"/>
        <v>0</v>
      </c>
    </row>
    <row r="139" spans="2:53" x14ac:dyDescent="0.35">
      <c r="B139" s="173">
        <f t="shared" si="60"/>
        <v>134</v>
      </c>
      <c r="C139" s="174">
        <v>1.4188117347657681E-9</v>
      </c>
      <c r="D139" s="174">
        <f t="shared" si="43"/>
        <v>1.4188117347657681E-9</v>
      </c>
      <c r="E139" s="174">
        <f t="shared" si="44"/>
        <v>0</v>
      </c>
      <c r="F139" s="174">
        <v>-1967.5117021276601</v>
      </c>
      <c r="G139" s="174">
        <f t="shared" si="45"/>
        <v>0</v>
      </c>
      <c r="H139" s="174">
        <f t="shared" si="46"/>
        <v>1967.5117021276601</v>
      </c>
      <c r="I139" s="174">
        <v>33755.586000000003</v>
      </c>
      <c r="J139" s="174">
        <v>1731.09</v>
      </c>
      <c r="K139" s="174">
        <f t="shared" si="47"/>
        <v>37454.18770212766</v>
      </c>
      <c r="L139" s="174">
        <f t="shared" si="48"/>
        <v>1.4188117347657681E-9</v>
      </c>
      <c r="N139" s="174">
        <v>10553.7831128091</v>
      </c>
      <c r="O139" s="174">
        <v>1342.4069999999999</v>
      </c>
      <c r="P139" s="174">
        <v>225.98199588</v>
      </c>
      <c r="Q139" s="174">
        <f t="shared" si="49"/>
        <v>12122.172108689099</v>
      </c>
      <c r="R139" s="176"/>
      <c r="S139" s="173">
        <v>134</v>
      </c>
      <c r="T139" s="174">
        <v>-619.66446808511</v>
      </c>
      <c r="U139" s="174">
        <f t="shared" si="61"/>
        <v>0</v>
      </c>
      <c r="V139" s="174">
        <f t="shared" si="62"/>
        <v>619.66446808511</v>
      </c>
      <c r="W139" s="174">
        <v>-423.26472553190979</v>
      </c>
      <c r="X139" s="174">
        <f t="shared" si="50"/>
        <v>0</v>
      </c>
      <c r="Y139" s="174">
        <f t="shared" si="51"/>
        <v>423.26472553190979</v>
      </c>
      <c r="Z139" s="174">
        <v>11630.675999999999</v>
      </c>
      <c r="AA139" s="174">
        <v>0</v>
      </c>
      <c r="AB139" s="174">
        <f t="shared" si="52"/>
        <v>12673.605193617019</v>
      </c>
      <c r="AC139" s="174">
        <f t="shared" si="53"/>
        <v>0</v>
      </c>
      <c r="AE139" s="174">
        <v>1785.6763065217999</v>
      </c>
      <c r="AG139" s="175">
        <v>0</v>
      </c>
      <c r="AH139" s="5">
        <v>0</v>
      </c>
      <c r="AI139" s="5">
        <v>0</v>
      </c>
      <c r="AL139" s="177">
        <v>5000</v>
      </c>
      <c r="AM139" s="178">
        <v>-6779.6610170000004</v>
      </c>
      <c r="AN139" s="178">
        <f t="shared" si="54"/>
        <v>6779.6610170000004</v>
      </c>
      <c r="AO139" s="178">
        <f t="shared" si="55"/>
        <v>0</v>
      </c>
      <c r="AP139" s="178">
        <v>-242.98485844000001</v>
      </c>
      <c r="AQ139" s="178">
        <f t="shared" si="56"/>
        <v>242.98485844000001</v>
      </c>
      <c r="AR139" s="178">
        <f t="shared" si="57"/>
        <v>0</v>
      </c>
      <c r="AS139" s="178">
        <v>7517.5263001200001</v>
      </c>
      <c r="AT139" s="178">
        <f t="shared" si="58"/>
        <v>0</v>
      </c>
      <c r="AU139" s="178">
        <f t="shared" si="59"/>
        <v>7517.5263001200001</v>
      </c>
      <c r="AV139" s="178">
        <v>0</v>
      </c>
      <c r="AZ139" s="32">
        <v>0</v>
      </c>
      <c r="BA139" s="5">
        <f t="shared" si="42"/>
        <v>0</v>
      </c>
    </row>
    <row r="140" spans="2:53" x14ac:dyDescent="0.35">
      <c r="B140" s="173">
        <f t="shared" si="60"/>
        <v>135</v>
      </c>
      <c r="C140" s="174">
        <v>-8.1126927398145199E-10</v>
      </c>
      <c r="D140" s="174">
        <f t="shared" si="43"/>
        <v>0</v>
      </c>
      <c r="E140" s="174">
        <f t="shared" si="44"/>
        <v>8.1126927398145199E-10</v>
      </c>
      <c r="F140" s="174">
        <v>-1998.72340425532</v>
      </c>
      <c r="G140" s="174">
        <f t="shared" si="45"/>
        <v>0</v>
      </c>
      <c r="H140" s="174">
        <f t="shared" si="46"/>
        <v>1998.72340425532</v>
      </c>
      <c r="I140" s="174">
        <v>32538.956999999999</v>
      </c>
      <c r="J140" s="174">
        <v>1894.8209999999999</v>
      </c>
      <c r="K140" s="174">
        <f t="shared" si="47"/>
        <v>36432.501404256123</v>
      </c>
      <c r="L140" s="174">
        <f t="shared" si="48"/>
        <v>0</v>
      </c>
      <c r="N140" s="174">
        <v>10569.62924658717</v>
      </c>
      <c r="O140" s="174">
        <v>1342.4069999999999</v>
      </c>
      <c r="P140" s="174">
        <v>224.68467078</v>
      </c>
      <c r="Q140" s="174">
        <f t="shared" si="49"/>
        <v>12136.720917367169</v>
      </c>
      <c r="R140" s="176"/>
      <c r="S140" s="173">
        <v>135</v>
      </c>
      <c r="T140" s="174">
        <v>-38.609574468090003</v>
      </c>
      <c r="U140" s="174">
        <f t="shared" si="61"/>
        <v>0</v>
      </c>
      <c r="V140" s="174">
        <f t="shared" si="62"/>
        <v>38.609574468090003</v>
      </c>
      <c r="W140" s="174">
        <v>0</v>
      </c>
      <c r="X140" s="174">
        <f t="shared" si="50"/>
        <v>0</v>
      </c>
      <c r="Y140" s="174">
        <f t="shared" si="51"/>
        <v>0</v>
      </c>
      <c r="Z140" s="174">
        <v>10915.235000000001</v>
      </c>
      <c r="AA140" s="174">
        <v>0</v>
      </c>
      <c r="AB140" s="174">
        <f t="shared" si="52"/>
        <v>10953.84457446809</v>
      </c>
      <c r="AC140" s="174">
        <f t="shared" si="53"/>
        <v>0</v>
      </c>
      <c r="AE140" s="174">
        <v>1785.6763065217999</v>
      </c>
      <c r="AG140" s="175">
        <v>0</v>
      </c>
      <c r="AH140" s="5">
        <v>0</v>
      </c>
      <c r="AI140" s="5">
        <v>0</v>
      </c>
      <c r="AL140" s="177">
        <v>5000</v>
      </c>
      <c r="AM140" s="178">
        <v>-6779.6610170000004</v>
      </c>
      <c r="AN140" s="178">
        <f t="shared" si="54"/>
        <v>6779.6610170000004</v>
      </c>
      <c r="AO140" s="178">
        <f t="shared" si="55"/>
        <v>0</v>
      </c>
      <c r="AP140" s="178">
        <v>-242.52099147999999</v>
      </c>
      <c r="AQ140" s="178">
        <f t="shared" si="56"/>
        <v>242.52099147999999</v>
      </c>
      <c r="AR140" s="178">
        <f t="shared" si="57"/>
        <v>0</v>
      </c>
      <c r="AS140" s="178">
        <v>7518.4540340399999</v>
      </c>
      <c r="AT140" s="178">
        <f t="shared" si="58"/>
        <v>0</v>
      </c>
      <c r="AU140" s="178">
        <f t="shared" si="59"/>
        <v>7518.4540340399999</v>
      </c>
      <c r="AV140" s="178">
        <v>0</v>
      </c>
      <c r="AZ140" s="32">
        <v>0</v>
      </c>
      <c r="BA140" s="5">
        <f t="shared" si="42"/>
        <v>0</v>
      </c>
    </row>
    <row r="141" spans="2:53" x14ac:dyDescent="0.35">
      <c r="B141" s="173">
        <f t="shared" si="60"/>
        <v>136</v>
      </c>
      <c r="C141" s="174">
        <v>-83.822027261330732</v>
      </c>
      <c r="D141" s="174">
        <f t="shared" si="43"/>
        <v>0</v>
      </c>
      <c r="E141" s="174">
        <f t="shared" si="44"/>
        <v>83.822027261330732</v>
      </c>
      <c r="F141" s="174">
        <v>-308.05638297872002</v>
      </c>
      <c r="G141" s="174">
        <f t="shared" si="45"/>
        <v>0</v>
      </c>
      <c r="H141" s="174">
        <f t="shared" si="46"/>
        <v>308.05638297872002</v>
      </c>
      <c r="I141" s="174">
        <v>31850.977999999999</v>
      </c>
      <c r="J141" s="174">
        <v>2031.595</v>
      </c>
      <c r="K141" s="174">
        <f t="shared" si="47"/>
        <v>34274.45141024005</v>
      </c>
      <c r="L141" s="174">
        <f t="shared" si="48"/>
        <v>0</v>
      </c>
      <c r="N141" s="174">
        <v>10553.7831128091</v>
      </c>
      <c r="O141" s="174">
        <v>1342.4069999999999</v>
      </c>
      <c r="P141" s="174">
        <v>225.77649177000001</v>
      </c>
      <c r="Q141" s="174">
        <f t="shared" si="49"/>
        <v>12121.9666045791</v>
      </c>
      <c r="R141" s="176"/>
      <c r="S141" s="173">
        <v>136</v>
      </c>
      <c r="T141" s="174">
        <v>-1117.53</v>
      </c>
      <c r="U141" s="174">
        <f t="shared" si="61"/>
        <v>0</v>
      </c>
      <c r="V141" s="174">
        <f t="shared" si="62"/>
        <v>1117.53</v>
      </c>
      <c r="W141" s="174">
        <v>-15.603442553190231</v>
      </c>
      <c r="X141" s="174">
        <f t="shared" si="50"/>
        <v>0</v>
      </c>
      <c r="Y141" s="174">
        <f t="shared" si="51"/>
        <v>15.603442553190231</v>
      </c>
      <c r="Z141" s="174">
        <v>10276.374</v>
      </c>
      <c r="AA141" s="174">
        <v>0</v>
      </c>
      <c r="AB141" s="174">
        <f t="shared" si="52"/>
        <v>11409.507442553189</v>
      </c>
      <c r="AC141" s="174">
        <f t="shared" si="53"/>
        <v>0</v>
      </c>
      <c r="AE141" s="174">
        <v>1601.956469328378</v>
      </c>
      <c r="AG141" s="175">
        <v>0</v>
      </c>
      <c r="AH141" s="5">
        <v>0</v>
      </c>
      <c r="AI141" s="5">
        <v>0</v>
      </c>
      <c r="AL141" s="177">
        <v>5000</v>
      </c>
      <c r="AM141" s="178">
        <v>-6779.6610170000004</v>
      </c>
      <c r="AN141" s="178">
        <f t="shared" si="54"/>
        <v>6779.6610170000004</v>
      </c>
      <c r="AO141" s="178">
        <f t="shared" si="55"/>
        <v>0</v>
      </c>
      <c r="AP141" s="178">
        <v>-242.98485844000001</v>
      </c>
      <c r="AQ141" s="178">
        <f t="shared" si="56"/>
        <v>242.98485844000001</v>
      </c>
      <c r="AR141" s="178">
        <f t="shared" si="57"/>
        <v>0</v>
      </c>
      <c r="AS141" s="178">
        <v>7517.5263001200001</v>
      </c>
      <c r="AT141" s="178">
        <f t="shared" si="58"/>
        <v>0</v>
      </c>
      <c r="AU141" s="178">
        <f t="shared" si="59"/>
        <v>7517.5263001200001</v>
      </c>
      <c r="AV141" s="178">
        <v>0</v>
      </c>
      <c r="AZ141" s="32">
        <v>0</v>
      </c>
      <c r="BA141" s="5">
        <f t="shared" si="42"/>
        <v>0</v>
      </c>
    </row>
    <row r="142" spans="2:53" x14ac:dyDescent="0.35">
      <c r="B142" s="173">
        <f t="shared" si="60"/>
        <v>137</v>
      </c>
      <c r="C142" s="174">
        <v>1.789885573089123E-9</v>
      </c>
      <c r="D142" s="174">
        <f t="shared" si="43"/>
        <v>1.789885573089123E-9</v>
      </c>
      <c r="E142" s="174">
        <f t="shared" si="44"/>
        <v>0</v>
      </c>
      <c r="F142" s="174">
        <v>-339.13936170212997</v>
      </c>
      <c r="G142" s="174">
        <f t="shared" si="45"/>
        <v>0</v>
      </c>
      <c r="H142" s="174">
        <f t="shared" si="46"/>
        <v>339.13936170212997</v>
      </c>
      <c r="I142" s="174">
        <v>32185.047999999999</v>
      </c>
      <c r="J142" s="174">
        <v>2055.6889999999999</v>
      </c>
      <c r="K142" s="174">
        <f t="shared" si="47"/>
        <v>34579.876361702132</v>
      </c>
      <c r="L142" s="174">
        <f t="shared" si="48"/>
        <v>1.789885573089123E-9</v>
      </c>
      <c r="N142" s="174">
        <v>10553.7831128091</v>
      </c>
      <c r="O142" s="174">
        <v>1342.4069999999999</v>
      </c>
      <c r="P142" s="174">
        <v>225.85262345999999</v>
      </c>
      <c r="Q142" s="174">
        <f t="shared" si="49"/>
        <v>12122.042736269099</v>
      </c>
      <c r="R142" s="176"/>
      <c r="S142" s="173">
        <v>137</v>
      </c>
      <c r="T142" s="174">
        <v>-42.4414893617</v>
      </c>
      <c r="U142" s="174">
        <f t="shared" si="61"/>
        <v>0</v>
      </c>
      <c r="V142" s="174">
        <f t="shared" si="62"/>
        <v>42.4414893617</v>
      </c>
      <c r="W142" s="174">
        <v>0</v>
      </c>
      <c r="X142" s="174">
        <f t="shared" si="50"/>
        <v>0</v>
      </c>
      <c r="Y142" s="174">
        <f t="shared" si="51"/>
        <v>0</v>
      </c>
      <c r="Z142" s="174">
        <v>9646.6149999999998</v>
      </c>
      <c r="AA142" s="174">
        <v>0</v>
      </c>
      <c r="AB142" s="174">
        <f t="shared" si="52"/>
        <v>9689.0564893616993</v>
      </c>
      <c r="AC142" s="174">
        <f t="shared" si="53"/>
        <v>0</v>
      </c>
      <c r="AE142" s="174">
        <v>1601.956469328378</v>
      </c>
      <c r="AG142" s="175">
        <v>0</v>
      </c>
      <c r="AH142" s="5">
        <v>0</v>
      </c>
      <c r="AI142" s="5">
        <v>0</v>
      </c>
      <c r="AL142" s="177">
        <v>5000</v>
      </c>
      <c r="AM142" s="178">
        <v>-6779.6610170000004</v>
      </c>
      <c r="AN142" s="178">
        <f t="shared" si="54"/>
        <v>6779.6610170000004</v>
      </c>
      <c r="AO142" s="178">
        <f t="shared" si="55"/>
        <v>0</v>
      </c>
      <c r="AP142" s="178">
        <v>-242.98485844000001</v>
      </c>
      <c r="AQ142" s="178">
        <f t="shared" si="56"/>
        <v>242.98485844000001</v>
      </c>
      <c r="AR142" s="178">
        <f t="shared" si="57"/>
        <v>0</v>
      </c>
      <c r="AS142" s="178">
        <v>7517.5263001200001</v>
      </c>
      <c r="AT142" s="178">
        <f t="shared" si="58"/>
        <v>0</v>
      </c>
      <c r="AU142" s="178">
        <f t="shared" si="59"/>
        <v>7517.5263001200001</v>
      </c>
      <c r="AV142" s="178">
        <v>0</v>
      </c>
      <c r="AZ142" s="32">
        <v>0</v>
      </c>
      <c r="BA142" s="5">
        <f t="shared" si="42"/>
        <v>0</v>
      </c>
    </row>
    <row r="143" spans="2:53" x14ac:dyDescent="0.35">
      <c r="B143" s="173">
        <f t="shared" si="60"/>
        <v>138</v>
      </c>
      <c r="C143" s="174">
        <v>-3933.748696091739</v>
      </c>
      <c r="D143" s="174">
        <f t="shared" si="43"/>
        <v>0</v>
      </c>
      <c r="E143" s="174">
        <f t="shared" si="44"/>
        <v>3933.748696091739</v>
      </c>
      <c r="F143" s="174">
        <v>-440.93085106383</v>
      </c>
      <c r="G143" s="174">
        <f t="shared" si="45"/>
        <v>0</v>
      </c>
      <c r="H143" s="174">
        <f t="shared" si="46"/>
        <v>440.93085106383</v>
      </c>
      <c r="I143" s="174">
        <v>34658.703000000001</v>
      </c>
      <c r="J143" s="174">
        <v>2217.5830000000001</v>
      </c>
      <c r="K143" s="174">
        <f t="shared" si="47"/>
        <v>41250.965547155567</v>
      </c>
      <c r="L143" s="174">
        <f t="shared" si="48"/>
        <v>0</v>
      </c>
      <c r="N143" s="174">
        <v>10553.7831128091</v>
      </c>
      <c r="O143" s="174">
        <v>1342.4069999999999</v>
      </c>
      <c r="P143" s="174">
        <v>221.33359053000001</v>
      </c>
      <c r="Q143" s="174">
        <f t="shared" si="49"/>
        <v>12117.523703339099</v>
      </c>
      <c r="R143" s="176"/>
      <c r="S143" s="173">
        <v>138</v>
      </c>
      <c r="T143" s="174">
        <v>-92.167599999999993</v>
      </c>
      <c r="U143" s="174">
        <f t="shared" si="61"/>
        <v>0</v>
      </c>
      <c r="V143" s="174">
        <f t="shared" si="62"/>
        <v>92.167599999999993</v>
      </c>
      <c r="W143" s="174">
        <v>-5.6843418860808009E-14</v>
      </c>
      <c r="X143" s="174">
        <f t="shared" si="50"/>
        <v>0</v>
      </c>
      <c r="Y143" s="174">
        <f t="shared" si="51"/>
        <v>5.6843418860808009E-14</v>
      </c>
      <c r="Z143" s="174">
        <v>9515.6929999999993</v>
      </c>
      <c r="AA143" s="174">
        <v>0</v>
      </c>
      <c r="AB143" s="174">
        <f t="shared" si="52"/>
        <v>9607.8606</v>
      </c>
      <c r="AC143" s="174">
        <f t="shared" si="53"/>
        <v>0</v>
      </c>
      <c r="AE143" s="174">
        <v>1601.956469328378</v>
      </c>
      <c r="AG143" s="175">
        <v>0</v>
      </c>
      <c r="AH143" s="5">
        <v>0</v>
      </c>
      <c r="AI143" s="5">
        <v>0</v>
      </c>
      <c r="AL143" s="177">
        <v>5000</v>
      </c>
      <c r="AM143" s="178">
        <v>-6779.6610170000004</v>
      </c>
      <c r="AN143" s="178">
        <f t="shared" si="54"/>
        <v>6779.6610170000004</v>
      </c>
      <c r="AO143" s="178">
        <f t="shared" si="55"/>
        <v>0</v>
      </c>
      <c r="AP143" s="178">
        <v>-468.95712451999998</v>
      </c>
      <c r="AQ143" s="178">
        <f t="shared" si="56"/>
        <v>468.95712451999998</v>
      </c>
      <c r="AR143" s="178">
        <f t="shared" si="57"/>
        <v>0</v>
      </c>
      <c r="AS143" s="178">
        <v>6473.5540340400003</v>
      </c>
      <c r="AT143" s="178">
        <f t="shared" si="58"/>
        <v>0</v>
      </c>
      <c r="AU143" s="178">
        <f t="shared" si="59"/>
        <v>6473.5540340400003</v>
      </c>
      <c r="AV143" s="178">
        <v>0</v>
      </c>
      <c r="AZ143" s="32">
        <v>0</v>
      </c>
      <c r="BA143" s="5">
        <f t="shared" si="42"/>
        <v>0</v>
      </c>
    </row>
    <row r="144" spans="2:53" x14ac:dyDescent="0.35">
      <c r="B144" s="173">
        <f t="shared" si="60"/>
        <v>139</v>
      </c>
      <c r="C144" s="174">
        <v>-5863.3576829573703</v>
      </c>
      <c r="D144" s="174">
        <f t="shared" si="43"/>
        <v>0</v>
      </c>
      <c r="E144" s="174">
        <f t="shared" si="44"/>
        <v>5863.3576829573703</v>
      </c>
      <c r="F144" s="174">
        <v>-445.87659574468</v>
      </c>
      <c r="G144" s="174">
        <f t="shared" si="45"/>
        <v>0</v>
      </c>
      <c r="H144" s="174">
        <f t="shared" si="46"/>
        <v>445.87659574468</v>
      </c>
      <c r="I144" s="174">
        <v>36500.114000000001</v>
      </c>
      <c r="J144" s="174">
        <v>2316.5680000000002</v>
      </c>
      <c r="K144" s="174">
        <f t="shared" si="47"/>
        <v>45125.916278702054</v>
      </c>
      <c r="L144" s="174">
        <f t="shared" si="48"/>
        <v>0</v>
      </c>
      <c r="N144" s="174">
        <v>10569.62924658717</v>
      </c>
      <c r="O144" s="174">
        <v>1342.4069999999999</v>
      </c>
      <c r="P144" s="174">
        <v>220.35288066000001</v>
      </c>
      <c r="Q144" s="174">
        <f t="shared" si="49"/>
        <v>12132.38912724717</v>
      </c>
      <c r="R144" s="176"/>
      <c r="S144" s="173">
        <v>139</v>
      </c>
      <c r="T144" s="174">
        <v>-102.72978723404</v>
      </c>
      <c r="U144" s="174">
        <f t="shared" si="61"/>
        <v>0</v>
      </c>
      <c r="V144" s="174">
        <f t="shared" si="62"/>
        <v>102.72978723404</v>
      </c>
      <c r="W144" s="174">
        <v>-239.70212765957001</v>
      </c>
      <c r="X144" s="174">
        <f t="shared" si="50"/>
        <v>0</v>
      </c>
      <c r="Y144" s="174">
        <f t="shared" si="51"/>
        <v>239.70212765957001</v>
      </c>
      <c r="Z144" s="174">
        <v>9696.7070000000003</v>
      </c>
      <c r="AA144" s="174">
        <v>0</v>
      </c>
      <c r="AB144" s="174">
        <f t="shared" si="52"/>
        <v>10039.13891489361</v>
      </c>
      <c r="AC144" s="174">
        <f t="shared" si="53"/>
        <v>0</v>
      </c>
      <c r="AE144" s="174">
        <v>1601.956469328378</v>
      </c>
      <c r="AG144" s="175">
        <v>0</v>
      </c>
      <c r="AH144" s="5">
        <v>0</v>
      </c>
      <c r="AI144" s="5">
        <v>0</v>
      </c>
      <c r="AL144" s="177">
        <v>5000</v>
      </c>
      <c r="AM144" s="178">
        <v>-6779.6610170000004</v>
      </c>
      <c r="AN144" s="178">
        <f t="shared" si="54"/>
        <v>6779.6610170000004</v>
      </c>
      <c r="AO144" s="178">
        <f t="shared" si="55"/>
        <v>0</v>
      </c>
      <c r="AP144" s="178">
        <v>-242.52099147999999</v>
      </c>
      <c r="AQ144" s="178">
        <f t="shared" si="56"/>
        <v>242.52099147999999</v>
      </c>
      <c r="AR144" s="178">
        <f t="shared" si="57"/>
        <v>0</v>
      </c>
      <c r="AS144" s="178">
        <v>7518.4540340399999</v>
      </c>
      <c r="AT144" s="178">
        <f t="shared" si="58"/>
        <v>0</v>
      </c>
      <c r="AU144" s="178">
        <f t="shared" si="59"/>
        <v>7518.4540340399999</v>
      </c>
      <c r="AV144" s="178">
        <v>0</v>
      </c>
      <c r="AZ144" s="32">
        <v>0</v>
      </c>
      <c r="BA144" s="5">
        <f t="shared" si="42"/>
        <v>0</v>
      </c>
    </row>
    <row r="145" spans="2:53" x14ac:dyDescent="0.35">
      <c r="B145" s="173">
        <f t="shared" si="60"/>
        <v>140</v>
      </c>
      <c r="C145" s="174">
        <v>-5904.0905770874106</v>
      </c>
      <c r="D145" s="174">
        <f t="shared" si="43"/>
        <v>0</v>
      </c>
      <c r="E145" s="174">
        <f t="shared" si="44"/>
        <v>5904.0905770874106</v>
      </c>
      <c r="F145" s="174">
        <v>-323.56063829787001</v>
      </c>
      <c r="G145" s="174">
        <f t="shared" si="45"/>
        <v>0</v>
      </c>
      <c r="H145" s="174">
        <f t="shared" si="46"/>
        <v>323.56063829787001</v>
      </c>
      <c r="I145" s="174">
        <v>37140.712</v>
      </c>
      <c r="J145" s="174">
        <v>2318.4690000000001</v>
      </c>
      <c r="K145" s="174">
        <f t="shared" si="47"/>
        <v>45686.832215385279</v>
      </c>
      <c r="L145" s="174">
        <f t="shared" si="48"/>
        <v>0</v>
      </c>
      <c r="N145" s="174">
        <v>10553.7831128091</v>
      </c>
      <c r="O145" s="174">
        <v>1342.4069999999999</v>
      </c>
      <c r="P145" s="174">
        <v>217.73945473000001</v>
      </c>
      <c r="Q145" s="174">
        <f t="shared" si="49"/>
        <v>12113.929567539099</v>
      </c>
      <c r="R145" s="176"/>
      <c r="S145" s="173">
        <v>140</v>
      </c>
      <c r="T145" s="174">
        <v>-628.58574468084998</v>
      </c>
      <c r="U145" s="174">
        <f t="shared" si="61"/>
        <v>0</v>
      </c>
      <c r="V145" s="174">
        <f t="shared" si="62"/>
        <v>628.58574468084998</v>
      </c>
      <c r="W145" s="174">
        <v>-199.60531914894</v>
      </c>
      <c r="X145" s="174">
        <f t="shared" si="50"/>
        <v>0</v>
      </c>
      <c r="Y145" s="174">
        <f t="shared" si="51"/>
        <v>199.60531914894</v>
      </c>
      <c r="Z145" s="174">
        <v>9717.3829999999998</v>
      </c>
      <c r="AA145" s="174">
        <v>0</v>
      </c>
      <c r="AB145" s="174">
        <f t="shared" si="52"/>
        <v>10545.57406382979</v>
      </c>
      <c r="AC145" s="174">
        <f t="shared" si="53"/>
        <v>0</v>
      </c>
      <c r="AE145" s="174">
        <v>1601.956469328378</v>
      </c>
      <c r="AG145" s="175">
        <v>0</v>
      </c>
      <c r="AH145" s="5">
        <v>0</v>
      </c>
      <c r="AI145" s="5">
        <v>0</v>
      </c>
      <c r="AL145" s="177">
        <v>5000</v>
      </c>
      <c r="AM145" s="178">
        <v>-6779.6610170000004</v>
      </c>
      <c r="AN145" s="178">
        <f t="shared" si="54"/>
        <v>6779.6610170000004</v>
      </c>
      <c r="AO145" s="178">
        <f t="shared" si="55"/>
        <v>0</v>
      </c>
      <c r="AP145" s="178">
        <v>-572.98485844000004</v>
      </c>
      <c r="AQ145" s="178">
        <f t="shared" si="56"/>
        <v>572.98485844000004</v>
      </c>
      <c r="AR145" s="178">
        <f t="shared" si="57"/>
        <v>0</v>
      </c>
      <c r="AS145" s="178">
        <v>7187.5263001200001</v>
      </c>
      <c r="AT145" s="178">
        <f t="shared" si="58"/>
        <v>0</v>
      </c>
      <c r="AU145" s="178">
        <f t="shared" si="59"/>
        <v>7187.5263001200001</v>
      </c>
      <c r="AV145" s="178">
        <v>0</v>
      </c>
      <c r="AZ145" s="32">
        <v>0</v>
      </c>
      <c r="BA145" s="5">
        <f t="shared" si="42"/>
        <v>0</v>
      </c>
    </row>
    <row r="146" spans="2:53" x14ac:dyDescent="0.35">
      <c r="B146" s="173">
        <f t="shared" si="60"/>
        <v>141</v>
      </c>
      <c r="C146" s="174">
        <v>-5844.1094751055098</v>
      </c>
      <c r="D146" s="174">
        <f t="shared" si="43"/>
        <v>0</v>
      </c>
      <c r="E146" s="174">
        <f t="shared" si="44"/>
        <v>5844.1094751055098</v>
      </c>
      <c r="F146" s="174">
        <v>-224.61702127660001</v>
      </c>
      <c r="G146" s="174">
        <f t="shared" si="45"/>
        <v>0</v>
      </c>
      <c r="H146" s="174">
        <f t="shared" si="46"/>
        <v>224.61702127660001</v>
      </c>
      <c r="I146" s="174">
        <v>37137.919000000002</v>
      </c>
      <c r="J146" s="174">
        <v>2319.2249999999999</v>
      </c>
      <c r="K146" s="174">
        <f t="shared" si="47"/>
        <v>45525.870496382107</v>
      </c>
      <c r="L146" s="174">
        <f t="shared" si="48"/>
        <v>0</v>
      </c>
      <c r="N146" s="174">
        <v>10537.936979031019</v>
      </c>
      <c r="O146" s="174">
        <v>1342.4069999999999</v>
      </c>
      <c r="P146" s="174">
        <v>205.50128601</v>
      </c>
      <c r="Q146" s="174">
        <f t="shared" si="49"/>
        <v>12085.845265041018</v>
      </c>
      <c r="R146" s="176"/>
      <c r="S146" s="173">
        <v>141</v>
      </c>
      <c r="T146" s="174">
        <v>-52.297872340429997</v>
      </c>
      <c r="U146" s="174">
        <f t="shared" si="61"/>
        <v>0</v>
      </c>
      <c r="V146" s="174">
        <f t="shared" si="62"/>
        <v>52.297872340429997</v>
      </c>
      <c r="W146" s="174">
        <v>-122.02872340426001</v>
      </c>
      <c r="X146" s="174">
        <f t="shared" si="50"/>
        <v>0</v>
      </c>
      <c r="Y146" s="174">
        <f t="shared" si="51"/>
        <v>122.02872340426001</v>
      </c>
      <c r="Z146" s="174">
        <v>9348.4760000000006</v>
      </c>
      <c r="AA146" s="174">
        <v>0</v>
      </c>
      <c r="AB146" s="174">
        <f t="shared" si="52"/>
        <v>9522.8025957446898</v>
      </c>
      <c r="AC146" s="174">
        <f t="shared" si="53"/>
        <v>0</v>
      </c>
      <c r="AE146" s="174">
        <v>1601.956469328378</v>
      </c>
      <c r="AG146" s="175">
        <v>0</v>
      </c>
      <c r="AH146" s="5">
        <v>0</v>
      </c>
      <c r="AI146" s="5">
        <v>0</v>
      </c>
      <c r="AL146" s="177">
        <v>5000</v>
      </c>
      <c r="AM146" s="178">
        <v>-6779.6610170000004</v>
      </c>
      <c r="AN146" s="178">
        <f t="shared" si="54"/>
        <v>6779.6610170000004</v>
      </c>
      <c r="AO146" s="178">
        <f t="shared" si="55"/>
        <v>0</v>
      </c>
      <c r="AP146" s="178">
        <v>-243.4487254</v>
      </c>
      <c r="AQ146" s="178">
        <f t="shared" si="56"/>
        <v>243.4487254</v>
      </c>
      <c r="AR146" s="178">
        <f t="shared" si="57"/>
        <v>0</v>
      </c>
      <c r="AS146" s="178">
        <v>7516.5985662100002</v>
      </c>
      <c r="AT146" s="178">
        <f t="shared" si="58"/>
        <v>0</v>
      </c>
      <c r="AU146" s="178">
        <f t="shared" si="59"/>
        <v>7516.5985662100002</v>
      </c>
      <c r="AV146" s="178">
        <v>0</v>
      </c>
      <c r="AZ146" s="32">
        <v>0</v>
      </c>
      <c r="BA146" s="5">
        <f t="shared" si="42"/>
        <v>0</v>
      </c>
    </row>
    <row r="147" spans="2:53" x14ac:dyDescent="0.35">
      <c r="B147" s="173">
        <f t="shared" si="60"/>
        <v>142</v>
      </c>
      <c r="C147" s="174">
        <v>-3987.4054004867389</v>
      </c>
      <c r="D147" s="174">
        <f t="shared" si="43"/>
        <v>0</v>
      </c>
      <c r="E147" s="174">
        <f t="shared" si="44"/>
        <v>3987.4054004867389</v>
      </c>
      <c r="F147" s="174">
        <v>-157.89787234043001</v>
      </c>
      <c r="G147" s="174">
        <f t="shared" si="45"/>
        <v>0</v>
      </c>
      <c r="H147" s="174">
        <f t="shared" si="46"/>
        <v>157.89787234043001</v>
      </c>
      <c r="I147" s="174">
        <v>36284.303999999996</v>
      </c>
      <c r="J147" s="174">
        <v>2320.0259999999998</v>
      </c>
      <c r="K147" s="174">
        <f t="shared" si="47"/>
        <v>42749.633272827166</v>
      </c>
      <c r="L147" s="174">
        <f t="shared" si="48"/>
        <v>0</v>
      </c>
      <c r="N147" s="174">
        <v>10522.090845252949</v>
      </c>
      <c r="O147" s="174">
        <v>1342.4069999999999</v>
      </c>
      <c r="P147" s="174">
        <v>176.68364198</v>
      </c>
      <c r="Q147" s="174">
        <f t="shared" si="49"/>
        <v>12041.181487232949</v>
      </c>
      <c r="R147" s="176"/>
      <c r="S147" s="173">
        <v>142</v>
      </c>
      <c r="T147" s="174">
        <v>-28.234042553190001</v>
      </c>
      <c r="U147" s="174">
        <f t="shared" si="61"/>
        <v>0</v>
      </c>
      <c r="V147" s="174">
        <f t="shared" si="62"/>
        <v>28.234042553190001</v>
      </c>
      <c r="W147" s="174">
        <v>-65.879787234040009</v>
      </c>
      <c r="X147" s="174">
        <f t="shared" si="50"/>
        <v>0</v>
      </c>
      <c r="Y147" s="174">
        <f t="shared" si="51"/>
        <v>65.879787234040009</v>
      </c>
      <c r="Z147" s="174">
        <v>8831.4169999999995</v>
      </c>
      <c r="AA147" s="174">
        <v>0</v>
      </c>
      <c r="AB147" s="174">
        <f t="shared" si="52"/>
        <v>8925.5308297872289</v>
      </c>
      <c r="AC147" s="174">
        <f t="shared" si="53"/>
        <v>0</v>
      </c>
      <c r="AE147" s="174">
        <v>1601.956469328378</v>
      </c>
      <c r="AG147" s="175">
        <v>0</v>
      </c>
      <c r="AH147" s="5">
        <v>0</v>
      </c>
      <c r="AI147" s="5">
        <v>0</v>
      </c>
      <c r="AL147" s="177">
        <v>5000</v>
      </c>
      <c r="AM147" s="178">
        <v>-6779.6610170000004</v>
      </c>
      <c r="AN147" s="178">
        <f t="shared" si="54"/>
        <v>6779.6610170000004</v>
      </c>
      <c r="AO147" s="178">
        <f t="shared" si="55"/>
        <v>0</v>
      </c>
      <c r="AP147" s="178">
        <v>-573.91259234999995</v>
      </c>
      <c r="AQ147" s="178">
        <f t="shared" si="56"/>
        <v>573.91259234999995</v>
      </c>
      <c r="AR147" s="178">
        <f t="shared" si="57"/>
        <v>0</v>
      </c>
      <c r="AS147" s="178">
        <v>7185.6708322900004</v>
      </c>
      <c r="AT147" s="178">
        <f t="shared" si="58"/>
        <v>0</v>
      </c>
      <c r="AU147" s="178">
        <f t="shared" si="59"/>
        <v>7185.6708322900004</v>
      </c>
      <c r="AV147" s="178">
        <v>0</v>
      </c>
      <c r="AZ147" s="32">
        <v>0</v>
      </c>
      <c r="BA147" s="5">
        <f t="shared" si="42"/>
        <v>0</v>
      </c>
    </row>
    <row r="148" spans="2:53" x14ac:dyDescent="0.35">
      <c r="B148" s="173">
        <f t="shared" si="60"/>
        <v>143</v>
      </c>
      <c r="C148" s="174">
        <v>-5538.4880184046096</v>
      </c>
      <c r="D148" s="174">
        <f t="shared" si="43"/>
        <v>0</v>
      </c>
      <c r="E148" s="174">
        <f t="shared" si="44"/>
        <v>5538.4880184046096</v>
      </c>
      <c r="F148" s="174">
        <v>-138.36702127660001</v>
      </c>
      <c r="G148" s="174">
        <f t="shared" si="45"/>
        <v>0</v>
      </c>
      <c r="H148" s="174">
        <f t="shared" si="46"/>
        <v>138.36702127660001</v>
      </c>
      <c r="I148" s="174">
        <v>34517.152999999998</v>
      </c>
      <c r="J148" s="174">
        <v>2296.6019999999999</v>
      </c>
      <c r="K148" s="174">
        <f t="shared" si="47"/>
        <v>42490.610039681211</v>
      </c>
      <c r="L148" s="174">
        <f t="shared" si="48"/>
        <v>0</v>
      </c>
      <c r="N148" s="174">
        <v>10490.3985776968</v>
      </c>
      <c r="O148" s="174">
        <v>1342.4069999999999</v>
      </c>
      <c r="P148" s="174">
        <v>157.64711933999999</v>
      </c>
      <c r="Q148" s="174">
        <f t="shared" si="49"/>
        <v>11990.452697036799</v>
      </c>
      <c r="R148" s="176"/>
      <c r="S148" s="173">
        <v>143</v>
      </c>
      <c r="T148" s="174">
        <v>-100.13404255319</v>
      </c>
      <c r="U148" s="174">
        <f t="shared" si="61"/>
        <v>0</v>
      </c>
      <c r="V148" s="174">
        <f t="shared" si="62"/>
        <v>100.13404255319</v>
      </c>
      <c r="W148" s="174">
        <v>-233.64574468084999</v>
      </c>
      <c r="X148" s="174">
        <f t="shared" si="50"/>
        <v>0</v>
      </c>
      <c r="Y148" s="174">
        <f t="shared" si="51"/>
        <v>233.64574468084999</v>
      </c>
      <c r="Z148" s="174">
        <v>8846.4850000000006</v>
      </c>
      <c r="AA148" s="174">
        <v>0</v>
      </c>
      <c r="AB148" s="174">
        <f t="shared" si="52"/>
        <v>9180.2647872340403</v>
      </c>
      <c r="AC148" s="174">
        <f t="shared" si="53"/>
        <v>0</v>
      </c>
      <c r="AE148" s="174">
        <v>1601.956469328378</v>
      </c>
      <c r="AG148" s="175">
        <v>0</v>
      </c>
      <c r="AH148" s="5">
        <v>0</v>
      </c>
      <c r="AI148" s="5">
        <v>0</v>
      </c>
      <c r="AL148" s="177">
        <v>5000</v>
      </c>
      <c r="AM148" s="178">
        <v>-6779.6610170000004</v>
      </c>
      <c r="AN148" s="178">
        <f t="shared" si="54"/>
        <v>6779.6610170000004</v>
      </c>
      <c r="AO148" s="178">
        <f t="shared" si="55"/>
        <v>0</v>
      </c>
      <c r="AP148" s="178">
        <v>-244.84032626999999</v>
      </c>
      <c r="AQ148" s="178">
        <f t="shared" si="56"/>
        <v>244.84032626999999</v>
      </c>
      <c r="AR148" s="178">
        <f t="shared" si="57"/>
        <v>0</v>
      </c>
      <c r="AS148" s="178">
        <v>6695.8153644599997</v>
      </c>
      <c r="AT148" s="178">
        <f t="shared" si="58"/>
        <v>0</v>
      </c>
      <c r="AU148" s="178">
        <f t="shared" si="59"/>
        <v>6695.8153644599997</v>
      </c>
      <c r="AV148" s="178">
        <v>0</v>
      </c>
      <c r="AZ148" s="32">
        <v>0</v>
      </c>
      <c r="BA148" s="5">
        <f t="shared" si="42"/>
        <v>0</v>
      </c>
    </row>
    <row r="149" spans="2:53" x14ac:dyDescent="0.35">
      <c r="B149" s="173">
        <f t="shared" si="60"/>
        <v>144</v>
      </c>
      <c r="C149" s="174">
        <v>-3952.00534795351</v>
      </c>
      <c r="D149" s="174">
        <f t="shared" si="43"/>
        <v>0</v>
      </c>
      <c r="E149" s="174">
        <f t="shared" si="44"/>
        <v>3952.00534795351</v>
      </c>
      <c r="F149" s="174">
        <v>-122.36063829787</v>
      </c>
      <c r="G149" s="174">
        <f t="shared" si="45"/>
        <v>0</v>
      </c>
      <c r="H149" s="174">
        <f t="shared" si="46"/>
        <v>122.36063829787</v>
      </c>
      <c r="I149" s="174">
        <v>32088.77</v>
      </c>
      <c r="J149" s="174">
        <v>2193.31</v>
      </c>
      <c r="K149" s="174">
        <f t="shared" si="47"/>
        <v>38356.445986251376</v>
      </c>
      <c r="L149" s="174">
        <f t="shared" si="48"/>
        <v>0</v>
      </c>
      <c r="N149" s="174">
        <v>10490.3985776968</v>
      </c>
      <c r="O149" s="174">
        <v>1342.4069999999999</v>
      </c>
      <c r="P149" s="174">
        <v>162.28626542999999</v>
      </c>
      <c r="Q149" s="174">
        <f t="shared" si="49"/>
        <v>11995.0918431268</v>
      </c>
      <c r="R149" s="176"/>
      <c r="S149" s="173">
        <v>144</v>
      </c>
      <c r="T149" s="174">
        <v>-673.61872340425998</v>
      </c>
      <c r="U149" s="174">
        <f t="shared" si="61"/>
        <v>0</v>
      </c>
      <c r="V149" s="174">
        <f t="shared" si="62"/>
        <v>673.61872340425998</v>
      </c>
      <c r="W149" s="174">
        <v>-304.68297872340003</v>
      </c>
      <c r="X149" s="174">
        <f t="shared" si="50"/>
        <v>0</v>
      </c>
      <c r="Y149" s="174">
        <f t="shared" si="51"/>
        <v>304.68297872340003</v>
      </c>
      <c r="Z149" s="174">
        <v>8546.5609999999997</v>
      </c>
      <c r="AA149" s="174">
        <v>0</v>
      </c>
      <c r="AB149" s="174">
        <f t="shared" si="52"/>
        <v>9524.8627021276588</v>
      </c>
      <c r="AC149" s="174">
        <f t="shared" si="53"/>
        <v>0</v>
      </c>
      <c r="AE149" s="174">
        <v>1601.956469328378</v>
      </c>
      <c r="AG149" s="175">
        <v>0</v>
      </c>
      <c r="AH149" s="5">
        <v>0</v>
      </c>
      <c r="AI149" s="5">
        <v>0</v>
      </c>
      <c r="AL149" s="177">
        <v>5000</v>
      </c>
      <c r="AM149" s="178">
        <v>-6779.6610170000004</v>
      </c>
      <c r="AN149" s="178">
        <f t="shared" si="54"/>
        <v>6779.6610170000004</v>
      </c>
      <c r="AO149" s="178">
        <f t="shared" si="55"/>
        <v>0</v>
      </c>
      <c r="AP149" s="178">
        <v>-574.84032626999999</v>
      </c>
      <c r="AQ149" s="178">
        <f t="shared" si="56"/>
        <v>574.84032626999999</v>
      </c>
      <c r="AR149" s="178">
        <f t="shared" si="57"/>
        <v>0</v>
      </c>
      <c r="AS149" s="178">
        <v>7183.8153644599997</v>
      </c>
      <c r="AT149" s="178">
        <f t="shared" si="58"/>
        <v>0</v>
      </c>
      <c r="AU149" s="178">
        <f t="shared" si="59"/>
        <v>7183.8153644599997</v>
      </c>
      <c r="AV149" s="178">
        <v>0</v>
      </c>
      <c r="AZ149" s="32">
        <v>0</v>
      </c>
      <c r="BA149" s="5">
        <f t="shared" si="42"/>
        <v>0</v>
      </c>
    </row>
    <row r="150" spans="2:53" x14ac:dyDescent="0.35">
      <c r="B150" s="173">
        <f t="shared" si="60"/>
        <v>145</v>
      </c>
      <c r="C150" s="174">
        <v>-4863.1487924595103</v>
      </c>
      <c r="D150" s="174">
        <f t="shared" si="43"/>
        <v>0</v>
      </c>
      <c r="E150" s="174">
        <f t="shared" si="44"/>
        <v>4863.1487924595103</v>
      </c>
      <c r="F150" s="174">
        <v>-101.60319148936</v>
      </c>
      <c r="G150" s="174">
        <f t="shared" si="45"/>
        <v>0</v>
      </c>
      <c r="H150" s="174">
        <f t="shared" si="46"/>
        <v>101.60319148936</v>
      </c>
      <c r="I150" s="174">
        <v>30518.436000000002</v>
      </c>
      <c r="J150" s="174">
        <v>2115.34</v>
      </c>
      <c r="K150" s="174">
        <f t="shared" si="47"/>
        <v>37598.527983948865</v>
      </c>
      <c r="L150" s="174">
        <f t="shared" si="48"/>
        <v>0</v>
      </c>
      <c r="N150" s="174">
        <v>10490.3985776968</v>
      </c>
      <c r="O150" s="174">
        <v>1342.4069999999999</v>
      </c>
      <c r="P150" s="174">
        <v>171.72942387000001</v>
      </c>
      <c r="Q150" s="174">
        <f t="shared" si="49"/>
        <v>12004.535001566799</v>
      </c>
      <c r="R150" s="176"/>
      <c r="S150" s="173">
        <v>145</v>
      </c>
      <c r="T150" s="174">
        <v>-648.89212765956995</v>
      </c>
      <c r="U150" s="174">
        <f t="shared" si="61"/>
        <v>0</v>
      </c>
      <c r="V150" s="174">
        <f t="shared" si="62"/>
        <v>648.89212765956995</v>
      </c>
      <c r="W150" s="174">
        <v>-246.98723404255</v>
      </c>
      <c r="X150" s="174">
        <f t="shared" si="50"/>
        <v>0</v>
      </c>
      <c r="Y150" s="174">
        <f t="shared" si="51"/>
        <v>246.98723404255</v>
      </c>
      <c r="Z150" s="174">
        <v>7957.4250000000002</v>
      </c>
      <c r="AA150" s="174">
        <v>0</v>
      </c>
      <c r="AB150" s="174">
        <f t="shared" si="52"/>
        <v>8853.3043617021194</v>
      </c>
      <c r="AC150" s="174">
        <f t="shared" si="53"/>
        <v>0</v>
      </c>
      <c r="AE150" s="174">
        <v>1455.3989030504879</v>
      </c>
      <c r="AG150" s="175">
        <v>0</v>
      </c>
      <c r="AH150" s="5">
        <v>0</v>
      </c>
      <c r="AI150" s="5">
        <v>0</v>
      </c>
      <c r="AL150" s="177">
        <v>5000</v>
      </c>
      <c r="AM150" s="178">
        <v>-6779.6610170000004</v>
      </c>
      <c r="AN150" s="178">
        <f t="shared" si="54"/>
        <v>6779.6610170000004</v>
      </c>
      <c r="AO150" s="178">
        <f t="shared" si="55"/>
        <v>0</v>
      </c>
      <c r="AP150" s="178">
        <v>-244.84131231999999</v>
      </c>
      <c r="AQ150" s="178">
        <f t="shared" si="56"/>
        <v>244.84131231999999</v>
      </c>
      <c r="AR150" s="178">
        <f t="shared" si="57"/>
        <v>0</v>
      </c>
      <c r="AS150" s="178">
        <v>7513.8133923599999</v>
      </c>
      <c r="AT150" s="178">
        <f t="shared" si="58"/>
        <v>0</v>
      </c>
      <c r="AU150" s="178">
        <f t="shared" si="59"/>
        <v>7513.8133923599999</v>
      </c>
      <c r="AV150" s="178">
        <v>0</v>
      </c>
      <c r="AZ150" s="32">
        <v>0</v>
      </c>
      <c r="BA150" s="5">
        <f t="shared" si="42"/>
        <v>0</v>
      </c>
    </row>
    <row r="151" spans="2:53" x14ac:dyDescent="0.35">
      <c r="B151" s="173">
        <f t="shared" si="60"/>
        <v>146</v>
      </c>
      <c r="C151" s="174">
        <v>-6068.7657757482993</v>
      </c>
      <c r="D151" s="174">
        <f t="shared" si="43"/>
        <v>0</v>
      </c>
      <c r="E151" s="174">
        <f t="shared" si="44"/>
        <v>6068.7657757482993</v>
      </c>
      <c r="F151" s="174">
        <v>-1752.8768259696599</v>
      </c>
      <c r="G151" s="174">
        <f t="shared" si="45"/>
        <v>0</v>
      </c>
      <c r="H151" s="174">
        <f t="shared" si="46"/>
        <v>1752.8768259696599</v>
      </c>
      <c r="I151" s="174">
        <v>28686.294999999998</v>
      </c>
      <c r="J151" s="174">
        <v>2040.8309999999999</v>
      </c>
      <c r="K151" s="174">
        <f t="shared" si="47"/>
        <v>38548.768601717959</v>
      </c>
      <c r="L151" s="174">
        <f t="shared" si="48"/>
        <v>0</v>
      </c>
      <c r="N151" s="174">
        <v>10490.3985776968</v>
      </c>
      <c r="O151" s="174">
        <v>1342.4069999999999</v>
      </c>
      <c r="P151" s="174">
        <v>178.36934156000001</v>
      </c>
      <c r="Q151" s="174">
        <f t="shared" si="49"/>
        <v>12011.174919256799</v>
      </c>
      <c r="R151" s="176"/>
      <c r="S151" s="173">
        <v>146</v>
      </c>
      <c r="T151" s="174">
        <v>-100.77021276596</v>
      </c>
      <c r="U151" s="174">
        <f t="shared" si="61"/>
        <v>0</v>
      </c>
      <c r="V151" s="174">
        <f t="shared" si="62"/>
        <v>100.77021276596</v>
      </c>
      <c r="W151" s="174">
        <v>-235.12978723404001</v>
      </c>
      <c r="X151" s="174">
        <f t="shared" si="50"/>
        <v>0</v>
      </c>
      <c r="Y151" s="174">
        <f t="shared" si="51"/>
        <v>235.12978723404001</v>
      </c>
      <c r="Z151" s="174">
        <v>7541.326</v>
      </c>
      <c r="AA151" s="174">
        <v>0</v>
      </c>
      <c r="AB151" s="174">
        <f t="shared" si="52"/>
        <v>7877.2259999999997</v>
      </c>
      <c r="AC151" s="174">
        <f t="shared" si="53"/>
        <v>0</v>
      </c>
      <c r="AE151" s="174">
        <v>1455.3989030504879</v>
      </c>
      <c r="AG151" s="175">
        <v>0</v>
      </c>
      <c r="AH151" s="5">
        <v>0</v>
      </c>
      <c r="AI151" s="5">
        <v>0</v>
      </c>
      <c r="AL151" s="177">
        <v>5000</v>
      </c>
      <c r="AM151" s="178">
        <v>-6779.6610170000004</v>
      </c>
      <c r="AN151" s="178">
        <f t="shared" si="54"/>
        <v>6779.6610170000004</v>
      </c>
      <c r="AO151" s="178">
        <f t="shared" si="55"/>
        <v>0</v>
      </c>
      <c r="AP151" s="178">
        <v>-244.84131231999999</v>
      </c>
      <c r="AQ151" s="178">
        <f t="shared" si="56"/>
        <v>244.84131231999999</v>
      </c>
      <c r="AR151" s="178">
        <f t="shared" si="57"/>
        <v>0</v>
      </c>
      <c r="AS151" s="178">
        <v>7513.8133923599999</v>
      </c>
      <c r="AT151" s="178">
        <f t="shared" si="58"/>
        <v>0</v>
      </c>
      <c r="AU151" s="178">
        <f t="shared" si="59"/>
        <v>7513.8133923599999</v>
      </c>
      <c r="AV151" s="178">
        <v>0</v>
      </c>
      <c r="AZ151" s="32">
        <v>0</v>
      </c>
      <c r="BA151" s="5">
        <f t="shared" si="42"/>
        <v>0</v>
      </c>
    </row>
    <row r="152" spans="2:53" x14ac:dyDescent="0.35">
      <c r="B152" s="173">
        <f t="shared" si="60"/>
        <v>147</v>
      </c>
      <c r="C152" s="174">
        <v>-13148.541300221539</v>
      </c>
      <c r="D152" s="174">
        <f t="shared" si="43"/>
        <v>0</v>
      </c>
      <c r="E152" s="174">
        <f t="shared" si="44"/>
        <v>13148.541300221539</v>
      </c>
      <c r="F152" s="174">
        <v>-18.059574468089998</v>
      </c>
      <c r="G152" s="174">
        <f t="shared" si="45"/>
        <v>0</v>
      </c>
      <c r="H152" s="174">
        <f t="shared" si="46"/>
        <v>18.059574468089998</v>
      </c>
      <c r="I152" s="174">
        <v>27467.654999999999</v>
      </c>
      <c r="J152" s="174">
        <v>1992.9269999999999</v>
      </c>
      <c r="K152" s="174">
        <f t="shared" si="47"/>
        <v>42627.182874689628</v>
      </c>
      <c r="L152" s="174">
        <f t="shared" si="48"/>
        <v>0</v>
      </c>
      <c r="N152" s="174">
        <v>10490.3985776968</v>
      </c>
      <c r="O152" s="174">
        <v>1342.4069999999999</v>
      </c>
      <c r="P152" s="174">
        <v>193.43312757000001</v>
      </c>
      <c r="Q152" s="174">
        <f t="shared" si="49"/>
        <v>12026.2387052668</v>
      </c>
      <c r="R152" s="176"/>
      <c r="S152" s="173">
        <v>147</v>
      </c>
      <c r="T152" s="174">
        <v>-76.205319148940006</v>
      </c>
      <c r="U152" s="174">
        <f t="shared" si="61"/>
        <v>0</v>
      </c>
      <c r="V152" s="174">
        <f t="shared" si="62"/>
        <v>76.205319148940006</v>
      </c>
      <c r="W152" s="174">
        <v>-177.81170212766</v>
      </c>
      <c r="X152" s="174">
        <f t="shared" si="50"/>
        <v>0</v>
      </c>
      <c r="Y152" s="174">
        <f t="shared" si="51"/>
        <v>177.81170212766</v>
      </c>
      <c r="Z152" s="174">
        <v>7143.91</v>
      </c>
      <c r="AA152" s="174">
        <v>0</v>
      </c>
      <c r="AB152" s="174">
        <f t="shared" si="52"/>
        <v>7397.9270212765996</v>
      </c>
      <c r="AC152" s="174">
        <f t="shared" si="53"/>
        <v>0</v>
      </c>
      <c r="AE152" s="174">
        <v>1455.3989030504879</v>
      </c>
      <c r="AG152" s="175">
        <v>0</v>
      </c>
      <c r="AH152" s="5">
        <v>0</v>
      </c>
      <c r="AI152" s="5">
        <v>0</v>
      </c>
      <c r="AL152" s="177">
        <v>5000</v>
      </c>
      <c r="AM152" s="178">
        <v>-6779.6610170000004</v>
      </c>
      <c r="AN152" s="178">
        <f t="shared" si="54"/>
        <v>6779.6610170000004</v>
      </c>
      <c r="AO152" s="178">
        <f t="shared" si="55"/>
        <v>0</v>
      </c>
      <c r="AP152" s="178">
        <v>-244.84131231999999</v>
      </c>
      <c r="AQ152" s="178">
        <f t="shared" si="56"/>
        <v>244.84131231999999</v>
      </c>
      <c r="AR152" s="178">
        <f t="shared" si="57"/>
        <v>0</v>
      </c>
      <c r="AS152" s="178">
        <v>7513.8133923599999</v>
      </c>
      <c r="AT152" s="178">
        <f t="shared" si="58"/>
        <v>0</v>
      </c>
      <c r="AU152" s="178">
        <f t="shared" si="59"/>
        <v>7513.8133923599999</v>
      </c>
      <c r="AV152" s="178">
        <v>0</v>
      </c>
      <c r="AZ152" s="32">
        <v>0</v>
      </c>
      <c r="BA152" s="5">
        <f t="shared" si="42"/>
        <v>0</v>
      </c>
    </row>
    <row r="153" spans="2:53" x14ac:dyDescent="0.35">
      <c r="B153" s="173">
        <f t="shared" si="60"/>
        <v>148</v>
      </c>
      <c r="C153" s="174">
        <v>-5977.3581717095203</v>
      </c>
      <c r="D153" s="174">
        <f t="shared" si="43"/>
        <v>0</v>
      </c>
      <c r="E153" s="174">
        <f t="shared" si="44"/>
        <v>5977.3581717095203</v>
      </c>
      <c r="F153" s="174">
        <v>-3380.6563829787201</v>
      </c>
      <c r="G153" s="174">
        <f t="shared" si="45"/>
        <v>0</v>
      </c>
      <c r="H153" s="174">
        <f t="shared" si="46"/>
        <v>3380.6563829787201</v>
      </c>
      <c r="I153" s="174">
        <v>26794.48</v>
      </c>
      <c r="J153" s="174">
        <v>1963.6559999999999</v>
      </c>
      <c r="K153" s="174">
        <f t="shared" si="47"/>
        <v>38116.15055468824</v>
      </c>
      <c r="L153" s="174">
        <f t="shared" si="48"/>
        <v>0</v>
      </c>
      <c r="N153" s="174">
        <v>10490.3985776968</v>
      </c>
      <c r="O153" s="174">
        <v>1342.4069999999999</v>
      </c>
      <c r="P153" s="174">
        <v>216.42978395</v>
      </c>
      <c r="Q153" s="174">
        <f t="shared" si="49"/>
        <v>12049.235361646799</v>
      </c>
      <c r="R153" s="176"/>
      <c r="S153" s="173">
        <v>148</v>
      </c>
      <c r="T153" s="174">
        <v>-612.32085106382999</v>
      </c>
      <c r="U153" s="174">
        <f t="shared" si="61"/>
        <v>0</v>
      </c>
      <c r="V153" s="174">
        <f t="shared" si="62"/>
        <v>612.32085106382999</v>
      </c>
      <c r="W153" s="174">
        <v>-161.65531914894001</v>
      </c>
      <c r="X153" s="174">
        <f t="shared" si="50"/>
        <v>0</v>
      </c>
      <c r="Y153" s="174">
        <f t="shared" si="51"/>
        <v>161.65531914894001</v>
      </c>
      <c r="Z153" s="174">
        <v>6954.5510000000004</v>
      </c>
      <c r="AA153" s="174">
        <v>0</v>
      </c>
      <c r="AB153" s="174">
        <f t="shared" si="52"/>
        <v>7728.5271702127702</v>
      </c>
      <c r="AC153" s="174">
        <f t="shared" si="53"/>
        <v>0</v>
      </c>
      <c r="AE153" s="174">
        <v>1455.3989030504879</v>
      </c>
      <c r="AG153" s="175">
        <v>0</v>
      </c>
      <c r="AH153" s="5">
        <v>0</v>
      </c>
      <c r="AI153" s="5">
        <v>0</v>
      </c>
      <c r="AL153" s="177">
        <v>5000</v>
      </c>
      <c r="AM153" s="178">
        <v>-6779.6610170000004</v>
      </c>
      <c r="AN153" s="178">
        <f t="shared" si="54"/>
        <v>6779.6610170000004</v>
      </c>
      <c r="AO153" s="178">
        <f t="shared" si="55"/>
        <v>0</v>
      </c>
      <c r="AP153" s="178">
        <v>-244.84131231999999</v>
      </c>
      <c r="AQ153" s="178">
        <f t="shared" si="56"/>
        <v>244.84131231999999</v>
      </c>
      <c r="AR153" s="178">
        <f t="shared" si="57"/>
        <v>0</v>
      </c>
      <c r="AS153" s="178">
        <v>7513.8133923599999</v>
      </c>
      <c r="AT153" s="178">
        <f t="shared" si="58"/>
        <v>0</v>
      </c>
      <c r="AU153" s="178">
        <f t="shared" si="59"/>
        <v>7513.8133923599999</v>
      </c>
      <c r="AV153" s="178">
        <v>0</v>
      </c>
      <c r="AZ153" s="32">
        <v>0</v>
      </c>
      <c r="BA153" s="5">
        <f t="shared" si="42"/>
        <v>0</v>
      </c>
    </row>
    <row r="154" spans="2:53" x14ac:dyDescent="0.35">
      <c r="B154" s="173">
        <f t="shared" si="60"/>
        <v>149</v>
      </c>
      <c r="C154" s="174">
        <v>-6354.5288624158202</v>
      </c>
      <c r="D154" s="174">
        <f t="shared" si="43"/>
        <v>0</v>
      </c>
      <c r="E154" s="174">
        <f t="shared" si="44"/>
        <v>6354.5288624158202</v>
      </c>
      <c r="F154" s="174">
        <v>-1058.8270251547999</v>
      </c>
      <c r="G154" s="174">
        <f t="shared" si="45"/>
        <v>0</v>
      </c>
      <c r="H154" s="174">
        <f t="shared" si="46"/>
        <v>1058.8270251547999</v>
      </c>
      <c r="I154" s="174">
        <v>26630.736000000001</v>
      </c>
      <c r="J154" s="174">
        <v>1954.9349999999999</v>
      </c>
      <c r="K154" s="174">
        <f t="shared" si="47"/>
        <v>35999.026887570617</v>
      </c>
      <c r="L154" s="174">
        <f t="shared" si="48"/>
        <v>0</v>
      </c>
      <c r="N154" s="174">
        <v>10522.090845252949</v>
      </c>
      <c r="O154" s="174">
        <v>1342.4069999999999</v>
      </c>
      <c r="P154" s="174">
        <v>254.05864198</v>
      </c>
      <c r="Q154" s="174">
        <f t="shared" si="49"/>
        <v>12118.556487232949</v>
      </c>
      <c r="R154" s="176"/>
      <c r="S154" s="173">
        <v>149</v>
      </c>
      <c r="T154" s="174">
        <v>-613.75382978722996</v>
      </c>
      <c r="U154" s="174">
        <f t="shared" si="61"/>
        <v>0</v>
      </c>
      <c r="V154" s="174">
        <f t="shared" si="62"/>
        <v>613.75382978722996</v>
      </c>
      <c r="W154" s="174">
        <v>-164.99893617020999</v>
      </c>
      <c r="X154" s="174">
        <f t="shared" si="50"/>
        <v>0</v>
      </c>
      <c r="Y154" s="174">
        <f t="shared" si="51"/>
        <v>164.99893617020999</v>
      </c>
      <c r="Z154" s="174">
        <v>6894.78</v>
      </c>
      <c r="AA154" s="174">
        <v>0</v>
      </c>
      <c r="AB154" s="174">
        <f t="shared" si="52"/>
        <v>7673.5327659574396</v>
      </c>
      <c r="AC154" s="174">
        <f t="shared" si="53"/>
        <v>0</v>
      </c>
      <c r="AE154" s="174">
        <v>1455.3989030504879</v>
      </c>
      <c r="AG154" s="175">
        <v>0</v>
      </c>
      <c r="AH154" s="5">
        <v>0</v>
      </c>
      <c r="AI154" s="5">
        <v>0</v>
      </c>
      <c r="AL154" s="177">
        <v>5000</v>
      </c>
      <c r="AM154" s="178">
        <v>-6779.6610170000004</v>
      </c>
      <c r="AN154" s="178">
        <f t="shared" si="54"/>
        <v>6779.6610170000004</v>
      </c>
      <c r="AO154" s="178">
        <f t="shared" si="55"/>
        <v>0</v>
      </c>
      <c r="AP154" s="178">
        <v>-243.91357840000001</v>
      </c>
      <c r="AQ154" s="178">
        <f t="shared" si="56"/>
        <v>243.91357840000001</v>
      </c>
      <c r="AR154" s="178">
        <f t="shared" si="57"/>
        <v>0</v>
      </c>
      <c r="AS154" s="178">
        <v>7515.6688601899996</v>
      </c>
      <c r="AT154" s="178">
        <f t="shared" si="58"/>
        <v>0</v>
      </c>
      <c r="AU154" s="178">
        <f t="shared" si="59"/>
        <v>7515.6688601899996</v>
      </c>
      <c r="AV154" s="178">
        <v>0</v>
      </c>
      <c r="AZ154" s="32">
        <v>0</v>
      </c>
      <c r="BA154" s="5">
        <f t="shared" si="42"/>
        <v>0</v>
      </c>
    </row>
    <row r="155" spans="2:53" x14ac:dyDescent="0.35">
      <c r="B155" s="173">
        <f t="shared" si="60"/>
        <v>150</v>
      </c>
      <c r="C155" s="174">
        <v>-6647.5669307328799</v>
      </c>
      <c r="D155" s="174">
        <f t="shared" si="43"/>
        <v>0</v>
      </c>
      <c r="E155" s="174">
        <f t="shared" si="44"/>
        <v>6647.5669307328799</v>
      </c>
      <c r="F155" s="174">
        <v>-10.164893617020001</v>
      </c>
      <c r="G155" s="174">
        <f t="shared" si="45"/>
        <v>0</v>
      </c>
      <c r="H155" s="174">
        <f t="shared" si="46"/>
        <v>10.164893617020001</v>
      </c>
      <c r="I155" s="174">
        <v>26829.452000000001</v>
      </c>
      <c r="J155" s="174">
        <v>1954.27</v>
      </c>
      <c r="K155" s="174">
        <f t="shared" si="47"/>
        <v>35441.453824349897</v>
      </c>
      <c r="L155" s="174">
        <f t="shared" si="48"/>
        <v>0</v>
      </c>
      <c r="N155" s="174">
        <v>10553.7831128091</v>
      </c>
      <c r="O155" s="174">
        <v>1342.4069999999999</v>
      </c>
      <c r="P155" s="174">
        <v>298.72093620999999</v>
      </c>
      <c r="Q155" s="174">
        <f t="shared" si="49"/>
        <v>12194.9110490191</v>
      </c>
      <c r="R155" s="176"/>
      <c r="S155" s="173">
        <v>150</v>
      </c>
      <c r="T155" s="174">
        <v>-613.99212765956997</v>
      </c>
      <c r="U155" s="174">
        <f t="shared" si="61"/>
        <v>0</v>
      </c>
      <c r="V155" s="174">
        <f t="shared" si="62"/>
        <v>613.99212765956997</v>
      </c>
      <c r="W155" s="174">
        <v>-165.55531914893999</v>
      </c>
      <c r="X155" s="174">
        <f t="shared" si="50"/>
        <v>0</v>
      </c>
      <c r="Y155" s="174">
        <f t="shared" si="51"/>
        <v>165.55531914893999</v>
      </c>
      <c r="Z155" s="174">
        <v>6929.8019999999997</v>
      </c>
      <c r="AA155" s="174">
        <v>0</v>
      </c>
      <c r="AB155" s="174">
        <f t="shared" si="52"/>
        <v>7709.34944680851</v>
      </c>
      <c r="AC155" s="174">
        <f t="shared" si="53"/>
        <v>0</v>
      </c>
      <c r="AE155" s="174">
        <v>1455.3989030504879</v>
      </c>
      <c r="AG155" s="175">
        <v>0</v>
      </c>
      <c r="AH155" s="5">
        <v>0</v>
      </c>
      <c r="AI155" s="5">
        <v>0</v>
      </c>
      <c r="AL155" s="177">
        <v>5000</v>
      </c>
      <c r="AM155" s="178">
        <v>-6779.6610170000004</v>
      </c>
      <c r="AN155" s="178">
        <f t="shared" si="54"/>
        <v>6779.6610170000004</v>
      </c>
      <c r="AO155" s="178">
        <f t="shared" si="55"/>
        <v>0</v>
      </c>
      <c r="AP155" s="178">
        <v>-242.98584449000001</v>
      </c>
      <c r="AQ155" s="178">
        <f t="shared" si="56"/>
        <v>242.98584449000001</v>
      </c>
      <c r="AR155" s="178">
        <f t="shared" si="57"/>
        <v>0</v>
      </c>
      <c r="AS155" s="178">
        <v>7517.5243280200002</v>
      </c>
      <c r="AT155" s="178">
        <f t="shared" si="58"/>
        <v>0</v>
      </c>
      <c r="AU155" s="178">
        <f t="shared" si="59"/>
        <v>7517.5243280200002</v>
      </c>
      <c r="AV155" s="178">
        <v>0</v>
      </c>
      <c r="AZ155" s="32">
        <v>0</v>
      </c>
      <c r="BA155" s="5">
        <f t="shared" si="42"/>
        <v>0</v>
      </c>
    </row>
    <row r="156" spans="2:53" x14ac:dyDescent="0.35">
      <c r="B156" s="173">
        <f t="shared" si="60"/>
        <v>151</v>
      </c>
      <c r="C156" s="174">
        <v>-7543.1306756533904</v>
      </c>
      <c r="D156" s="174">
        <f t="shared" si="43"/>
        <v>0</v>
      </c>
      <c r="E156" s="174">
        <f t="shared" si="44"/>
        <v>7543.1306756533904</v>
      </c>
      <c r="F156" s="174">
        <v>-1699.1436170212801</v>
      </c>
      <c r="G156" s="174">
        <f t="shared" si="45"/>
        <v>0</v>
      </c>
      <c r="H156" s="174">
        <f t="shared" si="46"/>
        <v>1699.1436170212801</v>
      </c>
      <c r="I156" s="174">
        <v>27697.37</v>
      </c>
      <c r="J156" s="174">
        <v>1976.7650000000001</v>
      </c>
      <c r="K156" s="174">
        <f t="shared" si="47"/>
        <v>38916.409292674667</v>
      </c>
      <c r="L156" s="174">
        <f t="shared" si="48"/>
        <v>0</v>
      </c>
      <c r="N156" s="174">
        <v>10569.62924658717</v>
      </c>
      <c r="O156" s="174">
        <v>1342.4069999999999</v>
      </c>
      <c r="P156" s="174">
        <v>314.37088476999998</v>
      </c>
      <c r="Q156" s="174">
        <f t="shared" si="49"/>
        <v>12226.407131357169</v>
      </c>
      <c r="R156" s="176"/>
      <c r="S156" s="173">
        <v>151</v>
      </c>
      <c r="T156" s="174">
        <v>-611.68148936169996</v>
      </c>
      <c r="U156" s="174">
        <f t="shared" si="61"/>
        <v>0</v>
      </c>
      <c r="V156" s="174">
        <f t="shared" si="62"/>
        <v>611.68148936169996</v>
      </c>
      <c r="W156" s="174">
        <v>-160.16276595745001</v>
      </c>
      <c r="X156" s="174">
        <f t="shared" si="50"/>
        <v>0</v>
      </c>
      <c r="Y156" s="174">
        <f t="shared" si="51"/>
        <v>160.16276595745001</v>
      </c>
      <c r="Z156" s="174">
        <v>6996.299</v>
      </c>
      <c r="AA156" s="174">
        <v>0</v>
      </c>
      <c r="AB156" s="174">
        <f t="shared" si="52"/>
        <v>7768.1432553191498</v>
      </c>
      <c r="AC156" s="174">
        <f t="shared" si="53"/>
        <v>0</v>
      </c>
      <c r="AE156" s="174">
        <v>1455.3989030504879</v>
      </c>
      <c r="AG156" s="175">
        <v>0</v>
      </c>
      <c r="AH156" s="5">
        <v>0</v>
      </c>
      <c r="AI156" s="5">
        <v>0</v>
      </c>
      <c r="AL156" s="177">
        <v>5000</v>
      </c>
      <c r="AM156" s="178">
        <v>-6779.6610170000004</v>
      </c>
      <c r="AN156" s="178">
        <f t="shared" si="54"/>
        <v>6779.6610170000004</v>
      </c>
      <c r="AO156" s="178">
        <f t="shared" si="55"/>
        <v>0</v>
      </c>
      <c r="AP156" s="178">
        <v>-242.52197752999999</v>
      </c>
      <c r="AQ156" s="178">
        <f t="shared" si="56"/>
        <v>242.52197752999999</v>
      </c>
      <c r="AR156" s="178">
        <f t="shared" si="57"/>
        <v>0</v>
      </c>
      <c r="AS156" s="178">
        <v>7518.45206194</v>
      </c>
      <c r="AT156" s="178">
        <f t="shared" si="58"/>
        <v>0</v>
      </c>
      <c r="AU156" s="178">
        <f t="shared" si="59"/>
        <v>7518.45206194</v>
      </c>
      <c r="AV156" s="178">
        <v>0</v>
      </c>
      <c r="AZ156" s="32">
        <v>0</v>
      </c>
      <c r="BA156" s="5">
        <f t="shared" si="42"/>
        <v>0</v>
      </c>
    </row>
    <row r="157" spans="2:53" x14ac:dyDescent="0.35">
      <c r="B157" s="173">
        <f t="shared" si="60"/>
        <v>152</v>
      </c>
      <c r="C157" s="174">
        <v>-8258.4274323897989</v>
      </c>
      <c r="D157" s="174">
        <f t="shared" si="43"/>
        <v>0</v>
      </c>
      <c r="E157" s="174">
        <f t="shared" si="44"/>
        <v>8258.4274323897989</v>
      </c>
      <c r="F157" s="174">
        <v>-1614.2774468085099</v>
      </c>
      <c r="G157" s="174">
        <f t="shared" si="45"/>
        <v>0</v>
      </c>
      <c r="H157" s="174">
        <f t="shared" si="46"/>
        <v>1614.2774468085099</v>
      </c>
      <c r="I157" s="174">
        <v>29304.958999999999</v>
      </c>
      <c r="J157" s="174">
        <v>2014.7550000000001</v>
      </c>
      <c r="K157" s="174">
        <f t="shared" si="47"/>
        <v>41192.418879198303</v>
      </c>
      <c r="L157" s="174">
        <f t="shared" si="48"/>
        <v>0</v>
      </c>
      <c r="N157" s="174">
        <v>10553.7831128091</v>
      </c>
      <c r="O157" s="174">
        <v>1342.4069999999999</v>
      </c>
      <c r="P157" s="174">
        <v>313.32201645999999</v>
      </c>
      <c r="Q157" s="174">
        <f t="shared" si="49"/>
        <v>12209.5121292691</v>
      </c>
      <c r="R157" s="176"/>
      <c r="S157" s="173">
        <v>152</v>
      </c>
      <c r="T157" s="174">
        <v>-563.37297872340002</v>
      </c>
      <c r="U157" s="174">
        <f t="shared" si="61"/>
        <v>0</v>
      </c>
      <c r="V157" s="174">
        <f t="shared" si="62"/>
        <v>563.37297872340002</v>
      </c>
      <c r="W157" s="174">
        <v>-141.71063829786999</v>
      </c>
      <c r="X157" s="174">
        <f t="shared" si="50"/>
        <v>0</v>
      </c>
      <c r="Y157" s="174">
        <f t="shared" si="51"/>
        <v>141.71063829786999</v>
      </c>
      <c r="Z157" s="174">
        <v>6963.8149999999996</v>
      </c>
      <c r="AA157" s="174">
        <v>0</v>
      </c>
      <c r="AB157" s="174">
        <f t="shared" si="52"/>
        <v>7668.8986170212693</v>
      </c>
      <c r="AC157" s="174">
        <f t="shared" si="53"/>
        <v>0</v>
      </c>
      <c r="AE157" s="174">
        <v>1455.3989030504879</v>
      </c>
      <c r="AG157" s="175">
        <v>0</v>
      </c>
      <c r="AH157" s="5">
        <v>0</v>
      </c>
      <c r="AI157" s="5">
        <v>0</v>
      </c>
      <c r="AL157" s="177">
        <v>5000</v>
      </c>
      <c r="AM157" s="178">
        <v>-6779.6610170000004</v>
      </c>
      <c r="AN157" s="178">
        <f t="shared" si="54"/>
        <v>6779.6610170000004</v>
      </c>
      <c r="AO157" s="178">
        <f t="shared" si="55"/>
        <v>0</v>
      </c>
      <c r="AP157" s="178">
        <v>-242.98584449000001</v>
      </c>
      <c r="AQ157" s="178">
        <f t="shared" si="56"/>
        <v>242.98584449000001</v>
      </c>
      <c r="AR157" s="178">
        <f t="shared" si="57"/>
        <v>0</v>
      </c>
      <c r="AS157" s="178">
        <v>7517.5243280200002</v>
      </c>
      <c r="AT157" s="178">
        <f t="shared" si="58"/>
        <v>0</v>
      </c>
      <c r="AU157" s="178">
        <f t="shared" si="59"/>
        <v>7517.5243280200002</v>
      </c>
      <c r="AV157" s="178">
        <v>0</v>
      </c>
      <c r="AZ157" s="32">
        <v>0</v>
      </c>
      <c r="BA157" s="5">
        <f t="shared" si="42"/>
        <v>0</v>
      </c>
    </row>
    <row r="158" spans="2:53" x14ac:dyDescent="0.35">
      <c r="B158" s="173">
        <f t="shared" si="60"/>
        <v>153</v>
      </c>
      <c r="C158" s="174">
        <v>-11316.545758493659</v>
      </c>
      <c r="D158" s="174">
        <f t="shared" si="43"/>
        <v>0</v>
      </c>
      <c r="E158" s="174">
        <f t="shared" si="44"/>
        <v>11316.545758493659</v>
      </c>
      <c r="F158" s="174">
        <v>-61.887234042549998</v>
      </c>
      <c r="G158" s="174">
        <f t="shared" si="45"/>
        <v>0</v>
      </c>
      <c r="H158" s="174">
        <f t="shared" si="46"/>
        <v>61.887234042549998</v>
      </c>
      <c r="I158" s="174">
        <v>31600.330999999998</v>
      </c>
      <c r="J158" s="174">
        <v>2035.595</v>
      </c>
      <c r="K158" s="174">
        <f t="shared" si="47"/>
        <v>45014.35899253621</v>
      </c>
      <c r="L158" s="174">
        <f t="shared" si="48"/>
        <v>0</v>
      </c>
      <c r="N158" s="174">
        <v>10553.7831128091</v>
      </c>
      <c r="O158" s="174">
        <v>1342.4069999999999</v>
      </c>
      <c r="P158" s="174">
        <v>292.61496914000003</v>
      </c>
      <c r="Q158" s="174">
        <f t="shared" si="49"/>
        <v>12188.8050819491</v>
      </c>
      <c r="R158" s="176"/>
      <c r="S158" s="173">
        <v>153</v>
      </c>
      <c r="T158" s="174">
        <v>-493.73885106383</v>
      </c>
      <c r="U158" s="174">
        <f t="shared" si="61"/>
        <v>0</v>
      </c>
      <c r="V158" s="174">
        <f t="shared" si="62"/>
        <v>493.73885106383</v>
      </c>
      <c r="W158" s="174">
        <v>-1073.7767829787199</v>
      </c>
      <c r="X158" s="174">
        <f t="shared" si="50"/>
        <v>0</v>
      </c>
      <c r="Y158" s="174">
        <f t="shared" si="51"/>
        <v>1073.7767829787199</v>
      </c>
      <c r="Z158" s="174">
        <v>7009.6719999999996</v>
      </c>
      <c r="AA158" s="174">
        <v>0</v>
      </c>
      <c r="AB158" s="174">
        <f t="shared" si="52"/>
        <v>8577.1876340425497</v>
      </c>
      <c r="AC158" s="174">
        <f t="shared" si="53"/>
        <v>0</v>
      </c>
      <c r="AE158" s="174">
        <v>1455.3989030504879</v>
      </c>
      <c r="AG158" s="175">
        <v>0</v>
      </c>
      <c r="AH158" s="5">
        <v>0</v>
      </c>
      <c r="AI158" s="5">
        <v>0</v>
      </c>
      <c r="AL158" s="177">
        <v>5000</v>
      </c>
      <c r="AM158" s="178">
        <v>-6779.6610170000004</v>
      </c>
      <c r="AN158" s="178">
        <f t="shared" si="54"/>
        <v>6779.6610170000004</v>
      </c>
      <c r="AO158" s="178">
        <f t="shared" si="55"/>
        <v>0</v>
      </c>
      <c r="AP158" s="178">
        <v>-242.98584449000001</v>
      </c>
      <c r="AQ158" s="178">
        <f t="shared" si="56"/>
        <v>242.98584449000001</v>
      </c>
      <c r="AR158" s="178">
        <f t="shared" si="57"/>
        <v>0</v>
      </c>
      <c r="AS158" s="178">
        <v>7517.5243280200002</v>
      </c>
      <c r="AT158" s="178">
        <f t="shared" si="58"/>
        <v>0</v>
      </c>
      <c r="AU158" s="178">
        <f t="shared" si="59"/>
        <v>7517.5243280200002</v>
      </c>
      <c r="AV158" s="178">
        <v>0</v>
      </c>
      <c r="AZ158" s="32">
        <v>0</v>
      </c>
      <c r="BA158" s="5">
        <f t="shared" si="42"/>
        <v>0</v>
      </c>
    </row>
    <row r="159" spans="2:53" x14ac:dyDescent="0.35">
      <c r="B159" s="173">
        <f t="shared" si="60"/>
        <v>154</v>
      </c>
      <c r="C159" s="174">
        <v>-6049.4966645063396</v>
      </c>
      <c r="D159" s="174">
        <f t="shared" si="43"/>
        <v>0</v>
      </c>
      <c r="E159" s="174">
        <f t="shared" si="44"/>
        <v>6049.4966645063396</v>
      </c>
      <c r="F159" s="174">
        <v>-1533.13468085106</v>
      </c>
      <c r="G159" s="174">
        <f t="shared" si="45"/>
        <v>0</v>
      </c>
      <c r="H159" s="174">
        <f t="shared" si="46"/>
        <v>1533.13468085106</v>
      </c>
      <c r="I159" s="174">
        <v>34110.508000000002</v>
      </c>
      <c r="J159" s="174">
        <v>1913.068</v>
      </c>
      <c r="K159" s="174">
        <f t="shared" si="47"/>
        <v>43606.207345357398</v>
      </c>
      <c r="L159" s="174">
        <f t="shared" si="48"/>
        <v>0</v>
      </c>
      <c r="N159" s="174">
        <v>10553.7831128091</v>
      </c>
      <c r="O159" s="174">
        <v>1342.4069999999999</v>
      </c>
      <c r="P159" s="174">
        <v>272.77854938000002</v>
      </c>
      <c r="Q159" s="174">
        <f t="shared" si="49"/>
        <v>12168.9686621891</v>
      </c>
      <c r="R159" s="176"/>
      <c r="S159" s="173">
        <v>154</v>
      </c>
      <c r="T159" s="174">
        <v>-485.23565957446999</v>
      </c>
      <c r="U159" s="174">
        <f t="shared" si="61"/>
        <v>0</v>
      </c>
      <c r="V159" s="174">
        <f t="shared" si="62"/>
        <v>485.23565957446999</v>
      </c>
      <c r="W159" s="174">
        <v>0</v>
      </c>
      <c r="X159" s="174">
        <f t="shared" si="50"/>
        <v>0</v>
      </c>
      <c r="Y159" s="174">
        <f t="shared" si="51"/>
        <v>0</v>
      </c>
      <c r="Z159" s="174">
        <v>7404.299</v>
      </c>
      <c r="AA159" s="174">
        <v>0</v>
      </c>
      <c r="AB159" s="174">
        <f t="shared" si="52"/>
        <v>7889.5346595744704</v>
      </c>
      <c r="AC159" s="174">
        <f t="shared" si="53"/>
        <v>0</v>
      </c>
      <c r="AE159" s="174">
        <v>1455.3989030504879</v>
      </c>
      <c r="AG159" s="175">
        <v>0</v>
      </c>
      <c r="AH159" s="5">
        <v>0</v>
      </c>
      <c r="AI159" s="5">
        <v>0</v>
      </c>
      <c r="AL159" s="177">
        <v>5000</v>
      </c>
      <c r="AM159" s="178">
        <v>-6779.6610170000004</v>
      </c>
      <c r="AN159" s="178">
        <f t="shared" si="54"/>
        <v>6779.6610170000004</v>
      </c>
      <c r="AO159" s="178">
        <f t="shared" si="55"/>
        <v>0</v>
      </c>
      <c r="AP159" s="178">
        <v>-242.98584449000001</v>
      </c>
      <c r="AQ159" s="178">
        <f t="shared" si="56"/>
        <v>242.98584449000001</v>
      </c>
      <c r="AR159" s="178">
        <f t="shared" si="57"/>
        <v>0</v>
      </c>
      <c r="AS159" s="178">
        <v>7517.5243280200002</v>
      </c>
      <c r="AT159" s="178">
        <f t="shared" si="58"/>
        <v>0</v>
      </c>
      <c r="AU159" s="178">
        <f t="shared" si="59"/>
        <v>7517.5243280200002</v>
      </c>
      <c r="AV159" s="178">
        <v>0</v>
      </c>
      <c r="AZ159" s="32">
        <v>0</v>
      </c>
      <c r="BA159" s="5">
        <f t="shared" si="42"/>
        <v>0</v>
      </c>
    </row>
    <row r="160" spans="2:53" x14ac:dyDescent="0.35">
      <c r="B160" s="173">
        <f t="shared" si="60"/>
        <v>155</v>
      </c>
      <c r="C160" s="174">
        <v>-3426.21229459913</v>
      </c>
      <c r="D160" s="174">
        <f t="shared" si="43"/>
        <v>0</v>
      </c>
      <c r="E160" s="174">
        <f t="shared" si="44"/>
        <v>3426.21229459913</v>
      </c>
      <c r="F160" s="174">
        <v>-1598.1602127659601</v>
      </c>
      <c r="G160" s="174">
        <f t="shared" si="45"/>
        <v>0</v>
      </c>
      <c r="H160" s="174">
        <f t="shared" si="46"/>
        <v>1598.1602127659601</v>
      </c>
      <c r="I160" s="174">
        <v>35040.794000000002</v>
      </c>
      <c r="J160" s="174">
        <v>1764.1790000000001</v>
      </c>
      <c r="K160" s="174">
        <f t="shared" si="47"/>
        <v>41829.345507365098</v>
      </c>
      <c r="L160" s="174">
        <f t="shared" si="48"/>
        <v>0</v>
      </c>
      <c r="N160" s="174">
        <v>10553.7831128091</v>
      </c>
      <c r="O160" s="174">
        <v>1342.4069999999999</v>
      </c>
      <c r="P160" s="174">
        <v>254.88528807</v>
      </c>
      <c r="Q160" s="174">
        <f t="shared" si="49"/>
        <v>12151.075400879099</v>
      </c>
      <c r="R160" s="176"/>
      <c r="S160" s="173">
        <v>155</v>
      </c>
      <c r="T160" s="174">
        <v>-482.36119148936001</v>
      </c>
      <c r="U160" s="174">
        <f t="shared" si="61"/>
        <v>0</v>
      </c>
      <c r="V160" s="174">
        <f t="shared" si="62"/>
        <v>482.36119148936001</v>
      </c>
      <c r="W160" s="174">
        <v>0</v>
      </c>
      <c r="X160" s="174">
        <f t="shared" si="50"/>
        <v>0</v>
      </c>
      <c r="Y160" s="174">
        <f t="shared" si="51"/>
        <v>0</v>
      </c>
      <c r="Z160" s="174">
        <v>7957.683</v>
      </c>
      <c r="AA160" s="174">
        <v>0</v>
      </c>
      <c r="AB160" s="174">
        <f t="shared" si="52"/>
        <v>8440.0441914893599</v>
      </c>
      <c r="AC160" s="174">
        <f t="shared" si="53"/>
        <v>0</v>
      </c>
      <c r="AE160" s="174">
        <v>1639.11874024391</v>
      </c>
      <c r="AG160" s="175">
        <v>0</v>
      </c>
      <c r="AH160" s="5">
        <v>0</v>
      </c>
      <c r="AI160" s="5">
        <v>0</v>
      </c>
      <c r="AL160" s="177">
        <v>5000</v>
      </c>
      <c r="AM160" s="178">
        <v>-6779.6610170000004</v>
      </c>
      <c r="AN160" s="178">
        <f t="shared" si="54"/>
        <v>6779.6610170000004</v>
      </c>
      <c r="AO160" s="178">
        <f t="shared" si="55"/>
        <v>0</v>
      </c>
      <c r="AP160" s="178">
        <v>-242.98584449000001</v>
      </c>
      <c r="AQ160" s="178">
        <f t="shared" si="56"/>
        <v>242.98584449000001</v>
      </c>
      <c r="AR160" s="178">
        <f t="shared" si="57"/>
        <v>0</v>
      </c>
      <c r="AS160" s="178">
        <v>7517.5243280200002</v>
      </c>
      <c r="AT160" s="178">
        <f t="shared" si="58"/>
        <v>0</v>
      </c>
      <c r="AU160" s="178">
        <f t="shared" si="59"/>
        <v>7517.5243280200002</v>
      </c>
      <c r="AV160" s="178">
        <v>0</v>
      </c>
      <c r="AZ160" s="32">
        <v>0</v>
      </c>
      <c r="BA160" s="5">
        <f t="shared" si="42"/>
        <v>0</v>
      </c>
    </row>
    <row r="161" spans="2:53" x14ac:dyDescent="0.35">
      <c r="B161" s="173">
        <f t="shared" si="60"/>
        <v>156</v>
      </c>
      <c r="C161" s="174">
        <v>-1915.05545458087</v>
      </c>
      <c r="D161" s="174">
        <f t="shared" si="43"/>
        <v>0</v>
      </c>
      <c r="E161" s="174">
        <f t="shared" si="44"/>
        <v>1915.05545458087</v>
      </c>
      <c r="F161" s="174">
        <v>-303.07659574467999</v>
      </c>
      <c r="G161" s="174">
        <f t="shared" si="45"/>
        <v>0</v>
      </c>
      <c r="H161" s="174">
        <f t="shared" si="46"/>
        <v>303.07659574467999</v>
      </c>
      <c r="I161" s="174">
        <v>35902.012000000002</v>
      </c>
      <c r="J161" s="174">
        <v>1736.2159999999999</v>
      </c>
      <c r="K161" s="174">
        <f t="shared" si="47"/>
        <v>39856.360050325551</v>
      </c>
      <c r="L161" s="174">
        <f t="shared" si="48"/>
        <v>0</v>
      </c>
      <c r="N161" s="174">
        <v>10569.62924658717</v>
      </c>
      <c r="O161" s="174">
        <v>1342.4069999999999</v>
      </c>
      <c r="P161" s="174">
        <v>242.20241770000001</v>
      </c>
      <c r="Q161" s="174">
        <f t="shared" si="49"/>
        <v>12154.23866428717</v>
      </c>
      <c r="R161" s="176"/>
      <c r="S161" s="173">
        <v>156</v>
      </c>
      <c r="T161" s="174">
        <v>-490.43778723404</v>
      </c>
      <c r="U161" s="174">
        <f t="shared" si="61"/>
        <v>0</v>
      </c>
      <c r="V161" s="174">
        <f t="shared" si="62"/>
        <v>490.43778723404</v>
      </c>
      <c r="W161" s="174">
        <v>0</v>
      </c>
      <c r="X161" s="174">
        <f t="shared" si="50"/>
        <v>0</v>
      </c>
      <c r="Y161" s="174">
        <f t="shared" si="51"/>
        <v>0</v>
      </c>
      <c r="Z161" s="174">
        <v>8638.7980000000007</v>
      </c>
      <c r="AA161" s="174">
        <v>0</v>
      </c>
      <c r="AB161" s="174">
        <f t="shared" si="52"/>
        <v>9129.2357872340399</v>
      </c>
      <c r="AC161" s="174">
        <f t="shared" si="53"/>
        <v>0</v>
      </c>
      <c r="AE161" s="174">
        <v>1639.11874024391</v>
      </c>
      <c r="AG161" s="175">
        <v>0</v>
      </c>
      <c r="AH161" s="5">
        <v>0</v>
      </c>
      <c r="AI161" s="5">
        <v>0</v>
      </c>
      <c r="AL161" s="177">
        <v>5000</v>
      </c>
      <c r="AM161" s="178">
        <v>-6779.6610170000004</v>
      </c>
      <c r="AN161" s="178">
        <f t="shared" si="54"/>
        <v>6779.6610170000004</v>
      </c>
      <c r="AO161" s="178">
        <f t="shared" si="55"/>
        <v>0</v>
      </c>
      <c r="AP161" s="178">
        <v>-242.52197752999999</v>
      </c>
      <c r="AQ161" s="178">
        <f t="shared" si="56"/>
        <v>242.52197752999999</v>
      </c>
      <c r="AR161" s="178">
        <f t="shared" si="57"/>
        <v>0</v>
      </c>
      <c r="AS161" s="178">
        <v>7518.45206194</v>
      </c>
      <c r="AT161" s="178">
        <f t="shared" si="58"/>
        <v>0</v>
      </c>
      <c r="AU161" s="178">
        <f t="shared" si="59"/>
        <v>7518.45206194</v>
      </c>
      <c r="AV161" s="178">
        <v>0</v>
      </c>
      <c r="AZ161" s="32">
        <v>0</v>
      </c>
      <c r="BA161" s="5">
        <f t="shared" si="42"/>
        <v>0</v>
      </c>
    </row>
    <row r="162" spans="2:53" x14ac:dyDescent="0.35">
      <c r="B162" s="173">
        <f t="shared" si="60"/>
        <v>157</v>
      </c>
      <c r="C162" s="174">
        <v>-3526.13518062619</v>
      </c>
      <c r="D162" s="174">
        <f t="shared" si="43"/>
        <v>0</v>
      </c>
      <c r="E162" s="174">
        <f t="shared" si="44"/>
        <v>3526.13518062619</v>
      </c>
      <c r="F162" s="174">
        <v>-3418.3368085106399</v>
      </c>
      <c r="G162" s="174">
        <f t="shared" si="45"/>
        <v>0</v>
      </c>
      <c r="H162" s="174">
        <f t="shared" si="46"/>
        <v>3418.3368085106399</v>
      </c>
      <c r="I162" s="174">
        <v>36858.574999999997</v>
      </c>
      <c r="J162" s="174">
        <v>1676.62</v>
      </c>
      <c r="K162" s="174">
        <f t="shared" si="47"/>
        <v>45479.666989136829</v>
      </c>
      <c r="L162" s="174">
        <f t="shared" si="48"/>
        <v>0</v>
      </c>
      <c r="N162" s="174">
        <v>10553.7831128091</v>
      </c>
      <c r="O162" s="174">
        <v>1342.4069999999999</v>
      </c>
      <c r="P162" s="174">
        <v>235.69701645999999</v>
      </c>
      <c r="Q162" s="174">
        <f t="shared" si="49"/>
        <v>12131.8871292691</v>
      </c>
      <c r="R162" s="176"/>
      <c r="S162" s="173">
        <v>157</v>
      </c>
      <c r="T162" s="174">
        <v>-608.00382978722996</v>
      </c>
      <c r="U162" s="174">
        <f t="shared" si="61"/>
        <v>0</v>
      </c>
      <c r="V162" s="174">
        <f t="shared" si="62"/>
        <v>608.00382978722996</v>
      </c>
      <c r="W162" s="174">
        <v>0</v>
      </c>
      <c r="X162" s="174">
        <f t="shared" si="50"/>
        <v>0</v>
      </c>
      <c r="Y162" s="174">
        <f t="shared" si="51"/>
        <v>0</v>
      </c>
      <c r="Z162" s="174">
        <v>9593.99</v>
      </c>
      <c r="AA162" s="174">
        <v>0</v>
      </c>
      <c r="AB162" s="174">
        <f t="shared" si="52"/>
        <v>10201.99382978723</v>
      </c>
      <c r="AC162" s="174">
        <f t="shared" si="53"/>
        <v>0</v>
      </c>
      <c r="AE162" s="174">
        <v>1639.11874024391</v>
      </c>
      <c r="AG162" s="175">
        <v>0</v>
      </c>
      <c r="AH162" s="5">
        <v>0</v>
      </c>
      <c r="AI162" s="5">
        <v>0</v>
      </c>
      <c r="AL162" s="177">
        <v>5000</v>
      </c>
      <c r="AM162" s="178">
        <v>-6779.6610170000004</v>
      </c>
      <c r="AN162" s="178">
        <f t="shared" si="54"/>
        <v>6779.6610170000004</v>
      </c>
      <c r="AO162" s="178">
        <f t="shared" si="55"/>
        <v>0</v>
      </c>
      <c r="AP162" s="178">
        <v>-242.98584449000001</v>
      </c>
      <c r="AQ162" s="178">
        <f t="shared" si="56"/>
        <v>242.98584449000001</v>
      </c>
      <c r="AR162" s="178">
        <f t="shared" si="57"/>
        <v>0</v>
      </c>
      <c r="AS162" s="178">
        <v>7517.5243280200002</v>
      </c>
      <c r="AT162" s="178">
        <f t="shared" si="58"/>
        <v>0</v>
      </c>
      <c r="AU162" s="178">
        <f t="shared" si="59"/>
        <v>7517.5243280200002</v>
      </c>
      <c r="AV162" s="178">
        <v>0</v>
      </c>
      <c r="AZ162" s="32">
        <v>0</v>
      </c>
      <c r="BA162" s="5">
        <f t="shared" si="42"/>
        <v>0</v>
      </c>
    </row>
    <row r="163" spans="2:53" x14ac:dyDescent="0.35">
      <c r="B163" s="173">
        <f t="shared" si="60"/>
        <v>158</v>
      </c>
      <c r="C163" s="174">
        <v>-5569.79344849685</v>
      </c>
      <c r="D163" s="174">
        <f t="shared" si="43"/>
        <v>0</v>
      </c>
      <c r="E163" s="174">
        <f t="shared" si="44"/>
        <v>5569.79344849685</v>
      </c>
      <c r="F163" s="174">
        <v>-2009.1202127659599</v>
      </c>
      <c r="G163" s="174">
        <f t="shared" si="45"/>
        <v>0</v>
      </c>
      <c r="H163" s="174">
        <f t="shared" si="46"/>
        <v>2009.1202127659599</v>
      </c>
      <c r="I163" s="174">
        <v>37272.042000000001</v>
      </c>
      <c r="J163" s="174">
        <v>1696.915</v>
      </c>
      <c r="K163" s="174">
        <f t="shared" si="47"/>
        <v>46547.870661262808</v>
      </c>
      <c r="L163" s="174">
        <f t="shared" si="48"/>
        <v>0</v>
      </c>
      <c r="N163" s="174">
        <v>10553.7831128091</v>
      </c>
      <c r="O163" s="174">
        <v>1342.4069999999999</v>
      </c>
      <c r="P163" s="174">
        <v>231.32201645999999</v>
      </c>
      <c r="Q163" s="174">
        <f t="shared" si="49"/>
        <v>12127.5121292691</v>
      </c>
      <c r="R163" s="176"/>
      <c r="S163" s="173">
        <v>158</v>
      </c>
      <c r="T163" s="174">
        <v>-76.624468085109996</v>
      </c>
      <c r="U163" s="174">
        <f t="shared" si="61"/>
        <v>0</v>
      </c>
      <c r="V163" s="174">
        <f t="shared" si="62"/>
        <v>76.624468085109996</v>
      </c>
      <c r="W163" s="174">
        <v>1.0004441719502211E-11</v>
      </c>
      <c r="X163" s="174">
        <f t="shared" si="50"/>
        <v>1.0004441719502211E-11</v>
      </c>
      <c r="Y163" s="174">
        <f t="shared" si="51"/>
        <v>0</v>
      </c>
      <c r="Z163" s="174">
        <v>9738.6779999999999</v>
      </c>
      <c r="AA163" s="174">
        <v>0</v>
      </c>
      <c r="AB163" s="174">
        <f t="shared" si="52"/>
        <v>9815.3024680851104</v>
      </c>
      <c r="AC163" s="174">
        <f t="shared" si="53"/>
        <v>1.0004441719502211E-11</v>
      </c>
      <c r="AE163" s="174">
        <v>1639.11874024391</v>
      </c>
      <c r="AG163" s="175">
        <v>0</v>
      </c>
      <c r="AH163" s="5">
        <v>0</v>
      </c>
      <c r="AI163" s="5">
        <v>0</v>
      </c>
      <c r="AL163" s="177">
        <v>5000</v>
      </c>
      <c r="AM163" s="178">
        <v>-6779.6610170000004</v>
      </c>
      <c r="AN163" s="178">
        <f t="shared" si="54"/>
        <v>6779.6610170000004</v>
      </c>
      <c r="AO163" s="178">
        <f t="shared" si="55"/>
        <v>0</v>
      </c>
      <c r="AP163" s="178">
        <v>-242.98584449000001</v>
      </c>
      <c r="AQ163" s="178">
        <f t="shared" si="56"/>
        <v>242.98584449000001</v>
      </c>
      <c r="AR163" s="178">
        <f t="shared" si="57"/>
        <v>0</v>
      </c>
      <c r="AS163" s="178">
        <v>7517.5243280200002</v>
      </c>
      <c r="AT163" s="178">
        <f t="shared" si="58"/>
        <v>0</v>
      </c>
      <c r="AU163" s="178">
        <f t="shared" si="59"/>
        <v>7517.5243280200002</v>
      </c>
      <c r="AV163" s="178">
        <v>0</v>
      </c>
      <c r="AZ163" s="32">
        <v>0</v>
      </c>
      <c r="BA163" s="5">
        <f t="shared" si="42"/>
        <v>0</v>
      </c>
    </row>
    <row r="164" spans="2:53" x14ac:dyDescent="0.35">
      <c r="B164" s="173">
        <f t="shared" si="60"/>
        <v>159</v>
      </c>
      <c r="C164" s="174">
        <v>-3070.304868028179</v>
      </c>
      <c r="D164" s="174">
        <f t="shared" si="43"/>
        <v>0</v>
      </c>
      <c r="E164" s="174">
        <f t="shared" si="44"/>
        <v>3070.304868028179</v>
      </c>
      <c r="F164" s="174">
        <v>-3736.0542553191499</v>
      </c>
      <c r="G164" s="174">
        <f t="shared" si="45"/>
        <v>0</v>
      </c>
      <c r="H164" s="174">
        <f t="shared" si="46"/>
        <v>3736.0542553191499</v>
      </c>
      <c r="I164" s="174">
        <v>36194.607000000004</v>
      </c>
      <c r="J164" s="174">
        <v>1894.8209999999999</v>
      </c>
      <c r="K164" s="174">
        <f t="shared" si="47"/>
        <v>44895.787123347327</v>
      </c>
      <c r="L164" s="174">
        <f t="shared" si="48"/>
        <v>0</v>
      </c>
      <c r="N164" s="174">
        <v>10569.62924658717</v>
      </c>
      <c r="O164" s="174">
        <v>1342.4069999999999</v>
      </c>
      <c r="P164" s="174">
        <v>230.22350822999999</v>
      </c>
      <c r="Q164" s="174">
        <f t="shared" si="49"/>
        <v>12142.259754817169</v>
      </c>
      <c r="R164" s="176"/>
      <c r="S164" s="173">
        <v>159</v>
      </c>
      <c r="T164" s="174">
        <v>-38.609574468090003</v>
      </c>
      <c r="U164" s="174">
        <f t="shared" si="61"/>
        <v>0</v>
      </c>
      <c r="V164" s="174">
        <f t="shared" si="62"/>
        <v>38.609574468090003</v>
      </c>
      <c r="W164" s="174">
        <v>0</v>
      </c>
      <c r="X164" s="174">
        <f t="shared" si="50"/>
        <v>0</v>
      </c>
      <c r="Y164" s="174">
        <f t="shared" si="51"/>
        <v>0</v>
      </c>
      <c r="Z164" s="174">
        <v>9656.4390000000003</v>
      </c>
      <c r="AA164" s="174">
        <v>0</v>
      </c>
      <c r="AB164" s="174">
        <f t="shared" si="52"/>
        <v>9695.04857446809</v>
      </c>
      <c r="AC164" s="174">
        <f t="shared" si="53"/>
        <v>0</v>
      </c>
      <c r="AE164" s="174">
        <v>1639.11874024391</v>
      </c>
      <c r="AG164" s="175">
        <v>0</v>
      </c>
      <c r="AH164" s="5">
        <v>0</v>
      </c>
      <c r="AI164" s="5">
        <v>0</v>
      </c>
      <c r="AL164" s="177">
        <v>5000</v>
      </c>
      <c r="AM164" s="178">
        <v>-6779.6610170000004</v>
      </c>
      <c r="AN164" s="178">
        <f t="shared" si="54"/>
        <v>6779.6610170000004</v>
      </c>
      <c r="AO164" s="178">
        <f t="shared" si="55"/>
        <v>0</v>
      </c>
      <c r="AP164" s="178">
        <v>-242.52197752999999</v>
      </c>
      <c r="AQ164" s="178">
        <f t="shared" si="56"/>
        <v>242.52197752999999</v>
      </c>
      <c r="AR164" s="178">
        <f t="shared" si="57"/>
        <v>0</v>
      </c>
      <c r="AS164" s="178">
        <v>7518.45206194</v>
      </c>
      <c r="AT164" s="178">
        <f t="shared" si="58"/>
        <v>0</v>
      </c>
      <c r="AU164" s="178">
        <f t="shared" si="59"/>
        <v>7518.45206194</v>
      </c>
      <c r="AV164" s="178">
        <v>0</v>
      </c>
      <c r="AZ164" s="32">
        <v>0</v>
      </c>
      <c r="BA164" s="5">
        <f t="shared" si="42"/>
        <v>0</v>
      </c>
    </row>
    <row r="165" spans="2:53" x14ac:dyDescent="0.35">
      <c r="B165" s="173">
        <f t="shared" si="60"/>
        <v>160</v>
      </c>
      <c r="C165" s="174">
        <v>-4848.6619425178997</v>
      </c>
      <c r="D165" s="174">
        <f t="shared" si="43"/>
        <v>0</v>
      </c>
      <c r="E165" s="174">
        <f t="shared" si="44"/>
        <v>4848.6619425178997</v>
      </c>
      <c r="F165" s="174">
        <v>-353.07446808511003</v>
      </c>
      <c r="G165" s="174">
        <f t="shared" si="45"/>
        <v>0</v>
      </c>
      <c r="H165" s="174">
        <f t="shared" si="46"/>
        <v>353.07446808511003</v>
      </c>
      <c r="I165" s="174">
        <v>35482.705000000002</v>
      </c>
      <c r="J165" s="174">
        <v>2031.595</v>
      </c>
      <c r="K165" s="174">
        <f t="shared" si="47"/>
        <v>42716.03641060301</v>
      </c>
      <c r="L165" s="174">
        <f t="shared" si="48"/>
        <v>0</v>
      </c>
      <c r="N165" s="174">
        <v>10553.7831128091</v>
      </c>
      <c r="O165" s="174">
        <v>1342.4069999999999</v>
      </c>
      <c r="P165" s="174">
        <v>231.74537036999999</v>
      </c>
      <c r="Q165" s="174">
        <f t="shared" si="49"/>
        <v>12127.935483179099</v>
      </c>
      <c r="R165" s="176"/>
      <c r="S165" s="173">
        <v>160</v>
      </c>
      <c r="T165" s="174">
        <v>-574.49</v>
      </c>
      <c r="U165" s="174">
        <f t="shared" si="61"/>
        <v>0</v>
      </c>
      <c r="V165" s="174">
        <f t="shared" si="62"/>
        <v>574.49</v>
      </c>
      <c r="W165" s="174">
        <v>0</v>
      </c>
      <c r="X165" s="174">
        <f t="shared" si="50"/>
        <v>0</v>
      </c>
      <c r="Y165" s="174">
        <f t="shared" si="51"/>
        <v>0</v>
      </c>
      <c r="Z165" s="174">
        <v>9420.32</v>
      </c>
      <c r="AA165" s="174">
        <v>0</v>
      </c>
      <c r="AB165" s="174">
        <f t="shared" si="52"/>
        <v>9994.81</v>
      </c>
      <c r="AC165" s="174">
        <f t="shared" si="53"/>
        <v>0</v>
      </c>
      <c r="AE165" s="174">
        <v>1455.3989030504879</v>
      </c>
      <c r="AG165" s="175">
        <v>0</v>
      </c>
      <c r="AH165" s="5">
        <v>0</v>
      </c>
      <c r="AI165" s="5">
        <v>0</v>
      </c>
      <c r="AL165" s="177">
        <v>5000</v>
      </c>
      <c r="AM165" s="178">
        <v>-6779.6610170000004</v>
      </c>
      <c r="AN165" s="178">
        <f t="shared" si="54"/>
        <v>6779.6610170000004</v>
      </c>
      <c r="AO165" s="178">
        <f t="shared" si="55"/>
        <v>0</v>
      </c>
      <c r="AP165" s="178">
        <v>-242.98584449000001</v>
      </c>
      <c r="AQ165" s="178">
        <f t="shared" si="56"/>
        <v>242.98584449000001</v>
      </c>
      <c r="AR165" s="178">
        <f t="shared" si="57"/>
        <v>0</v>
      </c>
      <c r="AS165" s="178">
        <v>7517.5243280200002</v>
      </c>
      <c r="AT165" s="178">
        <f t="shared" si="58"/>
        <v>0</v>
      </c>
      <c r="AU165" s="178">
        <f t="shared" si="59"/>
        <v>7517.5243280200002</v>
      </c>
      <c r="AV165" s="178">
        <v>0</v>
      </c>
      <c r="AZ165" s="32">
        <v>0</v>
      </c>
      <c r="BA165" s="5">
        <f t="shared" si="42"/>
        <v>0</v>
      </c>
    </row>
    <row r="166" spans="2:53" x14ac:dyDescent="0.35">
      <c r="B166" s="173">
        <f t="shared" si="60"/>
        <v>161</v>
      </c>
      <c r="C166" s="174">
        <v>-2310.2410587927102</v>
      </c>
      <c r="D166" s="174">
        <f t="shared" si="43"/>
        <v>0</v>
      </c>
      <c r="E166" s="174">
        <f t="shared" si="44"/>
        <v>2310.2410587927102</v>
      </c>
      <c r="F166" s="174">
        <v>-345.60319148935997</v>
      </c>
      <c r="G166" s="174">
        <f t="shared" si="45"/>
        <v>0</v>
      </c>
      <c r="H166" s="174">
        <f t="shared" si="46"/>
        <v>345.60319148935997</v>
      </c>
      <c r="I166" s="174">
        <v>35524.81</v>
      </c>
      <c r="J166" s="174">
        <v>2055.6889999999999</v>
      </c>
      <c r="K166" s="174">
        <f t="shared" si="47"/>
        <v>40236.343250282065</v>
      </c>
      <c r="L166" s="174">
        <f t="shared" si="48"/>
        <v>0</v>
      </c>
      <c r="N166" s="174">
        <v>10553.7831128091</v>
      </c>
      <c r="O166" s="174">
        <v>1342.4069999999999</v>
      </c>
      <c r="P166" s="174">
        <v>231.26851851999999</v>
      </c>
      <c r="Q166" s="174">
        <f t="shared" si="49"/>
        <v>12127.4586313291</v>
      </c>
      <c r="R166" s="176"/>
      <c r="S166" s="173">
        <v>161</v>
      </c>
      <c r="T166" s="174">
        <v>-42.4414893617</v>
      </c>
      <c r="U166" s="174">
        <f t="shared" si="61"/>
        <v>0</v>
      </c>
      <c r="V166" s="174">
        <f t="shared" si="62"/>
        <v>42.4414893617</v>
      </c>
      <c r="W166" s="174">
        <v>-2.2737367544323211E-13</v>
      </c>
      <c r="X166" s="174">
        <f t="shared" si="50"/>
        <v>0</v>
      </c>
      <c r="Y166" s="174">
        <f t="shared" si="51"/>
        <v>2.2737367544323211E-13</v>
      </c>
      <c r="Z166" s="174">
        <v>9212.3780000000006</v>
      </c>
      <c r="AA166" s="174">
        <v>0</v>
      </c>
      <c r="AB166" s="174">
        <f t="shared" si="52"/>
        <v>9254.8194893617001</v>
      </c>
      <c r="AC166" s="174">
        <f t="shared" si="53"/>
        <v>0</v>
      </c>
      <c r="AE166" s="174">
        <v>1455.3989030504879</v>
      </c>
      <c r="AG166" s="175">
        <v>0</v>
      </c>
      <c r="AH166" s="5">
        <v>0</v>
      </c>
      <c r="AI166" s="5">
        <v>0</v>
      </c>
      <c r="AL166" s="177">
        <v>5000</v>
      </c>
      <c r="AM166" s="178">
        <v>-6779.6610170000004</v>
      </c>
      <c r="AN166" s="178">
        <f t="shared" si="54"/>
        <v>6779.6610170000004</v>
      </c>
      <c r="AO166" s="178">
        <f t="shared" si="55"/>
        <v>0</v>
      </c>
      <c r="AP166" s="178">
        <v>-242.98584449000001</v>
      </c>
      <c r="AQ166" s="178">
        <f t="shared" si="56"/>
        <v>242.98584449000001</v>
      </c>
      <c r="AR166" s="178">
        <f t="shared" si="57"/>
        <v>0</v>
      </c>
      <c r="AS166" s="178">
        <v>7517.5243280200002</v>
      </c>
      <c r="AT166" s="178">
        <f t="shared" si="58"/>
        <v>0</v>
      </c>
      <c r="AU166" s="178">
        <f t="shared" si="59"/>
        <v>7517.5243280200002</v>
      </c>
      <c r="AV166" s="178">
        <v>0</v>
      </c>
      <c r="AZ166" s="32">
        <v>0</v>
      </c>
      <c r="BA166" s="5">
        <f t="shared" si="42"/>
        <v>0</v>
      </c>
    </row>
    <row r="167" spans="2:53" x14ac:dyDescent="0.35">
      <c r="B167" s="173">
        <f t="shared" si="60"/>
        <v>162</v>
      </c>
      <c r="C167" s="174">
        <v>-5029.7383217269298</v>
      </c>
      <c r="D167" s="174">
        <f t="shared" si="43"/>
        <v>0</v>
      </c>
      <c r="E167" s="174">
        <f t="shared" si="44"/>
        <v>5029.7383217269298</v>
      </c>
      <c r="F167" s="174">
        <v>-327.45957446809001</v>
      </c>
      <c r="G167" s="174">
        <f t="shared" si="45"/>
        <v>0</v>
      </c>
      <c r="H167" s="174">
        <f t="shared" si="46"/>
        <v>327.45957446809001</v>
      </c>
      <c r="I167" s="174">
        <v>37301.245999999999</v>
      </c>
      <c r="J167" s="174">
        <v>2217.5830000000001</v>
      </c>
      <c r="K167" s="174">
        <f t="shared" si="47"/>
        <v>44876.026896195021</v>
      </c>
      <c r="L167" s="174">
        <f t="shared" si="48"/>
        <v>0</v>
      </c>
      <c r="N167" s="174">
        <v>10553.7831128091</v>
      </c>
      <c r="O167" s="174">
        <v>1342.4069999999999</v>
      </c>
      <c r="P167" s="174">
        <v>226.72376542999999</v>
      </c>
      <c r="Q167" s="174">
        <f t="shared" si="49"/>
        <v>12122.9138782391</v>
      </c>
      <c r="R167" s="176"/>
      <c r="S167" s="173">
        <v>162</v>
      </c>
      <c r="T167" s="174">
        <v>-628.83468085105994</v>
      </c>
      <c r="U167" s="174">
        <f t="shared" si="61"/>
        <v>0</v>
      </c>
      <c r="V167" s="174">
        <f t="shared" si="62"/>
        <v>628.83468085105994</v>
      </c>
      <c r="W167" s="174">
        <v>-5.6843418860808009E-14</v>
      </c>
      <c r="X167" s="174">
        <f t="shared" si="50"/>
        <v>0</v>
      </c>
      <c r="Y167" s="174">
        <f t="shared" si="51"/>
        <v>5.6843418860808009E-14</v>
      </c>
      <c r="Z167" s="174">
        <v>9355.2849999999999</v>
      </c>
      <c r="AA167" s="174">
        <v>0</v>
      </c>
      <c r="AB167" s="174">
        <f t="shared" si="52"/>
        <v>9984.1196808510595</v>
      </c>
      <c r="AC167" s="174">
        <f t="shared" si="53"/>
        <v>0</v>
      </c>
      <c r="AE167" s="174">
        <v>1455.3989030504879</v>
      </c>
      <c r="AG167" s="175">
        <v>0</v>
      </c>
      <c r="AH167" s="5">
        <v>0</v>
      </c>
      <c r="AI167" s="5">
        <v>0</v>
      </c>
      <c r="AL167" s="177">
        <v>5000</v>
      </c>
      <c r="AM167" s="178">
        <v>-6779.6610170000004</v>
      </c>
      <c r="AN167" s="178">
        <f t="shared" si="54"/>
        <v>6779.6610170000004</v>
      </c>
      <c r="AO167" s="178">
        <f t="shared" si="55"/>
        <v>0</v>
      </c>
      <c r="AP167" s="178">
        <v>-242.98584449000001</v>
      </c>
      <c r="AQ167" s="178">
        <f t="shared" si="56"/>
        <v>242.98584449000001</v>
      </c>
      <c r="AR167" s="178">
        <f t="shared" si="57"/>
        <v>0</v>
      </c>
      <c r="AS167" s="178">
        <v>7517.5243280200002</v>
      </c>
      <c r="AT167" s="178">
        <f t="shared" si="58"/>
        <v>0</v>
      </c>
      <c r="AU167" s="178">
        <f t="shared" si="59"/>
        <v>7517.5243280200002</v>
      </c>
      <c r="AV167" s="178">
        <v>0</v>
      </c>
      <c r="AZ167" s="32">
        <v>0</v>
      </c>
      <c r="BA167" s="5">
        <f t="shared" si="42"/>
        <v>0</v>
      </c>
    </row>
    <row r="168" spans="2:53" x14ac:dyDescent="0.35">
      <c r="B168" s="173">
        <f t="shared" si="60"/>
        <v>163</v>
      </c>
      <c r="C168" s="174">
        <v>-6675.369188809671</v>
      </c>
      <c r="D168" s="174">
        <f t="shared" si="43"/>
        <v>0</v>
      </c>
      <c r="E168" s="174">
        <f t="shared" si="44"/>
        <v>6675.369188809671</v>
      </c>
      <c r="F168" s="174">
        <v>-3675.7053191489399</v>
      </c>
      <c r="G168" s="174">
        <f t="shared" si="45"/>
        <v>0</v>
      </c>
      <c r="H168" s="174">
        <f t="shared" si="46"/>
        <v>3675.7053191489399</v>
      </c>
      <c r="I168" s="174">
        <v>38251.661999999997</v>
      </c>
      <c r="J168" s="174">
        <v>2316.5680000000002</v>
      </c>
      <c r="K168" s="174">
        <f t="shared" si="47"/>
        <v>50919.304507958608</v>
      </c>
      <c r="L168" s="174">
        <f t="shared" si="48"/>
        <v>0</v>
      </c>
      <c r="N168" s="174">
        <v>10569.62924658717</v>
      </c>
      <c r="O168" s="174">
        <v>1342.4069999999999</v>
      </c>
      <c r="P168" s="174">
        <v>225.36548354000001</v>
      </c>
      <c r="Q168" s="174">
        <f t="shared" si="49"/>
        <v>12137.401730127169</v>
      </c>
      <c r="R168" s="176"/>
      <c r="S168" s="173">
        <v>163</v>
      </c>
      <c r="T168" s="174">
        <v>-102.72978723404</v>
      </c>
      <c r="U168" s="174">
        <f t="shared" si="61"/>
        <v>0</v>
      </c>
      <c r="V168" s="174">
        <f t="shared" si="62"/>
        <v>102.72978723404</v>
      </c>
      <c r="W168" s="174">
        <v>-790.65176859198004</v>
      </c>
      <c r="X168" s="174">
        <f t="shared" si="50"/>
        <v>0</v>
      </c>
      <c r="Y168" s="174">
        <f t="shared" si="51"/>
        <v>790.65176859198004</v>
      </c>
      <c r="Z168" s="174">
        <v>9407.5650000000005</v>
      </c>
      <c r="AA168" s="174">
        <v>0</v>
      </c>
      <c r="AB168" s="174">
        <f t="shared" si="52"/>
        <v>10300.94655582602</v>
      </c>
      <c r="AC168" s="174">
        <f t="shared" si="53"/>
        <v>0</v>
      </c>
      <c r="AE168" s="174">
        <v>1455.3989030504879</v>
      </c>
      <c r="AG168" s="175">
        <v>0</v>
      </c>
      <c r="AH168" s="5">
        <v>0</v>
      </c>
      <c r="AI168" s="5">
        <v>0</v>
      </c>
      <c r="AL168" s="177">
        <v>5000</v>
      </c>
      <c r="AM168" s="178">
        <v>-6779.6610170000004</v>
      </c>
      <c r="AN168" s="178">
        <f t="shared" si="54"/>
        <v>6779.6610170000004</v>
      </c>
      <c r="AO168" s="178">
        <f t="shared" si="55"/>
        <v>0</v>
      </c>
      <c r="AP168" s="178">
        <v>-242.52197752999999</v>
      </c>
      <c r="AQ168" s="178">
        <f t="shared" si="56"/>
        <v>242.52197752999999</v>
      </c>
      <c r="AR168" s="178">
        <f t="shared" si="57"/>
        <v>0</v>
      </c>
      <c r="AS168" s="178">
        <v>7518.45206194</v>
      </c>
      <c r="AT168" s="178">
        <f t="shared" si="58"/>
        <v>0</v>
      </c>
      <c r="AU168" s="178">
        <f t="shared" si="59"/>
        <v>7518.45206194</v>
      </c>
      <c r="AV168" s="178">
        <v>0</v>
      </c>
      <c r="AZ168" s="32">
        <v>0</v>
      </c>
      <c r="BA168" s="5">
        <f t="shared" si="42"/>
        <v>0</v>
      </c>
    </row>
    <row r="169" spans="2:53" x14ac:dyDescent="0.35">
      <c r="B169" s="173">
        <f t="shared" si="60"/>
        <v>164</v>
      </c>
      <c r="C169" s="174">
        <v>-12998.88210189653</v>
      </c>
      <c r="D169" s="174">
        <f t="shared" si="43"/>
        <v>0</v>
      </c>
      <c r="E169" s="174">
        <f t="shared" si="44"/>
        <v>12998.88210189653</v>
      </c>
      <c r="F169" s="174">
        <v>-1922.1457446808499</v>
      </c>
      <c r="G169" s="174">
        <f t="shared" si="45"/>
        <v>0</v>
      </c>
      <c r="H169" s="174">
        <f t="shared" si="46"/>
        <v>1922.1457446808499</v>
      </c>
      <c r="I169" s="174">
        <v>38545.404000000002</v>
      </c>
      <c r="J169" s="174">
        <v>2318.4690000000001</v>
      </c>
      <c r="K169" s="174">
        <f t="shared" si="47"/>
        <v>55784.90084657738</v>
      </c>
      <c r="L169" s="174">
        <f t="shared" si="48"/>
        <v>0</v>
      </c>
      <c r="N169" s="174">
        <v>10553.7831128091</v>
      </c>
      <c r="O169" s="174">
        <v>1342.4069999999999</v>
      </c>
      <c r="P169" s="174">
        <v>222.57741770000001</v>
      </c>
      <c r="Q169" s="174">
        <f t="shared" si="49"/>
        <v>12118.7675305091</v>
      </c>
      <c r="R169" s="176"/>
      <c r="S169" s="173">
        <v>164</v>
      </c>
      <c r="T169" s="174">
        <v>-85.545744680849992</v>
      </c>
      <c r="U169" s="174">
        <f t="shared" si="61"/>
        <v>0</v>
      </c>
      <c r="V169" s="174">
        <f t="shared" si="62"/>
        <v>85.545744680849992</v>
      </c>
      <c r="W169" s="174">
        <v>-199.60531914894</v>
      </c>
      <c r="X169" s="174">
        <f t="shared" si="50"/>
        <v>0</v>
      </c>
      <c r="Y169" s="174">
        <f t="shared" si="51"/>
        <v>199.60531914894</v>
      </c>
      <c r="Z169" s="174">
        <v>9485.7279999999992</v>
      </c>
      <c r="AA169" s="174">
        <v>0</v>
      </c>
      <c r="AB169" s="174">
        <f t="shared" si="52"/>
        <v>9770.8790638297887</v>
      </c>
      <c r="AC169" s="174">
        <f t="shared" si="53"/>
        <v>0</v>
      </c>
      <c r="AE169" s="174">
        <v>1455.3989030504879</v>
      </c>
      <c r="AG169" s="175">
        <v>0</v>
      </c>
      <c r="AH169" s="5">
        <v>0</v>
      </c>
      <c r="AI169" s="5">
        <v>0</v>
      </c>
      <c r="AL169" s="177">
        <v>5000</v>
      </c>
      <c r="AM169" s="178">
        <v>-6779.6610170000004</v>
      </c>
      <c r="AN169" s="178">
        <f t="shared" si="54"/>
        <v>6779.6610170000004</v>
      </c>
      <c r="AO169" s="178">
        <f t="shared" si="55"/>
        <v>0</v>
      </c>
      <c r="AP169" s="178">
        <v>-242.98584449000001</v>
      </c>
      <c r="AQ169" s="178">
        <f t="shared" si="56"/>
        <v>242.98584449000001</v>
      </c>
      <c r="AR169" s="178">
        <f t="shared" si="57"/>
        <v>0</v>
      </c>
      <c r="AS169" s="178">
        <v>7517.5243280200002</v>
      </c>
      <c r="AT169" s="178">
        <f t="shared" si="58"/>
        <v>0</v>
      </c>
      <c r="AU169" s="178">
        <f t="shared" si="59"/>
        <v>7517.5243280200002</v>
      </c>
      <c r="AV169" s="178">
        <v>0</v>
      </c>
      <c r="AZ169" s="32">
        <v>0</v>
      </c>
      <c r="BA169" s="5">
        <f t="shared" si="42"/>
        <v>0</v>
      </c>
    </row>
    <row r="170" spans="2:53" x14ac:dyDescent="0.35">
      <c r="B170" s="173">
        <f t="shared" si="60"/>
        <v>165</v>
      </c>
      <c r="C170" s="174">
        <v>-6388.1708370680299</v>
      </c>
      <c r="D170" s="174">
        <f t="shared" si="43"/>
        <v>0</v>
      </c>
      <c r="E170" s="174">
        <f t="shared" si="44"/>
        <v>6388.1708370680299</v>
      </c>
      <c r="F170" s="174">
        <v>-193.14468085106</v>
      </c>
      <c r="G170" s="174">
        <f t="shared" si="45"/>
        <v>0</v>
      </c>
      <c r="H170" s="174">
        <f t="shared" si="46"/>
        <v>193.14468085106</v>
      </c>
      <c r="I170" s="174">
        <v>38210.756000000001</v>
      </c>
      <c r="J170" s="174">
        <v>2319.2249999999999</v>
      </c>
      <c r="K170" s="174">
        <f t="shared" si="47"/>
        <v>47111.296517919087</v>
      </c>
      <c r="L170" s="174">
        <f t="shared" si="48"/>
        <v>0</v>
      </c>
      <c r="N170" s="174">
        <v>10537.936979031019</v>
      </c>
      <c r="O170" s="174">
        <v>1342.4069999999999</v>
      </c>
      <c r="P170" s="174">
        <v>210.06327160000001</v>
      </c>
      <c r="Q170" s="174">
        <f t="shared" si="49"/>
        <v>12090.407250631019</v>
      </c>
      <c r="R170" s="176"/>
      <c r="S170" s="173">
        <v>165</v>
      </c>
      <c r="T170" s="174">
        <v>-595.33787234042995</v>
      </c>
      <c r="U170" s="174">
        <f t="shared" si="61"/>
        <v>0</v>
      </c>
      <c r="V170" s="174">
        <f t="shared" si="62"/>
        <v>595.33787234042995</v>
      </c>
      <c r="W170" s="174">
        <v>-122.02872340426001</v>
      </c>
      <c r="X170" s="174">
        <f t="shared" si="50"/>
        <v>0</v>
      </c>
      <c r="Y170" s="174">
        <f t="shared" si="51"/>
        <v>122.02872340426001</v>
      </c>
      <c r="Z170" s="174">
        <v>9216.625</v>
      </c>
      <c r="AA170" s="174">
        <v>0</v>
      </c>
      <c r="AB170" s="174">
        <f t="shared" si="52"/>
        <v>9933.9915957446901</v>
      </c>
      <c r="AC170" s="174">
        <f t="shared" si="53"/>
        <v>0</v>
      </c>
      <c r="AE170" s="174">
        <v>1455.3989030504879</v>
      </c>
      <c r="AG170" s="175">
        <v>0</v>
      </c>
      <c r="AH170" s="5">
        <v>0</v>
      </c>
      <c r="AI170" s="5">
        <v>0</v>
      </c>
      <c r="AL170" s="177">
        <v>5000</v>
      </c>
      <c r="AM170" s="178">
        <v>-6779.6610170000004</v>
      </c>
      <c r="AN170" s="178">
        <f t="shared" si="54"/>
        <v>6779.6610170000004</v>
      </c>
      <c r="AO170" s="178">
        <f t="shared" si="55"/>
        <v>0</v>
      </c>
      <c r="AP170" s="178">
        <v>-243.44971145</v>
      </c>
      <c r="AQ170" s="178">
        <f t="shared" si="56"/>
        <v>243.44971145</v>
      </c>
      <c r="AR170" s="178">
        <f t="shared" si="57"/>
        <v>0</v>
      </c>
      <c r="AS170" s="178">
        <v>7516.5965941100003</v>
      </c>
      <c r="AT170" s="178">
        <f t="shared" si="58"/>
        <v>0</v>
      </c>
      <c r="AU170" s="178">
        <f t="shared" si="59"/>
        <v>7516.5965941100003</v>
      </c>
      <c r="AV170" s="178">
        <v>0</v>
      </c>
    </row>
    <row r="171" spans="2:53" x14ac:dyDescent="0.35">
      <c r="B171" s="173">
        <f t="shared" si="60"/>
        <v>166</v>
      </c>
      <c r="C171" s="174">
        <v>-6371.60295907823</v>
      </c>
      <c r="D171" s="174">
        <f t="shared" si="43"/>
        <v>0</v>
      </c>
      <c r="E171" s="174">
        <f t="shared" si="44"/>
        <v>6371.60295907823</v>
      </c>
      <c r="F171" s="174">
        <v>-183.2914893617</v>
      </c>
      <c r="G171" s="174">
        <f t="shared" si="45"/>
        <v>0</v>
      </c>
      <c r="H171" s="174">
        <f t="shared" si="46"/>
        <v>183.2914893617</v>
      </c>
      <c r="I171" s="174">
        <v>36905.480000000003</v>
      </c>
      <c r="J171" s="174">
        <v>2320.0259999999998</v>
      </c>
      <c r="K171" s="174">
        <f t="shared" si="47"/>
        <v>45780.400448439934</v>
      </c>
      <c r="L171" s="174">
        <f t="shared" si="48"/>
        <v>0</v>
      </c>
      <c r="N171" s="174">
        <v>10522.090845252949</v>
      </c>
      <c r="O171" s="174">
        <v>1342.4069999999999</v>
      </c>
      <c r="P171" s="174">
        <v>180.81970165000001</v>
      </c>
      <c r="Q171" s="174">
        <f t="shared" si="49"/>
        <v>12045.317546902948</v>
      </c>
      <c r="R171" s="176"/>
      <c r="S171" s="173">
        <v>166</v>
      </c>
      <c r="T171" s="174">
        <v>-28.234042553190001</v>
      </c>
      <c r="U171" s="174">
        <f t="shared" si="61"/>
        <v>0</v>
      </c>
      <c r="V171" s="174">
        <f t="shared" si="62"/>
        <v>28.234042553190001</v>
      </c>
      <c r="W171" s="174">
        <v>-65.879787234040009</v>
      </c>
      <c r="X171" s="174">
        <f t="shared" si="50"/>
        <v>0</v>
      </c>
      <c r="Y171" s="174">
        <f t="shared" si="51"/>
        <v>65.879787234040009</v>
      </c>
      <c r="Z171" s="174">
        <v>8756.384</v>
      </c>
      <c r="AA171" s="174">
        <v>0</v>
      </c>
      <c r="AB171" s="174">
        <f t="shared" si="52"/>
        <v>8850.4978297872294</v>
      </c>
      <c r="AC171" s="174">
        <f t="shared" si="53"/>
        <v>0</v>
      </c>
      <c r="AE171" s="174">
        <v>1455.3989030504879</v>
      </c>
      <c r="AG171" s="175">
        <v>0</v>
      </c>
      <c r="AH171" s="5">
        <v>0</v>
      </c>
      <c r="AI171" s="5">
        <v>0</v>
      </c>
      <c r="AL171" s="177">
        <v>5000</v>
      </c>
      <c r="AM171" s="178">
        <v>-6779.6610170000004</v>
      </c>
      <c r="AN171" s="178">
        <f t="shared" si="54"/>
        <v>6779.6610170000004</v>
      </c>
      <c r="AO171" s="178">
        <f t="shared" si="55"/>
        <v>0</v>
      </c>
      <c r="AP171" s="178">
        <v>-243.91357840000001</v>
      </c>
      <c r="AQ171" s="178">
        <f t="shared" si="56"/>
        <v>243.91357840000001</v>
      </c>
      <c r="AR171" s="178">
        <f t="shared" si="57"/>
        <v>0</v>
      </c>
      <c r="AS171" s="178">
        <v>7515.6688601899996</v>
      </c>
      <c r="AT171" s="178">
        <f t="shared" si="58"/>
        <v>0</v>
      </c>
      <c r="AU171" s="178">
        <f t="shared" si="59"/>
        <v>7515.6688601899996</v>
      </c>
      <c r="AV171" s="178">
        <v>0</v>
      </c>
    </row>
    <row r="172" spans="2:53" x14ac:dyDescent="0.35">
      <c r="B172" s="173">
        <f t="shared" si="60"/>
        <v>167</v>
      </c>
      <c r="C172" s="174">
        <v>-6223.1013779553596</v>
      </c>
      <c r="D172" s="174">
        <f t="shared" si="43"/>
        <v>0</v>
      </c>
      <c r="E172" s="174">
        <f t="shared" si="44"/>
        <v>6223.1013779553596</v>
      </c>
      <c r="F172" s="174">
        <v>-1841.56914893617</v>
      </c>
      <c r="G172" s="174">
        <f t="shared" si="45"/>
        <v>0</v>
      </c>
      <c r="H172" s="174">
        <f t="shared" si="46"/>
        <v>1841.56914893617</v>
      </c>
      <c r="I172" s="174">
        <v>34947.680999999997</v>
      </c>
      <c r="J172" s="174">
        <v>2296.6019999999999</v>
      </c>
      <c r="K172" s="174">
        <f t="shared" si="47"/>
        <v>45308.953526891528</v>
      </c>
      <c r="L172" s="174">
        <f t="shared" si="48"/>
        <v>0</v>
      </c>
      <c r="N172" s="174">
        <v>10490.3985776968</v>
      </c>
      <c r="O172" s="174">
        <v>1342.4069999999999</v>
      </c>
      <c r="P172" s="174">
        <v>161.63220165000001</v>
      </c>
      <c r="Q172" s="174">
        <f t="shared" si="49"/>
        <v>11994.437779346799</v>
      </c>
      <c r="R172" s="176"/>
      <c r="S172" s="173">
        <v>167</v>
      </c>
      <c r="T172" s="174">
        <v>-100.13404255319</v>
      </c>
      <c r="U172" s="174">
        <f t="shared" si="61"/>
        <v>0</v>
      </c>
      <c r="V172" s="174">
        <f t="shared" si="62"/>
        <v>100.13404255319</v>
      </c>
      <c r="W172" s="174">
        <v>-233.64574468084999</v>
      </c>
      <c r="X172" s="174">
        <f t="shared" si="50"/>
        <v>0</v>
      </c>
      <c r="Y172" s="174">
        <f t="shared" si="51"/>
        <v>233.64574468084999</v>
      </c>
      <c r="Z172" s="174">
        <v>8761.81</v>
      </c>
      <c r="AA172" s="174">
        <v>0</v>
      </c>
      <c r="AB172" s="174">
        <f t="shared" si="52"/>
        <v>9095.5897872340392</v>
      </c>
      <c r="AC172" s="174">
        <f t="shared" si="53"/>
        <v>0</v>
      </c>
      <c r="AE172" s="174">
        <v>1455.3989030504879</v>
      </c>
      <c r="AG172" s="175">
        <v>0</v>
      </c>
      <c r="AH172" s="5">
        <v>0</v>
      </c>
      <c r="AI172" s="5">
        <v>0</v>
      </c>
      <c r="AL172" s="177">
        <v>5000</v>
      </c>
      <c r="AM172" s="178">
        <v>-6779.6610170000004</v>
      </c>
      <c r="AN172" s="178">
        <f t="shared" si="54"/>
        <v>6779.6610170000004</v>
      </c>
      <c r="AO172" s="178">
        <f t="shared" si="55"/>
        <v>0</v>
      </c>
      <c r="AP172" s="178">
        <v>-244.84131231999999</v>
      </c>
      <c r="AQ172" s="178">
        <f t="shared" si="56"/>
        <v>244.84131231999999</v>
      </c>
      <c r="AR172" s="178">
        <f t="shared" si="57"/>
        <v>0</v>
      </c>
      <c r="AS172" s="178">
        <v>7513.8133923599999</v>
      </c>
      <c r="AT172" s="178">
        <f t="shared" si="58"/>
        <v>0</v>
      </c>
      <c r="AU172" s="178">
        <f t="shared" si="59"/>
        <v>7513.8133923599999</v>
      </c>
      <c r="AV172" s="178">
        <v>0</v>
      </c>
    </row>
    <row r="173" spans="2:53" x14ac:dyDescent="0.35">
      <c r="B173" s="173">
        <f t="shared" si="60"/>
        <v>168</v>
      </c>
      <c r="C173" s="174">
        <v>-13413.67587630412</v>
      </c>
      <c r="D173" s="174">
        <f t="shared" si="43"/>
        <v>0</v>
      </c>
      <c r="E173" s="174">
        <f t="shared" si="44"/>
        <v>13413.67587630412</v>
      </c>
      <c r="F173" s="174">
        <v>-1813.84255319149</v>
      </c>
      <c r="G173" s="174">
        <f t="shared" si="45"/>
        <v>0</v>
      </c>
      <c r="H173" s="174">
        <f t="shared" si="46"/>
        <v>1813.84255319149</v>
      </c>
      <c r="I173" s="174">
        <v>32664.236000000001</v>
      </c>
      <c r="J173" s="174">
        <v>2193.31</v>
      </c>
      <c r="K173" s="174">
        <f t="shared" si="47"/>
        <v>50085.064429495607</v>
      </c>
      <c r="L173" s="174">
        <f t="shared" si="48"/>
        <v>0</v>
      </c>
      <c r="N173" s="174">
        <v>10490.3985776968</v>
      </c>
      <c r="O173" s="174">
        <v>1342.4069999999999</v>
      </c>
      <c r="P173" s="174">
        <v>166.25334362000001</v>
      </c>
      <c r="Q173" s="174">
        <f t="shared" si="49"/>
        <v>11999.058921316799</v>
      </c>
      <c r="R173" s="176"/>
      <c r="S173" s="173">
        <v>168</v>
      </c>
      <c r="T173" s="174">
        <v>-130.57872340425999</v>
      </c>
      <c r="U173" s="174">
        <f t="shared" si="61"/>
        <v>0</v>
      </c>
      <c r="V173" s="174">
        <f t="shared" si="62"/>
        <v>130.57872340425999</v>
      </c>
      <c r="W173" s="174">
        <v>-304.68297872340003</v>
      </c>
      <c r="X173" s="174">
        <f t="shared" si="50"/>
        <v>0</v>
      </c>
      <c r="Y173" s="174">
        <f t="shared" si="51"/>
        <v>304.68297872340003</v>
      </c>
      <c r="Z173" s="174">
        <v>8468.3739999999998</v>
      </c>
      <c r="AA173" s="174">
        <v>0</v>
      </c>
      <c r="AB173" s="174">
        <f t="shared" si="52"/>
        <v>8903.6357021276599</v>
      </c>
      <c r="AC173" s="174">
        <f t="shared" si="53"/>
        <v>0</v>
      </c>
      <c r="AE173" s="174">
        <v>1455.3989030504879</v>
      </c>
      <c r="AG173" s="175"/>
      <c r="AL173" s="177">
        <v>5000</v>
      </c>
      <c r="AM173" s="178">
        <v>-6779.6610170000004</v>
      </c>
      <c r="AN173" s="178">
        <f t="shared" si="54"/>
        <v>6779.6610170000004</v>
      </c>
      <c r="AO173" s="178">
        <f t="shared" si="55"/>
        <v>0</v>
      </c>
      <c r="AP173" s="178">
        <v>-244.84131231999999</v>
      </c>
      <c r="AQ173" s="178">
        <f t="shared" si="56"/>
        <v>244.84131231999999</v>
      </c>
      <c r="AR173" s="178">
        <f t="shared" si="57"/>
        <v>0</v>
      </c>
      <c r="AS173" s="178">
        <v>7513.8133923599999</v>
      </c>
      <c r="AT173" s="178">
        <f t="shared" si="58"/>
        <v>0</v>
      </c>
      <c r="AU173" s="178">
        <f t="shared" si="59"/>
        <v>7513.8133923599999</v>
      </c>
      <c r="AV173" s="178">
        <v>0</v>
      </c>
    </row>
    <row r="174" spans="2:53" x14ac:dyDescent="0.35">
      <c r="C174" s="176"/>
      <c r="D174" s="176"/>
      <c r="E174" s="176"/>
      <c r="F174" s="176"/>
      <c r="G174" s="175"/>
      <c r="H174" s="175"/>
      <c r="I174" s="175"/>
      <c r="J174" s="175"/>
      <c r="L174" s="175"/>
      <c r="T174" s="176"/>
      <c r="U174" s="176"/>
      <c r="V174" s="176"/>
      <c r="W174" s="176"/>
      <c r="X174" s="175"/>
      <c r="Y174" s="175"/>
      <c r="Z174" s="175"/>
      <c r="AA174" s="175"/>
      <c r="AC174" s="175"/>
      <c r="AL174" s="106"/>
      <c r="AM174" s="104"/>
      <c r="AN174" s="104"/>
      <c r="AO174" s="104"/>
      <c r="AP174" s="104"/>
      <c r="AQ174" s="104"/>
      <c r="AR174" s="104"/>
      <c r="AS174" s="104"/>
      <c r="AT174" s="104"/>
      <c r="AU174" s="104"/>
      <c r="AV174" s="104"/>
    </row>
    <row r="175" spans="2:53" x14ac:dyDescent="0.35">
      <c r="C175" s="176"/>
      <c r="D175" s="176"/>
      <c r="E175" s="176"/>
      <c r="F175" s="176"/>
      <c r="G175" s="175"/>
      <c r="H175" s="175"/>
      <c r="I175" s="175"/>
      <c r="J175" s="175"/>
      <c r="L175" s="175"/>
      <c r="T175" s="176"/>
      <c r="U175" s="176"/>
      <c r="V175" s="176"/>
      <c r="W175" s="176"/>
      <c r="X175" s="175"/>
      <c r="Y175" s="175"/>
      <c r="Z175" s="175"/>
      <c r="AA175" s="175"/>
      <c r="AC175" s="175"/>
      <c r="AL175" s="106"/>
      <c r="AM175" s="104"/>
      <c r="AN175" s="104"/>
      <c r="AO175" s="104"/>
      <c r="AP175" s="104"/>
      <c r="AQ175" s="104"/>
      <c r="AR175" s="104"/>
      <c r="AS175" s="104"/>
      <c r="AT175" s="104"/>
      <c r="AU175" s="104"/>
      <c r="AV175" s="104"/>
    </row>
    <row r="176" spans="2:53" x14ac:dyDescent="0.35">
      <c r="C176" s="176"/>
      <c r="D176" s="176"/>
      <c r="E176" s="176"/>
      <c r="F176" s="176"/>
      <c r="G176" s="175"/>
      <c r="H176" s="175"/>
      <c r="I176" s="175"/>
      <c r="J176" s="175"/>
      <c r="L176" s="175"/>
      <c r="T176" s="176"/>
      <c r="U176" s="176"/>
      <c r="V176" s="176"/>
      <c r="W176" s="176"/>
      <c r="X176" s="175"/>
      <c r="Y176" s="175"/>
      <c r="Z176" s="175"/>
      <c r="AA176" s="175"/>
      <c r="AC176" s="175"/>
      <c r="AL176" s="106"/>
      <c r="AM176" s="104"/>
      <c r="AN176" s="104"/>
      <c r="AO176" s="104"/>
      <c r="AP176" s="104"/>
      <c r="AQ176" s="104"/>
      <c r="AR176" s="104"/>
      <c r="AS176" s="104"/>
      <c r="AT176" s="104"/>
      <c r="AU176" s="104"/>
      <c r="AV176" s="104"/>
    </row>
    <row r="177" spans="3:48" x14ac:dyDescent="0.35">
      <c r="C177" s="176"/>
      <c r="D177" s="176"/>
      <c r="E177" s="176"/>
      <c r="F177" s="176"/>
      <c r="G177" s="175"/>
      <c r="H177" s="175"/>
      <c r="I177" s="175"/>
      <c r="J177" s="175"/>
      <c r="L177" s="175"/>
      <c r="T177" s="176"/>
      <c r="U177" s="176"/>
      <c r="V177" s="176"/>
      <c r="W177" s="176"/>
      <c r="X177" s="175"/>
      <c r="Y177" s="175"/>
      <c r="Z177" s="175"/>
      <c r="AA177" s="175"/>
      <c r="AC177" s="175"/>
      <c r="AL177" s="106"/>
      <c r="AM177" s="104"/>
      <c r="AN177" s="104"/>
      <c r="AO177" s="104"/>
      <c r="AP177" s="104"/>
      <c r="AQ177" s="104"/>
      <c r="AR177" s="104"/>
      <c r="AS177" s="104"/>
      <c r="AT177" s="104"/>
      <c r="AU177" s="104"/>
      <c r="AV177" s="104"/>
    </row>
    <row r="178" spans="3:48" x14ac:dyDescent="0.35">
      <c r="C178" s="176"/>
      <c r="D178" s="176"/>
      <c r="E178" s="176"/>
      <c r="F178" s="176"/>
      <c r="G178" s="175"/>
      <c r="H178" s="175"/>
      <c r="I178" s="175"/>
      <c r="J178" s="175"/>
      <c r="L178" s="175"/>
      <c r="T178" s="176"/>
      <c r="U178" s="176"/>
      <c r="V178" s="176"/>
      <c r="W178" s="176"/>
      <c r="X178" s="175"/>
      <c r="Y178" s="175"/>
      <c r="Z178" s="175"/>
      <c r="AA178" s="175"/>
      <c r="AC178" s="175"/>
      <c r="AL178" s="106"/>
      <c r="AM178" s="104"/>
      <c r="AN178" s="104"/>
      <c r="AO178" s="104"/>
      <c r="AP178" s="104"/>
      <c r="AQ178" s="104"/>
      <c r="AR178" s="104"/>
      <c r="AS178" s="104"/>
      <c r="AT178" s="104"/>
      <c r="AU178" s="104"/>
      <c r="AV178" s="104"/>
    </row>
    <row r="179" spans="3:48" x14ac:dyDescent="0.35">
      <c r="C179" s="176"/>
      <c r="D179" s="176"/>
      <c r="E179" s="176"/>
      <c r="F179" s="176"/>
      <c r="G179" s="175"/>
      <c r="H179" s="175"/>
      <c r="I179" s="175"/>
      <c r="J179" s="175"/>
      <c r="L179" s="175"/>
      <c r="T179" s="176"/>
      <c r="U179" s="176"/>
      <c r="V179" s="176"/>
      <c r="W179" s="176"/>
      <c r="X179" s="175"/>
      <c r="Y179" s="175"/>
      <c r="Z179" s="175"/>
      <c r="AA179" s="175"/>
      <c r="AC179" s="175"/>
      <c r="AL179" s="106"/>
      <c r="AM179" s="104"/>
      <c r="AN179" s="104"/>
      <c r="AO179" s="104"/>
      <c r="AP179" s="104"/>
      <c r="AQ179" s="104"/>
      <c r="AR179" s="104"/>
      <c r="AS179" s="104"/>
      <c r="AT179" s="104"/>
      <c r="AU179" s="104"/>
      <c r="AV179" s="104"/>
    </row>
    <row r="180" spans="3:48" x14ac:dyDescent="0.35">
      <c r="C180" s="176"/>
      <c r="D180" s="176"/>
      <c r="E180" s="176"/>
      <c r="F180" s="176"/>
      <c r="G180" s="175"/>
      <c r="H180" s="175"/>
      <c r="I180" s="175"/>
      <c r="J180" s="175"/>
      <c r="L180" s="175"/>
      <c r="T180" s="176"/>
      <c r="U180" s="176"/>
      <c r="V180" s="176"/>
      <c r="W180" s="176"/>
      <c r="X180" s="175"/>
      <c r="Y180" s="175"/>
      <c r="Z180" s="175"/>
      <c r="AA180" s="175"/>
      <c r="AC180" s="175"/>
      <c r="AL180" s="106"/>
      <c r="AM180" s="104"/>
      <c r="AN180" s="104"/>
      <c r="AO180" s="104"/>
      <c r="AP180" s="104"/>
      <c r="AQ180" s="104"/>
      <c r="AR180" s="104"/>
      <c r="AS180" s="104"/>
      <c r="AT180" s="104"/>
      <c r="AU180" s="104"/>
      <c r="AV180" s="104"/>
    </row>
    <row r="181" spans="3:48" x14ac:dyDescent="0.35">
      <c r="C181" s="176"/>
      <c r="D181" s="176"/>
      <c r="E181" s="176"/>
      <c r="F181" s="176"/>
      <c r="G181" s="175"/>
      <c r="H181" s="175"/>
      <c r="I181" s="175"/>
      <c r="J181" s="175"/>
      <c r="L181" s="175"/>
      <c r="T181" s="176"/>
      <c r="U181" s="176"/>
      <c r="V181" s="176"/>
      <c r="W181" s="176"/>
      <c r="X181" s="175"/>
      <c r="Y181" s="175"/>
      <c r="Z181" s="175"/>
      <c r="AA181" s="175"/>
      <c r="AC181" s="175"/>
      <c r="AL181" s="106"/>
      <c r="AM181" s="104"/>
      <c r="AN181" s="104"/>
      <c r="AO181" s="104"/>
      <c r="AP181" s="104"/>
      <c r="AQ181" s="104"/>
      <c r="AR181" s="104"/>
      <c r="AS181" s="104"/>
      <c r="AT181" s="104"/>
      <c r="AU181" s="104"/>
      <c r="AV181" s="104"/>
    </row>
    <row r="182" spans="3:48" x14ac:dyDescent="0.35">
      <c r="C182" s="176"/>
      <c r="D182" s="176"/>
      <c r="E182" s="176"/>
      <c r="F182" s="176"/>
      <c r="G182" s="175"/>
      <c r="H182" s="175"/>
      <c r="I182" s="175"/>
      <c r="J182" s="175"/>
      <c r="L182" s="175"/>
      <c r="T182" s="176"/>
      <c r="U182" s="176"/>
      <c r="V182" s="176"/>
      <c r="W182" s="176"/>
      <c r="X182" s="175"/>
      <c r="Y182" s="175"/>
      <c r="Z182" s="175"/>
      <c r="AA182" s="175"/>
      <c r="AC182" s="175"/>
      <c r="AL182" s="106"/>
      <c r="AM182" s="104"/>
      <c r="AN182" s="104"/>
      <c r="AO182" s="104"/>
      <c r="AP182" s="104"/>
      <c r="AQ182" s="104"/>
      <c r="AR182" s="104"/>
      <c r="AS182" s="104"/>
      <c r="AT182" s="104"/>
      <c r="AU182" s="104"/>
      <c r="AV182" s="104"/>
    </row>
    <row r="183" spans="3:48" x14ac:dyDescent="0.35">
      <c r="C183" s="176"/>
      <c r="D183" s="176"/>
      <c r="E183" s="176"/>
      <c r="F183" s="176"/>
      <c r="G183" s="175"/>
      <c r="H183" s="175"/>
      <c r="I183" s="175"/>
      <c r="J183" s="175"/>
      <c r="L183" s="175"/>
      <c r="T183" s="176"/>
      <c r="U183" s="176"/>
      <c r="V183" s="176"/>
      <c r="W183" s="176"/>
      <c r="X183" s="175"/>
      <c r="Y183" s="175"/>
      <c r="Z183" s="175"/>
      <c r="AA183" s="175"/>
      <c r="AC183" s="175"/>
      <c r="AL183" s="106"/>
      <c r="AM183" s="104"/>
      <c r="AN183" s="104"/>
      <c r="AO183" s="104"/>
      <c r="AP183" s="104"/>
      <c r="AQ183" s="104"/>
      <c r="AR183" s="104"/>
      <c r="AS183" s="104"/>
      <c r="AT183" s="104"/>
      <c r="AU183" s="104"/>
      <c r="AV183" s="104"/>
    </row>
    <row r="184" spans="3:48" x14ac:dyDescent="0.35">
      <c r="C184" s="176"/>
      <c r="D184" s="176"/>
      <c r="E184" s="176"/>
      <c r="F184" s="176"/>
      <c r="G184" s="175"/>
      <c r="H184" s="175"/>
      <c r="I184" s="175"/>
      <c r="J184" s="175"/>
      <c r="L184" s="175"/>
      <c r="T184" s="176"/>
      <c r="U184" s="176"/>
      <c r="V184" s="176"/>
      <c r="W184" s="176"/>
      <c r="X184" s="175"/>
      <c r="Y184" s="175"/>
      <c r="Z184" s="175"/>
      <c r="AA184" s="175"/>
      <c r="AC184" s="175"/>
      <c r="AL184" s="106"/>
      <c r="AM184" s="104"/>
      <c r="AN184" s="104"/>
      <c r="AO184" s="104"/>
      <c r="AP184" s="104"/>
      <c r="AQ184" s="104"/>
      <c r="AR184" s="104"/>
      <c r="AS184" s="104"/>
      <c r="AT184" s="104"/>
      <c r="AU184" s="104"/>
      <c r="AV184" s="104"/>
    </row>
    <row r="185" spans="3:48" x14ac:dyDescent="0.35">
      <c r="C185" s="176"/>
      <c r="D185" s="176"/>
      <c r="E185" s="176"/>
      <c r="F185" s="176"/>
      <c r="G185" s="175"/>
      <c r="H185" s="175"/>
      <c r="I185" s="175"/>
      <c r="J185" s="175"/>
      <c r="L185" s="175"/>
      <c r="T185" s="176"/>
      <c r="U185" s="176"/>
      <c r="V185" s="176"/>
      <c r="W185" s="176"/>
      <c r="X185" s="175"/>
      <c r="Y185" s="175"/>
      <c r="Z185" s="175"/>
      <c r="AA185" s="175"/>
      <c r="AC185" s="175"/>
      <c r="AL185" s="106"/>
      <c r="AM185" s="104"/>
      <c r="AN185" s="104"/>
      <c r="AO185" s="104"/>
      <c r="AP185" s="104"/>
      <c r="AQ185" s="104"/>
      <c r="AR185" s="104"/>
      <c r="AS185" s="104"/>
      <c r="AT185" s="104"/>
      <c r="AU185" s="104"/>
      <c r="AV185" s="104"/>
    </row>
    <row r="186" spans="3:48" x14ac:dyDescent="0.35">
      <c r="C186" s="176"/>
      <c r="D186" s="176"/>
      <c r="E186" s="176"/>
      <c r="F186" s="176"/>
      <c r="G186" s="175"/>
      <c r="H186" s="175"/>
      <c r="I186" s="175"/>
      <c r="J186" s="175"/>
      <c r="L186" s="175"/>
      <c r="T186" s="176"/>
      <c r="U186" s="176"/>
      <c r="V186" s="176"/>
      <c r="W186" s="176"/>
      <c r="X186" s="175"/>
      <c r="Y186" s="175"/>
      <c r="Z186" s="175"/>
      <c r="AA186" s="175"/>
      <c r="AC186" s="175"/>
      <c r="AL186" s="106"/>
      <c r="AM186" s="104"/>
      <c r="AN186" s="104"/>
      <c r="AO186" s="104"/>
      <c r="AP186" s="104"/>
      <c r="AQ186" s="104"/>
      <c r="AR186" s="104"/>
      <c r="AS186" s="104"/>
      <c r="AT186" s="104"/>
      <c r="AU186" s="104"/>
      <c r="AV186" s="104"/>
    </row>
    <row r="187" spans="3:48" x14ac:dyDescent="0.35">
      <c r="C187" s="176"/>
      <c r="D187" s="176"/>
      <c r="E187" s="176"/>
      <c r="F187" s="176"/>
      <c r="G187" s="175"/>
      <c r="H187" s="175"/>
      <c r="I187" s="175"/>
      <c r="J187" s="175"/>
      <c r="L187" s="175"/>
      <c r="T187" s="176"/>
      <c r="U187" s="176"/>
      <c r="V187" s="176"/>
      <c r="W187" s="176"/>
      <c r="X187" s="175"/>
      <c r="Y187" s="175"/>
      <c r="Z187" s="175"/>
      <c r="AA187" s="175"/>
      <c r="AC187" s="175"/>
      <c r="AL187" s="106"/>
      <c r="AM187" s="104"/>
      <c r="AN187" s="104"/>
      <c r="AO187" s="104"/>
      <c r="AP187" s="104"/>
      <c r="AQ187" s="104"/>
      <c r="AR187" s="104"/>
      <c r="AS187" s="104"/>
      <c r="AT187" s="104"/>
      <c r="AU187" s="104"/>
      <c r="AV187" s="104"/>
    </row>
    <row r="188" spans="3:48" x14ac:dyDescent="0.35">
      <c r="C188" s="176"/>
      <c r="D188" s="176"/>
      <c r="E188" s="176"/>
      <c r="F188" s="176"/>
      <c r="G188" s="175"/>
      <c r="H188" s="175"/>
      <c r="I188" s="175"/>
      <c r="J188" s="175"/>
      <c r="L188" s="175"/>
      <c r="T188" s="176"/>
      <c r="U188" s="176"/>
      <c r="V188" s="176"/>
      <c r="W188" s="176"/>
      <c r="X188" s="175"/>
      <c r="Y188" s="175"/>
      <c r="Z188" s="175"/>
      <c r="AA188" s="175"/>
      <c r="AC188" s="175"/>
      <c r="AL188" s="106"/>
      <c r="AM188" s="104"/>
      <c r="AN188" s="104"/>
      <c r="AO188" s="104"/>
      <c r="AP188" s="104"/>
      <c r="AQ188" s="104"/>
      <c r="AR188" s="104"/>
      <c r="AS188" s="104"/>
      <c r="AT188" s="104"/>
      <c r="AU188" s="104"/>
      <c r="AV188" s="104"/>
    </row>
    <row r="189" spans="3:48" x14ac:dyDescent="0.35">
      <c r="C189" s="176"/>
      <c r="D189" s="176"/>
      <c r="E189" s="176"/>
      <c r="F189" s="176"/>
      <c r="G189" s="175"/>
      <c r="H189" s="175"/>
      <c r="I189" s="175"/>
      <c r="J189" s="175"/>
      <c r="L189" s="175"/>
      <c r="T189" s="176"/>
      <c r="U189" s="176"/>
      <c r="V189" s="176"/>
      <c r="W189" s="176"/>
      <c r="X189" s="175"/>
      <c r="Y189" s="175"/>
      <c r="Z189" s="175"/>
      <c r="AA189" s="175"/>
      <c r="AC189" s="175"/>
      <c r="AL189" s="106"/>
      <c r="AM189" s="104"/>
      <c r="AN189" s="104"/>
      <c r="AO189" s="104"/>
      <c r="AP189" s="104"/>
      <c r="AQ189" s="104"/>
      <c r="AR189" s="104"/>
      <c r="AS189" s="104"/>
      <c r="AT189" s="104"/>
      <c r="AU189" s="104"/>
      <c r="AV189" s="104"/>
    </row>
    <row r="190" spans="3:48" x14ac:dyDescent="0.35">
      <c r="C190" s="176"/>
      <c r="D190" s="176"/>
      <c r="E190" s="176"/>
      <c r="F190" s="176"/>
      <c r="G190" s="175"/>
      <c r="H190" s="175"/>
      <c r="I190" s="175"/>
      <c r="J190" s="175"/>
      <c r="L190" s="175"/>
      <c r="T190" s="176"/>
      <c r="U190" s="176"/>
      <c r="V190" s="176"/>
      <c r="W190" s="176"/>
      <c r="X190" s="175"/>
      <c r="Y190" s="175"/>
      <c r="Z190" s="175"/>
      <c r="AA190" s="175"/>
      <c r="AC190" s="175"/>
      <c r="AL190" s="106"/>
      <c r="AM190" s="104"/>
      <c r="AN190" s="104"/>
      <c r="AO190" s="104"/>
      <c r="AP190" s="104"/>
      <c r="AQ190" s="104"/>
      <c r="AR190" s="104"/>
      <c r="AS190" s="104"/>
      <c r="AT190" s="104"/>
      <c r="AU190" s="104"/>
      <c r="AV190" s="104"/>
    </row>
    <row r="191" spans="3:48" x14ac:dyDescent="0.35">
      <c r="C191" s="176"/>
      <c r="D191" s="176"/>
      <c r="E191" s="176"/>
      <c r="F191" s="176"/>
      <c r="G191" s="175"/>
      <c r="H191" s="175"/>
      <c r="I191" s="175"/>
      <c r="J191" s="175"/>
      <c r="L191" s="175"/>
      <c r="T191" s="176"/>
      <c r="U191" s="176"/>
      <c r="V191" s="176"/>
      <c r="W191" s="176"/>
      <c r="X191" s="175"/>
      <c r="Y191" s="175"/>
      <c r="Z191" s="175"/>
      <c r="AA191" s="175"/>
      <c r="AC191" s="175"/>
      <c r="AL191" s="106"/>
      <c r="AM191" s="104"/>
      <c r="AN191" s="104"/>
      <c r="AO191" s="104"/>
      <c r="AP191" s="104"/>
      <c r="AQ191" s="104"/>
      <c r="AR191" s="104"/>
      <c r="AS191" s="104"/>
      <c r="AT191" s="104"/>
      <c r="AU191" s="104"/>
      <c r="AV191" s="104"/>
    </row>
    <row r="192" spans="3:48" x14ac:dyDescent="0.35">
      <c r="C192" s="176"/>
      <c r="D192" s="176"/>
      <c r="E192" s="176"/>
      <c r="F192" s="176"/>
      <c r="G192" s="175"/>
      <c r="H192" s="175"/>
      <c r="I192" s="175"/>
      <c r="J192" s="175"/>
      <c r="L192" s="175"/>
      <c r="T192" s="176"/>
      <c r="U192" s="176"/>
      <c r="V192" s="176"/>
      <c r="W192" s="176"/>
      <c r="X192" s="175"/>
      <c r="Y192" s="175"/>
      <c r="Z192" s="175"/>
      <c r="AA192" s="175"/>
      <c r="AC192" s="175"/>
      <c r="AL192" s="106"/>
      <c r="AM192" s="104"/>
      <c r="AN192" s="104"/>
      <c r="AO192" s="104"/>
      <c r="AP192" s="104"/>
      <c r="AQ192" s="104"/>
      <c r="AR192" s="104"/>
      <c r="AS192" s="104"/>
      <c r="AT192" s="104"/>
      <c r="AU192" s="104"/>
      <c r="AV192" s="104"/>
    </row>
    <row r="193" spans="3:48" x14ac:dyDescent="0.35">
      <c r="C193" s="176"/>
      <c r="D193" s="176"/>
      <c r="E193" s="176"/>
      <c r="F193" s="176"/>
      <c r="G193" s="175"/>
      <c r="H193" s="175"/>
      <c r="I193" s="175"/>
      <c r="J193" s="175"/>
      <c r="L193" s="175"/>
      <c r="T193" s="176"/>
      <c r="U193" s="176"/>
      <c r="V193" s="176"/>
      <c r="W193" s="176"/>
      <c r="X193" s="175"/>
      <c r="Y193" s="175"/>
      <c r="Z193" s="175"/>
      <c r="AA193" s="175"/>
      <c r="AC193" s="175"/>
      <c r="AL193" s="106"/>
      <c r="AM193" s="104"/>
      <c r="AN193" s="104"/>
      <c r="AO193" s="104"/>
      <c r="AP193" s="104"/>
      <c r="AQ193" s="104"/>
      <c r="AR193" s="104"/>
      <c r="AS193" s="104"/>
      <c r="AT193" s="104"/>
      <c r="AU193" s="104"/>
      <c r="AV193" s="104"/>
    </row>
    <row r="194" spans="3:48" x14ac:dyDescent="0.35">
      <c r="C194" s="176"/>
      <c r="D194" s="176"/>
      <c r="E194" s="176"/>
      <c r="F194" s="176"/>
      <c r="G194" s="175"/>
      <c r="H194" s="175"/>
      <c r="I194" s="175"/>
      <c r="J194" s="175"/>
      <c r="L194" s="175"/>
      <c r="T194" s="176"/>
      <c r="U194" s="176"/>
      <c r="V194" s="176"/>
      <c r="W194" s="176"/>
      <c r="X194" s="175"/>
      <c r="Y194" s="175"/>
      <c r="Z194" s="175"/>
      <c r="AA194" s="175"/>
      <c r="AC194" s="175"/>
      <c r="AL194" s="106"/>
      <c r="AM194" s="104"/>
      <c r="AN194" s="104"/>
      <c r="AO194" s="104"/>
      <c r="AP194" s="104"/>
      <c r="AQ194" s="104"/>
      <c r="AR194" s="104"/>
      <c r="AS194" s="104"/>
      <c r="AT194" s="104"/>
      <c r="AU194" s="104"/>
      <c r="AV194" s="104"/>
    </row>
    <row r="195" spans="3:48" x14ac:dyDescent="0.35">
      <c r="C195" s="176"/>
      <c r="D195" s="176"/>
      <c r="E195" s="176"/>
      <c r="F195" s="176"/>
      <c r="G195" s="175"/>
      <c r="H195" s="175"/>
      <c r="I195" s="175"/>
      <c r="J195" s="175"/>
      <c r="L195" s="175"/>
      <c r="T195" s="176"/>
      <c r="U195" s="176"/>
      <c r="V195" s="176"/>
      <c r="W195" s="176"/>
      <c r="X195" s="175"/>
      <c r="Y195" s="175"/>
      <c r="Z195" s="175"/>
      <c r="AA195" s="175"/>
      <c r="AC195" s="175"/>
      <c r="AL195" s="106"/>
      <c r="AM195" s="104"/>
      <c r="AN195" s="104"/>
      <c r="AO195" s="104"/>
      <c r="AP195" s="104"/>
      <c r="AQ195" s="104"/>
      <c r="AR195" s="104"/>
      <c r="AS195" s="104"/>
      <c r="AT195" s="104"/>
      <c r="AU195" s="104"/>
      <c r="AV195" s="104"/>
    </row>
    <row r="196" spans="3:48" x14ac:dyDescent="0.35">
      <c r="C196" s="176"/>
      <c r="D196" s="176"/>
      <c r="E196" s="176"/>
      <c r="F196" s="176"/>
      <c r="G196" s="175"/>
      <c r="H196" s="175"/>
      <c r="I196" s="175"/>
      <c r="J196" s="175"/>
      <c r="L196" s="175"/>
      <c r="T196" s="176"/>
      <c r="U196" s="176"/>
      <c r="V196" s="176"/>
      <c r="W196" s="176"/>
      <c r="X196" s="175"/>
      <c r="Y196" s="175"/>
      <c r="Z196" s="175"/>
      <c r="AA196" s="175"/>
      <c r="AC196" s="175"/>
      <c r="AL196" s="106"/>
      <c r="AM196" s="104"/>
      <c r="AN196" s="104"/>
      <c r="AO196" s="104"/>
      <c r="AP196" s="104"/>
      <c r="AQ196" s="104"/>
      <c r="AR196" s="104"/>
      <c r="AS196" s="104"/>
      <c r="AT196" s="104"/>
      <c r="AU196" s="104"/>
      <c r="AV196" s="104"/>
    </row>
    <row r="197" spans="3:48" x14ac:dyDescent="0.35">
      <c r="C197" s="176"/>
      <c r="D197" s="176"/>
      <c r="E197" s="176"/>
      <c r="F197" s="176"/>
      <c r="G197" s="175"/>
      <c r="H197" s="175"/>
      <c r="I197" s="175"/>
      <c r="J197" s="175"/>
      <c r="L197" s="175"/>
      <c r="T197" s="176"/>
      <c r="U197" s="176"/>
      <c r="V197" s="176"/>
      <c r="W197" s="176"/>
      <c r="X197" s="175"/>
      <c r="Y197" s="175"/>
      <c r="Z197" s="175"/>
      <c r="AA197" s="175"/>
      <c r="AC197" s="175"/>
      <c r="AL197" s="106"/>
      <c r="AM197" s="104"/>
      <c r="AN197" s="104"/>
      <c r="AO197" s="104"/>
      <c r="AP197" s="104"/>
      <c r="AQ197" s="104"/>
      <c r="AR197" s="104"/>
      <c r="AS197" s="104"/>
      <c r="AT197" s="104"/>
      <c r="AU197" s="104"/>
      <c r="AV197" s="104"/>
    </row>
    <row r="198" spans="3:48" x14ac:dyDescent="0.35">
      <c r="C198" s="176"/>
      <c r="D198" s="176"/>
      <c r="E198" s="176"/>
      <c r="F198" s="176"/>
      <c r="G198" s="175"/>
      <c r="H198" s="175"/>
      <c r="I198" s="175"/>
      <c r="J198" s="175"/>
      <c r="L198" s="175"/>
      <c r="T198" s="176"/>
      <c r="U198" s="176"/>
      <c r="V198" s="176"/>
      <c r="W198" s="176"/>
      <c r="X198" s="175"/>
      <c r="Y198" s="175"/>
      <c r="Z198" s="175"/>
      <c r="AA198" s="175"/>
      <c r="AC198" s="175"/>
      <c r="AL198" s="106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</row>
    <row r="199" spans="3:48" x14ac:dyDescent="0.35">
      <c r="C199" s="176"/>
      <c r="D199" s="176"/>
      <c r="E199" s="176"/>
      <c r="F199" s="176"/>
      <c r="G199" s="175"/>
      <c r="H199" s="175"/>
      <c r="I199" s="175"/>
      <c r="J199" s="175"/>
      <c r="L199" s="175"/>
      <c r="T199" s="176"/>
      <c r="U199" s="176"/>
      <c r="V199" s="176"/>
      <c r="W199" s="176"/>
      <c r="X199" s="175"/>
      <c r="Y199" s="175"/>
      <c r="Z199" s="175"/>
      <c r="AA199" s="175"/>
      <c r="AC199" s="175"/>
      <c r="AL199" s="106"/>
      <c r="AM199" s="104"/>
      <c r="AN199" s="104"/>
      <c r="AO199" s="104"/>
      <c r="AP199" s="104"/>
      <c r="AQ199" s="104"/>
      <c r="AR199" s="104"/>
      <c r="AS199" s="104"/>
      <c r="AT199" s="104"/>
      <c r="AU199" s="104"/>
      <c r="AV199" s="104"/>
    </row>
    <row r="200" spans="3:48" x14ac:dyDescent="0.35">
      <c r="C200" s="176"/>
      <c r="D200" s="176"/>
      <c r="E200" s="176"/>
      <c r="F200" s="176"/>
      <c r="G200" s="175"/>
      <c r="H200" s="175"/>
      <c r="I200" s="175"/>
      <c r="J200" s="175"/>
      <c r="L200" s="175"/>
      <c r="T200" s="176"/>
      <c r="U200" s="176"/>
      <c r="V200" s="176"/>
      <c r="W200" s="176"/>
      <c r="X200" s="175"/>
      <c r="Y200" s="175"/>
      <c r="Z200" s="175"/>
      <c r="AA200" s="175"/>
      <c r="AC200" s="175"/>
      <c r="AL200" s="106"/>
      <c r="AM200" s="104"/>
      <c r="AN200" s="104"/>
      <c r="AO200" s="104"/>
      <c r="AP200" s="104"/>
      <c r="AQ200" s="104"/>
      <c r="AR200" s="104"/>
      <c r="AS200" s="104"/>
      <c r="AT200" s="104"/>
      <c r="AU200" s="104"/>
      <c r="AV200" s="104"/>
    </row>
    <row r="201" spans="3:48" x14ac:dyDescent="0.35">
      <c r="C201" s="176"/>
      <c r="D201" s="176"/>
      <c r="E201" s="176"/>
      <c r="F201" s="176"/>
      <c r="G201" s="175"/>
      <c r="H201" s="175"/>
      <c r="I201" s="175"/>
      <c r="J201" s="175"/>
      <c r="L201" s="175"/>
      <c r="T201" s="176"/>
      <c r="U201" s="176"/>
      <c r="V201" s="176"/>
      <c r="W201" s="176"/>
      <c r="X201" s="175"/>
      <c r="Y201" s="175"/>
      <c r="Z201" s="175"/>
      <c r="AA201" s="175"/>
      <c r="AC201" s="175"/>
      <c r="AL201" s="106"/>
      <c r="AM201" s="104"/>
      <c r="AN201" s="104"/>
      <c r="AO201" s="104"/>
      <c r="AP201" s="104"/>
      <c r="AQ201" s="104"/>
      <c r="AR201" s="104"/>
      <c r="AS201" s="104"/>
      <c r="AT201" s="104"/>
      <c r="AU201" s="104"/>
      <c r="AV201" s="104"/>
    </row>
    <row r="202" spans="3:48" x14ac:dyDescent="0.35">
      <c r="C202" s="176"/>
      <c r="D202" s="176"/>
      <c r="E202" s="176"/>
      <c r="F202" s="176"/>
      <c r="G202" s="175"/>
      <c r="H202" s="175"/>
      <c r="I202" s="175"/>
      <c r="J202" s="175"/>
      <c r="L202" s="175"/>
      <c r="T202" s="176"/>
      <c r="U202" s="176"/>
      <c r="V202" s="176"/>
      <c r="W202" s="176"/>
      <c r="X202" s="175"/>
      <c r="Y202" s="175"/>
      <c r="Z202" s="175"/>
      <c r="AA202" s="175"/>
      <c r="AC202" s="175"/>
      <c r="AL202" s="106"/>
      <c r="AM202" s="104"/>
      <c r="AN202" s="104"/>
      <c r="AO202" s="104"/>
      <c r="AP202" s="104"/>
      <c r="AQ202" s="104"/>
      <c r="AR202" s="104"/>
      <c r="AS202" s="104"/>
      <c r="AT202" s="104"/>
      <c r="AU202" s="104"/>
      <c r="AV202" s="104"/>
    </row>
    <row r="203" spans="3:48" x14ac:dyDescent="0.35">
      <c r="C203" s="176"/>
      <c r="D203" s="176"/>
      <c r="E203" s="176"/>
      <c r="F203" s="176"/>
      <c r="G203" s="175"/>
      <c r="H203" s="175"/>
      <c r="I203" s="175"/>
      <c r="J203" s="175"/>
      <c r="L203" s="175"/>
      <c r="T203" s="176"/>
      <c r="U203" s="176"/>
      <c r="V203" s="176"/>
      <c r="W203" s="176"/>
      <c r="X203" s="175"/>
      <c r="Y203" s="175"/>
      <c r="Z203" s="175"/>
      <c r="AA203" s="175"/>
      <c r="AC203" s="175"/>
      <c r="AL203" s="106"/>
      <c r="AM203" s="104"/>
      <c r="AN203" s="104"/>
      <c r="AO203" s="104"/>
      <c r="AP203" s="104"/>
      <c r="AQ203" s="104"/>
      <c r="AR203" s="104"/>
      <c r="AS203" s="104"/>
      <c r="AT203" s="104"/>
      <c r="AU203" s="104"/>
      <c r="AV203" s="104"/>
    </row>
    <row r="204" spans="3:48" x14ac:dyDescent="0.35">
      <c r="C204" s="176"/>
      <c r="D204" s="176"/>
      <c r="E204" s="176"/>
      <c r="F204" s="176"/>
      <c r="G204" s="175"/>
      <c r="H204" s="175"/>
      <c r="I204" s="175"/>
      <c r="J204" s="175"/>
      <c r="L204" s="175"/>
      <c r="T204" s="176"/>
      <c r="U204" s="176"/>
      <c r="V204" s="176"/>
      <c r="W204" s="176"/>
      <c r="X204" s="175"/>
      <c r="Y204" s="175"/>
      <c r="Z204" s="175"/>
      <c r="AA204" s="175"/>
      <c r="AC204" s="175"/>
      <c r="AL204" s="106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</row>
    <row r="205" spans="3:48" x14ac:dyDescent="0.35">
      <c r="C205" s="176"/>
      <c r="D205" s="176"/>
      <c r="E205" s="176"/>
      <c r="F205" s="176"/>
      <c r="G205" s="175"/>
      <c r="H205" s="175"/>
      <c r="I205" s="175"/>
      <c r="J205" s="175"/>
      <c r="L205" s="175"/>
      <c r="T205" s="176"/>
      <c r="U205" s="176"/>
      <c r="V205" s="176"/>
      <c r="W205" s="176"/>
      <c r="X205" s="175"/>
      <c r="Y205" s="175"/>
      <c r="Z205" s="175"/>
      <c r="AA205" s="175"/>
      <c r="AC205" s="175"/>
      <c r="AL205" s="106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</row>
    <row r="206" spans="3:48" x14ac:dyDescent="0.35">
      <c r="C206" s="176"/>
      <c r="D206" s="176"/>
      <c r="E206" s="176"/>
      <c r="F206" s="176"/>
      <c r="G206" s="175"/>
      <c r="H206" s="175"/>
      <c r="I206" s="175"/>
      <c r="J206" s="175"/>
      <c r="L206" s="175"/>
      <c r="T206" s="176"/>
      <c r="U206" s="176"/>
      <c r="V206" s="176"/>
      <c r="W206" s="176"/>
      <c r="X206" s="175"/>
      <c r="Y206" s="175"/>
      <c r="Z206" s="175"/>
      <c r="AA206" s="175"/>
      <c r="AC206" s="175"/>
      <c r="AL206" s="106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</row>
    <row r="207" spans="3:48" x14ac:dyDescent="0.35">
      <c r="C207" s="176"/>
      <c r="D207" s="176"/>
      <c r="E207" s="176"/>
      <c r="F207" s="176"/>
      <c r="G207" s="175"/>
      <c r="H207" s="175"/>
      <c r="I207" s="175"/>
      <c r="J207" s="175"/>
      <c r="L207" s="175"/>
      <c r="T207" s="176"/>
      <c r="U207" s="176"/>
      <c r="V207" s="176"/>
      <c r="W207" s="176"/>
      <c r="X207" s="175"/>
      <c r="Y207" s="175"/>
      <c r="Z207" s="175"/>
      <c r="AA207" s="175"/>
      <c r="AC207" s="175"/>
      <c r="AL207" s="106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</row>
    <row r="208" spans="3:48" x14ac:dyDescent="0.35">
      <c r="C208" s="176"/>
      <c r="D208" s="176"/>
      <c r="E208" s="176"/>
      <c r="F208" s="176"/>
      <c r="G208" s="175"/>
      <c r="H208" s="175"/>
      <c r="I208" s="175"/>
      <c r="J208" s="175"/>
      <c r="L208" s="175"/>
      <c r="T208" s="176"/>
      <c r="U208" s="176"/>
      <c r="V208" s="176"/>
      <c r="W208" s="176"/>
      <c r="X208" s="175"/>
      <c r="Y208" s="175"/>
      <c r="Z208" s="175"/>
      <c r="AA208" s="175"/>
      <c r="AC208" s="175"/>
      <c r="AL208" s="106"/>
      <c r="AM208" s="104"/>
      <c r="AN208" s="104"/>
      <c r="AO208" s="104"/>
      <c r="AP208" s="104"/>
      <c r="AQ208" s="104"/>
      <c r="AR208" s="104"/>
      <c r="AS208" s="104"/>
      <c r="AT208" s="104"/>
      <c r="AU208" s="104"/>
      <c r="AV208" s="104"/>
    </row>
    <row r="209" spans="3:48" x14ac:dyDescent="0.35">
      <c r="C209" s="176"/>
      <c r="D209" s="176"/>
      <c r="E209" s="176"/>
      <c r="F209" s="176"/>
      <c r="G209" s="175"/>
      <c r="H209" s="175"/>
      <c r="I209" s="175"/>
      <c r="J209" s="175"/>
      <c r="L209" s="175"/>
      <c r="T209" s="176"/>
      <c r="U209" s="176"/>
      <c r="V209" s="176"/>
      <c r="W209" s="176"/>
      <c r="X209" s="175"/>
      <c r="Y209" s="175"/>
      <c r="Z209" s="175"/>
      <c r="AA209" s="175"/>
      <c r="AC209" s="175"/>
      <c r="AL209" s="106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</row>
    <row r="210" spans="3:48" x14ac:dyDescent="0.35">
      <c r="C210" s="176"/>
      <c r="D210" s="176"/>
      <c r="E210" s="176"/>
      <c r="F210" s="176"/>
      <c r="G210" s="175"/>
      <c r="H210" s="175"/>
      <c r="I210" s="175"/>
      <c r="J210" s="175"/>
      <c r="L210" s="175"/>
      <c r="T210" s="176"/>
      <c r="U210" s="176"/>
      <c r="V210" s="176"/>
      <c r="W210" s="176"/>
      <c r="X210" s="175"/>
      <c r="Y210" s="175"/>
      <c r="Z210" s="175"/>
      <c r="AA210" s="175"/>
      <c r="AC210" s="175"/>
      <c r="AL210" s="106"/>
      <c r="AM210" s="104"/>
      <c r="AN210" s="104"/>
      <c r="AO210" s="104"/>
      <c r="AP210" s="104"/>
      <c r="AQ210" s="104"/>
      <c r="AR210" s="104"/>
      <c r="AS210" s="104"/>
      <c r="AT210" s="104"/>
      <c r="AU210" s="104"/>
      <c r="AV210" s="104"/>
    </row>
    <row r="211" spans="3:48" x14ac:dyDescent="0.35">
      <c r="C211" s="176"/>
      <c r="D211" s="176"/>
      <c r="E211" s="176"/>
      <c r="F211" s="176"/>
      <c r="G211" s="175"/>
      <c r="H211" s="175"/>
      <c r="I211" s="175"/>
      <c r="J211" s="175"/>
      <c r="L211" s="175"/>
      <c r="T211" s="176"/>
      <c r="U211" s="176"/>
      <c r="V211" s="176"/>
      <c r="W211" s="176"/>
      <c r="X211" s="175"/>
      <c r="Y211" s="175"/>
      <c r="Z211" s="175"/>
      <c r="AA211" s="175"/>
      <c r="AC211" s="175"/>
      <c r="AL211" s="106"/>
      <c r="AM211" s="104"/>
      <c r="AN211" s="104"/>
      <c r="AO211" s="104"/>
      <c r="AP211" s="104"/>
      <c r="AQ211" s="104"/>
      <c r="AR211" s="104"/>
      <c r="AS211" s="104"/>
      <c r="AT211" s="104"/>
      <c r="AU211" s="104"/>
      <c r="AV211" s="104"/>
    </row>
    <row r="212" spans="3:48" x14ac:dyDescent="0.35">
      <c r="C212" s="176"/>
      <c r="D212" s="176"/>
      <c r="E212" s="176"/>
      <c r="F212" s="176"/>
      <c r="G212" s="175"/>
      <c r="H212" s="175"/>
      <c r="I212" s="175"/>
      <c r="J212" s="175"/>
      <c r="L212" s="175"/>
      <c r="T212" s="176"/>
      <c r="U212" s="176"/>
      <c r="V212" s="176"/>
      <c r="W212" s="176"/>
      <c r="X212" s="175"/>
      <c r="Y212" s="175"/>
      <c r="Z212" s="175"/>
      <c r="AA212" s="175"/>
      <c r="AC212" s="175"/>
      <c r="AL212" s="106"/>
      <c r="AM212" s="104"/>
      <c r="AN212" s="104"/>
      <c r="AO212" s="104"/>
      <c r="AP212" s="104"/>
      <c r="AQ212" s="104"/>
      <c r="AR212" s="104"/>
      <c r="AS212" s="104"/>
      <c r="AT212" s="104"/>
      <c r="AU212" s="104"/>
      <c r="AV212" s="104"/>
    </row>
    <row r="213" spans="3:48" x14ac:dyDescent="0.35">
      <c r="C213" s="176"/>
      <c r="D213" s="176"/>
      <c r="E213" s="176"/>
      <c r="F213" s="176"/>
      <c r="G213" s="175"/>
      <c r="H213" s="175"/>
      <c r="I213" s="175"/>
      <c r="J213" s="175"/>
      <c r="L213" s="175"/>
      <c r="T213" s="176"/>
      <c r="U213" s="176"/>
      <c r="V213" s="176"/>
      <c r="W213" s="176"/>
      <c r="X213" s="175"/>
      <c r="Y213" s="175"/>
      <c r="Z213" s="175"/>
      <c r="AA213" s="175"/>
      <c r="AC213" s="175"/>
      <c r="AL213" s="106"/>
      <c r="AM213" s="104"/>
      <c r="AN213" s="104"/>
      <c r="AO213" s="104"/>
      <c r="AP213" s="104"/>
      <c r="AQ213" s="104"/>
      <c r="AR213" s="104"/>
      <c r="AS213" s="104"/>
      <c r="AT213" s="104"/>
      <c r="AU213" s="104"/>
      <c r="AV213" s="104"/>
    </row>
    <row r="214" spans="3:48" x14ac:dyDescent="0.35">
      <c r="C214" s="176"/>
      <c r="D214" s="176"/>
      <c r="E214" s="176"/>
      <c r="F214" s="176"/>
      <c r="G214" s="175"/>
      <c r="H214" s="175"/>
      <c r="I214" s="175"/>
      <c r="J214" s="175"/>
      <c r="L214" s="175"/>
      <c r="T214" s="176"/>
      <c r="U214" s="176"/>
      <c r="V214" s="176"/>
      <c r="W214" s="176"/>
      <c r="X214" s="175"/>
      <c r="Y214" s="175"/>
      <c r="Z214" s="175"/>
      <c r="AA214" s="175"/>
      <c r="AC214" s="175"/>
      <c r="AL214" s="106"/>
      <c r="AM214" s="104"/>
      <c r="AN214" s="104"/>
      <c r="AO214" s="104"/>
      <c r="AP214" s="104"/>
      <c r="AQ214" s="104"/>
      <c r="AR214" s="104"/>
      <c r="AS214" s="104"/>
      <c r="AT214" s="104"/>
      <c r="AU214" s="104"/>
      <c r="AV214" s="104"/>
    </row>
    <row r="215" spans="3:48" x14ac:dyDescent="0.35">
      <c r="C215" s="176"/>
      <c r="D215" s="176"/>
      <c r="E215" s="176"/>
      <c r="F215" s="176"/>
      <c r="G215" s="175"/>
      <c r="H215" s="175"/>
      <c r="I215" s="175"/>
      <c r="J215" s="175"/>
      <c r="L215" s="175"/>
      <c r="T215" s="176"/>
      <c r="U215" s="176"/>
      <c r="V215" s="176"/>
      <c r="W215" s="176"/>
      <c r="X215" s="175"/>
      <c r="Y215" s="175"/>
      <c r="Z215" s="175"/>
      <c r="AA215" s="175"/>
      <c r="AC215" s="175"/>
      <c r="AL215" s="106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</row>
    <row r="216" spans="3:48" x14ac:dyDescent="0.35">
      <c r="C216" s="176"/>
      <c r="D216" s="176"/>
      <c r="E216" s="176"/>
      <c r="F216" s="176"/>
      <c r="G216" s="175"/>
      <c r="H216" s="175"/>
      <c r="I216" s="175"/>
      <c r="J216" s="175"/>
      <c r="L216" s="175"/>
      <c r="T216" s="176"/>
      <c r="U216" s="176"/>
      <c r="V216" s="176"/>
      <c r="W216" s="176"/>
      <c r="X216" s="175"/>
      <c r="Y216" s="175"/>
      <c r="Z216" s="175"/>
      <c r="AA216" s="175"/>
      <c r="AC216" s="175"/>
      <c r="AL216" s="106"/>
      <c r="AM216" s="104"/>
      <c r="AN216" s="104"/>
      <c r="AO216" s="104"/>
      <c r="AP216" s="104"/>
      <c r="AQ216" s="104"/>
      <c r="AR216" s="104"/>
      <c r="AS216" s="104"/>
      <c r="AT216" s="104"/>
      <c r="AU216" s="104"/>
      <c r="AV216" s="104"/>
    </row>
    <row r="217" spans="3:48" x14ac:dyDescent="0.35">
      <c r="C217" s="176"/>
      <c r="D217" s="176"/>
      <c r="E217" s="176"/>
      <c r="F217" s="176"/>
      <c r="G217" s="175"/>
      <c r="H217" s="175"/>
      <c r="I217" s="175"/>
      <c r="J217" s="175"/>
      <c r="L217" s="175"/>
      <c r="T217" s="176"/>
      <c r="U217" s="176"/>
      <c r="V217" s="176"/>
      <c r="W217" s="176"/>
      <c r="X217" s="175"/>
      <c r="Y217" s="175"/>
      <c r="Z217" s="175"/>
      <c r="AA217" s="175"/>
      <c r="AC217" s="175"/>
      <c r="AL217" s="106"/>
      <c r="AM217" s="104"/>
      <c r="AN217" s="104"/>
      <c r="AO217" s="104"/>
      <c r="AP217" s="104"/>
      <c r="AQ217" s="104"/>
      <c r="AR217" s="104"/>
      <c r="AS217" s="104"/>
      <c r="AT217" s="104"/>
      <c r="AU217" s="104"/>
      <c r="AV217" s="104"/>
    </row>
    <row r="218" spans="3:48" x14ac:dyDescent="0.35">
      <c r="C218" s="176"/>
      <c r="D218" s="176"/>
      <c r="E218" s="176"/>
      <c r="F218" s="176"/>
      <c r="G218" s="175"/>
      <c r="H218" s="175"/>
      <c r="I218" s="175"/>
      <c r="J218" s="175"/>
      <c r="L218" s="175"/>
      <c r="T218" s="176"/>
      <c r="U218" s="176"/>
      <c r="V218" s="176"/>
      <c r="W218" s="176"/>
      <c r="X218" s="175"/>
      <c r="Y218" s="175"/>
      <c r="Z218" s="175"/>
      <c r="AA218" s="175"/>
      <c r="AC218" s="175"/>
      <c r="AL218" s="106"/>
      <c r="AM218" s="104"/>
      <c r="AN218" s="104"/>
      <c r="AO218" s="104"/>
      <c r="AP218" s="104"/>
      <c r="AQ218" s="104"/>
      <c r="AR218" s="104"/>
      <c r="AS218" s="104"/>
      <c r="AT218" s="104"/>
      <c r="AU218" s="104"/>
      <c r="AV218" s="104"/>
    </row>
    <row r="219" spans="3:48" x14ac:dyDescent="0.35">
      <c r="C219" s="176"/>
      <c r="D219" s="176"/>
      <c r="E219" s="176"/>
      <c r="F219" s="176"/>
      <c r="G219" s="175"/>
      <c r="H219" s="175"/>
      <c r="I219" s="175"/>
      <c r="J219" s="175"/>
      <c r="L219" s="175"/>
      <c r="T219" s="176"/>
      <c r="U219" s="176"/>
      <c r="V219" s="176"/>
      <c r="W219" s="176"/>
      <c r="X219" s="175"/>
      <c r="Y219" s="175"/>
      <c r="Z219" s="175"/>
      <c r="AA219" s="175"/>
      <c r="AC219" s="175"/>
      <c r="AL219" s="106"/>
      <c r="AM219" s="104"/>
      <c r="AN219" s="104"/>
      <c r="AO219" s="104"/>
      <c r="AP219" s="104"/>
      <c r="AQ219" s="104"/>
      <c r="AR219" s="104"/>
      <c r="AS219" s="104"/>
      <c r="AT219" s="104"/>
      <c r="AU219" s="104"/>
      <c r="AV219" s="104"/>
    </row>
    <row r="220" spans="3:48" x14ac:dyDescent="0.35">
      <c r="C220" s="176"/>
      <c r="D220" s="176"/>
      <c r="E220" s="176"/>
      <c r="F220" s="176"/>
      <c r="G220" s="175"/>
      <c r="H220" s="175"/>
      <c r="I220" s="175"/>
      <c r="J220" s="175"/>
      <c r="L220" s="175"/>
      <c r="T220" s="176"/>
      <c r="U220" s="176"/>
      <c r="V220" s="176"/>
      <c r="W220" s="176"/>
      <c r="X220" s="175"/>
      <c r="Y220" s="175"/>
      <c r="Z220" s="175"/>
      <c r="AA220" s="175"/>
      <c r="AC220" s="175"/>
      <c r="AL220" s="106"/>
      <c r="AM220" s="104"/>
      <c r="AN220" s="104"/>
      <c r="AO220" s="104"/>
      <c r="AP220" s="104"/>
      <c r="AQ220" s="104"/>
      <c r="AR220" s="104"/>
      <c r="AS220" s="104"/>
      <c r="AT220" s="104"/>
      <c r="AU220" s="104"/>
      <c r="AV220" s="104"/>
    </row>
    <row r="221" spans="3:48" x14ac:dyDescent="0.35">
      <c r="C221" s="176"/>
      <c r="D221" s="176"/>
      <c r="E221" s="176"/>
      <c r="F221" s="176"/>
      <c r="G221" s="175"/>
      <c r="H221" s="175"/>
      <c r="I221" s="175"/>
      <c r="J221" s="175"/>
      <c r="L221" s="175"/>
      <c r="T221" s="176"/>
      <c r="U221" s="176"/>
      <c r="V221" s="176"/>
      <c r="W221" s="176"/>
      <c r="X221" s="175"/>
      <c r="Y221" s="175"/>
      <c r="Z221" s="175"/>
      <c r="AA221" s="175"/>
      <c r="AC221" s="175"/>
      <c r="AL221" s="106"/>
      <c r="AM221" s="104"/>
      <c r="AN221" s="104"/>
      <c r="AO221" s="104"/>
      <c r="AP221" s="104"/>
      <c r="AQ221" s="104"/>
      <c r="AR221" s="104"/>
      <c r="AS221" s="104"/>
      <c r="AT221" s="104"/>
      <c r="AU221" s="104"/>
      <c r="AV221" s="104"/>
    </row>
    <row r="222" spans="3:48" x14ac:dyDescent="0.35">
      <c r="C222" s="176"/>
      <c r="D222" s="176"/>
      <c r="E222" s="176"/>
      <c r="F222" s="176"/>
      <c r="G222" s="175"/>
      <c r="H222" s="175"/>
      <c r="I222" s="175"/>
      <c r="J222" s="175"/>
      <c r="L222" s="175"/>
      <c r="T222" s="176"/>
      <c r="U222" s="176"/>
      <c r="V222" s="176"/>
      <c r="W222" s="176"/>
      <c r="X222" s="175"/>
      <c r="Y222" s="175"/>
      <c r="Z222" s="175"/>
      <c r="AA222" s="175"/>
      <c r="AC222" s="175"/>
      <c r="AL222" s="106"/>
      <c r="AM222" s="104"/>
      <c r="AN222" s="104"/>
      <c r="AO222" s="104"/>
      <c r="AP222" s="104"/>
      <c r="AQ222" s="104"/>
      <c r="AR222" s="104"/>
      <c r="AS222" s="104"/>
      <c r="AT222" s="104"/>
      <c r="AU222" s="104"/>
      <c r="AV222" s="104"/>
    </row>
    <row r="223" spans="3:48" x14ac:dyDescent="0.35">
      <c r="C223" s="176"/>
      <c r="D223" s="176"/>
      <c r="E223" s="176"/>
      <c r="F223" s="176"/>
      <c r="G223" s="175"/>
      <c r="H223" s="175"/>
      <c r="I223" s="175"/>
      <c r="J223" s="175"/>
      <c r="L223" s="175"/>
      <c r="T223" s="176"/>
      <c r="U223" s="176"/>
      <c r="V223" s="176"/>
      <c r="W223" s="176"/>
      <c r="X223" s="175"/>
      <c r="Y223" s="175"/>
      <c r="Z223" s="175"/>
      <c r="AA223" s="175"/>
      <c r="AC223" s="175"/>
      <c r="AL223" s="106"/>
      <c r="AM223" s="104"/>
      <c r="AN223" s="104"/>
      <c r="AO223" s="104"/>
      <c r="AP223" s="104"/>
      <c r="AQ223" s="104"/>
      <c r="AR223" s="104"/>
      <c r="AS223" s="104"/>
      <c r="AT223" s="104"/>
      <c r="AU223" s="104"/>
      <c r="AV223" s="104"/>
    </row>
    <row r="224" spans="3:48" x14ac:dyDescent="0.35">
      <c r="C224" s="176"/>
      <c r="D224" s="176"/>
      <c r="E224" s="176"/>
      <c r="F224" s="176"/>
      <c r="G224" s="175"/>
      <c r="H224" s="175"/>
      <c r="I224" s="175"/>
      <c r="J224" s="175"/>
      <c r="L224" s="175"/>
      <c r="T224" s="176"/>
      <c r="U224" s="176"/>
      <c r="V224" s="176"/>
      <c r="W224" s="176"/>
      <c r="X224" s="175"/>
      <c r="Y224" s="175"/>
      <c r="Z224" s="175"/>
      <c r="AA224" s="175"/>
      <c r="AC224" s="175"/>
      <c r="AL224" s="106"/>
      <c r="AM224" s="104"/>
      <c r="AN224" s="104"/>
      <c r="AO224" s="104"/>
      <c r="AP224" s="104"/>
      <c r="AQ224" s="104"/>
      <c r="AR224" s="104"/>
      <c r="AS224" s="104"/>
      <c r="AT224" s="104"/>
      <c r="AU224" s="104"/>
      <c r="AV224" s="104"/>
    </row>
    <row r="225" spans="3:48" x14ac:dyDescent="0.35">
      <c r="C225" s="176"/>
      <c r="D225" s="176"/>
      <c r="E225" s="176"/>
      <c r="F225" s="176"/>
      <c r="G225" s="175"/>
      <c r="H225" s="175"/>
      <c r="I225" s="175"/>
      <c r="J225" s="175"/>
      <c r="L225" s="175"/>
      <c r="T225" s="176"/>
      <c r="U225" s="176"/>
      <c r="V225" s="176"/>
      <c r="W225" s="176"/>
      <c r="X225" s="175"/>
      <c r="Y225" s="175"/>
      <c r="Z225" s="175"/>
      <c r="AA225" s="175"/>
      <c r="AC225" s="175"/>
      <c r="AL225" s="106"/>
      <c r="AM225" s="104"/>
      <c r="AN225" s="104"/>
      <c r="AO225" s="104"/>
      <c r="AP225" s="104"/>
      <c r="AQ225" s="104"/>
      <c r="AR225" s="104"/>
      <c r="AS225" s="104"/>
      <c r="AT225" s="104"/>
      <c r="AU225" s="104"/>
      <c r="AV225" s="104"/>
    </row>
    <row r="226" spans="3:48" x14ac:dyDescent="0.35">
      <c r="C226" s="176"/>
      <c r="D226" s="176"/>
      <c r="E226" s="176"/>
      <c r="F226" s="176"/>
      <c r="G226" s="175"/>
      <c r="H226" s="175"/>
      <c r="I226" s="175"/>
      <c r="J226" s="175"/>
      <c r="L226" s="175"/>
      <c r="T226" s="176"/>
      <c r="U226" s="176"/>
      <c r="V226" s="176"/>
      <c r="W226" s="176"/>
      <c r="X226" s="175"/>
      <c r="Y226" s="175"/>
      <c r="Z226" s="175"/>
      <c r="AA226" s="175"/>
      <c r="AC226" s="175"/>
      <c r="AL226" s="106"/>
      <c r="AM226" s="104"/>
      <c r="AN226" s="104"/>
      <c r="AO226" s="104"/>
      <c r="AP226" s="104"/>
      <c r="AQ226" s="104"/>
      <c r="AR226" s="104"/>
      <c r="AS226" s="104"/>
      <c r="AT226" s="104"/>
      <c r="AU226" s="104"/>
      <c r="AV226" s="104"/>
    </row>
    <row r="227" spans="3:48" x14ac:dyDescent="0.35">
      <c r="C227" s="176"/>
      <c r="D227" s="176"/>
      <c r="E227" s="176"/>
      <c r="F227" s="176"/>
      <c r="G227" s="175"/>
      <c r="H227" s="175"/>
      <c r="I227" s="175"/>
      <c r="J227" s="175"/>
      <c r="L227" s="175"/>
      <c r="T227" s="176"/>
      <c r="U227" s="176"/>
      <c r="V227" s="176"/>
      <c r="W227" s="176"/>
      <c r="X227" s="175"/>
      <c r="Y227" s="175"/>
      <c r="Z227" s="175"/>
      <c r="AA227" s="175"/>
      <c r="AC227" s="175"/>
      <c r="AL227" s="106"/>
      <c r="AM227" s="104"/>
      <c r="AN227" s="104"/>
      <c r="AO227" s="104"/>
      <c r="AP227" s="104"/>
      <c r="AQ227" s="104"/>
      <c r="AR227" s="104"/>
      <c r="AS227" s="104"/>
      <c r="AT227" s="104"/>
      <c r="AU227" s="104"/>
      <c r="AV227" s="104"/>
    </row>
    <row r="228" spans="3:48" x14ac:dyDescent="0.35">
      <c r="C228" s="176"/>
      <c r="D228" s="176"/>
      <c r="E228" s="176"/>
      <c r="F228" s="176"/>
      <c r="G228" s="175"/>
      <c r="H228" s="175"/>
      <c r="I228" s="175"/>
      <c r="J228" s="175"/>
      <c r="L228" s="175"/>
      <c r="T228" s="176"/>
      <c r="U228" s="176"/>
      <c r="V228" s="176"/>
      <c r="W228" s="176"/>
      <c r="X228" s="175"/>
      <c r="Y228" s="175"/>
      <c r="Z228" s="175"/>
      <c r="AA228" s="175"/>
      <c r="AC228" s="175"/>
      <c r="AL228" s="106"/>
      <c r="AM228" s="104"/>
      <c r="AN228" s="104"/>
      <c r="AO228" s="104"/>
      <c r="AP228" s="104"/>
      <c r="AQ228" s="104"/>
      <c r="AR228" s="104"/>
      <c r="AS228" s="104"/>
      <c r="AT228" s="104"/>
      <c r="AU228" s="104"/>
      <c r="AV228" s="104"/>
    </row>
    <row r="229" spans="3:48" x14ac:dyDescent="0.35">
      <c r="C229" s="176"/>
      <c r="D229" s="176"/>
      <c r="E229" s="176"/>
      <c r="F229" s="176"/>
      <c r="G229" s="175"/>
      <c r="H229" s="175"/>
      <c r="I229" s="175"/>
      <c r="J229" s="175"/>
      <c r="L229" s="175"/>
      <c r="T229" s="176"/>
      <c r="U229" s="176"/>
      <c r="V229" s="176"/>
      <c r="W229" s="176"/>
      <c r="X229" s="175"/>
      <c r="Y229" s="175"/>
      <c r="Z229" s="175"/>
      <c r="AA229" s="175"/>
      <c r="AC229" s="175"/>
      <c r="AL229" s="106"/>
      <c r="AM229" s="104"/>
      <c r="AN229" s="104"/>
      <c r="AO229" s="104"/>
      <c r="AP229" s="104"/>
      <c r="AQ229" s="104"/>
      <c r="AR229" s="104"/>
      <c r="AS229" s="104"/>
      <c r="AT229" s="104"/>
      <c r="AU229" s="104"/>
      <c r="AV229" s="104"/>
    </row>
    <row r="230" spans="3:48" x14ac:dyDescent="0.35">
      <c r="C230" s="176"/>
      <c r="D230" s="176"/>
      <c r="E230" s="176"/>
      <c r="F230" s="176"/>
      <c r="G230" s="175"/>
      <c r="H230" s="175"/>
      <c r="I230" s="175"/>
      <c r="J230" s="175"/>
      <c r="L230" s="175"/>
      <c r="T230" s="176"/>
      <c r="U230" s="176"/>
      <c r="V230" s="176"/>
      <c r="W230" s="176"/>
      <c r="X230" s="175"/>
      <c r="Y230" s="175"/>
      <c r="Z230" s="175"/>
      <c r="AA230" s="175"/>
      <c r="AC230" s="175"/>
      <c r="AL230" s="106"/>
      <c r="AM230" s="104"/>
      <c r="AN230" s="104"/>
      <c r="AO230" s="104"/>
      <c r="AP230" s="104"/>
      <c r="AQ230" s="104"/>
      <c r="AR230" s="104"/>
      <c r="AS230" s="104"/>
      <c r="AT230" s="104"/>
      <c r="AU230" s="104"/>
      <c r="AV230" s="104"/>
    </row>
    <row r="231" spans="3:48" x14ac:dyDescent="0.35">
      <c r="C231" s="176"/>
      <c r="D231" s="176"/>
      <c r="E231" s="176"/>
      <c r="F231" s="176"/>
      <c r="G231" s="175"/>
      <c r="H231" s="175"/>
      <c r="I231" s="175"/>
      <c r="J231" s="175"/>
      <c r="L231" s="175"/>
      <c r="T231" s="176"/>
      <c r="U231" s="176"/>
      <c r="V231" s="176"/>
      <c r="W231" s="176"/>
      <c r="X231" s="175"/>
      <c r="Y231" s="175"/>
      <c r="Z231" s="175"/>
      <c r="AA231" s="175"/>
      <c r="AC231" s="175"/>
      <c r="AL231" s="106"/>
      <c r="AM231" s="104"/>
      <c r="AN231" s="104"/>
      <c r="AO231" s="104"/>
      <c r="AP231" s="104"/>
      <c r="AQ231" s="104"/>
      <c r="AR231" s="104"/>
      <c r="AS231" s="104"/>
      <c r="AT231" s="104"/>
      <c r="AU231" s="104"/>
      <c r="AV231" s="104"/>
    </row>
    <row r="232" spans="3:48" x14ac:dyDescent="0.35">
      <c r="C232" s="176"/>
      <c r="D232" s="176"/>
      <c r="E232" s="176"/>
      <c r="F232" s="176"/>
      <c r="G232" s="175"/>
      <c r="H232" s="175"/>
      <c r="I232" s="175"/>
      <c r="J232" s="175"/>
      <c r="L232" s="175"/>
      <c r="T232" s="176"/>
      <c r="U232" s="176"/>
      <c r="V232" s="176"/>
      <c r="W232" s="176"/>
      <c r="X232" s="175"/>
      <c r="Y232" s="175"/>
      <c r="Z232" s="175"/>
      <c r="AA232" s="175"/>
      <c r="AC232" s="175"/>
      <c r="AL232" s="106"/>
      <c r="AM232" s="104"/>
      <c r="AN232" s="104"/>
      <c r="AO232" s="104"/>
      <c r="AP232" s="104"/>
      <c r="AQ232" s="104"/>
      <c r="AR232" s="104"/>
      <c r="AS232" s="104"/>
      <c r="AT232" s="104"/>
      <c r="AU232" s="104"/>
      <c r="AV232" s="104"/>
    </row>
    <row r="233" spans="3:48" x14ac:dyDescent="0.35">
      <c r="C233" s="176"/>
      <c r="D233" s="176"/>
      <c r="E233" s="176"/>
      <c r="F233" s="176"/>
      <c r="G233" s="175"/>
      <c r="H233" s="175"/>
      <c r="I233" s="175"/>
      <c r="J233" s="175"/>
      <c r="L233" s="175"/>
      <c r="T233" s="176"/>
      <c r="U233" s="176"/>
      <c r="V233" s="176"/>
      <c r="W233" s="176"/>
      <c r="X233" s="175"/>
      <c r="Y233" s="175"/>
      <c r="Z233" s="175"/>
      <c r="AA233" s="175"/>
      <c r="AC233" s="175"/>
      <c r="AL233" s="106"/>
      <c r="AM233" s="104"/>
      <c r="AN233" s="104"/>
      <c r="AO233" s="104"/>
      <c r="AP233" s="104"/>
      <c r="AQ233" s="104"/>
      <c r="AR233" s="104"/>
      <c r="AS233" s="104"/>
      <c r="AT233" s="104"/>
      <c r="AU233" s="104"/>
      <c r="AV233" s="104"/>
    </row>
    <row r="234" spans="3:48" x14ac:dyDescent="0.35">
      <c r="C234" s="176"/>
      <c r="D234" s="176"/>
      <c r="E234" s="176"/>
      <c r="F234" s="176"/>
      <c r="G234" s="175"/>
      <c r="H234" s="175"/>
      <c r="I234" s="175"/>
      <c r="J234" s="175"/>
      <c r="L234" s="175"/>
      <c r="T234" s="176"/>
      <c r="U234" s="176"/>
      <c r="V234" s="176"/>
      <c r="W234" s="176"/>
      <c r="X234" s="175"/>
      <c r="Y234" s="175"/>
      <c r="Z234" s="175"/>
      <c r="AA234" s="175"/>
      <c r="AC234" s="175"/>
      <c r="AL234" s="106"/>
      <c r="AM234" s="104"/>
      <c r="AN234" s="104"/>
      <c r="AO234" s="104"/>
      <c r="AP234" s="104"/>
      <c r="AQ234" s="104"/>
      <c r="AR234" s="104"/>
      <c r="AS234" s="104"/>
      <c r="AT234" s="104"/>
      <c r="AU234" s="104"/>
      <c r="AV234" s="104"/>
    </row>
    <row r="235" spans="3:48" x14ac:dyDescent="0.35">
      <c r="C235" s="176"/>
      <c r="D235" s="176"/>
      <c r="E235" s="176"/>
      <c r="F235" s="176"/>
      <c r="G235" s="175"/>
      <c r="H235" s="175"/>
      <c r="I235" s="175"/>
      <c r="J235" s="175"/>
      <c r="L235" s="175"/>
      <c r="T235" s="176"/>
      <c r="U235" s="176"/>
      <c r="V235" s="176"/>
      <c r="W235" s="176"/>
      <c r="X235" s="175"/>
      <c r="Y235" s="175"/>
      <c r="Z235" s="175"/>
      <c r="AA235" s="175"/>
      <c r="AC235" s="175"/>
      <c r="AL235" s="106"/>
      <c r="AM235" s="104"/>
      <c r="AN235" s="104"/>
      <c r="AO235" s="104"/>
      <c r="AP235" s="104"/>
      <c r="AQ235" s="104"/>
      <c r="AR235" s="104"/>
      <c r="AS235" s="104"/>
      <c r="AT235" s="104"/>
      <c r="AU235" s="104"/>
      <c r="AV235" s="104"/>
    </row>
    <row r="236" spans="3:48" x14ac:dyDescent="0.35">
      <c r="C236" s="176"/>
      <c r="D236" s="176"/>
      <c r="E236" s="176"/>
      <c r="F236" s="176"/>
      <c r="G236" s="175"/>
      <c r="H236" s="175"/>
      <c r="I236" s="175"/>
      <c r="J236" s="175"/>
      <c r="L236" s="175"/>
      <c r="T236" s="176"/>
      <c r="U236" s="176"/>
      <c r="V236" s="176"/>
      <c r="W236" s="176"/>
      <c r="X236" s="175"/>
      <c r="Y236" s="175"/>
      <c r="Z236" s="175"/>
      <c r="AA236" s="175"/>
      <c r="AC236" s="175"/>
      <c r="AL236" s="106"/>
      <c r="AM236" s="104"/>
      <c r="AN236" s="104"/>
      <c r="AO236" s="104"/>
      <c r="AP236" s="104"/>
      <c r="AQ236" s="104"/>
      <c r="AR236" s="104"/>
      <c r="AS236" s="104"/>
      <c r="AT236" s="104"/>
      <c r="AU236" s="104"/>
      <c r="AV236" s="104"/>
    </row>
    <row r="237" spans="3:48" x14ac:dyDescent="0.35">
      <c r="C237" s="176"/>
      <c r="D237" s="176"/>
      <c r="E237" s="176"/>
      <c r="F237" s="176"/>
      <c r="G237" s="175"/>
      <c r="H237" s="175"/>
      <c r="I237" s="175"/>
      <c r="J237" s="175"/>
      <c r="L237" s="175"/>
      <c r="T237" s="176"/>
      <c r="U237" s="176"/>
      <c r="V237" s="176"/>
      <c r="W237" s="176"/>
      <c r="X237" s="175"/>
      <c r="Y237" s="175"/>
      <c r="Z237" s="175"/>
      <c r="AA237" s="175"/>
      <c r="AC237" s="175"/>
      <c r="AL237" s="106"/>
      <c r="AM237" s="104"/>
      <c r="AN237" s="104"/>
      <c r="AO237" s="104"/>
      <c r="AP237" s="104"/>
      <c r="AQ237" s="104"/>
      <c r="AR237" s="104"/>
      <c r="AS237" s="104"/>
      <c r="AT237" s="104"/>
      <c r="AU237" s="104"/>
      <c r="AV237" s="104"/>
    </row>
    <row r="238" spans="3:48" x14ac:dyDescent="0.35">
      <c r="C238" s="176"/>
      <c r="D238" s="176"/>
      <c r="E238" s="176"/>
      <c r="F238" s="176"/>
      <c r="G238" s="175"/>
      <c r="H238" s="175"/>
      <c r="I238" s="175"/>
      <c r="J238" s="175"/>
      <c r="L238" s="175"/>
      <c r="T238" s="176"/>
      <c r="U238" s="176"/>
      <c r="V238" s="176"/>
      <c r="W238" s="176"/>
      <c r="X238" s="175"/>
      <c r="Y238" s="175"/>
      <c r="Z238" s="175"/>
      <c r="AA238" s="175"/>
      <c r="AC238" s="175"/>
      <c r="AL238" s="106"/>
      <c r="AM238" s="104"/>
      <c r="AN238" s="104"/>
      <c r="AO238" s="104"/>
      <c r="AP238" s="104"/>
      <c r="AQ238" s="104"/>
      <c r="AR238" s="104"/>
      <c r="AS238" s="104"/>
      <c r="AT238" s="104"/>
      <c r="AU238" s="104"/>
      <c r="AV238" s="104"/>
    </row>
    <row r="239" spans="3:48" x14ac:dyDescent="0.35">
      <c r="C239" s="176"/>
      <c r="D239" s="176"/>
      <c r="E239" s="176"/>
      <c r="F239" s="176"/>
      <c r="G239" s="175"/>
      <c r="H239" s="175"/>
      <c r="I239" s="175"/>
      <c r="J239" s="175"/>
      <c r="L239" s="175"/>
      <c r="T239" s="176"/>
      <c r="U239" s="176"/>
      <c r="V239" s="176"/>
      <c r="W239" s="176"/>
      <c r="X239" s="175"/>
      <c r="Y239" s="175"/>
      <c r="Z239" s="175"/>
      <c r="AA239" s="175"/>
      <c r="AC239" s="175"/>
      <c r="AL239" s="106"/>
      <c r="AM239" s="104"/>
      <c r="AN239" s="104"/>
      <c r="AO239" s="104"/>
      <c r="AP239" s="104"/>
      <c r="AQ239" s="104"/>
      <c r="AR239" s="104"/>
      <c r="AS239" s="104"/>
      <c r="AT239" s="104"/>
      <c r="AU239" s="104"/>
      <c r="AV239" s="104"/>
    </row>
    <row r="240" spans="3:48" x14ac:dyDescent="0.35">
      <c r="C240" s="176"/>
      <c r="D240" s="176"/>
      <c r="E240" s="176"/>
      <c r="F240" s="176"/>
      <c r="G240" s="175"/>
      <c r="H240" s="175"/>
      <c r="I240" s="175"/>
      <c r="J240" s="175"/>
      <c r="L240" s="175"/>
      <c r="T240" s="176"/>
      <c r="U240" s="176"/>
      <c r="V240" s="176"/>
      <c r="W240" s="176"/>
      <c r="X240" s="175"/>
      <c r="Y240" s="175"/>
      <c r="Z240" s="175"/>
      <c r="AA240" s="175"/>
      <c r="AC240" s="175"/>
      <c r="AL240" s="106"/>
      <c r="AM240" s="104"/>
      <c r="AN240" s="104"/>
      <c r="AO240" s="104"/>
      <c r="AP240" s="104"/>
      <c r="AQ240" s="104"/>
      <c r="AR240" s="104"/>
      <c r="AS240" s="104"/>
      <c r="AT240" s="104"/>
      <c r="AU240" s="104"/>
      <c r="AV240" s="104"/>
    </row>
    <row r="241" spans="3:48" x14ac:dyDescent="0.35">
      <c r="C241" s="176"/>
      <c r="D241" s="176"/>
      <c r="E241" s="176"/>
      <c r="F241" s="176"/>
      <c r="G241" s="175"/>
      <c r="H241" s="175"/>
      <c r="I241" s="175"/>
      <c r="J241" s="175"/>
      <c r="L241" s="175"/>
      <c r="T241" s="176"/>
      <c r="U241" s="176"/>
      <c r="V241" s="176"/>
      <c r="W241" s="176"/>
      <c r="X241" s="175"/>
      <c r="Y241" s="175"/>
      <c r="Z241" s="175"/>
      <c r="AA241" s="175"/>
      <c r="AC241" s="175"/>
      <c r="AL241" s="106"/>
      <c r="AM241" s="104"/>
      <c r="AN241" s="104"/>
      <c r="AO241" s="104"/>
      <c r="AP241" s="104"/>
      <c r="AQ241" s="104"/>
      <c r="AR241" s="104"/>
      <c r="AS241" s="104"/>
      <c r="AT241" s="104"/>
      <c r="AU241" s="104"/>
      <c r="AV241" s="104"/>
    </row>
    <row r="242" spans="3:48" x14ac:dyDescent="0.35">
      <c r="C242" s="176"/>
      <c r="D242" s="176"/>
      <c r="E242" s="176"/>
      <c r="F242" s="176"/>
      <c r="G242" s="175"/>
      <c r="H242" s="175"/>
      <c r="I242" s="175"/>
      <c r="J242" s="175"/>
      <c r="L242" s="175"/>
      <c r="T242" s="176"/>
      <c r="U242" s="176"/>
      <c r="V242" s="176"/>
      <c r="W242" s="176"/>
      <c r="X242" s="175"/>
      <c r="Y242" s="175"/>
      <c r="Z242" s="175"/>
      <c r="AA242" s="175"/>
      <c r="AC242" s="175"/>
      <c r="AL242" s="106"/>
      <c r="AM242" s="104"/>
      <c r="AN242" s="104"/>
      <c r="AO242" s="104"/>
      <c r="AP242" s="104"/>
      <c r="AQ242" s="104"/>
      <c r="AR242" s="104"/>
      <c r="AS242" s="104"/>
      <c r="AT242" s="104"/>
      <c r="AU242" s="104"/>
      <c r="AV242" s="104"/>
    </row>
    <row r="243" spans="3:48" x14ac:dyDescent="0.35">
      <c r="C243" s="176"/>
      <c r="D243" s="176"/>
      <c r="E243" s="176"/>
      <c r="F243" s="176"/>
      <c r="G243" s="175"/>
      <c r="H243" s="175"/>
      <c r="I243" s="175"/>
      <c r="J243" s="175"/>
      <c r="L243" s="175"/>
      <c r="T243" s="176"/>
      <c r="U243" s="176"/>
      <c r="V243" s="176"/>
      <c r="W243" s="176"/>
      <c r="X243" s="175"/>
      <c r="Y243" s="175"/>
      <c r="Z243" s="175"/>
      <c r="AA243" s="175"/>
      <c r="AC243" s="175"/>
      <c r="AL243" s="106"/>
      <c r="AM243" s="104"/>
      <c r="AN243" s="104"/>
      <c r="AO243" s="104"/>
      <c r="AP243" s="104"/>
      <c r="AQ243" s="104"/>
      <c r="AR243" s="104"/>
      <c r="AS243" s="104"/>
      <c r="AT243" s="104"/>
      <c r="AU243" s="104"/>
      <c r="AV243" s="104"/>
    </row>
    <row r="244" spans="3:48" x14ac:dyDescent="0.35">
      <c r="C244" s="176"/>
      <c r="D244" s="176"/>
      <c r="E244" s="176"/>
      <c r="F244" s="176"/>
      <c r="G244" s="175"/>
      <c r="H244" s="175"/>
      <c r="I244" s="175"/>
      <c r="J244" s="175"/>
      <c r="L244" s="175"/>
      <c r="T244" s="176"/>
      <c r="U244" s="176"/>
      <c r="V244" s="176"/>
      <c r="W244" s="176"/>
      <c r="X244" s="175"/>
      <c r="Y244" s="175"/>
      <c r="Z244" s="175"/>
      <c r="AA244" s="175"/>
      <c r="AC244" s="175"/>
      <c r="AL244" s="106"/>
      <c r="AM244" s="104"/>
      <c r="AN244" s="104"/>
      <c r="AO244" s="104"/>
      <c r="AP244" s="104"/>
      <c r="AQ244" s="104"/>
      <c r="AR244" s="104"/>
      <c r="AS244" s="104"/>
      <c r="AT244" s="104"/>
      <c r="AU244" s="104"/>
      <c r="AV244" s="104"/>
    </row>
    <row r="245" spans="3:48" x14ac:dyDescent="0.35">
      <c r="C245" s="176"/>
      <c r="D245" s="176"/>
      <c r="E245" s="176"/>
      <c r="F245" s="176"/>
      <c r="G245" s="175"/>
      <c r="H245" s="175"/>
      <c r="I245" s="175"/>
      <c r="J245" s="175"/>
      <c r="L245" s="175"/>
      <c r="T245" s="176"/>
      <c r="U245" s="176"/>
      <c r="V245" s="176"/>
      <c r="W245" s="176"/>
      <c r="X245" s="175"/>
      <c r="Y245" s="175"/>
      <c r="Z245" s="175"/>
      <c r="AA245" s="175"/>
      <c r="AC245" s="175"/>
      <c r="AL245" s="106"/>
      <c r="AM245" s="104"/>
      <c r="AN245" s="104"/>
      <c r="AO245" s="104"/>
      <c r="AP245" s="104"/>
      <c r="AQ245" s="104"/>
      <c r="AR245" s="104"/>
      <c r="AS245" s="104"/>
      <c r="AT245" s="104"/>
      <c r="AU245" s="104"/>
      <c r="AV245" s="104"/>
    </row>
    <row r="246" spans="3:48" x14ac:dyDescent="0.35">
      <c r="C246" s="176"/>
      <c r="D246" s="176"/>
      <c r="E246" s="176"/>
      <c r="F246" s="176"/>
      <c r="G246" s="175"/>
      <c r="H246" s="175"/>
      <c r="I246" s="175"/>
      <c r="J246" s="175"/>
      <c r="L246" s="175"/>
      <c r="T246" s="176"/>
      <c r="U246" s="176"/>
      <c r="V246" s="176"/>
      <c r="W246" s="176"/>
      <c r="X246" s="175"/>
      <c r="Y246" s="175"/>
      <c r="Z246" s="175"/>
      <c r="AA246" s="175"/>
      <c r="AC246" s="175"/>
      <c r="AL246" s="106"/>
      <c r="AM246" s="104"/>
      <c r="AN246" s="104"/>
      <c r="AO246" s="104"/>
      <c r="AP246" s="104"/>
      <c r="AQ246" s="104"/>
      <c r="AR246" s="104"/>
      <c r="AS246" s="104"/>
      <c r="AT246" s="104"/>
      <c r="AU246" s="104"/>
      <c r="AV246" s="104"/>
    </row>
    <row r="247" spans="3:48" x14ac:dyDescent="0.35">
      <c r="C247" s="176"/>
      <c r="D247" s="176"/>
      <c r="E247" s="176"/>
      <c r="F247" s="176"/>
      <c r="G247" s="175"/>
      <c r="H247" s="175"/>
      <c r="I247" s="175"/>
      <c r="J247" s="175"/>
      <c r="L247" s="175"/>
      <c r="T247" s="176"/>
      <c r="U247" s="176"/>
      <c r="V247" s="176"/>
      <c r="W247" s="176"/>
      <c r="X247" s="175"/>
      <c r="Y247" s="175"/>
      <c r="Z247" s="175"/>
      <c r="AA247" s="175"/>
      <c r="AC247" s="175"/>
      <c r="AL247" s="106"/>
      <c r="AM247" s="104"/>
      <c r="AN247" s="104"/>
      <c r="AO247" s="104"/>
      <c r="AP247" s="104"/>
      <c r="AQ247" s="104"/>
      <c r="AR247" s="104"/>
      <c r="AS247" s="104"/>
      <c r="AT247" s="104"/>
      <c r="AU247" s="104"/>
      <c r="AV247" s="104"/>
    </row>
    <row r="248" spans="3:48" x14ac:dyDescent="0.35">
      <c r="C248" s="176"/>
      <c r="D248" s="176"/>
      <c r="E248" s="176"/>
      <c r="F248" s="176"/>
      <c r="G248" s="175"/>
      <c r="H248" s="175"/>
      <c r="I248" s="175"/>
      <c r="J248" s="175"/>
      <c r="L248" s="175"/>
      <c r="T248" s="176"/>
      <c r="U248" s="176"/>
      <c r="V248" s="176"/>
      <c r="W248" s="176"/>
      <c r="X248" s="175"/>
      <c r="Y248" s="175"/>
      <c r="Z248" s="175"/>
      <c r="AA248" s="175"/>
      <c r="AC248" s="175"/>
      <c r="AL248" s="106"/>
      <c r="AM248" s="104"/>
      <c r="AN248" s="104"/>
      <c r="AO248" s="104"/>
      <c r="AP248" s="104"/>
      <c r="AQ248" s="104"/>
      <c r="AR248" s="104"/>
      <c r="AS248" s="104"/>
      <c r="AT248" s="104"/>
      <c r="AU248" s="104"/>
      <c r="AV248" s="104"/>
    </row>
    <row r="249" spans="3:48" x14ac:dyDescent="0.35">
      <c r="C249" s="176"/>
      <c r="D249" s="176"/>
      <c r="E249" s="176"/>
      <c r="F249" s="176"/>
      <c r="G249" s="175"/>
      <c r="H249" s="175"/>
      <c r="I249" s="175"/>
      <c r="J249" s="175"/>
      <c r="L249" s="175"/>
      <c r="T249" s="176"/>
      <c r="U249" s="176"/>
      <c r="V249" s="176"/>
      <c r="W249" s="176"/>
      <c r="X249" s="175"/>
      <c r="Y249" s="175"/>
      <c r="Z249" s="175"/>
      <c r="AA249" s="175"/>
      <c r="AC249" s="175"/>
      <c r="AL249" s="106"/>
      <c r="AM249" s="104"/>
      <c r="AN249" s="104"/>
      <c r="AO249" s="104"/>
      <c r="AP249" s="104"/>
      <c r="AQ249" s="104"/>
      <c r="AR249" s="104"/>
      <c r="AS249" s="104"/>
      <c r="AT249" s="104"/>
      <c r="AU249" s="104"/>
      <c r="AV249" s="104"/>
    </row>
    <row r="250" spans="3:48" x14ac:dyDescent="0.35">
      <c r="C250" s="176"/>
      <c r="D250" s="176"/>
      <c r="E250" s="176"/>
      <c r="F250" s="176"/>
      <c r="G250" s="175"/>
      <c r="H250" s="175"/>
      <c r="I250" s="175"/>
      <c r="J250" s="175"/>
      <c r="L250" s="175"/>
      <c r="T250" s="176"/>
      <c r="U250" s="176"/>
      <c r="V250" s="176"/>
      <c r="W250" s="176"/>
      <c r="X250" s="175"/>
      <c r="Y250" s="175"/>
      <c r="Z250" s="175"/>
      <c r="AA250" s="175"/>
      <c r="AC250" s="175"/>
      <c r="AL250" s="106"/>
      <c r="AM250" s="104"/>
      <c r="AN250" s="104"/>
      <c r="AO250" s="104"/>
      <c r="AP250" s="104"/>
      <c r="AQ250" s="104"/>
      <c r="AR250" s="104"/>
      <c r="AS250" s="104"/>
      <c r="AT250" s="104"/>
      <c r="AU250" s="104"/>
      <c r="AV250" s="104"/>
    </row>
    <row r="251" spans="3:48" x14ac:dyDescent="0.35">
      <c r="C251" s="176"/>
      <c r="D251" s="176"/>
      <c r="E251" s="176"/>
      <c r="F251" s="176"/>
      <c r="G251" s="175"/>
      <c r="H251" s="175"/>
      <c r="I251" s="175"/>
      <c r="J251" s="175"/>
      <c r="L251" s="175"/>
      <c r="T251" s="176"/>
      <c r="U251" s="176"/>
      <c r="V251" s="176"/>
      <c r="W251" s="176"/>
      <c r="X251" s="175"/>
      <c r="Y251" s="175"/>
      <c r="Z251" s="175"/>
      <c r="AA251" s="175"/>
      <c r="AC251" s="175"/>
      <c r="AL251" s="106"/>
      <c r="AM251" s="104"/>
      <c r="AN251" s="104"/>
      <c r="AO251" s="104"/>
      <c r="AP251" s="104"/>
      <c r="AQ251" s="104"/>
      <c r="AR251" s="104"/>
      <c r="AS251" s="104"/>
      <c r="AT251" s="104"/>
      <c r="AU251" s="104"/>
      <c r="AV251" s="104"/>
    </row>
    <row r="252" spans="3:48" x14ac:dyDescent="0.35">
      <c r="C252" s="176"/>
      <c r="D252" s="176"/>
      <c r="E252" s="176"/>
      <c r="F252" s="176"/>
      <c r="G252" s="175"/>
      <c r="H252" s="175"/>
      <c r="I252" s="175"/>
      <c r="J252" s="175"/>
      <c r="L252" s="175"/>
      <c r="T252" s="176"/>
      <c r="U252" s="176"/>
      <c r="V252" s="176"/>
      <c r="W252" s="176"/>
      <c r="X252" s="175"/>
      <c r="Y252" s="175"/>
      <c r="Z252" s="175"/>
      <c r="AA252" s="175"/>
      <c r="AC252" s="175"/>
      <c r="AL252" s="106"/>
      <c r="AM252" s="104"/>
      <c r="AN252" s="104"/>
      <c r="AO252" s="104"/>
      <c r="AP252" s="104"/>
      <c r="AQ252" s="104"/>
      <c r="AR252" s="104"/>
      <c r="AS252" s="104"/>
      <c r="AT252" s="104"/>
      <c r="AU252" s="104"/>
      <c r="AV252" s="104"/>
    </row>
    <row r="253" spans="3:48" x14ac:dyDescent="0.35">
      <c r="C253" s="176"/>
      <c r="D253" s="176"/>
      <c r="E253" s="176"/>
      <c r="F253" s="176"/>
      <c r="G253" s="175"/>
      <c r="H253" s="175"/>
      <c r="I253" s="175"/>
      <c r="J253" s="175"/>
      <c r="L253" s="175"/>
      <c r="T253" s="176"/>
      <c r="U253" s="176"/>
      <c r="V253" s="176"/>
      <c r="W253" s="176"/>
      <c r="X253" s="175"/>
      <c r="Y253" s="175"/>
      <c r="Z253" s="175"/>
      <c r="AA253" s="175"/>
      <c r="AC253" s="175"/>
      <c r="AL253" s="106"/>
      <c r="AM253" s="104"/>
      <c r="AN253" s="104"/>
      <c r="AO253" s="104"/>
      <c r="AP253" s="104"/>
      <c r="AQ253" s="104"/>
      <c r="AR253" s="104"/>
      <c r="AS253" s="104"/>
      <c r="AT253" s="104"/>
      <c r="AU253" s="104"/>
      <c r="AV253" s="104"/>
    </row>
    <row r="254" spans="3:48" x14ac:dyDescent="0.35">
      <c r="C254" s="176"/>
      <c r="D254" s="176"/>
      <c r="E254" s="176"/>
      <c r="F254" s="176"/>
      <c r="G254" s="175"/>
      <c r="H254" s="175"/>
      <c r="I254" s="175"/>
      <c r="J254" s="175"/>
      <c r="L254" s="175"/>
      <c r="T254" s="176"/>
      <c r="U254" s="176"/>
      <c r="V254" s="176"/>
      <c r="W254" s="176"/>
      <c r="X254" s="175"/>
      <c r="Y254" s="175"/>
      <c r="Z254" s="175"/>
      <c r="AA254" s="175"/>
      <c r="AC254" s="175"/>
      <c r="AL254" s="106"/>
      <c r="AM254" s="104"/>
      <c r="AN254" s="104"/>
      <c r="AO254" s="104"/>
      <c r="AP254" s="104"/>
      <c r="AQ254" s="104"/>
      <c r="AR254" s="104"/>
      <c r="AS254" s="104"/>
      <c r="AT254" s="104"/>
      <c r="AU254" s="104"/>
      <c r="AV254" s="104"/>
    </row>
    <row r="255" spans="3:48" x14ac:dyDescent="0.35">
      <c r="C255" s="176"/>
      <c r="D255" s="176"/>
      <c r="E255" s="176"/>
      <c r="F255" s="176"/>
      <c r="G255" s="175"/>
      <c r="H255" s="175"/>
      <c r="I255" s="175"/>
      <c r="J255" s="175"/>
      <c r="L255" s="175"/>
      <c r="T255" s="176"/>
      <c r="U255" s="176"/>
      <c r="V255" s="176"/>
      <c r="W255" s="176"/>
      <c r="X255" s="175"/>
      <c r="Y255" s="175"/>
      <c r="Z255" s="175"/>
      <c r="AA255" s="175"/>
      <c r="AC255" s="175"/>
      <c r="AL255" s="106"/>
      <c r="AM255" s="104"/>
      <c r="AN255" s="104"/>
      <c r="AO255" s="104"/>
      <c r="AP255" s="104"/>
      <c r="AQ255" s="104"/>
      <c r="AR255" s="104"/>
      <c r="AS255" s="104"/>
      <c r="AT255" s="104"/>
      <c r="AU255" s="104"/>
      <c r="AV255" s="104"/>
    </row>
    <row r="256" spans="3:48" x14ac:dyDescent="0.35">
      <c r="C256" s="176"/>
      <c r="D256" s="176"/>
      <c r="E256" s="176"/>
      <c r="F256" s="176"/>
      <c r="G256" s="175"/>
      <c r="H256" s="175"/>
      <c r="I256" s="175"/>
      <c r="J256" s="175"/>
      <c r="L256" s="175"/>
      <c r="T256" s="176"/>
      <c r="U256" s="176"/>
      <c r="V256" s="176"/>
      <c r="W256" s="176"/>
      <c r="X256" s="175"/>
      <c r="Y256" s="175"/>
      <c r="Z256" s="175"/>
      <c r="AA256" s="175"/>
      <c r="AC256" s="175"/>
      <c r="AL256" s="106"/>
      <c r="AM256" s="104"/>
      <c r="AN256" s="104"/>
      <c r="AO256" s="104"/>
      <c r="AP256" s="104"/>
      <c r="AQ256" s="104"/>
      <c r="AR256" s="104"/>
      <c r="AS256" s="104"/>
      <c r="AT256" s="104"/>
      <c r="AU256" s="104"/>
      <c r="AV256" s="104"/>
    </row>
    <row r="257" spans="3:48" x14ac:dyDescent="0.35">
      <c r="C257" s="176"/>
      <c r="D257" s="176"/>
      <c r="E257" s="176"/>
      <c r="F257" s="176"/>
      <c r="G257" s="175"/>
      <c r="H257" s="175"/>
      <c r="I257" s="175"/>
      <c r="J257" s="175"/>
      <c r="L257" s="175"/>
      <c r="T257" s="176"/>
      <c r="U257" s="176"/>
      <c r="V257" s="176"/>
      <c r="W257" s="176"/>
      <c r="X257" s="175"/>
      <c r="Y257" s="175"/>
      <c r="Z257" s="175"/>
      <c r="AA257" s="175"/>
      <c r="AC257" s="175"/>
      <c r="AL257" s="106"/>
      <c r="AM257" s="104"/>
      <c r="AN257" s="104"/>
      <c r="AO257" s="104"/>
      <c r="AP257" s="104"/>
      <c r="AQ257" s="104"/>
      <c r="AR257" s="104"/>
      <c r="AS257" s="104"/>
      <c r="AT257" s="104"/>
      <c r="AU257" s="104"/>
      <c r="AV257" s="104"/>
    </row>
    <row r="258" spans="3:48" x14ac:dyDescent="0.35">
      <c r="C258" s="176"/>
      <c r="D258" s="176"/>
      <c r="E258" s="176"/>
      <c r="F258" s="176"/>
      <c r="G258" s="175"/>
      <c r="H258" s="175"/>
      <c r="I258" s="175"/>
      <c r="J258" s="175"/>
      <c r="L258" s="175"/>
      <c r="T258" s="176"/>
      <c r="U258" s="176"/>
      <c r="V258" s="176"/>
      <c r="W258" s="176"/>
      <c r="X258" s="175"/>
      <c r="Y258" s="175"/>
      <c r="Z258" s="175"/>
      <c r="AA258" s="175"/>
      <c r="AC258" s="175"/>
      <c r="AL258" s="106"/>
      <c r="AM258" s="104"/>
      <c r="AN258" s="104"/>
      <c r="AO258" s="104"/>
      <c r="AP258" s="104"/>
      <c r="AQ258" s="104"/>
      <c r="AR258" s="104"/>
      <c r="AS258" s="104"/>
      <c r="AT258" s="104"/>
      <c r="AU258" s="104"/>
      <c r="AV258" s="104"/>
    </row>
    <row r="259" spans="3:48" x14ac:dyDescent="0.35">
      <c r="C259" s="176"/>
      <c r="D259" s="176"/>
      <c r="E259" s="176"/>
      <c r="F259" s="176"/>
      <c r="G259" s="175"/>
      <c r="H259" s="175"/>
      <c r="I259" s="175"/>
      <c r="J259" s="175"/>
      <c r="L259" s="175"/>
      <c r="T259" s="176"/>
      <c r="U259" s="176"/>
      <c r="V259" s="176"/>
      <c r="W259" s="176"/>
      <c r="X259" s="175"/>
      <c r="Y259" s="175"/>
      <c r="Z259" s="175"/>
      <c r="AA259" s="175"/>
      <c r="AC259" s="175"/>
      <c r="AL259" s="106"/>
      <c r="AM259" s="104"/>
      <c r="AN259" s="104"/>
      <c r="AO259" s="104"/>
      <c r="AP259" s="104"/>
      <c r="AQ259" s="104"/>
      <c r="AR259" s="104"/>
      <c r="AS259" s="104"/>
      <c r="AT259" s="104"/>
      <c r="AU259" s="104"/>
      <c r="AV259" s="104"/>
    </row>
    <row r="260" spans="3:48" x14ac:dyDescent="0.35">
      <c r="C260" s="176"/>
      <c r="D260" s="176"/>
      <c r="E260" s="176"/>
      <c r="F260" s="176"/>
      <c r="G260" s="175"/>
      <c r="H260" s="175"/>
      <c r="I260" s="175"/>
      <c r="J260" s="175"/>
      <c r="L260" s="175"/>
      <c r="T260" s="176"/>
      <c r="U260" s="176"/>
      <c r="V260" s="176"/>
      <c r="W260" s="176"/>
      <c r="X260" s="175"/>
      <c r="Y260" s="175"/>
      <c r="Z260" s="175"/>
      <c r="AA260" s="175"/>
      <c r="AC260" s="175"/>
      <c r="AL260" s="106"/>
      <c r="AM260" s="104"/>
      <c r="AN260" s="104"/>
      <c r="AO260" s="104"/>
      <c r="AP260" s="104"/>
      <c r="AQ260" s="104"/>
      <c r="AR260" s="104"/>
      <c r="AS260" s="104"/>
      <c r="AT260" s="104"/>
      <c r="AU260" s="104"/>
      <c r="AV260" s="104"/>
    </row>
    <row r="261" spans="3:48" x14ac:dyDescent="0.35">
      <c r="C261" s="176"/>
      <c r="D261" s="176"/>
      <c r="E261" s="176"/>
      <c r="F261" s="176"/>
      <c r="G261" s="175"/>
      <c r="H261" s="175"/>
      <c r="I261" s="175"/>
      <c r="J261" s="175"/>
      <c r="L261" s="175"/>
      <c r="T261" s="176"/>
      <c r="U261" s="176"/>
      <c r="V261" s="176"/>
      <c r="W261" s="176"/>
      <c r="X261" s="175"/>
      <c r="Y261" s="175"/>
      <c r="Z261" s="175"/>
      <c r="AA261" s="175"/>
      <c r="AC261" s="175"/>
      <c r="AL261" s="106"/>
      <c r="AM261" s="104"/>
      <c r="AN261" s="104"/>
      <c r="AO261" s="104"/>
      <c r="AP261" s="104"/>
      <c r="AQ261" s="104"/>
      <c r="AR261" s="104"/>
      <c r="AS261" s="104"/>
      <c r="AT261" s="104"/>
      <c r="AU261" s="104"/>
      <c r="AV261" s="104"/>
    </row>
    <row r="262" spans="3:48" x14ac:dyDescent="0.35">
      <c r="C262" s="176"/>
      <c r="D262" s="176"/>
      <c r="E262" s="176"/>
      <c r="F262" s="176"/>
      <c r="G262" s="175"/>
      <c r="H262" s="175"/>
      <c r="I262" s="175"/>
      <c r="J262" s="175"/>
      <c r="L262" s="175"/>
      <c r="T262" s="176"/>
      <c r="U262" s="176"/>
      <c r="V262" s="176"/>
      <c r="W262" s="176"/>
      <c r="X262" s="175"/>
      <c r="Y262" s="175"/>
      <c r="Z262" s="175"/>
      <c r="AA262" s="175"/>
      <c r="AC262" s="175"/>
      <c r="AL262" s="106"/>
      <c r="AM262" s="104"/>
      <c r="AN262" s="104"/>
      <c r="AO262" s="104"/>
      <c r="AP262" s="104"/>
      <c r="AQ262" s="104"/>
      <c r="AR262" s="104"/>
      <c r="AS262" s="104"/>
      <c r="AT262" s="104"/>
      <c r="AU262" s="104"/>
      <c r="AV262" s="104"/>
    </row>
    <row r="263" spans="3:48" x14ac:dyDescent="0.35">
      <c r="C263" s="176"/>
      <c r="D263" s="176"/>
      <c r="E263" s="176"/>
      <c r="F263" s="176"/>
      <c r="G263" s="175"/>
      <c r="H263" s="175"/>
      <c r="I263" s="175"/>
      <c r="J263" s="175"/>
      <c r="L263" s="175"/>
      <c r="T263" s="176"/>
      <c r="U263" s="176"/>
      <c r="V263" s="176"/>
      <c r="W263" s="176"/>
      <c r="X263" s="175"/>
      <c r="Y263" s="175"/>
      <c r="Z263" s="175"/>
      <c r="AA263" s="175"/>
      <c r="AC263" s="175"/>
      <c r="AL263" s="106"/>
      <c r="AM263" s="104"/>
      <c r="AN263" s="104"/>
      <c r="AO263" s="104"/>
      <c r="AP263" s="104"/>
      <c r="AQ263" s="104"/>
      <c r="AR263" s="104"/>
      <c r="AS263" s="104"/>
      <c r="AT263" s="104"/>
      <c r="AU263" s="104"/>
      <c r="AV263" s="104"/>
    </row>
    <row r="264" spans="3:48" x14ac:dyDescent="0.35">
      <c r="C264" s="176"/>
      <c r="D264" s="176"/>
      <c r="E264" s="176"/>
      <c r="F264" s="176"/>
      <c r="G264" s="175"/>
      <c r="H264" s="175"/>
      <c r="I264" s="175"/>
      <c r="J264" s="175"/>
      <c r="L264" s="175"/>
      <c r="T264" s="176"/>
      <c r="U264" s="176"/>
      <c r="V264" s="176"/>
      <c r="W264" s="176"/>
      <c r="X264" s="175"/>
      <c r="Y264" s="175"/>
      <c r="Z264" s="175"/>
      <c r="AA264" s="175"/>
      <c r="AC264" s="175"/>
      <c r="AL264" s="106"/>
      <c r="AM264" s="104"/>
      <c r="AN264" s="104"/>
      <c r="AO264" s="104"/>
      <c r="AP264" s="104"/>
      <c r="AQ264" s="104"/>
      <c r="AR264" s="104"/>
      <c r="AS264" s="104"/>
      <c r="AT264" s="104"/>
      <c r="AU264" s="104"/>
      <c r="AV264" s="104"/>
    </row>
    <row r="265" spans="3:48" x14ac:dyDescent="0.35">
      <c r="C265" s="176"/>
      <c r="D265" s="176"/>
      <c r="E265" s="176"/>
      <c r="F265" s="176"/>
      <c r="G265" s="175"/>
      <c r="H265" s="175"/>
      <c r="I265" s="175"/>
      <c r="J265" s="175"/>
      <c r="L265" s="175"/>
      <c r="T265" s="176"/>
      <c r="U265" s="176"/>
      <c r="V265" s="176"/>
      <c r="W265" s="176"/>
      <c r="X265" s="175"/>
      <c r="Y265" s="175"/>
      <c r="Z265" s="175"/>
      <c r="AA265" s="175"/>
      <c r="AC265" s="175"/>
      <c r="AL265" s="106"/>
      <c r="AM265" s="104"/>
      <c r="AN265" s="104"/>
      <c r="AO265" s="104"/>
      <c r="AP265" s="104"/>
      <c r="AQ265" s="104"/>
      <c r="AR265" s="104"/>
      <c r="AS265" s="104"/>
      <c r="AT265" s="104"/>
      <c r="AU265" s="104"/>
      <c r="AV265" s="104"/>
    </row>
    <row r="266" spans="3:48" x14ac:dyDescent="0.35">
      <c r="C266" s="176"/>
      <c r="D266" s="176"/>
      <c r="E266" s="176"/>
      <c r="F266" s="176"/>
      <c r="G266" s="175"/>
      <c r="H266" s="175"/>
      <c r="I266" s="175"/>
      <c r="J266" s="175"/>
      <c r="L266" s="175"/>
      <c r="T266" s="176"/>
      <c r="U266" s="176"/>
      <c r="V266" s="176"/>
      <c r="W266" s="176"/>
      <c r="X266" s="175"/>
      <c r="Y266" s="175"/>
      <c r="Z266" s="175"/>
      <c r="AA266" s="175"/>
      <c r="AC266" s="175"/>
      <c r="AL266" s="106"/>
      <c r="AM266" s="104"/>
      <c r="AN266" s="104"/>
      <c r="AO266" s="104"/>
      <c r="AP266" s="104"/>
      <c r="AQ266" s="104"/>
      <c r="AR266" s="104"/>
      <c r="AS266" s="104"/>
      <c r="AT266" s="104"/>
      <c r="AU266" s="104"/>
      <c r="AV266" s="104"/>
    </row>
    <row r="267" spans="3:48" x14ac:dyDescent="0.35">
      <c r="C267" s="176"/>
      <c r="D267" s="176"/>
      <c r="E267" s="176"/>
      <c r="F267" s="176"/>
      <c r="G267" s="175"/>
      <c r="H267" s="175"/>
      <c r="I267" s="175"/>
      <c r="J267" s="175"/>
      <c r="L267" s="175"/>
      <c r="T267" s="176"/>
      <c r="U267" s="176"/>
      <c r="V267" s="176"/>
      <c r="W267" s="176"/>
      <c r="X267" s="175"/>
      <c r="Y267" s="175"/>
      <c r="Z267" s="175"/>
      <c r="AA267" s="175"/>
      <c r="AC267" s="175"/>
      <c r="AL267" s="106"/>
      <c r="AM267" s="104"/>
      <c r="AN267" s="104"/>
      <c r="AO267" s="104"/>
      <c r="AP267" s="104"/>
      <c r="AQ267" s="104"/>
      <c r="AR267" s="104"/>
      <c r="AS267" s="104"/>
      <c r="AT267" s="104"/>
      <c r="AU267" s="104"/>
      <c r="AV267" s="104"/>
    </row>
    <row r="268" spans="3:48" x14ac:dyDescent="0.35">
      <c r="C268" s="176"/>
      <c r="D268" s="176"/>
      <c r="E268" s="176"/>
      <c r="F268" s="176"/>
      <c r="G268" s="175"/>
      <c r="H268" s="175"/>
      <c r="I268" s="175"/>
      <c r="J268" s="175"/>
      <c r="L268" s="175"/>
      <c r="T268" s="176"/>
      <c r="U268" s="176"/>
      <c r="V268" s="176"/>
      <c r="W268" s="176"/>
      <c r="X268" s="175"/>
      <c r="Y268" s="175"/>
      <c r="Z268" s="175"/>
      <c r="AA268" s="175"/>
      <c r="AC268" s="175"/>
      <c r="AL268" s="106"/>
      <c r="AM268" s="104"/>
      <c r="AN268" s="104"/>
      <c r="AO268" s="104"/>
      <c r="AP268" s="104"/>
      <c r="AQ268" s="104"/>
      <c r="AR268" s="104"/>
      <c r="AS268" s="104"/>
      <c r="AT268" s="104"/>
      <c r="AU268" s="104"/>
      <c r="AV268" s="104"/>
    </row>
    <row r="269" spans="3:48" x14ac:dyDescent="0.35">
      <c r="C269" s="176"/>
      <c r="D269" s="176"/>
      <c r="E269" s="176"/>
      <c r="F269" s="176"/>
      <c r="G269" s="175"/>
      <c r="H269" s="175"/>
      <c r="I269" s="175"/>
      <c r="J269" s="175"/>
      <c r="L269" s="175"/>
      <c r="T269" s="176"/>
      <c r="U269" s="176"/>
      <c r="V269" s="176"/>
      <c r="W269" s="176"/>
      <c r="X269" s="175"/>
      <c r="Y269" s="175"/>
      <c r="Z269" s="175"/>
      <c r="AA269" s="175"/>
      <c r="AC269" s="175"/>
      <c r="AL269" s="106"/>
      <c r="AM269" s="104"/>
      <c r="AN269" s="104"/>
      <c r="AO269" s="104"/>
      <c r="AP269" s="104"/>
      <c r="AQ269" s="104"/>
      <c r="AR269" s="104"/>
      <c r="AS269" s="104"/>
      <c r="AT269" s="104"/>
      <c r="AU269" s="104"/>
      <c r="AV269" s="104"/>
    </row>
    <row r="270" spans="3:48" x14ac:dyDescent="0.35">
      <c r="C270" s="176"/>
      <c r="D270" s="176"/>
      <c r="E270" s="176"/>
      <c r="F270" s="176"/>
      <c r="G270" s="175"/>
      <c r="H270" s="175"/>
      <c r="I270" s="175"/>
      <c r="J270" s="175"/>
      <c r="L270" s="175"/>
      <c r="T270" s="176"/>
      <c r="U270" s="176"/>
      <c r="V270" s="176"/>
      <c r="W270" s="176"/>
      <c r="X270" s="175"/>
      <c r="Y270" s="175"/>
      <c r="Z270" s="175"/>
      <c r="AA270" s="175"/>
      <c r="AC270" s="175"/>
      <c r="AL270" s="106"/>
      <c r="AM270" s="104"/>
      <c r="AN270" s="104"/>
      <c r="AO270" s="104"/>
      <c r="AP270" s="104"/>
      <c r="AQ270" s="104"/>
      <c r="AR270" s="104"/>
      <c r="AS270" s="104"/>
      <c r="AT270" s="104"/>
      <c r="AU270" s="104"/>
      <c r="AV270" s="104"/>
    </row>
    <row r="271" spans="3:48" x14ac:dyDescent="0.35">
      <c r="C271" s="176"/>
      <c r="D271" s="176"/>
      <c r="E271" s="176"/>
      <c r="F271" s="176"/>
      <c r="G271" s="175"/>
      <c r="H271" s="175"/>
      <c r="I271" s="175"/>
      <c r="J271" s="175"/>
      <c r="L271" s="175"/>
      <c r="T271" s="176"/>
      <c r="U271" s="176"/>
      <c r="V271" s="176"/>
      <c r="W271" s="176"/>
      <c r="X271" s="175"/>
      <c r="Y271" s="175"/>
      <c r="Z271" s="175"/>
      <c r="AA271" s="175"/>
      <c r="AC271" s="175"/>
      <c r="AL271" s="106"/>
      <c r="AM271" s="104"/>
      <c r="AN271" s="104"/>
      <c r="AO271" s="104"/>
      <c r="AP271" s="104"/>
      <c r="AQ271" s="104"/>
      <c r="AR271" s="104"/>
      <c r="AS271" s="104"/>
      <c r="AT271" s="104"/>
      <c r="AU271" s="104"/>
      <c r="AV271" s="104"/>
    </row>
    <row r="272" spans="3:48" x14ac:dyDescent="0.35">
      <c r="C272" s="176"/>
      <c r="D272" s="176"/>
      <c r="E272" s="176"/>
      <c r="F272" s="176"/>
      <c r="G272" s="175"/>
      <c r="H272" s="175"/>
      <c r="I272" s="175"/>
      <c r="J272" s="175"/>
      <c r="L272" s="175"/>
      <c r="T272" s="176"/>
      <c r="U272" s="176"/>
      <c r="V272" s="176"/>
      <c r="W272" s="176"/>
      <c r="X272" s="175"/>
      <c r="Y272" s="175"/>
      <c r="Z272" s="175"/>
      <c r="AA272" s="175"/>
      <c r="AC272" s="175"/>
      <c r="AL272" s="106"/>
      <c r="AM272" s="104"/>
      <c r="AN272" s="104"/>
      <c r="AO272" s="104"/>
      <c r="AP272" s="104"/>
      <c r="AQ272" s="104"/>
      <c r="AR272" s="104"/>
      <c r="AS272" s="104"/>
      <c r="AT272" s="104"/>
      <c r="AU272" s="104"/>
      <c r="AV272" s="104"/>
    </row>
    <row r="273" spans="3:48" x14ac:dyDescent="0.35">
      <c r="C273" s="176"/>
      <c r="D273" s="176"/>
      <c r="E273" s="176"/>
      <c r="F273" s="176"/>
      <c r="G273" s="175"/>
      <c r="H273" s="175"/>
      <c r="I273" s="175"/>
      <c r="J273" s="175"/>
      <c r="L273" s="175"/>
      <c r="T273" s="176"/>
      <c r="U273" s="176"/>
      <c r="V273" s="176"/>
      <c r="W273" s="176"/>
      <c r="X273" s="175"/>
      <c r="Y273" s="175"/>
      <c r="Z273" s="175"/>
      <c r="AA273" s="175"/>
      <c r="AC273" s="175"/>
      <c r="AL273" s="106"/>
      <c r="AM273" s="104"/>
      <c r="AN273" s="104"/>
      <c r="AO273" s="104"/>
      <c r="AP273" s="104"/>
      <c r="AQ273" s="104"/>
      <c r="AR273" s="104"/>
      <c r="AS273" s="104"/>
      <c r="AT273" s="104"/>
      <c r="AU273" s="104"/>
      <c r="AV273" s="104"/>
    </row>
    <row r="274" spans="3:48" x14ac:dyDescent="0.35">
      <c r="C274" s="176"/>
      <c r="D274" s="176"/>
      <c r="E274" s="176"/>
      <c r="F274" s="176"/>
      <c r="G274" s="175"/>
      <c r="H274" s="175"/>
      <c r="I274" s="175"/>
      <c r="J274" s="175"/>
      <c r="L274" s="175"/>
      <c r="T274" s="176"/>
      <c r="U274" s="176"/>
      <c r="V274" s="176"/>
      <c r="W274" s="176"/>
      <c r="X274" s="175"/>
      <c r="Y274" s="175"/>
      <c r="Z274" s="175"/>
      <c r="AA274" s="175"/>
      <c r="AC274" s="175"/>
      <c r="AL274" s="106"/>
      <c r="AM274" s="104"/>
      <c r="AN274" s="104"/>
      <c r="AO274" s="104"/>
      <c r="AP274" s="104"/>
      <c r="AQ274" s="104"/>
      <c r="AR274" s="104"/>
      <c r="AS274" s="104"/>
      <c r="AT274" s="104"/>
      <c r="AU274" s="104"/>
      <c r="AV274" s="104"/>
    </row>
    <row r="275" spans="3:48" x14ac:dyDescent="0.35">
      <c r="C275" s="176"/>
      <c r="D275" s="176"/>
      <c r="E275" s="176"/>
      <c r="F275" s="176"/>
      <c r="G275" s="175"/>
      <c r="H275" s="175"/>
      <c r="I275" s="175"/>
      <c r="J275" s="175"/>
      <c r="L275" s="175"/>
      <c r="T275" s="176"/>
      <c r="U275" s="176"/>
      <c r="V275" s="176"/>
      <c r="W275" s="176"/>
      <c r="X275" s="175"/>
      <c r="Y275" s="175"/>
      <c r="Z275" s="175"/>
      <c r="AA275" s="175"/>
      <c r="AC275" s="175"/>
      <c r="AL275" s="106"/>
      <c r="AM275" s="104"/>
      <c r="AN275" s="104"/>
      <c r="AO275" s="104"/>
      <c r="AP275" s="104"/>
      <c r="AQ275" s="104"/>
      <c r="AR275" s="104"/>
      <c r="AS275" s="104"/>
      <c r="AT275" s="104"/>
      <c r="AU275" s="104"/>
      <c r="AV275" s="104"/>
    </row>
    <row r="276" spans="3:48" x14ac:dyDescent="0.35">
      <c r="C276" s="176"/>
      <c r="D276" s="176"/>
      <c r="E276" s="176"/>
      <c r="F276" s="176"/>
      <c r="G276" s="175"/>
      <c r="H276" s="175"/>
      <c r="I276" s="175"/>
      <c r="J276" s="175"/>
      <c r="L276" s="175"/>
      <c r="T276" s="176"/>
      <c r="U276" s="176"/>
      <c r="V276" s="176"/>
      <c r="W276" s="176"/>
      <c r="X276" s="175"/>
      <c r="Y276" s="175"/>
      <c r="Z276" s="175"/>
      <c r="AA276" s="175"/>
      <c r="AC276" s="175"/>
      <c r="AL276" s="106"/>
      <c r="AM276" s="104"/>
      <c r="AN276" s="104"/>
      <c r="AO276" s="104"/>
      <c r="AP276" s="104"/>
      <c r="AQ276" s="104"/>
      <c r="AR276" s="104"/>
      <c r="AS276" s="104"/>
      <c r="AT276" s="104"/>
      <c r="AU276" s="104"/>
      <c r="AV276" s="104"/>
    </row>
    <row r="277" spans="3:48" x14ac:dyDescent="0.35">
      <c r="C277" s="176"/>
      <c r="D277" s="176"/>
      <c r="E277" s="176"/>
      <c r="F277" s="176"/>
      <c r="G277" s="175"/>
      <c r="H277" s="175"/>
      <c r="I277" s="175"/>
      <c r="J277" s="175"/>
      <c r="L277" s="175"/>
      <c r="T277" s="176"/>
      <c r="U277" s="176"/>
      <c r="V277" s="176"/>
      <c r="W277" s="176"/>
      <c r="X277" s="175"/>
      <c r="Y277" s="175"/>
      <c r="Z277" s="175"/>
      <c r="AA277" s="175"/>
      <c r="AC277" s="175"/>
      <c r="AL277" s="106"/>
      <c r="AM277" s="104"/>
      <c r="AN277" s="104"/>
      <c r="AO277" s="104"/>
      <c r="AP277" s="104"/>
      <c r="AQ277" s="104"/>
      <c r="AR277" s="104"/>
      <c r="AS277" s="104"/>
      <c r="AT277" s="104"/>
      <c r="AU277" s="104"/>
      <c r="AV277" s="104"/>
    </row>
    <row r="278" spans="3:48" x14ac:dyDescent="0.35">
      <c r="C278" s="176"/>
      <c r="D278" s="176"/>
      <c r="E278" s="176"/>
      <c r="F278" s="176"/>
      <c r="G278" s="175"/>
      <c r="H278" s="175"/>
      <c r="I278" s="175"/>
      <c r="J278" s="175"/>
      <c r="L278" s="175"/>
      <c r="T278" s="176"/>
      <c r="U278" s="176"/>
      <c r="V278" s="176"/>
      <c r="W278" s="176"/>
      <c r="X278" s="175"/>
      <c r="Y278" s="175"/>
      <c r="Z278" s="175"/>
      <c r="AA278" s="175"/>
      <c r="AC278" s="175"/>
      <c r="AL278" s="106"/>
      <c r="AM278" s="104"/>
      <c r="AN278" s="104"/>
      <c r="AO278" s="104"/>
      <c r="AP278" s="104"/>
      <c r="AQ278" s="104"/>
      <c r="AR278" s="104"/>
      <c r="AS278" s="104"/>
      <c r="AT278" s="104"/>
      <c r="AU278" s="104"/>
      <c r="AV278" s="104"/>
    </row>
    <row r="279" spans="3:48" x14ac:dyDescent="0.35">
      <c r="C279" s="176"/>
      <c r="D279" s="176"/>
      <c r="E279" s="176"/>
      <c r="F279" s="176"/>
      <c r="G279" s="175"/>
      <c r="H279" s="175"/>
      <c r="I279" s="175"/>
      <c r="J279" s="175"/>
      <c r="L279" s="175"/>
      <c r="T279" s="176"/>
      <c r="U279" s="176"/>
      <c r="V279" s="176"/>
      <c r="W279" s="176"/>
      <c r="X279" s="175"/>
      <c r="Y279" s="175"/>
      <c r="Z279" s="175"/>
      <c r="AA279" s="175"/>
      <c r="AC279" s="175"/>
      <c r="AL279" s="106"/>
      <c r="AM279" s="104"/>
      <c r="AN279" s="104"/>
      <c r="AO279" s="104"/>
      <c r="AP279" s="104"/>
      <c r="AQ279" s="104"/>
      <c r="AR279" s="104"/>
      <c r="AS279" s="104"/>
      <c r="AT279" s="104"/>
      <c r="AU279" s="104"/>
      <c r="AV279" s="104"/>
    </row>
    <row r="280" spans="3:48" x14ac:dyDescent="0.35">
      <c r="C280" s="176"/>
      <c r="D280" s="176"/>
      <c r="E280" s="176"/>
      <c r="F280" s="176"/>
      <c r="G280" s="175"/>
      <c r="H280" s="175"/>
      <c r="I280" s="175"/>
      <c r="J280" s="175"/>
      <c r="L280" s="175"/>
      <c r="T280" s="176"/>
      <c r="U280" s="176"/>
      <c r="V280" s="176"/>
      <c r="W280" s="176"/>
      <c r="X280" s="175"/>
      <c r="Y280" s="175"/>
      <c r="Z280" s="175"/>
      <c r="AA280" s="175"/>
      <c r="AC280" s="175"/>
      <c r="AL280" s="106"/>
      <c r="AM280" s="104"/>
      <c r="AN280" s="104"/>
      <c r="AO280" s="104"/>
      <c r="AP280" s="104"/>
      <c r="AQ280" s="104"/>
      <c r="AR280" s="104"/>
      <c r="AS280" s="104"/>
      <c r="AT280" s="104"/>
      <c r="AU280" s="104"/>
      <c r="AV280" s="104"/>
    </row>
    <row r="281" spans="3:48" x14ac:dyDescent="0.35">
      <c r="C281" s="176"/>
      <c r="D281" s="176"/>
      <c r="E281" s="176"/>
      <c r="F281" s="176"/>
      <c r="G281" s="175"/>
      <c r="H281" s="175"/>
      <c r="I281" s="175"/>
      <c r="J281" s="175"/>
      <c r="L281" s="175"/>
      <c r="T281" s="176"/>
      <c r="U281" s="176"/>
      <c r="V281" s="176"/>
      <c r="W281" s="176"/>
      <c r="X281" s="175"/>
      <c r="Y281" s="175"/>
      <c r="Z281" s="175"/>
      <c r="AA281" s="175"/>
      <c r="AC281" s="175"/>
      <c r="AL281" s="106"/>
      <c r="AM281" s="104"/>
      <c r="AN281" s="104"/>
      <c r="AO281" s="104"/>
      <c r="AP281" s="104"/>
      <c r="AQ281" s="104"/>
      <c r="AR281" s="104"/>
      <c r="AS281" s="104"/>
      <c r="AT281" s="104"/>
      <c r="AU281" s="104"/>
      <c r="AV281" s="104"/>
    </row>
    <row r="282" spans="3:48" x14ac:dyDescent="0.35">
      <c r="C282" s="176"/>
      <c r="D282" s="176"/>
      <c r="E282" s="176"/>
      <c r="F282" s="176"/>
      <c r="G282" s="175"/>
      <c r="H282" s="175"/>
      <c r="I282" s="175"/>
      <c r="J282" s="175"/>
      <c r="L282" s="175"/>
      <c r="T282" s="176"/>
      <c r="U282" s="176"/>
      <c r="V282" s="176"/>
      <c r="W282" s="176"/>
      <c r="X282" s="175"/>
      <c r="Y282" s="175"/>
      <c r="Z282" s="175"/>
      <c r="AA282" s="175"/>
      <c r="AC282" s="175"/>
      <c r="AL282" s="106"/>
      <c r="AM282" s="104"/>
      <c r="AN282" s="104"/>
      <c r="AO282" s="104"/>
      <c r="AP282" s="104"/>
      <c r="AQ282" s="104"/>
      <c r="AR282" s="104"/>
      <c r="AS282" s="104"/>
      <c r="AT282" s="104"/>
      <c r="AU282" s="104"/>
      <c r="AV282" s="104"/>
    </row>
    <row r="283" spans="3:48" x14ac:dyDescent="0.35">
      <c r="C283" s="176"/>
      <c r="D283" s="176"/>
      <c r="E283" s="176"/>
      <c r="F283" s="176"/>
      <c r="G283" s="175"/>
      <c r="H283" s="175"/>
      <c r="I283" s="175"/>
      <c r="J283" s="175"/>
      <c r="L283" s="175"/>
      <c r="T283" s="176"/>
      <c r="U283" s="176"/>
      <c r="V283" s="176"/>
      <c r="W283" s="176"/>
      <c r="X283" s="175"/>
      <c r="Y283" s="175"/>
      <c r="Z283" s="175"/>
      <c r="AA283" s="175"/>
      <c r="AC283" s="175"/>
      <c r="AL283" s="106"/>
      <c r="AM283" s="104"/>
      <c r="AN283" s="104"/>
      <c r="AO283" s="104"/>
      <c r="AP283" s="104"/>
      <c r="AQ283" s="104"/>
      <c r="AR283" s="104"/>
      <c r="AS283" s="104"/>
      <c r="AT283" s="104"/>
      <c r="AU283" s="104"/>
      <c r="AV283" s="104"/>
    </row>
    <row r="284" spans="3:48" x14ac:dyDescent="0.35">
      <c r="C284" s="176"/>
      <c r="D284" s="176"/>
      <c r="E284" s="176"/>
      <c r="F284" s="176"/>
      <c r="G284" s="175"/>
      <c r="H284" s="175"/>
      <c r="I284" s="175"/>
      <c r="J284" s="175"/>
      <c r="L284" s="175"/>
      <c r="T284" s="176"/>
      <c r="U284" s="176"/>
      <c r="V284" s="176"/>
      <c r="W284" s="176"/>
      <c r="X284" s="175"/>
      <c r="Y284" s="175"/>
      <c r="Z284" s="175"/>
      <c r="AA284" s="175"/>
      <c r="AC284" s="175"/>
      <c r="AL284" s="106"/>
      <c r="AM284" s="104"/>
      <c r="AN284" s="104"/>
      <c r="AO284" s="104"/>
      <c r="AP284" s="104"/>
      <c r="AQ284" s="104"/>
      <c r="AR284" s="104"/>
      <c r="AS284" s="104"/>
      <c r="AT284" s="104"/>
      <c r="AU284" s="104"/>
      <c r="AV284" s="104"/>
    </row>
    <row r="285" spans="3:48" x14ac:dyDescent="0.35">
      <c r="C285" s="176"/>
      <c r="D285" s="176"/>
      <c r="E285" s="176"/>
      <c r="F285" s="176"/>
      <c r="G285" s="175"/>
      <c r="H285" s="175"/>
      <c r="I285" s="175"/>
      <c r="J285" s="175"/>
      <c r="L285" s="175"/>
      <c r="T285" s="176"/>
      <c r="U285" s="176"/>
      <c r="V285" s="176"/>
      <c r="W285" s="176"/>
      <c r="X285" s="175"/>
      <c r="Y285" s="175"/>
      <c r="Z285" s="175"/>
      <c r="AA285" s="175"/>
      <c r="AC285" s="175"/>
      <c r="AL285" s="106"/>
      <c r="AM285" s="104"/>
      <c r="AN285" s="104"/>
      <c r="AO285" s="104"/>
      <c r="AP285" s="104"/>
      <c r="AQ285" s="104"/>
      <c r="AR285" s="104"/>
      <c r="AS285" s="104"/>
      <c r="AT285" s="104"/>
      <c r="AU285" s="104"/>
      <c r="AV285" s="104"/>
    </row>
    <row r="286" spans="3:48" x14ac:dyDescent="0.35">
      <c r="C286" s="176"/>
      <c r="D286" s="176"/>
      <c r="E286" s="176"/>
      <c r="F286" s="176"/>
      <c r="G286" s="175"/>
      <c r="H286" s="175"/>
      <c r="I286" s="175"/>
      <c r="J286" s="175"/>
      <c r="L286" s="175"/>
      <c r="T286" s="176"/>
      <c r="U286" s="176"/>
      <c r="V286" s="176"/>
      <c r="W286" s="176"/>
      <c r="X286" s="175"/>
      <c r="Y286" s="175"/>
      <c r="Z286" s="175"/>
      <c r="AA286" s="175"/>
      <c r="AC286" s="175"/>
      <c r="AL286" s="106"/>
      <c r="AM286" s="104"/>
      <c r="AN286" s="104"/>
      <c r="AO286" s="104"/>
      <c r="AP286" s="104"/>
      <c r="AQ286" s="104"/>
      <c r="AR286" s="104"/>
      <c r="AS286" s="104"/>
      <c r="AT286" s="104"/>
      <c r="AU286" s="104"/>
      <c r="AV286" s="104"/>
    </row>
    <row r="287" spans="3:48" x14ac:dyDescent="0.35">
      <c r="C287" s="176"/>
      <c r="D287" s="176"/>
      <c r="E287" s="176"/>
      <c r="F287" s="176"/>
      <c r="G287" s="175"/>
      <c r="H287" s="175"/>
      <c r="I287" s="175"/>
      <c r="J287" s="175"/>
      <c r="L287" s="175"/>
      <c r="T287" s="176"/>
      <c r="U287" s="176"/>
      <c r="V287" s="176"/>
      <c r="W287" s="176"/>
      <c r="X287" s="175"/>
      <c r="Y287" s="175"/>
      <c r="Z287" s="175"/>
      <c r="AA287" s="175"/>
      <c r="AC287" s="175"/>
      <c r="AL287" s="106"/>
      <c r="AM287" s="104"/>
      <c r="AN287" s="104"/>
      <c r="AO287" s="104"/>
      <c r="AP287" s="104"/>
      <c r="AQ287" s="104"/>
      <c r="AR287" s="104"/>
      <c r="AS287" s="104"/>
      <c r="AT287" s="104"/>
      <c r="AU287" s="104"/>
      <c r="AV287" s="104"/>
    </row>
    <row r="288" spans="3:48" x14ac:dyDescent="0.35">
      <c r="C288" s="176"/>
      <c r="D288" s="176"/>
      <c r="E288" s="176"/>
      <c r="F288" s="176"/>
      <c r="G288" s="175"/>
      <c r="H288" s="175"/>
      <c r="I288" s="175"/>
      <c r="J288" s="175"/>
      <c r="L288" s="175"/>
      <c r="T288" s="176"/>
      <c r="U288" s="176"/>
      <c r="V288" s="176"/>
      <c r="W288" s="176"/>
      <c r="X288" s="175"/>
      <c r="Y288" s="175"/>
      <c r="Z288" s="175"/>
      <c r="AA288" s="175"/>
      <c r="AC288" s="175"/>
      <c r="AL288" s="106"/>
      <c r="AM288" s="104"/>
      <c r="AN288" s="104"/>
      <c r="AO288" s="104"/>
      <c r="AP288" s="104"/>
      <c r="AQ288" s="104"/>
      <c r="AR288" s="104"/>
      <c r="AS288" s="104"/>
      <c r="AT288" s="104"/>
      <c r="AU288" s="104"/>
      <c r="AV288" s="104"/>
    </row>
    <row r="289" spans="3:48" x14ac:dyDescent="0.35">
      <c r="C289" s="176"/>
      <c r="D289" s="176"/>
      <c r="E289" s="176"/>
      <c r="F289" s="176"/>
      <c r="G289" s="175"/>
      <c r="H289" s="175"/>
      <c r="I289" s="175"/>
      <c r="J289" s="175"/>
      <c r="L289" s="175"/>
      <c r="T289" s="176"/>
      <c r="U289" s="176"/>
      <c r="V289" s="176"/>
      <c r="W289" s="176"/>
      <c r="X289" s="175"/>
      <c r="Y289" s="175"/>
      <c r="Z289" s="175"/>
      <c r="AA289" s="175"/>
      <c r="AC289" s="175"/>
      <c r="AL289" s="106"/>
      <c r="AM289" s="104"/>
      <c r="AN289" s="104"/>
      <c r="AO289" s="104"/>
      <c r="AP289" s="104"/>
      <c r="AQ289" s="104"/>
      <c r="AR289" s="104"/>
      <c r="AS289" s="104"/>
      <c r="AT289" s="104"/>
      <c r="AU289" s="104"/>
      <c r="AV289" s="104"/>
    </row>
    <row r="290" spans="3:48" x14ac:dyDescent="0.35">
      <c r="C290" s="176"/>
      <c r="D290" s="176"/>
      <c r="E290" s="176"/>
      <c r="F290" s="176"/>
      <c r="G290" s="175"/>
      <c r="H290" s="175"/>
      <c r="I290" s="175"/>
      <c r="J290" s="175"/>
      <c r="L290" s="175"/>
      <c r="T290" s="176"/>
      <c r="U290" s="176"/>
      <c r="V290" s="176"/>
      <c r="W290" s="176"/>
      <c r="X290" s="175"/>
      <c r="Y290" s="175"/>
      <c r="Z290" s="175"/>
      <c r="AA290" s="175"/>
      <c r="AC290" s="175"/>
      <c r="AL290" s="106"/>
      <c r="AM290" s="104"/>
      <c r="AN290" s="104"/>
      <c r="AO290" s="104"/>
      <c r="AP290" s="104"/>
      <c r="AQ290" s="104"/>
      <c r="AR290" s="104"/>
      <c r="AS290" s="104"/>
      <c r="AT290" s="104"/>
      <c r="AU290" s="104"/>
      <c r="AV290" s="104"/>
    </row>
    <row r="291" spans="3:48" x14ac:dyDescent="0.35">
      <c r="C291" s="176"/>
      <c r="D291" s="176"/>
      <c r="E291" s="176"/>
      <c r="F291" s="176"/>
      <c r="G291" s="175"/>
      <c r="H291" s="175"/>
      <c r="I291" s="175"/>
      <c r="J291" s="175"/>
      <c r="L291" s="175"/>
      <c r="T291" s="176"/>
      <c r="U291" s="176"/>
      <c r="V291" s="176"/>
      <c r="W291" s="176"/>
      <c r="X291" s="175"/>
      <c r="Y291" s="175"/>
      <c r="Z291" s="175"/>
      <c r="AA291" s="175"/>
      <c r="AC291" s="175"/>
      <c r="AL291" s="106"/>
      <c r="AM291" s="104"/>
      <c r="AN291" s="104"/>
      <c r="AO291" s="104"/>
      <c r="AP291" s="104"/>
      <c r="AQ291" s="104"/>
      <c r="AR291" s="104"/>
      <c r="AS291" s="104"/>
      <c r="AT291" s="104"/>
      <c r="AU291" s="104"/>
      <c r="AV291" s="104"/>
    </row>
    <row r="292" spans="3:48" x14ac:dyDescent="0.35">
      <c r="C292" s="176"/>
      <c r="D292" s="176"/>
      <c r="E292" s="176"/>
      <c r="F292" s="176"/>
      <c r="G292" s="175"/>
      <c r="H292" s="175"/>
      <c r="I292" s="175"/>
      <c r="J292" s="175"/>
      <c r="L292" s="175"/>
      <c r="T292" s="176"/>
      <c r="U292" s="176"/>
      <c r="V292" s="176"/>
      <c r="W292" s="176"/>
      <c r="X292" s="175"/>
      <c r="Y292" s="175"/>
      <c r="Z292" s="175"/>
      <c r="AA292" s="175"/>
      <c r="AC292" s="175"/>
      <c r="AL292" s="106"/>
      <c r="AM292" s="104"/>
      <c r="AN292" s="104"/>
      <c r="AO292" s="104"/>
      <c r="AP292" s="104"/>
      <c r="AQ292" s="104"/>
      <c r="AR292" s="104"/>
      <c r="AS292" s="104"/>
      <c r="AT292" s="104"/>
      <c r="AU292" s="104"/>
      <c r="AV292" s="104"/>
    </row>
    <row r="293" spans="3:48" x14ac:dyDescent="0.35">
      <c r="C293" s="176"/>
      <c r="D293" s="176"/>
      <c r="E293" s="176"/>
      <c r="F293" s="176"/>
      <c r="G293" s="175"/>
      <c r="H293" s="175"/>
      <c r="I293" s="175"/>
      <c r="J293" s="175"/>
      <c r="L293" s="175"/>
      <c r="T293" s="176"/>
      <c r="U293" s="176"/>
      <c r="V293" s="176"/>
      <c r="W293" s="176"/>
      <c r="X293" s="175"/>
      <c r="Y293" s="175"/>
      <c r="Z293" s="175"/>
      <c r="AA293" s="175"/>
      <c r="AC293" s="175"/>
      <c r="AL293" s="106"/>
      <c r="AM293" s="104"/>
      <c r="AN293" s="104"/>
      <c r="AO293" s="104"/>
      <c r="AP293" s="104"/>
      <c r="AQ293" s="104"/>
      <c r="AR293" s="104"/>
      <c r="AS293" s="104"/>
      <c r="AT293" s="104"/>
      <c r="AU293" s="104"/>
      <c r="AV293" s="104"/>
    </row>
    <row r="294" spans="3:48" x14ac:dyDescent="0.35">
      <c r="C294" s="176"/>
      <c r="D294" s="176"/>
      <c r="E294" s="176"/>
      <c r="F294" s="176"/>
      <c r="G294" s="175"/>
      <c r="H294" s="175"/>
      <c r="I294" s="175"/>
      <c r="J294" s="175"/>
      <c r="L294" s="175"/>
      <c r="T294" s="176"/>
      <c r="U294" s="176"/>
      <c r="V294" s="176"/>
      <c r="W294" s="176"/>
      <c r="X294" s="175"/>
      <c r="Y294" s="175"/>
      <c r="Z294" s="175"/>
      <c r="AA294" s="175"/>
      <c r="AC294" s="175"/>
      <c r="AL294" s="106"/>
      <c r="AM294" s="104"/>
      <c r="AN294" s="104"/>
      <c r="AO294" s="104"/>
      <c r="AP294" s="104"/>
      <c r="AQ294" s="104"/>
      <c r="AR294" s="104"/>
      <c r="AS294" s="104"/>
      <c r="AT294" s="104"/>
      <c r="AU294" s="104"/>
      <c r="AV294" s="104"/>
    </row>
    <row r="295" spans="3:48" x14ac:dyDescent="0.35">
      <c r="C295" s="176"/>
      <c r="D295" s="176"/>
      <c r="E295" s="176"/>
      <c r="F295" s="176"/>
      <c r="G295" s="175"/>
      <c r="H295" s="175"/>
      <c r="I295" s="175"/>
      <c r="J295" s="175"/>
      <c r="L295" s="175"/>
      <c r="T295" s="176"/>
      <c r="U295" s="176"/>
      <c r="V295" s="176"/>
      <c r="W295" s="176"/>
      <c r="X295" s="175"/>
      <c r="Y295" s="175"/>
      <c r="Z295" s="175"/>
      <c r="AA295" s="175"/>
      <c r="AC295" s="175"/>
      <c r="AL295" s="106"/>
      <c r="AM295" s="104"/>
      <c r="AN295" s="104"/>
      <c r="AO295" s="104"/>
      <c r="AP295" s="104"/>
      <c r="AQ295" s="104"/>
      <c r="AR295" s="104"/>
      <c r="AS295" s="104"/>
      <c r="AT295" s="104"/>
      <c r="AU295" s="104"/>
      <c r="AV295" s="104"/>
    </row>
    <row r="296" spans="3:48" x14ac:dyDescent="0.35">
      <c r="C296" s="176"/>
      <c r="D296" s="176"/>
      <c r="E296" s="176"/>
      <c r="F296" s="176"/>
      <c r="G296" s="175"/>
      <c r="H296" s="175"/>
      <c r="I296" s="175"/>
      <c r="J296" s="175"/>
      <c r="L296" s="175"/>
      <c r="T296" s="176"/>
      <c r="U296" s="176"/>
      <c r="V296" s="176"/>
      <c r="W296" s="176"/>
      <c r="X296" s="175"/>
      <c r="Y296" s="175"/>
      <c r="Z296" s="175"/>
      <c r="AA296" s="175"/>
      <c r="AC296" s="175"/>
      <c r="AL296" s="106"/>
      <c r="AM296" s="104"/>
      <c r="AN296" s="104"/>
      <c r="AO296" s="104"/>
      <c r="AP296" s="104"/>
      <c r="AQ296" s="104"/>
      <c r="AR296" s="104"/>
      <c r="AS296" s="104"/>
      <c r="AT296" s="104"/>
      <c r="AU296" s="104"/>
      <c r="AV296" s="104"/>
    </row>
    <row r="297" spans="3:48" x14ac:dyDescent="0.35">
      <c r="C297" s="176"/>
      <c r="D297" s="176"/>
      <c r="E297" s="176"/>
      <c r="F297" s="176"/>
      <c r="G297" s="175"/>
      <c r="H297" s="175"/>
      <c r="I297" s="175"/>
      <c r="J297" s="175"/>
      <c r="L297" s="175"/>
      <c r="T297" s="176"/>
      <c r="U297" s="176"/>
      <c r="V297" s="176"/>
      <c r="W297" s="176"/>
      <c r="X297" s="175"/>
      <c r="Y297" s="175"/>
      <c r="Z297" s="175"/>
      <c r="AA297" s="175"/>
      <c r="AC297" s="175"/>
      <c r="AL297" s="106"/>
      <c r="AM297" s="104"/>
      <c r="AN297" s="104"/>
      <c r="AO297" s="104"/>
      <c r="AP297" s="104"/>
      <c r="AQ297" s="104"/>
      <c r="AR297" s="104"/>
      <c r="AS297" s="104"/>
      <c r="AT297" s="104"/>
      <c r="AU297" s="104"/>
      <c r="AV297" s="104"/>
    </row>
    <row r="298" spans="3:48" x14ac:dyDescent="0.35">
      <c r="C298" s="176"/>
      <c r="D298" s="176"/>
      <c r="E298" s="176"/>
      <c r="F298" s="176"/>
      <c r="G298" s="175"/>
      <c r="H298" s="175"/>
      <c r="I298" s="175"/>
      <c r="J298" s="175"/>
      <c r="L298" s="175"/>
      <c r="T298" s="176"/>
      <c r="U298" s="176"/>
      <c r="V298" s="176"/>
      <c r="W298" s="176"/>
      <c r="X298" s="175"/>
      <c r="Y298" s="175"/>
      <c r="Z298" s="175"/>
      <c r="AA298" s="175"/>
      <c r="AC298" s="175"/>
      <c r="AL298" s="106"/>
      <c r="AM298" s="104"/>
      <c r="AN298" s="104"/>
      <c r="AO298" s="104"/>
      <c r="AP298" s="104"/>
      <c r="AQ298" s="104"/>
      <c r="AR298" s="104"/>
      <c r="AS298" s="104"/>
      <c r="AT298" s="104"/>
      <c r="AU298" s="104"/>
      <c r="AV298" s="104"/>
    </row>
    <row r="299" spans="3:48" x14ac:dyDescent="0.35">
      <c r="C299" s="176"/>
      <c r="D299" s="176"/>
      <c r="E299" s="176"/>
      <c r="F299" s="176"/>
      <c r="G299" s="175"/>
      <c r="H299" s="175"/>
      <c r="I299" s="175"/>
      <c r="J299" s="175"/>
      <c r="L299" s="175"/>
      <c r="T299" s="176"/>
      <c r="U299" s="176"/>
      <c r="V299" s="176"/>
      <c r="W299" s="176"/>
      <c r="X299" s="175"/>
      <c r="Y299" s="175"/>
      <c r="Z299" s="175"/>
      <c r="AA299" s="175"/>
      <c r="AC299" s="175"/>
      <c r="AL299" s="106"/>
      <c r="AM299" s="104"/>
      <c r="AN299" s="104"/>
      <c r="AO299" s="104"/>
      <c r="AP299" s="104"/>
      <c r="AQ299" s="104"/>
      <c r="AR299" s="104"/>
      <c r="AS299" s="104"/>
      <c r="AT299" s="104"/>
      <c r="AU299" s="104"/>
      <c r="AV299" s="104"/>
    </row>
    <row r="300" spans="3:48" x14ac:dyDescent="0.35">
      <c r="C300" s="176"/>
      <c r="D300" s="176"/>
      <c r="E300" s="176"/>
      <c r="F300" s="176"/>
      <c r="G300" s="175"/>
      <c r="H300" s="175"/>
      <c r="I300" s="175"/>
      <c r="J300" s="175"/>
      <c r="L300" s="175"/>
      <c r="T300" s="176"/>
      <c r="U300" s="176"/>
      <c r="V300" s="176"/>
      <c r="W300" s="176"/>
      <c r="X300" s="175"/>
      <c r="Y300" s="175"/>
      <c r="Z300" s="175"/>
      <c r="AA300" s="175"/>
      <c r="AC300" s="175"/>
      <c r="AL300" s="106"/>
      <c r="AM300" s="104"/>
      <c r="AN300" s="104"/>
      <c r="AO300" s="104"/>
      <c r="AP300" s="104"/>
      <c r="AQ300" s="104"/>
      <c r="AR300" s="104"/>
      <c r="AS300" s="104"/>
      <c r="AT300" s="104"/>
      <c r="AU300" s="104"/>
      <c r="AV300" s="104"/>
    </row>
    <row r="301" spans="3:48" x14ac:dyDescent="0.35">
      <c r="C301" s="176"/>
      <c r="D301" s="176"/>
      <c r="E301" s="176"/>
      <c r="F301" s="176"/>
      <c r="G301" s="175"/>
      <c r="H301" s="175"/>
      <c r="I301" s="175"/>
      <c r="J301" s="175"/>
      <c r="L301" s="175"/>
      <c r="T301" s="176"/>
      <c r="U301" s="176"/>
      <c r="V301" s="176"/>
      <c r="W301" s="176"/>
      <c r="X301" s="175"/>
      <c r="Y301" s="175"/>
      <c r="Z301" s="175"/>
      <c r="AA301" s="175"/>
      <c r="AC301" s="175"/>
      <c r="AL301" s="106"/>
      <c r="AM301" s="104"/>
      <c r="AN301" s="104"/>
      <c r="AO301" s="104"/>
      <c r="AP301" s="104"/>
      <c r="AQ301" s="104"/>
      <c r="AR301" s="104"/>
      <c r="AS301" s="104"/>
      <c r="AT301" s="104"/>
      <c r="AU301" s="104"/>
      <c r="AV301" s="104"/>
    </row>
    <row r="302" spans="3:48" x14ac:dyDescent="0.35">
      <c r="C302" s="176"/>
      <c r="D302" s="176"/>
      <c r="E302" s="176"/>
      <c r="F302" s="176"/>
      <c r="G302" s="175"/>
      <c r="H302" s="175"/>
      <c r="I302" s="175"/>
      <c r="J302" s="175"/>
      <c r="L302" s="175"/>
      <c r="T302" s="176"/>
      <c r="U302" s="176"/>
      <c r="V302" s="176"/>
      <c r="W302" s="176"/>
      <c r="X302" s="175"/>
      <c r="Y302" s="175"/>
      <c r="Z302" s="175"/>
      <c r="AA302" s="175"/>
      <c r="AC302" s="175"/>
      <c r="AL302" s="106"/>
      <c r="AM302" s="104"/>
      <c r="AN302" s="104"/>
      <c r="AO302" s="104"/>
      <c r="AP302" s="104"/>
      <c r="AQ302" s="104"/>
      <c r="AR302" s="104"/>
      <c r="AS302" s="104"/>
      <c r="AT302" s="104"/>
      <c r="AU302" s="104"/>
      <c r="AV302" s="104"/>
    </row>
    <row r="303" spans="3:48" x14ac:dyDescent="0.35">
      <c r="C303" s="176"/>
      <c r="D303" s="176"/>
      <c r="E303" s="176"/>
      <c r="F303" s="176"/>
      <c r="G303" s="175"/>
      <c r="H303" s="175"/>
      <c r="I303" s="175"/>
      <c r="J303" s="175"/>
      <c r="L303" s="175"/>
      <c r="T303" s="176"/>
      <c r="U303" s="176"/>
      <c r="V303" s="176"/>
      <c r="W303" s="176"/>
      <c r="X303" s="175"/>
      <c r="Y303" s="175"/>
      <c r="Z303" s="175"/>
      <c r="AA303" s="175"/>
      <c r="AC303" s="175"/>
      <c r="AL303" s="106"/>
      <c r="AM303" s="104"/>
      <c r="AN303" s="104"/>
      <c r="AO303" s="104"/>
      <c r="AP303" s="104"/>
      <c r="AQ303" s="104"/>
      <c r="AR303" s="104"/>
      <c r="AS303" s="104"/>
      <c r="AT303" s="104"/>
      <c r="AU303" s="104"/>
      <c r="AV303" s="104"/>
    </row>
    <row r="304" spans="3:48" x14ac:dyDescent="0.35">
      <c r="C304" s="176"/>
      <c r="D304" s="176"/>
      <c r="E304" s="176"/>
      <c r="F304" s="176"/>
      <c r="G304" s="175"/>
      <c r="H304" s="175"/>
      <c r="I304" s="175"/>
      <c r="J304" s="175"/>
      <c r="L304" s="175"/>
      <c r="T304" s="176"/>
      <c r="U304" s="176"/>
      <c r="V304" s="176"/>
      <c r="W304" s="176"/>
      <c r="X304" s="175"/>
      <c r="Y304" s="175"/>
      <c r="Z304" s="175"/>
      <c r="AA304" s="175"/>
      <c r="AC304" s="175"/>
      <c r="AL304" s="106"/>
      <c r="AM304" s="104"/>
      <c r="AN304" s="104"/>
      <c r="AO304" s="104"/>
      <c r="AP304" s="104"/>
      <c r="AQ304" s="104"/>
      <c r="AR304" s="104"/>
      <c r="AS304" s="104"/>
      <c r="AT304" s="104"/>
      <c r="AU304" s="104"/>
      <c r="AV304" s="104"/>
    </row>
    <row r="305" spans="3:48" x14ac:dyDescent="0.35">
      <c r="C305" s="176"/>
      <c r="D305" s="176"/>
      <c r="E305" s="176"/>
      <c r="F305" s="176"/>
      <c r="G305" s="175"/>
      <c r="H305" s="175"/>
      <c r="I305" s="175"/>
      <c r="J305" s="175"/>
      <c r="L305" s="175"/>
      <c r="T305" s="176"/>
      <c r="U305" s="176"/>
      <c r="V305" s="176"/>
      <c r="W305" s="176"/>
      <c r="X305" s="175"/>
      <c r="Y305" s="175"/>
      <c r="Z305" s="175"/>
      <c r="AA305" s="175"/>
      <c r="AC305" s="175"/>
      <c r="AL305" s="106"/>
      <c r="AM305" s="104"/>
      <c r="AN305" s="104"/>
      <c r="AO305" s="104"/>
      <c r="AP305" s="104"/>
      <c r="AQ305" s="104"/>
      <c r="AR305" s="104"/>
      <c r="AS305" s="104"/>
      <c r="AT305" s="104"/>
      <c r="AU305" s="104"/>
      <c r="AV305" s="104"/>
    </row>
    <row r="306" spans="3:48" x14ac:dyDescent="0.35">
      <c r="C306" s="176"/>
      <c r="D306" s="176"/>
      <c r="E306" s="176"/>
      <c r="F306" s="176"/>
      <c r="G306" s="175"/>
      <c r="H306" s="175"/>
      <c r="I306" s="175"/>
      <c r="J306" s="175"/>
      <c r="L306" s="175"/>
      <c r="T306" s="176"/>
      <c r="U306" s="176"/>
      <c r="V306" s="176"/>
      <c r="W306" s="176"/>
      <c r="X306" s="175"/>
      <c r="Y306" s="175"/>
      <c r="Z306" s="175"/>
      <c r="AA306" s="175"/>
      <c r="AC306" s="175"/>
      <c r="AL306" s="106"/>
      <c r="AM306" s="104"/>
      <c r="AN306" s="104"/>
      <c r="AO306" s="104"/>
      <c r="AP306" s="104"/>
      <c r="AQ306" s="104"/>
      <c r="AR306" s="104"/>
      <c r="AS306" s="104"/>
      <c r="AT306" s="104"/>
      <c r="AU306" s="104"/>
      <c r="AV306" s="104"/>
    </row>
    <row r="307" spans="3:48" x14ac:dyDescent="0.35">
      <c r="C307" s="176"/>
      <c r="D307" s="176"/>
      <c r="E307" s="176"/>
      <c r="F307" s="176"/>
      <c r="G307" s="175"/>
      <c r="H307" s="175"/>
      <c r="I307" s="175"/>
      <c r="J307" s="175"/>
      <c r="L307" s="175"/>
      <c r="T307" s="176"/>
      <c r="U307" s="176"/>
      <c r="V307" s="176"/>
      <c r="W307" s="176"/>
      <c r="X307" s="175"/>
      <c r="Y307" s="175"/>
      <c r="Z307" s="175"/>
      <c r="AA307" s="175"/>
      <c r="AC307" s="175"/>
      <c r="AL307" s="106"/>
      <c r="AM307" s="104"/>
      <c r="AN307" s="104"/>
      <c r="AO307" s="104"/>
      <c r="AP307" s="104"/>
      <c r="AQ307" s="104"/>
      <c r="AR307" s="104"/>
      <c r="AS307" s="104"/>
      <c r="AT307" s="104"/>
      <c r="AU307" s="104"/>
      <c r="AV307" s="104"/>
    </row>
    <row r="308" spans="3:48" x14ac:dyDescent="0.35">
      <c r="C308" s="176"/>
      <c r="D308" s="176"/>
      <c r="E308" s="176"/>
      <c r="F308" s="176"/>
      <c r="G308" s="175"/>
      <c r="H308" s="175"/>
      <c r="I308" s="175"/>
      <c r="J308" s="175"/>
      <c r="L308" s="175"/>
      <c r="T308" s="176"/>
      <c r="U308" s="176"/>
      <c r="V308" s="176"/>
      <c r="W308" s="176"/>
      <c r="X308" s="175"/>
      <c r="Y308" s="175"/>
      <c r="Z308" s="175"/>
      <c r="AA308" s="175"/>
      <c r="AC308" s="175"/>
      <c r="AL308" s="106"/>
      <c r="AM308" s="104"/>
      <c r="AN308" s="104"/>
      <c r="AO308" s="104"/>
      <c r="AP308" s="104"/>
      <c r="AQ308" s="104"/>
      <c r="AR308" s="104"/>
      <c r="AS308" s="104"/>
      <c r="AT308" s="104"/>
      <c r="AU308" s="104"/>
      <c r="AV308" s="104"/>
    </row>
    <row r="309" spans="3:48" x14ac:dyDescent="0.35">
      <c r="C309" s="176"/>
      <c r="D309" s="176"/>
      <c r="E309" s="176"/>
      <c r="F309" s="176"/>
      <c r="G309" s="175"/>
      <c r="H309" s="175"/>
      <c r="I309" s="175"/>
      <c r="J309" s="175"/>
      <c r="L309" s="175"/>
      <c r="T309" s="176"/>
      <c r="U309" s="176"/>
      <c r="V309" s="176"/>
      <c r="W309" s="176"/>
      <c r="X309" s="175"/>
      <c r="Y309" s="175"/>
      <c r="Z309" s="175"/>
      <c r="AA309" s="175"/>
      <c r="AC309" s="175"/>
      <c r="AL309" s="106"/>
      <c r="AM309" s="104"/>
      <c r="AN309" s="104"/>
      <c r="AO309" s="104"/>
      <c r="AP309" s="104"/>
      <c r="AQ309" s="104"/>
      <c r="AR309" s="104"/>
      <c r="AS309" s="104"/>
      <c r="AT309" s="104"/>
      <c r="AU309" s="104"/>
      <c r="AV309" s="104"/>
    </row>
    <row r="310" spans="3:48" x14ac:dyDescent="0.35">
      <c r="C310" s="176"/>
      <c r="D310" s="176"/>
      <c r="E310" s="176"/>
      <c r="F310" s="176"/>
      <c r="G310" s="175"/>
      <c r="H310" s="175"/>
      <c r="I310" s="175"/>
      <c r="J310" s="175"/>
      <c r="L310" s="175"/>
      <c r="T310" s="176"/>
      <c r="U310" s="176"/>
      <c r="V310" s="176"/>
      <c r="W310" s="176"/>
      <c r="X310" s="175"/>
      <c r="Y310" s="175"/>
      <c r="Z310" s="175"/>
      <c r="AA310" s="175"/>
      <c r="AC310" s="175"/>
      <c r="AL310" s="106"/>
      <c r="AM310" s="104"/>
      <c r="AN310" s="104"/>
      <c r="AO310" s="104"/>
      <c r="AP310" s="104"/>
      <c r="AQ310" s="104"/>
      <c r="AR310" s="104"/>
      <c r="AS310" s="104"/>
      <c r="AT310" s="104"/>
      <c r="AU310" s="104"/>
      <c r="AV310" s="104"/>
    </row>
    <row r="311" spans="3:48" x14ac:dyDescent="0.35">
      <c r="C311" s="176"/>
      <c r="D311" s="176"/>
      <c r="E311" s="176"/>
      <c r="F311" s="176"/>
      <c r="G311" s="175"/>
      <c r="H311" s="175"/>
      <c r="I311" s="175"/>
      <c r="J311" s="175"/>
      <c r="L311" s="175"/>
      <c r="T311" s="176"/>
      <c r="U311" s="176"/>
      <c r="V311" s="176"/>
      <c r="W311" s="176"/>
      <c r="X311" s="175"/>
      <c r="Y311" s="175"/>
      <c r="Z311" s="175"/>
      <c r="AA311" s="175"/>
      <c r="AC311" s="175"/>
      <c r="AL311" s="106"/>
      <c r="AM311" s="104"/>
      <c r="AN311" s="104"/>
      <c r="AO311" s="104"/>
      <c r="AP311" s="104"/>
      <c r="AQ311" s="104"/>
      <c r="AR311" s="104"/>
      <c r="AS311" s="104"/>
      <c r="AT311" s="104"/>
      <c r="AU311" s="104"/>
      <c r="AV311" s="104"/>
    </row>
    <row r="312" spans="3:48" x14ac:dyDescent="0.35">
      <c r="C312" s="176"/>
      <c r="D312" s="176"/>
      <c r="E312" s="176"/>
      <c r="F312" s="176"/>
      <c r="G312" s="175"/>
      <c r="H312" s="175"/>
      <c r="I312" s="175"/>
      <c r="J312" s="175"/>
      <c r="L312" s="175"/>
      <c r="T312" s="176"/>
      <c r="U312" s="176"/>
      <c r="V312" s="176"/>
      <c r="W312" s="176"/>
      <c r="X312" s="175"/>
      <c r="Y312" s="175"/>
      <c r="Z312" s="175"/>
      <c r="AA312" s="175"/>
      <c r="AC312" s="175"/>
      <c r="AL312" s="106"/>
      <c r="AM312" s="104"/>
      <c r="AN312" s="104"/>
      <c r="AO312" s="104"/>
      <c r="AP312" s="104"/>
      <c r="AQ312" s="104"/>
      <c r="AR312" s="104"/>
      <c r="AS312" s="104"/>
      <c r="AT312" s="104"/>
      <c r="AU312" s="104"/>
      <c r="AV312" s="104"/>
    </row>
    <row r="313" spans="3:48" x14ac:dyDescent="0.35">
      <c r="C313" s="176"/>
      <c r="D313" s="176"/>
      <c r="E313" s="176"/>
      <c r="F313" s="176"/>
      <c r="G313" s="175"/>
      <c r="H313" s="175"/>
      <c r="I313" s="175"/>
      <c r="J313" s="175"/>
      <c r="L313" s="175"/>
      <c r="T313" s="176"/>
      <c r="U313" s="176"/>
      <c r="V313" s="176"/>
      <c r="W313" s="176"/>
      <c r="X313" s="175"/>
      <c r="Y313" s="175"/>
      <c r="Z313" s="175"/>
      <c r="AA313" s="175"/>
      <c r="AC313" s="175"/>
      <c r="AL313" s="106"/>
      <c r="AM313" s="104"/>
      <c r="AN313" s="104"/>
      <c r="AO313" s="104"/>
      <c r="AP313" s="104"/>
      <c r="AQ313" s="104"/>
      <c r="AR313" s="104"/>
      <c r="AS313" s="104"/>
      <c r="AT313" s="104"/>
      <c r="AU313" s="104"/>
      <c r="AV313" s="104"/>
    </row>
    <row r="314" spans="3:48" x14ac:dyDescent="0.35">
      <c r="C314" s="176"/>
      <c r="D314" s="176"/>
      <c r="E314" s="176"/>
      <c r="F314" s="176"/>
      <c r="G314" s="175"/>
      <c r="H314" s="175"/>
      <c r="I314" s="175"/>
      <c r="J314" s="175"/>
      <c r="L314" s="175"/>
      <c r="T314" s="176"/>
      <c r="U314" s="176"/>
      <c r="V314" s="176"/>
      <c r="W314" s="176"/>
      <c r="X314" s="175"/>
      <c r="Y314" s="175"/>
      <c r="Z314" s="175"/>
      <c r="AA314" s="175"/>
      <c r="AC314" s="175"/>
      <c r="AL314" s="106"/>
      <c r="AM314" s="104"/>
      <c r="AN314" s="104"/>
      <c r="AO314" s="104"/>
      <c r="AP314" s="104"/>
      <c r="AQ314" s="104"/>
      <c r="AR314" s="104"/>
      <c r="AS314" s="104"/>
      <c r="AT314" s="104"/>
      <c r="AU314" s="104"/>
      <c r="AV314" s="104"/>
    </row>
    <row r="315" spans="3:48" x14ac:dyDescent="0.35">
      <c r="C315" s="176"/>
      <c r="D315" s="176"/>
      <c r="E315" s="176"/>
      <c r="F315" s="176"/>
      <c r="G315" s="175"/>
      <c r="H315" s="175"/>
      <c r="I315" s="175"/>
      <c r="J315" s="175"/>
      <c r="L315" s="175"/>
      <c r="T315" s="176"/>
      <c r="U315" s="176"/>
      <c r="V315" s="176"/>
      <c r="W315" s="176"/>
      <c r="X315" s="175"/>
      <c r="Y315" s="175"/>
      <c r="Z315" s="175"/>
      <c r="AA315" s="175"/>
      <c r="AC315" s="175"/>
      <c r="AL315" s="106"/>
      <c r="AM315" s="104"/>
      <c r="AN315" s="104"/>
      <c r="AO315" s="104"/>
      <c r="AP315" s="104"/>
      <c r="AQ315" s="104"/>
      <c r="AR315" s="104"/>
      <c r="AS315" s="104"/>
      <c r="AT315" s="104"/>
      <c r="AU315" s="104"/>
      <c r="AV315" s="104"/>
    </row>
    <row r="316" spans="3:48" x14ac:dyDescent="0.35">
      <c r="C316" s="176"/>
      <c r="D316" s="176"/>
      <c r="E316" s="176"/>
      <c r="F316" s="176"/>
      <c r="G316" s="175"/>
      <c r="H316" s="175"/>
      <c r="I316" s="175"/>
      <c r="J316" s="175"/>
      <c r="L316" s="175"/>
      <c r="T316" s="176"/>
      <c r="U316" s="176"/>
      <c r="V316" s="176"/>
      <c r="W316" s="176"/>
      <c r="X316" s="175"/>
      <c r="Y316" s="175"/>
      <c r="Z316" s="175"/>
      <c r="AA316" s="175"/>
      <c r="AC316" s="175"/>
      <c r="AL316" s="106"/>
      <c r="AM316" s="104"/>
      <c r="AN316" s="104"/>
      <c r="AO316" s="104"/>
      <c r="AP316" s="104"/>
      <c r="AQ316" s="104"/>
      <c r="AR316" s="104"/>
      <c r="AS316" s="104"/>
      <c r="AT316" s="104"/>
      <c r="AU316" s="104"/>
      <c r="AV316" s="104"/>
    </row>
    <row r="317" spans="3:48" x14ac:dyDescent="0.35">
      <c r="C317" s="176"/>
      <c r="D317" s="176"/>
      <c r="E317" s="176"/>
      <c r="F317" s="176"/>
      <c r="G317" s="175"/>
      <c r="H317" s="175"/>
      <c r="I317" s="175"/>
      <c r="J317" s="175"/>
      <c r="L317" s="175"/>
      <c r="T317" s="176"/>
      <c r="U317" s="176"/>
      <c r="V317" s="176"/>
      <c r="W317" s="176"/>
      <c r="X317" s="175"/>
      <c r="Y317" s="175"/>
      <c r="Z317" s="175"/>
      <c r="AA317" s="175"/>
      <c r="AC317" s="175"/>
      <c r="AL317" s="106"/>
      <c r="AM317" s="104"/>
      <c r="AN317" s="104"/>
      <c r="AO317" s="104"/>
      <c r="AP317" s="104"/>
      <c r="AQ317" s="104"/>
      <c r="AR317" s="104"/>
      <c r="AS317" s="104"/>
      <c r="AT317" s="104"/>
      <c r="AU317" s="104"/>
      <c r="AV317" s="104"/>
    </row>
    <row r="318" spans="3:48" x14ac:dyDescent="0.35">
      <c r="C318" s="176"/>
      <c r="D318" s="176"/>
      <c r="E318" s="176"/>
      <c r="F318" s="176"/>
      <c r="G318" s="175"/>
      <c r="H318" s="175"/>
      <c r="I318" s="175"/>
      <c r="J318" s="175"/>
      <c r="L318" s="175"/>
      <c r="T318" s="176"/>
      <c r="U318" s="176"/>
      <c r="V318" s="176"/>
      <c r="W318" s="176"/>
      <c r="X318" s="175"/>
      <c r="Y318" s="175"/>
      <c r="Z318" s="175"/>
      <c r="AA318" s="175"/>
      <c r="AC318" s="175"/>
      <c r="AL318" s="106"/>
      <c r="AM318" s="104"/>
      <c r="AN318" s="104"/>
      <c r="AO318" s="104"/>
      <c r="AP318" s="104"/>
      <c r="AQ318" s="104"/>
      <c r="AR318" s="104"/>
      <c r="AS318" s="104"/>
      <c r="AT318" s="104"/>
      <c r="AU318" s="104"/>
      <c r="AV318" s="104"/>
    </row>
    <row r="319" spans="3:48" x14ac:dyDescent="0.35">
      <c r="C319" s="176"/>
      <c r="D319" s="176"/>
      <c r="E319" s="176"/>
      <c r="F319" s="176"/>
      <c r="G319" s="175"/>
      <c r="H319" s="175"/>
      <c r="I319" s="175"/>
      <c r="J319" s="175"/>
      <c r="L319" s="175"/>
      <c r="T319" s="176"/>
      <c r="U319" s="176"/>
      <c r="V319" s="176"/>
      <c r="W319" s="176"/>
      <c r="X319" s="175"/>
      <c r="Y319" s="175"/>
      <c r="Z319" s="175"/>
      <c r="AA319" s="175"/>
      <c r="AC319" s="175"/>
      <c r="AL319" s="106"/>
      <c r="AM319" s="104"/>
      <c r="AN319" s="104"/>
      <c r="AO319" s="104"/>
      <c r="AP319" s="104"/>
      <c r="AQ319" s="104"/>
      <c r="AR319" s="104"/>
      <c r="AS319" s="104"/>
      <c r="AT319" s="104"/>
      <c r="AU319" s="104"/>
      <c r="AV319" s="104"/>
    </row>
    <row r="320" spans="3:48" x14ac:dyDescent="0.35">
      <c r="C320" s="176"/>
      <c r="D320" s="176"/>
      <c r="E320" s="176"/>
      <c r="F320" s="176"/>
      <c r="G320" s="175"/>
      <c r="H320" s="175"/>
      <c r="I320" s="175"/>
      <c r="J320" s="175"/>
      <c r="L320" s="175"/>
      <c r="T320" s="176"/>
      <c r="U320" s="176"/>
      <c r="V320" s="176"/>
      <c r="W320" s="176"/>
      <c r="X320" s="175"/>
      <c r="Y320" s="175"/>
      <c r="Z320" s="175"/>
      <c r="AA320" s="175"/>
      <c r="AC320" s="175"/>
      <c r="AL320" s="106"/>
      <c r="AM320" s="104"/>
      <c r="AN320" s="104"/>
      <c r="AO320" s="104"/>
      <c r="AP320" s="104"/>
      <c r="AQ320" s="104"/>
      <c r="AR320" s="104"/>
      <c r="AS320" s="104"/>
      <c r="AT320" s="104"/>
      <c r="AU320" s="104"/>
      <c r="AV320" s="104"/>
    </row>
    <row r="321" spans="3:48" x14ac:dyDescent="0.35">
      <c r="C321" s="176"/>
      <c r="D321" s="176"/>
      <c r="E321" s="176"/>
      <c r="F321" s="176"/>
      <c r="G321" s="175"/>
      <c r="H321" s="175"/>
      <c r="I321" s="175"/>
      <c r="J321" s="175"/>
      <c r="L321" s="175"/>
      <c r="T321" s="176"/>
      <c r="U321" s="176"/>
      <c r="V321" s="176"/>
      <c r="W321" s="176"/>
      <c r="X321" s="175"/>
      <c r="Y321" s="175"/>
      <c r="Z321" s="175"/>
      <c r="AA321" s="175"/>
      <c r="AC321" s="175"/>
      <c r="AL321" s="106"/>
      <c r="AM321" s="104"/>
      <c r="AN321" s="104"/>
      <c r="AO321" s="104"/>
      <c r="AP321" s="104"/>
      <c r="AQ321" s="104"/>
      <c r="AR321" s="104"/>
      <c r="AS321" s="104"/>
      <c r="AT321" s="104"/>
      <c r="AU321" s="104"/>
      <c r="AV321" s="104"/>
    </row>
    <row r="322" spans="3:48" x14ac:dyDescent="0.35">
      <c r="C322" s="176"/>
      <c r="D322" s="176"/>
      <c r="E322" s="176"/>
      <c r="F322" s="176"/>
      <c r="G322" s="175"/>
      <c r="H322" s="175"/>
      <c r="I322" s="175"/>
      <c r="J322" s="175"/>
      <c r="L322" s="175"/>
      <c r="T322" s="176"/>
      <c r="U322" s="176"/>
      <c r="V322" s="176"/>
      <c r="W322" s="176"/>
      <c r="X322" s="175"/>
      <c r="Y322" s="175"/>
      <c r="Z322" s="175"/>
      <c r="AA322" s="175"/>
      <c r="AC322" s="175"/>
      <c r="AL322" s="106"/>
      <c r="AM322" s="104"/>
      <c r="AN322" s="104"/>
      <c r="AO322" s="104"/>
      <c r="AP322" s="104"/>
      <c r="AQ322" s="104"/>
      <c r="AR322" s="104"/>
      <c r="AS322" s="104"/>
      <c r="AT322" s="104"/>
      <c r="AU322" s="104"/>
      <c r="AV322" s="104"/>
    </row>
    <row r="323" spans="3:48" x14ac:dyDescent="0.35">
      <c r="C323" s="176"/>
      <c r="D323" s="176"/>
      <c r="E323" s="176"/>
      <c r="F323" s="176"/>
      <c r="G323" s="175"/>
      <c r="H323" s="175"/>
      <c r="I323" s="175"/>
      <c r="J323" s="175"/>
      <c r="L323" s="175"/>
      <c r="T323" s="176"/>
      <c r="U323" s="176"/>
      <c r="V323" s="176"/>
      <c r="W323" s="176"/>
      <c r="X323" s="175"/>
      <c r="Y323" s="175"/>
      <c r="Z323" s="175"/>
      <c r="AA323" s="175"/>
      <c r="AC323" s="175"/>
      <c r="AL323" s="106"/>
      <c r="AM323" s="104"/>
      <c r="AN323" s="104"/>
      <c r="AO323" s="104"/>
      <c r="AP323" s="104"/>
      <c r="AQ323" s="104"/>
      <c r="AR323" s="104"/>
      <c r="AS323" s="104"/>
      <c r="AT323" s="104"/>
      <c r="AU323" s="104"/>
      <c r="AV323" s="104"/>
    </row>
    <row r="324" spans="3:48" x14ac:dyDescent="0.35">
      <c r="C324" s="176"/>
      <c r="D324" s="176"/>
      <c r="E324" s="176"/>
      <c r="F324" s="176"/>
      <c r="G324" s="175"/>
      <c r="H324" s="175"/>
      <c r="I324" s="175"/>
      <c r="J324" s="175"/>
      <c r="L324" s="175"/>
      <c r="T324" s="176"/>
      <c r="U324" s="176"/>
      <c r="V324" s="176"/>
      <c r="W324" s="176"/>
      <c r="X324" s="175"/>
      <c r="Y324" s="175"/>
      <c r="Z324" s="175"/>
      <c r="AA324" s="175"/>
      <c r="AC324" s="175"/>
      <c r="AL324" s="106"/>
      <c r="AM324" s="104"/>
      <c r="AN324" s="104"/>
      <c r="AO324" s="104"/>
      <c r="AP324" s="104"/>
      <c r="AQ324" s="104"/>
      <c r="AR324" s="104"/>
      <c r="AS324" s="104"/>
      <c r="AT324" s="104"/>
      <c r="AU324" s="104"/>
      <c r="AV324" s="104"/>
    </row>
    <row r="325" spans="3:48" x14ac:dyDescent="0.35">
      <c r="C325" s="176"/>
      <c r="D325" s="176"/>
      <c r="E325" s="176"/>
      <c r="F325" s="176"/>
      <c r="G325" s="175"/>
      <c r="H325" s="175"/>
      <c r="I325" s="175"/>
      <c r="J325" s="175"/>
      <c r="L325" s="175"/>
      <c r="T325" s="176"/>
      <c r="U325" s="176"/>
      <c r="V325" s="176"/>
      <c r="W325" s="176"/>
      <c r="X325" s="175"/>
      <c r="Y325" s="175"/>
      <c r="Z325" s="175"/>
      <c r="AA325" s="175"/>
      <c r="AC325" s="175"/>
      <c r="AL325" s="106"/>
      <c r="AM325" s="104"/>
      <c r="AN325" s="104"/>
      <c r="AO325" s="104"/>
      <c r="AP325" s="104"/>
      <c r="AQ325" s="104"/>
      <c r="AR325" s="104"/>
      <c r="AS325" s="104"/>
      <c r="AT325" s="104"/>
      <c r="AU325" s="104"/>
      <c r="AV325" s="104"/>
    </row>
    <row r="326" spans="3:48" x14ac:dyDescent="0.35">
      <c r="C326" s="176"/>
      <c r="D326" s="176"/>
      <c r="E326" s="176"/>
      <c r="F326" s="176"/>
      <c r="G326" s="175"/>
      <c r="H326" s="175"/>
      <c r="I326" s="175"/>
      <c r="J326" s="175"/>
      <c r="L326" s="175"/>
      <c r="T326" s="176"/>
      <c r="U326" s="176"/>
      <c r="V326" s="176"/>
      <c r="W326" s="176"/>
      <c r="X326" s="175"/>
      <c r="Y326" s="175"/>
      <c r="Z326" s="175"/>
      <c r="AA326" s="175"/>
      <c r="AC326" s="175"/>
      <c r="AL326" s="106"/>
      <c r="AM326" s="104"/>
      <c r="AN326" s="104"/>
      <c r="AO326" s="104"/>
      <c r="AP326" s="104"/>
      <c r="AQ326" s="104"/>
      <c r="AR326" s="104"/>
      <c r="AS326" s="104"/>
      <c r="AT326" s="104"/>
      <c r="AU326" s="104"/>
      <c r="AV326" s="104"/>
    </row>
    <row r="327" spans="3:48" x14ac:dyDescent="0.35">
      <c r="C327" s="176"/>
      <c r="D327" s="176"/>
      <c r="E327" s="176"/>
      <c r="F327" s="176"/>
      <c r="G327" s="175"/>
      <c r="H327" s="175"/>
      <c r="I327" s="175"/>
      <c r="J327" s="175"/>
      <c r="L327" s="175"/>
      <c r="T327" s="176"/>
      <c r="U327" s="176"/>
      <c r="V327" s="176"/>
      <c r="W327" s="176"/>
      <c r="X327" s="175"/>
      <c r="Y327" s="175"/>
      <c r="Z327" s="175"/>
      <c r="AA327" s="175"/>
      <c r="AC327" s="175"/>
      <c r="AL327" s="106"/>
      <c r="AM327" s="104"/>
      <c r="AN327" s="104"/>
      <c r="AO327" s="104"/>
      <c r="AP327" s="104"/>
      <c r="AQ327" s="104"/>
      <c r="AR327" s="104"/>
      <c r="AS327" s="104"/>
      <c r="AT327" s="104"/>
      <c r="AU327" s="104"/>
      <c r="AV327" s="104"/>
    </row>
    <row r="328" spans="3:48" x14ac:dyDescent="0.35">
      <c r="C328" s="176"/>
      <c r="D328" s="176"/>
      <c r="E328" s="176"/>
      <c r="F328" s="176"/>
      <c r="G328" s="175"/>
      <c r="H328" s="175"/>
      <c r="I328" s="175"/>
      <c r="J328" s="175"/>
      <c r="L328" s="175"/>
      <c r="T328" s="176"/>
      <c r="U328" s="176"/>
      <c r="V328" s="176"/>
      <c r="W328" s="176"/>
      <c r="X328" s="175"/>
      <c r="Y328" s="175"/>
      <c r="Z328" s="175"/>
      <c r="AA328" s="175"/>
      <c r="AC328" s="175"/>
      <c r="AL328" s="106"/>
      <c r="AM328" s="104"/>
      <c r="AN328" s="104"/>
      <c r="AO328" s="104"/>
      <c r="AP328" s="104"/>
      <c r="AQ328" s="104"/>
      <c r="AR328" s="104"/>
      <c r="AS328" s="104"/>
      <c r="AT328" s="104"/>
      <c r="AU328" s="104"/>
      <c r="AV328" s="104"/>
    </row>
    <row r="329" spans="3:48" x14ac:dyDescent="0.35">
      <c r="C329" s="176"/>
      <c r="D329" s="176"/>
      <c r="E329" s="176"/>
      <c r="F329" s="176"/>
      <c r="G329" s="175"/>
      <c r="H329" s="175"/>
      <c r="I329" s="175"/>
      <c r="J329" s="175"/>
      <c r="L329" s="175"/>
      <c r="T329" s="176"/>
      <c r="U329" s="176"/>
      <c r="V329" s="176"/>
      <c r="W329" s="176"/>
      <c r="X329" s="175"/>
      <c r="Y329" s="175"/>
      <c r="Z329" s="175"/>
      <c r="AA329" s="175"/>
      <c r="AC329" s="175"/>
      <c r="AL329" s="106"/>
      <c r="AM329" s="104"/>
      <c r="AN329" s="104"/>
      <c r="AO329" s="104"/>
      <c r="AP329" s="104"/>
      <c r="AQ329" s="104"/>
      <c r="AR329" s="104"/>
      <c r="AS329" s="104"/>
      <c r="AT329" s="104"/>
      <c r="AU329" s="104"/>
      <c r="AV329" s="104"/>
    </row>
    <row r="330" spans="3:48" x14ac:dyDescent="0.35">
      <c r="C330" s="176"/>
      <c r="D330" s="176"/>
      <c r="E330" s="176"/>
      <c r="F330" s="176"/>
      <c r="G330" s="175"/>
      <c r="H330" s="175"/>
      <c r="I330" s="175"/>
      <c r="J330" s="175"/>
      <c r="L330" s="175"/>
      <c r="T330" s="176"/>
      <c r="U330" s="176"/>
      <c r="V330" s="176"/>
      <c r="W330" s="176"/>
      <c r="X330" s="175"/>
      <c r="Y330" s="175"/>
      <c r="Z330" s="175"/>
      <c r="AA330" s="175"/>
      <c r="AC330" s="175"/>
      <c r="AL330" s="106"/>
      <c r="AM330" s="104"/>
      <c r="AN330" s="104"/>
      <c r="AO330" s="104"/>
      <c r="AP330" s="104"/>
      <c r="AQ330" s="104"/>
      <c r="AR330" s="104"/>
      <c r="AS330" s="104"/>
      <c r="AT330" s="104"/>
      <c r="AU330" s="104"/>
      <c r="AV330" s="104"/>
    </row>
    <row r="331" spans="3:48" x14ac:dyDescent="0.35">
      <c r="C331" s="176"/>
      <c r="D331" s="176"/>
      <c r="E331" s="176"/>
      <c r="F331" s="176"/>
      <c r="G331" s="175"/>
      <c r="H331" s="175"/>
      <c r="I331" s="175"/>
      <c r="J331" s="175"/>
      <c r="L331" s="175"/>
      <c r="T331" s="176"/>
      <c r="U331" s="176"/>
      <c r="V331" s="176"/>
      <c r="W331" s="176"/>
      <c r="X331" s="175"/>
      <c r="Y331" s="175"/>
      <c r="Z331" s="175"/>
      <c r="AA331" s="175"/>
      <c r="AC331" s="175"/>
      <c r="AL331" s="106"/>
      <c r="AM331" s="104"/>
      <c r="AN331" s="104"/>
      <c r="AO331" s="104"/>
      <c r="AP331" s="104"/>
      <c r="AQ331" s="104"/>
      <c r="AR331" s="104"/>
      <c r="AS331" s="104"/>
      <c r="AT331" s="104"/>
      <c r="AU331" s="104"/>
      <c r="AV331" s="104"/>
    </row>
    <row r="332" spans="3:48" x14ac:dyDescent="0.35">
      <c r="C332" s="176"/>
      <c r="D332" s="176"/>
      <c r="E332" s="176"/>
      <c r="F332" s="176"/>
      <c r="G332" s="175"/>
      <c r="H332" s="175"/>
      <c r="I332" s="175"/>
      <c r="J332" s="175"/>
      <c r="L332" s="175"/>
      <c r="T332" s="176"/>
      <c r="U332" s="176"/>
      <c r="V332" s="176"/>
      <c r="W332" s="176"/>
      <c r="X332" s="175"/>
      <c r="Y332" s="175"/>
      <c r="Z332" s="175"/>
      <c r="AA332" s="175"/>
      <c r="AC332" s="175"/>
      <c r="AL332" s="106"/>
      <c r="AM332" s="104"/>
      <c r="AN332" s="104"/>
      <c r="AO332" s="104"/>
      <c r="AP332" s="104"/>
      <c r="AQ332" s="104"/>
      <c r="AR332" s="104"/>
      <c r="AS332" s="104"/>
      <c r="AT332" s="104"/>
      <c r="AU332" s="104"/>
      <c r="AV332" s="104"/>
    </row>
    <row r="333" spans="3:48" x14ac:dyDescent="0.35">
      <c r="C333" s="176"/>
      <c r="D333" s="176"/>
      <c r="E333" s="176"/>
      <c r="F333" s="176"/>
      <c r="G333" s="175"/>
      <c r="H333" s="175"/>
      <c r="I333" s="175"/>
      <c r="J333" s="175"/>
      <c r="L333" s="175"/>
      <c r="T333" s="176"/>
      <c r="U333" s="176"/>
      <c r="V333" s="176"/>
      <c r="W333" s="176"/>
      <c r="X333" s="175"/>
      <c r="Y333" s="175"/>
      <c r="Z333" s="175"/>
      <c r="AA333" s="175"/>
      <c r="AC333" s="175"/>
      <c r="AL333" s="106"/>
      <c r="AM333" s="104"/>
      <c r="AN333" s="104"/>
      <c r="AO333" s="104"/>
      <c r="AP333" s="104"/>
      <c r="AQ333" s="104"/>
      <c r="AR333" s="104"/>
      <c r="AS333" s="104"/>
      <c r="AT333" s="104"/>
      <c r="AU333" s="104"/>
      <c r="AV333" s="104"/>
    </row>
    <row r="334" spans="3:48" x14ac:dyDescent="0.35">
      <c r="C334" s="176"/>
      <c r="D334" s="176"/>
      <c r="E334" s="176"/>
      <c r="F334" s="176"/>
      <c r="G334" s="175"/>
      <c r="H334" s="175"/>
      <c r="I334" s="175"/>
      <c r="J334" s="175"/>
      <c r="L334" s="175"/>
      <c r="T334" s="176"/>
      <c r="U334" s="176"/>
      <c r="V334" s="176"/>
      <c r="W334" s="176"/>
      <c r="X334" s="175"/>
      <c r="Y334" s="175"/>
      <c r="Z334" s="175"/>
      <c r="AA334" s="175"/>
      <c r="AC334" s="175"/>
      <c r="AL334" s="106"/>
      <c r="AM334" s="104"/>
      <c r="AN334" s="104"/>
      <c r="AO334" s="104"/>
      <c r="AP334" s="104"/>
      <c r="AQ334" s="104"/>
      <c r="AR334" s="104"/>
      <c r="AS334" s="104"/>
      <c r="AT334" s="104"/>
      <c r="AU334" s="104"/>
      <c r="AV334" s="104"/>
    </row>
    <row r="335" spans="3:48" x14ac:dyDescent="0.35">
      <c r="C335" s="176"/>
      <c r="D335" s="176"/>
      <c r="E335" s="176"/>
      <c r="F335" s="176"/>
      <c r="G335" s="175"/>
      <c r="H335" s="175"/>
      <c r="I335" s="175"/>
      <c r="J335" s="175"/>
      <c r="L335" s="175"/>
      <c r="T335" s="176"/>
      <c r="U335" s="176"/>
      <c r="V335" s="176"/>
      <c r="W335" s="176"/>
      <c r="X335" s="175"/>
      <c r="Y335" s="175"/>
      <c r="Z335" s="175"/>
      <c r="AA335" s="175"/>
      <c r="AC335" s="175"/>
      <c r="AL335" s="106"/>
      <c r="AM335" s="104"/>
      <c r="AN335" s="104"/>
      <c r="AO335" s="104"/>
      <c r="AP335" s="104"/>
      <c r="AQ335" s="104"/>
      <c r="AR335" s="104"/>
      <c r="AS335" s="104"/>
      <c r="AT335" s="104"/>
      <c r="AU335" s="104"/>
      <c r="AV335" s="104"/>
    </row>
    <row r="336" spans="3:48" x14ac:dyDescent="0.35">
      <c r="C336" s="176"/>
      <c r="D336" s="176"/>
      <c r="E336" s="176"/>
      <c r="F336" s="176"/>
      <c r="G336" s="175"/>
      <c r="H336" s="175"/>
      <c r="I336" s="175"/>
      <c r="J336" s="175"/>
      <c r="L336" s="175"/>
      <c r="T336" s="176"/>
      <c r="U336" s="176"/>
      <c r="V336" s="176"/>
      <c r="W336" s="176"/>
      <c r="X336" s="175"/>
      <c r="Y336" s="175"/>
      <c r="Z336" s="175"/>
      <c r="AA336" s="175"/>
      <c r="AC336" s="175"/>
      <c r="AL336" s="106"/>
      <c r="AM336" s="104"/>
      <c r="AN336" s="104"/>
      <c r="AO336" s="104"/>
      <c r="AP336" s="104"/>
      <c r="AQ336" s="104"/>
      <c r="AR336" s="104"/>
      <c r="AS336" s="104"/>
      <c r="AT336" s="104"/>
      <c r="AU336" s="104"/>
      <c r="AV336" s="104"/>
    </row>
    <row r="337" spans="3:48" x14ac:dyDescent="0.35">
      <c r="C337" s="176"/>
      <c r="D337" s="176"/>
      <c r="E337" s="176"/>
      <c r="F337" s="176"/>
      <c r="G337" s="175"/>
      <c r="H337" s="175"/>
      <c r="I337" s="175"/>
      <c r="J337" s="175"/>
      <c r="L337" s="175"/>
      <c r="T337" s="176"/>
      <c r="U337" s="176"/>
      <c r="V337" s="176"/>
      <c r="W337" s="176"/>
      <c r="X337" s="175"/>
      <c r="Y337" s="175"/>
      <c r="Z337" s="175"/>
      <c r="AA337" s="175"/>
      <c r="AC337" s="175"/>
      <c r="AL337" s="106"/>
      <c r="AM337" s="104"/>
      <c r="AN337" s="104"/>
      <c r="AO337" s="104"/>
      <c r="AP337" s="104"/>
      <c r="AQ337" s="104"/>
      <c r="AR337" s="104"/>
      <c r="AS337" s="104"/>
      <c r="AT337" s="104"/>
      <c r="AU337" s="104"/>
      <c r="AV337" s="104"/>
    </row>
    <row r="338" spans="3:48" x14ac:dyDescent="0.35">
      <c r="C338" s="176"/>
      <c r="D338" s="176"/>
      <c r="E338" s="176"/>
      <c r="F338" s="176"/>
      <c r="G338" s="175"/>
      <c r="H338" s="175"/>
      <c r="I338" s="175"/>
      <c r="J338" s="175"/>
      <c r="L338" s="175"/>
      <c r="T338" s="176"/>
      <c r="U338" s="176"/>
      <c r="V338" s="176"/>
      <c r="W338" s="176"/>
      <c r="X338" s="175"/>
      <c r="Y338" s="175"/>
      <c r="Z338" s="175"/>
      <c r="AA338" s="175"/>
      <c r="AC338" s="175"/>
      <c r="AL338" s="106"/>
      <c r="AM338" s="104"/>
      <c r="AN338" s="104"/>
      <c r="AO338" s="104"/>
      <c r="AP338" s="104"/>
      <c r="AQ338" s="104"/>
      <c r="AR338" s="104"/>
      <c r="AS338" s="104"/>
      <c r="AT338" s="104"/>
      <c r="AU338" s="104"/>
      <c r="AV338" s="104"/>
    </row>
    <row r="339" spans="3:48" x14ac:dyDescent="0.35">
      <c r="C339" s="176"/>
      <c r="D339" s="176"/>
      <c r="E339" s="176"/>
      <c r="F339" s="176"/>
      <c r="G339" s="175"/>
      <c r="H339" s="175"/>
      <c r="I339" s="175"/>
      <c r="J339" s="175"/>
      <c r="L339" s="175"/>
      <c r="T339" s="176"/>
      <c r="U339" s="176"/>
      <c r="V339" s="176"/>
      <c r="W339" s="176"/>
      <c r="X339" s="175"/>
      <c r="Y339" s="175"/>
      <c r="Z339" s="175"/>
      <c r="AA339" s="175"/>
      <c r="AC339" s="175"/>
      <c r="AL339" s="106"/>
      <c r="AM339" s="104"/>
      <c r="AN339" s="104"/>
      <c r="AO339" s="104"/>
      <c r="AP339" s="104"/>
      <c r="AQ339" s="104"/>
      <c r="AR339" s="104"/>
      <c r="AS339" s="104"/>
      <c r="AT339" s="104"/>
      <c r="AU339" s="104"/>
      <c r="AV339" s="104"/>
    </row>
    <row r="340" spans="3:48" x14ac:dyDescent="0.35">
      <c r="C340" s="176"/>
      <c r="D340" s="176"/>
      <c r="E340" s="176"/>
      <c r="F340" s="176"/>
      <c r="G340" s="175"/>
      <c r="H340" s="175"/>
      <c r="I340" s="175"/>
      <c r="J340" s="175"/>
      <c r="L340" s="175"/>
      <c r="T340" s="176"/>
      <c r="U340" s="176"/>
      <c r="V340" s="176"/>
      <c r="W340" s="176"/>
      <c r="X340" s="175"/>
      <c r="Y340" s="175"/>
      <c r="Z340" s="175"/>
      <c r="AA340" s="175"/>
      <c r="AC340" s="175"/>
      <c r="AL340" s="106"/>
      <c r="AM340" s="104"/>
      <c r="AN340" s="104"/>
      <c r="AO340" s="104"/>
      <c r="AP340" s="104"/>
      <c r="AQ340" s="104"/>
      <c r="AR340" s="104"/>
      <c r="AS340" s="104"/>
      <c r="AT340" s="104"/>
      <c r="AU340" s="104"/>
      <c r="AV340" s="104"/>
    </row>
    <row r="341" spans="3:48" x14ac:dyDescent="0.35">
      <c r="C341" s="176"/>
      <c r="D341" s="176"/>
      <c r="E341" s="176"/>
      <c r="F341" s="176"/>
      <c r="G341" s="175"/>
      <c r="H341" s="175"/>
      <c r="I341" s="175"/>
      <c r="J341" s="175"/>
      <c r="L341" s="175"/>
      <c r="T341" s="176"/>
      <c r="U341" s="176"/>
      <c r="V341" s="176"/>
      <c r="W341" s="176"/>
      <c r="X341" s="175"/>
      <c r="Y341" s="175"/>
      <c r="Z341" s="175"/>
      <c r="AA341" s="175"/>
      <c r="AC341" s="175"/>
      <c r="AL341" s="106"/>
      <c r="AM341" s="104"/>
      <c r="AN341" s="104"/>
      <c r="AO341" s="104"/>
      <c r="AP341" s="104"/>
      <c r="AQ341" s="104"/>
      <c r="AR341" s="104"/>
      <c r="AS341" s="104"/>
      <c r="AT341" s="104"/>
      <c r="AU341" s="104"/>
      <c r="AV341" s="104"/>
    </row>
    <row r="342" spans="3:48" x14ac:dyDescent="0.35">
      <c r="C342" s="176"/>
      <c r="D342" s="176"/>
      <c r="E342" s="176"/>
      <c r="F342" s="176"/>
      <c r="G342" s="175"/>
      <c r="H342" s="175"/>
      <c r="I342" s="175"/>
      <c r="J342" s="175"/>
      <c r="L342" s="175"/>
      <c r="T342" s="176"/>
      <c r="U342" s="176"/>
      <c r="V342" s="176"/>
      <c r="W342" s="176"/>
      <c r="X342" s="175"/>
      <c r="Y342" s="175"/>
      <c r="Z342" s="175"/>
      <c r="AA342" s="175"/>
      <c r="AC342" s="175"/>
      <c r="AL342" s="106"/>
      <c r="AM342" s="104"/>
      <c r="AN342" s="104"/>
      <c r="AO342" s="104"/>
      <c r="AP342" s="104"/>
      <c r="AQ342" s="104"/>
      <c r="AR342" s="104"/>
      <c r="AS342" s="104"/>
      <c r="AT342" s="104"/>
      <c r="AU342" s="104"/>
      <c r="AV342" s="104"/>
    </row>
    <row r="343" spans="3:48" x14ac:dyDescent="0.35">
      <c r="C343" s="176"/>
      <c r="D343" s="176"/>
      <c r="E343" s="176"/>
      <c r="F343" s="176"/>
      <c r="G343" s="175"/>
      <c r="H343" s="175"/>
      <c r="I343" s="175"/>
      <c r="J343" s="175"/>
      <c r="L343" s="175"/>
      <c r="T343" s="176"/>
      <c r="U343" s="176"/>
      <c r="V343" s="176"/>
      <c r="W343" s="176"/>
      <c r="X343" s="175"/>
      <c r="Y343" s="175"/>
      <c r="Z343" s="175"/>
      <c r="AA343" s="175"/>
      <c r="AC343" s="175"/>
      <c r="AL343" s="106"/>
      <c r="AM343" s="104"/>
      <c r="AN343" s="104"/>
      <c r="AO343" s="104"/>
      <c r="AP343" s="104"/>
      <c r="AQ343" s="104"/>
      <c r="AR343" s="104"/>
      <c r="AS343" s="104"/>
      <c r="AT343" s="104"/>
      <c r="AU343" s="104"/>
      <c r="AV343" s="104"/>
    </row>
    <row r="344" spans="3:48" x14ac:dyDescent="0.35">
      <c r="C344" s="176"/>
      <c r="D344" s="176"/>
      <c r="E344" s="176"/>
      <c r="F344" s="176"/>
      <c r="G344" s="175"/>
      <c r="H344" s="175"/>
      <c r="I344" s="175"/>
      <c r="J344" s="175"/>
      <c r="L344" s="175"/>
      <c r="T344" s="176"/>
      <c r="U344" s="176"/>
      <c r="V344" s="176"/>
      <c r="W344" s="176"/>
      <c r="X344" s="175"/>
      <c r="Y344" s="175"/>
      <c r="Z344" s="175"/>
      <c r="AA344" s="175"/>
      <c r="AC344" s="175"/>
      <c r="AL344" s="106"/>
      <c r="AM344" s="104"/>
      <c r="AN344" s="104"/>
      <c r="AO344" s="104"/>
      <c r="AP344" s="104"/>
      <c r="AQ344" s="104"/>
      <c r="AR344" s="104"/>
      <c r="AS344" s="104"/>
      <c r="AT344" s="104"/>
      <c r="AU344" s="104"/>
      <c r="AV344" s="104"/>
    </row>
    <row r="345" spans="3:48" x14ac:dyDescent="0.35">
      <c r="C345" s="176"/>
      <c r="D345" s="176"/>
      <c r="E345" s="176"/>
      <c r="F345" s="176"/>
      <c r="G345" s="175"/>
      <c r="H345" s="175"/>
      <c r="I345" s="175"/>
      <c r="J345" s="175"/>
      <c r="L345" s="175"/>
      <c r="T345" s="176"/>
      <c r="U345" s="176"/>
      <c r="V345" s="176"/>
      <c r="W345" s="176"/>
      <c r="X345" s="175"/>
      <c r="Y345" s="175"/>
      <c r="Z345" s="175"/>
      <c r="AA345" s="175"/>
      <c r="AC345" s="175"/>
      <c r="AL345" s="106"/>
      <c r="AM345" s="104"/>
      <c r="AN345" s="104"/>
      <c r="AO345" s="104"/>
      <c r="AP345" s="104"/>
      <c r="AQ345" s="104"/>
      <c r="AR345" s="104"/>
      <c r="AS345" s="104"/>
      <c r="AT345" s="104"/>
      <c r="AU345" s="104"/>
      <c r="AV345" s="104"/>
    </row>
    <row r="346" spans="3:48" x14ac:dyDescent="0.35">
      <c r="C346" s="176"/>
      <c r="D346" s="176"/>
      <c r="E346" s="176"/>
      <c r="F346" s="176"/>
      <c r="G346" s="175"/>
      <c r="H346" s="175"/>
      <c r="I346" s="175"/>
      <c r="J346" s="175"/>
      <c r="L346" s="175"/>
      <c r="T346" s="176"/>
      <c r="U346" s="176"/>
      <c r="V346" s="176"/>
      <c r="W346" s="176"/>
      <c r="X346" s="175"/>
      <c r="Y346" s="175"/>
      <c r="Z346" s="175"/>
      <c r="AA346" s="175"/>
      <c r="AC346" s="175"/>
      <c r="AL346" s="106"/>
      <c r="AM346" s="104"/>
      <c r="AN346" s="104"/>
      <c r="AO346" s="104"/>
      <c r="AP346" s="104"/>
      <c r="AQ346" s="104"/>
      <c r="AR346" s="104"/>
      <c r="AS346" s="104"/>
      <c r="AT346" s="104"/>
      <c r="AU346" s="104"/>
      <c r="AV346" s="104"/>
    </row>
    <row r="347" spans="3:48" x14ac:dyDescent="0.35">
      <c r="C347" s="176"/>
      <c r="D347" s="176"/>
      <c r="E347" s="176"/>
      <c r="F347" s="176"/>
      <c r="G347" s="175"/>
      <c r="H347" s="175"/>
      <c r="I347" s="175"/>
      <c r="J347" s="175"/>
      <c r="L347" s="175"/>
      <c r="T347" s="176"/>
      <c r="U347" s="176"/>
      <c r="V347" s="176"/>
      <c r="W347" s="176"/>
      <c r="X347" s="175"/>
      <c r="Y347" s="175"/>
      <c r="Z347" s="175"/>
      <c r="AA347" s="175"/>
      <c r="AC347" s="175"/>
      <c r="AL347" s="106"/>
      <c r="AM347" s="104"/>
      <c r="AN347" s="104"/>
      <c r="AO347" s="104"/>
      <c r="AP347" s="104"/>
      <c r="AQ347" s="104"/>
      <c r="AR347" s="104"/>
      <c r="AS347" s="104"/>
      <c r="AT347" s="104"/>
      <c r="AU347" s="104"/>
      <c r="AV347" s="104"/>
    </row>
    <row r="348" spans="3:48" x14ac:dyDescent="0.35">
      <c r="C348" s="176"/>
      <c r="D348" s="176"/>
      <c r="E348" s="176"/>
      <c r="F348" s="176"/>
      <c r="G348" s="175"/>
      <c r="H348" s="175"/>
      <c r="I348" s="175"/>
      <c r="J348" s="175"/>
      <c r="L348" s="175"/>
      <c r="T348" s="176"/>
      <c r="U348" s="176"/>
      <c r="V348" s="176"/>
      <c r="W348" s="176"/>
      <c r="X348" s="175"/>
      <c r="Y348" s="175"/>
      <c r="Z348" s="175"/>
      <c r="AA348" s="175"/>
      <c r="AC348" s="175"/>
      <c r="AL348" s="106"/>
      <c r="AM348" s="104"/>
      <c r="AN348" s="104"/>
      <c r="AO348" s="104"/>
      <c r="AP348" s="104"/>
      <c r="AQ348" s="104"/>
      <c r="AR348" s="104"/>
      <c r="AS348" s="104"/>
      <c r="AT348" s="104"/>
      <c r="AU348" s="104"/>
      <c r="AV348" s="104"/>
    </row>
    <row r="349" spans="3:48" x14ac:dyDescent="0.35">
      <c r="C349" s="176"/>
      <c r="D349" s="176"/>
      <c r="E349" s="176"/>
      <c r="F349" s="176"/>
      <c r="G349" s="175"/>
      <c r="H349" s="175"/>
      <c r="I349" s="175"/>
      <c r="J349" s="175"/>
      <c r="L349" s="175"/>
      <c r="T349" s="176"/>
      <c r="U349" s="176"/>
      <c r="V349" s="176"/>
      <c r="W349" s="176"/>
      <c r="X349" s="175"/>
      <c r="Y349" s="175"/>
      <c r="Z349" s="175"/>
      <c r="AA349" s="175"/>
      <c r="AC349" s="175"/>
      <c r="AL349" s="106"/>
      <c r="AM349" s="104"/>
      <c r="AN349" s="104"/>
      <c r="AO349" s="104"/>
      <c r="AP349" s="104"/>
      <c r="AQ349" s="104"/>
      <c r="AR349" s="104"/>
      <c r="AS349" s="104"/>
      <c r="AT349" s="104"/>
      <c r="AU349" s="104"/>
      <c r="AV349" s="104"/>
    </row>
    <row r="350" spans="3:48" x14ac:dyDescent="0.35">
      <c r="C350" s="176"/>
      <c r="D350" s="176"/>
      <c r="E350" s="176"/>
      <c r="F350" s="176"/>
      <c r="G350" s="175"/>
      <c r="H350" s="175"/>
      <c r="I350" s="175"/>
      <c r="J350" s="175"/>
      <c r="L350" s="175"/>
      <c r="T350" s="176"/>
      <c r="U350" s="176"/>
      <c r="V350" s="176"/>
      <c r="W350" s="176"/>
      <c r="X350" s="175"/>
      <c r="Y350" s="175"/>
      <c r="Z350" s="175"/>
      <c r="AA350" s="175"/>
      <c r="AC350" s="175"/>
      <c r="AL350" s="106"/>
      <c r="AM350" s="104"/>
      <c r="AN350" s="104"/>
      <c r="AO350" s="104"/>
      <c r="AP350" s="104"/>
      <c r="AQ350" s="104"/>
      <c r="AR350" s="104"/>
      <c r="AS350" s="104"/>
      <c r="AT350" s="104"/>
      <c r="AU350" s="104"/>
      <c r="AV350" s="104"/>
    </row>
    <row r="351" spans="3:48" x14ac:dyDescent="0.35">
      <c r="C351" s="176"/>
      <c r="D351" s="176"/>
      <c r="E351" s="176"/>
      <c r="F351" s="176"/>
      <c r="G351" s="175"/>
      <c r="H351" s="175"/>
      <c r="I351" s="175"/>
      <c r="J351" s="175"/>
      <c r="L351" s="175"/>
      <c r="T351" s="176"/>
      <c r="U351" s="176"/>
      <c r="V351" s="176"/>
      <c r="W351" s="176"/>
      <c r="X351" s="175"/>
      <c r="Y351" s="175"/>
      <c r="Z351" s="175"/>
      <c r="AA351" s="175"/>
      <c r="AC351" s="175"/>
      <c r="AL351" s="106"/>
      <c r="AM351" s="104"/>
      <c r="AN351" s="104"/>
      <c r="AO351" s="104"/>
      <c r="AP351" s="104"/>
      <c r="AQ351" s="104"/>
      <c r="AR351" s="104"/>
      <c r="AS351" s="104"/>
      <c r="AT351" s="104"/>
      <c r="AU351" s="104"/>
      <c r="AV351" s="104"/>
    </row>
    <row r="352" spans="3:48" x14ac:dyDescent="0.35">
      <c r="C352" s="176"/>
      <c r="D352" s="176"/>
      <c r="E352" s="176"/>
      <c r="F352" s="176"/>
      <c r="G352" s="175"/>
      <c r="H352" s="175"/>
      <c r="I352" s="175"/>
      <c r="J352" s="175"/>
      <c r="L352" s="175"/>
      <c r="T352" s="176"/>
      <c r="U352" s="176"/>
      <c r="V352" s="176"/>
      <c r="W352" s="176"/>
      <c r="X352" s="175"/>
      <c r="Y352" s="175"/>
      <c r="Z352" s="175"/>
      <c r="AA352" s="175"/>
      <c r="AC352" s="175"/>
      <c r="AL352" s="106"/>
      <c r="AM352" s="104"/>
      <c r="AN352" s="104"/>
      <c r="AO352" s="104"/>
      <c r="AP352" s="104"/>
      <c r="AQ352" s="104"/>
      <c r="AR352" s="104"/>
      <c r="AS352" s="104"/>
      <c r="AT352" s="104"/>
      <c r="AU352" s="104"/>
      <c r="AV352" s="104"/>
    </row>
    <row r="353" spans="3:48" x14ac:dyDescent="0.35">
      <c r="C353" s="176"/>
      <c r="D353" s="176"/>
      <c r="E353" s="176"/>
      <c r="F353" s="176"/>
      <c r="G353" s="175"/>
      <c r="H353" s="175"/>
      <c r="I353" s="175"/>
      <c r="J353" s="175"/>
      <c r="L353" s="175"/>
      <c r="T353" s="176"/>
      <c r="U353" s="176"/>
      <c r="V353" s="176"/>
      <c r="W353" s="176"/>
      <c r="X353" s="175"/>
      <c r="Y353" s="175"/>
      <c r="Z353" s="175"/>
      <c r="AA353" s="175"/>
      <c r="AC353" s="175"/>
      <c r="AL353" s="106"/>
      <c r="AM353" s="104"/>
      <c r="AN353" s="104"/>
      <c r="AO353" s="104"/>
      <c r="AP353" s="104"/>
      <c r="AQ353" s="104"/>
      <c r="AR353" s="104"/>
      <c r="AS353" s="104"/>
      <c r="AT353" s="104"/>
      <c r="AU353" s="104"/>
      <c r="AV353" s="104"/>
    </row>
    <row r="354" spans="3:48" x14ac:dyDescent="0.35">
      <c r="C354" s="176"/>
      <c r="D354" s="176"/>
      <c r="E354" s="176"/>
      <c r="F354" s="176"/>
      <c r="G354" s="175"/>
      <c r="H354" s="175"/>
      <c r="I354" s="175"/>
      <c r="J354" s="175"/>
      <c r="L354" s="175"/>
      <c r="T354" s="176"/>
      <c r="U354" s="176"/>
      <c r="V354" s="176"/>
      <c r="W354" s="176"/>
      <c r="X354" s="175"/>
      <c r="Y354" s="175"/>
      <c r="Z354" s="175"/>
      <c r="AA354" s="175"/>
      <c r="AC354" s="175"/>
      <c r="AL354" s="106"/>
      <c r="AM354" s="104"/>
      <c r="AN354" s="104"/>
      <c r="AO354" s="104"/>
      <c r="AP354" s="104"/>
      <c r="AQ354" s="104"/>
      <c r="AR354" s="104"/>
      <c r="AS354" s="104"/>
      <c r="AT354" s="104"/>
      <c r="AU354" s="104"/>
      <c r="AV354" s="104"/>
    </row>
    <row r="355" spans="3:48" x14ac:dyDescent="0.35">
      <c r="C355" s="176"/>
      <c r="D355" s="176"/>
      <c r="E355" s="176"/>
      <c r="F355" s="176"/>
      <c r="G355" s="175"/>
      <c r="H355" s="175"/>
      <c r="I355" s="175"/>
      <c r="J355" s="175"/>
      <c r="L355" s="175"/>
      <c r="T355" s="176"/>
      <c r="U355" s="176"/>
      <c r="V355" s="176"/>
      <c r="W355" s="176"/>
      <c r="X355" s="175"/>
      <c r="Y355" s="175"/>
      <c r="Z355" s="175"/>
      <c r="AA355" s="175"/>
      <c r="AC355" s="175"/>
      <c r="AL355" s="106"/>
      <c r="AM355" s="104"/>
      <c r="AN355" s="104"/>
      <c r="AO355" s="104"/>
      <c r="AP355" s="104"/>
      <c r="AQ355" s="104"/>
      <c r="AR355" s="104"/>
      <c r="AS355" s="104"/>
      <c r="AT355" s="104"/>
      <c r="AU355" s="104"/>
      <c r="AV355" s="104"/>
    </row>
    <row r="356" spans="3:48" x14ac:dyDescent="0.35">
      <c r="C356" s="176"/>
      <c r="D356" s="176"/>
      <c r="E356" s="176"/>
      <c r="F356" s="176"/>
      <c r="G356" s="175"/>
      <c r="H356" s="175"/>
      <c r="I356" s="175"/>
      <c r="J356" s="175"/>
      <c r="L356" s="175"/>
      <c r="T356" s="176"/>
      <c r="U356" s="176"/>
      <c r="V356" s="176"/>
      <c r="W356" s="176"/>
      <c r="X356" s="175"/>
      <c r="Y356" s="175"/>
      <c r="Z356" s="175"/>
      <c r="AA356" s="175"/>
      <c r="AC356" s="175"/>
      <c r="AL356" s="106"/>
      <c r="AM356" s="104"/>
      <c r="AN356" s="104"/>
      <c r="AO356" s="104"/>
      <c r="AP356" s="104"/>
      <c r="AQ356" s="104"/>
      <c r="AR356" s="104"/>
      <c r="AS356" s="104"/>
      <c r="AT356" s="104"/>
      <c r="AU356" s="104"/>
      <c r="AV356" s="104"/>
    </row>
    <row r="357" spans="3:48" x14ac:dyDescent="0.35">
      <c r="C357" s="176"/>
      <c r="D357" s="176"/>
      <c r="E357" s="176"/>
      <c r="F357" s="176"/>
      <c r="G357" s="175"/>
      <c r="H357" s="175"/>
      <c r="I357" s="175"/>
      <c r="J357" s="175"/>
      <c r="L357" s="175"/>
      <c r="T357" s="176"/>
      <c r="U357" s="176"/>
      <c r="V357" s="176"/>
      <c r="W357" s="176"/>
      <c r="X357" s="175"/>
      <c r="Y357" s="175"/>
      <c r="Z357" s="175"/>
      <c r="AA357" s="175"/>
      <c r="AC357" s="175"/>
      <c r="AL357" s="106"/>
      <c r="AM357" s="104"/>
      <c r="AN357" s="104"/>
      <c r="AO357" s="104"/>
      <c r="AP357" s="104"/>
      <c r="AQ357" s="104"/>
      <c r="AR357" s="104"/>
      <c r="AS357" s="104"/>
      <c r="AT357" s="104"/>
      <c r="AU357" s="104"/>
      <c r="AV357" s="104"/>
    </row>
    <row r="358" spans="3:48" x14ac:dyDescent="0.35">
      <c r="C358" s="176"/>
      <c r="D358" s="176"/>
      <c r="E358" s="176"/>
      <c r="F358" s="176"/>
      <c r="G358" s="175"/>
      <c r="H358" s="175"/>
      <c r="I358" s="175"/>
      <c r="J358" s="175"/>
      <c r="L358" s="175"/>
      <c r="T358" s="176"/>
      <c r="U358" s="176"/>
      <c r="V358" s="176"/>
      <c r="W358" s="176"/>
      <c r="X358" s="175"/>
      <c r="Y358" s="175"/>
      <c r="Z358" s="175"/>
      <c r="AA358" s="175"/>
      <c r="AC358" s="175"/>
      <c r="AL358" s="106"/>
      <c r="AM358" s="104"/>
      <c r="AN358" s="104"/>
      <c r="AO358" s="104"/>
      <c r="AP358" s="104"/>
      <c r="AQ358" s="104"/>
      <c r="AR358" s="104"/>
      <c r="AS358" s="104"/>
      <c r="AT358" s="104"/>
      <c r="AU358" s="104"/>
      <c r="AV358" s="104"/>
    </row>
    <row r="359" spans="3:48" x14ac:dyDescent="0.35">
      <c r="C359" s="176"/>
      <c r="D359" s="176"/>
      <c r="E359" s="176"/>
      <c r="F359" s="176"/>
      <c r="G359" s="175"/>
      <c r="H359" s="175"/>
      <c r="I359" s="175"/>
      <c r="J359" s="175"/>
      <c r="L359" s="175"/>
      <c r="T359" s="176"/>
      <c r="U359" s="176"/>
      <c r="V359" s="176"/>
      <c r="W359" s="176"/>
      <c r="X359" s="175"/>
      <c r="Y359" s="175"/>
      <c r="Z359" s="175"/>
      <c r="AA359" s="175"/>
      <c r="AC359" s="175"/>
      <c r="AL359" s="106"/>
      <c r="AM359" s="104"/>
      <c r="AN359" s="104"/>
      <c r="AO359" s="104"/>
      <c r="AP359" s="104"/>
      <c r="AQ359" s="104"/>
      <c r="AR359" s="104"/>
      <c r="AS359" s="104"/>
      <c r="AT359" s="104"/>
      <c r="AU359" s="104"/>
      <c r="AV359" s="104"/>
    </row>
    <row r="360" spans="3:48" x14ac:dyDescent="0.35">
      <c r="C360" s="176"/>
      <c r="D360" s="176"/>
      <c r="E360" s="176"/>
      <c r="F360" s="176"/>
      <c r="G360" s="175"/>
      <c r="H360" s="175"/>
      <c r="I360" s="175"/>
      <c r="J360" s="175"/>
      <c r="L360" s="175"/>
      <c r="T360" s="176"/>
      <c r="U360" s="176"/>
      <c r="V360" s="176"/>
      <c r="W360" s="176"/>
      <c r="X360" s="175"/>
      <c r="Y360" s="175"/>
      <c r="Z360" s="175"/>
      <c r="AA360" s="175"/>
      <c r="AC360" s="175"/>
      <c r="AL360" s="106"/>
      <c r="AM360" s="104"/>
      <c r="AN360" s="104"/>
      <c r="AO360" s="104"/>
      <c r="AP360" s="104"/>
      <c r="AQ360" s="104"/>
      <c r="AR360" s="104"/>
      <c r="AS360" s="104"/>
      <c r="AT360" s="104"/>
      <c r="AU360" s="104"/>
      <c r="AV360" s="104"/>
    </row>
    <row r="361" spans="3:48" x14ac:dyDescent="0.35">
      <c r="C361" s="176"/>
      <c r="D361" s="176"/>
      <c r="E361" s="176"/>
      <c r="F361" s="176"/>
      <c r="G361" s="175"/>
      <c r="H361" s="175"/>
      <c r="I361" s="175"/>
      <c r="J361" s="175"/>
      <c r="L361" s="175"/>
      <c r="T361" s="176"/>
      <c r="U361" s="176"/>
      <c r="V361" s="176"/>
      <c r="W361" s="176"/>
      <c r="X361" s="175"/>
      <c r="Y361" s="175"/>
      <c r="Z361" s="175"/>
      <c r="AA361" s="175"/>
      <c r="AC361" s="175"/>
      <c r="AL361" s="106"/>
      <c r="AM361" s="104"/>
      <c r="AN361" s="104"/>
      <c r="AO361" s="104"/>
      <c r="AP361" s="104"/>
      <c r="AQ361" s="104"/>
      <c r="AR361" s="104"/>
      <c r="AS361" s="104"/>
      <c r="AT361" s="104"/>
      <c r="AU361" s="104"/>
      <c r="AV361" s="104"/>
    </row>
    <row r="362" spans="3:48" x14ac:dyDescent="0.35">
      <c r="C362" s="176"/>
      <c r="D362" s="176"/>
      <c r="E362" s="176"/>
      <c r="F362" s="176"/>
      <c r="G362" s="175"/>
      <c r="H362" s="175"/>
      <c r="I362" s="175"/>
      <c r="J362" s="175"/>
      <c r="L362" s="175"/>
      <c r="T362" s="176"/>
      <c r="U362" s="176"/>
      <c r="V362" s="176"/>
      <c r="W362" s="176"/>
      <c r="X362" s="175"/>
      <c r="Y362" s="175"/>
      <c r="Z362" s="175"/>
      <c r="AA362" s="175"/>
      <c r="AC362" s="175"/>
      <c r="AL362" s="106"/>
      <c r="AM362" s="104"/>
      <c r="AN362" s="104"/>
      <c r="AO362" s="104"/>
      <c r="AP362" s="104"/>
      <c r="AQ362" s="104"/>
      <c r="AR362" s="104"/>
      <c r="AS362" s="104"/>
      <c r="AT362" s="104"/>
      <c r="AU362" s="104"/>
      <c r="AV362" s="104"/>
    </row>
    <row r="363" spans="3:48" x14ac:dyDescent="0.35">
      <c r="C363" s="176"/>
      <c r="D363" s="176"/>
      <c r="E363" s="176"/>
      <c r="F363" s="176"/>
      <c r="G363" s="175"/>
      <c r="H363" s="175"/>
      <c r="I363" s="175"/>
      <c r="J363" s="175"/>
      <c r="L363" s="175"/>
      <c r="T363" s="176"/>
      <c r="U363" s="176"/>
      <c r="V363" s="176"/>
      <c r="W363" s="176"/>
      <c r="X363" s="175"/>
      <c r="Y363" s="175"/>
      <c r="Z363" s="175"/>
      <c r="AA363" s="175"/>
      <c r="AC363" s="175"/>
      <c r="AL363" s="106"/>
      <c r="AM363" s="104"/>
      <c r="AN363" s="104"/>
      <c r="AO363" s="104"/>
      <c r="AP363" s="104"/>
      <c r="AQ363" s="104"/>
      <c r="AR363" s="104"/>
      <c r="AS363" s="104"/>
      <c r="AT363" s="104"/>
      <c r="AU363" s="104"/>
      <c r="AV363" s="104"/>
    </row>
    <row r="364" spans="3:48" x14ac:dyDescent="0.35">
      <c r="C364" s="176"/>
      <c r="D364" s="176"/>
      <c r="E364" s="176"/>
      <c r="F364" s="176"/>
      <c r="G364" s="175"/>
      <c r="H364" s="175"/>
      <c r="I364" s="175"/>
      <c r="J364" s="175"/>
      <c r="L364" s="175"/>
      <c r="T364" s="176"/>
      <c r="U364" s="176"/>
      <c r="V364" s="176"/>
      <c r="W364" s="176"/>
      <c r="X364" s="175"/>
      <c r="Y364" s="175"/>
      <c r="Z364" s="175"/>
      <c r="AA364" s="175"/>
      <c r="AC364" s="175"/>
      <c r="AL364" s="106"/>
      <c r="AM364" s="104"/>
      <c r="AN364" s="104"/>
      <c r="AO364" s="104"/>
      <c r="AP364" s="104"/>
      <c r="AQ364" s="104"/>
      <c r="AR364" s="104"/>
      <c r="AS364" s="104"/>
      <c r="AT364" s="104"/>
      <c r="AU364" s="104"/>
      <c r="AV364" s="104"/>
    </row>
    <row r="365" spans="3:48" x14ac:dyDescent="0.35">
      <c r="C365" s="176"/>
      <c r="D365" s="176"/>
      <c r="E365" s="176"/>
      <c r="F365" s="176"/>
      <c r="G365" s="175"/>
      <c r="H365" s="175"/>
      <c r="I365" s="175"/>
      <c r="J365" s="175"/>
      <c r="L365" s="175"/>
      <c r="T365" s="176"/>
      <c r="U365" s="176"/>
      <c r="V365" s="176"/>
      <c r="W365" s="176"/>
      <c r="X365" s="175"/>
      <c r="Y365" s="175"/>
      <c r="Z365" s="175"/>
      <c r="AA365" s="175"/>
      <c r="AC365" s="175"/>
      <c r="AL365" s="106"/>
      <c r="AM365" s="104"/>
      <c r="AN365" s="104"/>
      <c r="AO365" s="104"/>
      <c r="AP365" s="104"/>
      <c r="AQ365" s="104"/>
      <c r="AR365" s="104"/>
      <c r="AS365" s="104"/>
      <c r="AT365" s="104"/>
      <c r="AU365" s="104"/>
      <c r="AV365" s="104"/>
    </row>
    <row r="366" spans="3:48" x14ac:dyDescent="0.35">
      <c r="C366" s="176"/>
      <c r="D366" s="176"/>
      <c r="E366" s="176"/>
      <c r="F366" s="176"/>
      <c r="G366" s="175"/>
      <c r="H366" s="175"/>
      <c r="I366" s="175"/>
      <c r="J366" s="175"/>
      <c r="L366" s="175"/>
      <c r="T366" s="176"/>
      <c r="U366" s="176"/>
      <c r="V366" s="176"/>
      <c r="W366" s="176"/>
      <c r="X366" s="175"/>
      <c r="Y366" s="175"/>
      <c r="Z366" s="175"/>
      <c r="AA366" s="175"/>
      <c r="AC366" s="175"/>
      <c r="AL366" s="106"/>
      <c r="AM366" s="104"/>
      <c r="AN366" s="104"/>
      <c r="AO366" s="104"/>
      <c r="AP366" s="104"/>
      <c r="AQ366" s="104"/>
      <c r="AR366" s="104"/>
      <c r="AS366" s="104"/>
      <c r="AT366" s="104"/>
      <c r="AU366" s="104"/>
      <c r="AV366" s="104"/>
    </row>
    <row r="367" spans="3:48" x14ac:dyDescent="0.35">
      <c r="C367" s="176"/>
      <c r="D367" s="176"/>
      <c r="E367" s="176"/>
      <c r="F367" s="176"/>
      <c r="G367" s="175"/>
      <c r="H367" s="175"/>
      <c r="I367" s="175"/>
      <c r="J367" s="175"/>
      <c r="L367" s="175"/>
      <c r="T367" s="176"/>
      <c r="U367" s="176"/>
      <c r="V367" s="176"/>
      <c r="W367" s="176"/>
      <c r="X367" s="175"/>
      <c r="Y367" s="175"/>
      <c r="Z367" s="175"/>
      <c r="AA367" s="175"/>
      <c r="AC367" s="175"/>
      <c r="AL367" s="106"/>
      <c r="AM367" s="104"/>
      <c r="AN367" s="104"/>
      <c r="AO367" s="104"/>
      <c r="AP367" s="104"/>
      <c r="AQ367" s="104"/>
      <c r="AR367" s="104"/>
      <c r="AS367" s="104"/>
      <c r="AT367" s="104"/>
      <c r="AU367" s="104"/>
      <c r="AV367" s="104"/>
    </row>
    <row r="368" spans="3:48" x14ac:dyDescent="0.35">
      <c r="C368" s="176"/>
      <c r="D368" s="176"/>
      <c r="E368" s="176"/>
      <c r="F368" s="176"/>
      <c r="G368" s="175"/>
      <c r="H368" s="175"/>
      <c r="I368" s="175"/>
      <c r="J368" s="175"/>
      <c r="L368" s="175"/>
      <c r="T368" s="176"/>
      <c r="U368" s="176"/>
      <c r="V368" s="176"/>
      <c r="W368" s="176"/>
      <c r="X368" s="175"/>
      <c r="Y368" s="175"/>
      <c r="Z368" s="175"/>
      <c r="AA368" s="175"/>
      <c r="AC368" s="175"/>
      <c r="AL368" s="106"/>
      <c r="AM368" s="104"/>
      <c r="AN368" s="104"/>
      <c r="AO368" s="104"/>
      <c r="AP368" s="104"/>
      <c r="AQ368" s="104"/>
      <c r="AR368" s="104"/>
      <c r="AS368" s="104"/>
      <c r="AT368" s="104"/>
      <c r="AU368" s="104"/>
      <c r="AV368" s="104"/>
    </row>
    <row r="369" spans="3:48" x14ac:dyDescent="0.35">
      <c r="C369" s="176"/>
      <c r="D369" s="176"/>
      <c r="E369" s="176"/>
      <c r="F369" s="176"/>
      <c r="G369" s="175"/>
      <c r="H369" s="175"/>
      <c r="I369" s="175"/>
      <c r="J369" s="175"/>
      <c r="L369" s="175"/>
      <c r="T369" s="176"/>
      <c r="U369" s="176"/>
      <c r="V369" s="176"/>
      <c r="W369" s="176"/>
      <c r="X369" s="175"/>
      <c r="Y369" s="175"/>
      <c r="Z369" s="175"/>
      <c r="AA369" s="175"/>
      <c r="AC369" s="175"/>
      <c r="AL369" s="106"/>
      <c r="AM369" s="104"/>
      <c r="AN369" s="104"/>
      <c r="AO369" s="104"/>
      <c r="AP369" s="104"/>
      <c r="AQ369" s="104"/>
      <c r="AR369" s="104"/>
      <c r="AS369" s="104"/>
      <c r="AT369" s="104"/>
      <c r="AU369" s="104"/>
      <c r="AV369" s="104"/>
    </row>
    <row r="370" spans="3:48" x14ac:dyDescent="0.35">
      <c r="C370" s="176"/>
      <c r="D370" s="176"/>
      <c r="E370" s="176"/>
      <c r="F370" s="176"/>
      <c r="G370" s="175"/>
      <c r="H370" s="175"/>
      <c r="I370" s="175"/>
      <c r="J370" s="175"/>
      <c r="L370" s="175"/>
      <c r="T370" s="176"/>
      <c r="U370" s="176"/>
      <c r="V370" s="176"/>
      <c r="W370" s="176"/>
      <c r="X370" s="175"/>
      <c r="Y370" s="175"/>
      <c r="Z370" s="175"/>
      <c r="AA370" s="175"/>
      <c r="AC370" s="175"/>
      <c r="AL370" s="106"/>
      <c r="AM370" s="104"/>
      <c r="AN370" s="104"/>
      <c r="AO370" s="104"/>
      <c r="AP370" s="104"/>
      <c r="AQ370" s="104"/>
      <c r="AR370" s="104"/>
      <c r="AS370" s="104"/>
      <c r="AT370" s="104"/>
      <c r="AU370" s="104"/>
      <c r="AV370" s="104"/>
    </row>
    <row r="371" spans="3:48" x14ac:dyDescent="0.35">
      <c r="C371" s="176"/>
      <c r="D371" s="176"/>
      <c r="E371" s="176"/>
      <c r="F371" s="176"/>
      <c r="G371" s="175"/>
      <c r="H371" s="175"/>
      <c r="I371" s="175"/>
      <c r="J371" s="175"/>
      <c r="L371" s="175"/>
      <c r="T371" s="176"/>
      <c r="U371" s="176"/>
      <c r="V371" s="176"/>
      <c r="W371" s="176"/>
      <c r="X371" s="175"/>
      <c r="Y371" s="175"/>
      <c r="Z371" s="175"/>
      <c r="AA371" s="175"/>
      <c r="AC371" s="175"/>
      <c r="AL371" s="106"/>
      <c r="AM371" s="104"/>
      <c r="AN371" s="104"/>
      <c r="AO371" s="104"/>
      <c r="AP371" s="104"/>
      <c r="AQ371" s="104"/>
      <c r="AR371" s="104"/>
      <c r="AS371" s="104"/>
      <c r="AT371" s="104"/>
      <c r="AU371" s="104"/>
      <c r="AV371" s="104"/>
    </row>
    <row r="372" spans="3:48" x14ac:dyDescent="0.35">
      <c r="C372" s="176"/>
      <c r="D372" s="176"/>
      <c r="E372" s="176"/>
      <c r="F372" s="176"/>
      <c r="G372" s="175"/>
      <c r="H372" s="175"/>
      <c r="I372" s="175"/>
      <c r="J372" s="175"/>
      <c r="L372" s="175"/>
      <c r="T372" s="176"/>
      <c r="U372" s="176"/>
      <c r="V372" s="176"/>
      <c r="W372" s="176"/>
      <c r="X372" s="175"/>
      <c r="Y372" s="175"/>
      <c r="Z372" s="175"/>
      <c r="AA372" s="175"/>
      <c r="AC372" s="175"/>
      <c r="AL372" s="106"/>
      <c r="AM372" s="104"/>
      <c r="AN372" s="104"/>
      <c r="AO372" s="104"/>
      <c r="AP372" s="104"/>
      <c r="AQ372" s="104"/>
      <c r="AR372" s="104"/>
      <c r="AS372" s="104"/>
      <c r="AT372" s="104"/>
      <c r="AU372" s="104"/>
      <c r="AV372" s="104"/>
    </row>
    <row r="373" spans="3:48" x14ac:dyDescent="0.35">
      <c r="C373" s="176"/>
      <c r="D373" s="176"/>
      <c r="E373" s="176"/>
      <c r="F373" s="176"/>
      <c r="G373" s="175"/>
      <c r="H373" s="175"/>
      <c r="I373" s="175"/>
      <c r="J373" s="175"/>
      <c r="L373" s="175"/>
      <c r="T373" s="176"/>
      <c r="U373" s="176"/>
      <c r="V373" s="176"/>
      <c r="W373" s="176"/>
      <c r="X373" s="175"/>
      <c r="Y373" s="175"/>
      <c r="Z373" s="175"/>
      <c r="AA373" s="175"/>
      <c r="AC373" s="175"/>
      <c r="AL373" s="106"/>
      <c r="AM373" s="104"/>
      <c r="AN373" s="104"/>
      <c r="AO373" s="104"/>
      <c r="AP373" s="104"/>
      <c r="AQ373" s="104"/>
      <c r="AR373" s="104"/>
      <c r="AS373" s="104"/>
      <c r="AT373" s="104"/>
      <c r="AU373" s="104"/>
      <c r="AV373" s="104"/>
    </row>
    <row r="374" spans="3:48" x14ac:dyDescent="0.35">
      <c r="C374" s="176"/>
      <c r="D374" s="176"/>
      <c r="E374" s="176"/>
      <c r="F374" s="176"/>
      <c r="G374" s="175"/>
      <c r="H374" s="175"/>
      <c r="I374" s="175"/>
      <c r="J374" s="175"/>
      <c r="L374" s="175"/>
      <c r="T374" s="176"/>
      <c r="U374" s="176"/>
      <c r="V374" s="176"/>
      <c r="W374" s="176"/>
      <c r="X374" s="175"/>
      <c r="Y374" s="175"/>
      <c r="Z374" s="175"/>
      <c r="AA374" s="175"/>
      <c r="AC374" s="175"/>
      <c r="AL374" s="106"/>
      <c r="AM374" s="104"/>
      <c r="AN374" s="104"/>
      <c r="AO374" s="104"/>
      <c r="AP374" s="104"/>
      <c r="AQ374" s="104"/>
      <c r="AR374" s="104"/>
      <c r="AS374" s="104"/>
      <c r="AT374" s="104"/>
      <c r="AU374" s="104"/>
      <c r="AV374" s="104"/>
    </row>
    <row r="375" spans="3:48" x14ac:dyDescent="0.35">
      <c r="C375" s="176"/>
      <c r="D375" s="176"/>
      <c r="E375" s="176"/>
      <c r="F375" s="176"/>
      <c r="G375" s="175"/>
      <c r="H375" s="175"/>
      <c r="I375" s="175"/>
      <c r="J375" s="175"/>
      <c r="L375" s="175"/>
      <c r="T375" s="176"/>
      <c r="U375" s="176"/>
      <c r="V375" s="176"/>
      <c r="W375" s="176"/>
      <c r="X375" s="175"/>
      <c r="Y375" s="175"/>
      <c r="Z375" s="175"/>
      <c r="AA375" s="175"/>
      <c r="AC375" s="175"/>
      <c r="AL375" s="106"/>
      <c r="AM375" s="104"/>
      <c r="AN375" s="104"/>
      <c r="AO375" s="104"/>
      <c r="AP375" s="104"/>
      <c r="AQ375" s="104"/>
      <c r="AR375" s="104"/>
      <c r="AS375" s="104"/>
      <c r="AT375" s="104"/>
      <c r="AU375" s="104"/>
      <c r="AV375" s="104"/>
    </row>
    <row r="376" spans="3:48" x14ac:dyDescent="0.35">
      <c r="C376" s="176"/>
      <c r="D376" s="176"/>
      <c r="E376" s="176"/>
      <c r="F376" s="176"/>
      <c r="G376" s="175"/>
      <c r="H376" s="175"/>
      <c r="I376" s="175"/>
      <c r="J376" s="175"/>
      <c r="L376" s="175"/>
      <c r="T376" s="176"/>
      <c r="U376" s="176"/>
      <c r="V376" s="176"/>
      <c r="W376" s="176"/>
      <c r="X376" s="175"/>
      <c r="Y376" s="175"/>
      <c r="Z376" s="175"/>
      <c r="AA376" s="175"/>
      <c r="AC376" s="175"/>
      <c r="AL376" s="106"/>
      <c r="AM376" s="104"/>
      <c r="AN376" s="104"/>
      <c r="AO376" s="104"/>
      <c r="AP376" s="104"/>
      <c r="AQ376" s="104"/>
      <c r="AR376" s="104"/>
      <c r="AS376" s="104"/>
      <c r="AT376" s="104"/>
      <c r="AU376" s="104"/>
      <c r="AV376" s="104"/>
    </row>
    <row r="377" spans="3:48" x14ac:dyDescent="0.35">
      <c r="C377" s="176"/>
      <c r="D377" s="176"/>
      <c r="E377" s="176"/>
      <c r="F377" s="176"/>
      <c r="G377" s="175"/>
      <c r="H377" s="175"/>
      <c r="I377" s="175"/>
      <c r="J377" s="175"/>
      <c r="L377" s="175"/>
      <c r="T377" s="176"/>
      <c r="U377" s="176"/>
      <c r="V377" s="176"/>
      <c r="W377" s="176"/>
      <c r="X377" s="175"/>
      <c r="Y377" s="175"/>
      <c r="Z377" s="175"/>
      <c r="AA377" s="175"/>
      <c r="AC377" s="175"/>
      <c r="AL377" s="106"/>
      <c r="AM377" s="104"/>
      <c r="AN377" s="104"/>
      <c r="AO377" s="104"/>
      <c r="AP377" s="104"/>
      <c r="AQ377" s="104"/>
      <c r="AR377" s="104"/>
      <c r="AS377" s="104"/>
      <c r="AT377" s="104"/>
      <c r="AU377" s="104"/>
      <c r="AV377" s="104"/>
    </row>
    <row r="378" spans="3:48" x14ac:dyDescent="0.35">
      <c r="C378" s="176"/>
      <c r="D378" s="176"/>
      <c r="E378" s="176"/>
      <c r="F378" s="176"/>
      <c r="G378" s="175"/>
      <c r="H378" s="175"/>
      <c r="I378" s="175"/>
      <c r="J378" s="175"/>
      <c r="L378" s="175"/>
      <c r="T378" s="176"/>
      <c r="U378" s="176"/>
      <c r="V378" s="176"/>
      <c r="W378" s="176"/>
      <c r="X378" s="175"/>
      <c r="Y378" s="175"/>
      <c r="Z378" s="175"/>
      <c r="AA378" s="175"/>
      <c r="AC378" s="175"/>
      <c r="AL378" s="106"/>
      <c r="AM378" s="104"/>
      <c r="AN378" s="104"/>
      <c r="AO378" s="104"/>
      <c r="AP378" s="104"/>
      <c r="AQ378" s="104"/>
      <c r="AR378" s="104"/>
      <c r="AS378" s="104"/>
      <c r="AT378" s="104"/>
      <c r="AU378" s="104"/>
      <c r="AV378" s="104"/>
    </row>
    <row r="379" spans="3:48" x14ac:dyDescent="0.35">
      <c r="C379" s="176"/>
      <c r="D379" s="176"/>
      <c r="E379" s="176"/>
      <c r="F379" s="176"/>
      <c r="G379" s="175"/>
      <c r="H379" s="175"/>
      <c r="I379" s="175"/>
      <c r="J379" s="175"/>
      <c r="L379" s="175"/>
      <c r="T379" s="176"/>
      <c r="U379" s="176"/>
      <c r="V379" s="176"/>
      <c r="W379" s="176"/>
      <c r="X379" s="175"/>
      <c r="Y379" s="175"/>
      <c r="Z379" s="175"/>
      <c r="AA379" s="175"/>
      <c r="AC379" s="175"/>
      <c r="AL379" s="106"/>
      <c r="AM379" s="104"/>
      <c r="AN379" s="104"/>
      <c r="AO379" s="104"/>
      <c r="AP379" s="104"/>
      <c r="AQ379" s="104"/>
      <c r="AR379" s="104"/>
      <c r="AS379" s="104"/>
      <c r="AT379" s="104"/>
      <c r="AU379" s="104"/>
      <c r="AV379" s="104"/>
    </row>
    <row r="380" spans="3:48" x14ac:dyDescent="0.35">
      <c r="C380" s="176"/>
      <c r="D380" s="176"/>
      <c r="E380" s="176"/>
      <c r="F380" s="176"/>
      <c r="G380" s="175"/>
      <c r="H380" s="175"/>
      <c r="I380" s="175"/>
      <c r="J380" s="175"/>
      <c r="L380" s="175"/>
      <c r="T380" s="176"/>
      <c r="U380" s="176"/>
      <c r="V380" s="176"/>
      <c r="W380" s="176"/>
      <c r="X380" s="175"/>
      <c r="Y380" s="175"/>
      <c r="Z380" s="175"/>
      <c r="AA380" s="175"/>
      <c r="AC380" s="175"/>
      <c r="AL380" s="106"/>
      <c r="AM380" s="104"/>
      <c r="AN380" s="104"/>
      <c r="AO380" s="104"/>
      <c r="AP380" s="104"/>
      <c r="AQ380" s="104"/>
      <c r="AR380" s="104"/>
      <c r="AS380" s="104"/>
      <c r="AT380" s="104"/>
      <c r="AU380" s="104"/>
      <c r="AV380" s="104"/>
    </row>
    <row r="381" spans="3:48" x14ac:dyDescent="0.35">
      <c r="C381" s="176"/>
      <c r="D381" s="176"/>
      <c r="E381" s="176"/>
      <c r="F381" s="176"/>
      <c r="G381" s="175"/>
      <c r="H381" s="175"/>
      <c r="I381" s="175"/>
      <c r="J381" s="175"/>
      <c r="L381" s="175"/>
      <c r="T381" s="176"/>
      <c r="U381" s="176"/>
      <c r="V381" s="176"/>
      <c r="W381" s="176"/>
      <c r="X381" s="175"/>
      <c r="Y381" s="175"/>
      <c r="Z381" s="175"/>
      <c r="AA381" s="175"/>
      <c r="AC381" s="175"/>
      <c r="AL381" s="106"/>
      <c r="AM381" s="104"/>
      <c r="AN381" s="104"/>
      <c r="AO381" s="104"/>
      <c r="AP381" s="104"/>
      <c r="AQ381" s="104"/>
      <c r="AR381" s="104"/>
      <c r="AS381" s="104"/>
      <c r="AT381" s="104"/>
      <c r="AU381" s="104"/>
      <c r="AV381" s="104"/>
    </row>
    <row r="382" spans="3:48" x14ac:dyDescent="0.35">
      <c r="C382" s="176"/>
      <c r="D382" s="176"/>
      <c r="E382" s="176"/>
      <c r="F382" s="176"/>
      <c r="G382" s="175"/>
      <c r="H382" s="175"/>
      <c r="I382" s="175"/>
      <c r="J382" s="175"/>
      <c r="L382" s="175"/>
      <c r="T382" s="176"/>
      <c r="U382" s="176"/>
      <c r="V382" s="176"/>
      <c r="W382" s="176"/>
      <c r="X382" s="175"/>
      <c r="Y382" s="175"/>
      <c r="Z382" s="175"/>
      <c r="AA382" s="175"/>
      <c r="AC382" s="175"/>
      <c r="AL382" s="106"/>
      <c r="AM382" s="104"/>
      <c r="AN382" s="104"/>
      <c r="AO382" s="104"/>
      <c r="AP382" s="104"/>
      <c r="AQ382" s="104"/>
      <c r="AR382" s="104"/>
      <c r="AS382" s="104"/>
      <c r="AT382" s="104"/>
      <c r="AU382" s="104"/>
      <c r="AV382" s="104"/>
    </row>
    <row r="383" spans="3:48" x14ac:dyDescent="0.35">
      <c r="C383" s="176"/>
      <c r="D383" s="176"/>
      <c r="E383" s="176"/>
      <c r="F383" s="176"/>
      <c r="G383" s="175"/>
      <c r="H383" s="175"/>
      <c r="I383" s="175"/>
      <c r="J383" s="175"/>
      <c r="L383" s="175"/>
      <c r="T383" s="176"/>
      <c r="U383" s="176"/>
      <c r="V383" s="176"/>
      <c r="W383" s="176"/>
      <c r="X383" s="175"/>
      <c r="Y383" s="175"/>
      <c r="Z383" s="175"/>
      <c r="AA383" s="175"/>
      <c r="AC383" s="175"/>
      <c r="AL383" s="106"/>
      <c r="AM383" s="104"/>
      <c r="AN383" s="104"/>
      <c r="AO383" s="104"/>
      <c r="AP383" s="104"/>
      <c r="AQ383" s="104"/>
      <c r="AR383" s="104"/>
      <c r="AS383" s="104"/>
      <c r="AT383" s="104"/>
      <c r="AU383" s="104"/>
      <c r="AV383" s="104"/>
    </row>
    <row r="384" spans="3:48" x14ac:dyDescent="0.35">
      <c r="C384" s="176"/>
      <c r="D384" s="176"/>
      <c r="E384" s="176"/>
      <c r="F384" s="176"/>
      <c r="G384" s="175"/>
      <c r="H384" s="175"/>
      <c r="I384" s="175"/>
      <c r="J384" s="175"/>
      <c r="L384" s="175"/>
      <c r="T384" s="176"/>
      <c r="U384" s="176"/>
      <c r="V384" s="176"/>
      <c r="W384" s="176"/>
      <c r="X384" s="175"/>
      <c r="Y384" s="175"/>
      <c r="Z384" s="175"/>
      <c r="AA384" s="175"/>
      <c r="AC384" s="175"/>
      <c r="AL384" s="106"/>
      <c r="AM384" s="104"/>
      <c r="AN384" s="104"/>
      <c r="AO384" s="104"/>
      <c r="AP384" s="104"/>
      <c r="AQ384" s="104"/>
      <c r="AR384" s="104"/>
      <c r="AS384" s="104"/>
      <c r="AT384" s="104"/>
      <c r="AU384" s="104"/>
      <c r="AV384" s="104"/>
    </row>
    <row r="385" spans="3:48" x14ac:dyDescent="0.35">
      <c r="C385" s="176"/>
      <c r="D385" s="176"/>
      <c r="E385" s="176"/>
      <c r="F385" s="176"/>
      <c r="G385" s="175"/>
      <c r="H385" s="175"/>
      <c r="I385" s="175"/>
      <c r="J385" s="175"/>
      <c r="L385" s="175"/>
      <c r="T385" s="176"/>
      <c r="U385" s="176"/>
      <c r="V385" s="176"/>
      <c r="W385" s="176"/>
      <c r="X385" s="175"/>
      <c r="Y385" s="175"/>
      <c r="Z385" s="175"/>
      <c r="AA385" s="175"/>
      <c r="AC385" s="175"/>
      <c r="AL385" s="106"/>
      <c r="AM385" s="104"/>
      <c r="AN385" s="104"/>
      <c r="AO385" s="104"/>
      <c r="AP385" s="104"/>
      <c r="AQ385" s="104"/>
      <c r="AR385" s="104"/>
      <c r="AS385" s="104"/>
      <c r="AT385" s="104"/>
      <c r="AU385" s="104"/>
      <c r="AV385" s="104"/>
    </row>
    <row r="386" spans="3:48" x14ac:dyDescent="0.35">
      <c r="C386" s="176"/>
      <c r="D386" s="176"/>
      <c r="E386" s="176"/>
      <c r="F386" s="176"/>
      <c r="G386" s="175"/>
      <c r="H386" s="175"/>
      <c r="I386" s="175"/>
      <c r="J386" s="175"/>
      <c r="L386" s="175"/>
      <c r="T386" s="176"/>
      <c r="U386" s="176"/>
      <c r="V386" s="176"/>
      <c r="W386" s="176"/>
      <c r="X386" s="175"/>
      <c r="Y386" s="175"/>
      <c r="Z386" s="175"/>
      <c r="AA386" s="175"/>
      <c r="AC386" s="175"/>
      <c r="AL386" s="106"/>
      <c r="AM386" s="104"/>
      <c r="AN386" s="104"/>
      <c r="AO386" s="104"/>
      <c r="AP386" s="104"/>
      <c r="AQ386" s="104"/>
      <c r="AR386" s="104"/>
      <c r="AS386" s="104"/>
      <c r="AT386" s="104"/>
      <c r="AU386" s="104"/>
      <c r="AV386" s="104"/>
    </row>
    <row r="387" spans="3:48" x14ac:dyDescent="0.35">
      <c r="C387" s="176"/>
      <c r="D387" s="176"/>
      <c r="E387" s="176"/>
      <c r="F387" s="176"/>
      <c r="G387" s="175"/>
      <c r="H387" s="175"/>
      <c r="I387" s="175"/>
      <c r="J387" s="175"/>
      <c r="L387" s="175"/>
      <c r="T387" s="176"/>
      <c r="U387" s="176"/>
      <c r="V387" s="176"/>
      <c r="W387" s="176"/>
      <c r="X387" s="175"/>
      <c r="Y387" s="175"/>
      <c r="Z387" s="175"/>
      <c r="AA387" s="175"/>
      <c r="AC387" s="175"/>
      <c r="AL387" s="106"/>
      <c r="AM387" s="104"/>
      <c r="AN387" s="104"/>
      <c r="AO387" s="104"/>
      <c r="AP387" s="104"/>
      <c r="AQ387" s="104"/>
      <c r="AR387" s="104"/>
      <c r="AS387" s="104"/>
      <c r="AT387" s="104"/>
      <c r="AU387" s="104"/>
      <c r="AV387" s="104"/>
    </row>
    <row r="388" spans="3:48" x14ac:dyDescent="0.35">
      <c r="C388" s="176"/>
      <c r="D388" s="176"/>
      <c r="E388" s="176"/>
      <c r="F388" s="176"/>
      <c r="G388" s="175"/>
      <c r="H388" s="175"/>
      <c r="I388" s="175"/>
      <c r="J388" s="175"/>
      <c r="L388" s="175"/>
      <c r="T388" s="176"/>
      <c r="U388" s="176"/>
      <c r="V388" s="176"/>
      <c r="W388" s="176"/>
      <c r="X388" s="175"/>
      <c r="Y388" s="175"/>
      <c r="Z388" s="175"/>
      <c r="AA388" s="175"/>
      <c r="AC388" s="175"/>
      <c r="AL388" s="106"/>
      <c r="AM388" s="104"/>
      <c r="AN388" s="104"/>
      <c r="AO388" s="104"/>
      <c r="AP388" s="104"/>
      <c r="AQ388" s="104"/>
      <c r="AR388" s="104"/>
      <c r="AS388" s="104"/>
      <c r="AT388" s="104"/>
      <c r="AU388" s="104"/>
      <c r="AV388" s="104"/>
    </row>
    <row r="389" spans="3:48" x14ac:dyDescent="0.35">
      <c r="C389" s="176"/>
      <c r="D389" s="176"/>
      <c r="E389" s="176"/>
      <c r="F389" s="176"/>
      <c r="G389" s="175"/>
      <c r="H389" s="175"/>
      <c r="I389" s="175"/>
      <c r="J389" s="175"/>
      <c r="L389" s="175"/>
      <c r="T389" s="176"/>
      <c r="U389" s="176"/>
      <c r="V389" s="176"/>
      <c r="W389" s="176"/>
      <c r="X389" s="175"/>
      <c r="Y389" s="175"/>
      <c r="Z389" s="175"/>
      <c r="AA389" s="175"/>
      <c r="AC389" s="175"/>
      <c r="AL389" s="106"/>
      <c r="AM389" s="104"/>
      <c r="AN389" s="104"/>
      <c r="AO389" s="104"/>
      <c r="AP389" s="104"/>
      <c r="AQ389" s="104"/>
      <c r="AR389" s="104"/>
      <c r="AS389" s="104"/>
      <c r="AT389" s="104"/>
      <c r="AU389" s="104"/>
      <c r="AV389" s="104"/>
    </row>
    <row r="390" spans="3:48" x14ac:dyDescent="0.35">
      <c r="C390" s="176"/>
      <c r="D390" s="176"/>
      <c r="E390" s="176"/>
      <c r="F390" s="176"/>
      <c r="G390" s="175"/>
      <c r="H390" s="175"/>
      <c r="I390" s="175"/>
      <c r="J390" s="175"/>
      <c r="L390" s="175"/>
      <c r="T390" s="176"/>
      <c r="U390" s="176"/>
      <c r="V390" s="176"/>
      <c r="W390" s="176"/>
      <c r="X390" s="175"/>
      <c r="Y390" s="175"/>
      <c r="Z390" s="175"/>
      <c r="AA390" s="175"/>
      <c r="AC390" s="175"/>
      <c r="AL390" s="106"/>
      <c r="AM390" s="104"/>
      <c r="AN390" s="104"/>
      <c r="AO390" s="104"/>
      <c r="AP390" s="104"/>
      <c r="AQ390" s="104"/>
      <c r="AR390" s="104"/>
      <c r="AS390" s="104"/>
      <c r="AT390" s="104"/>
      <c r="AU390" s="104"/>
      <c r="AV390" s="104"/>
    </row>
    <row r="391" spans="3:48" x14ac:dyDescent="0.35">
      <c r="C391" s="176"/>
      <c r="D391" s="176"/>
      <c r="E391" s="176"/>
      <c r="F391" s="176"/>
      <c r="G391" s="175"/>
      <c r="H391" s="175"/>
      <c r="I391" s="175"/>
      <c r="J391" s="175"/>
      <c r="L391" s="175"/>
      <c r="T391" s="176"/>
      <c r="U391" s="176"/>
      <c r="V391" s="176"/>
      <c r="W391" s="176"/>
      <c r="X391" s="175"/>
      <c r="Y391" s="175"/>
      <c r="Z391" s="175"/>
      <c r="AA391" s="175"/>
      <c r="AC391" s="175"/>
      <c r="AL391" s="106"/>
      <c r="AM391" s="104"/>
      <c r="AN391" s="104"/>
      <c r="AO391" s="104"/>
      <c r="AP391" s="104"/>
      <c r="AQ391" s="104"/>
      <c r="AR391" s="104"/>
      <c r="AS391" s="104"/>
      <c r="AT391" s="104"/>
      <c r="AU391" s="104"/>
      <c r="AV391" s="104"/>
    </row>
    <row r="392" spans="3:48" x14ac:dyDescent="0.35">
      <c r="C392" s="176"/>
      <c r="D392" s="176"/>
      <c r="E392" s="176"/>
      <c r="F392" s="176"/>
      <c r="G392" s="175"/>
      <c r="H392" s="175"/>
      <c r="I392" s="175"/>
      <c r="J392" s="175"/>
      <c r="L392" s="175"/>
      <c r="T392" s="176"/>
      <c r="U392" s="176"/>
      <c r="V392" s="176"/>
      <c r="W392" s="176"/>
      <c r="X392" s="175"/>
      <c r="Y392" s="175"/>
      <c r="Z392" s="175"/>
      <c r="AA392" s="175"/>
      <c r="AC392" s="175"/>
      <c r="AL392" s="106"/>
      <c r="AM392" s="104"/>
      <c r="AN392" s="104"/>
      <c r="AO392" s="104"/>
      <c r="AP392" s="104"/>
      <c r="AQ392" s="104"/>
      <c r="AR392" s="104"/>
      <c r="AS392" s="104"/>
      <c r="AT392" s="104"/>
      <c r="AU392" s="104"/>
      <c r="AV392" s="104"/>
    </row>
    <row r="393" spans="3:48" x14ac:dyDescent="0.35">
      <c r="C393" s="176"/>
      <c r="D393" s="176"/>
      <c r="E393" s="176"/>
      <c r="F393" s="176"/>
      <c r="G393" s="175"/>
      <c r="H393" s="175"/>
      <c r="I393" s="175"/>
      <c r="J393" s="175"/>
      <c r="L393" s="175"/>
      <c r="T393" s="176"/>
      <c r="U393" s="176"/>
      <c r="V393" s="176"/>
      <c r="W393" s="176"/>
      <c r="X393" s="175"/>
      <c r="Y393" s="175"/>
      <c r="Z393" s="175"/>
      <c r="AA393" s="175"/>
      <c r="AC393" s="175"/>
      <c r="AL393" s="106"/>
      <c r="AM393" s="104"/>
      <c r="AN393" s="104"/>
      <c r="AO393" s="104"/>
      <c r="AP393" s="104"/>
      <c r="AQ393" s="104"/>
      <c r="AR393" s="104"/>
      <c r="AS393" s="104"/>
      <c r="AT393" s="104"/>
      <c r="AU393" s="104"/>
      <c r="AV393" s="104"/>
    </row>
    <row r="394" spans="3:48" x14ac:dyDescent="0.35">
      <c r="C394" s="176"/>
      <c r="D394" s="176"/>
      <c r="E394" s="176"/>
      <c r="F394" s="176"/>
      <c r="G394" s="175"/>
      <c r="H394" s="175"/>
      <c r="I394" s="175"/>
      <c r="J394" s="175"/>
      <c r="L394" s="175"/>
      <c r="T394" s="176"/>
      <c r="U394" s="176"/>
      <c r="V394" s="176"/>
      <c r="W394" s="176"/>
      <c r="X394" s="175"/>
      <c r="Y394" s="175"/>
      <c r="Z394" s="175"/>
      <c r="AA394" s="175"/>
      <c r="AC394" s="175"/>
      <c r="AL394" s="106"/>
      <c r="AM394" s="104"/>
      <c r="AN394" s="104"/>
      <c r="AO394" s="104"/>
      <c r="AP394" s="104"/>
      <c r="AQ394" s="104"/>
      <c r="AR394" s="104"/>
      <c r="AS394" s="104"/>
      <c r="AT394" s="104"/>
      <c r="AU394" s="104"/>
      <c r="AV394" s="104"/>
    </row>
    <row r="395" spans="3:48" x14ac:dyDescent="0.35">
      <c r="C395" s="176"/>
      <c r="D395" s="176"/>
      <c r="E395" s="176"/>
      <c r="F395" s="176"/>
      <c r="G395" s="175"/>
      <c r="H395" s="175"/>
      <c r="I395" s="175"/>
      <c r="J395" s="175"/>
      <c r="L395" s="175"/>
      <c r="T395" s="176"/>
      <c r="U395" s="176"/>
      <c r="V395" s="176"/>
      <c r="W395" s="176"/>
      <c r="X395" s="175"/>
      <c r="Y395" s="175"/>
      <c r="Z395" s="175"/>
      <c r="AA395" s="175"/>
      <c r="AC395" s="175"/>
      <c r="AL395" s="106"/>
      <c r="AM395" s="104"/>
      <c r="AN395" s="104"/>
      <c r="AO395" s="104"/>
      <c r="AP395" s="104"/>
      <c r="AQ395" s="104"/>
      <c r="AR395" s="104"/>
      <c r="AS395" s="104"/>
      <c r="AT395" s="104"/>
      <c r="AU395" s="104"/>
      <c r="AV395" s="104"/>
    </row>
    <row r="396" spans="3:48" x14ac:dyDescent="0.35">
      <c r="C396" s="176"/>
      <c r="D396" s="176"/>
      <c r="E396" s="176"/>
      <c r="F396" s="176"/>
      <c r="G396" s="175"/>
      <c r="H396" s="175"/>
      <c r="I396" s="175"/>
      <c r="J396" s="175"/>
      <c r="L396" s="175"/>
      <c r="T396" s="176"/>
      <c r="U396" s="176"/>
      <c r="V396" s="176"/>
      <c r="W396" s="176"/>
      <c r="X396" s="175"/>
      <c r="Y396" s="175"/>
      <c r="Z396" s="175"/>
      <c r="AA396" s="175"/>
      <c r="AC396" s="175"/>
      <c r="AL396" s="106"/>
      <c r="AM396" s="104"/>
      <c r="AN396" s="104"/>
      <c r="AO396" s="104"/>
      <c r="AP396" s="104"/>
      <c r="AQ396" s="104"/>
      <c r="AR396" s="104"/>
      <c r="AS396" s="104"/>
      <c r="AT396" s="104"/>
      <c r="AU396" s="104"/>
      <c r="AV396" s="104"/>
    </row>
    <row r="397" spans="3:48" x14ac:dyDescent="0.35">
      <c r="C397" s="176"/>
      <c r="D397" s="176"/>
      <c r="E397" s="176"/>
      <c r="F397" s="176"/>
      <c r="G397" s="175"/>
      <c r="H397" s="175"/>
      <c r="I397" s="175"/>
      <c r="J397" s="175"/>
      <c r="L397" s="175"/>
      <c r="T397" s="176"/>
      <c r="U397" s="176"/>
      <c r="V397" s="176"/>
      <c r="W397" s="176"/>
      <c r="X397" s="175"/>
      <c r="Y397" s="175"/>
      <c r="Z397" s="175"/>
      <c r="AA397" s="175"/>
      <c r="AC397" s="175"/>
      <c r="AL397" s="106"/>
      <c r="AM397" s="104"/>
      <c r="AN397" s="104"/>
      <c r="AO397" s="104"/>
      <c r="AP397" s="104"/>
      <c r="AQ397" s="104"/>
      <c r="AR397" s="104"/>
      <c r="AS397" s="104"/>
      <c r="AT397" s="104"/>
      <c r="AU397" s="104"/>
      <c r="AV397" s="104"/>
    </row>
    <row r="398" spans="3:48" x14ac:dyDescent="0.35">
      <c r="C398" s="176"/>
      <c r="D398" s="176"/>
      <c r="E398" s="176"/>
      <c r="F398" s="176"/>
      <c r="G398" s="175"/>
      <c r="H398" s="175"/>
      <c r="I398" s="175"/>
      <c r="J398" s="175"/>
      <c r="L398" s="175"/>
      <c r="T398" s="176"/>
      <c r="U398" s="176"/>
      <c r="V398" s="176"/>
      <c r="W398" s="176"/>
      <c r="X398" s="175"/>
      <c r="Y398" s="175"/>
      <c r="Z398" s="175"/>
      <c r="AA398" s="175"/>
      <c r="AC398" s="175"/>
      <c r="AL398" s="106"/>
      <c r="AM398" s="104"/>
      <c r="AN398" s="104"/>
      <c r="AO398" s="104"/>
      <c r="AP398" s="104"/>
      <c r="AQ398" s="104"/>
      <c r="AR398" s="104"/>
      <c r="AS398" s="104"/>
      <c r="AT398" s="104"/>
      <c r="AU398" s="104"/>
      <c r="AV398" s="104"/>
    </row>
    <row r="399" spans="3:48" x14ac:dyDescent="0.35">
      <c r="C399" s="176"/>
      <c r="D399" s="176"/>
      <c r="E399" s="176"/>
      <c r="F399" s="176"/>
      <c r="G399" s="175"/>
      <c r="H399" s="175"/>
      <c r="I399" s="175"/>
      <c r="J399" s="175"/>
      <c r="L399" s="175"/>
      <c r="T399" s="176"/>
      <c r="U399" s="176"/>
      <c r="V399" s="176"/>
      <c r="W399" s="176"/>
      <c r="X399" s="175"/>
      <c r="Y399" s="175"/>
      <c r="Z399" s="175"/>
      <c r="AA399" s="175"/>
      <c r="AC399" s="175"/>
      <c r="AL399" s="106"/>
      <c r="AM399" s="104"/>
      <c r="AN399" s="104"/>
      <c r="AO399" s="104"/>
      <c r="AP399" s="104"/>
      <c r="AQ399" s="104"/>
      <c r="AR399" s="104"/>
      <c r="AS399" s="104"/>
      <c r="AT399" s="104"/>
      <c r="AU399" s="104"/>
      <c r="AV399" s="104"/>
    </row>
    <row r="400" spans="3:48" x14ac:dyDescent="0.35">
      <c r="C400" s="176"/>
      <c r="D400" s="176"/>
      <c r="E400" s="176"/>
      <c r="F400" s="176"/>
      <c r="G400" s="175"/>
      <c r="H400" s="175"/>
      <c r="I400" s="175"/>
      <c r="J400" s="175"/>
      <c r="L400" s="175"/>
      <c r="T400" s="176"/>
      <c r="U400" s="176"/>
      <c r="V400" s="176"/>
      <c r="W400" s="176"/>
      <c r="X400" s="175"/>
      <c r="Y400" s="175"/>
      <c r="Z400" s="175"/>
      <c r="AA400" s="175"/>
      <c r="AC400" s="175"/>
      <c r="AL400" s="106"/>
      <c r="AM400" s="104"/>
      <c r="AN400" s="104"/>
      <c r="AO400" s="104"/>
      <c r="AP400" s="104"/>
      <c r="AQ400" s="104"/>
      <c r="AR400" s="104"/>
      <c r="AS400" s="104"/>
      <c r="AT400" s="104"/>
      <c r="AU400" s="104"/>
      <c r="AV400" s="104"/>
    </row>
    <row r="401" spans="3:48" x14ac:dyDescent="0.35">
      <c r="C401" s="176"/>
      <c r="D401" s="176"/>
      <c r="E401" s="176"/>
      <c r="F401" s="176"/>
      <c r="G401" s="175"/>
      <c r="H401" s="175"/>
      <c r="I401" s="175"/>
      <c r="J401" s="175"/>
      <c r="L401" s="175"/>
      <c r="T401" s="176"/>
      <c r="U401" s="176"/>
      <c r="V401" s="176"/>
      <c r="W401" s="176"/>
      <c r="X401" s="175"/>
      <c r="Y401" s="175"/>
      <c r="Z401" s="175"/>
      <c r="AA401" s="175"/>
      <c r="AC401" s="175"/>
      <c r="AL401" s="106"/>
      <c r="AM401" s="104"/>
      <c r="AN401" s="104"/>
      <c r="AO401" s="104"/>
      <c r="AP401" s="104"/>
      <c r="AQ401" s="104"/>
      <c r="AR401" s="104"/>
      <c r="AS401" s="104"/>
      <c r="AT401" s="104"/>
      <c r="AU401" s="104"/>
      <c r="AV401" s="104"/>
    </row>
    <row r="402" spans="3:48" x14ac:dyDescent="0.35">
      <c r="C402" s="176"/>
      <c r="D402" s="176"/>
      <c r="E402" s="176"/>
      <c r="F402" s="176"/>
      <c r="G402" s="175"/>
      <c r="H402" s="175"/>
      <c r="I402" s="175"/>
      <c r="J402" s="175"/>
      <c r="L402" s="175"/>
      <c r="T402" s="176"/>
      <c r="U402" s="176"/>
      <c r="V402" s="176"/>
      <c r="W402" s="176"/>
      <c r="X402" s="175"/>
      <c r="Y402" s="175"/>
      <c r="Z402" s="175"/>
      <c r="AA402" s="175"/>
      <c r="AC402" s="175"/>
      <c r="AL402" s="106"/>
      <c r="AM402" s="104"/>
      <c r="AN402" s="104"/>
      <c r="AO402" s="104"/>
      <c r="AP402" s="104"/>
      <c r="AQ402" s="104"/>
      <c r="AR402" s="104"/>
      <c r="AS402" s="104"/>
      <c r="AT402" s="104"/>
      <c r="AU402" s="104"/>
      <c r="AV402" s="104"/>
    </row>
    <row r="403" spans="3:48" x14ac:dyDescent="0.35">
      <c r="C403" s="176"/>
      <c r="D403" s="176"/>
      <c r="E403" s="176"/>
      <c r="F403" s="176"/>
      <c r="G403" s="175"/>
      <c r="H403" s="175"/>
      <c r="I403" s="175"/>
      <c r="J403" s="175"/>
      <c r="L403" s="175"/>
      <c r="T403" s="176"/>
      <c r="U403" s="176"/>
      <c r="V403" s="176"/>
      <c r="W403" s="176"/>
      <c r="X403" s="175"/>
      <c r="Y403" s="175"/>
      <c r="Z403" s="175"/>
      <c r="AA403" s="175"/>
      <c r="AC403" s="175"/>
      <c r="AL403" s="106"/>
      <c r="AM403" s="104"/>
      <c r="AN403" s="104"/>
      <c r="AO403" s="104"/>
      <c r="AP403" s="104"/>
      <c r="AQ403" s="104"/>
      <c r="AR403" s="104"/>
      <c r="AS403" s="104"/>
      <c r="AT403" s="104"/>
      <c r="AU403" s="104"/>
      <c r="AV403" s="104"/>
    </row>
    <row r="404" spans="3:48" x14ac:dyDescent="0.35">
      <c r="C404" s="176"/>
      <c r="D404" s="176"/>
      <c r="E404" s="176"/>
      <c r="F404" s="176"/>
      <c r="G404" s="175"/>
      <c r="H404" s="175"/>
      <c r="I404" s="175"/>
      <c r="J404" s="175"/>
      <c r="L404" s="175"/>
      <c r="T404" s="176"/>
      <c r="U404" s="176"/>
      <c r="V404" s="176"/>
      <c r="W404" s="176"/>
      <c r="X404" s="175"/>
      <c r="Y404" s="175"/>
      <c r="Z404" s="175"/>
      <c r="AA404" s="175"/>
      <c r="AC404" s="175"/>
      <c r="AL404" s="106"/>
      <c r="AM404" s="104"/>
      <c r="AN404" s="104"/>
      <c r="AO404" s="104"/>
      <c r="AP404" s="104"/>
      <c r="AQ404" s="104"/>
      <c r="AR404" s="104"/>
      <c r="AS404" s="104"/>
      <c r="AT404" s="104"/>
      <c r="AU404" s="104"/>
      <c r="AV404" s="104"/>
    </row>
    <row r="405" spans="3:48" x14ac:dyDescent="0.35">
      <c r="C405" s="176"/>
      <c r="D405" s="176"/>
      <c r="E405" s="176"/>
      <c r="F405" s="176"/>
      <c r="G405" s="175"/>
      <c r="H405" s="175"/>
      <c r="I405" s="175"/>
      <c r="J405" s="175"/>
      <c r="L405" s="175"/>
      <c r="T405" s="176"/>
      <c r="U405" s="176"/>
      <c r="V405" s="176"/>
      <c r="W405" s="176"/>
      <c r="X405" s="175"/>
      <c r="Y405" s="175"/>
      <c r="Z405" s="175"/>
      <c r="AA405" s="175"/>
      <c r="AC405" s="175"/>
      <c r="AL405" s="106"/>
      <c r="AM405" s="104"/>
      <c r="AN405" s="104"/>
      <c r="AO405" s="104"/>
      <c r="AP405" s="104"/>
      <c r="AQ405" s="104"/>
      <c r="AR405" s="104"/>
      <c r="AS405" s="104"/>
      <c r="AT405" s="104"/>
      <c r="AU405" s="104"/>
      <c r="AV405" s="104"/>
    </row>
    <row r="406" spans="3:48" x14ac:dyDescent="0.35">
      <c r="C406" s="176"/>
      <c r="D406" s="176"/>
      <c r="E406" s="176"/>
      <c r="F406" s="176"/>
      <c r="G406" s="175"/>
      <c r="H406" s="175"/>
      <c r="I406" s="175"/>
      <c r="J406" s="175"/>
      <c r="L406" s="175"/>
      <c r="T406" s="176"/>
      <c r="U406" s="176"/>
      <c r="V406" s="176"/>
      <c r="W406" s="176"/>
      <c r="X406" s="175"/>
      <c r="Y406" s="175"/>
      <c r="Z406" s="175"/>
      <c r="AA406" s="175"/>
      <c r="AC406" s="175"/>
      <c r="AL406" s="106"/>
      <c r="AM406" s="104"/>
      <c r="AN406" s="104"/>
      <c r="AO406" s="104"/>
      <c r="AP406" s="104"/>
      <c r="AQ406" s="104"/>
      <c r="AR406" s="104"/>
      <c r="AS406" s="104"/>
      <c r="AT406" s="104"/>
      <c r="AU406" s="104"/>
      <c r="AV406" s="104"/>
    </row>
    <row r="407" spans="3:48" x14ac:dyDescent="0.35">
      <c r="C407" s="176"/>
      <c r="D407" s="176"/>
      <c r="E407" s="176"/>
      <c r="F407" s="176"/>
      <c r="G407" s="175"/>
      <c r="H407" s="175"/>
      <c r="I407" s="175"/>
      <c r="J407" s="175"/>
      <c r="L407" s="175"/>
      <c r="T407" s="176"/>
      <c r="U407" s="176"/>
      <c r="V407" s="176"/>
      <c r="W407" s="176"/>
      <c r="X407" s="175"/>
      <c r="Y407" s="175"/>
      <c r="Z407" s="175"/>
      <c r="AA407" s="175"/>
      <c r="AC407" s="175"/>
      <c r="AL407" s="106"/>
      <c r="AM407" s="104"/>
      <c r="AN407" s="104"/>
      <c r="AO407" s="104"/>
      <c r="AP407" s="104"/>
      <c r="AQ407" s="104"/>
      <c r="AR407" s="104"/>
      <c r="AS407" s="104"/>
      <c r="AT407" s="104"/>
      <c r="AU407" s="104"/>
      <c r="AV407" s="104"/>
    </row>
    <row r="408" spans="3:48" x14ac:dyDescent="0.35">
      <c r="C408" s="176"/>
      <c r="D408" s="176"/>
      <c r="E408" s="176"/>
      <c r="F408" s="176"/>
      <c r="G408" s="175"/>
      <c r="H408" s="175"/>
      <c r="I408" s="175"/>
      <c r="J408" s="175"/>
      <c r="L408" s="175"/>
      <c r="T408" s="176"/>
      <c r="U408" s="176"/>
      <c r="V408" s="176"/>
      <c r="W408" s="176"/>
      <c r="X408" s="175"/>
      <c r="Y408" s="175"/>
      <c r="Z408" s="175"/>
      <c r="AA408" s="175"/>
      <c r="AC408" s="175"/>
      <c r="AL408" s="106"/>
      <c r="AM408" s="104"/>
      <c r="AN408" s="104"/>
      <c r="AO408" s="104"/>
      <c r="AP408" s="104"/>
      <c r="AQ408" s="104"/>
      <c r="AR408" s="104"/>
      <c r="AS408" s="104"/>
      <c r="AT408" s="104"/>
      <c r="AU408" s="104"/>
      <c r="AV408" s="104"/>
    </row>
    <row r="409" spans="3:48" x14ac:dyDescent="0.35">
      <c r="C409" s="176"/>
      <c r="D409" s="176"/>
      <c r="E409" s="176"/>
      <c r="F409" s="176"/>
      <c r="G409" s="175"/>
      <c r="H409" s="175"/>
      <c r="I409" s="175"/>
      <c r="J409" s="175"/>
      <c r="L409" s="175"/>
      <c r="T409" s="176"/>
      <c r="U409" s="176"/>
      <c r="V409" s="176"/>
      <c r="W409" s="176"/>
      <c r="X409" s="175"/>
      <c r="Y409" s="175"/>
      <c r="Z409" s="175"/>
      <c r="AA409" s="175"/>
      <c r="AC409" s="175"/>
      <c r="AL409" s="106"/>
      <c r="AM409" s="104"/>
      <c r="AN409" s="104"/>
      <c r="AO409" s="104"/>
      <c r="AP409" s="104"/>
      <c r="AQ409" s="104"/>
      <c r="AR409" s="104"/>
      <c r="AS409" s="104"/>
      <c r="AT409" s="104"/>
      <c r="AU409" s="104"/>
      <c r="AV409" s="104"/>
    </row>
    <row r="410" spans="3:48" x14ac:dyDescent="0.35">
      <c r="C410" s="176"/>
      <c r="D410" s="176"/>
      <c r="E410" s="176"/>
      <c r="F410" s="176"/>
      <c r="G410" s="175"/>
      <c r="H410" s="175"/>
      <c r="I410" s="175"/>
      <c r="J410" s="175"/>
      <c r="L410" s="175"/>
      <c r="T410" s="176"/>
      <c r="U410" s="176"/>
      <c r="V410" s="176"/>
      <c r="W410" s="176"/>
      <c r="X410" s="175"/>
      <c r="Y410" s="175"/>
      <c r="Z410" s="175"/>
      <c r="AA410" s="175"/>
      <c r="AC410" s="175"/>
      <c r="AL410" s="106"/>
      <c r="AM410" s="104"/>
      <c r="AN410" s="104"/>
      <c r="AO410" s="104"/>
      <c r="AP410" s="104"/>
      <c r="AQ410" s="104"/>
      <c r="AR410" s="104"/>
      <c r="AS410" s="104"/>
      <c r="AT410" s="104"/>
      <c r="AU410" s="104"/>
      <c r="AV410" s="104"/>
    </row>
    <row r="411" spans="3:48" x14ac:dyDescent="0.35">
      <c r="C411" s="176"/>
      <c r="D411" s="176"/>
      <c r="E411" s="176"/>
      <c r="F411" s="176"/>
      <c r="G411" s="175"/>
      <c r="H411" s="175"/>
      <c r="I411" s="175"/>
      <c r="J411" s="175"/>
      <c r="L411" s="175"/>
      <c r="T411" s="176"/>
      <c r="U411" s="176"/>
      <c r="V411" s="176"/>
      <c r="W411" s="176"/>
      <c r="X411" s="175"/>
      <c r="Y411" s="175"/>
      <c r="Z411" s="175"/>
      <c r="AA411" s="175"/>
      <c r="AC411" s="175"/>
      <c r="AL411" s="106"/>
      <c r="AM411" s="104"/>
      <c r="AN411" s="104"/>
      <c r="AO411" s="104"/>
      <c r="AP411" s="104"/>
      <c r="AQ411" s="104"/>
      <c r="AR411" s="104"/>
      <c r="AS411" s="104"/>
      <c r="AT411" s="104"/>
      <c r="AU411" s="104"/>
      <c r="AV411" s="104"/>
    </row>
    <row r="412" spans="3:48" x14ac:dyDescent="0.35">
      <c r="C412" s="176"/>
      <c r="D412" s="176"/>
      <c r="E412" s="176"/>
      <c r="F412" s="176"/>
      <c r="G412" s="175"/>
      <c r="H412" s="175"/>
      <c r="I412" s="175"/>
      <c r="J412" s="175"/>
      <c r="L412" s="175"/>
      <c r="T412" s="176"/>
      <c r="U412" s="176"/>
      <c r="V412" s="176"/>
      <c r="W412" s="176"/>
      <c r="X412" s="175"/>
      <c r="Y412" s="175"/>
      <c r="Z412" s="175"/>
      <c r="AA412" s="175"/>
      <c r="AC412" s="175"/>
      <c r="AL412" s="106"/>
      <c r="AM412" s="104"/>
      <c r="AN412" s="104"/>
      <c r="AO412" s="104"/>
      <c r="AP412" s="104"/>
      <c r="AQ412" s="104"/>
      <c r="AR412" s="104"/>
      <c r="AS412" s="104"/>
      <c r="AT412" s="104"/>
      <c r="AU412" s="104"/>
      <c r="AV412" s="104"/>
    </row>
    <row r="413" spans="3:48" x14ac:dyDescent="0.35">
      <c r="C413" s="176"/>
      <c r="D413" s="176"/>
      <c r="E413" s="176"/>
      <c r="F413" s="176"/>
      <c r="G413" s="175"/>
      <c r="H413" s="175"/>
      <c r="I413" s="175"/>
      <c r="J413" s="175"/>
      <c r="L413" s="175"/>
      <c r="T413" s="176"/>
      <c r="U413" s="176"/>
      <c r="V413" s="176"/>
      <c r="W413" s="176"/>
      <c r="X413" s="175"/>
      <c r="Y413" s="175"/>
      <c r="Z413" s="175"/>
      <c r="AA413" s="175"/>
      <c r="AC413" s="175"/>
      <c r="AL413" s="106"/>
      <c r="AM413" s="104"/>
      <c r="AN413" s="104"/>
      <c r="AO413" s="104"/>
      <c r="AP413" s="104"/>
      <c r="AQ413" s="104"/>
      <c r="AR413" s="104"/>
      <c r="AS413" s="104"/>
      <c r="AT413" s="104"/>
      <c r="AU413" s="104"/>
      <c r="AV413" s="104"/>
    </row>
    <row r="414" spans="3:48" x14ac:dyDescent="0.35">
      <c r="C414" s="176"/>
      <c r="D414" s="176"/>
      <c r="E414" s="176"/>
      <c r="F414" s="176"/>
      <c r="G414" s="175"/>
      <c r="H414" s="175"/>
      <c r="I414" s="175"/>
      <c r="J414" s="175"/>
      <c r="L414" s="175"/>
      <c r="T414" s="176"/>
      <c r="U414" s="176"/>
      <c r="V414" s="176"/>
      <c r="W414" s="176"/>
      <c r="X414" s="175"/>
      <c r="Y414" s="175"/>
      <c r="Z414" s="175"/>
      <c r="AA414" s="175"/>
      <c r="AC414" s="175"/>
      <c r="AL414" s="106"/>
      <c r="AM414" s="104"/>
      <c r="AN414" s="104"/>
      <c r="AO414" s="104"/>
      <c r="AP414" s="104"/>
      <c r="AQ414" s="104"/>
      <c r="AR414" s="104"/>
      <c r="AS414" s="104"/>
      <c r="AT414" s="104"/>
      <c r="AU414" s="104"/>
      <c r="AV414" s="104"/>
    </row>
    <row r="415" spans="3:48" x14ac:dyDescent="0.35">
      <c r="C415" s="176"/>
      <c r="D415" s="176"/>
      <c r="E415" s="176"/>
      <c r="F415" s="176"/>
      <c r="G415" s="175"/>
      <c r="H415" s="175"/>
      <c r="I415" s="175"/>
      <c r="J415" s="175"/>
      <c r="L415" s="175"/>
      <c r="T415" s="176"/>
      <c r="U415" s="176"/>
      <c r="V415" s="176"/>
      <c r="W415" s="176"/>
      <c r="X415" s="175"/>
      <c r="Y415" s="175"/>
      <c r="Z415" s="175"/>
      <c r="AA415" s="175"/>
      <c r="AC415" s="175"/>
      <c r="AL415" s="106"/>
      <c r="AM415" s="104"/>
      <c r="AN415" s="104"/>
      <c r="AO415" s="104"/>
      <c r="AP415" s="104"/>
      <c r="AQ415" s="104"/>
      <c r="AR415" s="104"/>
      <c r="AS415" s="104"/>
      <c r="AT415" s="104"/>
      <c r="AU415" s="104"/>
      <c r="AV415" s="104"/>
    </row>
    <row r="416" spans="3:48" x14ac:dyDescent="0.35">
      <c r="C416" s="176"/>
      <c r="D416" s="176"/>
      <c r="E416" s="176"/>
      <c r="F416" s="176"/>
      <c r="G416" s="175"/>
      <c r="H416" s="175"/>
      <c r="I416" s="175"/>
      <c r="J416" s="175"/>
      <c r="L416" s="175"/>
      <c r="T416" s="176"/>
      <c r="U416" s="176"/>
      <c r="V416" s="176"/>
      <c r="W416" s="176"/>
      <c r="X416" s="175"/>
      <c r="Y416" s="175"/>
      <c r="Z416" s="175"/>
      <c r="AA416" s="175"/>
      <c r="AC416" s="175"/>
      <c r="AL416" s="106"/>
      <c r="AM416" s="104"/>
      <c r="AN416" s="104"/>
      <c r="AO416" s="104"/>
      <c r="AP416" s="104"/>
      <c r="AQ416" s="104"/>
      <c r="AR416" s="104"/>
      <c r="AS416" s="104"/>
      <c r="AT416" s="104"/>
      <c r="AU416" s="104"/>
      <c r="AV416" s="104"/>
    </row>
    <row r="417" spans="3:48" x14ac:dyDescent="0.35">
      <c r="C417" s="176"/>
      <c r="D417" s="176"/>
      <c r="E417" s="176"/>
      <c r="F417" s="176"/>
      <c r="G417" s="175"/>
      <c r="H417" s="175"/>
      <c r="I417" s="175"/>
      <c r="J417" s="175"/>
      <c r="L417" s="175"/>
      <c r="T417" s="176"/>
      <c r="U417" s="176"/>
      <c r="V417" s="176"/>
      <c r="W417" s="176"/>
      <c r="X417" s="175"/>
      <c r="Y417" s="175"/>
      <c r="Z417" s="175"/>
      <c r="AA417" s="175"/>
      <c r="AC417" s="175"/>
      <c r="AL417" s="106"/>
      <c r="AM417" s="104"/>
      <c r="AN417" s="104"/>
      <c r="AO417" s="104"/>
      <c r="AP417" s="104"/>
      <c r="AQ417" s="104"/>
      <c r="AR417" s="104"/>
      <c r="AS417" s="104"/>
      <c r="AT417" s="104"/>
      <c r="AU417" s="104"/>
      <c r="AV417" s="104"/>
    </row>
    <row r="418" spans="3:48" x14ac:dyDescent="0.35">
      <c r="C418" s="176"/>
      <c r="D418" s="176"/>
      <c r="E418" s="176"/>
      <c r="F418" s="176"/>
      <c r="G418" s="175"/>
      <c r="H418" s="175"/>
      <c r="I418" s="175"/>
      <c r="J418" s="175"/>
      <c r="L418" s="175"/>
      <c r="T418" s="176"/>
      <c r="U418" s="176"/>
      <c r="V418" s="176"/>
      <c r="W418" s="176"/>
      <c r="X418" s="175"/>
      <c r="Y418" s="175"/>
      <c r="Z418" s="175"/>
      <c r="AA418" s="175"/>
      <c r="AC418" s="175"/>
      <c r="AL418" s="106"/>
      <c r="AM418" s="104"/>
      <c r="AN418" s="104"/>
      <c r="AO418" s="104"/>
      <c r="AP418" s="104"/>
      <c r="AQ418" s="104"/>
      <c r="AR418" s="104"/>
      <c r="AS418" s="104"/>
      <c r="AT418" s="104"/>
      <c r="AU418" s="104"/>
      <c r="AV418" s="104"/>
    </row>
    <row r="419" spans="3:48" x14ac:dyDescent="0.35">
      <c r="C419" s="176"/>
      <c r="D419" s="176"/>
      <c r="E419" s="176"/>
      <c r="F419" s="176"/>
      <c r="G419" s="175"/>
      <c r="H419" s="175"/>
      <c r="I419" s="175"/>
      <c r="J419" s="175"/>
      <c r="L419" s="175"/>
      <c r="T419" s="176"/>
      <c r="U419" s="176"/>
      <c r="V419" s="176"/>
      <c r="W419" s="176"/>
      <c r="X419" s="175"/>
      <c r="Y419" s="175"/>
      <c r="Z419" s="175"/>
      <c r="AA419" s="175"/>
      <c r="AC419" s="175"/>
      <c r="AL419" s="106"/>
      <c r="AM419" s="104"/>
      <c r="AN419" s="104"/>
      <c r="AO419" s="104"/>
      <c r="AP419" s="104"/>
      <c r="AQ419" s="104"/>
      <c r="AR419" s="104"/>
      <c r="AS419" s="104"/>
      <c r="AT419" s="104"/>
      <c r="AU419" s="104"/>
      <c r="AV419" s="104"/>
    </row>
    <row r="420" spans="3:48" x14ac:dyDescent="0.35">
      <c r="C420" s="176"/>
      <c r="D420" s="176"/>
      <c r="E420" s="176"/>
      <c r="F420" s="176"/>
      <c r="G420" s="175"/>
      <c r="H420" s="175"/>
      <c r="I420" s="175"/>
      <c r="J420" s="175"/>
      <c r="L420" s="175"/>
      <c r="T420" s="176"/>
      <c r="U420" s="176"/>
      <c r="V420" s="176"/>
      <c r="W420" s="176"/>
      <c r="X420" s="175"/>
      <c r="Y420" s="175"/>
      <c r="Z420" s="175"/>
      <c r="AA420" s="175"/>
      <c r="AC420" s="175"/>
      <c r="AL420" s="106"/>
      <c r="AM420" s="104"/>
      <c r="AN420" s="104"/>
      <c r="AO420" s="104"/>
      <c r="AP420" s="104"/>
      <c r="AQ420" s="104"/>
      <c r="AR420" s="104"/>
      <c r="AS420" s="104"/>
      <c r="AT420" s="104"/>
      <c r="AU420" s="104"/>
      <c r="AV420" s="104"/>
    </row>
    <row r="421" spans="3:48" x14ac:dyDescent="0.35">
      <c r="C421" s="176"/>
      <c r="D421" s="176"/>
      <c r="E421" s="176"/>
      <c r="F421" s="176"/>
      <c r="G421" s="175"/>
      <c r="H421" s="175"/>
      <c r="I421" s="175"/>
      <c r="J421" s="175"/>
      <c r="L421" s="175"/>
      <c r="T421" s="176"/>
      <c r="U421" s="176"/>
      <c r="V421" s="176"/>
      <c r="W421" s="176"/>
      <c r="X421" s="175"/>
      <c r="Y421" s="175"/>
      <c r="Z421" s="175"/>
      <c r="AA421" s="175"/>
      <c r="AC421" s="175"/>
      <c r="AL421" s="106"/>
      <c r="AM421" s="104"/>
      <c r="AN421" s="104"/>
      <c r="AO421" s="104"/>
      <c r="AP421" s="104"/>
      <c r="AQ421" s="104"/>
      <c r="AR421" s="104"/>
      <c r="AS421" s="104"/>
      <c r="AT421" s="104"/>
      <c r="AU421" s="104"/>
      <c r="AV421" s="104"/>
    </row>
    <row r="422" spans="3:48" x14ac:dyDescent="0.35">
      <c r="C422" s="176"/>
      <c r="D422" s="176"/>
      <c r="E422" s="176"/>
      <c r="F422" s="176"/>
      <c r="G422" s="175"/>
      <c r="H422" s="175"/>
      <c r="I422" s="175"/>
      <c r="J422" s="175"/>
      <c r="L422" s="175"/>
      <c r="T422" s="176"/>
      <c r="U422" s="176"/>
      <c r="V422" s="176"/>
      <c r="W422" s="176"/>
      <c r="X422" s="175"/>
      <c r="Y422" s="175"/>
      <c r="Z422" s="175"/>
      <c r="AA422" s="175"/>
      <c r="AC422" s="175"/>
      <c r="AL422" s="106"/>
      <c r="AM422" s="104"/>
      <c r="AN422" s="104"/>
      <c r="AO422" s="104"/>
      <c r="AP422" s="104"/>
      <c r="AQ422" s="104"/>
      <c r="AR422" s="104"/>
      <c r="AS422" s="104"/>
      <c r="AT422" s="104"/>
      <c r="AU422" s="104"/>
      <c r="AV422" s="104"/>
    </row>
    <row r="423" spans="3:48" x14ac:dyDescent="0.35">
      <c r="C423" s="176"/>
      <c r="D423" s="176"/>
      <c r="E423" s="176"/>
      <c r="F423" s="176"/>
      <c r="G423" s="175"/>
      <c r="H423" s="175"/>
      <c r="I423" s="175"/>
      <c r="J423" s="175"/>
      <c r="L423" s="175"/>
      <c r="T423" s="176"/>
      <c r="U423" s="176"/>
      <c r="V423" s="176"/>
      <c r="W423" s="176"/>
      <c r="X423" s="175"/>
      <c r="Y423" s="175"/>
      <c r="Z423" s="175"/>
      <c r="AA423" s="175"/>
      <c r="AC423" s="175"/>
      <c r="AL423" s="106"/>
      <c r="AM423" s="104"/>
      <c r="AN423" s="104"/>
      <c r="AO423" s="104"/>
      <c r="AP423" s="104"/>
      <c r="AQ423" s="104"/>
      <c r="AR423" s="104"/>
      <c r="AS423" s="104"/>
      <c r="AT423" s="104"/>
      <c r="AU423" s="104"/>
      <c r="AV423" s="104"/>
    </row>
    <row r="424" spans="3:48" x14ac:dyDescent="0.35">
      <c r="C424" s="176"/>
      <c r="D424" s="176"/>
      <c r="E424" s="176"/>
      <c r="F424" s="176"/>
      <c r="G424" s="175"/>
      <c r="H424" s="175"/>
      <c r="I424" s="175"/>
      <c r="J424" s="175"/>
      <c r="L424" s="175"/>
      <c r="T424" s="176"/>
      <c r="U424" s="176"/>
      <c r="V424" s="176"/>
      <c r="W424" s="176"/>
      <c r="X424" s="175"/>
      <c r="Y424" s="175"/>
      <c r="Z424" s="175"/>
      <c r="AA424" s="175"/>
      <c r="AC424" s="175"/>
      <c r="AL424" s="106"/>
      <c r="AM424" s="104"/>
      <c r="AN424" s="104"/>
      <c r="AO424" s="104"/>
      <c r="AP424" s="104"/>
      <c r="AQ424" s="104"/>
      <c r="AR424" s="104"/>
      <c r="AS424" s="104"/>
      <c r="AT424" s="104"/>
      <c r="AU424" s="104"/>
      <c r="AV424" s="104"/>
    </row>
    <row r="425" spans="3:48" x14ac:dyDescent="0.35">
      <c r="C425" s="176"/>
      <c r="D425" s="176"/>
      <c r="E425" s="176"/>
      <c r="F425" s="176"/>
      <c r="G425" s="175"/>
      <c r="H425" s="175"/>
      <c r="I425" s="175"/>
      <c r="J425" s="175"/>
      <c r="L425" s="175"/>
      <c r="T425" s="176"/>
      <c r="U425" s="176"/>
      <c r="V425" s="176"/>
      <c r="W425" s="176"/>
      <c r="X425" s="175"/>
      <c r="Y425" s="175"/>
      <c r="Z425" s="175"/>
      <c r="AA425" s="175"/>
      <c r="AC425" s="175"/>
      <c r="AL425" s="106"/>
      <c r="AM425" s="104"/>
      <c r="AN425" s="104"/>
      <c r="AO425" s="104"/>
      <c r="AP425" s="104"/>
      <c r="AQ425" s="104"/>
      <c r="AR425" s="104"/>
      <c r="AS425" s="104"/>
      <c r="AT425" s="104"/>
      <c r="AU425" s="104"/>
      <c r="AV425" s="104"/>
    </row>
    <row r="426" spans="3:48" x14ac:dyDescent="0.35">
      <c r="C426" s="176"/>
      <c r="D426" s="176"/>
      <c r="E426" s="176"/>
      <c r="F426" s="176"/>
      <c r="G426" s="175"/>
      <c r="H426" s="175"/>
      <c r="I426" s="175"/>
      <c r="J426" s="175"/>
      <c r="L426" s="175"/>
      <c r="T426" s="176"/>
      <c r="U426" s="176"/>
      <c r="V426" s="176"/>
      <c r="W426" s="176"/>
      <c r="X426" s="175"/>
      <c r="Y426" s="175"/>
      <c r="Z426" s="175"/>
      <c r="AA426" s="175"/>
      <c r="AC426" s="175"/>
      <c r="AL426" s="106"/>
      <c r="AM426" s="104"/>
      <c r="AN426" s="104"/>
      <c r="AO426" s="104"/>
      <c r="AP426" s="104"/>
      <c r="AQ426" s="104"/>
      <c r="AR426" s="104"/>
      <c r="AS426" s="104"/>
      <c r="AT426" s="104"/>
      <c r="AU426" s="104"/>
      <c r="AV426" s="104"/>
    </row>
    <row r="427" spans="3:48" x14ac:dyDescent="0.35">
      <c r="C427" s="176"/>
      <c r="D427" s="176"/>
      <c r="E427" s="176"/>
      <c r="F427" s="176"/>
      <c r="G427" s="175"/>
      <c r="H427" s="175"/>
      <c r="I427" s="175"/>
      <c r="J427" s="175"/>
      <c r="L427" s="175"/>
      <c r="T427" s="176"/>
      <c r="U427" s="176"/>
      <c r="V427" s="176"/>
      <c r="W427" s="176"/>
      <c r="X427" s="175"/>
      <c r="Y427" s="175"/>
      <c r="Z427" s="175"/>
      <c r="AA427" s="175"/>
      <c r="AC427" s="175"/>
      <c r="AL427" s="106"/>
      <c r="AM427" s="104"/>
      <c r="AN427" s="104"/>
      <c r="AO427" s="104"/>
      <c r="AP427" s="104"/>
      <c r="AQ427" s="104"/>
      <c r="AR427" s="104"/>
      <c r="AS427" s="104"/>
      <c r="AT427" s="104"/>
      <c r="AU427" s="104"/>
      <c r="AV427" s="104"/>
    </row>
    <row r="428" spans="3:48" x14ac:dyDescent="0.35">
      <c r="C428" s="176"/>
      <c r="D428" s="176"/>
      <c r="E428" s="176"/>
      <c r="F428" s="176"/>
      <c r="G428" s="175"/>
      <c r="H428" s="175"/>
      <c r="I428" s="175"/>
      <c r="J428" s="175"/>
      <c r="L428" s="175"/>
      <c r="T428" s="176"/>
      <c r="U428" s="176"/>
      <c r="V428" s="176"/>
      <c r="W428" s="176"/>
      <c r="X428" s="175"/>
      <c r="Y428" s="175"/>
      <c r="Z428" s="175"/>
      <c r="AA428" s="175"/>
      <c r="AC428" s="175"/>
      <c r="AL428" s="106"/>
      <c r="AM428" s="104"/>
      <c r="AN428" s="104"/>
      <c r="AO428" s="104"/>
      <c r="AP428" s="104"/>
      <c r="AQ428" s="104"/>
      <c r="AR428" s="104"/>
      <c r="AS428" s="104"/>
      <c r="AT428" s="104"/>
      <c r="AU428" s="104"/>
      <c r="AV428" s="104"/>
    </row>
    <row r="429" spans="3:48" x14ac:dyDescent="0.35">
      <c r="C429" s="176"/>
      <c r="D429" s="176"/>
      <c r="E429" s="176"/>
      <c r="F429" s="176"/>
      <c r="G429" s="175"/>
      <c r="H429" s="175"/>
      <c r="I429" s="175"/>
      <c r="J429" s="175"/>
      <c r="L429" s="175"/>
      <c r="T429" s="176"/>
      <c r="U429" s="176"/>
      <c r="V429" s="176"/>
      <c r="W429" s="176"/>
      <c r="X429" s="175"/>
      <c r="Y429" s="175"/>
      <c r="Z429" s="175"/>
      <c r="AA429" s="175"/>
      <c r="AC429" s="175"/>
      <c r="AL429" s="106"/>
      <c r="AM429" s="104"/>
      <c r="AN429" s="104"/>
      <c r="AO429" s="104"/>
      <c r="AP429" s="104"/>
      <c r="AQ429" s="104"/>
      <c r="AR429" s="104"/>
      <c r="AS429" s="104"/>
      <c r="AT429" s="104"/>
      <c r="AU429" s="104"/>
      <c r="AV429" s="104"/>
    </row>
    <row r="430" spans="3:48" x14ac:dyDescent="0.35">
      <c r="C430" s="176"/>
      <c r="D430" s="176"/>
      <c r="E430" s="176"/>
      <c r="F430" s="176"/>
      <c r="G430" s="175"/>
      <c r="H430" s="175"/>
      <c r="I430" s="175"/>
      <c r="J430" s="175"/>
      <c r="L430" s="175"/>
      <c r="T430" s="176"/>
      <c r="U430" s="176"/>
      <c r="V430" s="176"/>
      <c r="W430" s="176"/>
      <c r="X430" s="175"/>
      <c r="Y430" s="175"/>
      <c r="Z430" s="175"/>
      <c r="AA430" s="175"/>
      <c r="AC430" s="175"/>
      <c r="AL430" s="106"/>
      <c r="AM430" s="104"/>
      <c r="AN430" s="104"/>
      <c r="AO430" s="104"/>
      <c r="AP430" s="104"/>
      <c r="AQ430" s="104"/>
      <c r="AR430" s="104"/>
      <c r="AS430" s="104"/>
      <c r="AT430" s="104"/>
      <c r="AU430" s="104"/>
      <c r="AV430" s="104"/>
    </row>
    <row r="431" spans="3:48" x14ac:dyDescent="0.35">
      <c r="C431" s="176"/>
      <c r="D431" s="176"/>
      <c r="E431" s="176"/>
      <c r="F431" s="176"/>
      <c r="G431" s="175"/>
      <c r="H431" s="175"/>
      <c r="I431" s="175"/>
      <c r="J431" s="175"/>
      <c r="L431" s="175"/>
      <c r="T431" s="176"/>
      <c r="U431" s="176"/>
      <c r="V431" s="176"/>
      <c r="W431" s="176"/>
      <c r="X431" s="175"/>
      <c r="Y431" s="175"/>
      <c r="Z431" s="175"/>
      <c r="AA431" s="175"/>
      <c r="AC431" s="175"/>
      <c r="AL431" s="106"/>
      <c r="AM431" s="104"/>
      <c r="AN431" s="104"/>
      <c r="AO431" s="104"/>
      <c r="AP431" s="104"/>
      <c r="AQ431" s="104"/>
      <c r="AR431" s="104"/>
      <c r="AS431" s="104"/>
      <c r="AT431" s="104"/>
      <c r="AU431" s="104"/>
      <c r="AV431" s="104"/>
    </row>
    <row r="432" spans="3:48" x14ac:dyDescent="0.35">
      <c r="C432" s="176"/>
      <c r="D432" s="176"/>
      <c r="E432" s="176"/>
      <c r="F432" s="176"/>
      <c r="G432" s="175"/>
      <c r="H432" s="175"/>
      <c r="I432" s="175"/>
      <c r="J432" s="175"/>
      <c r="L432" s="175"/>
      <c r="T432" s="176"/>
      <c r="U432" s="176"/>
      <c r="V432" s="176"/>
      <c r="W432" s="176"/>
      <c r="X432" s="175"/>
      <c r="Y432" s="175"/>
      <c r="Z432" s="175"/>
      <c r="AA432" s="175"/>
      <c r="AC432" s="175"/>
      <c r="AL432" s="106"/>
      <c r="AM432" s="104"/>
      <c r="AN432" s="104"/>
      <c r="AO432" s="104"/>
      <c r="AP432" s="104"/>
      <c r="AQ432" s="104"/>
      <c r="AR432" s="104"/>
      <c r="AS432" s="104"/>
      <c r="AT432" s="104"/>
      <c r="AU432" s="104"/>
      <c r="AV432" s="104"/>
    </row>
    <row r="433" spans="3:48" x14ac:dyDescent="0.35">
      <c r="C433" s="176"/>
      <c r="D433" s="176"/>
      <c r="E433" s="176"/>
      <c r="F433" s="176"/>
      <c r="G433" s="175"/>
      <c r="H433" s="175"/>
      <c r="I433" s="175"/>
      <c r="J433" s="175"/>
      <c r="L433" s="175"/>
      <c r="T433" s="176"/>
      <c r="U433" s="176"/>
      <c r="V433" s="176"/>
      <c r="W433" s="176"/>
      <c r="X433" s="175"/>
      <c r="Y433" s="175"/>
      <c r="Z433" s="175"/>
      <c r="AA433" s="175"/>
      <c r="AC433" s="175"/>
      <c r="AL433" s="106"/>
      <c r="AM433" s="104"/>
      <c r="AN433" s="104"/>
      <c r="AO433" s="104"/>
      <c r="AP433" s="104"/>
      <c r="AQ433" s="104"/>
      <c r="AR433" s="104"/>
      <c r="AS433" s="104"/>
      <c r="AT433" s="104"/>
      <c r="AU433" s="104"/>
      <c r="AV433" s="104"/>
    </row>
    <row r="434" spans="3:48" x14ac:dyDescent="0.35">
      <c r="C434" s="176"/>
      <c r="D434" s="176"/>
      <c r="E434" s="176"/>
      <c r="F434" s="176"/>
      <c r="G434" s="175"/>
      <c r="H434" s="175"/>
      <c r="I434" s="175"/>
      <c r="J434" s="175"/>
      <c r="L434" s="175"/>
      <c r="T434" s="176"/>
      <c r="U434" s="176"/>
      <c r="V434" s="176"/>
      <c r="W434" s="176"/>
      <c r="X434" s="175"/>
      <c r="Y434" s="175"/>
      <c r="Z434" s="175"/>
      <c r="AA434" s="175"/>
      <c r="AC434" s="175"/>
      <c r="AL434" s="106"/>
      <c r="AM434" s="104"/>
      <c r="AN434" s="104"/>
      <c r="AO434" s="104"/>
      <c r="AP434" s="104"/>
      <c r="AQ434" s="104"/>
      <c r="AR434" s="104"/>
      <c r="AS434" s="104"/>
      <c r="AT434" s="104"/>
      <c r="AU434" s="104"/>
      <c r="AV434" s="104"/>
    </row>
    <row r="435" spans="3:48" x14ac:dyDescent="0.35">
      <c r="C435" s="176"/>
      <c r="D435" s="176"/>
      <c r="E435" s="176"/>
      <c r="F435" s="176"/>
      <c r="G435" s="175"/>
      <c r="H435" s="175"/>
      <c r="I435" s="175"/>
      <c r="J435" s="175"/>
      <c r="L435" s="175"/>
      <c r="T435" s="176"/>
      <c r="U435" s="176"/>
      <c r="V435" s="176"/>
      <c r="W435" s="176"/>
      <c r="X435" s="175"/>
      <c r="Y435" s="175"/>
      <c r="Z435" s="175"/>
      <c r="AA435" s="175"/>
      <c r="AC435" s="175"/>
      <c r="AL435" s="106"/>
      <c r="AM435" s="104"/>
      <c r="AN435" s="104"/>
      <c r="AO435" s="104"/>
      <c r="AP435" s="104"/>
      <c r="AQ435" s="104"/>
      <c r="AR435" s="104"/>
      <c r="AS435" s="104"/>
      <c r="AT435" s="104"/>
      <c r="AU435" s="104"/>
      <c r="AV435" s="104"/>
    </row>
    <row r="436" spans="3:48" x14ac:dyDescent="0.35">
      <c r="C436" s="176"/>
      <c r="D436" s="176"/>
      <c r="E436" s="176"/>
      <c r="F436" s="176"/>
      <c r="G436" s="175"/>
      <c r="H436" s="175"/>
      <c r="I436" s="175"/>
      <c r="J436" s="175"/>
      <c r="L436" s="175"/>
      <c r="T436" s="176"/>
      <c r="U436" s="176"/>
      <c r="V436" s="176"/>
      <c r="W436" s="176"/>
      <c r="X436" s="175"/>
      <c r="Y436" s="175"/>
      <c r="Z436" s="175"/>
      <c r="AA436" s="175"/>
      <c r="AC436" s="175"/>
      <c r="AL436" s="106"/>
      <c r="AM436" s="104"/>
      <c r="AN436" s="104"/>
      <c r="AO436" s="104"/>
      <c r="AP436" s="104"/>
      <c r="AQ436" s="104"/>
      <c r="AR436" s="104"/>
      <c r="AS436" s="104"/>
      <c r="AT436" s="104"/>
      <c r="AU436" s="104"/>
      <c r="AV436" s="104"/>
    </row>
    <row r="437" spans="3:48" x14ac:dyDescent="0.35">
      <c r="C437" s="176"/>
      <c r="D437" s="176"/>
      <c r="E437" s="176"/>
      <c r="F437" s="176"/>
      <c r="G437" s="175"/>
      <c r="H437" s="175"/>
      <c r="I437" s="175"/>
      <c r="J437" s="175"/>
      <c r="L437" s="175"/>
      <c r="T437" s="176"/>
      <c r="U437" s="176"/>
      <c r="V437" s="176"/>
      <c r="W437" s="176"/>
      <c r="X437" s="175"/>
      <c r="Y437" s="175"/>
      <c r="Z437" s="175"/>
      <c r="AA437" s="175"/>
      <c r="AC437" s="175"/>
      <c r="AL437" s="106"/>
      <c r="AM437" s="104"/>
      <c r="AN437" s="104"/>
      <c r="AO437" s="104"/>
      <c r="AP437" s="104"/>
      <c r="AQ437" s="104"/>
      <c r="AR437" s="104"/>
      <c r="AS437" s="104"/>
      <c r="AT437" s="104"/>
      <c r="AU437" s="104"/>
      <c r="AV437" s="104"/>
    </row>
    <row r="438" spans="3:48" x14ac:dyDescent="0.35">
      <c r="C438" s="176"/>
      <c r="D438" s="176"/>
      <c r="E438" s="176"/>
      <c r="F438" s="176"/>
      <c r="G438" s="175"/>
      <c r="H438" s="175"/>
      <c r="I438" s="175"/>
      <c r="J438" s="175"/>
      <c r="L438" s="175"/>
      <c r="T438" s="176"/>
      <c r="U438" s="176"/>
      <c r="V438" s="176"/>
      <c r="W438" s="176"/>
      <c r="X438" s="175"/>
      <c r="Y438" s="175"/>
      <c r="Z438" s="175"/>
      <c r="AA438" s="175"/>
      <c r="AC438" s="175"/>
      <c r="AL438" s="106"/>
      <c r="AM438" s="104"/>
      <c r="AN438" s="104"/>
      <c r="AO438" s="104"/>
      <c r="AP438" s="104"/>
      <c r="AQ438" s="104"/>
      <c r="AR438" s="104"/>
      <c r="AS438" s="104"/>
      <c r="AT438" s="104"/>
      <c r="AU438" s="104"/>
      <c r="AV438" s="104"/>
    </row>
    <row r="439" spans="3:48" x14ac:dyDescent="0.35">
      <c r="C439" s="176"/>
      <c r="D439" s="176"/>
      <c r="E439" s="176"/>
      <c r="F439" s="176"/>
      <c r="G439" s="175"/>
      <c r="H439" s="175"/>
      <c r="I439" s="175"/>
      <c r="J439" s="175"/>
      <c r="L439" s="175"/>
      <c r="T439" s="176"/>
      <c r="U439" s="176"/>
      <c r="V439" s="176"/>
      <c r="W439" s="176"/>
      <c r="X439" s="175"/>
      <c r="Y439" s="175"/>
      <c r="Z439" s="175"/>
      <c r="AA439" s="175"/>
      <c r="AC439" s="175"/>
      <c r="AL439" s="106"/>
      <c r="AM439" s="104"/>
      <c r="AN439" s="104"/>
      <c r="AO439" s="104"/>
      <c r="AP439" s="104"/>
      <c r="AQ439" s="104"/>
      <c r="AR439" s="104"/>
      <c r="AS439" s="104"/>
      <c r="AT439" s="104"/>
      <c r="AU439" s="104"/>
      <c r="AV439" s="104"/>
    </row>
    <row r="440" spans="3:48" x14ac:dyDescent="0.35">
      <c r="C440" s="176"/>
      <c r="D440" s="176"/>
      <c r="E440" s="176"/>
      <c r="F440" s="176"/>
      <c r="G440" s="175"/>
      <c r="H440" s="175"/>
      <c r="I440" s="175"/>
      <c r="J440" s="175"/>
      <c r="L440" s="175"/>
      <c r="T440" s="176"/>
      <c r="U440" s="176"/>
      <c r="V440" s="176"/>
      <c r="W440" s="176"/>
      <c r="X440" s="175"/>
      <c r="Y440" s="175"/>
      <c r="Z440" s="175"/>
      <c r="AA440" s="175"/>
      <c r="AC440" s="175"/>
      <c r="AL440" s="106"/>
      <c r="AM440" s="104"/>
      <c r="AN440" s="104"/>
      <c r="AO440" s="104"/>
      <c r="AP440" s="104"/>
      <c r="AQ440" s="104"/>
      <c r="AR440" s="104"/>
      <c r="AS440" s="104"/>
      <c r="AT440" s="104"/>
      <c r="AU440" s="104"/>
      <c r="AV440" s="104"/>
    </row>
    <row r="441" spans="3:48" x14ac:dyDescent="0.35">
      <c r="C441" s="176"/>
      <c r="D441" s="176"/>
      <c r="E441" s="176"/>
      <c r="F441" s="176"/>
      <c r="G441" s="175"/>
      <c r="H441" s="175"/>
      <c r="I441" s="175"/>
      <c r="J441" s="175"/>
      <c r="L441" s="175"/>
      <c r="T441" s="176"/>
      <c r="U441" s="176"/>
      <c r="V441" s="176"/>
      <c r="W441" s="176"/>
      <c r="X441" s="175"/>
      <c r="Y441" s="175"/>
      <c r="Z441" s="175"/>
      <c r="AA441" s="175"/>
      <c r="AC441" s="175"/>
      <c r="AL441" s="106"/>
      <c r="AM441" s="104"/>
      <c r="AN441" s="104"/>
      <c r="AO441" s="104"/>
      <c r="AP441" s="104"/>
      <c r="AQ441" s="104"/>
      <c r="AR441" s="104"/>
      <c r="AS441" s="104"/>
      <c r="AT441" s="104"/>
      <c r="AU441" s="104"/>
      <c r="AV441" s="104"/>
    </row>
    <row r="442" spans="3:48" x14ac:dyDescent="0.35">
      <c r="C442" s="176"/>
      <c r="D442" s="176"/>
      <c r="E442" s="176"/>
      <c r="F442" s="176"/>
      <c r="G442" s="175"/>
      <c r="H442" s="175"/>
      <c r="I442" s="175"/>
      <c r="J442" s="175"/>
      <c r="L442" s="175"/>
      <c r="T442" s="176"/>
      <c r="U442" s="176"/>
      <c r="V442" s="176"/>
      <c r="W442" s="176"/>
      <c r="X442" s="175"/>
      <c r="Y442" s="175"/>
      <c r="Z442" s="175"/>
      <c r="AA442" s="175"/>
      <c r="AC442" s="175"/>
      <c r="AL442" s="106"/>
      <c r="AM442" s="104"/>
      <c r="AN442" s="104"/>
      <c r="AO442" s="104"/>
      <c r="AP442" s="104"/>
      <c r="AQ442" s="104"/>
      <c r="AR442" s="104"/>
      <c r="AS442" s="104"/>
      <c r="AT442" s="104"/>
      <c r="AU442" s="104"/>
      <c r="AV442" s="104"/>
    </row>
    <row r="443" spans="3:48" x14ac:dyDescent="0.35">
      <c r="C443" s="176"/>
      <c r="D443" s="176"/>
      <c r="E443" s="176"/>
      <c r="F443" s="176"/>
      <c r="G443" s="175"/>
      <c r="H443" s="175"/>
      <c r="I443" s="175"/>
      <c r="J443" s="175"/>
      <c r="L443" s="175"/>
      <c r="T443" s="176"/>
      <c r="U443" s="176"/>
      <c r="V443" s="176"/>
      <c r="W443" s="176"/>
      <c r="X443" s="175"/>
      <c r="Y443" s="175"/>
      <c r="Z443" s="175"/>
      <c r="AA443" s="175"/>
      <c r="AC443" s="175"/>
      <c r="AL443" s="106"/>
      <c r="AM443" s="104"/>
      <c r="AN443" s="104"/>
      <c r="AO443" s="104"/>
      <c r="AP443" s="104"/>
      <c r="AQ443" s="104"/>
      <c r="AR443" s="104"/>
      <c r="AS443" s="104"/>
      <c r="AT443" s="104"/>
      <c r="AU443" s="104"/>
      <c r="AV443" s="104"/>
    </row>
    <row r="444" spans="3:48" x14ac:dyDescent="0.35">
      <c r="C444" s="176"/>
      <c r="D444" s="176"/>
      <c r="E444" s="176"/>
      <c r="F444" s="176"/>
      <c r="G444" s="175"/>
      <c r="H444" s="175"/>
      <c r="I444" s="175"/>
      <c r="J444" s="175"/>
      <c r="L444" s="175"/>
      <c r="T444" s="176"/>
      <c r="U444" s="176"/>
      <c r="V444" s="176"/>
      <c r="W444" s="176"/>
      <c r="X444" s="175"/>
      <c r="Y444" s="175"/>
      <c r="Z444" s="175"/>
      <c r="AA444" s="175"/>
      <c r="AC444" s="175"/>
      <c r="AL444" s="106"/>
      <c r="AM444" s="104"/>
      <c r="AN444" s="104"/>
      <c r="AO444" s="104"/>
      <c r="AP444" s="104"/>
      <c r="AQ444" s="104"/>
      <c r="AR444" s="104"/>
      <c r="AS444" s="104"/>
      <c r="AT444" s="104"/>
      <c r="AU444" s="104"/>
      <c r="AV444" s="104"/>
    </row>
    <row r="445" spans="3:48" x14ac:dyDescent="0.35">
      <c r="C445" s="176"/>
      <c r="D445" s="176"/>
      <c r="E445" s="176"/>
      <c r="F445" s="176"/>
      <c r="G445" s="175"/>
      <c r="H445" s="175"/>
      <c r="I445" s="175"/>
      <c r="J445" s="175"/>
      <c r="L445" s="175"/>
      <c r="T445" s="176"/>
      <c r="U445" s="176"/>
      <c r="V445" s="176"/>
      <c r="W445" s="176"/>
      <c r="X445" s="175"/>
      <c r="Y445" s="175"/>
      <c r="Z445" s="175"/>
      <c r="AA445" s="175"/>
      <c r="AC445" s="175"/>
      <c r="AL445" s="106"/>
      <c r="AM445" s="104"/>
      <c r="AN445" s="104"/>
      <c r="AO445" s="104"/>
      <c r="AP445" s="104"/>
      <c r="AQ445" s="104"/>
      <c r="AR445" s="104"/>
      <c r="AS445" s="104"/>
      <c r="AT445" s="104"/>
      <c r="AU445" s="104"/>
      <c r="AV445" s="104"/>
    </row>
    <row r="446" spans="3:48" x14ac:dyDescent="0.35">
      <c r="C446" s="176"/>
      <c r="D446" s="176"/>
      <c r="E446" s="176"/>
      <c r="F446" s="176"/>
      <c r="G446" s="175"/>
      <c r="H446" s="175"/>
      <c r="I446" s="175"/>
      <c r="J446" s="175"/>
      <c r="L446" s="175"/>
      <c r="T446" s="176"/>
      <c r="U446" s="176"/>
      <c r="V446" s="176"/>
      <c r="W446" s="176"/>
      <c r="X446" s="175"/>
      <c r="Y446" s="175"/>
      <c r="Z446" s="175"/>
      <c r="AA446" s="175"/>
      <c r="AC446" s="175"/>
      <c r="AL446" s="106"/>
      <c r="AM446" s="104"/>
      <c r="AN446" s="104"/>
      <c r="AO446" s="104"/>
      <c r="AP446" s="104"/>
      <c r="AQ446" s="104"/>
      <c r="AR446" s="104"/>
      <c r="AS446" s="104"/>
      <c r="AT446" s="104"/>
      <c r="AU446" s="104"/>
      <c r="AV446" s="104"/>
    </row>
    <row r="447" spans="3:48" x14ac:dyDescent="0.35">
      <c r="C447" s="176"/>
      <c r="D447" s="176"/>
      <c r="E447" s="176"/>
      <c r="F447" s="176"/>
      <c r="G447" s="175"/>
      <c r="H447" s="175"/>
      <c r="I447" s="175"/>
      <c r="J447" s="175"/>
      <c r="L447" s="175"/>
      <c r="T447" s="176"/>
      <c r="U447" s="176"/>
      <c r="V447" s="176"/>
      <c r="W447" s="176"/>
      <c r="X447" s="175"/>
      <c r="Y447" s="175"/>
      <c r="Z447" s="175"/>
      <c r="AA447" s="175"/>
      <c r="AC447" s="175"/>
      <c r="AL447" s="106"/>
      <c r="AM447" s="104"/>
      <c r="AN447" s="104"/>
      <c r="AO447" s="104"/>
      <c r="AP447" s="104"/>
      <c r="AQ447" s="104"/>
      <c r="AR447" s="104"/>
      <c r="AS447" s="104"/>
      <c r="AT447" s="104"/>
      <c r="AU447" s="104"/>
      <c r="AV447" s="104"/>
    </row>
    <row r="448" spans="3:48" x14ac:dyDescent="0.35">
      <c r="C448" s="176"/>
      <c r="D448" s="176"/>
      <c r="E448" s="176"/>
      <c r="F448" s="176"/>
      <c r="G448" s="175"/>
      <c r="H448" s="175"/>
      <c r="I448" s="175"/>
      <c r="J448" s="175"/>
      <c r="L448" s="175"/>
      <c r="T448" s="176"/>
      <c r="U448" s="176"/>
      <c r="V448" s="176"/>
      <c r="W448" s="176"/>
      <c r="X448" s="175"/>
      <c r="Y448" s="175"/>
      <c r="Z448" s="175"/>
      <c r="AA448" s="175"/>
      <c r="AC448" s="175"/>
      <c r="AL448" s="106"/>
      <c r="AM448" s="104"/>
      <c r="AN448" s="104"/>
      <c r="AO448" s="104"/>
      <c r="AP448" s="104"/>
      <c r="AQ448" s="104"/>
      <c r="AR448" s="104"/>
      <c r="AS448" s="104"/>
      <c r="AT448" s="104"/>
      <c r="AU448" s="104"/>
      <c r="AV448" s="104"/>
    </row>
    <row r="449" spans="3:48" x14ac:dyDescent="0.35">
      <c r="C449" s="176"/>
      <c r="D449" s="176"/>
      <c r="E449" s="176"/>
      <c r="F449" s="176"/>
      <c r="G449" s="175"/>
      <c r="H449" s="175"/>
      <c r="I449" s="175"/>
      <c r="J449" s="175"/>
      <c r="L449" s="175"/>
      <c r="T449" s="176"/>
      <c r="U449" s="176"/>
      <c r="V449" s="176"/>
      <c r="W449" s="176"/>
      <c r="X449" s="175"/>
      <c r="Y449" s="175"/>
      <c r="Z449" s="175"/>
      <c r="AA449" s="175"/>
      <c r="AC449" s="175"/>
      <c r="AL449" s="106"/>
      <c r="AM449" s="104"/>
      <c r="AN449" s="104"/>
      <c r="AO449" s="104"/>
      <c r="AP449" s="104"/>
      <c r="AQ449" s="104"/>
      <c r="AR449" s="104"/>
      <c r="AS449" s="104"/>
      <c r="AT449" s="104"/>
      <c r="AU449" s="104"/>
      <c r="AV449" s="104"/>
    </row>
    <row r="450" spans="3:48" x14ac:dyDescent="0.35">
      <c r="C450" s="176"/>
      <c r="D450" s="176"/>
      <c r="E450" s="176"/>
      <c r="F450" s="176"/>
      <c r="G450" s="175"/>
      <c r="H450" s="175"/>
      <c r="I450" s="175"/>
      <c r="J450" s="175"/>
      <c r="L450" s="175"/>
      <c r="T450" s="176"/>
      <c r="U450" s="176"/>
      <c r="V450" s="176"/>
      <c r="W450" s="176"/>
      <c r="X450" s="175"/>
      <c r="Y450" s="175"/>
      <c r="Z450" s="175"/>
      <c r="AA450" s="175"/>
      <c r="AC450" s="175"/>
      <c r="AL450" s="106"/>
      <c r="AM450" s="104"/>
      <c r="AN450" s="104"/>
      <c r="AO450" s="104"/>
      <c r="AP450" s="104"/>
      <c r="AQ450" s="104"/>
      <c r="AR450" s="104"/>
      <c r="AS450" s="104"/>
      <c r="AT450" s="104"/>
      <c r="AU450" s="104"/>
      <c r="AV450" s="104"/>
    </row>
    <row r="451" spans="3:48" x14ac:dyDescent="0.35">
      <c r="C451" s="176"/>
      <c r="D451" s="176"/>
      <c r="E451" s="176"/>
      <c r="F451" s="176"/>
      <c r="G451" s="175"/>
      <c r="H451" s="175"/>
      <c r="I451" s="175"/>
      <c r="J451" s="175"/>
      <c r="L451" s="175"/>
      <c r="T451" s="176"/>
      <c r="U451" s="176"/>
      <c r="V451" s="176"/>
      <c r="W451" s="176"/>
      <c r="X451" s="175"/>
      <c r="Y451" s="175"/>
      <c r="Z451" s="175"/>
      <c r="AA451" s="175"/>
      <c r="AC451" s="175"/>
      <c r="AL451" s="106"/>
      <c r="AM451" s="104"/>
      <c r="AN451" s="104"/>
      <c r="AO451" s="104"/>
      <c r="AP451" s="104"/>
      <c r="AQ451" s="104"/>
      <c r="AR451" s="104"/>
      <c r="AS451" s="104"/>
      <c r="AT451" s="104"/>
      <c r="AU451" s="104"/>
      <c r="AV451" s="104"/>
    </row>
    <row r="452" spans="3:48" x14ac:dyDescent="0.35">
      <c r="C452" s="176"/>
      <c r="D452" s="176"/>
      <c r="E452" s="176"/>
      <c r="F452" s="176"/>
      <c r="G452" s="175"/>
      <c r="H452" s="175"/>
      <c r="I452" s="175"/>
      <c r="J452" s="175"/>
      <c r="L452" s="175"/>
      <c r="T452" s="176"/>
      <c r="U452" s="176"/>
      <c r="V452" s="176"/>
      <c r="W452" s="176"/>
      <c r="X452" s="175"/>
      <c r="Y452" s="175"/>
      <c r="Z452" s="175"/>
      <c r="AA452" s="175"/>
      <c r="AC452" s="175"/>
      <c r="AL452" s="106"/>
      <c r="AM452" s="104"/>
      <c r="AN452" s="104"/>
      <c r="AO452" s="104"/>
      <c r="AP452" s="104"/>
      <c r="AQ452" s="104"/>
      <c r="AR452" s="104"/>
      <c r="AS452" s="104"/>
      <c r="AT452" s="104"/>
      <c r="AU452" s="104"/>
      <c r="AV452" s="104"/>
    </row>
    <row r="453" spans="3:48" x14ac:dyDescent="0.35">
      <c r="C453" s="176"/>
      <c r="D453" s="176"/>
      <c r="E453" s="176"/>
      <c r="F453" s="176"/>
      <c r="G453" s="175"/>
      <c r="H453" s="175"/>
      <c r="I453" s="175"/>
      <c r="J453" s="175"/>
      <c r="L453" s="175"/>
      <c r="T453" s="176"/>
      <c r="U453" s="176"/>
      <c r="V453" s="176"/>
      <c r="W453" s="176"/>
      <c r="X453" s="175"/>
      <c r="Y453" s="175"/>
      <c r="Z453" s="175"/>
      <c r="AA453" s="175"/>
      <c r="AC453" s="175"/>
      <c r="AL453" s="106"/>
      <c r="AM453" s="104"/>
      <c r="AN453" s="104"/>
      <c r="AO453" s="104"/>
      <c r="AP453" s="104"/>
      <c r="AQ453" s="104"/>
      <c r="AR453" s="104"/>
      <c r="AS453" s="104"/>
      <c r="AT453" s="104"/>
      <c r="AU453" s="104"/>
      <c r="AV453" s="104"/>
    </row>
    <row r="454" spans="3:48" x14ac:dyDescent="0.35">
      <c r="C454" s="176"/>
      <c r="D454" s="176"/>
      <c r="E454" s="176"/>
      <c r="F454" s="176"/>
      <c r="G454" s="175"/>
      <c r="H454" s="175"/>
      <c r="I454" s="175"/>
      <c r="J454" s="175"/>
      <c r="L454" s="175"/>
      <c r="T454" s="176"/>
      <c r="U454" s="176"/>
      <c r="V454" s="176"/>
      <c r="W454" s="176"/>
      <c r="X454" s="175"/>
      <c r="Y454" s="175"/>
      <c r="Z454" s="175"/>
      <c r="AA454" s="175"/>
      <c r="AC454" s="175"/>
      <c r="AL454" s="106"/>
      <c r="AM454" s="104"/>
      <c r="AN454" s="104"/>
      <c r="AO454" s="104"/>
      <c r="AP454" s="104"/>
      <c r="AQ454" s="104"/>
      <c r="AR454" s="104"/>
      <c r="AS454" s="104"/>
      <c r="AT454" s="104"/>
      <c r="AU454" s="104"/>
      <c r="AV454" s="104"/>
    </row>
    <row r="455" spans="3:48" x14ac:dyDescent="0.35">
      <c r="C455" s="176"/>
      <c r="D455" s="176"/>
      <c r="E455" s="176"/>
      <c r="F455" s="176"/>
      <c r="G455" s="175"/>
      <c r="H455" s="175"/>
      <c r="I455" s="175"/>
      <c r="J455" s="175"/>
      <c r="L455" s="175"/>
      <c r="T455" s="176"/>
      <c r="U455" s="176"/>
      <c r="V455" s="176"/>
      <c r="W455" s="176"/>
      <c r="X455" s="175"/>
      <c r="Y455" s="175"/>
      <c r="Z455" s="175"/>
      <c r="AA455" s="175"/>
      <c r="AC455" s="175"/>
      <c r="AL455" s="106"/>
      <c r="AM455" s="104"/>
      <c r="AN455" s="104"/>
      <c r="AO455" s="104"/>
      <c r="AP455" s="104"/>
      <c r="AQ455" s="104"/>
      <c r="AR455" s="104"/>
      <c r="AS455" s="104"/>
      <c r="AT455" s="104"/>
      <c r="AU455" s="104"/>
      <c r="AV455" s="104"/>
    </row>
    <row r="456" spans="3:48" x14ac:dyDescent="0.35">
      <c r="C456" s="176"/>
      <c r="D456" s="176"/>
      <c r="E456" s="176"/>
      <c r="F456" s="176"/>
      <c r="G456" s="175"/>
      <c r="H456" s="175"/>
      <c r="I456" s="175"/>
      <c r="J456" s="175"/>
      <c r="L456" s="175"/>
      <c r="T456" s="176"/>
      <c r="U456" s="176"/>
      <c r="V456" s="176"/>
      <c r="W456" s="176"/>
      <c r="X456" s="175"/>
      <c r="Y456" s="175"/>
      <c r="Z456" s="175"/>
      <c r="AA456" s="175"/>
      <c r="AC456" s="175"/>
      <c r="AL456" s="106"/>
      <c r="AM456" s="104"/>
      <c r="AN456" s="104"/>
      <c r="AO456" s="104"/>
      <c r="AP456" s="104"/>
      <c r="AQ456" s="104"/>
      <c r="AR456" s="104"/>
      <c r="AS456" s="104"/>
      <c r="AT456" s="104"/>
      <c r="AU456" s="104"/>
      <c r="AV456" s="104"/>
    </row>
    <row r="457" spans="3:48" x14ac:dyDescent="0.35">
      <c r="C457" s="176"/>
      <c r="D457" s="176"/>
      <c r="E457" s="176"/>
      <c r="F457" s="176"/>
      <c r="G457" s="175"/>
      <c r="H457" s="175"/>
      <c r="I457" s="175"/>
      <c r="J457" s="175"/>
      <c r="L457" s="175"/>
      <c r="T457" s="176"/>
      <c r="U457" s="176"/>
      <c r="V457" s="176"/>
      <c r="W457" s="176"/>
      <c r="X457" s="175"/>
      <c r="Y457" s="175"/>
      <c r="Z457" s="175"/>
      <c r="AA457" s="175"/>
      <c r="AC457" s="175"/>
      <c r="AL457" s="106"/>
      <c r="AM457" s="104"/>
      <c r="AN457" s="104"/>
      <c r="AO457" s="104"/>
      <c r="AP457" s="104"/>
      <c r="AQ457" s="104"/>
      <c r="AR457" s="104"/>
      <c r="AS457" s="104"/>
      <c r="AT457" s="104"/>
      <c r="AU457" s="104"/>
      <c r="AV457" s="104"/>
    </row>
    <row r="458" spans="3:48" x14ac:dyDescent="0.35">
      <c r="C458" s="176"/>
      <c r="D458" s="176"/>
      <c r="E458" s="176"/>
      <c r="F458" s="176"/>
      <c r="G458" s="175"/>
      <c r="H458" s="175"/>
      <c r="I458" s="175"/>
      <c r="J458" s="175"/>
      <c r="L458" s="175"/>
      <c r="T458" s="176"/>
      <c r="U458" s="176"/>
      <c r="V458" s="176"/>
      <c r="W458" s="176"/>
      <c r="X458" s="175"/>
      <c r="Y458" s="175"/>
      <c r="Z458" s="175"/>
      <c r="AA458" s="175"/>
      <c r="AC458" s="175"/>
      <c r="AL458" s="106"/>
      <c r="AM458" s="104"/>
      <c r="AN458" s="104"/>
      <c r="AO458" s="104"/>
      <c r="AP458" s="104"/>
      <c r="AQ458" s="104"/>
      <c r="AR458" s="104"/>
      <c r="AS458" s="104"/>
      <c r="AT458" s="104"/>
      <c r="AU458" s="104"/>
      <c r="AV458" s="104"/>
    </row>
    <row r="459" spans="3:48" x14ac:dyDescent="0.35">
      <c r="C459" s="176"/>
      <c r="D459" s="176"/>
      <c r="E459" s="176"/>
      <c r="F459" s="176"/>
      <c r="G459" s="175"/>
      <c r="H459" s="175"/>
      <c r="I459" s="175"/>
      <c r="J459" s="175"/>
      <c r="L459" s="175"/>
      <c r="T459" s="176"/>
      <c r="U459" s="176"/>
      <c r="V459" s="176"/>
      <c r="W459" s="176"/>
      <c r="X459" s="175"/>
      <c r="Y459" s="175"/>
      <c r="Z459" s="175"/>
      <c r="AA459" s="175"/>
      <c r="AC459" s="175"/>
      <c r="AL459" s="106"/>
      <c r="AM459" s="104"/>
      <c r="AN459" s="104"/>
      <c r="AO459" s="104"/>
      <c r="AP459" s="104"/>
      <c r="AQ459" s="104"/>
      <c r="AR459" s="104"/>
      <c r="AS459" s="104"/>
      <c r="AT459" s="104"/>
      <c r="AU459" s="104"/>
      <c r="AV459" s="104"/>
    </row>
    <row r="460" spans="3:48" x14ac:dyDescent="0.35">
      <c r="C460" s="176"/>
      <c r="D460" s="176"/>
      <c r="E460" s="176"/>
      <c r="F460" s="176"/>
      <c r="G460" s="175"/>
      <c r="H460" s="175"/>
      <c r="I460" s="175"/>
      <c r="J460" s="175"/>
      <c r="L460" s="175"/>
      <c r="T460" s="176"/>
      <c r="U460" s="176"/>
      <c r="V460" s="176"/>
      <c r="W460" s="176"/>
      <c r="X460" s="175"/>
      <c r="Y460" s="175"/>
      <c r="Z460" s="175"/>
      <c r="AA460" s="175"/>
      <c r="AC460" s="175"/>
      <c r="AL460" s="106"/>
      <c r="AM460" s="104"/>
      <c r="AN460" s="104"/>
      <c r="AO460" s="104"/>
      <c r="AP460" s="104"/>
      <c r="AQ460" s="104"/>
      <c r="AR460" s="104"/>
      <c r="AS460" s="104"/>
      <c r="AT460" s="104"/>
      <c r="AU460" s="104"/>
      <c r="AV460" s="104"/>
    </row>
    <row r="461" spans="3:48" x14ac:dyDescent="0.35">
      <c r="C461" s="176"/>
      <c r="D461" s="176"/>
      <c r="E461" s="176"/>
      <c r="F461" s="176"/>
      <c r="G461" s="175"/>
      <c r="H461" s="175"/>
      <c r="I461" s="175"/>
      <c r="J461" s="175"/>
      <c r="L461" s="175"/>
      <c r="T461" s="176"/>
      <c r="U461" s="176"/>
      <c r="V461" s="176"/>
      <c r="W461" s="176"/>
      <c r="X461" s="175"/>
      <c r="Y461" s="175"/>
      <c r="Z461" s="175"/>
      <c r="AA461" s="175"/>
      <c r="AC461" s="175"/>
      <c r="AL461" s="106"/>
      <c r="AM461" s="104"/>
      <c r="AN461" s="104"/>
      <c r="AO461" s="104"/>
      <c r="AP461" s="104"/>
      <c r="AQ461" s="104"/>
      <c r="AR461" s="104"/>
      <c r="AS461" s="104"/>
      <c r="AT461" s="104"/>
      <c r="AU461" s="104"/>
      <c r="AV461" s="104"/>
    </row>
    <row r="462" spans="3:48" x14ac:dyDescent="0.35">
      <c r="C462" s="176"/>
      <c r="D462" s="176"/>
      <c r="E462" s="176"/>
      <c r="F462" s="176"/>
      <c r="G462" s="175"/>
      <c r="H462" s="175"/>
      <c r="I462" s="175"/>
      <c r="J462" s="175"/>
      <c r="L462" s="175"/>
      <c r="T462" s="176"/>
      <c r="U462" s="176"/>
      <c r="V462" s="176"/>
      <c r="W462" s="176"/>
      <c r="X462" s="175"/>
      <c r="Y462" s="175"/>
      <c r="Z462" s="175"/>
      <c r="AA462" s="175"/>
      <c r="AC462" s="175"/>
      <c r="AL462" s="106"/>
      <c r="AM462" s="104"/>
      <c r="AN462" s="104"/>
      <c r="AO462" s="104"/>
      <c r="AP462" s="104"/>
      <c r="AQ462" s="104"/>
      <c r="AR462" s="104"/>
      <c r="AS462" s="104"/>
      <c r="AT462" s="104"/>
      <c r="AU462" s="104"/>
      <c r="AV462" s="104"/>
    </row>
    <row r="463" spans="3:48" x14ac:dyDescent="0.35">
      <c r="C463" s="176"/>
      <c r="D463" s="176"/>
      <c r="E463" s="176"/>
      <c r="F463" s="176"/>
      <c r="G463" s="175"/>
      <c r="H463" s="175"/>
      <c r="I463" s="175"/>
      <c r="J463" s="175"/>
      <c r="L463" s="175"/>
      <c r="T463" s="176"/>
      <c r="U463" s="176"/>
      <c r="V463" s="176"/>
      <c r="W463" s="176"/>
      <c r="X463" s="175"/>
      <c r="Y463" s="175"/>
      <c r="Z463" s="175"/>
      <c r="AA463" s="175"/>
      <c r="AC463" s="175"/>
      <c r="AL463" s="106"/>
      <c r="AM463" s="104"/>
      <c r="AN463" s="104"/>
      <c r="AO463" s="104"/>
      <c r="AP463" s="104"/>
      <c r="AQ463" s="104"/>
      <c r="AR463" s="104"/>
      <c r="AS463" s="104"/>
      <c r="AT463" s="104"/>
      <c r="AU463" s="104"/>
      <c r="AV463" s="104"/>
    </row>
    <row r="464" spans="3:48" x14ac:dyDescent="0.35">
      <c r="C464" s="176"/>
      <c r="D464" s="176"/>
      <c r="E464" s="176"/>
      <c r="F464" s="176"/>
      <c r="G464" s="175"/>
      <c r="H464" s="175"/>
      <c r="I464" s="175"/>
      <c r="J464" s="175"/>
      <c r="L464" s="175"/>
      <c r="T464" s="176"/>
      <c r="U464" s="176"/>
      <c r="V464" s="176"/>
      <c r="W464" s="176"/>
      <c r="X464" s="175"/>
      <c r="Y464" s="175"/>
      <c r="Z464" s="175"/>
      <c r="AA464" s="175"/>
      <c r="AC464" s="175"/>
      <c r="AL464" s="106"/>
      <c r="AM464" s="104"/>
      <c r="AN464" s="104"/>
      <c r="AO464" s="104"/>
      <c r="AP464" s="104"/>
      <c r="AQ464" s="104"/>
      <c r="AR464" s="104"/>
      <c r="AS464" s="104"/>
      <c r="AT464" s="104"/>
      <c r="AU464" s="104"/>
      <c r="AV464" s="104"/>
    </row>
    <row r="465" spans="3:48" x14ac:dyDescent="0.35">
      <c r="C465" s="176"/>
      <c r="D465" s="176"/>
      <c r="E465" s="176"/>
      <c r="F465" s="176"/>
      <c r="G465" s="175"/>
      <c r="H465" s="175"/>
      <c r="I465" s="175"/>
      <c r="J465" s="175"/>
      <c r="L465" s="175"/>
      <c r="T465" s="176"/>
      <c r="U465" s="176"/>
      <c r="V465" s="176"/>
      <c r="W465" s="176"/>
      <c r="X465" s="175"/>
      <c r="Y465" s="175"/>
      <c r="Z465" s="175"/>
      <c r="AA465" s="175"/>
      <c r="AC465" s="175"/>
      <c r="AL465" s="106"/>
      <c r="AM465" s="104"/>
      <c r="AN465" s="104"/>
      <c r="AO465" s="104"/>
      <c r="AP465" s="104"/>
      <c r="AQ465" s="104"/>
      <c r="AR465" s="104"/>
      <c r="AS465" s="104"/>
      <c r="AT465" s="104"/>
      <c r="AU465" s="104"/>
      <c r="AV465" s="104"/>
    </row>
    <row r="466" spans="3:48" x14ac:dyDescent="0.35">
      <c r="C466" s="176"/>
      <c r="D466" s="176"/>
      <c r="E466" s="176"/>
      <c r="F466" s="176"/>
      <c r="G466" s="175"/>
      <c r="H466" s="175"/>
      <c r="I466" s="175"/>
      <c r="J466" s="175"/>
      <c r="L466" s="175"/>
      <c r="T466" s="176"/>
      <c r="U466" s="176"/>
      <c r="V466" s="176"/>
      <c r="W466" s="176"/>
      <c r="X466" s="175"/>
      <c r="Y466" s="175"/>
      <c r="Z466" s="175"/>
      <c r="AA466" s="175"/>
      <c r="AC466" s="175"/>
      <c r="AL466" s="106"/>
      <c r="AM466" s="104"/>
      <c r="AN466" s="104"/>
      <c r="AO466" s="104"/>
      <c r="AP466" s="104"/>
      <c r="AQ466" s="104"/>
      <c r="AR466" s="104"/>
      <c r="AS466" s="104"/>
      <c r="AT466" s="104"/>
      <c r="AU466" s="104"/>
      <c r="AV466" s="104"/>
    </row>
    <row r="467" spans="3:48" x14ac:dyDescent="0.35">
      <c r="C467" s="176"/>
      <c r="D467" s="176"/>
      <c r="E467" s="176"/>
      <c r="F467" s="176"/>
      <c r="G467" s="175"/>
      <c r="H467" s="175"/>
      <c r="I467" s="175"/>
      <c r="J467" s="175"/>
      <c r="L467" s="175"/>
      <c r="T467" s="176"/>
      <c r="U467" s="176"/>
      <c r="V467" s="176"/>
      <c r="W467" s="176"/>
      <c r="X467" s="175"/>
      <c r="Y467" s="175"/>
      <c r="Z467" s="175"/>
      <c r="AA467" s="175"/>
      <c r="AC467" s="175"/>
      <c r="AL467" s="106"/>
      <c r="AM467" s="104"/>
      <c r="AN467" s="104"/>
      <c r="AO467" s="104"/>
      <c r="AP467" s="104"/>
      <c r="AQ467" s="104"/>
      <c r="AR467" s="104"/>
      <c r="AS467" s="104"/>
      <c r="AT467" s="104"/>
      <c r="AU467" s="104"/>
      <c r="AV467" s="104"/>
    </row>
    <row r="468" spans="3:48" x14ac:dyDescent="0.35">
      <c r="C468" s="176"/>
      <c r="D468" s="176"/>
      <c r="E468" s="176"/>
      <c r="F468" s="176"/>
      <c r="G468" s="175"/>
      <c r="H468" s="175"/>
      <c r="I468" s="175"/>
      <c r="J468" s="175"/>
      <c r="L468" s="175"/>
      <c r="T468" s="176"/>
      <c r="U468" s="176"/>
      <c r="V468" s="176"/>
      <c r="W468" s="176"/>
      <c r="X468" s="175"/>
      <c r="Y468" s="175"/>
      <c r="Z468" s="175"/>
      <c r="AA468" s="175"/>
      <c r="AC468" s="175"/>
      <c r="AL468" s="106"/>
      <c r="AM468" s="104"/>
      <c r="AN468" s="104"/>
      <c r="AO468" s="104"/>
      <c r="AP468" s="104"/>
      <c r="AQ468" s="104"/>
      <c r="AR468" s="104"/>
      <c r="AS468" s="104"/>
      <c r="AT468" s="104"/>
      <c r="AU468" s="104"/>
      <c r="AV468" s="104"/>
    </row>
    <row r="469" spans="3:48" x14ac:dyDescent="0.35">
      <c r="C469" s="176"/>
      <c r="D469" s="176"/>
      <c r="E469" s="176"/>
      <c r="F469" s="176"/>
      <c r="G469" s="175"/>
      <c r="H469" s="175"/>
      <c r="I469" s="175"/>
      <c r="J469" s="175"/>
      <c r="L469" s="175"/>
      <c r="T469" s="176"/>
      <c r="U469" s="176"/>
      <c r="V469" s="176"/>
      <c r="W469" s="176"/>
      <c r="X469" s="175"/>
      <c r="Y469" s="175"/>
      <c r="Z469" s="175"/>
      <c r="AA469" s="175"/>
      <c r="AC469" s="175"/>
      <c r="AL469" s="106"/>
      <c r="AM469" s="104"/>
      <c r="AN469" s="104"/>
      <c r="AO469" s="104"/>
      <c r="AP469" s="104"/>
      <c r="AQ469" s="104"/>
      <c r="AR469" s="104"/>
      <c r="AS469" s="104"/>
      <c r="AT469" s="104"/>
      <c r="AU469" s="104"/>
      <c r="AV469" s="104"/>
    </row>
    <row r="470" spans="3:48" x14ac:dyDescent="0.35">
      <c r="C470" s="176"/>
      <c r="D470" s="176"/>
      <c r="E470" s="176"/>
      <c r="F470" s="176"/>
      <c r="G470" s="175"/>
      <c r="H470" s="175"/>
      <c r="I470" s="175"/>
      <c r="J470" s="175"/>
      <c r="L470" s="175"/>
      <c r="T470" s="176"/>
      <c r="U470" s="176"/>
      <c r="V470" s="176"/>
      <c r="W470" s="176"/>
      <c r="X470" s="175"/>
      <c r="Y470" s="175"/>
      <c r="Z470" s="175"/>
      <c r="AA470" s="175"/>
      <c r="AC470" s="175"/>
      <c r="AL470" s="106"/>
      <c r="AM470" s="104"/>
      <c r="AN470" s="104"/>
      <c r="AO470" s="104"/>
      <c r="AP470" s="104"/>
      <c r="AQ470" s="104"/>
      <c r="AR470" s="104"/>
      <c r="AS470" s="104"/>
      <c r="AT470" s="104"/>
      <c r="AU470" s="104"/>
      <c r="AV470" s="104"/>
    </row>
    <row r="471" spans="3:48" x14ac:dyDescent="0.35">
      <c r="C471" s="176"/>
      <c r="D471" s="176"/>
      <c r="E471" s="176"/>
      <c r="F471" s="176"/>
      <c r="G471" s="175"/>
      <c r="H471" s="175"/>
      <c r="I471" s="175"/>
      <c r="J471" s="175"/>
      <c r="L471" s="175"/>
      <c r="T471" s="176"/>
      <c r="U471" s="176"/>
      <c r="V471" s="176"/>
      <c r="W471" s="176"/>
      <c r="X471" s="175"/>
      <c r="Y471" s="175"/>
      <c r="Z471" s="175"/>
      <c r="AA471" s="175"/>
      <c r="AC471" s="175"/>
      <c r="AL471" s="106"/>
      <c r="AM471" s="104"/>
      <c r="AN471" s="104"/>
      <c r="AO471" s="104"/>
      <c r="AP471" s="104"/>
      <c r="AQ471" s="104"/>
      <c r="AR471" s="104"/>
      <c r="AS471" s="104"/>
      <c r="AT471" s="104"/>
      <c r="AU471" s="104"/>
      <c r="AV471" s="104"/>
    </row>
    <row r="472" spans="3:48" x14ac:dyDescent="0.35">
      <c r="C472" s="176"/>
      <c r="D472" s="176"/>
      <c r="E472" s="176"/>
      <c r="F472" s="176"/>
      <c r="G472" s="175"/>
      <c r="H472" s="175"/>
      <c r="I472" s="175"/>
      <c r="J472" s="175"/>
      <c r="L472" s="175"/>
      <c r="T472" s="176"/>
      <c r="U472" s="176"/>
      <c r="V472" s="176"/>
      <c r="W472" s="176"/>
      <c r="X472" s="175"/>
      <c r="Y472" s="175"/>
      <c r="Z472" s="175"/>
      <c r="AA472" s="175"/>
      <c r="AC472" s="175"/>
      <c r="AL472" s="106"/>
      <c r="AM472" s="104"/>
      <c r="AN472" s="104"/>
      <c r="AO472" s="104"/>
      <c r="AP472" s="104"/>
      <c r="AQ472" s="104"/>
      <c r="AR472" s="104"/>
      <c r="AS472" s="104"/>
      <c r="AT472" s="104"/>
      <c r="AU472" s="104"/>
      <c r="AV472" s="104"/>
    </row>
    <row r="473" spans="3:48" x14ac:dyDescent="0.35">
      <c r="C473" s="176"/>
      <c r="D473" s="176"/>
      <c r="E473" s="176"/>
      <c r="F473" s="176"/>
      <c r="G473" s="175"/>
      <c r="H473" s="175"/>
      <c r="I473" s="175"/>
      <c r="J473" s="175"/>
      <c r="L473" s="175"/>
      <c r="T473" s="176"/>
      <c r="U473" s="176"/>
      <c r="V473" s="176"/>
      <c r="W473" s="176"/>
      <c r="X473" s="175"/>
      <c r="Y473" s="175"/>
      <c r="Z473" s="175"/>
      <c r="AA473" s="175"/>
      <c r="AC473" s="175"/>
      <c r="AL473" s="106"/>
      <c r="AM473" s="104"/>
      <c r="AN473" s="104"/>
      <c r="AO473" s="104"/>
      <c r="AP473" s="104"/>
      <c r="AQ473" s="104"/>
      <c r="AR473" s="104"/>
      <c r="AS473" s="104"/>
      <c r="AT473" s="104"/>
      <c r="AU473" s="104"/>
      <c r="AV473" s="104"/>
    </row>
    <row r="474" spans="3:48" x14ac:dyDescent="0.35">
      <c r="C474" s="176"/>
      <c r="D474" s="176"/>
      <c r="E474" s="176"/>
      <c r="F474" s="176"/>
      <c r="G474" s="175"/>
      <c r="H474" s="175"/>
      <c r="I474" s="175"/>
      <c r="J474" s="175"/>
      <c r="L474" s="175"/>
      <c r="T474" s="176"/>
      <c r="U474" s="176"/>
      <c r="V474" s="176"/>
      <c r="W474" s="176"/>
      <c r="X474" s="175"/>
      <c r="Y474" s="175"/>
      <c r="Z474" s="175"/>
      <c r="AA474" s="175"/>
      <c r="AC474" s="175"/>
      <c r="AL474" s="106"/>
      <c r="AM474" s="104"/>
      <c r="AN474" s="104"/>
      <c r="AO474" s="104"/>
      <c r="AP474" s="104"/>
      <c r="AQ474" s="104"/>
      <c r="AR474" s="104"/>
      <c r="AS474" s="104"/>
      <c r="AT474" s="104"/>
      <c r="AU474" s="104"/>
      <c r="AV474" s="104"/>
    </row>
    <row r="475" spans="3:48" x14ac:dyDescent="0.35">
      <c r="C475" s="176"/>
      <c r="D475" s="176"/>
      <c r="E475" s="176"/>
      <c r="F475" s="176"/>
      <c r="G475" s="175"/>
      <c r="H475" s="175"/>
      <c r="I475" s="175"/>
      <c r="J475" s="175"/>
      <c r="L475" s="175"/>
      <c r="T475" s="176"/>
      <c r="U475" s="176"/>
      <c r="V475" s="176"/>
      <c r="W475" s="176"/>
      <c r="X475" s="175"/>
      <c r="Y475" s="175"/>
      <c r="Z475" s="175"/>
      <c r="AA475" s="175"/>
      <c r="AC475" s="175"/>
      <c r="AL475" s="106"/>
      <c r="AM475" s="104"/>
      <c r="AN475" s="104"/>
      <c r="AO475" s="104"/>
      <c r="AP475" s="104"/>
      <c r="AQ475" s="104"/>
      <c r="AR475" s="104"/>
      <c r="AS475" s="104"/>
      <c r="AT475" s="104"/>
      <c r="AU475" s="104"/>
      <c r="AV475" s="104"/>
    </row>
    <row r="476" spans="3:48" x14ac:dyDescent="0.35">
      <c r="C476" s="176"/>
      <c r="D476" s="176"/>
      <c r="E476" s="176"/>
      <c r="F476" s="176"/>
      <c r="G476" s="175"/>
      <c r="H476" s="175"/>
      <c r="I476" s="175"/>
      <c r="J476" s="175"/>
      <c r="L476" s="175"/>
      <c r="T476" s="176"/>
      <c r="U476" s="176"/>
      <c r="V476" s="176"/>
      <c r="W476" s="176"/>
      <c r="X476" s="175"/>
      <c r="Y476" s="175"/>
      <c r="Z476" s="175"/>
      <c r="AA476" s="175"/>
      <c r="AC476" s="175"/>
      <c r="AL476" s="106"/>
      <c r="AM476" s="104"/>
      <c r="AN476" s="104"/>
      <c r="AO476" s="104"/>
      <c r="AP476" s="104"/>
      <c r="AQ476" s="104"/>
      <c r="AR476" s="104"/>
      <c r="AS476" s="104"/>
      <c r="AT476" s="104"/>
      <c r="AU476" s="104"/>
      <c r="AV476" s="104"/>
    </row>
    <row r="477" spans="3:48" x14ac:dyDescent="0.35">
      <c r="C477" s="176"/>
      <c r="D477" s="176"/>
      <c r="E477" s="176"/>
      <c r="F477" s="176"/>
      <c r="G477" s="175"/>
      <c r="H477" s="175"/>
      <c r="I477" s="175"/>
      <c r="J477" s="175"/>
      <c r="L477" s="175"/>
      <c r="T477" s="176"/>
      <c r="U477" s="176"/>
      <c r="V477" s="176"/>
      <c r="W477" s="176"/>
      <c r="X477" s="175"/>
      <c r="Y477" s="175"/>
      <c r="Z477" s="175"/>
      <c r="AA477" s="175"/>
      <c r="AC477" s="175"/>
      <c r="AL477" s="106"/>
      <c r="AM477" s="104"/>
      <c r="AN477" s="104"/>
      <c r="AO477" s="104"/>
      <c r="AP477" s="104"/>
      <c r="AQ477" s="104"/>
      <c r="AR477" s="104"/>
      <c r="AS477" s="104"/>
      <c r="AT477" s="104"/>
      <c r="AU477" s="104"/>
      <c r="AV477" s="104"/>
    </row>
    <row r="478" spans="3:48" x14ac:dyDescent="0.35">
      <c r="C478" s="176"/>
      <c r="D478" s="176"/>
      <c r="E478" s="176"/>
      <c r="F478" s="176"/>
      <c r="G478" s="175"/>
      <c r="H478" s="175"/>
      <c r="I478" s="175"/>
      <c r="J478" s="175"/>
      <c r="L478" s="175"/>
      <c r="T478" s="176"/>
      <c r="U478" s="176"/>
      <c r="V478" s="176"/>
      <c r="W478" s="176"/>
      <c r="X478" s="175"/>
      <c r="Y478" s="175"/>
      <c r="Z478" s="175"/>
      <c r="AA478" s="175"/>
      <c r="AC478" s="175"/>
      <c r="AL478" s="106"/>
      <c r="AM478" s="104"/>
      <c r="AN478" s="104"/>
      <c r="AO478" s="104"/>
      <c r="AP478" s="104"/>
      <c r="AQ478" s="104"/>
      <c r="AR478" s="104"/>
      <c r="AS478" s="104"/>
      <c r="AT478" s="104"/>
      <c r="AU478" s="104"/>
      <c r="AV478" s="104"/>
    </row>
    <row r="479" spans="3:48" x14ac:dyDescent="0.35">
      <c r="C479" s="176"/>
      <c r="D479" s="176"/>
      <c r="E479" s="176"/>
      <c r="F479" s="176"/>
      <c r="G479" s="175"/>
      <c r="H479" s="175"/>
      <c r="I479" s="175"/>
      <c r="J479" s="175"/>
      <c r="L479" s="175"/>
      <c r="T479" s="176"/>
      <c r="U479" s="176"/>
      <c r="V479" s="176"/>
      <c r="W479" s="176"/>
      <c r="X479" s="175"/>
      <c r="Y479" s="175"/>
      <c r="Z479" s="175"/>
      <c r="AA479" s="175"/>
      <c r="AC479" s="175"/>
      <c r="AL479" s="106"/>
      <c r="AM479" s="104"/>
      <c r="AN479" s="104"/>
      <c r="AO479" s="104"/>
      <c r="AP479" s="104"/>
      <c r="AQ479" s="104"/>
      <c r="AR479" s="104"/>
      <c r="AS479" s="104"/>
      <c r="AT479" s="104"/>
      <c r="AU479" s="104"/>
      <c r="AV479" s="104"/>
    </row>
    <row r="480" spans="3:48" x14ac:dyDescent="0.35">
      <c r="C480" s="176"/>
      <c r="D480" s="176"/>
      <c r="E480" s="176"/>
      <c r="F480" s="176"/>
      <c r="G480" s="175"/>
      <c r="H480" s="175"/>
      <c r="I480" s="175"/>
      <c r="J480" s="175"/>
      <c r="L480" s="175"/>
      <c r="T480" s="176"/>
      <c r="U480" s="176"/>
      <c r="V480" s="176"/>
      <c r="W480" s="176"/>
      <c r="X480" s="175"/>
      <c r="Y480" s="175"/>
      <c r="Z480" s="175"/>
      <c r="AA480" s="175"/>
      <c r="AC480" s="175"/>
      <c r="AL480" s="106"/>
      <c r="AM480" s="104"/>
      <c r="AN480" s="104"/>
      <c r="AO480" s="104"/>
      <c r="AP480" s="104"/>
      <c r="AQ480" s="104"/>
      <c r="AR480" s="104"/>
      <c r="AS480" s="104"/>
      <c r="AT480" s="104"/>
      <c r="AU480" s="104"/>
      <c r="AV480" s="104"/>
    </row>
    <row r="481" spans="3:48" x14ac:dyDescent="0.35">
      <c r="C481" s="176"/>
      <c r="D481" s="176"/>
      <c r="E481" s="176"/>
      <c r="F481" s="176"/>
      <c r="G481" s="175"/>
      <c r="H481" s="175"/>
      <c r="I481" s="175"/>
      <c r="J481" s="175"/>
      <c r="L481" s="175"/>
      <c r="T481" s="176"/>
      <c r="U481" s="176"/>
      <c r="V481" s="176"/>
      <c r="W481" s="176"/>
      <c r="X481" s="175"/>
      <c r="Y481" s="175"/>
      <c r="Z481" s="175"/>
      <c r="AA481" s="175"/>
      <c r="AC481" s="175"/>
      <c r="AL481" s="106"/>
      <c r="AM481" s="104"/>
      <c r="AN481" s="104"/>
      <c r="AO481" s="104"/>
      <c r="AP481" s="104"/>
      <c r="AQ481" s="104"/>
      <c r="AR481" s="104"/>
      <c r="AS481" s="104"/>
      <c r="AT481" s="104"/>
      <c r="AU481" s="104"/>
      <c r="AV481" s="104"/>
    </row>
    <row r="482" spans="3:48" x14ac:dyDescent="0.35">
      <c r="C482" s="176"/>
      <c r="D482" s="176"/>
      <c r="E482" s="176"/>
      <c r="F482" s="176"/>
      <c r="G482" s="175"/>
      <c r="H482" s="175"/>
      <c r="I482" s="175"/>
      <c r="J482" s="175"/>
      <c r="L482" s="175"/>
      <c r="T482" s="176"/>
      <c r="U482" s="176"/>
      <c r="V482" s="176"/>
      <c r="W482" s="176"/>
      <c r="X482" s="175"/>
      <c r="Y482" s="175"/>
      <c r="Z482" s="175"/>
      <c r="AA482" s="175"/>
      <c r="AC482" s="175"/>
      <c r="AL482" s="106"/>
      <c r="AM482" s="104"/>
      <c r="AN482" s="104"/>
      <c r="AO482" s="104"/>
      <c r="AP482" s="104"/>
      <c r="AQ482" s="104"/>
      <c r="AR482" s="104"/>
      <c r="AS482" s="104"/>
      <c r="AT482" s="104"/>
      <c r="AU482" s="104"/>
      <c r="AV482" s="104"/>
    </row>
    <row r="483" spans="3:48" x14ac:dyDescent="0.35">
      <c r="C483" s="176"/>
      <c r="D483" s="176"/>
      <c r="E483" s="176"/>
      <c r="F483" s="176"/>
      <c r="G483" s="175"/>
      <c r="H483" s="175"/>
      <c r="I483" s="175"/>
      <c r="J483" s="175"/>
      <c r="L483" s="175"/>
      <c r="T483" s="176"/>
      <c r="U483" s="176"/>
      <c r="V483" s="176"/>
      <c r="W483" s="176"/>
      <c r="X483" s="175"/>
      <c r="Y483" s="175"/>
      <c r="Z483" s="175"/>
      <c r="AA483" s="175"/>
      <c r="AC483" s="175"/>
      <c r="AL483" s="106"/>
      <c r="AM483" s="104"/>
      <c r="AN483" s="104"/>
      <c r="AO483" s="104"/>
      <c r="AP483" s="104"/>
      <c r="AQ483" s="104"/>
      <c r="AR483" s="104"/>
      <c r="AS483" s="104"/>
      <c r="AT483" s="104"/>
      <c r="AU483" s="104"/>
      <c r="AV483" s="104"/>
    </row>
    <row r="484" spans="3:48" x14ac:dyDescent="0.35">
      <c r="C484" s="176"/>
      <c r="D484" s="176"/>
      <c r="E484" s="176"/>
      <c r="F484" s="176"/>
      <c r="G484" s="175"/>
      <c r="H484" s="175"/>
      <c r="I484" s="175"/>
      <c r="J484" s="175"/>
      <c r="L484" s="175"/>
      <c r="T484" s="176"/>
      <c r="U484" s="176"/>
      <c r="V484" s="176"/>
      <c r="W484" s="176"/>
      <c r="X484" s="175"/>
      <c r="Y484" s="175"/>
      <c r="Z484" s="175"/>
      <c r="AA484" s="175"/>
      <c r="AC484" s="175"/>
      <c r="AL484" s="106"/>
      <c r="AM484" s="104"/>
      <c r="AN484" s="104"/>
      <c r="AO484" s="104"/>
      <c r="AP484" s="104"/>
      <c r="AQ484" s="104"/>
      <c r="AR484" s="104"/>
      <c r="AS484" s="104"/>
      <c r="AT484" s="104"/>
      <c r="AU484" s="104"/>
      <c r="AV484" s="104"/>
    </row>
    <row r="485" spans="3:48" x14ac:dyDescent="0.35">
      <c r="C485" s="176"/>
      <c r="D485" s="176"/>
      <c r="E485" s="176"/>
      <c r="F485" s="176"/>
      <c r="G485" s="175"/>
      <c r="H485" s="175"/>
      <c r="I485" s="175"/>
      <c r="J485" s="175"/>
      <c r="L485" s="175"/>
      <c r="T485" s="176"/>
      <c r="U485" s="176"/>
      <c r="V485" s="176"/>
      <c r="W485" s="176"/>
      <c r="X485" s="175"/>
      <c r="Y485" s="175"/>
      <c r="Z485" s="175"/>
      <c r="AA485" s="175"/>
      <c r="AC485" s="175"/>
      <c r="AL485" s="106"/>
      <c r="AM485" s="104"/>
      <c r="AN485" s="104"/>
      <c r="AO485" s="104"/>
      <c r="AP485" s="104"/>
      <c r="AQ485" s="104"/>
      <c r="AR485" s="104"/>
      <c r="AS485" s="104"/>
      <c r="AT485" s="104"/>
      <c r="AU485" s="104"/>
      <c r="AV485" s="104"/>
    </row>
    <row r="486" spans="3:48" x14ac:dyDescent="0.35">
      <c r="C486" s="176"/>
      <c r="D486" s="176"/>
      <c r="E486" s="176"/>
      <c r="F486" s="176"/>
      <c r="G486" s="175"/>
      <c r="H486" s="175"/>
      <c r="I486" s="175"/>
      <c r="J486" s="175"/>
      <c r="L486" s="175"/>
      <c r="T486" s="176"/>
      <c r="U486" s="176"/>
      <c r="V486" s="176"/>
      <c r="W486" s="176"/>
      <c r="X486" s="175"/>
      <c r="Y486" s="175"/>
      <c r="Z486" s="175"/>
      <c r="AA486" s="175"/>
      <c r="AC486" s="175"/>
      <c r="AL486" s="106"/>
      <c r="AM486" s="104"/>
      <c r="AN486" s="104"/>
      <c r="AO486" s="104"/>
      <c r="AP486" s="104"/>
      <c r="AQ486" s="104"/>
      <c r="AR486" s="104"/>
      <c r="AS486" s="104"/>
      <c r="AT486" s="104"/>
      <c r="AU486" s="104"/>
      <c r="AV486" s="104"/>
    </row>
    <row r="487" spans="3:48" x14ac:dyDescent="0.35">
      <c r="C487" s="176"/>
      <c r="D487" s="176"/>
      <c r="E487" s="176"/>
      <c r="F487" s="176"/>
      <c r="G487" s="175"/>
      <c r="H487" s="175"/>
      <c r="I487" s="175"/>
      <c r="J487" s="175"/>
      <c r="L487" s="175"/>
      <c r="T487" s="176"/>
      <c r="U487" s="176"/>
      <c r="V487" s="176"/>
      <c r="W487" s="176"/>
      <c r="X487" s="175"/>
      <c r="Y487" s="175"/>
      <c r="Z487" s="175"/>
      <c r="AA487" s="175"/>
      <c r="AC487" s="175"/>
      <c r="AL487" s="106"/>
      <c r="AM487" s="104"/>
      <c r="AN487" s="104"/>
      <c r="AO487" s="104"/>
      <c r="AP487" s="104"/>
      <c r="AQ487" s="104"/>
      <c r="AR487" s="104"/>
      <c r="AS487" s="104"/>
      <c r="AT487" s="104"/>
      <c r="AU487" s="104"/>
      <c r="AV487" s="104"/>
    </row>
    <row r="488" spans="3:48" x14ac:dyDescent="0.35">
      <c r="C488" s="176"/>
      <c r="D488" s="176"/>
      <c r="E488" s="176"/>
      <c r="F488" s="176"/>
      <c r="G488" s="175"/>
      <c r="H488" s="175"/>
      <c r="I488" s="175"/>
      <c r="J488" s="175"/>
      <c r="L488" s="175"/>
      <c r="T488" s="176"/>
      <c r="U488" s="176"/>
      <c r="V488" s="176"/>
      <c r="W488" s="176"/>
      <c r="X488" s="175"/>
      <c r="Y488" s="175"/>
      <c r="Z488" s="175"/>
      <c r="AA488" s="175"/>
      <c r="AC488" s="175"/>
      <c r="AL488" s="106"/>
      <c r="AM488" s="104"/>
      <c r="AN488" s="104"/>
      <c r="AO488" s="104"/>
      <c r="AP488" s="104"/>
      <c r="AQ488" s="104"/>
      <c r="AR488" s="104"/>
      <c r="AS488" s="104"/>
      <c r="AT488" s="104"/>
      <c r="AU488" s="104"/>
      <c r="AV488" s="104"/>
    </row>
    <row r="489" spans="3:48" x14ac:dyDescent="0.35">
      <c r="C489" s="176"/>
      <c r="D489" s="176"/>
      <c r="E489" s="176"/>
      <c r="F489" s="176"/>
      <c r="G489" s="175"/>
      <c r="H489" s="175"/>
      <c r="I489" s="175"/>
      <c r="J489" s="175"/>
      <c r="L489" s="175"/>
      <c r="T489" s="176"/>
      <c r="U489" s="176"/>
      <c r="V489" s="176"/>
      <c r="W489" s="176"/>
      <c r="X489" s="175"/>
      <c r="Y489" s="175"/>
      <c r="Z489" s="175"/>
      <c r="AA489" s="175"/>
      <c r="AC489" s="175"/>
      <c r="AL489" s="106"/>
      <c r="AM489" s="104"/>
      <c r="AN489" s="104"/>
      <c r="AO489" s="104"/>
      <c r="AP489" s="104"/>
      <c r="AQ489" s="104"/>
      <c r="AR489" s="104"/>
      <c r="AS489" s="104"/>
      <c r="AT489" s="104"/>
      <c r="AU489" s="104"/>
      <c r="AV489" s="104"/>
    </row>
    <row r="490" spans="3:48" x14ac:dyDescent="0.35">
      <c r="C490" s="176"/>
      <c r="D490" s="176"/>
      <c r="E490" s="176"/>
      <c r="F490" s="176"/>
      <c r="G490" s="175"/>
      <c r="H490" s="175"/>
      <c r="I490" s="175"/>
      <c r="J490" s="175"/>
      <c r="L490" s="175"/>
      <c r="T490" s="176"/>
      <c r="U490" s="176"/>
      <c r="V490" s="176"/>
      <c r="W490" s="176"/>
      <c r="X490" s="175"/>
      <c r="Y490" s="175"/>
      <c r="Z490" s="175"/>
      <c r="AA490" s="175"/>
      <c r="AC490" s="175"/>
      <c r="AL490" s="106"/>
      <c r="AM490" s="104"/>
      <c r="AN490" s="104"/>
      <c r="AO490" s="104"/>
      <c r="AP490" s="104"/>
      <c r="AQ490" s="104"/>
      <c r="AR490" s="104"/>
      <c r="AS490" s="104"/>
      <c r="AT490" s="104"/>
      <c r="AU490" s="104"/>
      <c r="AV490" s="104"/>
    </row>
    <row r="491" spans="3:48" x14ac:dyDescent="0.35">
      <c r="C491" s="176"/>
      <c r="D491" s="176"/>
      <c r="E491" s="176"/>
      <c r="F491" s="176"/>
      <c r="G491" s="175"/>
      <c r="H491" s="175"/>
      <c r="I491" s="175"/>
      <c r="J491" s="175"/>
      <c r="L491" s="175"/>
      <c r="T491" s="176"/>
      <c r="U491" s="176"/>
      <c r="V491" s="176"/>
      <c r="W491" s="176"/>
      <c r="X491" s="175"/>
      <c r="Y491" s="175"/>
      <c r="Z491" s="175"/>
      <c r="AA491" s="175"/>
      <c r="AC491" s="175"/>
      <c r="AL491" s="106"/>
      <c r="AM491" s="104"/>
      <c r="AN491" s="104"/>
      <c r="AO491" s="104"/>
      <c r="AP491" s="104"/>
      <c r="AQ491" s="104"/>
      <c r="AR491" s="104"/>
      <c r="AS491" s="104"/>
      <c r="AT491" s="104"/>
      <c r="AU491" s="104"/>
      <c r="AV491" s="104"/>
    </row>
    <row r="492" spans="3:48" x14ac:dyDescent="0.35">
      <c r="C492" s="176"/>
      <c r="D492" s="176"/>
      <c r="E492" s="176"/>
      <c r="F492" s="176"/>
      <c r="G492" s="175"/>
      <c r="H492" s="175"/>
      <c r="I492" s="175"/>
      <c r="J492" s="175"/>
      <c r="L492" s="175"/>
      <c r="T492" s="176"/>
      <c r="U492" s="176"/>
      <c r="V492" s="176"/>
      <c r="W492" s="176"/>
      <c r="X492" s="175"/>
      <c r="Y492" s="175"/>
      <c r="Z492" s="175"/>
      <c r="AA492" s="175"/>
      <c r="AC492" s="175"/>
      <c r="AL492" s="106"/>
      <c r="AM492" s="104"/>
      <c r="AN492" s="104"/>
      <c r="AO492" s="104"/>
      <c r="AP492" s="104"/>
      <c r="AQ492" s="104"/>
      <c r="AR492" s="104"/>
      <c r="AS492" s="104"/>
      <c r="AT492" s="104"/>
      <c r="AU492" s="104"/>
      <c r="AV492" s="104"/>
    </row>
    <row r="493" spans="3:48" x14ac:dyDescent="0.35">
      <c r="C493" s="176"/>
      <c r="D493" s="176"/>
      <c r="E493" s="176"/>
      <c r="F493" s="176"/>
      <c r="G493" s="175"/>
      <c r="H493" s="175"/>
      <c r="I493" s="175"/>
      <c r="J493" s="175"/>
      <c r="L493" s="175"/>
      <c r="T493" s="176"/>
      <c r="U493" s="176"/>
      <c r="V493" s="176"/>
      <c r="W493" s="176"/>
      <c r="X493" s="175"/>
      <c r="Y493" s="175"/>
      <c r="Z493" s="175"/>
      <c r="AA493" s="175"/>
      <c r="AC493" s="175"/>
      <c r="AL493" s="106"/>
      <c r="AM493" s="104"/>
      <c r="AN493" s="104"/>
      <c r="AO493" s="104"/>
      <c r="AP493" s="104"/>
      <c r="AQ493" s="104"/>
      <c r="AR493" s="104"/>
      <c r="AS493" s="104"/>
      <c r="AT493" s="104"/>
      <c r="AU493" s="104"/>
      <c r="AV493" s="104"/>
    </row>
    <row r="494" spans="3:48" x14ac:dyDescent="0.35">
      <c r="C494" s="176"/>
      <c r="D494" s="176"/>
      <c r="E494" s="176"/>
      <c r="F494" s="176"/>
      <c r="G494" s="175"/>
      <c r="H494" s="175"/>
      <c r="I494" s="175"/>
      <c r="J494" s="175"/>
      <c r="L494" s="175"/>
      <c r="T494" s="176"/>
      <c r="U494" s="176"/>
      <c r="V494" s="176"/>
      <c r="W494" s="176"/>
      <c r="X494" s="175"/>
      <c r="Y494" s="175"/>
      <c r="Z494" s="175"/>
      <c r="AA494" s="175"/>
      <c r="AC494" s="175"/>
      <c r="AL494" s="106"/>
      <c r="AM494" s="104"/>
      <c r="AN494" s="104"/>
      <c r="AO494" s="104"/>
      <c r="AP494" s="104"/>
      <c r="AQ494" s="104"/>
      <c r="AR494" s="104"/>
      <c r="AS494" s="104"/>
      <c r="AT494" s="104"/>
      <c r="AU494" s="104"/>
      <c r="AV494" s="104"/>
    </row>
    <row r="495" spans="3:48" x14ac:dyDescent="0.35">
      <c r="C495" s="176"/>
      <c r="D495" s="176"/>
      <c r="E495" s="176"/>
      <c r="F495" s="176"/>
      <c r="G495" s="175"/>
      <c r="H495" s="175"/>
      <c r="I495" s="175"/>
      <c r="J495" s="175"/>
      <c r="L495" s="175"/>
      <c r="T495" s="176"/>
      <c r="U495" s="176"/>
      <c r="V495" s="176"/>
      <c r="W495" s="176"/>
      <c r="X495" s="175"/>
      <c r="Y495" s="175"/>
      <c r="Z495" s="175"/>
      <c r="AA495" s="175"/>
      <c r="AC495" s="175"/>
      <c r="AL495" s="106"/>
      <c r="AM495" s="104"/>
      <c r="AN495" s="104"/>
      <c r="AO495" s="104"/>
      <c r="AP495" s="104"/>
      <c r="AQ495" s="104"/>
      <c r="AR495" s="104"/>
      <c r="AS495" s="104"/>
      <c r="AT495" s="104"/>
      <c r="AU495" s="104"/>
      <c r="AV495" s="104"/>
    </row>
    <row r="496" spans="3:48" x14ac:dyDescent="0.35">
      <c r="C496" s="176"/>
      <c r="D496" s="176"/>
      <c r="E496" s="176"/>
      <c r="F496" s="176"/>
      <c r="G496" s="175"/>
      <c r="H496" s="175"/>
      <c r="I496" s="175"/>
      <c r="J496" s="175"/>
      <c r="L496" s="175"/>
      <c r="T496" s="176"/>
      <c r="U496" s="176"/>
      <c r="V496" s="176"/>
      <c r="W496" s="176"/>
      <c r="X496" s="175"/>
      <c r="Y496" s="175"/>
      <c r="Z496" s="175"/>
      <c r="AA496" s="175"/>
      <c r="AC496" s="175"/>
      <c r="AL496" s="106"/>
      <c r="AM496" s="104"/>
      <c r="AN496" s="104"/>
      <c r="AO496" s="104"/>
      <c r="AP496" s="104"/>
      <c r="AQ496" s="104"/>
      <c r="AR496" s="104"/>
      <c r="AS496" s="104"/>
      <c r="AT496" s="104"/>
      <c r="AU496" s="104"/>
      <c r="AV496" s="104"/>
    </row>
    <row r="497" spans="3:48" x14ac:dyDescent="0.35">
      <c r="C497" s="176"/>
      <c r="D497" s="176"/>
      <c r="E497" s="176"/>
      <c r="F497" s="176"/>
      <c r="G497" s="175"/>
      <c r="H497" s="175"/>
      <c r="I497" s="175"/>
      <c r="J497" s="175"/>
      <c r="L497" s="175"/>
      <c r="T497" s="176"/>
      <c r="U497" s="176"/>
      <c r="V497" s="176"/>
      <c r="W497" s="176"/>
      <c r="X497" s="175"/>
      <c r="Y497" s="175"/>
      <c r="Z497" s="175"/>
      <c r="AA497" s="175"/>
      <c r="AC497" s="175"/>
      <c r="AL497" s="106"/>
      <c r="AM497" s="104"/>
      <c r="AN497" s="104"/>
      <c r="AO497" s="104"/>
      <c r="AP497" s="104"/>
      <c r="AQ497" s="104"/>
      <c r="AR497" s="104"/>
      <c r="AS497" s="104"/>
      <c r="AT497" s="104"/>
      <c r="AU497" s="104"/>
      <c r="AV497" s="104"/>
    </row>
    <row r="498" spans="3:48" x14ac:dyDescent="0.35">
      <c r="C498" s="176"/>
      <c r="D498" s="176"/>
      <c r="E498" s="176"/>
      <c r="F498" s="176"/>
      <c r="G498" s="175"/>
      <c r="H498" s="175"/>
      <c r="I498" s="175"/>
      <c r="J498" s="175"/>
      <c r="L498" s="175"/>
      <c r="T498" s="176"/>
      <c r="U498" s="176"/>
      <c r="V498" s="176"/>
      <c r="W498" s="176"/>
      <c r="X498" s="175"/>
      <c r="Y498" s="175"/>
      <c r="Z498" s="175"/>
      <c r="AA498" s="175"/>
      <c r="AC498" s="175"/>
      <c r="AL498" s="106"/>
      <c r="AM498" s="104"/>
      <c r="AN498" s="104"/>
      <c r="AO498" s="104"/>
      <c r="AP498" s="104"/>
      <c r="AQ498" s="104"/>
      <c r="AR498" s="104"/>
      <c r="AS498" s="104"/>
      <c r="AT498" s="104"/>
      <c r="AU498" s="104"/>
      <c r="AV498" s="104"/>
    </row>
    <row r="499" spans="3:48" x14ac:dyDescent="0.35">
      <c r="C499" s="176"/>
      <c r="D499" s="176"/>
      <c r="E499" s="176"/>
      <c r="F499" s="176"/>
      <c r="G499" s="175"/>
      <c r="H499" s="175"/>
      <c r="I499" s="175"/>
      <c r="J499" s="175"/>
      <c r="L499" s="175"/>
      <c r="T499" s="176"/>
      <c r="U499" s="176"/>
      <c r="V499" s="176"/>
      <c r="W499" s="176"/>
      <c r="X499" s="175"/>
      <c r="Y499" s="175"/>
      <c r="Z499" s="175"/>
      <c r="AA499" s="175"/>
      <c r="AC499" s="175"/>
      <c r="AL499" s="106"/>
      <c r="AM499" s="104"/>
      <c r="AN499" s="104"/>
      <c r="AO499" s="104"/>
      <c r="AP499" s="104"/>
      <c r="AQ499" s="104"/>
      <c r="AR499" s="104"/>
      <c r="AS499" s="104"/>
      <c r="AT499" s="104"/>
      <c r="AU499" s="104"/>
      <c r="AV499" s="104"/>
    </row>
    <row r="500" spans="3:48" x14ac:dyDescent="0.35">
      <c r="C500" s="176"/>
      <c r="D500" s="176"/>
      <c r="E500" s="176"/>
      <c r="F500" s="176"/>
      <c r="G500" s="175"/>
      <c r="H500" s="175"/>
      <c r="I500" s="175"/>
      <c r="J500" s="175"/>
      <c r="L500" s="175"/>
      <c r="T500" s="176"/>
      <c r="U500" s="176"/>
      <c r="V500" s="176"/>
      <c r="W500" s="176"/>
      <c r="X500" s="175"/>
      <c r="Y500" s="175"/>
      <c r="Z500" s="175"/>
      <c r="AA500" s="175"/>
      <c r="AC500" s="175"/>
      <c r="AL500" s="106"/>
      <c r="AM500" s="104"/>
      <c r="AN500" s="104"/>
      <c r="AO500" s="104"/>
      <c r="AP500" s="104"/>
      <c r="AQ500" s="104"/>
      <c r="AR500" s="104"/>
      <c r="AS500" s="104"/>
      <c r="AT500" s="104"/>
      <c r="AU500" s="104"/>
      <c r="AV500" s="104"/>
    </row>
    <row r="501" spans="3:48" x14ac:dyDescent="0.35">
      <c r="C501" s="176"/>
      <c r="D501" s="176"/>
      <c r="E501" s="176"/>
      <c r="F501" s="176"/>
      <c r="G501" s="175"/>
      <c r="H501" s="175"/>
      <c r="I501" s="175"/>
      <c r="J501" s="175"/>
      <c r="L501" s="175"/>
      <c r="T501" s="176"/>
      <c r="U501" s="176"/>
      <c r="V501" s="176"/>
      <c r="W501" s="176"/>
      <c r="X501" s="175"/>
      <c r="Y501" s="175"/>
      <c r="Z501" s="175"/>
      <c r="AA501" s="175"/>
      <c r="AC501" s="175"/>
      <c r="AL501" s="106"/>
      <c r="AM501" s="104"/>
      <c r="AN501" s="104"/>
      <c r="AO501" s="104"/>
      <c r="AP501" s="104"/>
      <c r="AQ501" s="104"/>
      <c r="AR501" s="104"/>
      <c r="AS501" s="104"/>
      <c r="AT501" s="104"/>
      <c r="AU501" s="104"/>
      <c r="AV501" s="104"/>
    </row>
    <row r="502" spans="3:48" x14ac:dyDescent="0.35">
      <c r="C502" s="176"/>
      <c r="D502" s="176"/>
      <c r="E502" s="176"/>
      <c r="F502" s="176"/>
      <c r="G502" s="175"/>
      <c r="H502" s="175"/>
      <c r="I502" s="175"/>
      <c r="J502" s="175"/>
      <c r="L502" s="175"/>
      <c r="T502" s="176"/>
      <c r="U502" s="176"/>
      <c r="V502" s="176"/>
      <c r="W502" s="176"/>
      <c r="X502" s="175"/>
      <c r="Y502" s="175"/>
      <c r="Z502" s="175"/>
      <c r="AA502" s="175"/>
      <c r="AC502" s="175"/>
      <c r="AL502" s="106"/>
      <c r="AM502" s="104"/>
      <c r="AN502" s="104"/>
      <c r="AO502" s="104"/>
      <c r="AP502" s="104"/>
      <c r="AQ502" s="104"/>
      <c r="AR502" s="104"/>
      <c r="AS502" s="104"/>
      <c r="AT502" s="104"/>
      <c r="AU502" s="104"/>
      <c r="AV502" s="104"/>
    </row>
    <row r="503" spans="3:48" x14ac:dyDescent="0.35">
      <c r="C503" s="176"/>
      <c r="D503" s="176"/>
      <c r="E503" s="176"/>
      <c r="F503" s="176"/>
      <c r="G503" s="175"/>
      <c r="H503" s="175"/>
      <c r="I503" s="175"/>
      <c r="J503" s="175"/>
      <c r="L503" s="175"/>
      <c r="T503" s="176"/>
      <c r="U503" s="176"/>
      <c r="V503" s="176"/>
      <c r="W503" s="176"/>
      <c r="X503" s="175"/>
      <c r="Y503" s="175"/>
      <c r="Z503" s="175"/>
      <c r="AA503" s="175"/>
      <c r="AC503" s="175"/>
      <c r="AL503" s="106"/>
      <c r="AM503" s="104"/>
      <c r="AN503" s="104"/>
      <c r="AO503" s="104"/>
      <c r="AP503" s="104"/>
      <c r="AQ503" s="104"/>
      <c r="AR503" s="104"/>
      <c r="AS503" s="104"/>
      <c r="AT503" s="104"/>
      <c r="AU503" s="104"/>
      <c r="AV503" s="104"/>
    </row>
    <row r="504" spans="3:48" x14ac:dyDescent="0.35">
      <c r="C504" s="176"/>
      <c r="D504" s="176"/>
      <c r="E504" s="176"/>
      <c r="F504" s="176"/>
      <c r="G504" s="175"/>
      <c r="H504" s="175"/>
      <c r="I504" s="175"/>
      <c r="J504" s="175"/>
      <c r="L504" s="175"/>
      <c r="T504" s="176"/>
      <c r="U504" s="176"/>
      <c r="V504" s="176"/>
      <c r="W504" s="176"/>
      <c r="X504" s="175"/>
      <c r="Y504" s="175"/>
      <c r="Z504" s="175"/>
      <c r="AA504" s="175"/>
      <c r="AC504" s="175"/>
      <c r="AL504" s="106"/>
      <c r="AM504" s="104"/>
      <c r="AN504" s="104"/>
      <c r="AO504" s="104"/>
      <c r="AP504" s="104"/>
      <c r="AQ504" s="104"/>
      <c r="AR504" s="104"/>
      <c r="AS504" s="104"/>
      <c r="AT504" s="104"/>
      <c r="AU504" s="104"/>
      <c r="AV504" s="104"/>
    </row>
    <row r="505" spans="3:48" x14ac:dyDescent="0.35">
      <c r="C505" s="176"/>
      <c r="D505" s="176"/>
      <c r="E505" s="176"/>
      <c r="F505" s="176"/>
      <c r="G505" s="175"/>
      <c r="H505" s="175"/>
      <c r="I505" s="175"/>
      <c r="J505" s="175"/>
      <c r="L505" s="175"/>
      <c r="T505" s="176"/>
      <c r="U505" s="176"/>
      <c r="V505" s="176"/>
      <c r="W505" s="176"/>
      <c r="X505" s="175"/>
      <c r="Y505" s="175"/>
      <c r="Z505" s="175"/>
      <c r="AA505" s="175"/>
      <c r="AC505" s="175"/>
      <c r="AL505" s="106"/>
      <c r="AM505" s="104"/>
      <c r="AN505" s="104"/>
      <c r="AO505" s="104"/>
      <c r="AP505" s="104"/>
      <c r="AQ505" s="104"/>
      <c r="AR505" s="104"/>
      <c r="AS505" s="104"/>
      <c r="AT505" s="104"/>
      <c r="AU505" s="104"/>
      <c r="AV505" s="104"/>
    </row>
    <row r="506" spans="3:48" x14ac:dyDescent="0.35">
      <c r="C506" s="176"/>
      <c r="D506" s="176"/>
      <c r="E506" s="176"/>
      <c r="F506" s="176"/>
      <c r="G506" s="175"/>
      <c r="H506" s="175"/>
      <c r="I506" s="175"/>
      <c r="J506" s="175"/>
      <c r="L506" s="175"/>
      <c r="T506" s="176"/>
      <c r="U506" s="176"/>
      <c r="V506" s="176"/>
      <c r="W506" s="176"/>
      <c r="X506" s="175"/>
      <c r="Y506" s="175"/>
      <c r="Z506" s="175"/>
      <c r="AA506" s="175"/>
      <c r="AC506" s="175"/>
      <c r="AL506" s="106"/>
      <c r="AM506" s="104"/>
      <c r="AN506" s="104"/>
      <c r="AO506" s="104"/>
      <c r="AP506" s="104"/>
      <c r="AQ506" s="104"/>
      <c r="AR506" s="104"/>
      <c r="AS506" s="104"/>
      <c r="AT506" s="104"/>
      <c r="AU506" s="104"/>
      <c r="AV506" s="104"/>
    </row>
    <row r="507" spans="3:48" x14ac:dyDescent="0.35">
      <c r="C507" s="176"/>
      <c r="D507" s="176"/>
      <c r="E507" s="176"/>
      <c r="F507" s="176"/>
      <c r="G507" s="175"/>
      <c r="H507" s="175"/>
      <c r="I507" s="175"/>
      <c r="J507" s="175"/>
      <c r="L507" s="175"/>
      <c r="T507" s="176"/>
      <c r="U507" s="176"/>
      <c r="V507" s="176"/>
      <c r="W507" s="176"/>
      <c r="X507" s="175"/>
      <c r="Y507" s="175"/>
      <c r="Z507" s="175"/>
      <c r="AA507" s="175"/>
      <c r="AC507" s="175"/>
      <c r="AL507" s="106"/>
      <c r="AM507" s="104"/>
      <c r="AN507" s="104"/>
      <c r="AO507" s="104"/>
      <c r="AP507" s="104"/>
      <c r="AQ507" s="104"/>
      <c r="AR507" s="104"/>
      <c r="AS507" s="104"/>
      <c r="AT507" s="104"/>
      <c r="AU507" s="104"/>
      <c r="AV507" s="104"/>
    </row>
    <row r="508" spans="3:48" x14ac:dyDescent="0.35">
      <c r="C508" s="176"/>
      <c r="D508" s="176"/>
      <c r="E508" s="176"/>
      <c r="F508" s="176"/>
      <c r="G508" s="175"/>
      <c r="H508" s="175"/>
      <c r="I508" s="175"/>
      <c r="J508" s="175"/>
      <c r="L508" s="175"/>
      <c r="T508" s="176"/>
      <c r="U508" s="176"/>
      <c r="V508" s="176"/>
      <c r="W508" s="176"/>
      <c r="X508" s="175"/>
      <c r="Y508" s="175"/>
      <c r="Z508" s="175"/>
      <c r="AA508" s="175"/>
      <c r="AC508" s="175"/>
      <c r="AL508" s="106"/>
      <c r="AM508" s="104"/>
      <c r="AN508" s="104"/>
      <c r="AO508" s="104"/>
      <c r="AP508" s="104"/>
      <c r="AQ508" s="104"/>
      <c r="AR508" s="104"/>
      <c r="AS508" s="104"/>
      <c r="AT508" s="104"/>
      <c r="AU508" s="104"/>
      <c r="AV508" s="104"/>
    </row>
    <row r="509" spans="3:48" x14ac:dyDescent="0.35">
      <c r="C509" s="176"/>
      <c r="D509" s="176"/>
      <c r="E509" s="176"/>
      <c r="F509" s="176"/>
      <c r="G509" s="175"/>
      <c r="H509" s="175"/>
      <c r="I509" s="175"/>
      <c r="J509" s="175"/>
      <c r="L509" s="175"/>
      <c r="T509" s="176"/>
      <c r="U509" s="176"/>
      <c r="V509" s="176"/>
      <c r="W509" s="176"/>
      <c r="X509" s="175"/>
      <c r="Y509" s="175"/>
      <c r="Z509" s="175"/>
      <c r="AA509" s="175"/>
      <c r="AC509" s="175"/>
      <c r="AL509" s="106"/>
      <c r="AM509" s="104"/>
      <c r="AN509" s="104"/>
      <c r="AO509" s="104"/>
      <c r="AP509" s="104"/>
      <c r="AQ509" s="104"/>
      <c r="AR509" s="104"/>
      <c r="AS509" s="104"/>
      <c r="AT509" s="104"/>
      <c r="AU509" s="104"/>
      <c r="AV509" s="104"/>
    </row>
    <row r="510" spans="3:48" x14ac:dyDescent="0.35">
      <c r="C510" s="176"/>
      <c r="D510" s="176"/>
      <c r="E510" s="176"/>
      <c r="F510" s="176"/>
      <c r="G510" s="175"/>
      <c r="H510" s="175"/>
      <c r="I510" s="175"/>
      <c r="J510" s="175"/>
      <c r="L510" s="175"/>
      <c r="T510" s="176"/>
      <c r="U510" s="176"/>
      <c r="V510" s="176"/>
      <c r="W510" s="176"/>
      <c r="X510" s="175"/>
      <c r="Y510" s="175"/>
      <c r="Z510" s="175"/>
      <c r="AA510" s="175"/>
      <c r="AC510" s="175"/>
      <c r="AL510" s="106"/>
      <c r="AM510" s="104"/>
      <c r="AN510" s="104"/>
      <c r="AO510" s="104"/>
      <c r="AP510" s="104"/>
      <c r="AQ510" s="104"/>
      <c r="AR510" s="104"/>
      <c r="AS510" s="104"/>
      <c r="AT510" s="104"/>
      <c r="AU510" s="104"/>
      <c r="AV510" s="104"/>
    </row>
    <row r="511" spans="3:48" x14ac:dyDescent="0.35">
      <c r="C511" s="176"/>
      <c r="D511" s="176"/>
      <c r="E511" s="176"/>
      <c r="F511" s="176"/>
      <c r="G511" s="175"/>
      <c r="H511" s="175"/>
      <c r="I511" s="175"/>
      <c r="J511" s="175"/>
      <c r="L511" s="175"/>
      <c r="T511" s="176"/>
      <c r="U511" s="176"/>
      <c r="V511" s="176"/>
      <c r="W511" s="176"/>
      <c r="X511" s="175"/>
      <c r="Y511" s="175"/>
      <c r="Z511" s="175"/>
      <c r="AA511" s="175"/>
      <c r="AC511" s="175"/>
      <c r="AL511" s="106"/>
      <c r="AM511" s="104"/>
      <c r="AN511" s="104"/>
      <c r="AO511" s="104"/>
      <c r="AP511" s="104"/>
      <c r="AQ511" s="104"/>
      <c r="AR511" s="104"/>
      <c r="AS511" s="104"/>
      <c r="AT511" s="104"/>
      <c r="AU511" s="104"/>
      <c r="AV511" s="104"/>
    </row>
    <row r="512" spans="3:48" x14ac:dyDescent="0.35">
      <c r="C512" s="176"/>
      <c r="D512" s="176"/>
      <c r="E512" s="176"/>
      <c r="F512" s="176"/>
      <c r="G512" s="175"/>
      <c r="H512" s="175"/>
      <c r="I512" s="175"/>
      <c r="J512" s="175"/>
      <c r="L512" s="175"/>
      <c r="T512" s="176"/>
      <c r="U512" s="176"/>
      <c r="V512" s="176"/>
      <c r="W512" s="176"/>
      <c r="X512" s="175"/>
      <c r="Y512" s="175"/>
      <c r="Z512" s="175"/>
      <c r="AA512" s="175"/>
      <c r="AC512" s="175"/>
      <c r="AL512" s="106"/>
      <c r="AM512" s="104"/>
      <c r="AN512" s="104"/>
      <c r="AO512" s="104"/>
      <c r="AP512" s="104"/>
      <c r="AQ512" s="104"/>
      <c r="AR512" s="104"/>
      <c r="AS512" s="104"/>
      <c r="AT512" s="104"/>
      <c r="AU512" s="104"/>
      <c r="AV512" s="104"/>
    </row>
    <row r="513" spans="3:48" x14ac:dyDescent="0.35">
      <c r="C513" s="176"/>
      <c r="D513" s="176"/>
      <c r="E513" s="176"/>
      <c r="F513" s="176"/>
      <c r="G513" s="175"/>
      <c r="H513" s="175"/>
      <c r="I513" s="175"/>
      <c r="J513" s="175"/>
      <c r="L513" s="175"/>
      <c r="T513" s="176"/>
      <c r="U513" s="176"/>
      <c r="V513" s="176"/>
      <c r="W513" s="176"/>
      <c r="X513" s="175"/>
      <c r="Y513" s="175"/>
      <c r="Z513" s="175"/>
      <c r="AA513" s="175"/>
      <c r="AC513" s="175"/>
      <c r="AL513" s="106"/>
      <c r="AM513" s="104"/>
      <c r="AN513" s="104"/>
      <c r="AO513" s="104"/>
      <c r="AP513" s="104"/>
      <c r="AQ513" s="104"/>
      <c r="AR513" s="104"/>
      <c r="AS513" s="104"/>
      <c r="AT513" s="104"/>
      <c r="AU513" s="104"/>
      <c r="AV513" s="104"/>
    </row>
    <row r="514" spans="3:48" x14ac:dyDescent="0.35">
      <c r="C514" s="176"/>
      <c r="D514" s="176"/>
      <c r="E514" s="176"/>
      <c r="F514" s="176"/>
      <c r="G514" s="175"/>
      <c r="H514" s="175"/>
      <c r="I514" s="175"/>
      <c r="J514" s="175"/>
      <c r="L514" s="175"/>
      <c r="T514" s="176"/>
      <c r="U514" s="176"/>
      <c r="V514" s="176"/>
      <c r="W514" s="176"/>
      <c r="X514" s="175"/>
      <c r="Y514" s="175"/>
      <c r="Z514" s="175"/>
      <c r="AA514" s="175"/>
      <c r="AC514" s="175"/>
      <c r="AL514" s="106"/>
      <c r="AM514" s="104"/>
      <c r="AN514" s="104"/>
      <c r="AO514" s="104"/>
      <c r="AP514" s="104"/>
      <c r="AQ514" s="104"/>
      <c r="AR514" s="104"/>
      <c r="AS514" s="104"/>
      <c r="AT514" s="104"/>
      <c r="AU514" s="104"/>
      <c r="AV514" s="104"/>
    </row>
    <row r="515" spans="3:48" x14ac:dyDescent="0.35">
      <c r="C515" s="176"/>
      <c r="D515" s="176"/>
      <c r="E515" s="176"/>
      <c r="F515" s="176"/>
      <c r="G515" s="175"/>
      <c r="H515" s="175"/>
      <c r="I515" s="175"/>
      <c r="J515" s="175"/>
      <c r="L515" s="175"/>
      <c r="T515" s="176"/>
      <c r="U515" s="176"/>
      <c r="V515" s="176"/>
      <c r="W515" s="176"/>
      <c r="X515" s="175"/>
      <c r="Y515" s="175"/>
      <c r="Z515" s="175"/>
      <c r="AA515" s="175"/>
      <c r="AC515" s="175"/>
      <c r="AL515" s="106"/>
      <c r="AM515" s="104"/>
      <c r="AN515" s="104"/>
      <c r="AO515" s="104"/>
      <c r="AP515" s="104"/>
      <c r="AQ515" s="104"/>
      <c r="AR515" s="104"/>
      <c r="AS515" s="104"/>
      <c r="AT515" s="104"/>
      <c r="AU515" s="104"/>
      <c r="AV515" s="104"/>
    </row>
    <row r="516" spans="3:48" x14ac:dyDescent="0.35">
      <c r="C516" s="176"/>
      <c r="D516" s="176"/>
      <c r="E516" s="176"/>
      <c r="F516" s="176"/>
      <c r="G516" s="175"/>
      <c r="H516" s="175"/>
      <c r="I516" s="175"/>
      <c r="J516" s="175"/>
      <c r="L516" s="175"/>
      <c r="T516" s="176"/>
      <c r="U516" s="176"/>
      <c r="V516" s="176"/>
      <c r="W516" s="176"/>
      <c r="X516" s="175"/>
      <c r="Y516" s="175"/>
      <c r="Z516" s="175"/>
      <c r="AA516" s="175"/>
      <c r="AC516" s="175"/>
      <c r="AL516" s="106"/>
      <c r="AM516" s="104"/>
      <c r="AN516" s="104"/>
      <c r="AO516" s="104"/>
      <c r="AP516" s="104"/>
      <c r="AQ516" s="104"/>
      <c r="AR516" s="104"/>
      <c r="AS516" s="104"/>
      <c r="AT516" s="104"/>
      <c r="AU516" s="104"/>
      <c r="AV516" s="104"/>
    </row>
    <row r="517" spans="3:48" x14ac:dyDescent="0.35">
      <c r="C517" s="176"/>
      <c r="D517" s="176"/>
      <c r="E517" s="176"/>
      <c r="F517" s="176"/>
      <c r="G517" s="175"/>
      <c r="H517" s="175"/>
      <c r="I517" s="175"/>
      <c r="J517" s="175"/>
      <c r="L517" s="175"/>
      <c r="T517" s="176"/>
      <c r="U517" s="176"/>
      <c r="V517" s="176"/>
      <c r="W517" s="176"/>
      <c r="X517" s="175"/>
      <c r="Y517" s="175"/>
      <c r="Z517" s="175"/>
      <c r="AA517" s="175"/>
      <c r="AC517" s="175"/>
      <c r="AL517" s="106"/>
      <c r="AM517" s="104"/>
      <c r="AN517" s="104"/>
      <c r="AO517" s="104"/>
      <c r="AP517" s="104"/>
      <c r="AQ517" s="104"/>
      <c r="AR517" s="104"/>
      <c r="AS517" s="104"/>
      <c r="AT517" s="104"/>
      <c r="AU517" s="104"/>
      <c r="AV517" s="104"/>
    </row>
    <row r="518" spans="3:48" x14ac:dyDescent="0.35">
      <c r="C518" s="176"/>
      <c r="D518" s="176"/>
      <c r="E518" s="176"/>
      <c r="F518" s="176"/>
      <c r="G518" s="175"/>
      <c r="H518" s="175"/>
      <c r="I518" s="175"/>
      <c r="J518" s="175"/>
      <c r="L518" s="175"/>
      <c r="T518" s="176"/>
      <c r="U518" s="176"/>
      <c r="V518" s="176"/>
      <c r="W518" s="176"/>
      <c r="X518" s="175"/>
      <c r="Y518" s="175"/>
      <c r="Z518" s="175"/>
      <c r="AA518" s="175"/>
      <c r="AC518" s="175"/>
      <c r="AL518" s="106"/>
      <c r="AM518" s="104"/>
      <c r="AN518" s="104"/>
      <c r="AO518" s="104"/>
      <c r="AP518" s="104"/>
      <c r="AQ518" s="104"/>
      <c r="AR518" s="104"/>
      <c r="AS518" s="104"/>
      <c r="AT518" s="104"/>
      <c r="AU518" s="104"/>
      <c r="AV518" s="104"/>
    </row>
    <row r="519" spans="3:48" x14ac:dyDescent="0.35">
      <c r="C519" s="176"/>
      <c r="D519" s="176"/>
      <c r="E519" s="176"/>
      <c r="F519" s="176"/>
      <c r="G519" s="175"/>
      <c r="H519" s="175"/>
      <c r="I519" s="175"/>
      <c r="J519" s="175"/>
      <c r="L519" s="175"/>
      <c r="T519" s="176"/>
      <c r="U519" s="176"/>
      <c r="V519" s="176"/>
      <c r="W519" s="176"/>
      <c r="X519" s="175"/>
      <c r="Y519" s="175"/>
      <c r="Z519" s="175"/>
      <c r="AA519" s="175"/>
      <c r="AC519" s="175"/>
      <c r="AL519" s="106"/>
      <c r="AM519" s="104"/>
      <c r="AN519" s="104"/>
      <c r="AO519" s="104"/>
      <c r="AP519" s="104"/>
      <c r="AQ519" s="104"/>
      <c r="AR519" s="104"/>
      <c r="AS519" s="104"/>
      <c r="AT519" s="104"/>
      <c r="AU519" s="104"/>
      <c r="AV519" s="104"/>
    </row>
    <row r="520" spans="3:48" x14ac:dyDescent="0.35">
      <c r="C520" s="176"/>
      <c r="D520" s="176"/>
      <c r="E520" s="176"/>
      <c r="F520" s="176"/>
      <c r="G520" s="175"/>
      <c r="H520" s="175"/>
      <c r="I520" s="175"/>
      <c r="J520" s="175"/>
      <c r="L520" s="175"/>
      <c r="T520" s="176"/>
      <c r="U520" s="176"/>
      <c r="V520" s="176"/>
      <c r="W520" s="176"/>
      <c r="X520" s="175"/>
      <c r="Y520" s="175"/>
      <c r="Z520" s="175"/>
      <c r="AA520" s="175"/>
      <c r="AC520" s="175"/>
      <c r="AL520" s="106"/>
      <c r="AM520" s="104"/>
      <c r="AN520" s="104"/>
      <c r="AO520" s="104"/>
      <c r="AP520" s="104"/>
      <c r="AQ520" s="104"/>
      <c r="AR520" s="104"/>
      <c r="AS520" s="104"/>
      <c r="AT520" s="104"/>
      <c r="AU520" s="104"/>
      <c r="AV520" s="104"/>
    </row>
    <row r="521" spans="3:48" x14ac:dyDescent="0.35">
      <c r="C521" s="176"/>
      <c r="D521" s="176"/>
      <c r="E521" s="176"/>
      <c r="F521" s="176"/>
      <c r="G521" s="175"/>
      <c r="H521" s="175"/>
      <c r="I521" s="175"/>
      <c r="J521" s="175"/>
      <c r="L521" s="175"/>
      <c r="T521" s="176"/>
      <c r="U521" s="176"/>
      <c r="V521" s="176"/>
      <c r="W521" s="176"/>
      <c r="X521" s="175"/>
      <c r="Y521" s="175"/>
      <c r="Z521" s="175"/>
      <c r="AA521" s="175"/>
      <c r="AC521" s="175"/>
      <c r="AL521" s="106"/>
      <c r="AM521" s="104"/>
      <c r="AN521" s="104"/>
      <c r="AO521" s="104"/>
      <c r="AP521" s="104"/>
      <c r="AQ521" s="104"/>
      <c r="AR521" s="104"/>
      <c r="AS521" s="104"/>
      <c r="AT521" s="104"/>
      <c r="AU521" s="104"/>
      <c r="AV521" s="104"/>
    </row>
    <row r="522" spans="3:48" x14ac:dyDescent="0.35">
      <c r="C522" s="176"/>
      <c r="D522" s="176"/>
      <c r="E522" s="176"/>
      <c r="F522" s="176"/>
      <c r="G522" s="175"/>
      <c r="H522" s="175"/>
      <c r="I522" s="175"/>
      <c r="J522" s="175"/>
      <c r="L522" s="175"/>
      <c r="T522" s="176"/>
      <c r="U522" s="176"/>
      <c r="V522" s="176"/>
      <c r="W522" s="176"/>
      <c r="X522" s="175"/>
      <c r="Y522" s="175"/>
      <c r="Z522" s="175"/>
      <c r="AA522" s="175"/>
      <c r="AC522" s="175"/>
      <c r="AL522" s="106"/>
      <c r="AM522" s="104"/>
      <c r="AN522" s="104"/>
      <c r="AO522" s="104"/>
      <c r="AP522" s="104"/>
      <c r="AQ522" s="104"/>
      <c r="AR522" s="104"/>
      <c r="AS522" s="104"/>
      <c r="AT522" s="104"/>
      <c r="AU522" s="104"/>
      <c r="AV522" s="104"/>
    </row>
    <row r="523" spans="3:48" x14ac:dyDescent="0.35">
      <c r="C523" s="176"/>
      <c r="D523" s="176"/>
      <c r="E523" s="176"/>
      <c r="F523" s="176"/>
      <c r="G523" s="175"/>
      <c r="H523" s="175"/>
      <c r="I523" s="175"/>
      <c r="J523" s="175"/>
      <c r="L523" s="175"/>
      <c r="T523" s="176"/>
      <c r="U523" s="176"/>
      <c r="V523" s="176"/>
      <c r="W523" s="176"/>
      <c r="X523" s="175"/>
      <c r="Y523" s="175"/>
      <c r="Z523" s="175"/>
      <c r="AA523" s="175"/>
      <c r="AC523" s="175"/>
      <c r="AL523" s="106"/>
      <c r="AM523" s="104"/>
      <c r="AN523" s="104"/>
      <c r="AO523" s="104"/>
      <c r="AP523" s="104"/>
      <c r="AQ523" s="104"/>
      <c r="AR523" s="104"/>
      <c r="AS523" s="104"/>
      <c r="AT523" s="104"/>
      <c r="AU523" s="104"/>
      <c r="AV523" s="104"/>
    </row>
    <row r="524" spans="3:48" x14ac:dyDescent="0.35">
      <c r="C524" s="176"/>
      <c r="D524" s="176"/>
      <c r="E524" s="176"/>
      <c r="F524" s="176"/>
      <c r="G524" s="175"/>
      <c r="H524" s="175"/>
      <c r="I524" s="175"/>
      <c r="J524" s="175"/>
      <c r="L524" s="175"/>
      <c r="T524" s="176"/>
      <c r="U524" s="176"/>
      <c r="V524" s="176"/>
      <c r="W524" s="176"/>
      <c r="X524" s="175"/>
      <c r="Y524" s="175"/>
      <c r="Z524" s="175"/>
      <c r="AA524" s="175"/>
      <c r="AC524" s="175"/>
      <c r="AL524" s="106"/>
      <c r="AM524" s="104"/>
      <c r="AN524" s="104"/>
      <c r="AO524" s="104"/>
      <c r="AP524" s="104"/>
      <c r="AQ524" s="104"/>
      <c r="AR524" s="104"/>
      <c r="AS524" s="104"/>
      <c r="AT524" s="104"/>
      <c r="AU524" s="104"/>
      <c r="AV524" s="104"/>
    </row>
    <row r="525" spans="3:48" x14ac:dyDescent="0.35">
      <c r="C525" s="176"/>
      <c r="D525" s="176"/>
      <c r="E525" s="176"/>
      <c r="F525" s="176"/>
      <c r="G525" s="175"/>
      <c r="H525" s="175"/>
      <c r="I525" s="175"/>
      <c r="J525" s="175"/>
      <c r="L525" s="175"/>
      <c r="T525" s="176"/>
      <c r="U525" s="176"/>
      <c r="V525" s="176"/>
      <c r="W525" s="176"/>
      <c r="X525" s="175"/>
      <c r="Y525" s="175"/>
      <c r="Z525" s="175"/>
      <c r="AA525" s="175"/>
      <c r="AC525" s="175"/>
      <c r="AL525" s="106"/>
      <c r="AM525" s="104"/>
      <c r="AN525" s="104"/>
      <c r="AO525" s="104"/>
      <c r="AP525" s="104"/>
      <c r="AQ525" s="104"/>
      <c r="AR525" s="104"/>
      <c r="AS525" s="104"/>
      <c r="AT525" s="104"/>
      <c r="AU525" s="104"/>
      <c r="AV525" s="104"/>
    </row>
    <row r="526" spans="3:48" x14ac:dyDescent="0.35">
      <c r="C526" s="176"/>
      <c r="D526" s="176"/>
      <c r="E526" s="176"/>
      <c r="F526" s="176"/>
      <c r="G526" s="175"/>
      <c r="H526" s="175"/>
      <c r="I526" s="175"/>
      <c r="J526" s="175"/>
      <c r="L526" s="175"/>
      <c r="T526" s="176"/>
      <c r="U526" s="176"/>
      <c r="V526" s="176"/>
      <c r="W526" s="176"/>
      <c r="X526" s="175"/>
      <c r="Y526" s="175"/>
      <c r="Z526" s="175"/>
      <c r="AA526" s="175"/>
      <c r="AC526" s="175"/>
      <c r="AL526" s="106"/>
      <c r="AM526" s="104"/>
      <c r="AN526" s="104"/>
      <c r="AO526" s="104"/>
      <c r="AP526" s="104"/>
      <c r="AQ526" s="104"/>
      <c r="AR526" s="104"/>
      <c r="AS526" s="104"/>
      <c r="AT526" s="104"/>
      <c r="AU526" s="104"/>
      <c r="AV526" s="104"/>
    </row>
    <row r="527" spans="3:48" x14ac:dyDescent="0.35">
      <c r="C527" s="176"/>
      <c r="D527" s="176"/>
      <c r="E527" s="176"/>
      <c r="F527" s="176"/>
      <c r="G527" s="175"/>
      <c r="H527" s="175"/>
      <c r="I527" s="175"/>
      <c r="J527" s="175"/>
      <c r="L527" s="175"/>
      <c r="T527" s="176"/>
      <c r="U527" s="176"/>
      <c r="V527" s="176"/>
      <c r="W527" s="176"/>
      <c r="X527" s="175"/>
      <c r="Y527" s="175"/>
      <c r="Z527" s="175"/>
      <c r="AA527" s="175"/>
      <c r="AC527" s="175"/>
      <c r="AL527" s="106"/>
      <c r="AM527" s="104"/>
      <c r="AN527" s="104"/>
      <c r="AO527" s="104"/>
      <c r="AP527" s="104"/>
      <c r="AQ527" s="104"/>
      <c r="AR527" s="104"/>
      <c r="AS527" s="104"/>
      <c r="AT527" s="104"/>
      <c r="AU527" s="104"/>
      <c r="AV527" s="104"/>
    </row>
    <row r="528" spans="3:48" x14ac:dyDescent="0.35">
      <c r="C528" s="176"/>
      <c r="D528" s="176"/>
      <c r="E528" s="176"/>
      <c r="F528" s="176"/>
      <c r="G528" s="175"/>
      <c r="H528" s="175"/>
      <c r="I528" s="175"/>
      <c r="J528" s="175"/>
      <c r="L528" s="175"/>
      <c r="T528" s="176"/>
      <c r="U528" s="176"/>
      <c r="V528" s="176"/>
      <c r="W528" s="176"/>
      <c r="X528" s="175"/>
      <c r="Y528" s="175"/>
      <c r="Z528" s="175"/>
      <c r="AA528" s="175"/>
      <c r="AC528" s="175"/>
      <c r="AL528" s="106"/>
      <c r="AM528" s="104"/>
      <c r="AN528" s="104"/>
      <c r="AO528" s="104"/>
      <c r="AP528" s="104"/>
      <c r="AQ528" s="104"/>
      <c r="AR528" s="104"/>
      <c r="AS528" s="104"/>
      <c r="AT528" s="104"/>
      <c r="AU528" s="104"/>
      <c r="AV528" s="104"/>
    </row>
    <row r="529" spans="3:48" x14ac:dyDescent="0.35">
      <c r="C529" s="176"/>
      <c r="D529" s="176"/>
      <c r="E529" s="176"/>
      <c r="F529" s="176"/>
      <c r="G529" s="175"/>
      <c r="H529" s="175"/>
      <c r="I529" s="175"/>
      <c r="J529" s="175"/>
      <c r="L529" s="175"/>
      <c r="T529" s="176"/>
      <c r="U529" s="176"/>
      <c r="V529" s="176"/>
      <c r="W529" s="176"/>
      <c r="X529" s="175"/>
      <c r="Y529" s="175"/>
      <c r="Z529" s="175"/>
      <c r="AA529" s="175"/>
      <c r="AC529" s="175"/>
      <c r="AL529" s="106"/>
      <c r="AM529" s="104"/>
      <c r="AN529" s="104"/>
      <c r="AO529" s="104"/>
      <c r="AP529" s="104"/>
      <c r="AQ529" s="104"/>
      <c r="AR529" s="104"/>
      <c r="AS529" s="104"/>
      <c r="AT529" s="104"/>
      <c r="AU529" s="104"/>
      <c r="AV529" s="104"/>
    </row>
    <row r="530" spans="3:48" x14ac:dyDescent="0.35">
      <c r="C530" s="176"/>
      <c r="D530" s="176"/>
      <c r="E530" s="176"/>
      <c r="F530" s="176"/>
      <c r="G530" s="175"/>
      <c r="H530" s="175"/>
      <c r="I530" s="175"/>
      <c r="J530" s="175"/>
      <c r="L530" s="175"/>
      <c r="T530" s="176"/>
      <c r="U530" s="176"/>
      <c r="V530" s="176"/>
      <c r="W530" s="176"/>
      <c r="X530" s="175"/>
      <c r="Y530" s="175"/>
      <c r="Z530" s="175"/>
      <c r="AA530" s="175"/>
      <c r="AC530" s="175"/>
      <c r="AL530" s="106"/>
      <c r="AM530" s="104"/>
      <c r="AN530" s="104"/>
      <c r="AO530" s="104"/>
      <c r="AP530" s="104"/>
      <c r="AQ530" s="104"/>
      <c r="AR530" s="104"/>
      <c r="AS530" s="104"/>
      <c r="AT530" s="104"/>
      <c r="AU530" s="104"/>
      <c r="AV530" s="104"/>
    </row>
    <row r="531" spans="3:48" x14ac:dyDescent="0.35">
      <c r="C531" s="176"/>
      <c r="D531" s="176"/>
      <c r="E531" s="176"/>
      <c r="F531" s="176"/>
      <c r="G531" s="175"/>
      <c r="H531" s="175"/>
      <c r="I531" s="175"/>
      <c r="J531" s="175"/>
      <c r="L531" s="175"/>
      <c r="T531" s="176"/>
      <c r="U531" s="176"/>
      <c r="V531" s="176"/>
      <c r="W531" s="176"/>
      <c r="X531" s="175"/>
      <c r="Y531" s="175"/>
      <c r="Z531" s="175"/>
      <c r="AA531" s="175"/>
      <c r="AC531" s="175"/>
      <c r="AL531" s="106"/>
      <c r="AM531" s="104"/>
      <c r="AN531" s="104"/>
      <c r="AO531" s="104"/>
      <c r="AP531" s="104"/>
      <c r="AQ531" s="104"/>
      <c r="AR531" s="104"/>
      <c r="AS531" s="104"/>
      <c r="AT531" s="104"/>
      <c r="AU531" s="104"/>
      <c r="AV531" s="104"/>
    </row>
    <row r="532" spans="3:48" x14ac:dyDescent="0.35">
      <c r="C532" s="176"/>
      <c r="D532" s="176"/>
      <c r="E532" s="176"/>
      <c r="F532" s="176"/>
      <c r="G532" s="175"/>
      <c r="H532" s="175"/>
      <c r="I532" s="175"/>
      <c r="J532" s="175"/>
      <c r="L532" s="175"/>
      <c r="T532" s="176"/>
      <c r="U532" s="176"/>
      <c r="V532" s="176"/>
      <c r="W532" s="176"/>
      <c r="X532" s="175"/>
      <c r="Y532" s="175"/>
      <c r="Z532" s="175"/>
      <c r="AA532" s="175"/>
      <c r="AC532" s="175"/>
      <c r="AL532" s="106"/>
      <c r="AM532" s="104"/>
      <c r="AN532" s="104"/>
      <c r="AO532" s="104"/>
      <c r="AP532" s="104"/>
      <c r="AQ532" s="104"/>
      <c r="AR532" s="104"/>
      <c r="AS532" s="104"/>
      <c r="AT532" s="104"/>
      <c r="AU532" s="104"/>
      <c r="AV532" s="104"/>
    </row>
    <row r="533" spans="3:48" x14ac:dyDescent="0.35">
      <c r="C533" s="176"/>
      <c r="D533" s="176"/>
      <c r="E533" s="176"/>
      <c r="F533" s="176"/>
      <c r="G533" s="175"/>
      <c r="H533" s="175"/>
      <c r="I533" s="175"/>
      <c r="J533" s="175"/>
      <c r="L533" s="175"/>
      <c r="T533" s="176"/>
      <c r="U533" s="176"/>
      <c r="V533" s="176"/>
      <c r="W533" s="176"/>
      <c r="X533" s="175"/>
      <c r="Y533" s="175"/>
      <c r="Z533" s="175"/>
      <c r="AA533" s="175"/>
      <c r="AC533" s="175"/>
      <c r="AL533" s="106"/>
      <c r="AM533" s="104"/>
      <c r="AN533" s="104"/>
      <c r="AO533" s="104"/>
      <c r="AP533" s="104"/>
      <c r="AQ533" s="104"/>
      <c r="AR533" s="104"/>
      <c r="AS533" s="104"/>
      <c r="AT533" s="104"/>
      <c r="AU533" s="104"/>
      <c r="AV533" s="104"/>
    </row>
    <row r="534" spans="3:48" x14ac:dyDescent="0.35">
      <c r="C534" s="176"/>
      <c r="D534" s="176"/>
      <c r="E534" s="176"/>
      <c r="F534" s="176"/>
      <c r="G534" s="175"/>
      <c r="H534" s="175"/>
      <c r="I534" s="175"/>
      <c r="J534" s="175"/>
      <c r="L534" s="175"/>
      <c r="T534" s="176"/>
      <c r="U534" s="176"/>
      <c r="V534" s="176"/>
      <c r="W534" s="176"/>
      <c r="X534" s="175"/>
      <c r="Y534" s="175"/>
      <c r="Z534" s="175"/>
      <c r="AA534" s="175"/>
      <c r="AC534" s="175"/>
      <c r="AL534" s="106"/>
      <c r="AM534" s="104"/>
      <c r="AN534" s="104"/>
      <c r="AO534" s="104"/>
      <c r="AP534" s="104"/>
      <c r="AQ534" s="104"/>
      <c r="AR534" s="104"/>
      <c r="AS534" s="104"/>
      <c r="AT534" s="104"/>
      <c r="AU534" s="104"/>
      <c r="AV534" s="104"/>
    </row>
    <row r="535" spans="3:48" x14ac:dyDescent="0.35">
      <c r="C535" s="176"/>
      <c r="D535" s="176"/>
      <c r="E535" s="176"/>
      <c r="F535" s="176"/>
      <c r="G535" s="175"/>
      <c r="H535" s="175"/>
      <c r="I535" s="175"/>
      <c r="J535" s="175"/>
      <c r="L535" s="175"/>
      <c r="T535" s="176"/>
      <c r="U535" s="176"/>
      <c r="V535" s="176"/>
      <c r="W535" s="176"/>
      <c r="X535" s="175"/>
      <c r="Y535" s="175"/>
      <c r="Z535" s="175"/>
      <c r="AA535" s="175"/>
      <c r="AC535" s="175"/>
      <c r="AL535" s="106"/>
      <c r="AM535" s="104"/>
      <c r="AN535" s="104"/>
      <c r="AO535" s="104"/>
      <c r="AP535" s="104"/>
      <c r="AQ535" s="104"/>
      <c r="AR535" s="104"/>
      <c r="AS535" s="104"/>
      <c r="AT535" s="104"/>
      <c r="AU535" s="104"/>
      <c r="AV535" s="104"/>
    </row>
    <row r="536" spans="3:48" x14ac:dyDescent="0.35">
      <c r="C536" s="176"/>
      <c r="D536" s="176"/>
      <c r="E536" s="176"/>
      <c r="F536" s="176"/>
      <c r="G536" s="175"/>
      <c r="H536" s="175"/>
      <c r="I536" s="175"/>
      <c r="J536" s="175"/>
      <c r="L536" s="175"/>
      <c r="T536" s="176"/>
      <c r="U536" s="176"/>
      <c r="V536" s="176"/>
      <c r="W536" s="176"/>
      <c r="X536" s="175"/>
      <c r="Y536" s="175"/>
      <c r="Z536" s="175"/>
      <c r="AA536" s="175"/>
      <c r="AC536" s="175"/>
      <c r="AL536" s="106"/>
      <c r="AM536" s="104"/>
      <c r="AN536" s="104"/>
      <c r="AO536" s="104"/>
      <c r="AP536" s="104"/>
      <c r="AQ536" s="104"/>
      <c r="AR536" s="104"/>
      <c r="AS536" s="104"/>
      <c r="AT536" s="104"/>
      <c r="AU536" s="104"/>
      <c r="AV536" s="104"/>
    </row>
    <row r="537" spans="3:48" x14ac:dyDescent="0.35">
      <c r="C537" s="176"/>
      <c r="D537" s="176"/>
      <c r="E537" s="176"/>
      <c r="F537" s="176"/>
      <c r="G537" s="175"/>
      <c r="H537" s="175"/>
      <c r="I537" s="175"/>
      <c r="J537" s="175"/>
      <c r="L537" s="175"/>
      <c r="T537" s="176"/>
      <c r="U537" s="176"/>
      <c r="V537" s="176"/>
      <c r="W537" s="176"/>
      <c r="X537" s="175"/>
      <c r="Y537" s="175"/>
      <c r="Z537" s="175"/>
      <c r="AA537" s="175"/>
      <c r="AC537" s="175"/>
      <c r="AL537" s="106"/>
      <c r="AM537" s="104"/>
      <c r="AN537" s="104"/>
      <c r="AO537" s="104"/>
      <c r="AP537" s="104"/>
      <c r="AQ537" s="104"/>
      <c r="AR537" s="104"/>
      <c r="AS537" s="104"/>
      <c r="AT537" s="104"/>
      <c r="AU537" s="104"/>
      <c r="AV537" s="104"/>
    </row>
    <row r="538" spans="3:48" x14ac:dyDescent="0.35">
      <c r="C538" s="176"/>
      <c r="D538" s="176"/>
      <c r="E538" s="176"/>
      <c r="F538" s="176"/>
      <c r="G538" s="175"/>
      <c r="H538" s="175"/>
      <c r="I538" s="175"/>
      <c r="J538" s="175"/>
      <c r="L538" s="175"/>
      <c r="T538" s="176"/>
      <c r="U538" s="176"/>
      <c r="V538" s="176"/>
      <c r="W538" s="176"/>
      <c r="X538" s="175"/>
      <c r="Y538" s="175"/>
      <c r="Z538" s="175"/>
      <c r="AA538" s="175"/>
      <c r="AC538" s="175"/>
      <c r="AL538" s="106"/>
      <c r="AM538" s="104"/>
      <c r="AN538" s="104"/>
      <c r="AO538" s="104"/>
      <c r="AP538" s="104"/>
      <c r="AQ538" s="104"/>
      <c r="AR538" s="104"/>
      <c r="AS538" s="104"/>
      <c r="AT538" s="104"/>
      <c r="AU538" s="104"/>
      <c r="AV538" s="104"/>
    </row>
    <row r="539" spans="3:48" x14ac:dyDescent="0.35">
      <c r="C539" s="176"/>
      <c r="D539" s="176"/>
      <c r="E539" s="176"/>
      <c r="F539" s="176"/>
      <c r="G539" s="175"/>
      <c r="H539" s="175"/>
      <c r="I539" s="175"/>
      <c r="J539" s="175"/>
      <c r="L539" s="175"/>
      <c r="T539" s="176"/>
      <c r="U539" s="176"/>
      <c r="V539" s="176"/>
      <c r="W539" s="176"/>
      <c r="X539" s="175"/>
      <c r="Y539" s="175"/>
      <c r="Z539" s="175"/>
      <c r="AA539" s="175"/>
      <c r="AC539" s="175"/>
      <c r="AL539" s="106"/>
      <c r="AM539" s="104"/>
      <c r="AN539" s="104"/>
      <c r="AO539" s="104"/>
      <c r="AP539" s="104"/>
      <c r="AQ539" s="104"/>
      <c r="AR539" s="104"/>
      <c r="AS539" s="104"/>
      <c r="AT539" s="104"/>
      <c r="AU539" s="104"/>
      <c r="AV539" s="104"/>
    </row>
    <row r="540" spans="3:48" x14ac:dyDescent="0.35">
      <c r="C540" s="176"/>
      <c r="D540" s="176"/>
      <c r="E540" s="176"/>
      <c r="F540" s="176"/>
      <c r="G540" s="175"/>
      <c r="H540" s="175"/>
      <c r="I540" s="175"/>
      <c r="J540" s="175"/>
      <c r="L540" s="175"/>
      <c r="T540" s="176"/>
      <c r="U540" s="176"/>
      <c r="V540" s="176"/>
      <c r="W540" s="176"/>
      <c r="X540" s="175"/>
      <c r="Y540" s="175"/>
      <c r="Z540" s="175"/>
      <c r="AA540" s="175"/>
      <c r="AC540" s="175"/>
      <c r="AL540" s="106"/>
      <c r="AM540" s="104"/>
      <c r="AN540" s="104"/>
      <c r="AO540" s="104"/>
      <c r="AP540" s="104"/>
      <c r="AQ540" s="104"/>
      <c r="AR540" s="104"/>
      <c r="AS540" s="104"/>
      <c r="AT540" s="104"/>
      <c r="AU540" s="104"/>
      <c r="AV540" s="104"/>
    </row>
    <row r="541" spans="3:48" x14ac:dyDescent="0.35">
      <c r="C541" s="176"/>
      <c r="D541" s="176"/>
      <c r="E541" s="176"/>
      <c r="F541" s="176"/>
      <c r="G541" s="175"/>
      <c r="H541" s="175"/>
      <c r="I541" s="175"/>
      <c r="J541" s="175"/>
      <c r="L541" s="175"/>
      <c r="T541" s="176"/>
      <c r="U541" s="176"/>
      <c r="V541" s="176"/>
      <c r="W541" s="176"/>
      <c r="X541" s="175"/>
      <c r="Y541" s="175"/>
      <c r="Z541" s="175"/>
      <c r="AA541" s="175"/>
      <c r="AC541" s="175"/>
      <c r="AL541" s="106"/>
      <c r="AM541" s="104"/>
      <c r="AN541" s="104"/>
      <c r="AO541" s="104"/>
      <c r="AP541" s="104"/>
      <c r="AQ541" s="104"/>
      <c r="AR541" s="104"/>
      <c r="AS541" s="104"/>
      <c r="AT541" s="104"/>
      <c r="AU541" s="104"/>
      <c r="AV541" s="104"/>
    </row>
    <row r="542" spans="3:48" x14ac:dyDescent="0.35">
      <c r="C542" s="176"/>
      <c r="D542" s="176"/>
      <c r="E542" s="176"/>
      <c r="F542" s="176"/>
      <c r="G542" s="175"/>
      <c r="H542" s="175"/>
      <c r="I542" s="175"/>
      <c r="J542" s="175"/>
      <c r="L542" s="175"/>
      <c r="T542" s="176"/>
      <c r="U542" s="176"/>
      <c r="V542" s="176"/>
      <c r="W542" s="176"/>
      <c r="X542" s="175"/>
      <c r="Y542" s="175"/>
      <c r="Z542" s="175"/>
      <c r="AA542" s="175"/>
      <c r="AC542" s="175"/>
      <c r="AL542" s="106"/>
      <c r="AM542" s="104"/>
      <c r="AN542" s="104"/>
      <c r="AO542" s="104"/>
      <c r="AP542" s="104"/>
      <c r="AQ542" s="104"/>
      <c r="AR542" s="104"/>
      <c r="AS542" s="104"/>
      <c r="AT542" s="104"/>
      <c r="AU542" s="104"/>
      <c r="AV542" s="104"/>
    </row>
    <row r="543" spans="3:48" x14ac:dyDescent="0.35">
      <c r="C543" s="176"/>
      <c r="D543" s="176"/>
      <c r="E543" s="176"/>
      <c r="F543" s="176"/>
      <c r="G543" s="175"/>
      <c r="H543" s="175"/>
      <c r="I543" s="175"/>
      <c r="J543" s="175"/>
      <c r="L543" s="175"/>
      <c r="T543" s="176"/>
      <c r="U543" s="176"/>
      <c r="V543" s="176"/>
      <c r="W543" s="176"/>
      <c r="X543" s="175"/>
      <c r="Y543" s="175"/>
      <c r="Z543" s="175"/>
      <c r="AA543" s="175"/>
      <c r="AC543" s="175"/>
      <c r="AL543" s="106"/>
      <c r="AM543" s="104"/>
      <c r="AN543" s="104"/>
      <c r="AO543" s="104"/>
      <c r="AP543" s="104"/>
      <c r="AQ543" s="104"/>
      <c r="AR543" s="104"/>
      <c r="AS543" s="104"/>
      <c r="AT543" s="104"/>
      <c r="AU543" s="104"/>
      <c r="AV543" s="104"/>
    </row>
    <row r="544" spans="3:48" x14ac:dyDescent="0.35">
      <c r="C544" s="176"/>
      <c r="D544" s="176"/>
      <c r="E544" s="176"/>
      <c r="F544" s="176"/>
      <c r="G544" s="175"/>
      <c r="H544" s="175"/>
      <c r="I544" s="175"/>
      <c r="J544" s="175"/>
      <c r="L544" s="175"/>
      <c r="T544" s="176"/>
      <c r="U544" s="176"/>
      <c r="V544" s="176"/>
      <c r="W544" s="176"/>
      <c r="X544" s="175"/>
      <c r="Y544" s="175"/>
      <c r="Z544" s="175"/>
      <c r="AA544" s="175"/>
      <c r="AC544" s="175"/>
      <c r="AL544" s="106"/>
      <c r="AM544" s="104"/>
      <c r="AN544" s="104"/>
      <c r="AO544" s="104"/>
      <c r="AP544" s="104"/>
      <c r="AQ544" s="104"/>
      <c r="AR544" s="104"/>
      <c r="AS544" s="104"/>
      <c r="AT544" s="104"/>
      <c r="AU544" s="104"/>
      <c r="AV544" s="104"/>
    </row>
    <row r="545" spans="3:48" x14ac:dyDescent="0.35">
      <c r="C545" s="176"/>
      <c r="D545" s="176"/>
      <c r="E545" s="176"/>
      <c r="F545" s="176"/>
      <c r="G545" s="175"/>
      <c r="H545" s="175"/>
      <c r="I545" s="175"/>
      <c r="J545" s="175"/>
      <c r="L545" s="175"/>
      <c r="T545" s="176"/>
      <c r="U545" s="176"/>
      <c r="V545" s="176"/>
      <c r="W545" s="176"/>
      <c r="X545" s="175"/>
      <c r="Y545" s="175"/>
      <c r="Z545" s="175"/>
      <c r="AA545" s="175"/>
      <c r="AC545" s="175"/>
      <c r="AL545" s="106"/>
      <c r="AM545" s="104"/>
      <c r="AN545" s="104"/>
      <c r="AO545" s="104"/>
      <c r="AP545" s="104"/>
      <c r="AQ545" s="104"/>
      <c r="AR545" s="104"/>
      <c r="AS545" s="104"/>
      <c r="AT545" s="104"/>
      <c r="AU545" s="104"/>
      <c r="AV545" s="104"/>
    </row>
    <row r="546" spans="3:48" x14ac:dyDescent="0.35">
      <c r="C546" s="176"/>
      <c r="D546" s="176"/>
      <c r="E546" s="176"/>
      <c r="F546" s="176"/>
      <c r="G546" s="175"/>
      <c r="H546" s="175"/>
      <c r="I546" s="175"/>
      <c r="J546" s="175"/>
      <c r="L546" s="175"/>
      <c r="T546" s="176"/>
      <c r="U546" s="176"/>
      <c r="V546" s="176"/>
      <c r="W546" s="176"/>
      <c r="X546" s="175"/>
      <c r="Y546" s="175"/>
      <c r="Z546" s="175"/>
      <c r="AA546" s="175"/>
      <c r="AC546" s="175"/>
      <c r="AL546" s="106"/>
      <c r="AM546" s="104"/>
      <c r="AN546" s="104"/>
      <c r="AO546" s="104"/>
      <c r="AP546" s="104"/>
      <c r="AQ546" s="104"/>
      <c r="AR546" s="104"/>
      <c r="AS546" s="104"/>
      <c r="AT546" s="104"/>
      <c r="AU546" s="104"/>
      <c r="AV546" s="104"/>
    </row>
    <row r="547" spans="3:48" x14ac:dyDescent="0.35">
      <c r="C547" s="176"/>
      <c r="D547" s="176"/>
      <c r="E547" s="176"/>
      <c r="F547" s="176"/>
      <c r="G547" s="175"/>
      <c r="H547" s="175"/>
      <c r="I547" s="175"/>
      <c r="J547" s="175"/>
      <c r="L547" s="175"/>
      <c r="T547" s="176"/>
      <c r="U547" s="176"/>
      <c r="V547" s="176"/>
      <c r="W547" s="176"/>
      <c r="X547" s="175"/>
      <c r="Y547" s="175"/>
      <c r="Z547" s="175"/>
      <c r="AA547" s="175"/>
      <c r="AC547" s="175"/>
      <c r="AL547" s="106"/>
      <c r="AM547" s="104"/>
      <c r="AN547" s="104"/>
      <c r="AO547" s="104"/>
      <c r="AP547" s="104"/>
      <c r="AQ547" s="104"/>
      <c r="AR547" s="104"/>
      <c r="AS547" s="104"/>
      <c r="AT547" s="104"/>
      <c r="AU547" s="104"/>
      <c r="AV547" s="104"/>
    </row>
    <row r="548" spans="3:48" x14ac:dyDescent="0.35">
      <c r="C548" s="176"/>
      <c r="D548" s="176"/>
      <c r="E548" s="176"/>
      <c r="F548" s="176"/>
      <c r="G548" s="175"/>
      <c r="H548" s="175"/>
      <c r="I548" s="175"/>
      <c r="J548" s="175"/>
      <c r="L548" s="175"/>
      <c r="T548" s="176"/>
      <c r="U548" s="176"/>
      <c r="V548" s="176"/>
      <c r="W548" s="176"/>
      <c r="X548" s="175"/>
      <c r="Y548" s="175"/>
      <c r="Z548" s="175"/>
      <c r="AA548" s="175"/>
      <c r="AC548" s="175"/>
      <c r="AL548" s="106"/>
      <c r="AM548" s="104"/>
      <c r="AN548" s="104"/>
      <c r="AO548" s="104"/>
      <c r="AP548" s="104"/>
      <c r="AQ548" s="104"/>
      <c r="AR548" s="104"/>
      <c r="AS548" s="104"/>
      <c r="AT548" s="104"/>
      <c r="AU548" s="104"/>
      <c r="AV548" s="104"/>
    </row>
    <row r="549" spans="3:48" x14ac:dyDescent="0.35">
      <c r="C549" s="176"/>
      <c r="D549" s="176"/>
      <c r="E549" s="176"/>
      <c r="F549" s="176"/>
      <c r="G549" s="175"/>
      <c r="H549" s="175"/>
      <c r="I549" s="175"/>
      <c r="J549" s="175"/>
      <c r="L549" s="175"/>
      <c r="T549" s="176"/>
      <c r="U549" s="176"/>
      <c r="V549" s="176"/>
      <c r="W549" s="176"/>
      <c r="X549" s="175"/>
      <c r="Y549" s="175"/>
      <c r="Z549" s="175"/>
      <c r="AA549" s="175"/>
      <c r="AC549" s="175"/>
      <c r="AL549" s="106"/>
      <c r="AM549" s="104"/>
      <c r="AN549" s="104"/>
      <c r="AO549" s="104"/>
      <c r="AP549" s="104"/>
      <c r="AQ549" s="104"/>
      <c r="AR549" s="104"/>
      <c r="AS549" s="104"/>
      <c r="AT549" s="104"/>
      <c r="AU549" s="104"/>
      <c r="AV549" s="104"/>
    </row>
    <row r="550" spans="3:48" x14ac:dyDescent="0.35">
      <c r="C550" s="176"/>
      <c r="D550" s="176"/>
      <c r="E550" s="176"/>
      <c r="F550" s="176"/>
      <c r="G550" s="175"/>
      <c r="H550" s="175"/>
      <c r="I550" s="175"/>
      <c r="J550" s="175"/>
      <c r="L550" s="175"/>
      <c r="T550" s="176"/>
      <c r="U550" s="176"/>
      <c r="V550" s="176"/>
      <c r="W550" s="176"/>
      <c r="X550" s="175"/>
      <c r="Y550" s="175"/>
      <c r="Z550" s="175"/>
      <c r="AA550" s="175"/>
      <c r="AC550" s="175"/>
      <c r="AL550" s="106"/>
      <c r="AM550" s="104"/>
      <c r="AN550" s="104"/>
      <c r="AO550" s="104"/>
      <c r="AP550" s="104"/>
      <c r="AQ550" s="104"/>
      <c r="AR550" s="104"/>
      <c r="AS550" s="104"/>
      <c r="AT550" s="104"/>
      <c r="AU550" s="104"/>
      <c r="AV550" s="104"/>
    </row>
    <row r="551" spans="3:48" x14ac:dyDescent="0.35">
      <c r="C551" s="176"/>
      <c r="D551" s="176"/>
      <c r="E551" s="176"/>
      <c r="F551" s="176"/>
      <c r="G551" s="175"/>
      <c r="H551" s="175"/>
      <c r="I551" s="175"/>
      <c r="J551" s="175"/>
      <c r="L551" s="175"/>
      <c r="T551" s="176"/>
      <c r="U551" s="176"/>
      <c r="V551" s="176"/>
      <c r="W551" s="176"/>
      <c r="X551" s="175"/>
      <c r="Y551" s="175"/>
      <c r="Z551" s="175"/>
      <c r="AA551" s="175"/>
      <c r="AC551" s="175"/>
      <c r="AL551" s="106"/>
      <c r="AM551" s="104"/>
      <c r="AN551" s="104"/>
      <c r="AO551" s="104"/>
      <c r="AP551" s="104"/>
      <c r="AQ551" s="104"/>
      <c r="AR551" s="104"/>
      <c r="AS551" s="104"/>
      <c r="AT551" s="104"/>
      <c r="AU551" s="104"/>
      <c r="AV551" s="104"/>
    </row>
    <row r="552" spans="3:48" x14ac:dyDescent="0.35">
      <c r="C552" s="176"/>
      <c r="D552" s="176"/>
      <c r="E552" s="176"/>
      <c r="F552" s="176"/>
      <c r="G552" s="175"/>
      <c r="H552" s="175"/>
      <c r="I552" s="175"/>
      <c r="J552" s="175"/>
      <c r="L552" s="175"/>
      <c r="T552" s="176"/>
      <c r="U552" s="176"/>
      <c r="V552" s="176"/>
      <c r="W552" s="176"/>
      <c r="X552" s="175"/>
      <c r="Y552" s="175"/>
      <c r="Z552" s="175"/>
      <c r="AA552" s="175"/>
      <c r="AC552" s="175"/>
      <c r="AL552" s="106"/>
      <c r="AM552" s="104"/>
      <c r="AN552" s="104"/>
      <c r="AO552" s="104"/>
      <c r="AP552" s="104"/>
      <c r="AQ552" s="104"/>
      <c r="AR552" s="104"/>
      <c r="AS552" s="104"/>
      <c r="AT552" s="104"/>
      <c r="AU552" s="104"/>
      <c r="AV552" s="104"/>
    </row>
    <row r="553" spans="3:48" x14ac:dyDescent="0.35">
      <c r="C553" s="176"/>
      <c r="D553" s="176"/>
      <c r="E553" s="176"/>
      <c r="F553" s="176"/>
      <c r="G553" s="175"/>
      <c r="H553" s="175"/>
      <c r="I553" s="175"/>
      <c r="J553" s="175"/>
      <c r="L553" s="175"/>
      <c r="T553" s="176"/>
      <c r="U553" s="176"/>
      <c r="V553" s="176"/>
      <c r="W553" s="176"/>
      <c r="X553" s="175"/>
      <c r="Y553" s="175"/>
      <c r="Z553" s="175"/>
      <c r="AA553" s="175"/>
      <c r="AC553" s="175"/>
      <c r="AL553" s="106"/>
      <c r="AM553" s="104"/>
      <c r="AN553" s="104"/>
      <c r="AO553" s="104"/>
      <c r="AP553" s="104"/>
      <c r="AQ553" s="104"/>
      <c r="AR553" s="104"/>
      <c r="AS553" s="104"/>
      <c r="AT553" s="104"/>
      <c r="AU553" s="104"/>
      <c r="AV553" s="104"/>
    </row>
    <row r="554" spans="3:48" x14ac:dyDescent="0.35">
      <c r="C554" s="176"/>
      <c r="D554" s="176"/>
      <c r="E554" s="176"/>
      <c r="F554" s="176"/>
      <c r="G554" s="175"/>
      <c r="H554" s="175"/>
      <c r="I554" s="175"/>
      <c r="J554" s="175"/>
      <c r="L554" s="175"/>
      <c r="T554" s="176"/>
      <c r="U554" s="176"/>
      <c r="V554" s="176"/>
      <c r="W554" s="176"/>
      <c r="X554" s="175"/>
      <c r="Y554" s="175"/>
      <c r="Z554" s="175"/>
      <c r="AA554" s="175"/>
      <c r="AC554" s="175"/>
      <c r="AL554" s="106"/>
      <c r="AM554" s="104"/>
      <c r="AN554" s="104"/>
      <c r="AO554" s="104"/>
      <c r="AP554" s="104"/>
      <c r="AQ554" s="104"/>
      <c r="AR554" s="104"/>
      <c r="AS554" s="104"/>
      <c r="AT554" s="104"/>
      <c r="AU554" s="104"/>
      <c r="AV554" s="104"/>
    </row>
    <row r="555" spans="3:48" x14ac:dyDescent="0.35">
      <c r="C555" s="176"/>
      <c r="D555" s="176"/>
      <c r="E555" s="176"/>
      <c r="F555" s="176"/>
      <c r="G555" s="175"/>
      <c r="H555" s="175"/>
      <c r="I555" s="175"/>
      <c r="J555" s="175"/>
      <c r="L555" s="175"/>
      <c r="T555" s="176"/>
      <c r="U555" s="176"/>
      <c r="V555" s="176"/>
      <c r="W555" s="176"/>
      <c r="X555" s="175"/>
      <c r="Y555" s="175"/>
      <c r="Z555" s="175"/>
      <c r="AA555" s="175"/>
      <c r="AC555" s="175"/>
      <c r="AL555" s="106"/>
      <c r="AM555" s="104"/>
      <c r="AN555" s="104"/>
      <c r="AO555" s="104"/>
      <c r="AP555" s="104"/>
      <c r="AQ555" s="104"/>
      <c r="AR555" s="104"/>
      <c r="AS555" s="104"/>
      <c r="AT555" s="104"/>
      <c r="AU555" s="104"/>
      <c r="AV555" s="104"/>
    </row>
    <row r="556" spans="3:48" x14ac:dyDescent="0.35">
      <c r="C556" s="176"/>
      <c r="D556" s="176"/>
      <c r="E556" s="176"/>
      <c r="F556" s="176"/>
      <c r="G556" s="175"/>
      <c r="H556" s="175"/>
      <c r="I556" s="175"/>
      <c r="J556" s="175"/>
      <c r="L556" s="175"/>
      <c r="T556" s="176"/>
      <c r="U556" s="176"/>
      <c r="V556" s="176"/>
      <c r="W556" s="176"/>
      <c r="X556" s="175"/>
      <c r="Y556" s="175"/>
      <c r="Z556" s="175"/>
      <c r="AA556" s="175"/>
      <c r="AC556" s="175"/>
      <c r="AL556" s="106"/>
      <c r="AM556" s="104"/>
      <c r="AN556" s="104"/>
      <c r="AO556" s="104"/>
      <c r="AP556" s="104"/>
      <c r="AQ556" s="104"/>
      <c r="AR556" s="104"/>
      <c r="AS556" s="104"/>
      <c r="AT556" s="104"/>
      <c r="AU556" s="104"/>
      <c r="AV556" s="104"/>
    </row>
    <row r="557" spans="3:48" x14ac:dyDescent="0.35">
      <c r="C557" s="176"/>
      <c r="D557" s="176"/>
      <c r="E557" s="176"/>
      <c r="F557" s="176"/>
      <c r="G557" s="175"/>
      <c r="H557" s="175"/>
      <c r="I557" s="175"/>
      <c r="J557" s="175"/>
      <c r="L557" s="175"/>
      <c r="T557" s="176"/>
      <c r="U557" s="176"/>
      <c r="V557" s="176"/>
      <c r="W557" s="176"/>
      <c r="X557" s="175"/>
      <c r="Y557" s="175"/>
      <c r="Z557" s="175"/>
      <c r="AA557" s="175"/>
      <c r="AC557" s="175"/>
      <c r="AL557" s="106"/>
      <c r="AM557" s="104"/>
      <c r="AN557" s="104"/>
      <c r="AO557" s="104"/>
      <c r="AP557" s="104"/>
      <c r="AQ557" s="104"/>
      <c r="AR557" s="104"/>
      <c r="AS557" s="104"/>
      <c r="AT557" s="104"/>
      <c r="AU557" s="104"/>
      <c r="AV557" s="104"/>
    </row>
    <row r="558" spans="3:48" x14ac:dyDescent="0.35">
      <c r="C558" s="176"/>
      <c r="D558" s="176"/>
      <c r="E558" s="176"/>
      <c r="F558" s="176"/>
      <c r="G558" s="175"/>
      <c r="H558" s="175"/>
      <c r="I558" s="175"/>
      <c r="J558" s="175"/>
      <c r="L558" s="175"/>
      <c r="T558" s="176"/>
      <c r="U558" s="176"/>
      <c r="V558" s="176"/>
      <c r="W558" s="176"/>
      <c r="X558" s="175"/>
      <c r="Y558" s="175"/>
      <c r="Z558" s="175"/>
      <c r="AA558" s="175"/>
      <c r="AC558" s="175"/>
      <c r="AL558" s="106"/>
      <c r="AM558" s="104"/>
      <c r="AN558" s="104"/>
      <c r="AO558" s="104"/>
      <c r="AP558" s="104"/>
      <c r="AQ558" s="104"/>
      <c r="AR558" s="104"/>
      <c r="AS558" s="104"/>
      <c r="AT558" s="104"/>
      <c r="AU558" s="104"/>
      <c r="AV558" s="104"/>
    </row>
    <row r="559" spans="3:48" x14ac:dyDescent="0.35">
      <c r="C559" s="176"/>
      <c r="D559" s="176"/>
      <c r="E559" s="176"/>
      <c r="F559" s="176"/>
      <c r="G559" s="175"/>
      <c r="H559" s="175"/>
      <c r="I559" s="175"/>
      <c r="J559" s="175"/>
      <c r="L559" s="175"/>
      <c r="T559" s="176"/>
      <c r="U559" s="176"/>
      <c r="V559" s="176"/>
      <c r="W559" s="176"/>
      <c r="X559" s="175"/>
      <c r="Y559" s="175"/>
      <c r="Z559" s="175"/>
      <c r="AA559" s="175"/>
      <c r="AC559" s="175"/>
      <c r="AL559" s="106"/>
      <c r="AM559" s="104"/>
      <c r="AN559" s="104"/>
      <c r="AO559" s="104"/>
      <c r="AP559" s="104"/>
      <c r="AQ559" s="104"/>
      <c r="AR559" s="104"/>
      <c r="AS559" s="104"/>
      <c r="AT559" s="104"/>
      <c r="AU559" s="104"/>
      <c r="AV559" s="104"/>
    </row>
    <row r="560" spans="3:48" x14ac:dyDescent="0.35">
      <c r="C560" s="176"/>
      <c r="D560" s="176"/>
      <c r="E560" s="176"/>
      <c r="F560" s="176"/>
      <c r="G560" s="175"/>
      <c r="H560" s="175"/>
      <c r="I560" s="175"/>
      <c r="J560" s="175"/>
      <c r="L560" s="175"/>
      <c r="T560" s="176"/>
      <c r="U560" s="176"/>
      <c r="V560" s="176"/>
      <c r="W560" s="176"/>
      <c r="X560" s="175"/>
      <c r="Y560" s="175"/>
      <c r="Z560" s="175"/>
      <c r="AA560" s="175"/>
      <c r="AC560" s="175"/>
      <c r="AL560" s="106"/>
      <c r="AM560" s="104"/>
      <c r="AN560" s="104"/>
      <c r="AO560" s="104"/>
      <c r="AP560" s="104"/>
      <c r="AQ560" s="104"/>
      <c r="AR560" s="104"/>
      <c r="AS560" s="104"/>
      <c r="AT560" s="104"/>
      <c r="AU560" s="104"/>
      <c r="AV560" s="104"/>
    </row>
    <row r="561" spans="3:48" x14ac:dyDescent="0.35">
      <c r="C561" s="176"/>
      <c r="D561" s="176"/>
      <c r="E561" s="176"/>
      <c r="F561" s="176"/>
      <c r="G561" s="175"/>
      <c r="H561" s="175"/>
      <c r="I561" s="175"/>
      <c r="J561" s="175"/>
      <c r="L561" s="175"/>
      <c r="T561" s="176"/>
      <c r="U561" s="176"/>
      <c r="V561" s="176"/>
      <c r="W561" s="176"/>
      <c r="X561" s="175"/>
      <c r="Y561" s="175"/>
      <c r="Z561" s="175"/>
      <c r="AA561" s="175"/>
      <c r="AC561" s="175"/>
      <c r="AL561" s="106"/>
      <c r="AM561" s="104"/>
      <c r="AN561" s="104"/>
      <c r="AO561" s="104"/>
      <c r="AP561" s="104"/>
      <c r="AQ561" s="104"/>
      <c r="AR561" s="104"/>
      <c r="AS561" s="104"/>
      <c r="AT561" s="104"/>
      <c r="AU561" s="104"/>
      <c r="AV561" s="104"/>
    </row>
    <row r="562" spans="3:48" x14ac:dyDescent="0.35">
      <c r="C562" s="176"/>
      <c r="D562" s="176"/>
      <c r="E562" s="176"/>
      <c r="F562" s="176"/>
      <c r="G562" s="175"/>
      <c r="H562" s="175"/>
      <c r="I562" s="175"/>
      <c r="J562" s="175"/>
      <c r="L562" s="175"/>
      <c r="T562" s="176"/>
      <c r="U562" s="176"/>
      <c r="V562" s="176"/>
      <c r="W562" s="176"/>
      <c r="X562" s="175"/>
      <c r="Y562" s="175"/>
      <c r="Z562" s="175"/>
      <c r="AA562" s="175"/>
      <c r="AC562" s="175"/>
      <c r="AL562" s="106"/>
      <c r="AM562" s="104"/>
      <c r="AN562" s="104"/>
      <c r="AO562" s="104"/>
      <c r="AP562" s="104"/>
      <c r="AQ562" s="104"/>
      <c r="AR562" s="104"/>
      <c r="AS562" s="104"/>
      <c r="AT562" s="104"/>
      <c r="AU562" s="104"/>
      <c r="AV562" s="104"/>
    </row>
    <row r="563" spans="3:48" x14ac:dyDescent="0.35">
      <c r="C563" s="176"/>
      <c r="D563" s="176"/>
      <c r="E563" s="176"/>
      <c r="F563" s="176"/>
      <c r="G563" s="175"/>
      <c r="H563" s="175"/>
      <c r="I563" s="175"/>
      <c r="J563" s="175"/>
      <c r="L563" s="175"/>
      <c r="T563" s="176"/>
      <c r="U563" s="176"/>
      <c r="V563" s="176"/>
      <c r="W563" s="176"/>
      <c r="X563" s="175"/>
      <c r="Y563" s="175"/>
      <c r="Z563" s="175"/>
      <c r="AA563" s="175"/>
      <c r="AC563" s="175"/>
      <c r="AL563" s="106"/>
      <c r="AM563" s="104"/>
      <c r="AN563" s="104"/>
      <c r="AO563" s="104"/>
      <c r="AP563" s="104"/>
      <c r="AQ563" s="104"/>
      <c r="AR563" s="104"/>
      <c r="AS563" s="104"/>
      <c r="AT563" s="104"/>
      <c r="AU563" s="104"/>
      <c r="AV563" s="104"/>
    </row>
    <row r="564" spans="3:48" x14ac:dyDescent="0.35">
      <c r="C564" s="176"/>
      <c r="D564" s="176"/>
      <c r="E564" s="176"/>
      <c r="F564" s="176"/>
      <c r="G564" s="175"/>
      <c r="H564" s="175"/>
      <c r="I564" s="175"/>
      <c r="J564" s="175"/>
      <c r="L564" s="175"/>
      <c r="T564" s="176"/>
      <c r="U564" s="176"/>
      <c r="V564" s="176"/>
      <c r="W564" s="176"/>
      <c r="X564" s="175"/>
      <c r="Y564" s="175"/>
      <c r="Z564" s="175"/>
      <c r="AA564" s="175"/>
      <c r="AC564" s="175"/>
      <c r="AL564" s="106"/>
      <c r="AM564" s="104"/>
      <c r="AN564" s="104"/>
      <c r="AO564" s="104"/>
      <c r="AP564" s="104"/>
      <c r="AQ564" s="104"/>
      <c r="AR564" s="104"/>
      <c r="AS564" s="104"/>
      <c r="AT564" s="104"/>
      <c r="AU564" s="104"/>
      <c r="AV564" s="104"/>
    </row>
    <row r="565" spans="3:48" x14ac:dyDescent="0.35">
      <c r="C565" s="176"/>
      <c r="D565" s="176"/>
      <c r="E565" s="176"/>
      <c r="F565" s="176"/>
      <c r="G565" s="175"/>
      <c r="H565" s="175"/>
      <c r="I565" s="175"/>
      <c r="J565" s="175"/>
      <c r="L565" s="175"/>
      <c r="T565" s="176"/>
      <c r="U565" s="176"/>
      <c r="V565" s="176"/>
      <c r="W565" s="176"/>
      <c r="X565" s="175"/>
      <c r="Y565" s="175"/>
      <c r="Z565" s="175"/>
      <c r="AA565" s="175"/>
      <c r="AC565" s="175"/>
      <c r="AL565" s="106"/>
      <c r="AM565" s="104"/>
      <c r="AN565" s="104"/>
      <c r="AO565" s="104"/>
      <c r="AP565" s="104"/>
      <c r="AQ565" s="104"/>
      <c r="AR565" s="104"/>
      <c r="AS565" s="104"/>
      <c r="AT565" s="104"/>
      <c r="AU565" s="104"/>
      <c r="AV565" s="104"/>
    </row>
    <row r="566" spans="3:48" x14ac:dyDescent="0.35">
      <c r="C566" s="176"/>
      <c r="D566" s="176"/>
      <c r="E566" s="176"/>
      <c r="F566" s="176"/>
      <c r="G566" s="175"/>
      <c r="H566" s="175"/>
      <c r="I566" s="175"/>
      <c r="J566" s="175"/>
      <c r="L566" s="175"/>
      <c r="T566" s="176"/>
      <c r="U566" s="176"/>
      <c r="V566" s="176"/>
      <c r="W566" s="176"/>
      <c r="X566" s="175"/>
      <c r="Y566" s="175"/>
      <c r="Z566" s="175"/>
      <c r="AA566" s="175"/>
      <c r="AC566" s="175"/>
      <c r="AL566" s="106"/>
      <c r="AM566" s="104"/>
      <c r="AN566" s="104"/>
      <c r="AO566" s="104"/>
      <c r="AP566" s="104"/>
      <c r="AQ566" s="104"/>
      <c r="AR566" s="104"/>
      <c r="AS566" s="104"/>
      <c r="AT566" s="104"/>
      <c r="AU566" s="104"/>
      <c r="AV566" s="104"/>
    </row>
    <row r="567" spans="3:48" x14ac:dyDescent="0.35">
      <c r="C567" s="176"/>
      <c r="D567" s="176"/>
      <c r="E567" s="176"/>
      <c r="F567" s="176"/>
      <c r="G567" s="175"/>
      <c r="H567" s="175"/>
      <c r="I567" s="175"/>
      <c r="J567" s="175"/>
      <c r="L567" s="175"/>
      <c r="T567" s="176"/>
      <c r="U567" s="176"/>
      <c r="V567" s="176"/>
      <c r="W567" s="176"/>
      <c r="X567" s="175"/>
      <c r="Y567" s="175"/>
      <c r="Z567" s="175"/>
      <c r="AA567" s="175"/>
      <c r="AC567" s="175"/>
      <c r="AL567" s="106"/>
      <c r="AM567" s="104"/>
      <c r="AN567" s="104"/>
      <c r="AO567" s="104"/>
      <c r="AP567" s="104"/>
      <c r="AQ567" s="104"/>
      <c r="AR567" s="104"/>
      <c r="AS567" s="104"/>
      <c r="AT567" s="104"/>
      <c r="AU567" s="104"/>
      <c r="AV567" s="104"/>
    </row>
    <row r="568" spans="3:48" x14ac:dyDescent="0.35">
      <c r="C568" s="176"/>
      <c r="D568" s="176"/>
      <c r="E568" s="176"/>
      <c r="F568" s="176"/>
      <c r="G568" s="175"/>
      <c r="H568" s="175"/>
      <c r="I568" s="175"/>
      <c r="J568" s="175"/>
      <c r="L568" s="175"/>
      <c r="T568" s="176"/>
      <c r="U568" s="176"/>
      <c r="V568" s="176"/>
      <c r="W568" s="176"/>
      <c r="X568" s="175"/>
      <c r="Y568" s="175"/>
      <c r="Z568" s="175"/>
      <c r="AA568" s="175"/>
      <c r="AC568" s="175"/>
      <c r="AL568" s="106"/>
      <c r="AM568" s="104"/>
      <c r="AN568" s="104"/>
      <c r="AO568" s="104"/>
      <c r="AP568" s="104"/>
      <c r="AQ568" s="104"/>
      <c r="AR568" s="104"/>
      <c r="AS568" s="104"/>
      <c r="AT568" s="104"/>
      <c r="AU568" s="104"/>
      <c r="AV568" s="104"/>
    </row>
    <row r="569" spans="3:48" x14ac:dyDescent="0.35">
      <c r="C569" s="176"/>
      <c r="D569" s="176"/>
      <c r="E569" s="176"/>
      <c r="F569" s="176"/>
      <c r="G569" s="175"/>
      <c r="H569" s="175"/>
      <c r="I569" s="175"/>
      <c r="J569" s="175"/>
      <c r="L569" s="175"/>
      <c r="T569" s="176"/>
      <c r="U569" s="176"/>
      <c r="V569" s="176"/>
      <c r="W569" s="176"/>
      <c r="X569" s="175"/>
      <c r="Y569" s="175"/>
      <c r="Z569" s="175"/>
      <c r="AA569" s="175"/>
      <c r="AC569" s="175"/>
      <c r="AL569" s="106"/>
      <c r="AM569" s="104"/>
      <c r="AN569" s="104"/>
      <c r="AO569" s="104"/>
      <c r="AP569" s="104"/>
      <c r="AQ569" s="104"/>
      <c r="AR569" s="104"/>
      <c r="AS569" s="104"/>
      <c r="AT569" s="104"/>
      <c r="AU569" s="104"/>
      <c r="AV569" s="104"/>
    </row>
    <row r="570" spans="3:48" x14ac:dyDescent="0.35">
      <c r="C570" s="176"/>
      <c r="D570" s="176"/>
      <c r="E570" s="176"/>
      <c r="F570" s="176"/>
      <c r="G570" s="175"/>
      <c r="H570" s="175"/>
      <c r="I570" s="175"/>
      <c r="J570" s="175"/>
      <c r="L570" s="175"/>
      <c r="T570" s="176"/>
      <c r="U570" s="176"/>
      <c r="V570" s="176"/>
      <c r="W570" s="176"/>
      <c r="X570" s="175"/>
      <c r="Y570" s="175"/>
      <c r="Z570" s="175"/>
      <c r="AA570" s="175"/>
      <c r="AC570" s="175"/>
      <c r="AL570" s="106"/>
      <c r="AM570" s="104"/>
      <c r="AN570" s="104"/>
      <c r="AO570" s="104"/>
      <c r="AP570" s="104"/>
      <c r="AQ570" s="104"/>
      <c r="AR570" s="104"/>
      <c r="AS570" s="104"/>
      <c r="AT570" s="104"/>
      <c r="AU570" s="104"/>
      <c r="AV570" s="104"/>
    </row>
    <row r="571" spans="3:48" x14ac:dyDescent="0.35">
      <c r="C571" s="176"/>
      <c r="D571" s="176"/>
      <c r="E571" s="176"/>
      <c r="F571" s="176"/>
      <c r="G571" s="175"/>
      <c r="H571" s="175"/>
      <c r="I571" s="175"/>
      <c r="J571" s="175"/>
      <c r="L571" s="175"/>
      <c r="T571" s="176"/>
      <c r="U571" s="176"/>
      <c r="V571" s="176"/>
      <c r="W571" s="176"/>
      <c r="X571" s="175"/>
      <c r="Y571" s="175"/>
      <c r="Z571" s="175"/>
      <c r="AA571" s="175"/>
      <c r="AC571" s="175"/>
      <c r="AL571" s="106"/>
      <c r="AM571" s="104"/>
      <c r="AN571" s="104"/>
      <c r="AO571" s="104"/>
      <c r="AP571" s="104"/>
      <c r="AQ571" s="104"/>
      <c r="AR571" s="104"/>
      <c r="AS571" s="104"/>
      <c r="AT571" s="104"/>
      <c r="AU571" s="104"/>
      <c r="AV571" s="104"/>
    </row>
    <row r="572" spans="3:48" x14ac:dyDescent="0.35">
      <c r="C572" s="176"/>
      <c r="D572" s="176"/>
      <c r="E572" s="176"/>
      <c r="F572" s="176"/>
      <c r="G572" s="175"/>
      <c r="H572" s="175"/>
      <c r="I572" s="175"/>
      <c r="J572" s="175"/>
      <c r="L572" s="175"/>
      <c r="T572" s="176"/>
      <c r="U572" s="176"/>
      <c r="V572" s="176"/>
      <c r="W572" s="176"/>
      <c r="X572" s="175"/>
      <c r="Y572" s="175"/>
      <c r="Z572" s="175"/>
      <c r="AA572" s="175"/>
      <c r="AC572" s="175"/>
      <c r="AL572" s="106"/>
      <c r="AM572" s="104"/>
      <c r="AN572" s="104"/>
      <c r="AO572" s="104"/>
      <c r="AP572" s="104"/>
      <c r="AQ572" s="104"/>
      <c r="AR572" s="104"/>
      <c r="AS572" s="104"/>
      <c r="AT572" s="104"/>
      <c r="AU572" s="104"/>
      <c r="AV572" s="104"/>
    </row>
    <row r="573" spans="3:48" x14ac:dyDescent="0.35">
      <c r="C573" s="176"/>
      <c r="D573" s="176"/>
      <c r="E573" s="176"/>
      <c r="F573" s="176"/>
      <c r="G573" s="175"/>
      <c r="H573" s="175"/>
      <c r="I573" s="175"/>
      <c r="J573" s="175"/>
      <c r="L573" s="175"/>
      <c r="T573" s="176"/>
      <c r="U573" s="176"/>
      <c r="V573" s="176"/>
      <c r="W573" s="176"/>
      <c r="X573" s="175"/>
      <c r="Y573" s="175"/>
      <c r="Z573" s="175"/>
      <c r="AA573" s="175"/>
      <c r="AC573" s="175"/>
      <c r="AL573" s="106"/>
      <c r="AM573" s="104"/>
      <c r="AN573" s="104"/>
      <c r="AO573" s="104"/>
      <c r="AP573" s="104"/>
      <c r="AQ573" s="104"/>
      <c r="AR573" s="104"/>
      <c r="AS573" s="104"/>
      <c r="AT573" s="104"/>
      <c r="AU573" s="104"/>
      <c r="AV573" s="104"/>
    </row>
    <row r="574" spans="3:48" x14ac:dyDescent="0.35">
      <c r="C574" s="176"/>
      <c r="D574" s="176"/>
      <c r="E574" s="176"/>
      <c r="F574" s="176"/>
      <c r="G574" s="175"/>
      <c r="H574" s="175"/>
      <c r="I574" s="175"/>
      <c r="J574" s="175"/>
      <c r="L574" s="175"/>
      <c r="T574" s="176"/>
      <c r="U574" s="176"/>
      <c r="V574" s="176"/>
      <c r="W574" s="176"/>
      <c r="X574" s="175"/>
      <c r="Y574" s="175"/>
      <c r="Z574" s="175"/>
      <c r="AA574" s="175"/>
      <c r="AC574" s="175"/>
      <c r="AL574" s="106"/>
      <c r="AM574" s="104"/>
      <c r="AN574" s="104"/>
      <c r="AO574" s="104"/>
      <c r="AP574" s="104"/>
      <c r="AQ574" s="104"/>
      <c r="AR574" s="104"/>
      <c r="AS574" s="104"/>
      <c r="AT574" s="104"/>
      <c r="AU574" s="104"/>
      <c r="AV574" s="104"/>
    </row>
    <row r="575" spans="3:48" x14ac:dyDescent="0.35">
      <c r="C575" s="176"/>
      <c r="D575" s="176"/>
      <c r="E575" s="176"/>
      <c r="F575" s="176"/>
      <c r="G575" s="175"/>
      <c r="H575" s="175"/>
      <c r="I575" s="175"/>
      <c r="J575" s="175"/>
      <c r="L575" s="175"/>
      <c r="T575" s="176"/>
      <c r="U575" s="176"/>
      <c r="V575" s="176"/>
      <c r="W575" s="176"/>
      <c r="X575" s="175"/>
      <c r="Y575" s="175"/>
      <c r="Z575" s="175"/>
      <c r="AA575" s="175"/>
      <c r="AC575" s="175"/>
      <c r="AL575" s="106"/>
      <c r="AM575" s="104"/>
      <c r="AN575" s="104"/>
      <c r="AO575" s="104"/>
      <c r="AP575" s="104"/>
      <c r="AQ575" s="104"/>
      <c r="AR575" s="104"/>
      <c r="AS575" s="104"/>
      <c r="AT575" s="104"/>
      <c r="AU575" s="104"/>
      <c r="AV575" s="104"/>
    </row>
    <row r="576" spans="3:48" x14ac:dyDescent="0.35">
      <c r="C576" s="176"/>
      <c r="D576" s="176"/>
      <c r="E576" s="176"/>
      <c r="F576" s="176"/>
      <c r="G576" s="175"/>
      <c r="H576" s="175"/>
      <c r="I576" s="175"/>
      <c r="J576" s="175"/>
      <c r="L576" s="175"/>
      <c r="T576" s="176"/>
      <c r="U576" s="176"/>
      <c r="V576" s="176"/>
      <c r="W576" s="176"/>
      <c r="X576" s="175"/>
      <c r="Y576" s="175"/>
      <c r="Z576" s="175"/>
      <c r="AA576" s="175"/>
      <c r="AC576" s="175"/>
      <c r="AL576" s="106"/>
      <c r="AM576" s="104"/>
      <c r="AN576" s="104"/>
      <c r="AO576" s="104"/>
      <c r="AP576" s="104"/>
      <c r="AQ576" s="104"/>
      <c r="AR576" s="104"/>
      <c r="AS576" s="104"/>
      <c r="AT576" s="104"/>
      <c r="AU576" s="104"/>
      <c r="AV576" s="104"/>
    </row>
    <row r="577" spans="3:48" x14ac:dyDescent="0.35">
      <c r="C577" s="176"/>
      <c r="D577" s="176"/>
      <c r="E577" s="176"/>
      <c r="F577" s="176"/>
      <c r="G577" s="175"/>
      <c r="H577" s="175"/>
      <c r="I577" s="175"/>
      <c r="J577" s="175"/>
      <c r="L577" s="175"/>
      <c r="T577" s="176"/>
      <c r="U577" s="176"/>
      <c r="V577" s="176"/>
      <c r="W577" s="176"/>
      <c r="X577" s="175"/>
      <c r="Y577" s="175"/>
      <c r="Z577" s="175"/>
      <c r="AA577" s="175"/>
      <c r="AC577" s="175"/>
      <c r="AL577" s="106"/>
      <c r="AM577" s="104"/>
      <c r="AN577" s="104"/>
      <c r="AO577" s="104"/>
      <c r="AP577" s="104"/>
      <c r="AQ577" s="104"/>
      <c r="AR577" s="104"/>
      <c r="AS577" s="104"/>
      <c r="AT577" s="104"/>
      <c r="AU577" s="104"/>
      <c r="AV577" s="104"/>
    </row>
    <row r="578" spans="3:48" x14ac:dyDescent="0.35">
      <c r="C578" s="176"/>
      <c r="D578" s="176"/>
      <c r="E578" s="176"/>
      <c r="F578" s="176"/>
      <c r="G578" s="175"/>
      <c r="H578" s="175"/>
      <c r="I578" s="175"/>
      <c r="J578" s="175"/>
      <c r="L578" s="175"/>
      <c r="T578" s="176"/>
      <c r="U578" s="176"/>
      <c r="V578" s="176"/>
      <c r="W578" s="176"/>
      <c r="X578" s="175"/>
      <c r="Y578" s="175"/>
      <c r="Z578" s="175"/>
      <c r="AA578" s="175"/>
      <c r="AC578" s="175"/>
      <c r="AL578" s="106"/>
      <c r="AM578" s="104"/>
      <c r="AN578" s="104"/>
      <c r="AO578" s="104"/>
      <c r="AP578" s="104"/>
      <c r="AQ578" s="104"/>
      <c r="AR578" s="104"/>
      <c r="AS578" s="104"/>
      <c r="AT578" s="104"/>
      <c r="AU578" s="104"/>
      <c r="AV578" s="104"/>
    </row>
    <row r="579" spans="3:48" x14ac:dyDescent="0.35">
      <c r="C579" s="176"/>
      <c r="D579" s="176"/>
      <c r="E579" s="176"/>
      <c r="F579" s="176"/>
      <c r="G579" s="175"/>
      <c r="H579" s="175"/>
      <c r="I579" s="175"/>
      <c r="J579" s="175"/>
      <c r="L579" s="175"/>
      <c r="T579" s="176"/>
      <c r="U579" s="176"/>
      <c r="V579" s="176"/>
      <c r="W579" s="176"/>
      <c r="X579" s="175"/>
      <c r="Y579" s="175"/>
      <c r="Z579" s="175"/>
      <c r="AA579" s="175"/>
      <c r="AC579" s="175"/>
      <c r="AL579" s="106"/>
      <c r="AM579" s="104"/>
      <c r="AN579" s="104"/>
      <c r="AO579" s="104"/>
      <c r="AP579" s="104"/>
      <c r="AQ579" s="104"/>
      <c r="AR579" s="104"/>
      <c r="AS579" s="104"/>
      <c r="AT579" s="104"/>
      <c r="AU579" s="104"/>
      <c r="AV579" s="104"/>
    </row>
    <row r="580" spans="3:48" x14ac:dyDescent="0.35">
      <c r="C580" s="176"/>
      <c r="D580" s="176"/>
      <c r="E580" s="176"/>
      <c r="F580" s="176"/>
      <c r="G580" s="175"/>
      <c r="H580" s="175"/>
      <c r="I580" s="175"/>
      <c r="J580" s="175"/>
      <c r="L580" s="175"/>
      <c r="T580" s="176"/>
      <c r="U580" s="176"/>
      <c r="V580" s="176"/>
      <c r="W580" s="176"/>
      <c r="X580" s="175"/>
      <c r="Y580" s="175"/>
      <c r="Z580" s="175"/>
      <c r="AA580" s="175"/>
      <c r="AC580" s="175"/>
      <c r="AL580" s="106"/>
      <c r="AM580" s="104"/>
      <c r="AN580" s="104"/>
      <c r="AO580" s="104"/>
      <c r="AP580" s="104"/>
      <c r="AQ580" s="104"/>
      <c r="AR580" s="104"/>
      <c r="AS580" s="104"/>
      <c r="AT580" s="104"/>
      <c r="AU580" s="104"/>
      <c r="AV580" s="104"/>
    </row>
    <row r="581" spans="3:48" x14ac:dyDescent="0.35">
      <c r="C581" s="176"/>
      <c r="D581" s="176"/>
      <c r="E581" s="176"/>
      <c r="F581" s="176"/>
      <c r="G581" s="175"/>
      <c r="H581" s="175"/>
      <c r="I581" s="175"/>
      <c r="J581" s="175"/>
      <c r="L581" s="175"/>
      <c r="T581" s="176"/>
      <c r="U581" s="176"/>
      <c r="V581" s="176"/>
      <c r="W581" s="176"/>
      <c r="X581" s="175"/>
      <c r="Y581" s="175"/>
      <c r="Z581" s="175"/>
      <c r="AA581" s="175"/>
      <c r="AC581" s="175"/>
      <c r="AL581" s="106"/>
      <c r="AM581" s="104"/>
      <c r="AN581" s="104"/>
      <c r="AO581" s="104"/>
      <c r="AP581" s="104"/>
      <c r="AQ581" s="104"/>
      <c r="AR581" s="104"/>
      <c r="AS581" s="104"/>
      <c r="AT581" s="104"/>
      <c r="AU581" s="104"/>
      <c r="AV581" s="104"/>
    </row>
    <row r="582" spans="3:48" x14ac:dyDescent="0.35">
      <c r="C582" s="176"/>
      <c r="D582" s="176"/>
      <c r="E582" s="176"/>
      <c r="F582" s="176"/>
      <c r="G582" s="175"/>
      <c r="H582" s="175"/>
      <c r="I582" s="175"/>
      <c r="J582" s="175"/>
      <c r="L582" s="175"/>
      <c r="T582" s="176"/>
      <c r="U582" s="176"/>
      <c r="V582" s="176"/>
      <c r="W582" s="176"/>
      <c r="X582" s="175"/>
      <c r="Y582" s="175"/>
      <c r="Z582" s="175"/>
      <c r="AA582" s="175"/>
      <c r="AC582" s="175"/>
      <c r="AL582" s="106"/>
      <c r="AM582" s="104"/>
      <c r="AN582" s="104"/>
      <c r="AO582" s="104"/>
      <c r="AP582" s="104"/>
      <c r="AQ582" s="104"/>
      <c r="AR582" s="104"/>
      <c r="AS582" s="104"/>
      <c r="AT582" s="104"/>
      <c r="AU582" s="104"/>
      <c r="AV582" s="104"/>
    </row>
    <row r="583" spans="3:48" x14ac:dyDescent="0.35">
      <c r="C583" s="176"/>
      <c r="D583" s="176"/>
      <c r="E583" s="176"/>
      <c r="F583" s="176"/>
      <c r="G583" s="175"/>
      <c r="H583" s="175"/>
      <c r="I583" s="175"/>
      <c r="J583" s="175"/>
      <c r="L583" s="175"/>
      <c r="T583" s="176"/>
      <c r="U583" s="176"/>
      <c r="V583" s="176"/>
      <c r="W583" s="176"/>
      <c r="X583" s="175"/>
      <c r="Y583" s="175"/>
      <c r="Z583" s="175"/>
      <c r="AA583" s="175"/>
      <c r="AC583" s="175"/>
      <c r="AL583" s="106"/>
      <c r="AM583" s="104"/>
      <c r="AN583" s="104"/>
      <c r="AO583" s="104"/>
      <c r="AP583" s="104"/>
      <c r="AQ583" s="104"/>
      <c r="AR583" s="104"/>
      <c r="AS583" s="104"/>
      <c r="AT583" s="104"/>
      <c r="AU583" s="104"/>
      <c r="AV583" s="104"/>
    </row>
    <row r="584" spans="3:48" x14ac:dyDescent="0.35">
      <c r="C584" s="176"/>
      <c r="D584" s="176"/>
      <c r="E584" s="176"/>
      <c r="F584" s="176"/>
      <c r="G584" s="175"/>
      <c r="H584" s="175"/>
      <c r="I584" s="175"/>
      <c r="J584" s="175"/>
      <c r="L584" s="175"/>
      <c r="T584" s="176"/>
      <c r="U584" s="176"/>
      <c r="V584" s="176"/>
      <c r="W584" s="176"/>
      <c r="X584" s="175"/>
      <c r="Y584" s="175"/>
      <c r="Z584" s="175"/>
      <c r="AA584" s="175"/>
      <c r="AC584" s="175"/>
      <c r="AL584" s="106"/>
      <c r="AM584" s="104"/>
      <c r="AN584" s="104"/>
      <c r="AO584" s="104"/>
      <c r="AP584" s="104"/>
      <c r="AQ584" s="104"/>
      <c r="AR584" s="104"/>
      <c r="AS584" s="104"/>
      <c r="AT584" s="104"/>
      <c r="AU584" s="104"/>
      <c r="AV584" s="104"/>
    </row>
    <row r="585" spans="3:48" x14ac:dyDescent="0.35">
      <c r="C585" s="176"/>
      <c r="D585" s="176"/>
      <c r="E585" s="176"/>
      <c r="F585" s="176"/>
      <c r="G585" s="175"/>
      <c r="H585" s="175"/>
      <c r="I585" s="175"/>
      <c r="J585" s="175"/>
      <c r="L585" s="175"/>
      <c r="T585" s="176"/>
      <c r="U585" s="176"/>
      <c r="V585" s="176"/>
      <c r="W585" s="176"/>
      <c r="X585" s="175"/>
      <c r="Y585" s="175"/>
      <c r="Z585" s="175"/>
      <c r="AA585" s="175"/>
      <c r="AC585" s="175"/>
      <c r="AL585" s="106"/>
      <c r="AM585" s="104"/>
      <c r="AN585" s="104"/>
      <c r="AO585" s="104"/>
      <c r="AP585" s="104"/>
      <c r="AQ585" s="104"/>
      <c r="AR585" s="104"/>
      <c r="AS585" s="104"/>
      <c r="AT585" s="104"/>
      <c r="AU585" s="104"/>
      <c r="AV585" s="104"/>
    </row>
    <row r="586" spans="3:48" x14ac:dyDescent="0.35">
      <c r="C586" s="176"/>
      <c r="D586" s="176"/>
      <c r="E586" s="176"/>
      <c r="F586" s="176"/>
      <c r="G586" s="175"/>
      <c r="H586" s="175"/>
      <c r="I586" s="175"/>
      <c r="J586" s="175"/>
      <c r="L586" s="175"/>
      <c r="T586" s="176"/>
      <c r="U586" s="176"/>
      <c r="V586" s="176"/>
      <c r="W586" s="176"/>
      <c r="X586" s="175"/>
      <c r="Y586" s="175"/>
      <c r="Z586" s="175"/>
      <c r="AA586" s="175"/>
      <c r="AC586" s="175"/>
      <c r="AL586" s="106"/>
      <c r="AM586" s="104"/>
      <c r="AN586" s="104"/>
      <c r="AO586" s="104"/>
      <c r="AP586" s="104"/>
      <c r="AQ586" s="104"/>
      <c r="AR586" s="104"/>
      <c r="AS586" s="104"/>
      <c r="AT586" s="104"/>
      <c r="AU586" s="104"/>
      <c r="AV586" s="104"/>
    </row>
    <row r="587" spans="3:48" x14ac:dyDescent="0.35">
      <c r="C587" s="176"/>
      <c r="D587" s="176"/>
      <c r="E587" s="176"/>
      <c r="F587" s="176"/>
      <c r="G587" s="175"/>
      <c r="H587" s="175"/>
      <c r="I587" s="175"/>
      <c r="J587" s="175"/>
      <c r="L587" s="175"/>
      <c r="T587" s="176"/>
      <c r="U587" s="176"/>
      <c r="V587" s="176"/>
      <c r="W587" s="176"/>
      <c r="X587" s="175"/>
      <c r="Y587" s="175"/>
      <c r="Z587" s="175"/>
      <c r="AA587" s="175"/>
      <c r="AC587" s="175"/>
      <c r="AL587" s="106"/>
      <c r="AM587" s="104"/>
      <c r="AN587" s="104"/>
      <c r="AO587" s="104"/>
      <c r="AP587" s="104"/>
      <c r="AQ587" s="104"/>
      <c r="AR587" s="104"/>
      <c r="AS587" s="104"/>
      <c r="AT587" s="104"/>
      <c r="AU587" s="104"/>
      <c r="AV587" s="104"/>
    </row>
    <row r="588" spans="3:48" x14ac:dyDescent="0.35">
      <c r="C588" s="176"/>
      <c r="D588" s="176"/>
      <c r="E588" s="176"/>
      <c r="F588" s="176"/>
      <c r="G588" s="175"/>
      <c r="H588" s="175"/>
      <c r="I588" s="175"/>
      <c r="J588" s="175"/>
      <c r="L588" s="175"/>
      <c r="T588" s="176"/>
      <c r="U588" s="176"/>
      <c r="V588" s="176"/>
      <c r="W588" s="176"/>
      <c r="X588" s="175"/>
      <c r="Y588" s="175"/>
      <c r="Z588" s="175"/>
      <c r="AA588" s="175"/>
      <c r="AC588" s="175"/>
      <c r="AL588" s="106"/>
      <c r="AM588" s="104"/>
      <c r="AN588" s="104"/>
      <c r="AO588" s="104"/>
      <c r="AP588" s="104"/>
      <c r="AQ588" s="104"/>
      <c r="AR588" s="104"/>
      <c r="AS588" s="104"/>
      <c r="AT588" s="104"/>
      <c r="AU588" s="104"/>
      <c r="AV588" s="104"/>
    </row>
    <row r="589" spans="3:48" x14ac:dyDescent="0.35">
      <c r="C589" s="176"/>
      <c r="D589" s="176"/>
      <c r="E589" s="176"/>
      <c r="F589" s="176"/>
      <c r="G589" s="175"/>
      <c r="H589" s="175"/>
      <c r="I589" s="175"/>
      <c r="J589" s="175"/>
      <c r="L589" s="175"/>
      <c r="T589" s="176"/>
      <c r="U589" s="176"/>
      <c r="V589" s="176"/>
      <c r="W589" s="176"/>
      <c r="X589" s="175"/>
      <c r="Y589" s="175"/>
      <c r="Z589" s="175"/>
      <c r="AA589" s="175"/>
      <c r="AC589" s="175"/>
      <c r="AL589" s="106"/>
      <c r="AM589" s="104"/>
      <c r="AN589" s="104"/>
      <c r="AO589" s="104"/>
      <c r="AP589" s="104"/>
      <c r="AQ589" s="104"/>
      <c r="AR589" s="104"/>
      <c r="AS589" s="104"/>
      <c r="AT589" s="104"/>
      <c r="AU589" s="104"/>
      <c r="AV589" s="104"/>
    </row>
    <row r="590" spans="3:48" x14ac:dyDescent="0.35">
      <c r="C590" s="176"/>
      <c r="D590" s="176"/>
      <c r="E590" s="176"/>
      <c r="F590" s="176"/>
      <c r="G590" s="175"/>
      <c r="H590" s="175"/>
      <c r="I590" s="175"/>
      <c r="J590" s="175"/>
      <c r="L590" s="175"/>
      <c r="T590" s="176"/>
      <c r="U590" s="176"/>
      <c r="V590" s="176"/>
      <c r="W590" s="176"/>
      <c r="X590" s="175"/>
      <c r="Y590" s="175"/>
      <c r="Z590" s="175"/>
      <c r="AA590" s="175"/>
      <c r="AC590" s="175"/>
      <c r="AL590" s="106"/>
      <c r="AM590" s="104"/>
      <c r="AN590" s="104"/>
      <c r="AO590" s="104"/>
      <c r="AP590" s="104"/>
      <c r="AQ590" s="104"/>
      <c r="AR590" s="104"/>
      <c r="AS590" s="104"/>
      <c r="AT590" s="104"/>
      <c r="AU590" s="104"/>
      <c r="AV590" s="104"/>
    </row>
    <row r="591" spans="3:48" x14ac:dyDescent="0.35">
      <c r="C591" s="176"/>
      <c r="D591" s="176"/>
      <c r="E591" s="176"/>
      <c r="F591" s="176"/>
      <c r="G591" s="175"/>
      <c r="H591" s="175"/>
      <c r="I591" s="175"/>
      <c r="J591" s="175"/>
      <c r="L591" s="175"/>
      <c r="T591" s="176"/>
      <c r="U591" s="176"/>
      <c r="V591" s="176"/>
      <c r="W591" s="176"/>
      <c r="X591" s="175"/>
      <c r="Y591" s="175"/>
      <c r="Z591" s="175"/>
      <c r="AA591" s="175"/>
      <c r="AC591" s="175"/>
      <c r="AL591" s="106"/>
      <c r="AM591" s="104"/>
      <c r="AN591" s="104"/>
      <c r="AO591" s="104"/>
      <c r="AP591" s="104"/>
      <c r="AQ591" s="104"/>
      <c r="AR591" s="104"/>
      <c r="AS591" s="104"/>
      <c r="AT591" s="104"/>
      <c r="AU591" s="104"/>
      <c r="AV591" s="104"/>
    </row>
    <row r="592" spans="3:48" x14ac:dyDescent="0.35">
      <c r="C592" s="176"/>
      <c r="D592" s="176"/>
      <c r="E592" s="176"/>
      <c r="F592" s="176"/>
      <c r="G592" s="175"/>
      <c r="H592" s="175"/>
      <c r="I592" s="175"/>
      <c r="J592" s="175"/>
      <c r="L592" s="175"/>
      <c r="T592" s="176"/>
      <c r="U592" s="176"/>
      <c r="V592" s="176"/>
      <c r="W592" s="176"/>
      <c r="X592" s="175"/>
      <c r="Y592" s="175"/>
      <c r="Z592" s="175"/>
      <c r="AA592" s="175"/>
      <c r="AC592" s="175"/>
      <c r="AL592" s="106"/>
      <c r="AM592" s="104"/>
      <c r="AN592" s="104"/>
      <c r="AO592" s="104"/>
      <c r="AP592" s="104"/>
      <c r="AQ592" s="104"/>
      <c r="AR592" s="104"/>
      <c r="AS592" s="104"/>
      <c r="AT592" s="104"/>
      <c r="AU592" s="104"/>
      <c r="AV592" s="104"/>
    </row>
    <row r="593" spans="3:48" x14ac:dyDescent="0.35">
      <c r="C593" s="176"/>
      <c r="D593" s="176"/>
      <c r="E593" s="176"/>
      <c r="F593" s="176"/>
      <c r="G593" s="175"/>
      <c r="H593" s="175"/>
      <c r="I593" s="175"/>
      <c r="J593" s="175"/>
      <c r="L593" s="175"/>
      <c r="T593" s="176"/>
      <c r="U593" s="176"/>
      <c r="V593" s="176"/>
      <c r="W593" s="176"/>
      <c r="X593" s="175"/>
      <c r="Y593" s="175"/>
      <c r="Z593" s="175"/>
      <c r="AA593" s="175"/>
      <c r="AC593" s="175"/>
      <c r="AL593" s="106"/>
      <c r="AM593" s="104"/>
      <c r="AN593" s="104"/>
      <c r="AO593" s="104"/>
      <c r="AP593" s="104"/>
      <c r="AQ593" s="104"/>
      <c r="AR593" s="104"/>
      <c r="AS593" s="104"/>
      <c r="AT593" s="104"/>
      <c r="AU593" s="104"/>
      <c r="AV593" s="104"/>
    </row>
    <row r="594" spans="3:48" x14ac:dyDescent="0.35">
      <c r="C594" s="176"/>
      <c r="D594" s="176"/>
      <c r="E594" s="176"/>
      <c r="F594" s="176"/>
      <c r="G594" s="175"/>
      <c r="H594" s="175"/>
      <c r="I594" s="175"/>
      <c r="J594" s="175"/>
      <c r="L594" s="175"/>
      <c r="T594" s="176"/>
      <c r="U594" s="176"/>
      <c r="V594" s="176"/>
      <c r="W594" s="176"/>
      <c r="X594" s="175"/>
      <c r="Y594" s="175"/>
      <c r="Z594" s="175"/>
      <c r="AA594" s="175"/>
      <c r="AC594" s="175"/>
      <c r="AL594" s="106"/>
      <c r="AM594" s="104"/>
      <c r="AN594" s="104"/>
      <c r="AO594" s="104"/>
      <c r="AP594" s="104"/>
      <c r="AQ594" s="104"/>
      <c r="AR594" s="104"/>
      <c r="AS594" s="104"/>
      <c r="AT594" s="104"/>
      <c r="AU594" s="104"/>
      <c r="AV594" s="104"/>
    </row>
    <row r="595" spans="3:48" x14ac:dyDescent="0.35">
      <c r="C595" s="176"/>
      <c r="D595" s="176"/>
      <c r="E595" s="176"/>
      <c r="F595" s="176"/>
      <c r="G595" s="175"/>
      <c r="H595" s="175"/>
      <c r="I595" s="175"/>
      <c r="J595" s="175"/>
      <c r="L595" s="175"/>
      <c r="T595" s="176"/>
      <c r="U595" s="176"/>
      <c r="V595" s="176"/>
      <c r="W595" s="176"/>
      <c r="X595" s="175"/>
      <c r="Y595" s="175"/>
      <c r="Z595" s="175"/>
      <c r="AA595" s="175"/>
      <c r="AC595" s="175"/>
      <c r="AL595" s="106"/>
      <c r="AM595" s="104"/>
      <c r="AN595" s="104"/>
      <c r="AO595" s="104"/>
      <c r="AP595" s="104"/>
      <c r="AQ595" s="104"/>
      <c r="AR595" s="104"/>
      <c r="AS595" s="104"/>
      <c r="AT595" s="104"/>
      <c r="AU595" s="104"/>
      <c r="AV595" s="104"/>
    </row>
    <row r="596" spans="3:48" x14ac:dyDescent="0.35">
      <c r="C596" s="176"/>
      <c r="D596" s="176"/>
      <c r="E596" s="176"/>
      <c r="F596" s="176"/>
      <c r="G596" s="175"/>
      <c r="H596" s="175"/>
      <c r="I596" s="175"/>
      <c r="J596" s="175"/>
      <c r="L596" s="175"/>
      <c r="T596" s="176"/>
      <c r="U596" s="176"/>
      <c r="V596" s="176"/>
      <c r="W596" s="176"/>
      <c r="X596" s="175"/>
      <c r="Y596" s="175"/>
      <c r="Z596" s="175"/>
      <c r="AA596" s="175"/>
      <c r="AC596" s="175"/>
      <c r="AL596" s="106"/>
      <c r="AM596" s="104"/>
      <c r="AN596" s="104"/>
      <c r="AO596" s="104"/>
      <c r="AP596" s="104"/>
      <c r="AQ596" s="104"/>
      <c r="AR596" s="104"/>
      <c r="AS596" s="104"/>
      <c r="AT596" s="104"/>
      <c r="AU596" s="104"/>
      <c r="AV596" s="104"/>
    </row>
    <row r="597" spans="3:48" x14ac:dyDescent="0.35">
      <c r="C597" s="176"/>
      <c r="D597" s="176"/>
      <c r="E597" s="176"/>
      <c r="F597" s="176"/>
      <c r="G597" s="175"/>
      <c r="H597" s="175"/>
      <c r="I597" s="175"/>
      <c r="J597" s="175"/>
      <c r="L597" s="175"/>
      <c r="T597" s="176"/>
      <c r="U597" s="176"/>
      <c r="V597" s="176"/>
      <c r="W597" s="176"/>
      <c r="X597" s="175"/>
      <c r="Y597" s="175"/>
      <c r="Z597" s="175"/>
      <c r="AA597" s="175"/>
      <c r="AC597" s="175"/>
      <c r="AL597" s="106"/>
      <c r="AM597" s="104"/>
      <c r="AN597" s="104"/>
      <c r="AO597" s="104"/>
      <c r="AP597" s="104"/>
      <c r="AQ597" s="104"/>
      <c r="AR597" s="104"/>
      <c r="AS597" s="104"/>
      <c r="AT597" s="104"/>
      <c r="AU597" s="104"/>
      <c r="AV597" s="104"/>
    </row>
    <row r="598" spans="3:48" x14ac:dyDescent="0.35">
      <c r="C598" s="176"/>
      <c r="D598" s="176"/>
      <c r="E598" s="176"/>
      <c r="F598" s="176"/>
      <c r="G598" s="175"/>
      <c r="H598" s="175"/>
      <c r="I598" s="175"/>
      <c r="J598" s="175"/>
      <c r="L598" s="175"/>
      <c r="T598" s="176"/>
      <c r="U598" s="176"/>
      <c r="V598" s="176"/>
      <c r="W598" s="176"/>
      <c r="X598" s="175"/>
      <c r="Y598" s="175"/>
      <c r="Z598" s="175"/>
      <c r="AA598" s="175"/>
      <c r="AC598" s="175"/>
      <c r="AL598" s="106"/>
      <c r="AM598" s="104"/>
      <c r="AN598" s="104"/>
      <c r="AO598" s="104"/>
      <c r="AP598" s="104"/>
      <c r="AQ598" s="104"/>
      <c r="AR598" s="104"/>
      <c r="AS598" s="104"/>
      <c r="AT598" s="104"/>
      <c r="AU598" s="104"/>
      <c r="AV598" s="104"/>
    </row>
    <row r="599" spans="3:48" x14ac:dyDescent="0.35">
      <c r="C599" s="176"/>
      <c r="D599" s="176"/>
      <c r="E599" s="176"/>
      <c r="F599" s="176"/>
      <c r="G599" s="175"/>
      <c r="H599" s="175"/>
      <c r="I599" s="175"/>
      <c r="J599" s="175"/>
      <c r="L599" s="175"/>
      <c r="T599" s="176"/>
      <c r="U599" s="176"/>
      <c r="V599" s="176"/>
      <c r="W599" s="176"/>
      <c r="X599" s="175"/>
      <c r="Y599" s="175"/>
      <c r="Z599" s="175"/>
      <c r="AA599" s="175"/>
      <c r="AC599" s="175"/>
      <c r="AL599" s="106"/>
      <c r="AM599" s="104"/>
      <c r="AN599" s="104"/>
      <c r="AO599" s="104"/>
      <c r="AP599" s="104"/>
      <c r="AQ599" s="104"/>
      <c r="AR599" s="104"/>
      <c r="AS599" s="104"/>
      <c r="AT599" s="104"/>
      <c r="AU599" s="104"/>
      <c r="AV599" s="104"/>
    </row>
    <row r="600" spans="3:48" x14ac:dyDescent="0.35">
      <c r="C600" s="176"/>
      <c r="D600" s="176"/>
      <c r="E600" s="176"/>
      <c r="F600" s="176"/>
      <c r="G600" s="175"/>
      <c r="H600" s="175"/>
      <c r="I600" s="175"/>
      <c r="J600" s="175"/>
      <c r="L600" s="175"/>
      <c r="T600" s="176"/>
      <c r="U600" s="176"/>
      <c r="V600" s="176"/>
      <c r="W600" s="176"/>
      <c r="X600" s="175"/>
      <c r="Y600" s="175"/>
      <c r="Z600" s="175"/>
      <c r="AA600" s="175"/>
      <c r="AC600" s="175"/>
      <c r="AL600" s="106"/>
      <c r="AM600" s="104"/>
      <c r="AN600" s="104"/>
      <c r="AO600" s="104"/>
      <c r="AP600" s="104"/>
      <c r="AQ600" s="104"/>
      <c r="AR600" s="104"/>
      <c r="AS600" s="104"/>
      <c r="AT600" s="104"/>
      <c r="AU600" s="104"/>
      <c r="AV600" s="104"/>
    </row>
    <row r="601" spans="3:48" x14ac:dyDescent="0.35">
      <c r="C601" s="176"/>
      <c r="D601" s="176"/>
      <c r="E601" s="176"/>
      <c r="F601" s="176"/>
      <c r="G601" s="175"/>
      <c r="H601" s="175"/>
      <c r="I601" s="175"/>
      <c r="J601" s="175"/>
      <c r="L601" s="175"/>
      <c r="T601" s="176"/>
      <c r="U601" s="176"/>
      <c r="V601" s="176"/>
      <c r="W601" s="176"/>
      <c r="X601" s="175"/>
      <c r="Y601" s="175"/>
      <c r="Z601" s="175"/>
      <c r="AA601" s="175"/>
      <c r="AC601" s="175"/>
      <c r="AL601" s="106"/>
      <c r="AM601" s="104"/>
      <c r="AN601" s="104"/>
      <c r="AO601" s="104"/>
      <c r="AP601" s="104"/>
      <c r="AQ601" s="104"/>
      <c r="AR601" s="104"/>
      <c r="AS601" s="104"/>
      <c r="AT601" s="104"/>
      <c r="AU601" s="104"/>
      <c r="AV601" s="104"/>
    </row>
    <row r="602" spans="3:48" x14ac:dyDescent="0.35">
      <c r="C602" s="176"/>
      <c r="D602" s="176"/>
      <c r="E602" s="176"/>
      <c r="F602" s="176"/>
      <c r="G602" s="175"/>
      <c r="H602" s="175"/>
      <c r="I602" s="175"/>
      <c r="J602" s="175"/>
      <c r="L602" s="175"/>
      <c r="T602" s="176"/>
      <c r="U602" s="176"/>
      <c r="V602" s="176"/>
      <c r="W602" s="176"/>
      <c r="X602" s="175"/>
      <c r="Y602" s="175"/>
      <c r="Z602" s="175"/>
      <c r="AA602" s="175"/>
      <c r="AC602" s="175"/>
      <c r="AL602" s="106"/>
      <c r="AM602" s="104"/>
      <c r="AN602" s="104"/>
      <c r="AO602" s="104"/>
      <c r="AP602" s="104"/>
      <c r="AQ602" s="104"/>
      <c r="AR602" s="104"/>
      <c r="AS602" s="104"/>
      <c r="AT602" s="104"/>
      <c r="AU602" s="104"/>
      <c r="AV602" s="104"/>
    </row>
    <row r="603" spans="3:48" x14ac:dyDescent="0.35">
      <c r="C603" s="176"/>
      <c r="D603" s="176"/>
      <c r="E603" s="176"/>
      <c r="F603" s="176"/>
      <c r="G603" s="175"/>
      <c r="H603" s="175"/>
      <c r="I603" s="175"/>
      <c r="J603" s="175"/>
      <c r="L603" s="175"/>
      <c r="T603" s="176"/>
      <c r="U603" s="176"/>
      <c r="V603" s="176"/>
      <c r="W603" s="176"/>
      <c r="X603" s="175"/>
      <c r="Y603" s="175"/>
      <c r="Z603" s="175"/>
      <c r="AA603" s="175"/>
      <c r="AC603" s="175"/>
      <c r="AL603" s="106"/>
      <c r="AM603" s="104"/>
      <c r="AN603" s="104"/>
      <c r="AO603" s="104"/>
      <c r="AP603" s="104"/>
      <c r="AQ603" s="104"/>
      <c r="AR603" s="104"/>
      <c r="AS603" s="104"/>
      <c r="AT603" s="104"/>
      <c r="AU603" s="104"/>
      <c r="AV603" s="104"/>
    </row>
    <row r="604" spans="3:48" x14ac:dyDescent="0.35">
      <c r="C604" s="176"/>
      <c r="D604" s="176"/>
      <c r="E604" s="176"/>
      <c r="F604" s="176"/>
      <c r="G604" s="175"/>
      <c r="H604" s="175"/>
      <c r="I604" s="175"/>
      <c r="J604" s="175"/>
      <c r="L604" s="175"/>
      <c r="T604" s="176"/>
      <c r="U604" s="176"/>
      <c r="V604" s="176"/>
      <c r="W604" s="176"/>
      <c r="X604" s="175"/>
      <c r="Y604" s="175"/>
      <c r="Z604" s="175"/>
      <c r="AA604" s="175"/>
      <c r="AC604" s="175"/>
      <c r="AL604" s="106"/>
      <c r="AM604" s="104"/>
      <c r="AN604" s="104"/>
      <c r="AO604" s="104"/>
      <c r="AP604" s="104"/>
      <c r="AQ604" s="104"/>
      <c r="AR604" s="104"/>
      <c r="AS604" s="104"/>
      <c r="AT604" s="104"/>
      <c r="AU604" s="104"/>
      <c r="AV604" s="104"/>
    </row>
    <row r="605" spans="3:48" x14ac:dyDescent="0.35">
      <c r="C605" s="176"/>
      <c r="D605" s="176"/>
      <c r="E605" s="176"/>
      <c r="F605" s="176"/>
      <c r="G605" s="175"/>
      <c r="H605" s="175"/>
      <c r="I605" s="175"/>
      <c r="J605" s="175"/>
      <c r="L605" s="175"/>
      <c r="T605" s="176"/>
      <c r="U605" s="176"/>
      <c r="V605" s="176"/>
      <c r="W605" s="176"/>
      <c r="X605" s="175"/>
      <c r="Y605" s="175"/>
      <c r="Z605" s="175"/>
      <c r="AA605" s="175"/>
      <c r="AC605" s="175"/>
      <c r="AL605" s="106"/>
      <c r="AM605" s="104"/>
      <c r="AN605" s="104"/>
      <c r="AO605" s="104"/>
      <c r="AP605" s="104"/>
      <c r="AQ605" s="104"/>
      <c r="AR605" s="104"/>
      <c r="AS605" s="104"/>
      <c r="AT605" s="104"/>
      <c r="AU605" s="104"/>
      <c r="AV605" s="104"/>
    </row>
    <row r="606" spans="3:48" x14ac:dyDescent="0.35">
      <c r="C606" s="176"/>
      <c r="D606" s="176"/>
      <c r="E606" s="176"/>
      <c r="F606" s="176"/>
      <c r="G606" s="175"/>
      <c r="H606" s="175"/>
      <c r="I606" s="175"/>
      <c r="J606" s="175"/>
      <c r="L606" s="175"/>
      <c r="T606" s="176"/>
      <c r="U606" s="176"/>
      <c r="V606" s="176"/>
      <c r="W606" s="176"/>
      <c r="X606" s="175"/>
      <c r="Y606" s="175"/>
      <c r="Z606" s="175"/>
      <c r="AA606" s="175"/>
      <c r="AC606" s="175"/>
      <c r="AL606" s="106"/>
      <c r="AM606" s="104"/>
      <c r="AN606" s="104"/>
      <c r="AO606" s="104"/>
      <c r="AP606" s="104"/>
      <c r="AQ606" s="104"/>
      <c r="AR606" s="104"/>
      <c r="AS606" s="104"/>
      <c r="AT606" s="104"/>
      <c r="AU606" s="104"/>
      <c r="AV606" s="104"/>
    </row>
    <row r="607" spans="3:48" x14ac:dyDescent="0.35">
      <c r="C607" s="176"/>
      <c r="D607" s="176"/>
      <c r="E607" s="176"/>
      <c r="F607" s="176"/>
      <c r="G607" s="175"/>
      <c r="H607" s="175"/>
      <c r="I607" s="175"/>
      <c r="J607" s="175"/>
      <c r="L607" s="175"/>
      <c r="T607" s="176"/>
      <c r="U607" s="176"/>
      <c r="V607" s="176"/>
      <c r="W607" s="176"/>
      <c r="X607" s="175"/>
      <c r="Y607" s="175"/>
      <c r="Z607" s="175"/>
      <c r="AA607" s="175"/>
      <c r="AC607" s="175"/>
      <c r="AL607" s="106"/>
      <c r="AM607" s="104"/>
      <c r="AN607" s="104"/>
      <c r="AO607" s="104"/>
      <c r="AP607" s="104"/>
      <c r="AQ607" s="104"/>
      <c r="AR607" s="104"/>
      <c r="AS607" s="104"/>
      <c r="AT607" s="104"/>
      <c r="AU607" s="104"/>
      <c r="AV607" s="104"/>
    </row>
    <row r="608" spans="3:48" x14ac:dyDescent="0.35">
      <c r="C608" s="176"/>
      <c r="D608" s="176"/>
      <c r="E608" s="176"/>
      <c r="F608" s="176"/>
      <c r="G608" s="175"/>
      <c r="H608" s="175"/>
      <c r="I608" s="175"/>
      <c r="J608" s="175"/>
      <c r="L608" s="175"/>
      <c r="T608" s="176"/>
      <c r="U608" s="176"/>
      <c r="V608" s="176"/>
      <c r="W608" s="176"/>
      <c r="X608" s="175"/>
      <c r="Y608" s="175"/>
      <c r="Z608" s="175"/>
      <c r="AA608" s="175"/>
      <c r="AC608" s="175"/>
      <c r="AL608" s="106"/>
      <c r="AM608" s="104"/>
      <c r="AN608" s="104"/>
      <c r="AO608" s="104"/>
      <c r="AP608" s="104"/>
      <c r="AQ608" s="104"/>
      <c r="AR608" s="104"/>
      <c r="AS608" s="104"/>
      <c r="AT608" s="104"/>
      <c r="AU608" s="104"/>
      <c r="AV608" s="104"/>
    </row>
    <row r="609" spans="3:48" x14ac:dyDescent="0.35">
      <c r="C609" s="176"/>
      <c r="D609" s="176"/>
      <c r="E609" s="176"/>
      <c r="F609" s="176"/>
      <c r="G609" s="175"/>
      <c r="H609" s="175"/>
      <c r="I609" s="175"/>
      <c r="J609" s="175"/>
      <c r="L609" s="175"/>
      <c r="T609" s="176"/>
      <c r="U609" s="176"/>
      <c r="V609" s="176"/>
      <c r="W609" s="176"/>
      <c r="X609" s="175"/>
      <c r="Y609" s="175"/>
      <c r="Z609" s="175"/>
      <c r="AA609" s="175"/>
      <c r="AC609" s="175"/>
      <c r="AL609" s="106"/>
      <c r="AM609" s="104"/>
      <c r="AN609" s="104"/>
      <c r="AO609" s="104"/>
      <c r="AP609" s="104"/>
      <c r="AQ609" s="104"/>
      <c r="AR609" s="104"/>
      <c r="AS609" s="104"/>
      <c r="AT609" s="104"/>
      <c r="AU609" s="104"/>
      <c r="AV609" s="104"/>
    </row>
    <row r="610" spans="3:48" x14ac:dyDescent="0.35">
      <c r="C610" s="176"/>
      <c r="D610" s="176"/>
      <c r="E610" s="176"/>
      <c r="F610" s="176"/>
      <c r="G610" s="175"/>
      <c r="H610" s="175"/>
      <c r="I610" s="175"/>
      <c r="J610" s="175"/>
      <c r="L610" s="175"/>
      <c r="T610" s="176"/>
      <c r="U610" s="176"/>
      <c r="V610" s="176"/>
      <c r="W610" s="176"/>
      <c r="X610" s="175"/>
      <c r="Y610" s="175"/>
      <c r="Z610" s="175"/>
      <c r="AA610" s="175"/>
      <c r="AC610" s="175"/>
      <c r="AL610" s="106"/>
      <c r="AM610" s="104"/>
      <c r="AN610" s="104"/>
      <c r="AO610" s="104"/>
      <c r="AP610" s="104"/>
      <c r="AQ610" s="104"/>
      <c r="AR610" s="104"/>
      <c r="AS610" s="104"/>
      <c r="AT610" s="104"/>
      <c r="AU610" s="104"/>
      <c r="AV610" s="104"/>
    </row>
    <row r="611" spans="3:48" x14ac:dyDescent="0.35">
      <c r="C611" s="176"/>
      <c r="D611" s="176"/>
      <c r="E611" s="176"/>
      <c r="F611" s="176"/>
      <c r="G611" s="175"/>
      <c r="H611" s="175"/>
      <c r="I611" s="175"/>
      <c r="J611" s="175"/>
      <c r="L611" s="175"/>
      <c r="T611" s="176"/>
      <c r="U611" s="176"/>
      <c r="V611" s="176"/>
      <c r="W611" s="176"/>
      <c r="X611" s="175"/>
      <c r="Y611" s="175"/>
      <c r="Z611" s="175"/>
      <c r="AA611" s="175"/>
      <c r="AC611" s="175"/>
      <c r="AL611" s="106"/>
      <c r="AM611" s="104"/>
      <c r="AN611" s="104"/>
      <c r="AO611" s="104"/>
      <c r="AP611" s="104"/>
      <c r="AQ611" s="104"/>
      <c r="AR611" s="104"/>
      <c r="AS611" s="104"/>
      <c r="AT611" s="104"/>
      <c r="AU611" s="104"/>
      <c r="AV611" s="104"/>
    </row>
    <row r="612" spans="3:48" x14ac:dyDescent="0.35">
      <c r="C612" s="176"/>
      <c r="D612" s="176"/>
      <c r="E612" s="176"/>
      <c r="F612" s="176"/>
      <c r="G612" s="175"/>
      <c r="H612" s="175"/>
      <c r="I612" s="175"/>
      <c r="J612" s="175"/>
      <c r="L612" s="175"/>
      <c r="T612" s="176"/>
      <c r="U612" s="176"/>
      <c r="V612" s="176"/>
      <c r="W612" s="176"/>
      <c r="X612" s="175"/>
      <c r="Y612" s="175"/>
      <c r="Z612" s="175"/>
      <c r="AA612" s="175"/>
      <c r="AC612" s="175"/>
      <c r="AL612" s="106"/>
      <c r="AM612" s="104"/>
      <c r="AN612" s="104"/>
      <c r="AO612" s="104"/>
      <c r="AP612" s="104"/>
      <c r="AQ612" s="104"/>
      <c r="AR612" s="104"/>
      <c r="AS612" s="104"/>
      <c r="AT612" s="104"/>
      <c r="AU612" s="104"/>
      <c r="AV612" s="104"/>
    </row>
    <row r="613" spans="3:48" x14ac:dyDescent="0.35">
      <c r="C613" s="176"/>
      <c r="D613" s="176"/>
      <c r="E613" s="176"/>
      <c r="F613" s="176"/>
      <c r="G613" s="175"/>
      <c r="H613" s="175"/>
      <c r="I613" s="175"/>
      <c r="J613" s="175"/>
      <c r="L613" s="175"/>
      <c r="T613" s="176"/>
      <c r="U613" s="176"/>
      <c r="V613" s="176"/>
      <c r="W613" s="176"/>
      <c r="X613" s="175"/>
      <c r="Y613" s="175"/>
      <c r="Z613" s="175"/>
      <c r="AA613" s="175"/>
      <c r="AC613" s="175"/>
      <c r="AL613" s="106"/>
      <c r="AM613" s="104"/>
      <c r="AN613" s="104"/>
      <c r="AO613" s="104"/>
      <c r="AP613" s="104"/>
      <c r="AQ613" s="104"/>
      <c r="AR613" s="104"/>
      <c r="AS613" s="104"/>
      <c r="AT613" s="104"/>
      <c r="AU613" s="104"/>
      <c r="AV613" s="104"/>
    </row>
    <row r="614" spans="3:48" x14ac:dyDescent="0.35">
      <c r="C614" s="176"/>
      <c r="D614" s="176"/>
      <c r="E614" s="176"/>
      <c r="F614" s="176"/>
      <c r="G614" s="175"/>
      <c r="H614" s="175"/>
      <c r="I614" s="175"/>
      <c r="J614" s="175"/>
      <c r="L614" s="175"/>
      <c r="T614" s="176"/>
      <c r="U614" s="176"/>
      <c r="V614" s="176"/>
      <c r="W614" s="176"/>
      <c r="X614" s="175"/>
      <c r="Y614" s="175"/>
      <c r="Z614" s="175"/>
      <c r="AA614" s="175"/>
      <c r="AC614" s="175"/>
      <c r="AL614" s="106"/>
      <c r="AM614" s="104"/>
      <c r="AN614" s="104"/>
      <c r="AO614" s="104"/>
      <c r="AP614" s="104"/>
      <c r="AQ614" s="104"/>
      <c r="AR614" s="104"/>
      <c r="AS614" s="104"/>
      <c r="AT614" s="104"/>
      <c r="AU614" s="104"/>
      <c r="AV614" s="104"/>
    </row>
    <row r="615" spans="3:48" x14ac:dyDescent="0.35">
      <c r="C615" s="176"/>
      <c r="D615" s="176"/>
      <c r="E615" s="176"/>
      <c r="F615" s="176"/>
      <c r="G615" s="175"/>
      <c r="H615" s="175"/>
      <c r="I615" s="175"/>
      <c r="J615" s="175"/>
      <c r="L615" s="175"/>
      <c r="T615" s="176"/>
      <c r="U615" s="176"/>
      <c r="V615" s="176"/>
      <c r="W615" s="176"/>
      <c r="X615" s="175"/>
      <c r="Y615" s="175"/>
      <c r="Z615" s="175"/>
      <c r="AA615" s="175"/>
      <c r="AC615" s="175"/>
      <c r="AL615" s="106"/>
      <c r="AM615" s="104"/>
      <c r="AN615" s="104"/>
      <c r="AO615" s="104"/>
      <c r="AP615" s="104"/>
      <c r="AQ615" s="104"/>
      <c r="AR615" s="104"/>
      <c r="AS615" s="104"/>
      <c r="AT615" s="104"/>
      <c r="AU615" s="104"/>
      <c r="AV615" s="104"/>
    </row>
    <row r="616" spans="3:48" x14ac:dyDescent="0.35">
      <c r="C616" s="176"/>
      <c r="D616" s="176"/>
      <c r="E616" s="176"/>
      <c r="F616" s="176"/>
      <c r="G616" s="175"/>
      <c r="H616" s="175"/>
      <c r="I616" s="175"/>
      <c r="J616" s="175"/>
      <c r="L616" s="175"/>
      <c r="T616" s="176"/>
      <c r="U616" s="176"/>
      <c r="V616" s="176"/>
      <c r="W616" s="176"/>
      <c r="X616" s="175"/>
      <c r="Y616" s="175"/>
      <c r="Z616" s="175"/>
      <c r="AA616" s="175"/>
      <c r="AC616" s="175"/>
      <c r="AL616" s="106"/>
      <c r="AM616" s="104"/>
      <c r="AN616" s="104"/>
      <c r="AO616" s="104"/>
      <c r="AP616" s="104"/>
      <c r="AQ616" s="104"/>
      <c r="AR616" s="104"/>
      <c r="AS616" s="104"/>
      <c r="AT616" s="104"/>
      <c r="AU616" s="104"/>
      <c r="AV616" s="104"/>
    </row>
    <row r="617" spans="3:48" x14ac:dyDescent="0.35">
      <c r="C617" s="176"/>
      <c r="D617" s="176"/>
      <c r="E617" s="176"/>
      <c r="F617" s="176"/>
      <c r="G617" s="175"/>
      <c r="H617" s="175"/>
      <c r="I617" s="175"/>
      <c r="J617" s="175"/>
      <c r="L617" s="175"/>
      <c r="T617" s="176"/>
      <c r="U617" s="176"/>
      <c r="V617" s="176"/>
      <c r="W617" s="176"/>
      <c r="X617" s="175"/>
      <c r="Y617" s="175"/>
      <c r="Z617" s="175"/>
      <c r="AA617" s="175"/>
      <c r="AC617" s="175"/>
      <c r="AL617" s="106"/>
      <c r="AM617" s="104"/>
      <c r="AN617" s="104"/>
      <c r="AO617" s="104"/>
      <c r="AP617" s="104"/>
      <c r="AQ617" s="104"/>
      <c r="AR617" s="104"/>
      <c r="AS617" s="104"/>
      <c r="AT617" s="104"/>
      <c r="AU617" s="104"/>
      <c r="AV617" s="104"/>
    </row>
    <row r="618" spans="3:48" x14ac:dyDescent="0.35">
      <c r="C618" s="176"/>
      <c r="D618" s="176"/>
      <c r="E618" s="176"/>
      <c r="F618" s="176"/>
      <c r="G618" s="175"/>
      <c r="H618" s="175"/>
      <c r="I618" s="175"/>
      <c r="J618" s="175"/>
      <c r="L618" s="175"/>
      <c r="T618" s="176"/>
      <c r="U618" s="176"/>
      <c r="V618" s="176"/>
      <c r="W618" s="176"/>
      <c r="X618" s="175"/>
      <c r="Y618" s="175"/>
      <c r="Z618" s="175"/>
      <c r="AA618" s="175"/>
      <c r="AC618" s="175"/>
      <c r="AL618" s="106"/>
      <c r="AM618" s="104"/>
      <c r="AN618" s="104"/>
      <c r="AO618" s="104"/>
      <c r="AP618" s="104"/>
      <c r="AQ618" s="104"/>
      <c r="AR618" s="104"/>
      <c r="AS618" s="104"/>
      <c r="AT618" s="104"/>
      <c r="AU618" s="104"/>
      <c r="AV618" s="104"/>
    </row>
    <row r="619" spans="3:48" x14ac:dyDescent="0.35">
      <c r="C619" s="176"/>
      <c r="D619" s="176"/>
      <c r="E619" s="176"/>
      <c r="F619" s="176"/>
      <c r="G619" s="175"/>
      <c r="H619" s="175"/>
      <c r="I619" s="175"/>
      <c r="J619" s="175"/>
      <c r="L619" s="175"/>
      <c r="T619" s="176"/>
      <c r="U619" s="176"/>
      <c r="V619" s="176"/>
      <c r="W619" s="176"/>
      <c r="X619" s="175"/>
      <c r="Y619" s="175"/>
      <c r="Z619" s="175"/>
      <c r="AA619" s="175"/>
      <c r="AC619" s="175"/>
      <c r="AL619" s="106"/>
      <c r="AM619" s="104"/>
      <c r="AN619" s="104"/>
      <c r="AO619" s="104"/>
      <c r="AP619" s="104"/>
      <c r="AQ619" s="104"/>
      <c r="AR619" s="104"/>
      <c r="AS619" s="104"/>
      <c r="AT619" s="104"/>
      <c r="AU619" s="104"/>
      <c r="AV619" s="104"/>
    </row>
    <row r="620" spans="3:48" x14ac:dyDescent="0.35">
      <c r="C620" s="176"/>
      <c r="D620" s="176"/>
      <c r="E620" s="176"/>
      <c r="F620" s="176"/>
      <c r="G620" s="175"/>
      <c r="H620" s="175"/>
      <c r="I620" s="175"/>
      <c r="J620" s="175"/>
      <c r="L620" s="175"/>
      <c r="T620" s="176"/>
      <c r="U620" s="176"/>
      <c r="V620" s="176"/>
      <c r="W620" s="176"/>
      <c r="X620" s="175"/>
      <c r="Y620" s="175"/>
      <c r="Z620" s="175"/>
      <c r="AA620" s="175"/>
      <c r="AC620" s="175"/>
      <c r="AL620" s="106"/>
      <c r="AM620" s="104"/>
      <c r="AN620" s="104"/>
      <c r="AO620" s="104"/>
      <c r="AP620" s="104"/>
      <c r="AQ620" s="104"/>
      <c r="AR620" s="104"/>
      <c r="AS620" s="104"/>
      <c r="AT620" s="104"/>
      <c r="AU620" s="104"/>
      <c r="AV620" s="104"/>
    </row>
    <row r="621" spans="3:48" x14ac:dyDescent="0.35">
      <c r="C621" s="176"/>
      <c r="D621" s="176"/>
      <c r="E621" s="176"/>
      <c r="F621" s="176"/>
      <c r="G621" s="175"/>
      <c r="H621" s="175"/>
      <c r="I621" s="175"/>
      <c r="J621" s="175"/>
      <c r="L621" s="175"/>
      <c r="T621" s="176"/>
      <c r="U621" s="176"/>
      <c r="V621" s="176"/>
      <c r="W621" s="176"/>
      <c r="X621" s="175"/>
      <c r="Y621" s="175"/>
      <c r="Z621" s="175"/>
      <c r="AA621" s="175"/>
      <c r="AC621" s="175"/>
      <c r="AL621" s="106"/>
      <c r="AM621" s="104"/>
      <c r="AN621" s="104"/>
      <c r="AO621" s="104"/>
      <c r="AP621" s="104"/>
      <c r="AQ621" s="104"/>
      <c r="AR621" s="104"/>
      <c r="AS621" s="104"/>
      <c r="AT621" s="104"/>
      <c r="AU621" s="104"/>
      <c r="AV621" s="104"/>
    </row>
    <row r="622" spans="3:48" x14ac:dyDescent="0.35">
      <c r="C622" s="176"/>
      <c r="D622" s="176"/>
      <c r="E622" s="176"/>
      <c r="F622" s="176"/>
      <c r="G622" s="175"/>
      <c r="H622" s="175"/>
      <c r="I622" s="175"/>
      <c r="J622" s="175"/>
      <c r="L622" s="175"/>
      <c r="T622" s="176"/>
      <c r="U622" s="176"/>
      <c r="V622" s="176"/>
      <c r="W622" s="176"/>
      <c r="X622" s="175"/>
      <c r="Y622" s="175"/>
      <c r="Z622" s="175"/>
      <c r="AA622" s="175"/>
      <c r="AC622" s="175"/>
      <c r="AL622" s="106"/>
      <c r="AM622" s="104"/>
      <c r="AN622" s="104"/>
      <c r="AO622" s="104"/>
      <c r="AP622" s="104"/>
      <c r="AQ622" s="104"/>
      <c r="AR622" s="104"/>
      <c r="AS622" s="104"/>
      <c r="AT622" s="104"/>
      <c r="AU622" s="104"/>
      <c r="AV622" s="104"/>
    </row>
    <row r="623" spans="3:48" x14ac:dyDescent="0.35">
      <c r="C623" s="176"/>
      <c r="D623" s="176"/>
      <c r="E623" s="176"/>
      <c r="F623" s="176"/>
      <c r="G623" s="175"/>
      <c r="H623" s="175"/>
      <c r="I623" s="175"/>
      <c r="J623" s="175"/>
      <c r="L623" s="175"/>
      <c r="T623" s="176"/>
      <c r="U623" s="176"/>
      <c r="V623" s="176"/>
      <c r="W623" s="176"/>
      <c r="X623" s="175"/>
      <c r="Y623" s="175"/>
      <c r="Z623" s="175"/>
      <c r="AA623" s="175"/>
      <c r="AC623" s="175"/>
      <c r="AL623" s="106"/>
      <c r="AM623" s="104"/>
      <c r="AN623" s="104"/>
      <c r="AO623" s="104"/>
      <c r="AP623" s="104"/>
      <c r="AQ623" s="104"/>
      <c r="AR623" s="104"/>
      <c r="AS623" s="104"/>
      <c r="AT623" s="104"/>
      <c r="AU623" s="104"/>
      <c r="AV623" s="104"/>
    </row>
    <row r="624" spans="3:48" x14ac:dyDescent="0.35">
      <c r="C624" s="176"/>
      <c r="D624" s="176"/>
      <c r="E624" s="176"/>
      <c r="F624" s="176"/>
      <c r="G624" s="175"/>
      <c r="H624" s="175"/>
      <c r="I624" s="175"/>
      <c r="J624" s="175"/>
      <c r="L624" s="175"/>
      <c r="T624" s="176"/>
      <c r="U624" s="176"/>
      <c r="V624" s="176"/>
      <c r="W624" s="176"/>
      <c r="X624" s="175"/>
      <c r="Y624" s="175"/>
      <c r="Z624" s="175"/>
      <c r="AA624" s="175"/>
      <c r="AC624" s="175"/>
      <c r="AL624" s="106"/>
      <c r="AM624" s="104"/>
      <c r="AN624" s="104"/>
      <c r="AO624" s="104"/>
      <c r="AP624" s="104"/>
      <c r="AQ624" s="104"/>
      <c r="AR624" s="104"/>
      <c r="AS624" s="104"/>
      <c r="AT624" s="104"/>
      <c r="AU624" s="104"/>
      <c r="AV624" s="104"/>
    </row>
    <row r="625" spans="3:48" x14ac:dyDescent="0.35">
      <c r="C625" s="176"/>
      <c r="D625" s="176"/>
      <c r="E625" s="176"/>
      <c r="F625" s="176"/>
      <c r="G625" s="175"/>
      <c r="H625" s="175"/>
      <c r="I625" s="175"/>
      <c r="J625" s="175"/>
      <c r="L625" s="175"/>
      <c r="T625" s="176"/>
      <c r="U625" s="176"/>
      <c r="V625" s="176"/>
      <c r="W625" s="176"/>
      <c r="X625" s="175"/>
      <c r="Y625" s="175"/>
      <c r="Z625" s="175"/>
      <c r="AA625" s="175"/>
      <c r="AC625" s="175"/>
      <c r="AL625" s="106"/>
      <c r="AM625" s="104"/>
      <c r="AN625" s="104"/>
      <c r="AO625" s="104"/>
      <c r="AP625" s="104"/>
      <c r="AQ625" s="104"/>
      <c r="AR625" s="104"/>
      <c r="AS625" s="104"/>
      <c r="AT625" s="104"/>
      <c r="AU625" s="104"/>
      <c r="AV625" s="104"/>
    </row>
    <row r="626" spans="3:48" x14ac:dyDescent="0.35">
      <c r="C626" s="176"/>
      <c r="D626" s="176"/>
      <c r="E626" s="176"/>
      <c r="F626" s="176"/>
      <c r="G626" s="175"/>
      <c r="H626" s="175"/>
      <c r="I626" s="175"/>
      <c r="J626" s="175"/>
      <c r="L626" s="175"/>
      <c r="T626" s="176"/>
      <c r="U626" s="176"/>
      <c r="V626" s="176"/>
      <c r="W626" s="176"/>
      <c r="X626" s="175"/>
      <c r="Y626" s="175"/>
      <c r="Z626" s="175"/>
      <c r="AA626" s="175"/>
      <c r="AC626" s="175"/>
      <c r="AL626" s="106"/>
      <c r="AM626" s="104"/>
      <c r="AN626" s="104"/>
      <c r="AO626" s="104"/>
      <c r="AP626" s="104"/>
      <c r="AQ626" s="104"/>
      <c r="AR626" s="104"/>
      <c r="AS626" s="104"/>
      <c r="AT626" s="104"/>
      <c r="AU626" s="104"/>
      <c r="AV626" s="104"/>
    </row>
    <row r="627" spans="3:48" x14ac:dyDescent="0.35">
      <c r="C627" s="176"/>
      <c r="D627" s="176"/>
      <c r="E627" s="176"/>
      <c r="F627" s="176"/>
      <c r="G627" s="175"/>
      <c r="H627" s="175"/>
      <c r="I627" s="175"/>
      <c r="J627" s="175"/>
      <c r="L627" s="175"/>
      <c r="T627" s="176"/>
      <c r="U627" s="176"/>
      <c r="V627" s="176"/>
      <c r="W627" s="176"/>
      <c r="X627" s="175"/>
      <c r="Y627" s="175"/>
      <c r="Z627" s="175"/>
      <c r="AA627" s="175"/>
      <c r="AC627" s="175"/>
      <c r="AL627" s="106"/>
      <c r="AM627" s="104"/>
      <c r="AN627" s="104"/>
      <c r="AO627" s="104"/>
      <c r="AP627" s="104"/>
      <c r="AQ627" s="104"/>
      <c r="AR627" s="104"/>
      <c r="AS627" s="104"/>
      <c r="AT627" s="104"/>
      <c r="AU627" s="104"/>
      <c r="AV627" s="104"/>
    </row>
    <row r="628" spans="3:48" x14ac:dyDescent="0.35">
      <c r="C628" s="176"/>
      <c r="D628" s="176"/>
      <c r="E628" s="176"/>
      <c r="F628" s="176"/>
      <c r="G628" s="175"/>
      <c r="H628" s="175"/>
      <c r="I628" s="175"/>
      <c r="J628" s="175"/>
      <c r="L628" s="175"/>
      <c r="T628" s="176"/>
      <c r="U628" s="176"/>
      <c r="V628" s="176"/>
      <c r="W628" s="176"/>
      <c r="X628" s="175"/>
      <c r="Y628" s="175"/>
      <c r="Z628" s="175"/>
      <c r="AA628" s="175"/>
      <c r="AC628" s="175"/>
      <c r="AL628" s="106"/>
      <c r="AM628" s="104"/>
      <c r="AN628" s="104"/>
      <c r="AO628" s="104"/>
      <c r="AP628" s="104"/>
      <c r="AQ628" s="104"/>
      <c r="AR628" s="104"/>
      <c r="AS628" s="104"/>
      <c r="AT628" s="104"/>
      <c r="AU628" s="104"/>
      <c r="AV628" s="104"/>
    </row>
    <row r="629" spans="3:48" x14ac:dyDescent="0.35">
      <c r="C629" s="176"/>
      <c r="D629" s="176"/>
      <c r="E629" s="176"/>
      <c r="F629" s="176"/>
      <c r="G629" s="175"/>
      <c r="H629" s="175"/>
      <c r="I629" s="175"/>
      <c r="J629" s="175"/>
      <c r="L629" s="175"/>
      <c r="T629" s="176"/>
      <c r="U629" s="176"/>
      <c r="V629" s="176"/>
      <c r="W629" s="176"/>
      <c r="X629" s="175"/>
      <c r="Y629" s="175"/>
      <c r="Z629" s="175"/>
      <c r="AA629" s="175"/>
      <c r="AC629" s="175"/>
      <c r="AL629" s="106"/>
      <c r="AM629" s="104"/>
      <c r="AN629" s="104"/>
      <c r="AO629" s="104"/>
      <c r="AP629" s="104"/>
      <c r="AQ629" s="104"/>
      <c r="AR629" s="104"/>
      <c r="AS629" s="104"/>
      <c r="AT629" s="104"/>
      <c r="AU629" s="104"/>
      <c r="AV629" s="104"/>
    </row>
    <row r="630" spans="3:48" x14ac:dyDescent="0.35">
      <c r="C630" s="176"/>
      <c r="D630" s="176"/>
      <c r="E630" s="176"/>
      <c r="F630" s="176"/>
      <c r="G630" s="175"/>
      <c r="H630" s="175"/>
      <c r="I630" s="175"/>
      <c r="J630" s="175"/>
      <c r="L630" s="175"/>
      <c r="T630" s="176"/>
      <c r="U630" s="176"/>
      <c r="V630" s="176"/>
      <c r="W630" s="176"/>
      <c r="X630" s="175"/>
      <c r="Y630" s="175"/>
      <c r="Z630" s="175"/>
      <c r="AA630" s="175"/>
      <c r="AC630" s="175"/>
      <c r="AL630" s="106"/>
      <c r="AM630" s="104"/>
      <c r="AN630" s="104"/>
      <c r="AO630" s="104"/>
      <c r="AP630" s="104"/>
      <c r="AQ630" s="104"/>
      <c r="AR630" s="104"/>
      <c r="AS630" s="104"/>
      <c r="AT630" s="104"/>
      <c r="AU630" s="104"/>
      <c r="AV630" s="104"/>
    </row>
    <row r="631" spans="3:48" x14ac:dyDescent="0.35">
      <c r="C631" s="176"/>
      <c r="D631" s="176"/>
      <c r="E631" s="176"/>
      <c r="F631" s="176"/>
      <c r="G631" s="175"/>
      <c r="H631" s="175"/>
      <c r="I631" s="175"/>
      <c r="J631" s="175"/>
      <c r="L631" s="175"/>
      <c r="T631" s="176"/>
      <c r="U631" s="176"/>
      <c r="V631" s="176"/>
      <c r="W631" s="176"/>
      <c r="X631" s="175"/>
      <c r="Y631" s="175"/>
      <c r="Z631" s="175"/>
      <c r="AA631" s="175"/>
      <c r="AC631" s="175"/>
      <c r="AL631" s="106"/>
      <c r="AM631" s="104"/>
      <c r="AN631" s="104"/>
      <c r="AO631" s="104"/>
      <c r="AP631" s="104"/>
      <c r="AQ631" s="104"/>
      <c r="AR631" s="104"/>
      <c r="AS631" s="104"/>
      <c r="AT631" s="104"/>
      <c r="AU631" s="104"/>
      <c r="AV631" s="104"/>
    </row>
    <row r="632" spans="3:48" x14ac:dyDescent="0.35">
      <c r="C632" s="176"/>
      <c r="D632" s="176"/>
      <c r="E632" s="176"/>
      <c r="F632" s="176"/>
      <c r="G632" s="175"/>
      <c r="H632" s="175"/>
      <c r="I632" s="175"/>
      <c r="J632" s="175"/>
      <c r="L632" s="175"/>
      <c r="T632" s="176"/>
      <c r="U632" s="176"/>
      <c r="V632" s="176"/>
      <c r="W632" s="176"/>
      <c r="X632" s="175"/>
      <c r="Y632" s="175"/>
      <c r="Z632" s="175"/>
      <c r="AA632" s="175"/>
      <c r="AC632" s="175"/>
      <c r="AL632" s="106"/>
      <c r="AM632" s="104"/>
      <c r="AN632" s="104"/>
      <c r="AO632" s="104"/>
      <c r="AP632" s="104"/>
      <c r="AQ632" s="104"/>
      <c r="AR632" s="104"/>
      <c r="AS632" s="104"/>
      <c r="AT632" s="104"/>
      <c r="AU632" s="104"/>
      <c r="AV632" s="104"/>
    </row>
    <row r="633" spans="3:48" x14ac:dyDescent="0.35">
      <c r="C633" s="176"/>
      <c r="D633" s="176"/>
      <c r="E633" s="176"/>
      <c r="F633" s="176"/>
      <c r="G633" s="175"/>
      <c r="H633" s="175"/>
      <c r="I633" s="175"/>
      <c r="J633" s="175"/>
      <c r="L633" s="175"/>
      <c r="T633" s="176"/>
      <c r="U633" s="176"/>
      <c r="V633" s="176"/>
      <c r="W633" s="176"/>
      <c r="X633" s="175"/>
      <c r="Y633" s="175"/>
      <c r="Z633" s="175"/>
      <c r="AA633" s="175"/>
      <c r="AC633" s="175"/>
      <c r="AL633" s="106"/>
      <c r="AM633" s="104"/>
      <c r="AN633" s="104"/>
      <c r="AO633" s="104"/>
      <c r="AP633" s="104"/>
      <c r="AQ633" s="104"/>
      <c r="AR633" s="104"/>
      <c r="AS633" s="104"/>
      <c r="AT633" s="104"/>
      <c r="AU633" s="104"/>
      <c r="AV633" s="104"/>
    </row>
    <row r="634" spans="3:48" x14ac:dyDescent="0.35">
      <c r="C634" s="176"/>
      <c r="D634" s="176"/>
      <c r="E634" s="176"/>
      <c r="F634" s="176"/>
      <c r="G634" s="175"/>
      <c r="H634" s="175"/>
      <c r="I634" s="175"/>
      <c r="J634" s="175"/>
      <c r="L634" s="175"/>
      <c r="T634" s="176"/>
      <c r="U634" s="176"/>
      <c r="V634" s="176"/>
      <c r="W634" s="176"/>
      <c r="X634" s="175"/>
      <c r="Y634" s="175"/>
      <c r="Z634" s="175"/>
      <c r="AA634" s="175"/>
      <c r="AC634" s="175"/>
      <c r="AL634" s="106"/>
      <c r="AM634" s="104"/>
      <c r="AN634" s="104"/>
      <c r="AO634" s="104"/>
      <c r="AP634" s="104"/>
      <c r="AQ634" s="104"/>
      <c r="AR634" s="104"/>
      <c r="AS634" s="104"/>
      <c r="AT634" s="104"/>
      <c r="AU634" s="104"/>
      <c r="AV634" s="104"/>
    </row>
    <row r="635" spans="3:48" x14ac:dyDescent="0.35">
      <c r="C635" s="176"/>
      <c r="D635" s="176"/>
      <c r="E635" s="176"/>
      <c r="F635" s="176"/>
      <c r="G635" s="175"/>
      <c r="H635" s="175"/>
      <c r="I635" s="175"/>
      <c r="J635" s="175"/>
      <c r="L635" s="175"/>
      <c r="T635" s="176"/>
      <c r="U635" s="176"/>
      <c r="V635" s="176"/>
      <c r="W635" s="176"/>
      <c r="X635" s="175"/>
      <c r="Y635" s="175"/>
      <c r="Z635" s="175"/>
      <c r="AA635" s="175"/>
      <c r="AC635" s="175"/>
      <c r="AL635" s="106"/>
      <c r="AM635" s="104"/>
      <c r="AN635" s="104"/>
      <c r="AO635" s="104"/>
      <c r="AP635" s="104"/>
      <c r="AQ635" s="104"/>
      <c r="AR635" s="104"/>
      <c r="AS635" s="104"/>
      <c r="AT635" s="104"/>
      <c r="AU635" s="104"/>
      <c r="AV635" s="104"/>
    </row>
    <row r="636" spans="3:48" x14ac:dyDescent="0.35">
      <c r="C636" s="176"/>
      <c r="D636" s="176"/>
      <c r="E636" s="176"/>
      <c r="F636" s="176"/>
      <c r="G636" s="175"/>
      <c r="H636" s="175"/>
      <c r="I636" s="175"/>
      <c r="J636" s="175"/>
      <c r="L636" s="175"/>
      <c r="T636" s="176"/>
      <c r="U636" s="176"/>
      <c r="V636" s="176"/>
      <c r="W636" s="176"/>
      <c r="X636" s="175"/>
      <c r="Y636" s="175"/>
      <c r="Z636" s="175"/>
      <c r="AA636" s="175"/>
      <c r="AC636" s="175"/>
      <c r="AL636" s="106"/>
      <c r="AM636" s="104"/>
      <c r="AN636" s="104"/>
      <c r="AO636" s="104"/>
      <c r="AP636" s="104"/>
      <c r="AQ636" s="104"/>
      <c r="AR636" s="104"/>
      <c r="AS636" s="104"/>
      <c r="AT636" s="104"/>
      <c r="AU636" s="104"/>
      <c r="AV636" s="104"/>
    </row>
    <row r="637" spans="3:48" x14ac:dyDescent="0.35">
      <c r="C637" s="176"/>
      <c r="D637" s="176"/>
      <c r="E637" s="176"/>
      <c r="F637" s="176"/>
      <c r="G637" s="175"/>
      <c r="H637" s="175"/>
      <c r="I637" s="175"/>
      <c r="J637" s="175"/>
      <c r="L637" s="175"/>
      <c r="T637" s="176"/>
      <c r="U637" s="176"/>
      <c r="V637" s="176"/>
      <c r="W637" s="176"/>
      <c r="X637" s="175"/>
      <c r="Y637" s="175"/>
      <c r="Z637" s="175"/>
      <c r="AA637" s="175"/>
      <c r="AC637" s="175"/>
      <c r="AL637" s="106"/>
      <c r="AM637" s="104"/>
      <c r="AN637" s="104"/>
      <c r="AO637" s="104"/>
      <c r="AP637" s="104"/>
      <c r="AQ637" s="104"/>
      <c r="AR637" s="104"/>
      <c r="AS637" s="104"/>
      <c r="AT637" s="104"/>
      <c r="AU637" s="104"/>
      <c r="AV637" s="104"/>
    </row>
    <row r="638" spans="3:48" x14ac:dyDescent="0.35">
      <c r="C638" s="176"/>
      <c r="D638" s="176"/>
      <c r="E638" s="176"/>
      <c r="F638" s="176"/>
      <c r="G638" s="175"/>
      <c r="H638" s="175"/>
      <c r="I638" s="175"/>
      <c r="J638" s="175"/>
      <c r="L638" s="175"/>
      <c r="T638" s="176"/>
      <c r="U638" s="176"/>
      <c r="V638" s="176"/>
      <c r="W638" s="176"/>
      <c r="X638" s="175"/>
      <c r="Y638" s="175"/>
      <c r="Z638" s="175"/>
      <c r="AA638" s="175"/>
      <c r="AC638" s="175"/>
      <c r="AL638" s="106"/>
      <c r="AM638" s="104"/>
      <c r="AN638" s="104"/>
      <c r="AO638" s="104"/>
      <c r="AP638" s="104"/>
      <c r="AQ638" s="104"/>
      <c r="AR638" s="104"/>
      <c r="AS638" s="104"/>
      <c r="AT638" s="104"/>
      <c r="AU638" s="104"/>
      <c r="AV638" s="104"/>
    </row>
    <row r="639" spans="3:48" x14ac:dyDescent="0.35">
      <c r="C639" s="176"/>
      <c r="D639" s="176"/>
      <c r="E639" s="176"/>
      <c r="F639" s="176"/>
      <c r="G639" s="175"/>
      <c r="H639" s="175"/>
      <c r="I639" s="175"/>
      <c r="J639" s="175"/>
      <c r="L639" s="175"/>
      <c r="T639" s="176"/>
      <c r="U639" s="176"/>
      <c r="V639" s="176"/>
      <c r="W639" s="176"/>
      <c r="X639" s="175"/>
      <c r="Y639" s="175"/>
      <c r="Z639" s="175"/>
      <c r="AA639" s="175"/>
      <c r="AC639" s="175"/>
      <c r="AL639" s="106"/>
      <c r="AM639" s="104"/>
      <c r="AN639" s="104"/>
      <c r="AO639" s="104"/>
      <c r="AP639" s="104"/>
      <c r="AQ639" s="104"/>
      <c r="AR639" s="104"/>
      <c r="AS639" s="104"/>
      <c r="AT639" s="104"/>
      <c r="AU639" s="104"/>
      <c r="AV639" s="104"/>
    </row>
    <row r="640" spans="3:48" x14ac:dyDescent="0.35">
      <c r="C640" s="176"/>
      <c r="D640" s="176"/>
      <c r="E640" s="176"/>
      <c r="F640" s="176"/>
      <c r="G640" s="175"/>
      <c r="H640" s="175"/>
      <c r="I640" s="175"/>
      <c r="J640" s="175"/>
      <c r="L640" s="175"/>
      <c r="T640" s="176"/>
      <c r="U640" s="176"/>
      <c r="V640" s="176"/>
      <c r="W640" s="176"/>
      <c r="X640" s="175"/>
      <c r="Y640" s="175"/>
      <c r="Z640" s="175"/>
      <c r="AA640" s="175"/>
      <c r="AC640" s="175"/>
      <c r="AL640" s="106"/>
      <c r="AM640" s="104"/>
      <c r="AN640" s="104"/>
      <c r="AO640" s="104"/>
      <c r="AP640" s="104"/>
      <c r="AQ640" s="104"/>
      <c r="AR640" s="104"/>
      <c r="AS640" s="104"/>
      <c r="AT640" s="104"/>
      <c r="AU640" s="104"/>
      <c r="AV640" s="104"/>
    </row>
    <row r="641" spans="3:48" x14ac:dyDescent="0.35">
      <c r="C641" s="176"/>
      <c r="D641" s="176"/>
      <c r="E641" s="176"/>
      <c r="F641" s="176"/>
      <c r="G641" s="175"/>
      <c r="H641" s="175"/>
      <c r="I641" s="175"/>
      <c r="J641" s="175"/>
      <c r="L641" s="175"/>
      <c r="T641" s="176"/>
      <c r="U641" s="176"/>
      <c r="V641" s="176"/>
      <c r="W641" s="176"/>
      <c r="X641" s="175"/>
      <c r="Y641" s="175"/>
      <c r="Z641" s="175"/>
      <c r="AA641" s="175"/>
      <c r="AC641" s="175"/>
      <c r="AL641" s="106"/>
      <c r="AM641" s="104"/>
      <c r="AN641" s="104"/>
      <c r="AO641" s="104"/>
      <c r="AP641" s="104"/>
      <c r="AQ641" s="104"/>
      <c r="AR641" s="104"/>
      <c r="AS641" s="104"/>
      <c r="AT641" s="104"/>
      <c r="AU641" s="104"/>
      <c r="AV641" s="104"/>
    </row>
    <row r="642" spans="3:48" x14ac:dyDescent="0.35">
      <c r="C642" s="176"/>
      <c r="D642" s="176"/>
      <c r="E642" s="176"/>
      <c r="F642" s="176"/>
      <c r="G642" s="175"/>
      <c r="H642" s="175"/>
      <c r="I642" s="175"/>
      <c r="J642" s="175"/>
      <c r="L642" s="175"/>
      <c r="T642" s="176"/>
      <c r="U642" s="176"/>
      <c r="V642" s="176"/>
      <c r="W642" s="176"/>
      <c r="X642" s="175"/>
      <c r="Y642" s="175"/>
      <c r="Z642" s="175"/>
      <c r="AA642" s="175"/>
      <c r="AC642" s="175"/>
      <c r="AL642" s="106"/>
      <c r="AM642" s="104"/>
      <c r="AN642" s="104"/>
      <c r="AO642" s="104"/>
      <c r="AP642" s="104"/>
      <c r="AQ642" s="104"/>
      <c r="AR642" s="104"/>
      <c r="AS642" s="104"/>
      <c r="AT642" s="104"/>
      <c r="AU642" s="104"/>
      <c r="AV642" s="104"/>
    </row>
    <row r="643" spans="3:48" x14ac:dyDescent="0.35">
      <c r="C643" s="176"/>
      <c r="D643" s="176"/>
      <c r="E643" s="176"/>
      <c r="F643" s="176"/>
      <c r="G643" s="175"/>
      <c r="H643" s="175"/>
      <c r="I643" s="175"/>
      <c r="J643" s="175"/>
      <c r="L643" s="175"/>
      <c r="T643" s="176"/>
      <c r="U643" s="176"/>
      <c r="V643" s="176"/>
      <c r="W643" s="176"/>
      <c r="X643" s="175"/>
      <c r="Y643" s="175"/>
      <c r="Z643" s="175"/>
      <c r="AA643" s="175"/>
      <c r="AC643" s="175"/>
      <c r="AL643" s="106"/>
      <c r="AM643" s="104"/>
      <c r="AN643" s="104"/>
      <c r="AO643" s="104"/>
      <c r="AP643" s="104"/>
      <c r="AQ643" s="104"/>
      <c r="AR643" s="104"/>
      <c r="AS643" s="104"/>
      <c r="AT643" s="104"/>
      <c r="AU643" s="104"/>
      <c r="AV643" s="104"/>
    </row>
    <row r="644" spans="3:48" x14ac:dyDescent="0.35">
      <c r="C644" s="176"/>
      <c r="D644" s="176"/>
      <c r="E644" s="176"/>
      <c r="F644" s="176"/>
      <c r="G644" s="175"/>
      <c r="H644" s="175"/>
      <c r="I644" s="175"/>
      <c r="J644" s="175"/>
      <c r="L644" s="175"/>
      <c r="T644" s="176"/>
      <c r="U644" s="176"/>
      <c r="V644" s="176"/>
      <c r="W644" s="176"/>
      <c r="X644" s="175"/>
      <c r="Y644" s="175"/>
      <c r="Z644" s="175"/>
      <c r="AA644" s="175"/>
      <c r="AC644" s="175"/>
      <c r="AL644" s="106"/>
      <c r="AM644" s="104"/>
      <c r="AN644" s="104"/>
      <c r="AO644" s="104"/>
      <c r="AP644" s="104"/>
      <c r="AQ644" s="104"/>
      <c r="AR644" s="104"/>
      <c r="AS644" s="104"/>
      <c r="AT644" s="104"/>
      <c r="AU644" s="104"/>
      <c r="AV644" s="104"/>
    </row>
    <row r="645" spans="3:48" x14ac:dyDescent="0.35">
      <c r="C645" s="176"/>
      <c r="D645" s="176"/>
      <c r="E645" s="176"/>
      <c r="F645" s="176"/>
      <c r="G645" s="175"/>
      <c r="H645" s="175"/>
      <c r="I645" s="175"/>
      <c r="J645" s="175"/>
      <c r="L645" s="175"/>
      <c r="T645" s="176"/>
      <c r="U645" s="176"/>
      <c r="V645" s="176"/>
      <c r="W645" s="176"/>
      <c r="X645" s="175"/>
      <c r="Y645" s="175"/>
      <c r="Z645" s="175"/>
      <c r="AA645" s="175"/>
      <c r="AC645" s="175"/>
      <c r="AL645" s="106"/>
      <c r="AM645" s="104"/>
      <c r="AN645" s="104"/>
      <c r="AO645" s="104"/>
      <c r="AP645" s="104"/>
      <c r="AQ645" s="104"/>
      <c r="AR645" s="104"/>
      <c r="AS645" s="104"/>
      <c r="AT645" s="104"/>
      <c r="AU645" s="104"/>
      <c r="AV645" s="104"/>
    </row>
    <row r="646" spans="3:48" x14ac:dyDescent="0.35">
      <c r="C646" s="176"/>
      <c r="D646" s="176"/>
      <c r="E646" s="176"/>
      <c r="F646" s="176"/>
      <c r="G646" s="175"/>
      <c r="H646" s="175"/>
      <c r="I646" s="175"/>
      <c r="J646" s="175"/>
      <c r="L646" s="175"/>
      <c r="T646" s="176"/>
      <c r="U646" s="176"/>
      <c r="V646" s="176"/>
      <c r="W646" s="176"/>
      <c r="X646" s="175"/>
      <c r="Y646" s="175"/>
      <c r="Z646" s="175"/>
      <c r="AA646" s="175"/>
      <c r="AC646" s="175"/>
      <c r="AL646" s="106"/>
      <c r="AM646" s="104"/>
      <c r="AN646" s="104"/>
      <c r="AO646" s="104"/>
      <c r="AP646" s="104"/>
      <c r="AQ646" s="104"/>
      <c r="AR646" s="104"/>
      <c r="AS646" s="104"/>
      <c r="AT646" s="104"/>
      <c r="AU646" s="104"/>
      <c r="AV646" s="104"/>
    </row>
    <row r="647" spans="3:48" x14ac:dyDescent="0.35">
      <c r="C647" s="176"/>
      <c r="D647" s="176"/>
      <c r="E647" s="176"/>
      <c r="F647" s="176"/>
      <c r="G647" s="175"/>
      <c r="H647" s="175"/>
      <c r="I647" s="175"/>
      <c r="J647" s="175"/>
      <c r="L647" s="175"/>
      <c r="T647" s="176"/>
      <c r="U647" s="176"/>
      <c r="V647" s="176"/>
      <c r="W647" s="176"/>
      <c r="X647" s="175"/>
      <c r="Y647" s="175"/>
      <c r="Z647" s="175"/>
      <c r="AA647" s="175"/>
      <c r="AC647" s="175"/>
      <c r="AL647" s="106"/>
      <c r="AM647" s="104"/>
      <c r="AN647" s="104"/>
      <c r="AO647" s="104"/>
      <c r="AP647" s="104"/>
      <c r="AQ647" s="104"/>
      <c r="AR647" s="104"/>
      <c r="AS647" s="104"/>
      <c r="AT647" s="104"/>
      <c r="AU647" s="104"/>
      <c r="AV647" s="104"/>
    </row>
    <row r="648" spans="3:48" x14ac:dyDescent="0.35">
      <c r="C648" s="176"/>
      <c r="D648" s="176"/>
      <c r="E648" s="176"/>
      <c r="F648" s="176"/>
      <c r="G648" s="175"/>
      <c r="H648" s="175"/>
      <c r="I648" s="175"/>
      <c r="J648" s="175"/>
      <c r="L648" s="175"/>
      <c r="T648" s="176"/>
      <c r="U648" s="176"/>
      <c r="V648" s="176"/>
      <c r="W648" s="176"/>
      <c r="X648" s="175"/>
      <c r="Y648" s="175"/>
      <c r="Z648" s="175"/>
      <c r="AA648" s="175"/>
      <c r="AC648" s="175"/>
      <c r="AL648" s="106"/>
      <c r="AM648" s="104"/>
      <c r="AN648" s="104"/>
      <c r="AO648" s="104"/>
      <c r="AP648" s="104"/>
      <c r="AQ648" s="104"/>
      <c r="AR648" s="104"/>
      <c r="AS648" s="104"/>
      <c r="AT648" s="104"/>
      <c r="AU648" s="104"/>
      <c r="AV648" s="104"/>
    </row>
    <row r="649" spans="3:48" x14ac:dyDescent="0.35">
      <c r="C649" s="176"/>
      <c r="D649" s="176"/>
      <c r="E649" s="176"/>
      <c r="F649" s="176"/>
      <c r="G649" s="175"/>
      <c r="H649" s="175"/>
      <c r="I649" s="175"/>
      <c r="J649" s="175"/>
      <c r="L649" s="175"/>
      <c r="T649" s="176"/>
      <c r="U649" s="176"/>
      <c r="V649" s="176"/>
      <c r="W649" s="176"/>
      <c r="X649" s="175"/>
      <c r="Y649" s="175"/>
      <c r="Z649" s="175"/>
      <c r="AA649" s="175"/>
      <c r="AC649" s="175"/>
      <c r="AL649" s="106"/>
      <c r="AM649" s="104"/>
      <c r="AN649" s="104"/>
      <c r="AO649" s="104"/>
      <c r="AP649" s="104"/>
      <c r="AQ649" s="104"/>
      <c r="AR649" s="104"/>
      <c r="AS649" s="104"/>
      <c r="AT649" s="104"/>
      <c r="AU649" s="104"/>
      <c r="AV649" s="104"/>
    </row>
    <row r="650" spans="3:48" x14ac:dyDescent="0.35">
      <c r="C650" s="176"/>
      <c r="D650" s="176"/>
      <c r="E650" s="176"/>
      <c r="F650" s="176"/>
      <c r="G650" s="175"/>
      <c r="H650" s="175"/>
      <c r="I650" s="175"/>
      <c r="J650" s="175"/>
      <c r="L650" s="175"/>
      <c r="T650" s="176"/>
      <c r="U650" s="176"/>
      <c r="V650" s="176"/>
      <c r="W650" s="176"/>
      <c r="X650" s="175"/>
      <c r="Y650" s="175"/>
      <c r="Z650" s="175"/>
      <c r="AA650" s="175"/>
      <c r="AC650" s="175"/>
      <c r="AL650" s="106"/>
      <c r="AM650" s="104"/>
      <c r="AN650" s="104"/>
      <c r="AO650" s="104"/>
      <c r="AP650" s="104"/>
      <c r="AQ650" s="104"/>
      <c r="AR650" s="104"/>
      <c r="AS650" s="104"/>
      <c r="AT650" s="104"/>
      <c r="AU650" s="104"/>
      <c r="AV650" s="104"/>
    </row>
    <row r="651" spans="3:48" x14ac:dyDescent="0.35">
      <c r="C651" s="176"/>
      <c r="D651" s="176"/>
      <c r="E651" s="176"/>
      <c r="F651" s="176"/>
      <c r="G651" s="175"/>
      <c r="H651" s="175"/>
      <c r="I651" s="175"/>
      <c r="J651" s="175"/>
      <c r="L651" s="175"/>
      <c r="T651" s="176"/>
      <c r="U651" s="176"/>
      <c r="V651" s="176"/>
      <c r="W651" s="176"/>
      <c r="X651" s="175"/>
      <c r="Y651" s="175"/>
      <c r="Z651" s="175"/>
      <c r="AA651" s="175"/>
      <c r="AC651" s="175"/>
      <c r="AL651" s="106"/>
      <c r="AM651" s="104"/>
      <c r="AN651" s="104"/>
      <c r="AO651" s="104"/>
      <c r="AP651" s="104"/>
      <c r="AQ651" s="104"/>
      <c r="AR651" s="104"/>
      <c r="AS651" s="104"/>
      <c r="AT651" s="104"/>
      <c r="AU651" s="104"/>
      <c r="AV651" s="104"/>
    </row>
    <row r="652" spans="3:48" x14ac:dyDescent="0.35">
      <c r="C652" s="176"/>
      <c r="D652" s="176"/>
      <c r="E652" s="176"/>
      <c r="F652" s="176"/>
      <c r="G652" s="175"/>
      <c r="H652" s="175"/>
      <c r="I652" s="175"/>
      <c r="J652" s="175"/>
      <c r="L652" s="175"/>
      <c r="T652" s="176"/>
      <c r="U652" s="176"/>
      <c r="V652" s="176"/>
      <c r="W652" s="176"/>
      <c r="X652" s="175"/>
      <c r="Y652" s="175"/>
      <c r="Z652" s="175"/>
      <c r="AA652" s="175"/>
      <c r="AC652" s="175"/>
      <c r="AL652" s="106"/>
      <c r="AM652" s="104"/>
      <c r="AN652" s="104"/>
      <c r="AO652" s="104"/>
      <c r="AP652" s="104"/>
      <c r="AQ652" s="104"/>
      <c r="AR652" s="104"/>
      <c r="AS652" s="104"/>
      <c r="AT652" s="104"/>
      <c r="AU652" s="104"/>
      <c r="AV652" s="104"/>
    </row>
    <row r="653" spans="3:48" x14ac:dyDescent="0.35">
      <c r="C653" s="176"/>
      <c r="D653" s="176"/>
      <c r="E653" s="176"/>
      <c r="F653" s="176"/>
      <c r="G653" s="175"/>
      <c r="H653" s="175"/>
      <c r="I653" s="175"/>
      <c r="J653" s="175"/>
      <c r="L653" s="175"/>
      <c r="T653" s="176"/>
      <c r="U653" s="176"/>
      <c r="V653" s="176"/>
      <c r="W653" s="176"/>
      <c r="X653" s="175"/>
      <c r="Y653" s="175"/>
      <c r="Z653" s="175"/>
      <c r="AA653" s="175"/>
      <c r="AC653" s="175"/>
      <c r="AL653" s="106"/>
      <c r="AM653" s="104"/>
      <c r="AN653" s="104"/>
      <c r="AO653" s="104"/>
      <c r="AP653" s="104"/>
      <c r="AQ653" s="104"/>
      <c r="AR653" s="104"/>
      <c r="AS653" s="104"/>
      <c r="AT653" s="104"/>
      <c r="AU653" s="104"/>
      <c r="AV653" s="104"/>
    </row>
    <row r="654" spans="3:48" x14ac:dyDescent="0.35">
      <c r="C654" s="176"/>
      <c r="D654" s="176"/>
      <c r="E654" s="176"/>
      <c r="F654" s="176"/>
      <c r="G654" s="175"/>
      <c r="H654" s="175"/>
      <c r="I654" s="175"/>
      <c r="J654" s="175"/>
      <c r="L654" s="175"/>
      <c r="T654" s="176"/>
      <c r="U654" s="176"/>
      <c r="V654" s="176"/>
      <c r="W654" s="176"/>
      <c r="X654" s="175"/>
      <c r="Y654" s="175"/>
      <c r="Z654" s="175"/>
      <c r="AA654" s="175"/>
      <c r="AC654" s="175"/>
      <c r="AL654" s="106"/>
      <c r="AM654" s="104"/>
      <c r="AN654" s="104"/>
      <c r="AO654" s="104"/>
      <c r="AP654" s="104"/>
      <c r="AQ654" s="104"/>
      <c r="AR654" s="104"/>
      <c r="AS654" s="104"/>
      <c r="AT654" s="104"/>
      <c r="AU654" s="104"/>
      <c r="AV654" s="104"/>
    </row>
    <row r="655" spans="3:48" x14ac:dyDescent="0.35">
      <c r="C655" s="176"/>
      <c r="D655" s="176"/>
      <c r="E655" s="176"/>
      <c r="F655" s="176"/>
      <c r="G655" s="175"/>
      <c r="H655" s="175"/>
      <c r="I655" s="175"/>
      <c r="J655" s="175"/>
      <c r="L655" s="175"/>
      <c r="T655" s="176"/>
      <c r="U655" s="176"/>
      <c r="V655" s="176"/>
      <c r="W655" s="176"/>
      <c r="X655" s="175"/>
      <c r="Y655" s="175"/>
      <c r="Z655" s="175"/>
      <c r="AA655" s="175"/>
      <c r="AC655" s="175"/>
      <c r="AL655" s="106"/>
      <c r="AM655" s="104"/>
      <c r="AN655" s="104"/>
      <c r="AO655" s="104"/>
      <c r="AP655" s="104"/>
      <c r="AQ655" s="104"/>
      <c r="AR655" s="104"/>
      <c r="AS655" s="104"/>
      <c r="AT655" s="104"/>
      <c r="AU655" s="104"/>
      <c r="AV655" s="104"/>
    </row>
    <row r="656" spans="3:48" x14ac:dyDescent="0.35">
      <c r="C656" s="176"/>
      <c r="D656" s="176"/>
      <c r="E656" s="176"/>
      <c r="F656" s="176"/>
      <c r="G656" s="175"/>
      <c r="H656" s="175"/>
      <c r="I656" s="175"/>
      <c r="J656" s="175"/>
      <c r="L656" s="175"/>
      <c r="T656" s="176"/>
      <c r="U656" s="176"/>
      <c r="V656" s="176"/>
      <c r="W656" s="176"/>
      <c r="X656" s="175"/>
      <c r="Y656" s="175"/>
      <c r="Z656" s="175"/>
      <c r="AA656" s="175"/>
      <c r="AC656" s="175"/>
      <c r="AL656" s="106"/>
      <c r="AM656" s="104"/>
      <c r="AN656" s="104"/>
      <c r="AO656" s="104"/>
      <c r="AP656" s="104"/>
      <c r="AQ656" s="104"/>
      <c r="AR656" s="104"/>
      <c r="AS656" s="104"/>
      <c r="AT656" s="104"/>
      <c r="AU656" s="104"/>
      <c r="AV656" s="104"/>
    </row>
    <row r="657" spans="3:48" x14ac:dyDescent="0.35">
      <c r="C657" s="176"/>
      <c r="D657" s="176"/>
      <c r="E657" s="176"/>
      <c r="F657" s="176"/>
      <c r="G657" s="175"/>
      <c r="H657" s="175"/>
      <c r="I657" s="175"/>
      <c r="J657" s="175"/>
      <c r="L657" s="175"/>
      <c r="T657" s="176"/>
      <c r="U657" s="176"/>
      <c r="V657" s="176"/>
      <c r="W657" s="176"/>
      <c r="X657" s="175"/>
      <c r="Y657" s="175"/>
      <c r="Z657" s="175"/>
      <c r="AA657" s="175"/>
      <c r="AC657" s="175"/>
      <c r="AL657" s="106"/>
      <c r="AM657" s="104"/>
      <c r="AN657" s="104"/>
      <c r="AO657" s="104"/>
      <c r="AP657" s="104"/>
      <c r="AQ657" s="104"/>
      <c r="AR657" s="104"/>
      <c r="AS657" s="104"/>
      <c r="AT657" s="104"/>
      <c r="AU657" s="104"/>
      <c r="AV657" s="104"/>
    </row>
    <row r="658" spans="3:48" x14ac:dyDescent="0.35">
      <c r="C658" s="176"/>
      <c r="D658" s="176"/>
      <c r="E658" s="176"/>
      <c r="F658" s="176"/>
      <c r="G658" s="175"/>
      <c r="H658" s="175"/>
      <c r="I658" s="175"/>
      <c r="J658" s="175"/>
      <c r="L658" s="175"/>
      <c r="T658" s="176"/>
      <c r="U658" s="176"/>
      <c r="V658" s="176"/>
      <c r="W658" s="176"/>
      <c r="X658" s="175"/>
      <c r="Y658" s="175"/>
      <c r="Z658" s="175"/>
      <c r="AA658" s="175"/>
      <c r="AC658" s="175"/>
      <c r="AL658" s="106"/>
      <c r="AM658" s="104"/>
      <c r="AN658" s="104"/>
      <c r="AO658" s="104"/>
      <c r="AP658" s="104"/>
      <c r="AQ658" s="104"/>
      <c r="AR658" s="104"/>
      <c r="AS658" s="104"/>
      <c r="AT658" s="104"/>
      <c r="AU658" s="104"/>
      <c r="AV658" s="104"/>
    </row>
    <row r="659" spans="3:48" x14ac:dyDescent="0.35">
      <c r="C659" s="176"/>
      <c r="D659" s="176"/>
      <c r="E659" s="176"/>
      <c r="F659" s="176"/>
      <c r="G659" s="175"/>
      <c r="H659" s="175"/>
      <c r="I659" s="175"/>
      <c r="J659" s="175"/>
      <c r="L659" s="175"/>
      <c r="T659" s="176"/>
      <c r="U659" s="176"/>
      <c r="V659" s="176"/>
      <c r="W659" s="176"/>
      <c r="X659" s="175"/>
      <c r="Y659" s="175"/>
      <c r="Z659" s="175"/>
      <c r="AA659" s="175"/>
      <c r="AC659" s="175"/>
      <c r="AL659" s="106"/>
      <c r="AM659" s="104"/>
      <c r="AN659" s="104"/>
      <c r="AO659" s="104"/>
      <c r="AP659" s="104"/>
      <c r="AQ659" s="104"/>
      <c r="AR659" s="104"/>
      <c r="AS659" s="104"/>
      <c r="AT659" s="104"/>
      <c r="AU659" s="104"/>
      <c r="AV659" s="104"/>
    </row>
    <row r="660" spans="3:48" x14ac:dyDescent="0.35">
      <c r="C660" s="176"/>
      <c r="D660" s="176"/>
      <c r="E660" s="176"/>
      <c r="F660" s="176"/>
      <c r="G660" s="175"/>
      <c r="H660" s="175"/>
      <c r="I660" s="175"/>
      <c r="J660" s="175"/>
      <c r="L660" s="175"/>
      <c r="T660" s="176"/>
      <c r="U660" s="176"/>
      <c r="V660" s="176"/>
      <c r="W660" s="176"/>
      <c r="X660" s="175"/>
      <c r="Y660" s="175"/>
      <c r="Z660" s="175"/>
      <c r="AA660" s="175"/>
      <c r="AC660" s="175"/>
      <c r="AL660" s="106"/>
      <c r="AM660" s="104"/>
      <c r="AN660" s="104"/>
      <c r="AO660" s="104"/>
      <c r="AP660" s="104"/>
      <c r="AQ660" s="104"/>
      <c r="AR660" s="104"/>
      <c r="AS660" s="104"/>
      <c r="AT660" s="104"/>
      <c r="AU660" s="104"/>
      <c r="AV660" s="104"/>
    </row>
    <row r="661" spans="3:48" x14ac:dyDescent="0.35">
      <c r="C661" s="176"/>
      <c r="D661" s="176"/>
      <c r="E661" s="176"/>
      <c r="F661" s="176"/>
      <c r="G661" s="175"/>
      <c r="H661" s="175"/>
      <c r="I661" s="175"/>
      <c r="J661" s="175"/>
      <c r="L661" s="175"/>
      <c r="T661" s="176"/>
      <c r="U661" s="176"/>
      <c r="V661" s="176"/>
      <c r="W661" s="176"/>
      <c r="X661" s="175"/>
      <c r="Y661" s="175"/>
      <c r="Z661" s="175"/>
      <c r="AA661" s="175"/>
      <c r="AC661" s="175"/>
      <c r="AL661" s="106"/>
      <c r="AM661" s="104"/>
      <c r="AN661" s="104"/>
      <c r="AO661" s="104"/>
      <c r="AP661" s="104"/>
      <c r="AQ661" s="104"/>
      <c r="AR661" s="104"/>
      <c r="AS661" s="104"/>
      <c r="AT661" s="104"/>
      <c r="AU661" s="104"/>
      <c r="AV661" s="104"/>
    </row>
    <row r="662" spans="3:48" x14ac:dyDescent="0.35">
      <c r="C662" s="176"/>
      <c r="D662" s="176"/>
      <c r="E662" s="176"/>
      <c r="F662" s="176"/>
      <c r="G662" s="175"/>
      <c r="H662" s="175"/>
      <c r="I662" s="175"/>
      <c r="J662" s="175"/>
      <c r="L662" s="175"/>
      <c r="T662" s="176"/>
      <c r="U662" s="176"/>
      <c r="V662" s="176"/>
      <c r="W662" s="176"/>
      <c r="X662" s="175"/>
      <c r="Y662" s="175"/>
      <c r="Z662" s="175"/>
      <c r="AA662" s="175"/>
      <c r="AC662" s="175"/>
      <c r="AL662" s="106"/>
      <c r="AM662" s="104"/>
      <c r="AN662" s="104"/>
      <c r="AO662" s="104"/>
      <c r="AP662" s="104"/>
      <c r="AQ662" s="104"/>
      <c r="AR662" s="104"/>
      <c r="AS662" s="104"/>
      <c r="AT662" s="104"/>
      <c r="AU662" s="104"/>
      <c r="AV662" s="104"/>
    </row>
    <row r="663" spans="3:48" x14ac:dyDescent="0.35">
      <c r="C663" s="176"/>
      <c r="D663" s="176"/>
      <c r="E663" s="176"/>
      <c r="F663" s="176"/>
      <c r="G663" s="175"/>
      <c r="H663" s="175"/>
      <c r="I663" s="175"/>
      <c r="J663" s="175"/>
      <c r="L663" s="175"/>
      <c r="T663" s="176"/>
      <c r="U663" s="176"/>
      <c r="V663" s="176"/>
      <c r="W663" s="176"/>
      <c r="X663" s="175"/>
      <c r="Y663" s="175"/>
      <c r="Z663" s="175"/>
      <c r="AA663" s="175"/>
      <c r="AC663" s="175"/>
      <c r="AL663" s="106"/>
      <c r="AM663" s="104"/>
      <c r="AN663" s="104"/>
      <c r="AO663" s="104"/>
      <c r="AP663" s="104"/>
      <c r="AQ663" s="104"/>
      <c r="AR663" s="104"/>
      <c r="AS663" s="104"/>
      <c r="AT663" s="104"/>
      <c r="AU663" s="104"/>
      <c r="AV663" s="104"/>
    </row>
    <row r="664" spans="3:48" x14ac:dyDescent="0.35">
      <c r="C664" s="176"/>
      <c r="D664" s="176"/>
      <c r="E664" s="176"/>
      <c r="F664" s="176"/>
      <c r="G664" s="175"/>
      <c r="H664" s="175"/>
      <c r="I664" s="175"/>
      <c r="J664" s="175"/>
      <c r="L664" s="175"/>
      <c r="T664" s="176"/>
      <c r="U664" s="176"/>
      <c r="V664" s="176"/>
      <c r="W664" s="176"/>
      <c r="X664" s="175"/>
      <c r="Y664" s="175"/>
      <c r="Z664" s="175"/>
      <c r="AA664" s="175"/>
      <c r="AC664" s="175"/>
      <c r="AL664" s="106"/>
      <c r="AM664" s="104"/>
      <c r="AN664" s="104"/>
      <c r="AO664" s="104"/>
      <c r="AP664" s="104"/>
      <c r="AQ664" s="104"/>
      <c r="AR664" s="104"/>
      <c r="AS664" s="104"/>
      <c r="AT664" s="104"/>
      <c r="AU664" s="104"/>
      <c r="AV664" s="104"/>
    </row>
    <row r="665" spans="3:48" x14ac:dyDescent="0.35">
      <c r="C665" s="176"/>
      <c r="D665" s="176"/>
      <c r="E665" s="176"/>
      <c r="F665" s="176"/>
      <c r="G665" s="175"/>
      <c r="H665" s="175"/>
      <c r="I665" s="175"/>
      <c r="J665" s="175"/>
      <c r="L665" s="175"/>
      <c r="T665" s="176"/>
      <c r="U665" s="176"/>
      <c r="V665" s="176"/>
      <c r="W665" s="176"/>
      <c r="X665" s="175"/>
      <c r="Y665" s="175"/>
      <c r="Z665" s="175"/>
      <c r="AA665" s="175"/>
      <c r="AC665" s="175"/>
      <c r="AL665" s="106"/>
      <c r="AM665" s="104"/>
      <c r="AN665" s="104"/>
      <c r="AO665" s="104"/>
      <c r="AP665" s="104"/>
      <c r="AQ665" s="104"/>
      <c r="AR665" s="104"/>
      <c r="AS665" s="104"/>
      <c r="AT665" s="104"/>
      <c r="AU665" s="104"/>
      <c r="AV665" s="104"/>
    </row>
    <row r="666" spans="3:48" x14ac:dyDescent="0.35">
      <c r="C666" s="176"/>
      <c r="D666" s="176"/>
      <c r="E666" s="176"/>
      <c r="F666" s="176"/>
      <c r="G666" s="175"/>
      <c r="H666" s="175"/>
      <c r="I666" s="175"/>
      <c r="J666" s="175"/>
      <c r="L666" s="175"/>
      <c r="T666" s="176"/>
      <c r="U666" s="176"/>
      <c r="V666" s="176"/>
      <c r="W666" s="176"/>
      <c r="X666" s="175"/>
      <c r="Y666" s="175"/>
      <c r="Z666" s="175"/>
      <c r="AA666" s="175"/>
      <c r="AC666" s="175"/>
      <c r="AL666" s="106"/>
      <c r="AM666" s="104"/>
      <c r="AN666" s="104"/>
      <c r="AO666" s="104"/>
      <c r="AP666" s="104"/>
      <c r="AQ666" s="104"/>
      <c r="AR666" s="104"/>
      <c r="AS666" s="104"/>
      <c r="AT666" s="104"/>
      <c r="AU666" s="104"/>
      <c r="AV666" s="104"/>
    </row>
    <row r="667" spans="3:48" x14ac:dyDescent="0.35">
      <c r="C667" s="176"/>
      <c r="D667" s="176"/>
      <c r="E667" s="176"/>
      <c r="F667" s="176"/>
      <c r="G667" s="175"/>
      <c r="H667" s="175"/>
      <c r="I667" s="175"/>
      <c r="J667" s="175"/>
      <c r="L667" s="175"/>
      <c r="T667" s="176"/>
      <c r="U667" s="176"/>
      <c r="V667" s="176"/>
      <c r="W667" s="176"/>
      <c r="X667" s="175"/>
      <c r="Y667" s="175"/>
      <c r="Z667" s="175"/>
      <c r="AA667" s="175"/>
      <c r="AC667" s="175"/>
      <c r="AL667" s="106"/>
      <c r="AM667" s="104"/>
      <c r="AN667" s="104"/>
      <c r="AO667" s="104"/>
      <c r="AP667" s="104"/>
      <c r="AQ667" s="104"/>
      <c r="AR667" s="104"/>
      <c r="AS667" s="104"/>
      <c r="AT667" s="104"/>
      <c r="AU667" s="104"/>
      <c r="AV667" s="104"/>
    </row>
    <row r="668" spans="3:48" x14ac:dyDescent="0.35">
      <c r="C668" s="176"/>
      <c r="D668" s="176"/>
      <c r="E668" s="176"/>
      <c r="F668" s="176"/>
      <c r="G668" s="175"/>
      <c r="H668" s="175"/>
      <c r="I668" s="175"/>
      <c r="J668" s="175"/>
      <c r="L668" s="175"/>
      <c r="T668" s="176"/>
      <c r="U668" s="176"/>
      <c r="V668" s="176"/>
      <c r="W668" s="176"/>
      <c r="X668" s="175"/>
      <c r="Y668" s="175"/>
      <c r="Z668" s="175"/>
      <c r="AA668" s="175"/>
      <c r="AC668" s="175"/>
      <c r="AL668" s="106"/>
      <c r="AM668" s="104"/>
      <c r="AN668" s="104"/>
      <c r="AO668" s="104"/>
      <c r="AP668" s="104"/>
      <c r="AQ668" s="104"/>
      <c r="AR668" s="104"/>
      <c r="AS668" s="104"/>
      <c r="AT668" s="104"/>
      <c r="AU668" s="104"/>
      <c r="AV668" s="104"/>
    </row>
    <row r="669" spans="3:48" x14ac:dyDescent="0.35">
      <c r="C669" s="176"/>
      <c r="D669" s="176"/>
      <c r="E669" s="176"/>
      <c r="F669" s="176"/>
      <c r="G669" s="175"/>
      <c r="H669" s="175"/>
      <c r="I669" s="175"/>
      <c r="J669" s="175"/>
      <c r="L669" s="175"/>
      <c r="T669" s="176"/>
      <c r="U669" s="176"/>
      <c r="V669" s="176"/>
      <c r="W669" s="176"/>
      <c r="X669" s="175"/>
      <c r="Y669" s="175"/>
      <c r="Z669" s="175"/>
      <c r="AA669" s="175"/>
      <c r="AC669" s="175"/>
      <c r="AL669" s="106"/>
      <c r="AM669" s="104"/>
      <c r="AN669" s="104"/>
      <c r="AO669" s="104"/>
      <c r="AP669" s="104"/>
      <c r="AQ669" s="104"/>
      <c r="AR669" s="104"/>
      <c r="AS669" s="104"/>
      <c r="AT669" s="104"/>
      <c r="AU669" s="104"/>
      <c r="AV669" s="104"/>
    </row>
    <row r="670" spans="3:48" x14ac:dyDescent="0.35">
      <c r="C670" s="176"/>
      <c r="D670" s="176"/>
      <c r="E670" s="176"/>
      <c r="F670" s="176"/>
      <c r="G670" s="175"/>
      <c r="H670" s="175"/>
      <c r="I670" s="175"/>
      <c r="J670" s="175"/>
      <c r="L670" s="175"/>
      <c r="T670" s="176"/>
      <c r="U670" s="176"/>
      <c r="V670" s="176"/>
      <c r="W670" s="176"/>
      <c r="X670" s="175"/>
      <c r="Y670" s="175"/>
      <c r="Z670" s="175"/>
      <c r="AA670" s="175"/>
      <c r="AC670" s="175"/>
      <c r="AL670" s="106"/>
      <c r="AM670" s="104"/>
      <c r="AN670" s="104"/>
      <c r="AO670" s="104"/>
      <c r="AP670" s="104"/>
      <c r="AQ670" s="104"/>
      <c r="AR670" s="104"/>
      <c r="AS670" s="104"/>
      <c r="AT670" s="104"/>
      <c r="AU670" s="104"/>
      <c r="AV670" s="104"/>
    </row>
    <row r="671" spans="3:48" x14ac:dyDescent="0.35">
      <c r="C671" s="176"/>
      <c r="D671" s="176"/>
      <c r="E671" s="176"/>
      <c r="F671" s="176"/>
      <c r="G671" s="175"/>
      <c r="H671" s="175"/>
      <c r="I671" s="175"/>
      <c r="J671" s="175"/>
      <c r="L671" s="175"/>
      <c r="T671" s="176"/>
      <c r="U671" s="176"/>
      <c r="V671" s="176"/>
      <c r="W671" s="176"/>
      <c r="X671" s="175"/>
      <c r="Y671" s="175"/>
      <c r="Z671" s="175"/>
      <c r="AA671" s="175"/>
      <c r="AC671" s="175"/>
      <c r="AL671" s="106"/>
      <c r="AM671" s="104"/>
      <c r="AN671" s="104"/>
      <c r="AO671" s="104"/>
      <c r="AP671" s="104"/>
      <c r="AQ671" s="104"/>
      <c r="AR671" s="104"/>
      <c r="AS671" s="104"/>
      <c r="AT671" s="104"/>
      <c r="AU671" s="104"/>
      <c r="AV671" s="104"/>
    </row>
    <row r="672" spans="3:48" x14ac:dyDescent="0.35">
      <c r="C672" s="176"/>
      <c r="D672" s="176"/>
      <c r="E672" s="176"/>
      <c r="F672" s="176"/>
      <c r="G672" s="175"/>
      <c r="H672" s="175"/>
      <c r="I672" s="175"/>
      <c r="J672" s="175"/>
      <c r="L672" s="175"/>
      <c r="T672" s="176"/>
      <c r="U672" s="176"/>
      <c r="V672" s="176"/>
      <c r="W672" s="176"/>
      <c r="X672" s="175"/>
      <c r="Y672" s="175"/>
      <c r="Z672" s="175"/>
      <c r="AA672" s="175"/>
      <c r="AC672" s="175"/>
      <c r="AL672" s="106"/>
      <c r="AM672" s="104"/>
      <c r="AN672" s="104"/>
      <c r="AO672" s="104"/>
      <c r="AP672" s="104"/>
      <c r="AQ672" s="104"/>
      <c r="AR672" s="104"/>
      <c r="AS672" s="104"/>
      <c r="AT672" s="104"/>
      <c r="AU672" s="104"/>
      <c r="AV672" s="104"/>
    </row>
    <row r="673" spans="3:48" x14ac:dyDescent="0.35">
      <c r="C673" s="176"/>
      <c r="D673" s="176"/>
      <c r="E673" s="176"/>
      <c r="F673" s="176"/>
      <c r="G673" s="175"/>
      <c r="H673" s="175"/>
      <c r="I673" s="175"/>
      <c r="J673" s="175"/>
      <c r="L673" s="175"/>
      <c r="T673" s="176"/>
      <c r="U673" s="176"/>
      <c r="V673" s="176"/>
      <c r="W673" s="176"/>
      <c r="X673" s="175"/>
      <c r="Y673" s="175"/>
      <c r="Z673" s="175"/>
      <c r="AA673" s="175"/>
      <c r="AC673" s="175"/>
      <c r="AL673" s="106"/>
      <c r="AM673" s="104"/>
      <c r="AN673" s="104"/>
      <c r="AO673" s="104"/>
      <c r="AP673" s="104"/>
      <c r="AQ673" s="104"/>
      <c r="AR673" s="104"/>
      <c r="AS673" s="104"/>
      <c r="AT673" s="104"/>
      <c r="AU673" s="104"/>
      <c r="AV673" s="104"/>
    </row>
    <row r="674" spans="3:48" x14ac:dyDescent="0.35">
      <c r="C674" s="176"/>
      <c r="D674" s="176"/>
      <c r="E674" s="176"/>
      <c r="F674" s="176"/>
      <c r="G674" s="175"/>
      <c r="H674" s="175"/>
      <c r="I674" s="175"/>
      <c r="J674" s="175"/>
      <c r="L674" s="175"/>
      <c r="T674" s="176"/>
      <c r="U674" s="176"/>
      <c r="V674" s="176"/>
      <c r="W674" s="176"/>
      <c r="X674" s="175"/>
      <c r="Y674" s="175"/>
      <c r="Z674" s="175"/>
      <c r="AA674" s="175"/>
      <c r="AC674" s="175"/>
      <c r="AL674" s="106"/>
      <c r="AM674" s="104"/>
      <c r="AN674" s="104"/>
      <c r="AO674" s="104"/>
      <c r="AP674" s="104"/>
      <c r="AQ674" s="104"/>
      <c r="AR674" s="104"/>
      <c r="AS674" s="104"/>
      <c r="AT674" s="104"/>
      <c r="AU674" s="104"/>
      <c r="AV674" s="104"/>
    </row>
    <row r="675" spans="3:48" x14ac:dyDescent="0.35">
      <c r="C675" s="176"/>
      <c r="D675" s="176"/>
      <c r="E675" s="176"/>
      <c r="F675" s="176"/>
      <c r="G675" s="175"/>
      <c r="H675" s="175"/>
      <c r="I675" s="175"/>
      <c r="J675" s="175"/>
      <c r="L675" s="175"/>
      <c r="T675" s="176"/>
      <c r="U675" s="176"/>
      <c r="V675" s="176"/>
      <c r="W675" s="176"/>
      <c r="X675" s="175"/>
      <c r="Y675" s="175"/>
      <c r="Z675" s="175"/>
      <c r="AA675" s="175"/>
      <c r="AC675" s="175"/>
      <c r="AL675" s="106"/>
      <c r="AM675" s="104"/>
      <c r="AN675" s="104"/>
      <c r="AO675" s="104"/>
      <c r="AP675" s="104"/>
      <c r="AQ675" s="104"/>
      <c r="AR675" s="104"/>
      <c r="AS675" s="104"/>
      <c r="AT675" s="104"/>
      <c r="AU675" s="104"/>
      <c r="AV675" s="104"/>
    </row>
    <row r="676" spans="3:48" x14ac:dyDescent="0.35">
      <c r="C676" s="176"/>
      <c r="D676" s="176"/>
      <c r="E676" s="176"/>
      <c r="F676" s="176"/>
      <c r="G676" s="175"/>
      <c r="H676" s="175"/>
      <c r="I676" s="175"/>
      <c r="J676" s="175"/>
      <c r="L676" s="175"/>
      <c r="T676" s="176"/>
      <c r="U676" s="176"/>
      <c r="V676" s="176"/>
      <c r="W676" s="176"/>
      <c r="X676" s="175"/>
      <c r="Y676" s="175"/>
      <c r="Z676" s="175"/>
      <c r="AA676" s="175"/>
      <c r="AC676" s="175"/>
      <c r="AL676" s="106"/>
      <c r="AM676" s="104"/>
      <c r="AN676" s="104"/>
      <c r="AO676" s="104"/>
      <c r="AP676" s="104"/>
      <c r="AQ676" s="104"/>
      <c r="AR676" s="104"/>
      <c r="AS676" s="104"/>
      <c r="AT676" s="104"/>
      <c r="AU676" s="104"/>
      <c r="AV676" s="104"/>
    </row>
    <row r="677" spans="3:48" x14ac:dyDescent="0.35">
      <c r="C677" s="176"/>
      <c r="D677" s="176"/>
      <c r="E677" s="176"/>
      <c r="F677" s="176"/>
      <c r="G677" s="175"/>
      <c r="H677" s="175"/>
      <c r="I677" s="175"/>
      <c r="J677" s="175"/>
      <c r="L677" s="175"/>
      <c r="T677" s="176"/>
      <c r="U677" s="176"/>
      <c r="V677" s="176"/>
      <c r="W677" s="176"/>
      <c r="X677" s="175"/>
      <c r="Y677" s="175"/>
      <c r="Z677" s="175"/>
      <c r="AA677" s="175"/>
      <c r="AC677" s="175"/>
      <c r="AL677" s="106"/>
      <c r="AM677" s="104"/>
      <c r="AN677" s="104"/>
      <c r="AO677" s="104"/>
      <c r="AP677" s="104"/>
      <c r="AQ677" s="104"/>
      <c r="AR677" s="104"/>
      <c r="AS677" s="104"/>
      <c r="AT677" s="104"/>
      <c r="AU677" s="104"/>
      <c r="AV677" s="104"/>
    </row>
    <row r="678" spans="3:48" x14ac:dyDescent="0.35">
      <c r="C678" s="176"/>
      <c r="D678" s="176"/>
      <c r="E678" s="176"/>
      <c r="F678" s="176"/>
      <c r="G678" s="175"/>
      <c r="H678" s="175"/>
      <c r="I678" s="175"/>
      <c r="J678" s="175"/>
      <c r="L678" s="175"/>
      <c r="T678" s="176"/>
      <c r="U678" s="176"/>
      <c r="V678" s="176"/>
      <c r="W678" s="176"/>
      <c r="X678" s="175"/>
      <c r="Y678" s="175"/>
      <c r="Z678" s="175"/>
      <c r="AA678" s="175"/>
      <c r="AC678" s="175"/>
      <c r="AL678" s="106"/>
      <c r="AM678" s="104"/>
      <c r="AN678" s="104"/>
      <c r="AO678" s="104"/>
      <c r="AP678" s="104"/>
      <c r="AQ678" s="104"/>
      <c r="AR678" s="104"/>
      <c r="AS678" s="104"/>
      <c r="AT678" s="104"/>
      <c r="AU678" s="104"/>
      <c r="AV678" s="104"/>
    </row>
    <row r="679" spans="3:48" x14ac:dyDescent="0.35">
      <c r="C679" s="176"/>
      <c r="D679" s="176"/>
      <c r="E679" s="176"/>
      <c r="F679" s="176"/>
      <c r="G679" s="175"/>
      <c r="H679" s="175"/>
      <c r="I679" s="175"/>
      <c r="J679" s="175"/>
      <c r="L679" s="175"/>
      <c r="T679" s="176"/>
      <c r="U679" s="176"/>
      <c r="V679" s="176"/>
      <c r="W679" s="176"/>
      <c r="X679" s="175"/>
      <c r="Y679" s="175"/>
      <c r="Z679" s="175"/>
      <c r="AA679" s="175"/>
      <c r="AC679" s="175"/>
      <c r="AL679" s="106"/>
      <c r="AM679" s="104"/>
      <c r="AN679" s="104"/>
      <c r="AO679" s="104"/>
      <c r="AP679" s="104"/>
      <c r="AQ679" s="104"/>
      <c r="AR679" s="104"/>
      <c r="AS679" s="104"/>
      <c r="AT679" s="104"/>
      <c r="AU679" s="104"/>
      <c r="AV679" s="104"/>
    </row>
    <row r="680" spans="3:48" x14ac:dyDescent="0.35">
      <c r="C680" s="176"/>
      <c r="D680" s="176"/>
      <c r="E680" s="176"/>
      <c r="F680" s="176"/>
      <c r="G680" s="175"/>
      <c r="H680" s="175"/>
      <c r="I680" s="175"/>
      <c r="J680" s="175"/>
      <c r="L680" s="175"/>
      <c r="T680" s="176"/>
      <c r="U680" s="176"/>
      <c r="V680" s="176"/>
      <c r="W680" s="176"/>
      <c r="X680" s="175"/>
      <c r="Y680" s="175"/>
      <c r="Z680" s="175"/>
      <c r="AA680" s="175"/>
      <c r="AC680" s="175"/>
      <c r="AL680" s="106"/>
      <c r="AM680" s="104"/>
      <c r="AN680" s="104"/>
      <c r="AO680" s="104"/>
      <c r="AP680" s="104"/>
      <c r="AQ680" s="104"/>
      <c r="AR680" s="104"/>
      <c r="AS680" s="104"/>
      <c r="AT680" s="104"/>
      <c r="AU680" s="104"/>
      <c r="AV680" s="104"/>
    </row>
    <row r="681" spans="3:48" x14ac:dyDescent="0.35">
      <c r="C681" s="176"/>
      <c r="D681" s="176"/>
      <c r="E681" s="176"/>
      <c r="F681" s="176"/>
      <c r="G681" s="175"/>
      <c r="H681" s="175"/>
      <c r="I681" s="175"/>
      <c r="J681" s="175"/>
      <c r="L681" s="175"/>
      <c r="T681" s="176"/>
      <c r="U681" s="176"/>
      <c r="V681" s="176"/>
      <c r="W681" s="176"/>
      <c r="X681" s="175"/>
      <c r="Y681" s="175"/>
      <c r="Z681" s="175"/>
      <c r="AA681" s="175"/>
      <c r="AC681" s="175"/>
      <c r="AL681" s="106"/>
      <c r="AM681" s="104"/>
      <c r="AN681" s="104"/>
      <c r="AO681" s="104"/>
      <c r="AP681" s="104"/>
      <c r="AQ681" s="104"/>
      <c r="AR681" s="104"/>
      <c r="AS681" s="104"/>
      <c r="AT681" s="104"/>
      <c r="AU681" s="104"/>
      <c r="AV681" s="104"/>
    </row>
    <row r="682" spans="3:48" x14ac:dyDescent="0.35">
      <c r="C682" s="176"/>
      <c r="D682" s="176"/>
      <c r="E682" s="176"/>
      <c r="F682" s="176"/>
      <c r="G682" s="175"/>
      <c r="H682" s="175"/>
      <c r="I682" s="175"/>
      <c r="J682" s="175"/>
      <c r="L682" s="175"/>
      <c r="T682" s="176"/>
      <c r="U682" s="176"/>
      <c r="V682" s="176"/>
      <c r="W682" s="176"/>
      <c r="X682" s="175"/>
      <c r="Y682" s="175"/>
      <c r="Z682" s="175"/>
      <c r="AA682" s="175"/>
      <c r="AC682" s="175"/>
      <c r="AL682" s="106"/>
      <c r="AM682" s="104"/>
      <c r="AN682" s="104"/>
      <c r="AO682" s="104"/>
      <c r="AP682" s="104"/>
      <c r="AQ682" s="104"/>
      <c r="AR682" s="104"/>
      <c r="AS682" s="104"/>
      <c r="AT682" s="104"/>
      <c r="AU682" s="104"/>
      <c r="AV682" s="104"/>
    </row>
    <row r="683" spans="3:48" x14ac:dyDescent="0.35">
      <c r="C683" s="176"/>
      <c r="D683" s="176"/>
      <c r="E683" s="176"/>
      <c r="F683" s="176"/>
      <c r="G683" s="175"/>
      <c r="H683" s="175"/>
      <c r="I683" s="175"/>
      <c r="J683" s="175"/>
      <c r="L683" s="175"/>
      <c r="T683" s="176"/>
      <c r="U683" s="176"/>
      <c r="V683" s="176"/>
      <c r="W683" s="176"/>
      <c r="X683" s="175"/>
      <c r="Y683" s="175"/>
      <c r="Z683" s="175"/>
      <c r="AA683" s="175"/>
      <c r="AC683" s="175"/>
      <c r="AL683" s="106"/>
      <c r="AM683" s="104"/>
      <c r="AN683" s="104"/>
      <c r="AO683" s="104"/>
      <c r="AP683" s="104"/>
      <c r="AQ683" s="104"/>
      <c r="AR683" s="104"/>
      <c r="AS683" s="104"/>
      <c r="AT683" s="104"/>
      <c r="AU683" s="104"/>
      <c r="AV683" s="104"/>
    </row>
    <row r="684" spans="3:48" x14ac:dyDescent="0.35">
      <c r="C684" s="176"/>
      <c r="D684" s="176"/>
      <c r="E684" s="176"/>
      <c r="F684" s="176"/>
      <c r="G684" s="175"/>
      <c r="H684" s="175"/>
      <c r="I684" s="175"/>
      <c r="J684" s="175"/>
      <c r="L684" s="175"/>
      <c r="T684" s="176"/>
      <c r="U684" s="176"/>
      <c r="V684" s="176"/>
      <c r="W684" s="176"/>
      <c r="X684" s="175"/>
      <c r="Y684" s="175"/>
      <c r="Z684" s="175"/>
      <c r="AA684" s="175"/>
      <c r="AC684" s="175"/>
      <c r="AL684" s="106"/>
      <c r="AM684" s="104"/>
      <c r="AN684" s="104"/>
      <c r="AO684" s="104"/>
      <c r="AP684" s="104"/>
      <c r="AQ684" s="104"/>
      <c r="AR684" s="104"/>
      <c r="AS684" s="104"/>
      <c r="AT684" s="104"/>
      <c r="AU684" s="104"/>
      <c r="AV684" s="104"/>
    </row>
    <row r="685" spans="3:48" x14ac:dyDescent="0.35">
      <c r="C685" s="176"/>
      <c r="D685" s="176"/>
      <c r="E685" s="176"/>
      <c r="F685" s="176"/>
      <c r="G685" s="175"/>
      <c r="H685" s="175"/>
      <c r="I685" s="175"/>
      <c r="J685" s="175"/>
      <c r="L685" s="175"/>
      <c r="T685" s="176"/>
      <c r="U685" s="176"/>
      <c r="V685" s="176"/>
      <c r="W685" s="176"/>
      <c r="X685" s="175"/>
      <c r="Y685" s="175"/>
      <c r="Z685" s="175"/>
      <c r="AA685" s="175"/>
      <c r="AC685" s="175"/>
      <c r="AL685" s="106"/>
      <c r="AM685" s="104"/>
      <c r="AN685" s="104"/>
      <c r="AO685" s="104"/>
      <c r="AP685" s="104"/>
      <c r="AQ685" s="104"/>
      <c r="AR685" s="104"/>
      <c r="AS685" s="104"/>
      <c r="AT685" s="104"/>
      <c r="AU685" s="104"/>
      <c r="AV685" s="104"/>
    </row>
    <row r="686" spans="3:48" x14ac:dyDescent="0.35">
      <c r="C686" s="176"/>
      <c r="D686" s="176"/>
      <c r="E686" s="176"/>
      <c r="F686" s="176"/>
      <c r="G686" s="175"/>
      <c r="H686" s="175"/>
      <c r="I686" s="175"/>
      <c r="J686" s="175"/>
      <c r="L686" s="175"/>
      <c r="T686" s="176"/>
      <c r="U686" s="176"/>
      <c r="V686" s="176"/>
      <c r="W686" s="176"/>
      <c r="X686" s="175"/>
      <c r="Y686" s="175"/>
      <c r="Z686" s="175"/>
      <c r="AA686" s="175"/>
      <c r="AC686" s="175"/>
      <c r="AL686" s="106"/>
      <c r="AM686" s="104"/>
      <c r="AN686" s="104"/>
      <c r="AO686" s="104"/>
      <c r="AP686" s="104"/>
      <c r="AQ686" s="104"/>
      <c r="AR686" s="104"/>
      <c r="AS686" s="104"/>
      <c r="AT686" s="104"/>
      <c r="AU686" s="104"/>
      <c r="AV686" s="104"/>
    </row>
    <row r="687" spans="3:48" x14ac:dyDescent="0.35">
      <c r="C687" s="176"/>
      <c r="D687" s="176"/>
      <c r="E687" s="176"/>
      <c r="F687" s="176"/>
      <c r="G687" s="175"/>
      <c r="H687" s="175"/>
      <c r="I687" s="175"/>
      <c r="J687" s="175"/>
      <c r="L687" s="175"/>
      <c r="T687" s="176"/>
      <c r="U687" s="176"/>
      <c r="V687" s="176"/>
      <c r="W687" s="176"/>
      <c r="X687" s="175"/>
      <c r="Y687" s="175"/>
      <c r="Z687" s="175"/>
      <c r="AA687" s="175"/>
      <c r="AC687" s="175"/>
      <c r="AL687" s="106"/>
      <c r="AM687" s="104"/>
      <c r="AN687" s="104"/>
      <c r="AO687" s="104"/>
      <c r="AP687" s="104"/>
      <c r="AQ687" s="104"/>
      <c r="AR687" s="104"/>
      <c r="AS687" s="104"/>
      <c r="AT687" s="104"/>
      <c r="AU687" s="104"/>
      <c r="AV687" s="104"/>
    </row>
    <row r="688" spans="3:48" x14ac:dyDescent="0.35">
      <c r="C688" s="176"/>
      <c r="D688" s="176"/>
      <c r="E688" s="176"/>
      <c r="F688" s="176"/>
      <c r="G688" s="175"/>
      <c r="H688" s="175"/>
      <c r="I688" s="175"/>
      <c r="J688" s="175"/>
      <c r="L688" s="175"/>
      <c r="T688" s="176"/>
      <c r="U688" s="176"/>
      <c r="V688" s="176"/>
      <c r="W688" s="176"/>
      <c r="X688" s="175"/>
      <c r="Y688" s="175"/>
      <c r="Z688" s="175"/>
      <c r="AA688" s="175"/>
      <c r="AC688" s="175"/>
      <c r="AL688" s="106"/>
      <c r="AM688" s="104"/>
      <c r="AN688" s="104"/>
      <c r="AO688" s="104"/>
      <c r="AP688" s="104"/>
      <c r="AQ688" s="104"/>
      <c r="AR688" s="104"/>
      <c r="AS688" s="104"/>
      <c r="AT688" s="104"/>
      <c r="AU688" s="104"/>
      <c r="AV688" s="104"/>
    </row>
    <row r="689" spans="3:48" x14ac:dyDescent="0.35">
      <c r="C689" s="176"/>
      <c r="D689" s="176"/>
      <c r="E689" s="176"/>
      <c r="F689" s="176"/>
      <c r="G689" s="175"/>
      <c r="H689" s="175"/>
      <c r="I689" s="175"/>
      <c r="J689" s="175"/>
      <c r="L689" s="175"/>
      <c r="T689" s="176"/>
      <c r="U689" s="176"/>
      <c r="V689" s="176"/>
      <c r="W689" s="176"/>
      <c r="X689" s="175"/>
      <c r="Y689" s="175"/>
      <c r="Z689" s="175"/>
      <c r="AA689" s="175"/>
      <c r="AC689" s="175"/>
      <c r="AL689" s="106"/>
      <c r="AM689" s="104"/>
      <c r="AN689" s="104"/>
      <c r="AO689" s="104"/>
      <c r="AP689" s="104"/>
      <c r="AQ689" s="104"/>
      <c r="AR689" s="104"/>
      <c r="AS689" s="104"/>
      <c r="AT689" s="104"/>
      <c r="AU689" s="104"/>
      <c r="AV689" s="104"/>
    </row>
    <row r="690" spans="3:48" x14ac:dyDescent="0.35">
      <c r="C690" s="176"/>
      <c r="D690" s="176"/>
      <c r="E690" s="176"/>
      <c r="F690" s="176"/>
      <c r="G690" s="175"/>
      <c r="H690" s="175"/>
      <c r="I690" s="175"/>
      <c r="J690" s="175"/>
      <c r="L690" s="175"/>
      <c r="T690" s="176"/>
      <c r="U690" s="176"/>
      <c r="V690" s="176"/>
      <c r="W690" s="176"/>
      <c r="X690" s="175"/>
      <c r="Y690" s="175"/>
      <c r="Z690" s="175"/>
      <c r="AA690" s="175"/>
      <c r="AC690" s="175"/>
      <c r="AL690" s="106"/>
      <c r="AM690" s="104"/>
      <c r="AN690" s="104"/>
      <c r="AO690" s="104"/>
      <c r="AP690" s="104"/>
      <c r="AQ690" s="104"/>
      <c r="AR690" s="104"/>
      <c r="AS690" s="104"/>
      <c r="AT690" s="104"/>
      <c r="AU690" s="104"/>
      <c r="AV690" s="104"/>
    </row>
    <row r="691" spans="3:48" x14ac:dyDescent="0.35">
      <c r="C691" s="176"/>
      <c r="D691" s="176"/>
      <c r="E691" s="176"/>
      <c r="F691" s="176"/>
      <c r="G691" s="175"/>
      <c r="H691" s="175"/>
      <c r="I691" s="175"/>
      <c r="J691" s="175"/>
      <c r="L691" s="175"/>
      <c r="T691" s="176"/>
      <c r="U691" s="176"/>
      <c r="V691" s="176"/>
      <c r="W691" s="176"/>
      <c r="X691" s="175"/>
      <c r="Y691" s="175"/>
      <c r="Z691" s="175"/>
      <c r="AA691" s="175"/>
      <c r="AC691" s="175"/>
      <c r="AL691" s="106"/>
      <c r="AM691" s="104"/>
      <c r="AN691" s="104"/>
      <c r="AO691" s="104"/>
      <c r="AP691" s="104"/>
      <c r="AQ691" s="104"/>
      <c r="AR691" s="104"/>
      <c r="AS691" s="104"/>
      <c r="AT691" s="104"/>
      <c r="AU691" s="104"/>
      <c r="AV691" s="104"/>
    </row>
    <row r="692" spans="3:48" x14ac:dyDescent="0.35">
      <c r="C692" s="176"/>
      <c r="D692" s="176"/>
      <c r="E692" s="176"/>
      <c r="F692" s="176"/>
      <c r="G692" s="175"/>
      <c r="H692" s="175"/>
      <c r="I692" s="175"/>
      <c r="J692" s="175"/>
      <c r="L692" s="175"/>
      <c r="T692" s="176"/>
      <c r="U692" s="176"/>
      <c r="V692" s="176"/>
      <c r="W692" s="176"/>
      <c r="X692" s="175"/>
      <c r="Y692" s="175"/>
      <c r="Z692" s="175"/>
      <c r="AA692" s="175"/>
      <c r="AC692" s="175"/>
      <c r="AL692" s="106"/>
      <c r="AM692" s="104"/>
      <c r="AN692" s="104"/>
      <c r="AO692" s="104"/>
      <c r="AP692" s="104"/>
      <c r="AQ692" s="104"/>
      <c r="AR692" s="104"/>
      <c r="AS692" s="104"/>
      <c r="AT692" s="104"/>
      <c r="AU692" s="104"/>
      <c r="AV692" s="104"/>
    </row>
    <row r="693" spans="3:48" x14ac:dyDescent="0.35">
      <c r="C693" s="176"/>
      <c r="D693" s="176"/>
      <c r="E693" s="176"/>
      <c r="F693" s="176"/>
      <c r="G693" s="175"/>
      <c r="H693" s="175"/>
      <c r="I693" s="175"/>
      <c r="J693" s="175"/>
      <c r="L693" s="175"/>
      <c r="T693" s="176"/>
      <c r="U693" s="176"/>
      <c r="V693" s="176"/>
      <c r="W693" s="176"/>
      <c r="X693" s="175"/>
      <c r="Y693" s="175"/>
      <c r="Z693" s="175"/>
      <c r="AA693" s="175"/>
      <c r="AC693" s="175"/>
      <c r="AL693" s="106"/>
      <c r="AM693" s="104"/>
      <c r="AN693" s="104"/>
      <c r="AO693" s="104"/>
      <c r="AP693" s="104"/>
      <c r="AQ693" s="104"/>
      <c r="AR693" s="104"/>
      <c r="AS693" s="104"/>
      <c r="AT693" s="104"/>
      <c r="AU693" s="104"/>
      <c r="AV693" s="104"/>
    </row>
    <row r="694" spans="3:48" x14ac:dyDescent="0.35">
      <c r="C694" s="176"/>
      <c r="D694" s="176"/>
      <c r="E694" s="176"/>
      <c r="F694" s="176"/>
      <c r="G694" s="175"/>
      <c r="H694" s="175"/>
      <c r="I694" s="175"/>
      <c r="J694" s="175"/>
      <c r="L694" s="175"/>
      <c r="T694" s="176"/>
      <c r="U694" s="176"/>
      <c r="V694" s="176"/>
      <c r="W694" s="176"/>
      <c r="X694" s="175"/>
      <c r="Y694" s="175"/>
      <c r="Z694" s="175"/>
      <c r="AA694" s="175"/>
      <c r="AC694" s="175"/>
      <c r="AL694" s="106"/>
      <c r="AM694" s="104"/>
      <c r="AN694" s="104"/>
      <c r="AO694" s="104"/>
      <c r="AP694" s="104"/>
      <c r="AQ694" s="104"/>
      <c r="AR694" s="104"/>
      <c r="AS694" s="104"/>
      <c r="AT694" s="104"/>
      <c r="AU694" s="104"/>
      <c r="AV694" s="104"/>
    </row>
    <row r="695" spans="3:48" x14ac:dyDescent="0.35">
      <c r="C695" s="176"/>
      <c r="D695" s="176"/>
      <c r="E695" s="176"/>
      <c r="F695" s="176"/>
      <c r="G695" s="175"/>
      <c r="H695" s="175"/>
      <c r="I695" s="175"/>
      <c r="J695" s="175"/>
      <c r="L695" s="175"/>
      <c r="T695" s="176"/>
      <c r="U695" s="176"/>
      <c r="V695" s="176"/>
      <c r="W695" s="176"/>
      <c r="X695" s="175"/>
      <c r="Y695" s="175"/>
      <c r="Z695" s="175"/>
      <c r="AA695" s="175"/>
      <c r="AC695" s="175"/>
      <c r="AL695" s="106"/>
      <c r="AM695" s="104"/>
      <c r="AN695" s="104"/>
      <c r="AO695" s="104"/>
      <c r="AP695" s="104"/>
      <c r="AQ695" s="104"/>
      <c r="AR695" s="104"/>
      <c r="AS695" s="104"/>
      <c r="AT695" s="104"/>
      <c r="AU695" s="104"/>
      <c r="AV695" s="104"/>
    </row>
    <row r="696" spans="3:48" x14ac:dyDescent="0.35">
      <c r="C696" s="176"/>
      <c r="D696" s="176"/>
      <c r="E696" s="176"/>
      <c r="F696" s="176"/>
      <c r="G696" s="175"/>
      <c r="H696" s="175"/>
      <c r="I696" s="175"/>
      <c r="J696" s="175"/>
      <c r="L696" s="175"/>
      <c r="T696" s="176"/>
      <c r="U696" s="176"/>
      <c r="V696" s="176"/>
      <c r="W696" s="176"/>
      <c r="X696" s="175"/>
      <c r="Y696" s="175"/>
      <c r="Z696" s="175"/>
      <c r="AA696" s="175"/>
      <c r="AC696" s="175"/>
      <c r="AL696" s="106"/>
      <c r="AM696" s="104"/>
      <c r="AN696" s="104"/>
      <c r="AO696" s="104"/>
      <c r="AP696" s="104"/>
      <c r="AQ696" s="104"/>
      <c r="AR696" s="104"/>
      <c r="AS696" s="104"/>
      <c r="AT696" s="104"/>
      <c r="AU696" s="104"/>
      <c r="AV696" s="104"/>
    </row>
    <row r="697" spans="3:48" x14ac:dyDescent="0.35">
      <c r="C697" s="176"/>
      <c r="D697" s="176"/>
      <c r="E697" s="176"/>
      <c r="F697" s="176"/>
      <c r="G697" s="175"/>
      <c r="H697" s="175"/>
      <c r="I697" s="175"/>
      <c r="J697" s="175"/>
      <c r="L697" s="175"/>
      <c r="T697" s="176"/>
      <c r="U697" s="176"/>
      <c r="V697" s="176"/>
      <c r="W697" s="176"/>
      <c r="X697" s="175"/>
      <c r="Y697" s="175"/>
      <c r="Z697" s="175"/>
      <c r="AA697" s="175"/>
      <c r="AC697" s="175"/>
      <c r="AL697" s="106"/>
      <c r="AM697" s="104"/>
      <c r="AN697" s="104"/>
      <c r="AO697" s="104"/>
      <c r="AP697" s="104"/>
      <c r="AQ697" s="104"/>
      <c r="AR697" s="104"/>
      <c r="AS697" s="104"/>
      <c r="AT697" s="104"/>
      <c r="AU697" s="104"/>
      <c r="AV697" s="104"/>
    </row>
    <row r="698" spans="3:48" x14ac:dyDescent="0.35">
      <c r="C698" s="176"/>
      <c r="D698" s="176"/>
      <c r="E698" s="176"/>
      <c r="F698" s="176"/>
      <c r="G698" s="175"/>
      <c r="H698" s="175"/>
      <c r="I698" s="175"/>
      <c r="J698" s="175"/>
      <c r="L698" s="175"/>
      <c r="T698" s="176"/>
      <c r="U698" s="176"/>
      <c r="V698" s="176"/>
      <c r="W698" s="176"/>
      <c r="X698" s="175"/>
      <c r="Y698" s="175"/>
      <c r="Z698" s="175"/>
      <c r="AA698" s="175"/>
      <c r="AC698" s="175"/>
      <c r="AL698" s="106"/>
      <c r="AM698" s="104"/>
      <c r="AN698" s="104"/>
      <c r="AO698" s="104"/>
      <c r="AP698" s="104"/>
      <c r="AQ698" s="104"/>
      <c r="AR698" s="104"/>
      <c r="AS698" s="104"/>
      <c r="AT698" s="104"/>
      <c r="AU698" s="104"/>
      <c r="AV698" s="104"/>
    </row>
    <row r="699" spans="3:48" x14ac:dyDescent="0.35">
      <c r="C699" s="176"/>
      <c r="D699" s="176"/>
      <c r="E699" s="176"/>
      <c r="F699" s="176"/>
      <c r="G699" s="175"/>
      <c r="H699" s="175"/>
      <c r="I699" s="175"/>
      <c r="J699" s="175"/>
      <c r="L699" s="175"/>
      <c r="T699" s="176"/>
      <c r="U699" s="176"/>
      <c r="V699" s="176"/>
      <c r="W699" s="176"/>
      <c r="X699" s="175"/>
      <c r="Y699" s="175"/>
      <c r="Z699" s="175"/>
      <c r="AA699" s="175"/>
      <c r="AC699" s="175"/>
      <c r="AL699" s="106"/>
      <c r="AM699" s="104"/>
      <c r="AN699" s="104"/>
      <c r="AO699" s="104"/>
      <c r="AP699" s="104"/>
      <c r="AQ699" s="104"/>
      <c r="AR699" s="104"/>
      <c r="AS699" s="104"/>
      <c r="AT699" s="104"/>
      <c r="AU699" s="104"/>
      <c r="AV699" s="104"/>
    </row>
    <row r="700" spans="3:48" x14ac:dyDescent="0.35">
      <c r="C700" s="176"/>
      <c r="D700" s="176"/>
      <c r="E700" s="176"/>
      <c r="F700" s="176"/>
      <c r="G700" s="175"/>
      <c r="H700" s="175"/>
      <c r="I700" s="175"/>
      <c r="J700" s="175"/>
      <c r="L700" s="175"/>
      <c r="T700" s="176"/>
      <c r="U700" s="176"/>
      <c r="V700" s="176"/>
      <c r="W700" s="176"/>
      <c r="X700" s="175"/>
      <c r="Y700" s="175"/>
      <c r="Z700" s="175"/>
      <c r="AA700" s="175"/>
      <c r="AC700" s="175"/>
      <c r="AL700" s="106"/>
      <c r="AM700" s="104"/>
      <c r="AN700" s="104"/>
      <c r="AO700" s="104"/>
      <c r="AP700" s="104"/>
      <c r="AQ700" s="104"/>
      <c r="AR700" s="104"/>
      <c r="AS700" s="104"/>
      <c r="AT700" s="104"/>
      <c r="AU700" s="104"/>
      <c r="AV700" s="104"/>
    </row>
    <row r="701" spans="3:48" x14ac:dyDescent="0.35">
      <c r="C701" s="176"/>
      <c r="D701" s="176"/>
      <c r="E701" s="176"/>
      <c r="F701" s="176"/>
      <c r="G701" s="175"/>
      <c r="H701" s="175"/>
      <c r="I701" s="175"/>
      <c r="J701" s="175"/>
      <c r="L701" s="175"/>
      <c r="T701" s="176"/>
      <c r="U701" s="176"/>
      <c r="V701" s="176"/>
      <c r="W701" s="176"/>
      <c r="X701" s="175"/>
      <c r="Y701" s="175"/>
      <c r="Z701" s="175"/>
      <c r="AA701" s="175"/>
      <c r="AC701" s="175"/>
      <c r="AL701" s="106"/>
      <c r="AM701" s="104"/>
      <c r="AN701" s="104"/>
      <c r="AO701" s="104"/>
      <c r="AP701" s="104"/>
      <c r="AQ701" s="104"/>
      <c r="AR701" s="104"/>
      <c r="AS701" s="104"/>
      <c r="AT701" s="104"/>
      <c r="AU701" s="104"/>
      <c r="AV701" s="104"/>
    </row>
    <row r="702" spans="3:48" x14ac:dyDescent="0.35">
      <c r="C702" s="176"/>
      <c r="D702" s="176"/>
      <c r="E702" s="176"/>
      <c r="F702" s="176"/>
      <c r="G702" s="175"/>
      <c r="H702" s="175"/>
      <c r="I702" s="175"/>
      <c r="J702" s="175"/>
      <c r="L702" s="175"/>
      <c r="T702" s="176"/>
      <c r="U702" s="176"/>
      <c r="V702" s="176"/>
      <c r="W702" s="176"/>
      <c r="X702" s="175"/>
      <c r="Y702" s="175"/>
      <c r="Z702" s="175"/>
      <c r="AA702" s="175"/>
      <c r="AC702" s="175"/>
      <c r="AL702" s="106"/>
      <c r="AM702" s="104"/>
      <c r="AN702" s="104"/>
      <c r="AO702" s="104"/>
      <c r="AP702" s="104"/>
      <c r="AQ702" s="104"/>
      <c r="AR702" s="104"/>
      <c r="AS702" s="104"/>
      <c r="AT702" s="104"/>
      <c r="AU702" s="104"/>
      <c r="AV702" s="104"/>
    </row>
    <row r="703" spans="3:48" x14ac:dyDescent="0.35">
      <c r="C703" s="176"/>
      <c r="D703" s="176"/>
      <c r="E703" s="176"/>
      <c r="F703" s="176"/>
      <c r="G703" s="175"/>
      <c r="H703" s="175"/>
      <c r="I703" s="175"/>
      <c r="J703" s="175"/>
      <c r="L703" s="175"/>
      <c r="T703" s="176"/>
      <c r="U703" s="176"/>
      <c r="V703" s="176"/>
      <c r="W703" s="176"/>
      <c r="X703" s="175"/>
      <c r="Y703" s="175"/>
      <c r="Z703" s="175"/>
      <c r="AA703" s="175"/>
      <c r="AC703" s="175"/>
      <c r="AL703" s="106"/>
      <c r="AM703" s="104"/>
      <c r="AN703" s="104"/>
      <c r="AO703" s="104"/>
      <c r="AP703" s="104"/>
      <c r="AQ703" s="104"/>
      <c r="AR703" s="104"/>
      <c r="AS703" s="104"/>
      <c r="AT703" s="104"/>
      <c r="AU703" s="104"/>
      <c r="AV703" s="104"/>
    </row>
    <row r="704" spans="3:48" x14ac:dyDescent="0.35">
      <c r="C704" s="176"/>
      <c r="D704" s="176"/>
      <c r="E704" s="176"/>
      <c r="F704" s="176"/>
      <c r="G704" s="175"/>
      <c r="H704" s="175"/>
      <c r="I704" s="175"/>
      <c r="J704" s="175"/>
      <c r="L704" s="175"/>
      <c r="T704" s="176"/>
      <c r="U704" s="176"/>
      <c r="V704" s="176"/>
      <c r="W704" s="176"/>
      <c r="X704" s="175"/>
      <c r="Y704" s="175"/>
      <c r="Z704" s="175"/>
      <c r="AA704" s="175"/>
      <c r="AC704" s="175"/>
      <c r="AL704" s="106"/>
      <c r="AM704" s="104"/>
      <c r="AN704" s="104"/>
      <c r="AO704" s="104"/>
      <c r="AP704" s="104"/>
      <c r="AQ704" s="104"/>
      <c r="AR704" s="104"/>
      <c r="AS704" s="104"/>
      <c r="AT704" s="104"/>
      <c r="AU704" s="104"/>
      <c r="AV704" s="104"/>
    </row>
    <row r="705" spans="3:48" x14ac:dyDescent="0.35">
      <c r="C705" s="176"/>
      <c r="D705" s="176"/>
      <c r="E705" s="176"/>
      <c r="F705" s="176"/>
      <c r="G705" s="175"/>
      <c r="H705" s="175"/>
      <c r="I705" s="175"/>
      <c r="J705" s="175"/>
      <c r="L705" s="175"/>
      <c r="T705" s="176"/>
      <c r="U705" s="176"/>
      <c r="V705" s="176"/>
      <c r="W705" s="176"/>
      <c r="X705" s="175"/>
      <c r="Y705" s="175"/>
      <c r="Z705" s="175"/>
      <c r="AA705" s="175"/>
      <c r="AC705" s="175"/>
      <c r="AL705" s="106"/>
      <c r="AM705" s="104"/>
      <c r="AN705" s="104"/>
      <c r="AO705" s="104"/>
      <c r="AP705" s="104"/>
      <c r="AQ705" s="104"/>
      <c r="AR705" s="104"/>
      <c r="AS705" s="104"/>
      <c r="AT705" s="104"/>
      <c r="AU705" s="104"/>
      <c r="AV705" s="104"/>
    </row>
    <row r="706" spans="3:48" x14ac:dyDescent="0.35">
      <c r="C706" s="176"/>
      <c r="D706" s="176"/>
      <c r="E706" s="176"/>
      <c r="F706" s="176"/>
      <c r="G706" s="175"/>
      <c r="H706" s="175"/>
      <c r="I706" s="175"/>
      <c r="J706" s="175"/>
      <c r="L706" s="175"/>
      <c r="T706" s="176"/>
      <c r="U706" s="176"/>
      <c r="V706" s="176"/>
      <c r="W706" s="176"/>
      <c r="X706" s="175"/>
      <c r="Y706" s="175"/>
      <c r="Z706" s="175"/>
      <c r="AA706" s="175"/>
      <c r="AC706" s="175"/>
      <c r="AL706" s="106"/>
      <c r="AM706" s="104"/>
      <c r="AN706" s="104"/>
      <c r="AO706" s="104"/>
      <c r="AP706" s="104"/>
      <c r="AQ706" s="104"/>
      <c r="AR706" s="104"/>
      <c r="AS706" s="104"/>
      <c r="AT706" s="104"/>
      <c r="AU706" s="104"/>
      <c r="AV706" s="104"/>
    </row>
    <row r="707" spans="3:48" x14ac:dyDescent="0.35">
      <c r="C707" s="176"/>
      <c r="D707" s="176"/>
      <c r="E707" s="176"/>
      <c r="F707" s="176"/>
      <c r="G707" s="175"/>
      <c r="H707" s="175"/>
      <c r="I707" s="175"/>
      <c r="J707" s="175"/>
      <c r="L707" s="175"/>
      <c r="T707" s="176"/>
      <c r="U707" s="176"/>
      <c r="V707" s="176"/>
      <c r="W707" s="176"/>
      <c r="X707" s="175"/>
      <c r="Y707" s="175"/>
      <c r="Z707" s="175"/>
      <c r="AA707" s="175"/>
      <c r="AC707" s="175"/>
      <c r="AL707" s="106"/>
      <c r="AM707" s="104"/>
      <c r="AN707" s="104"/>
      <c r="AO707" s="104"/>
      <c r="AP707" s="104"/>
      <c r="AQ707" s="104"/>
      <c r="AR707" s="104"/>
      <c r="AS707" s="104"/>
      <c r="AT707" s="104"/>
      <c r="AU707" s="104"/>
      <c r="AV707" s="104"/>
    </row>
    <row r="708" spans="3:48" x14ac:dyDescent="0.35">
      <c r="C708" s="176"/>
      <c r="D708" s="176"/>
      <c r="E708" s="176"/>
      <c r="F708" s="176"/>
      <c r="G708" s="175"/>
      <c r="H708" s="175"/>
      <c r="I708" s="175"/>
      <c r="J708" s="175"/>
      <c r="L708" s="175"/>
      <c r="T708" s="176"/>
      <c r="U708" s="176"/>
      <c r="V708" s="176"/>
      <c r="W708" s="176"/>
      <c r="X708" s="175"/>
      <c r="Y708" s="175"/>
      <c r="Z708" s="175"/>
      <c r="AA708" s="175"/>
      <c r="AC708" s="175"/>
      <c r="AL708" s="106"/>
      <c r="AM708" s="104"/>
      <c r="AN708" s="104"/>
      <c r="AO708" s="104"/>
      <c r="AP708" s="104"/>
      <c r="AQ708" s="104"/>
      <c r="AR708" s="104"/>
      <c r="AS708" s="104"/>
      <c r="AT708" s="104"/>
      <c r="AU708" s="104"/>
      <c r="AV708" s="104"/>
    </row>
    <row r="709" spans="3:48" x14ac:dyDescent="0.35">
      <c r="C709" s="176"/>
      <c r="D709" s="176"/>
      <c r="E709" s="176"/>
      <c r="F709" s="176"/>
      <c r="G709" s="175"/>
      <c r="H709" s="175"/>
      <c r="I709" s="175"/>
      <c r="J709" s="175"/>
      <c r="L709" s="175"/>
      <c r="T709" s="176"/>
      <c r="U709" s="176"/>
      <c r="V709" s="176"/>
      <c r="W709" s="176"/>
      <c r="X709" s="175"/>
      <c r="Y709" s="175"/>
      <c r="Z709" s="175"/>
      <c r="AA709" s="175"/>
      <c r="AC709" s="175"/>
      <c r="AL709" s="106"/>
      <c r="AM709" s="104"/>
      <c r="AN709" s="104"/>
      <c r="AO709" s="104"/>
      <c r="AP709" s="104"/>
      <c r="AQ709" s="104"/>
      <c r="AR709" s="104"/>
      <c r="AS709" s="104"/>
      <c r="AT709" s="104"/>
      <c r="AU709" s="104"/>
      <c r="AV709" s="104"/>
    </row>
    <row r="710" spans="3:48" x14ac:dyDescent="0.35">
      <c r="C710" s="176"/>
      <c r="D710" s="176"/>
      <c r="E710" s="176"/>
      <c r="F710" s="176"/>
      <c r="G710" s="175"/>
      <c r="H710" s="175"/>
      <c r="I710" s="175"/>
      <c r="J710" s="175"/>
      <c r="L710" s="175"/>
      <c r="T710" s="176"/>
      <c r="U710" s="176"/>
      <c r="V710" s="176"/>
      <c r="W710" s="176"/>
      <c r="X710" s="175"/>
      <c r="Y710" s="175"/>
      <c r="Z710" s="175"/>
      <c r="AA710" s="175"/>
      <c r="AC710" s="175"/>
      <c r="AL710" s="106"/>
      <c r="AM710" s="104"/>
      <c r="AN710" s="104"/>
      <c r="AO710" s="104"/>
      <c r="AP710" s="104"/>
      <c r="AQ710" s="104"/>
      <c r="AR710" s="104"/>
      <c r="AS710" s="104"/>
      <c r="AT710" s="104"/>
      <c r="AU710" s="104"/>
      <c r="AV710" s="104"/>
    </row>
    <row r="711" spans="3:48" x14ac:dyDescent="0.35">
      <c r="C711" s="176"/>
      <c r="D711" s="176"/>
      <c r="E711" s="176"/>
      <c r="F711" s="176"/>
      <c r="G711" s="175"/>
      <c r="H711" s="175"/>
      <c r="I711" s="175"/>
      <c r="J711" s="175"/>
      <c r="L711" s="175"/>
      <c r="T711" s="176"/>
      <c r="U711" s="176"/>
      <c r="V711" s="176"/>
      <c r="W711" s="176"/>
      <c r="X711" s="175"/>
      <c r="Y711" s="175"/>
      <c r="Z711" s="175"/>
      <c r="AA711" s="175"/>
      <c r="AC711" s="175"/>
      <c r="AL711" s="106"/>
      <c r="AM711" s="104"/>
      <c r="AN711" s="104"/>
      <c r="AO711" s="104"/>
      <c r="AP711" s="104"/>
      <c r="AQ711" s="104"/>
      <c r="AR711" s="104"/>
      <c r="AS711" s="104"/>
      <c r="AT711" s="104"/>
      <c r="AU711" s="104"/>
      <c r="AV711" s="104"/>
    </row>
    <row r="712" spans="3:48" x14ac:dyDescent="0.35">
      <c r="C712" s="176"/>
      <c r="D712" s="176"/>
      <c r="E712" s="176"/>
      <c r="F712" s="176"/>
      <c r="G712" s="175"/>
      <c r="H712" s="175"/>
      <c r="I712" s="175"/>
      <c r="J712" s="175"/>
      <c r="L712" s="175"/>
      <c r="T712" s="176"/>
      <c r="U712" s="176"/>
      <c r="V712" s="176"/>
      <c r="W712" s="176"/>
      <c r="X712" s="175"/>
      <c r="Y712" s="175"/>
      <c r="Z712" s="175"/>
      <c r="AA712" s="175"/>
      <c r="AC712" s="175"/>
      <c r="AL712" s="106"/>
      <c r="AM712" s="104"/>
      <c r="AN712" s="104"/>
      <c r="AO712" s="104"/>
      <c r="AP712" s="104"/>
      <c r="AQ712" s="104"/>
      <c r="AR712" s="104"/>
      <c r="AS712" s="104"/>
      <c r="AT712" s="104"/>
      <c r="AU712" s="104"/>
      <c r="AV712" s="104"/>
    </row>
    <row r="713" spans="3:48" x14ac:dyDescent="0.35">
      <c r="C713" s="176"/>
      <c r="D713" s="176"/>
      <c r="E713" s="176"/>
      <c r="F713" s="176"/>
      <c r="G713" s="175"/>
      <c r="H713" s="175"/>
      <c r="I713" s="175"/>
      <c r="J713" s="175"/>
      <c r="L713" s="175"/>
      <c r="T713" s="176"/>
      <c r="U713" s="176"/>
      <c r="V713" s="176"/>
      <c r="W713" s="176"/>
      <c r="X713" s="175"/>
      <c r="Y713" s="175"/>
      <c r="Z713" s="175"/>
      <c r="AA713" s="175"/>
      <c r="AC713" s="175"/>
      <c r="AL713" s="106"/>
      <c r="AM713" s="104"/>
      <c r="AN713" s="104"/>
      <c r="AO713" s="104"/>
      <c r="AP713" s="104"/>
      <c r="AQ713" s="104"/>
      <c r="AR713" s="104"/>
      <c r="AS713" s="104"/>
      <c r="AT713" s="104"/>
      <c r="AU713" s="104"/>
      <c r="AV713" s="104"/>
    </row>
    <row r="714" spans="3:48" x14ac:dyDescent="0.35">
      <c r="C714" s="176"/>
      <c r="D714" s="176"/>
      <c r="E714" s="176"/>
      <c r="F714" s="176"/>
      <c r="G714" s="175"/>
      <c r="H714" s="175"/>
      <c r="I714" s="175"/>
      <c r="J714" s="175"/>
      <c r="L714" s="175"/>
      <c r="T714" s="176"/>
      <c r="U714" s="176"/>
      <c r="V714" s="176"/>
      <c r="W714" s="176"/>
      <c r="X714" s="175"/>
      <c r="Y714" s="175"/>
      <c r="Z714" s="175"/>
      <c r="AA714" s="175"/>
      <c r="AC714" s="175"/>
      <c r="AL714" s="106"/>
      <c r="AM714" s="104"/>
      <c r="AN714" s="104"/>
      <c r="AO714" s="104"/>
      <c r="AP714" s="104"/>
      <c r="AQ714" s="104"/>
      <c r="AR714" s="104"/>
      <c r="AS714" s="104"/>
      <c r="AT714" s="104"/>
      <c r="AU714" s="104"/>
      <c r="AV714" s="104"/>
    </row>
    <row r="715" spans="3:48" x14ac:dyDescent="0.35">
      <c r="C715" s="176"/>
      <c r="D715" s="176"/>
      <c r="E715" s="176"/>
      <c r="F715" s="176"/>
      <c r="G715" s="175"/>
      <c r="H715" s="175"/>
      <c r="I715" s="175"/>
      <c r="J715" s="175"/>
      <c r="L715" s="175"/>
      <c r="T715" s="176"/>
      <c r="U715" s="176"/>
      <c r="V715" s="176"/>
      <c r="W715" s="176"/>
      <c r="X715" s="175"/>
      <c r="Y715" s="175"/>
      <c r="Z715" s="175"/>
      <c r="AA715" s="175"/>
      <c r="AC715" s="175"/>
      <c r="AL715" s="106"/>
      <c r="AM715" s="104"/>
      <c r="AN715" s="104"/>
      <c r="AO715" s="104"/>
      <c r="AP715" s="104"/>
      <c r="AQ715" s="104"/>
      <c r="AR715" s="104"/>
      <c r="AS715" s="104"/>
      <c r="AT715" s="104"/>
      <c r="AU715" s="104"/>
      <c r="AV715" s="104"/>
    </row>
    <row r="716" spans="3:48" x14ac:dyDescent="0.35">
      <c r="C716" s="176"/>
      <c r="D716" s="176"/>
      <c r="E716" s="176"/>
      <c r="F716" s="176"/>
      <c r="G716" s="175"/>
      <c r="H716" s="175"/>
      <c r="I716" s="175"/>
      <c r="J716" s="175"/>
      <c r="L716" s="175"/>
      <c r="T716" s="176"/>
      <c r="U716" s="176"/>
      <c r="V716" s="176"/>
      <c r="W716" s="176"/>
      <c r="X716" s="175"/>
      <c r="Y716" s="175"/>
      <c r="Z716" s="175"/>
      <c r="AA716" s="175"/>
      <c r="AC716" s="175"/>
      <c r="AL716" s="106"/>
      <c r="AM716" s="104"/>
      <c r="AN716" s="104"/>
      <c r="AO716" s="104"/>
      <c r="AP716" s="104"/>
      <c r="AQ716" s="104"/>
      <c r="AR716" s="104"/>
      <c r="AS716" s="104"/>
      <c r="AT716" s="104"/>
      <c r="AU716" s="104"/>
      <c r="AV716" s="104"/>
    </row>
    <row r="717" spans="3:48" x14ac:dyDescent="0.35">
      <c r="C717" s="176"/>
      <c r="D717" s="176"/>
      <c r="E717" s="176"/>
      <c r="F717" s="176"/>
      <c r="G717" s="175"/>
      <c r="H717" s="175"/>
      <c r="I717" s="175"/>
      <c r="J717" s="175"/>
      <c r="L717" s="175"/>
      <c r="T717" s="176"/>
      <c r="U717" s="176"/>
      <c r="V717" s="176"/>
      <c r="W717" s="176"/>
      <c r="X717" s="175"/>
      <c r="Y717" s="175"/>
      <c r="Z717" s="175"/>
      <c r="AA717" s="175"/>
      <c r="AC717" s="175"/>
      <c r="AL717" s="106"/>
      <c r="AM717" s="104"/>
      <c r="AN717" s="104"/>
      <c r="AO717" s="104"/>
      <c r="AP717" s="104"/>
      <c r="AQ717" s="104"/>
      <c r="AR717" s="104"/>
      <c r="AS717" s="104"/>
      <c r="AT717" s="104"/>
      <c r="AU717" s="104"/>
      <c r="AV717" s="104"/>
    </row>
    <row r="718" spans="3:48" x14ac:dyDescent="0.35">
      <c r="C718" s="176"/>
      <c r="D718" s="176"/>
      <c r="E718" s="176"/>
      <c r="F718" s="176"/>
      <c r="G718" s="175"/>
      <c r="H718" s="175"/>
      <c r="I718" s="175"/>
      <c r="J718" s="175"/>
      <c r="L718" s="175"/>
      <c r="T718" s="176"/>
      <c r="U718" s="176"/>
      <c r="V718" s="176"/>
      <c r="W718" s="176"/>
      <c r="X718" s="175"/>
      <c r="Y718" s="175"/>
      <c r="Z718" s="175"/>
      <c r="AA718" s="175"/>
      <c r="AC718" s="175"/>
      <c r="AL718" s="106"/>
      <c r="AM718" s="104"/>
      <c r="AN718" s="104"/>
      <c r="AO718" s="104"/>
      <c r="AP718" s="104"/>
      <c r="AQ718" s="104"/>
      <c r="AR718" s="104"/>
      <c r="AS718" s="104"/>
      <c r="AT718" s="104"/>
      <c r="AU718" s="104"/>
      <c r="AV718" s="104"/>
    </row>
    <row r="719" spans="3:48" x14ac:dyDescent="0.35">
      <c r="C719" s="176"/>
      <c r="D719" s="176"/>
      <c r="E719" s="176"/>
      <c r="F719" s="176"/>
      <c r="G719" s="175"/>
      <c r="H719" s="175"/>
      <c r="I719" s="175"/>
      <c r="J719" s="175"/>
      <c r="L719" s="175"/>
      <c r="T719" s="176"/>
      <c r="U719" s="176"/>
      <c r="V719" s="176"/>
      <c r="W719" s="176"/>
      <c r="X719" s="175"/>
      <c r="Y719" s="175"/>
      <c r="Z719" s="175"/>
      <c r="AA719" s="175"/>
      <c r="AC719" s="175"/>
      <c r="AL719" s="106"/>
      <c r="AM719" s="104"/>
      <c r="AN719" s="104"/>
      <c r="AO719" s="104"/>
      <c r="AP719" s="104"/>
      <c r="AQ719" s="104"/>
      <c r="AR719" s="104"/>
      <c r="AS719" s="104"/>
      <c r="AT719" s="104"/>
      <c r="AU719" s="104"/>
      <c r="AV719" s="104"/>
    </row>
    <row r="720" spans="3:48" x14ac:dyDescent="0.35">
      <c r="C720" s="176"/>
      <c r="D720" s="176"/>
      <c r="E720" s="176"/>
      <c r="F720" s="176"/>
      <c r="G720" s="175"/>
      <c r="H720" s="175"/>
      <c r="I720" s="175"/>
      <c r="J720" s="175"/>
      <c r="L720" s="175"/>
      <c r="T720" s="176"/>
      <c r="U720" s="176"/>
      <c r="V720" s="176"/>
      <c r="W720" s="176"/>
      <c r="X720" s="175"/>
      <c r="Y720" s="175"/>
      <c r="Z720" s="175"/>
      <c r="AA720" s="175"/>
      <c r="AC720" s="175"/>
      <c r="AL720" s="106"/>
      <c r="AM720" s="104"/>
      <c r="AN720" s="104"/>
      <c r="AO720" s="104"/>
      <c r="AP720" s="104"/>
      <c r="AQ720" s="104"/>
      <c r="AR720" s="104"/>
      <c r="AS720" s="104"/>
      <c r="AT720" s="104"/>
      <c r="AU720" s="104"/>
      <c r="AV720" s="104"/>
    </row>
    <row r="721" spans="3:48" x14ac:dyDescent="0.35">
      <c r="C721" s="176"/>
      <c r="D721" s="176"/>
      <c r="E721" s="176"/>
      <c r="F721" s="176"/>
      <c r="G721" s="175"/>
      <c r="H721" s="175"/>
      <c r="I721" s="175"/>
      <c r="J721" s="175"/>
      <c r="L721" s="175"/>
      <c r="T721" s="176"/>
      <c r="U721" s="176"/>
      <c r="V721" s="176"/>
      <c r="W721" s="176"/>
      <c r="X721" s="175"/>
      <c r="Y721" s="175"/>
      <c r="Z721" s="175"/>
      <c r="AA721" s="175"/>
      <c r="AC721" s="175"/>
      <c r="AL721" s="106"/>
      <c r="AM721" s="104"/>
      <c r="AN721" s="104"/>
      <c r="AO721" s="104"/>
      <c r="AP721" s="104"/>
      <c r="AQ721" s="104"/>
      <c r="AR721" s="104"/>
      <c r="AS721" s="104"/>
      <c r="AT721" s="104"/>
      <c r="AU721" s="104"/>
      <c r="AV721" s="104"/>
    </row>
    <row r="722" spans="3:48" x14ac:dyDescent="0.35">
      <c r="C722" s="176"/>
      <c r="D722" s="176"/>
      <c r="E722" s="176"/>
      <c r="F722" s="176"/>
      <c r="G722" s="175"/>
      <c r="H722" s="175"/>
      <c r="I722" s="175"/>
      <c r="J722" s="175"/>
      <c r="L722" s="175"/>
      <c r="T722" s="176"/>
      <c r="U722" s="176"/>
      <c r="V722" s="176"/>
      <c r="W722" s="176"/>
      <c r="X722" s="175"/>
      <c r="Y722" s="175"/>
      <c r="Z722" s="175"/>
      <c r="AA722" s="175"/>
      <c r="AC722" s="175"/>
      <c r="AL722" s="106"/>
      <c r="AM722" s="104"/>
      <c r="AN722" s="104"/>
      <c r="AO722" s="104"/>
      <c r="AP722" s="104"/>
      <c r="AQ722" s="104"/>
      <c r="AR722" s="104"/>
      <c r="AS722" s="104"/>
      <c r="AT722" s="104"/>
      <c r="AU722" s="104"/>
      <c r="AV722" s="104"/>
    </row>
    <row r="723" spans="3:48" x14ac:dyDescent="0.35">
      <c r="C723" s="176"/>
      <c r="D723" s="176"/>
      <c r="E723" s="176"/>
      <c r="F723" s="176"/>
      <c r="G723" s="175"/>
      <c r="H723" s="175"/>
      <c r="I723" s="175"/>
      <c r="J723" s="175"/>
      <c r="L723" s="175"/>
      <c r="T723" s="176"/>
      <c r="U723" s="176"/>
      <c r="V723" s="176"/>
      <c r="W723" s="176"/>
      <c r="X723" s="175"/>
      <c r="Y723" s="175"/>
      <c r="Z723" s="175"/>
      <c r="AA723" s="175"/>
      <c r="AC723" s="175"/>
      <c r="AL723" s="106"/>
      <c r="AM723" s="104"/>
      <c r="AN723" s="104"/>
      <c r="AO723" s="104"/>
      <c r="AP723" s="104"/>
      <c r="AQ723" s="104"/>
      <c r="AR723" s="104"/>
      <c r="AS723" s="104"/>
      <c r="AT723" s="104"/>
      <c r="AU723" s="104"/>
      <c r="AV723" s="104"/>
    </row>
    <row r="724" spans="3:48" x14ac:dyDescent="0.35">
      <c r="C724" s="176"/>
      <c r="D724" s="176"/>
      <c r="E724" s="176"/>
      <c r="F724" s="176"/>
      <c r="G724" s="175"/>
      <c r="H724" s="175"/>
      <c r="I724" s="175"/>
      <c r="J724" s="175"/>
      <c r="L724" s="175"/>
      <c r="T724" s="176"/>
      <c r="U724" s="176"/>
      <c r="V724" s="176"/>
      <c r="W724" s="176"/>
      <c r="X724" s="175"/>
      <c r="Y724" s="175"/>
      <c r="Z724" s="175"/>
      <c r="AA724" s="175"/>
      <c r="AC724" s="175"/>
      <c r="AL724" s="106"/>
      <c r="AM724" s="104"/>
      <c r="AN724" s="104"/>
      <c r="AO724" s="104"/>
      <c r="AP724" s="104"/>
      <c r="AQ724" s="104"/>
      <c r="AR724" s="104"/>
      <c r="AS724" s="104"/>
      <c r="AT724" s="104"/>
      <c r="AU724" s="104"/>
      <c r="AV724" s="104"/>
    </row>
    <row r="725" spans="3:48" x14ac:dyDescent="0.35">
      <c r="C725" s="176"/>
      <c r="D725" s="176"/>
      <c r="E725" s="176"/>
      <c r="F725" s="176"/>
      <c r="G725" s="175"/>
      <c r="H725" s="175"/>
      <c r="I725" s="175"/>
      <c r="J725" s="175"/>
      <c r="L725" s="175"/>
      <c r="T725" s="176"/>
      <c r="U725" s="176"/>
      <c r="V725" s="176"/>
      <c r="W725" s="176"/>
      <c r="X725" s="175"/>
      <c r="Y725" s="175"/>
      <c r="Z725" s="175"/>
      <c r="AA725" s="175"/>
      <c r="AC725" s="175"/>
      <c r="AL725" s="106"/>
      <c r="AM725" s="104"/>
      <c r="AN725" s="104"/>
      <c r="AO725" s="104"/>
      <c r="AP725" s="104"/>
      <c r="AQ725" s="104"/>
      <c r="AR725" s="104"/>
      <c r="AS725" s="104"/>
      <c r="AT725" s="104"/>
      <c r="AU725" s="104"/>
      <c r="AV725" s="104"/>
    </row>
    <row r="726" spans="3:48" x14ac:dyDescent="0.35">
      <c r="C726" s="176"/>
      <c r="D726" s="176"/>
      <c r="E726" s="176"/>
      <c r="F726" s="176"/>
      <c r="G726" s="175"/>
      <c r="H726" s="175"/>
      <c r="I726" s="175"/>
      <c r="J726" s="175"/>
      <c r="L726" s="175"/>
      <c r="T726" s="176"/>
      <c r="U726" s="176"/>
      <c r="V726" s="176"/>
      <c r="W726" s="176"/>
      <c r="X726" s="175"/>
      <c r="Y726" s="175"/>
      <c r="Z726" s="175"/>
      <c r="AA726" s="175"/>
      <c r="AC726" s="175"/>
      <c r="AL726" s="106"/>
      <c r="AM726" s="104"/>
      <c r="AN726" s="104"/>
      <c r="AO726" s="104"/>
      <c r="AP726" s="104"/>
      <c r="AQ726" s="104"/>
      <c r="AR726" s="104"/>
      <c r="AS726" s="104"/>
      <c r="AT726" s="104"/>
      <c r="AU726" s="104"/>
      <c r="AV726" s="104"/>
    </row>
    <row r="727" spans="3:48" x14ac:dyDescent="0.35">
      <c r="C727" s="176"/>
      <c r="D727" s="176"/>
      <c r="E727" s="176"/>
      <c r="F727" s="176"/>
      <c r="G727" s="175"/>
      <c r="H727" s="175"/>
      <c r="I727" s="175"/>
      <c r="J727" s="175"/>
      <c r="L727" s="175"/>
      <c r="T727" s="176"/>
      <c r="U727" s="176"/>
      <c r="V727" s="176"/>
      <c r="W727" s="176"/>
      <c r="X727" s="175"/>
      <c r="Y727" s="175"/>
      <c r="Z727" s="175"/>
      <c r="AA727" s="175"/>
      <c r="AC727" s="175"/>
      <c r="AL727" s="106"/>
      <c r="AM727" s="104"/>
      <c r="AN727" s="104"/>
      <c r="AO727" s="104"/>
      <c r="AP727" s="104"/>
      <c r="AQ727" s="104"/>
      <c r="AR727" s="104"/>
      <c r="AS727" s="104"/>
      <c r="AT727" s="104"/>
      <c r="AU727" s="104"/>
      <c r="AV727" s="104"/>
    </row>
    <row r="728" spans="3:48" x14ac:dyDescent="0.35">
      <c r="C728" s="176"/>
      <c r="D728" s="176"/>
      <c r="E728" s="176"/>
      <c r="F728" s="176"/>
      <c r="G728" s="175"/>
      <c r="H728" s="175"/>
      <c r="I728" s="175"/>
      <c r="J728" s="175"/>
      <c r="L728" s="175"/>
      <c r="T728" s="176"/>
      <c r="U728" s="176"/>
      <c r="V728" s="176"/>
      <c r="W728" s="176"/>
      <c r="X728" s="175"/>
      <c r="Y728" s="175"/>
      <c r="Z728" s="175"/>
      <c r="AA728" s="175"/>
      <c r="AC728" s="175"/>
      <c r="AL728" s="106"/>
      <c r="AM728" s="104"/>
      <c r="AN728" s="104"/>
      <c r="AO728" s="104"/>
      <c r="AP728" s="104"/>
      <c r="AQ728" s="104"/>
      <c r="AR728" s="104"/>
      <c r="AS728" s="104"/>
      <c r="AT728" s="104"/>
      <c r="AU728" s="104"/>
      <c r="AV728" s="104"/>
    </row>
    <row r="729" spans="3:48" x14ac:dyDescent="0.35">
      <c r="C729" s="176"/>
      <c r="D729" s="176"/>
      <c r="E729" s="176"/>
      <c r="F729" s="176"/>
      <c r="G729" s="175"/>
      <c r="H729" s="175"/>
      <c r="I729" s="175"/>
      <c r="J729" s="175"/>
      <c r="L729" s="175"/>
      <c r="T729" s="176"/>
      <c r="U729" s="176"/>
      <c r="V729" s="176"/>
      <c r="W729" s="176"/>
      <c r="X729" s="175"/>
      <c r="Y729" s="175"/>
      <c r="Z729" s="175"/>
      <c r="AA729" s="175"/>
      <c r="AC729" s="175"/>
      <c r="AL729" s="106"/>
      <c r="AM729" s="104"/>
      <c r="AN729" s="104"/>
      <c r="AO729" s="104"/>
      <c r="AP729" s="104"/>
      <c r="AQ729" s="104"/>
      <c r="AR729" s="104"/>
      <c r="AS729" s="104"/>
      <c r="AT729" s="104"/>
      <c r="AU729" s="104"/>
      <c r="AV729" s="104"/>
    </row>
    <row r="730" spans="3:48" x14ac:dyDescent="0.35">
      <c r="C730" s="176"/>
      <c r="D730" s="176"/>
      <c r="E730" s="176"/>
      <c r="F730" s="176"/>
      <c r="G730" s="175"/>
      <c r="H730" s="175"/>
      <c r="I730" s="175"/>
      <c r="J730" s="175"/>
      <c r="L730" s="175"/>
      <c r="T730" s="176"/>
      <c r="U730" s="176"/>
      <c r="V730" s="176"/>
      <c r="W730" s="176"/>
      <c r="X730" s="175"/>
      <c r="Y730" s="175"/>
      <c r="Z730" s="175"/>
      <c r="AA730" s="175"/>
      <c r="AC730" s="175"/>
      <c r="AL730" s="106"/>
      <c r="AM730" s="104"/>
      <c r="AN730" s="104"/>
      <c r="AO730" s="104"/>
      <c r="AP730" s="104"/>
      <c r="AQ730" s="104"/>
      <c r="AR730" s="104"/>
      <c r="AS730" s="104"/>
      <c r="AT730" s="104"/>
      <c r="AU730" s="104"/>
      <c r="AV730" s="104"/>
    </row>
    <row r="731" spans="3:48" x14ac:dyDescent="0.35">
      <c r="C731" s="176"/>
      <c r="D731" s="176"/>
      <c r="E731" s="176"/>
      <c r="F731" s="176"/>
      <c r="G731" s="175"/>
      <c r="H731" s="175"/>
      <c r="I731" s="175"/>
      <c r="J731" s="175"/>
      <c r="L731" s="175"/>
      <c r="T731" s="176"/>
      <c r="U731" s="176"/>
      <c r="V731" s="176"/>
      <c r="W731" s="176"/>
      <c r="X731" s="175"/>
      <c r="Y731" s="175"/>
      <c r="Z731" s="175"/>
      <c r="AA731" s="175"/>
      <c r="AC731" s="175"/>
      <c r="AL731" s="106"/>
      <c r="AM731" s="104"/>
      <c r="AN731" s="104"/>
      <c r="AO731" s="104"/>
      <c r="AP731" s="104"/>
      <c r="AQ731" s="104"/>
      <c r="AR731" s="104"/>
      <c r="AS731" s="104"/>
      <c r="AT731" s="104"/>
      <c r="AU731" s="104"/>
      <c r="AV731" s="104"/>
    </row>
    <row r="732" spans="3:48" x14ac:dyDescent="0.35">
      <c r="C732" s="176"/>
      <c r="D732" s="176"/>
      <c r="E732" s="176"/>
      <c r="F732" s="176"/>
      <c r="G732" s="175"/>
      <c r="H732" s="175"/>
      <c r="I732" s="175"/>
      <c r="J732" s="175"/>
      <c r="L732" s="175"/>
      <c r="T732" s="176"/>
      <c r="U732" s="176"/>
      <c r="V732" s="176"/>
      <c r="W732" s="176"/>
      <c r="X732" s="175"/>
      <c r="Y732" s="175"/>
      <c r="Z732" s="175"/>
      <c r="AA732" s="175"/>
      <c r="AC732" s="175"/>
      <c r="AL732" s="106"/>
      <c r="AM732" s="104"/>
      <c r="AN732" s="104"/>
      <c r="AO732" s="104"/>
      <c r="AP732" s="104"/>
      <c r="AQ732" s="104"/>
      <c r="AR732" s="104"/>
      <c r="AS732" s="104"/>
      <c r="AT732" s="104"/>
      <c r="AU732" s="104"/>
      <c r="AV732" s="104"/>
    </row>
    <row r="733" spans="3:48" x14ac:dyDescent="0.35">
      <c r="C733" s="176"/>
      <c r="D733" s="176"/>
      <c r="E733" s="176"/>
      <c r="F733" s="176"/>
      <c r="G733" s="175"/>
      <c r="H733" s="175"/>
      <c r="I733" s="175"/>
      <c r="J733" s="175"/>
      <c r="L733" s="175"/>
      <c r="T733" s="176"/>
      <c r="U733" s="176"/>
      <c r="V733" s="176"/>
      <c r="W733" s="176"/>
      <c r="X733" s="175"/>
      <c r="Y733" s="175"/>
      <c r="Z733" s="175"/>
      <c r="AA733" s="175"/>
      <c r="AC733" s="175"/>
      <c r="AL733" s="106"/>
      <c r="AM733" s="104"/>
      <c r="AN733" s="104"/>
      <c r="AO733" s="104"/>
      <c r="AP733" s="104"/>
      <c r="AQ733" s="104"/>
      <c r="AR733" s="104"/>
      <c r="AS733" s="104"/>
      <c r="AT733" s="104"/>
      <c r="AU733" s="104"/>
      <c r="AV733" s="104"/>
    </row>
    <row r="734" spans="3:48" x14ac:dyDescent="0.35">
      <c r="C734" s="176"/>
      <c r="D734" s="176"/>
      <c r="E734" s="176"/>
      <c r="F734" s="176"/>
      <c r="G734" s="175"/>
      <c r="H734" s="175"/>
      <c r="I734" s="175"/>
      <c r="J734" s="175"/>
      <c r="L734" s="175"/>
      <c r="T734" s="176"/>
      <c r="U734" s="176"/>
      <c r="V734" s="176"/>
      <c r="W734" s="176"/>
      <c r="X734" s="175"/>
      <c r="Y734" s="175"/>
      <c r="Z734" s="175"/>
      <c r="AA734" s="175"/>
      <c r="AC734" s="175"/>
      <c r="AL734" s="106"/>
      <c r="AM734" s="104"/>
      <c r="AN734" s="104"/>
      <c r="AO734" s="104"/>
      <c r="AP734" s="104"/>
      <c r="AQ734" s="104"/>
      <c r="AR734" s="104"/>
      <c r="AS734" s="104"/>
      <c r="AT734" s="104"/>
      <c r="AU734" s="104"/>
      <c r="AV734" s="104"/>
    </row>
    <row r="735" spans="3:48" x14ac:dyDescent="0.35">
      <c r="C735" s="176"/>
      <c r="D735" s="176"/>
      <c r="E735" s="176"/>
      <c r="F735" s="176"/>
      <c r="G735" s="175"/>
      <c r="H735" s="175"/>
      <c r="I735" s="175"/>
      <c r="J735" s="175"/>
      <c r="L735" s="175"/>
      <c r="T735" s="176"/>
      <c r="U735" s="176"/>
      <c r="V735" s="176"/>
      <c r="W735" s="176"/>
      <c r="X735" s="175"/>
      <c r="Y735" s="175"/>
      <c r="Z735" s="175"/>
      <c r="AA735" s="175"/>
      <c r="AC735" s="175"/>
      <c r="AL735" s="106"/>
      <c r="AM735" s="104"/>
      <c r="AN735" s="104"/>
      <c r="AO735" s="104"/>
      <c r="AP735" s="104"/>
      <c r="AQ735" s="104"/>
      <c r="AR735" s="104"/>
      <c r="AS735" s="104"/>
      <c r="AT735" s="104"/>
      <c r="AU735" s="104"/>
      <c r="AV735" s="104"/>
    </row>
    <row r="736" spans="3:48" x14ac:dyDescent="0.35">
      <c r="C736" s="176"/>
      <c r="D736" s="176"/>
      <c r="E736" s="176"/>
      <c r="F736" s="176"/>
      <c r="G736" s="175"/>
      <c r="H736" s="175"/>
      <c r="I736" s="175"/>
      <c r="J736" s="175"/>
      <c r="L736" s="175"/>
      <c r="T736" s="176"/>
      <c r="U736" s="176"/>
      <c r="V736" s="176"/>
      <c r="W736" s="176"/>
      <c r="X736" s="175"/>
      <c r="Y736" s="175"/>
      <c r="Z736" s="175"/>
      <c r="AA736" s="175"/>
      <c r="AC736" s="175"/>
      <c r="AL736" s="106"/>
      <c r="AM736" s="104"/>
      <c r="AN736" s="104"/>
      <c r="AO736" s="104"/>
      <c r="AP736" s="104"/>
      <c r="AQ736" s="104"/>
      <c r="AR736" s="104"/>
      <c r="AS736" s="104"/>
      <c r="AT736" s="104"/>
      <c r="AU736" s="104"/>
      <c r="AV736" s="104"/>
    </row>
    <row r="737" spans="3:48" x14ac:dyDescent="0.35">
      <c r="C737" s="176"/>
      <c r="D737" s="176"/>
      <c r="E737" s="176"/>
      <c r="F737" s="176"/>
      <c r="G737" s="175"/>
      <c r="H737" s="175"/>
      <c r="I737" s="175"/>
      <c r="J737" s="175"/>
      <c r="L737" s="175"/>
      <c r="T737" s="176"/>
      <c r="U737" s="176"/>
      <c r="V737" s="176"/>
      <c r="W737" s="176"/>
      <c r="X737" s="175"/>
      <c r="Y737" s="175"/>
      <c r="Z737" s="175"/>
      <c r="AA737" s="175"/>
      <c r="AC737" s="175"/>
      <c r="AL737" s="106"/>
      <c r="AM737" s="104"/>
      <c r="AN737" s="104"/>
      <c r="AO737" s="104"/>
      <c r="AP737" s="104"/>
      <c r="AQ737" s="104"/>
      <c r="AR737" s="104"/>
      <c r="AS737" s="104"/>
      <c r="AT737" s="104"/>
      <c r="AU737" s="104"/>
      <c r="AV737" s="104"/>
    </row>
    <row r="738" spans="3:48" x14ac:dyDescent="0.35">
      <c r="C738" s="176"/>
      <c r="D738" s="176"/>
      <c r="E738" s="176"/>
      <c r="F738" s="176"/>
      <c r="G738" s="175"/>
      <c r="H738" s="175"/>
      <c r="I738" s="175"/>
      <c r="J738" s="175"/>
      <c r="L738" s="175"/>
      <c r="T738" s="176"/>
      <c r="U738" s="176"/>
      <c r="V738" s="176"/>
      <c r="W738" s="176"/>
      <c r="X738" s="175"/>
      <c r="Y738" s="175"/>
      <c r="Z738" s="175"/>
      <c r="AA738" s="175"/>
      <c r="AC738" s="175"/>
      <c r="AL738" s="106"/>
      <c r="AM738" s="104"/>
      <c r="AN738" s="104"/>
      <c r="AO738" s="104"/>
      <c r="AP738" s="104"/>
      <c r="AQ738" s="104"/>
      <c r="AR738" s="104"/>
      <c r="AS738" s="104"/>
      <c r="AT738" s="104"/>
      <c r="AU738" s="104"/>
      <c r="AV738" s="104"/>
    </row>
    <row r="739" spans="3:48" x14ac:dyDescent="0.35">
      <c r="C739" s="176"/>
      <c r="D739" s="176"/>
      <c r="E739" s="176"/>
      <c r="F739" s="176"/>
      <c r="G739" s="175"/>
      <c r="H739" s="175"/>
      <c r="I739" s="175"/>
      <c r="J739" s="175"/>
      <c r="L739" s="175"/>
      <c r="T739" s="176"/>
      <c r="U739" s="176"/>
      <c r="V739" s="176"/>
      <c r="W739" s="176"/>
      <c r="X739" s="175"/>
      <c r="Y739" s="175"/>
      <c r="Z739" s="175"/>
      <c r="AA739" s="175"/>
      <c r="AC739" s="175"/>
      <c r="AL739" s="106"/>
      <c r="AM739" s="104"/>
      <c r="AN739" s="104"/>
      <c r="AO739" s="104"/>
      <c r="AP739" s="104"/>
      <c r="AQ739" s="104"/>
      <c r="AR739" s="104"/>
      <c r="AS739" s="104"/>
      <c r="AT739" s="104"/>
      <c r="AU739" s="104"/>
      <c r="AV739" s="104"/>
    </row>
    <row r="740" spans="3:48" x14ac:dyDescent="0.35">
      <c r="C740" s="176"/>
      <c r="D740" s="176"/>
      <c r="E740" s="176"/>
      <c r="F740" s="176"/>
      <c r="G740" s="175"/>
      <c r="H740" s="175"/>
      <c r="I740" s="175"/>
      <c r="J740" s="175"/>
      <c r="L740" s="175"/>
      <c r="T740" s="176"/>
      <c r="U740" s="176"/>
      <c r="V740" s="176"/>
      <c r="W740" s="176"/>
      <c r="X740" s="175"/>
      <c r="Y740" s="175"/>
      <c r="Z740" s="175"/>
      <c r="AA740" s="175"/>
      <c r="AC740" s="175"/>
      <c r="AL740" s="106"/>
      <c r="AM740" s="104"/>
      <c r="AN740" s="104"/>
      <c r="AO740" s="104"/>
      <c r="AP740" s="104"/>
      <c r="AQ740" s="104"/>
      <c r="AR740" s="104"/>
      <c r="AS740" s="104"/>
      <c r="AT740" s="104"/>
      <c r="AU740" s="104"/>
      <c r="AV740" s="104"/>
    </row>
    <row r="741" spans="3:48" x14ac:dyDescent="0.35">
      <c r="C741" s="176"/>
      <c r="D741" s="176"/>
      <c r="E741" s="176"/>
      <c r="F741" s="176"/>
      <c r="G741" s="175"/>
      <c r="H741" s="175"/>
      <c r="I741" s="175"/>
      <c r="J741" s="175"/>
      <c r="L741" s="175"/>
      <c r="T741" s="176"/>
      <c r="U741" s="176"/>
      <c r="V741" s="176"/>
      <c r="W741" s="176"/>
      <c r="X741" s="175"/>
      <c r="Y741" s="175"/>
      <c r="Z741" s="175"/>
      <c r="AA741" s="175"/>
      <c r="AC741" s="175"/>
      <c r="AL741" s="106"/>
      <c r="AM741" s="104"/>
      <c r="AN741" s="104"/>
      <c r="AO741" s="104"/>
      <c r="AP741" s="104"/>
      <c r="AQ741" s="104"/>
      <c r="AR741" s="104"/>
      <c r="AS741" s="104"/>
      <c r="AT741" s="104"/>
      <c r="AU741" s="104"/>
      <c r="AV741" s="104"/>
    </row>
    <row r="742" spans="3:48" x14ac:dyDescent="0.35">
      <c r="C742" s="176"/>
      <c r="D742" s="176"/>
      <c r="E742" s="176"/>
      <c r="F742" s="176"/>
      <c r="G742" s="175"/>
      <c r="H742" s="175"/>
      <c r="I742" s="175"/>
      <c r="J742" s="175"/>
      <c r="L742" s="175"/>
      <c r="T742" s="176"/>
      <c r="U742" s="176"/>
      <c r="V742" s="176"/>
      <c r="W742" s="176"/>
      <c r="X742" s="175"/>
      <c r="Y742" s="175"/>
      <c r="Z742" s="175"/>
      <c r="AA742" s="175"/>
      <c r="AC742" s="175"/>
      <c r="AL742" s="106"/>
      <c r="AM742" s="104"/>
      <c r="AN742" s="104"/>
      <c r="AO742" s="104"/>
      <c r="AP742" s="104"/>
      <c r="AQ742" s="104"/>
      <c r="AR742" s="104"/>
      <c r="AS742" s="104"/>
      <c r="AT742" s="104"/>
      <c r="AU742" s="104"/>
      <c r="AV742" s="104"/>
    </row>
    <row r="743" spans="3:48" x14ac:dyDescent="0.35">
      <c r="C743" s="176"/>
      <c r="D743" s="176"/>
      <c r="E743" s="176"/>
      <c r="F743" s="176"/>
      <c r="G743" s="175"/>
      <c r="H743" s="175"/>
      <c r="I743" s="175"/>
      <c r="J743" s="175"/>
      <c r="L743" s="175"/>
      <c r="T743" s="176"/>
      <c r="U743" s="176"/>
      <c r="V743" s="176"/>
      <c r="W743" s="176"/>
      <c r="X743" s="175"/>
      <c r="Y743" s="175"/>
      <c r="Z743" s="175"/>
      <c r="AA743" s="175"/>
      <c r="AC743" s="175"/>
      <c r="AL743" s="106"/>
      <c r="AM743" s="104"/>
      <c r="AN743" s="104"/>
      <c r="AO743" s="104"/>
      <c r="AP743" s="104"/>
      <c r="AQ743" s="104"/>
      <c r="AR743" s="104"/>
      <c r="AS743" s="104"/>
      <c r="AT743" s="104"/>
      <c r="AU743" s="104"/>
      <c r="AV743" s="104"/>
    </row>
    <row r="744" spans="3:48" x14ac:dyDescent="0.35">
      <c r="C744" s="176"/>
      <c r="D744" s="176"/>
      <c r="E744" s="176"/>
      <c r="F744" s="176"/>
      <c r="G744" s="175"/>
      <c r="H744" s="175"/>
      <c r="I744" s="175"/>
      <c r="J744" s="175"/>
      <c r="L744" s="175"/>
      <c r="T744" s="176"/>
      <c r="U744" s="176"/>
      <c r="V744" s="176"/>
      <c r="W744" s="176"/>
      <c r="X744" s="175"/>
      <c r="Y744" s="175"/>
      <c r="Z744" s="175"/>
      <c r="AA744" s="175"/>
      <c r="AC744" s="175"/>
      <c r="AL744" s="106"/>
      <c r="AM744" s="104"/>
      <c r="AN744" s="104"/>
      <c r="AO744" s="104"/>
      <c r="AP744" s="104"/>
      <c r="AQ744" s="104"/>
      <c r="AR744" s="104"/>
      <c r="AS744" s="104"/>
      <c r="AT744" s="104"/>
      <c r="AU744" s="104"/>
      <c r="AV744" s="104"/>
    </row>
    <row r="745" spans="3:48" x14ac:dyDescent="0.35">
      <c r="C745" s="176"/>
      <c r="D745" s="176"/>
      <c r="E745" s="176"/>
      <c r="F745" s="176"/>
      <c r="G745" s="175"/>
      <c r="H745" s="175"/>
      <c r="I745" s="175"/>
      <c r="J745" s="175"/>
      <c r="L745" s="175"/>
      <c r="T745" s="176"/>
      <c r="U745" s="176"/>
      <c r="V745" s="176"/>
      <c r="W745" s="176"/>
      <c r="X745" s="175"/>
      <c r="Y745" s="175"/>
      <c r="Z745" s="175"/>
      <c r="AA745" s="175"/>
      <c r="AC745" s="175"/>
      <c r="AL745" s="106"/>
      <c r="AM745" s="104"/>
      <c r="AN745" s="104"/>
      <c r="AO745" s="104"/>
      <c r="AP745" s="104"/>
      <c r="AQ745" s="104"/>
      <c r="AR745" s="104"/>
      <c r="AS745" s="104"/>
      <c r="AT745" s="104"/>
      <c r="AU745" s="104"/>
      <c r="AV745" s="104"/>
    </row>
    <row r="746" spans="3:48" x14ac:dyDescent="0.35">
      <c r="C746" s="176"/>
      <c r="D746" s="176"/>
      <c r="E746" s="176"/>
      <c r="F746" s="176"/>
      <c r="G746" s="175"/>
      <c r="H746" s="175"/>
      <c r="I746" s="175"/>
      <c r="J746" s="175"/>
      <c r="L746" s="175"/>
      <c r="T746" s="176"/>
      <c r="U746" s="176"/>
      <c r="V746" s="176"/>
      <c r="W746" s="176"/>
      <c r="X746" s="175"/>
      <c r="Y746" s="175"/>
      <c r="Z746" s="175"/>
      <c r="AA746" s="175"/>
      <c r="AC746" s="175"/>
      <c r="AL746" s="106"/>
      <c r="AM746" s="104"/>
      <c r="AN746" s="104"/>
      <c r="AO746" s="104"/>
      <c r="AP746" s="104"/>
      <c r="AQ746" s="104"/>
      <c r="AR746" s="104"/>
      <c r="AS746" s="104"/>
      <c r="AT746" s="104"/>
      <c r="AU746" s="104"/>
      <c r="AV746" s="104"/>
    </row>
    <row r="747" spans="3:48" x14ac:dyDescent="0.35">
      <c r="C747" s="176"/>
      <c r="D747" s="176"/>
      <c r="E747" s="176"/>
      <c r="F747" s="176"/>
      <c r="G747" s="175"/>
      <c r="H747" s="175"/>
      <c r="I747" s="175"/>
      <c r="J747" s="175"/>
      <c r="L747" s="175"/>
      <c r="T747" s="176"/>
      <c r="U747" s="176"/>
      <c r="V747" s="176"/>
      <c r="W747" s="176"/>
      <c r="X747" s="175"/>
      <c r="Y747" s="175"/>
      <c r="Z747" s="175"/>
      <c r="AA747" s="175"/>
      <c r="AC747" s="175"/>
      <c r="AL747" s="106"/>
      <c r="AM747" s="104"/>
      <c r="AN747" s="104"/>
      <c r="AO747" s="104"/>
      <c r="AP747" s="104"/>
      <c r="AQ747" s="104"/>
      <c r="AR747" s="104"/>
      <c r="AS747" s="104"/>
      <c r="AT747" s="104"/>
      <c r="AU747" s="104"/>
      <c r="AV747" s="104"/>
    </row>
    <row r="748" spans="3:48" x14ac:dyDescent="0.35">
      <c r="C748" s="176"/>
      <c r="D748" s="176"/>
      <c r="E748" s="176"/>
      <c r="F748" s="176"/>
      <c r="G748" s="175"/>
      <c r="H748" s="175"/>
      <c r="I748" s="175"/>
      <c r="J748" s="175"/>
      <c r="L748" s="175"/>
      <c r="T748" s="176"/>
      <c r="U748" s="176"/>
      <c r="V748" s="176"/>
      <c r="W748" s="176"/>
      <c r="X748" s="175"/>
      <c r="Y748" s="175"/>
      <c r="Z748" s="175"/>
      <c r="AA748" s="175"/>
      <c r="AC748" s="175"/>
      <c r="AL748" s="106"/>
      <c r="AM748" s="104"/>
      <c r="AN748" s="104"/>
      <c r="AO748" s="104"/>
      <c r="AP748" s="104"/>
      <c r="AQ748" s="104"/>
      <c r="AR748" s="104"/>
      <c r="AS748" s="104"/>
      <c r="AT748" s="104"/>
      <c r="AU748" s="104"/>
      <c r="AV748" s="104"/>
    </row>
    <row r="749" spans="3:48" x14ac:dyDescent="0.35">
      <c r="C749" s="176"/>
      <c r="D749" s="176"/>
      <c r="E749" s="176"/>
      <c r="F749" s="176"/>
      <c r="G749" s="175"/>
      <c r="H749" s="175"/>
      <c r="I749" s="175"/>
      <c r="J749" s="175"/>
      <c r="L749" s="175"/>
      <c r="T749" s="176"/>
      <c r="U749" s="176"/>
      <c r="V749" s="176"/>
      <c r="W749" s="176"/>
      <c r="X749" s="175"/>
      <c r="Y749" s="175"/>
      <c r="Z749" s="175"/>
      <c r="AA749" s="175"/>
      <c r="AC749" s="175"/>
      <c r="AL749" s="106"/>
      <c r="AM749" s="104"/>
      <c r="AN749" s="104"/>
      <c r="AO749" s="104"/>
      <c r="AP749" s="104"/>
      <c r="AQ749" s="104"/>
      <c r="AR749" s="104"/>
      <c r="AS749" s="104"/>
      <c r="AT749" s="104"/>
      <c r="AU749" s="104"/>
      <c r="AV749" s="104"/>
    </row>
    <row r="750" spans="3:48" x14ac:dyDescent="0.35">
      <c r="C750" s="176"/>
      <c r="D750" s="176"/>
      <c r="E750" s="176"/>
      <c r="F750" s="176"/>
      <c r="G750" s="175"/>
      <c r="H750" s="175"/>
      <c r="I750" s="175"/>
      <c r="J750" s="175"/>
      <c r="L750" s="175"/>
      <c r="T750" s="176"/>
      <c r="U750" s="176"/>
      <c r="V750" s="176"/>
      <c r="W750" s="176"/>
      <c r="X750" s="175"/>
      <c r="Y750" s="175"/>
      <c r="Z750" s="175"/>
      <c r="AA750" s="175"/>
      <c r="AC750" s="175"/>
      <c r="AL750" s="106"/>
      <c r="AM750" s="104"/>
      <c r="AN750" s="104"/>
      <c r="AO750" s="104"/>
      <c r="AP750" s="104"/>
      <c r="AQ750" s="104"/>
      <c r="AR750" s="104"/>
      <c r="AS750" s="104"/>
      <c r="AT750" s="104"/>
      <c r="AU750" s="104"/>
      <c r="AV750" s="104"/>
    </row>
    <row r="751" spans="3:48" x14ac:dyDescent="0.35">
      <c r="C751" s="176"/>
      <c r="D751" s="176"/>
      <c r="E751" s="176"/>
      <c r="F751" s="176"/>
      <c r="G751" s="175"/>
      <c r="H751" s="175"/>
      <c r="I751" s="175"/>
      <c r="J751" s="175"/>
      <c r="L751" s="175"/>
      <c r="T751" s="176"/>
      <c r="U751" s="176"/>
      <c r="V751" s="176"/>
      <c r="W751" s="176"/>
      <c r="X751" s="175"/>
      <c r="Y751" s="175"/>
      <c r="Z751" s="175"/>
      <c r="AA751" s="175"/>
      <c r="AC751" s="175"/>
      <c r="AL751" s="106"/>
      <c r="AM751" s="104"/>
      <c r="AN751" s="104"/>
      <c r="AO751" s="104"/>
      <c r="AP751" s="104"/>
      <c r="AQ751" s="104"/>
      <c r="AR751" s="104"/>
      <c r="AS751" s="104"/>
      <c r="AT751" s="104"/>
      <c r="AU751" s="104"/>
      <c r="AV751" s="104"/>
    </row>
    <row r="752" spans="3:48" x14ac:dyDescent="0.35">
      <c r="C752" s="176"/>
      <c r="D752" s="176"/>
      <c r="E752" s="176"/>
      <c r="F752" s="176"/>
      <c r="G752" s="175"/>
      <c r="H752" s="175"/>
      <c r="I752" s="175"/>
      <c r="J752" s="175"/>
      <c r="L752" s="175"/>
      <c r="T752" s="176"/>
      <c r="U752" s="176"/>
      <c r="V752" s="176"/>
      <c r="W752" s="176"/>
      <c r="X752" s="175"/>
      <c r="Y752" s="175"/>
      <c r="Z752" s="175"/>
      <c r="AA752" s="175"/>
      <c r="AC752" s="175"/>
      <c r="AL752" s="106"/>
      <c r="AM752" s="104"/>
      <c r="AN752" s="104"/>
      <c r="AO752" s="104"/>
      <c r="AP752" s="104"/>
      <c r="AQ752" s="104"/>
      <c r="AR752" s="104"/>
      <c r="AS752" s="104"/>
      <c r="AT752" s="104"/>
      <c r="AU752" s="104"/>
      <c r="AV752" s="104"/>
    </row>
    <row r="753" spans="3:48" x14ac:dyDescent="0.35">
      <c r="C753" s="176"/>
      <c r="D753" s="176"/>
      <c r="E753" s="176"/>
      <c r="F753" s="176"/>
      <c r="G753" s="175"/>
      <c r="H753" s="175"/>
      <c r="I753" s="175"/>
      <c r="J753" s="175"/>
      <c r="L753" s="175"/>
      <c r="T753" s="176"/>
      <c r="U753" s="176"/>
      <c r="V753" s="176"/>
      <c r="W753" s="176"/>
      <c r="X753" s="175"/>
      <c r="Y753" s="175"/>
      <c r="Z753" s="175"/>
      <c r="AA753" s="175"/>
      <c r="AC753" s="175"/>
      <c r="AL753" s="106"/>
      <c r="AM753" s="104"/>
      <c r="AN753" s="104"/>
      <c r="AO753" s="104"/>
      <c r="AP753" s="104"/>
      <c r="AQ753" s="104"/>
      <c r="AR753" s="104"/>
      <c r="AS753" s="104"/>
      <c r="AT753" s="104"/>
      <c r="AU753" s="104"/>
      <c r="AV753" s="104"/>
    </row>
    <row r="754" spans="3:48" x14ac:dyDescent="0.35">
      <c r="C754" s="176"/>
      <c r="D754" s="176"/>
      <c r="E754" s="176"/>
      <c r="F754" s="176"/>
      <c r="G754" s="175"/>
      <c r="H754" s="175"/>
      <c r="I754" s="175"/>
      <c r="J754" s="175"/>
      <c r="L754" s="175"/>
      <c r="T754" s="176"/>
      <c r="U754" s="176"/>
      <c r="V754" s="176"/>
      <c r="W754" s="176"/>
      <c r="X754" s="175"/>
      <c r="Y754" s="175"/>
      <c r="Z754" s="175"/>
      <c r="AA754" s="175"/>
      <c r="AC754" s="175"/>
      <c r="AL754" s="106"/>
      <c r="AM754" s="104"/>
      <c r="AN754" s="104"/>
      <c r="AO754" s="104"/>
      <c r="AP754" s="104"/>
      <c r="AQ754" s="104"/>
      <c r="AR754" s="104"/>
      <c r="AS754" s="104"/>
      <c r="AT754" s="104"/>
      <c r="AU754" s="104"/>
      <c r="AV754" s="104"/>
    </row>
    <row r="755" spans="3:48" x14ac:dyDescent="0.35">
      <c r="C755" s="176"/>
      <c r="D755" s="176"/>
      <c r="E755" s="176"/>
      <c r="F755" s="176"/>
      <c r="G755" s="175"/>
      <c r="H755" s="175"/>
      <c r="I755" s="175"/>
      <c r="J755" s="175"/>
      <c r="L755" s="175"/>
      <c r="T755" s="176"/>
      <c r="U755" s="176"/>
      <c r="V755" s="176"/>
      <c r="W755" s="176"/>
      <c r="X755" s="175"/>
      <c r="Y755" s="175"/>
      <c r="Z755" s="175"/>
      <c r="AA755" s="175"/>
      <c r="AC755" s="175"/>
      <c r="AL755" s="106"/>
      <c r="AM755" s="104"/>
      <c r="AN755" s="104"/>
      <c r="AO755" s="104"/>
      <c r="AP755" s="104"/>
      <c r="AQ755" s="104"/>
      <c r="AR755" s="104"/>
      <c r="AS755" s="104"/>
      <c r="AT755" s="104"/>
      <c r="AU755" s="104"/>
      <c r="AV755" s="104"/>
    </row>
    <row r="756" spans="3:48" x14ac:dyDescent="0.35">
      <c r="C756" s="176"/>
      <c r="D756" s="176"/>
      <c r="E756" s="176"/>
      <c r="F756" s="176"/>
      <c r="G756" s="175"/>
      <c r="H756" s="175"/>
      <c r="I756" s="175"/>
      <c r="J756" s="175"/>
      <c r="L756" s="175"/>
      <c r="T756" s="176"/>
      <c r="U756" s="176"/>
      <c r="V756" s="176"/>
      <c r="W756" s="176"/>
      <c r="X756" s="175"/>
      <c r="Y756" s="175"/>
      <c r="Z756" s="175"/>
      <c r="AA756" s="175"/>
      <c r="AC756" s="175"/>
      <c r="AL756" s="106"/>
      <c r="AM756" s="104"/>
      <c r="AN756" s="104"/>
      <c r="AO756" s="104"/>
      <c r="AP756" s="104"/>
      <c r="AQ756" s="104"/>
      <c r="AR756" s="104"/>
      <c r="AS756" s="104"/>
      <c r="AT756" s="104"/>
      <c r="AU756" s="104"/>
      <c r="AV756" s="104"/>
    </row>
    <row r="757" spans="3:48" x14ac:dyDescent="0.35">
      <c r="C757" s="176"/>
      <c r="D757" s="176"/>
      <c r="E757" s="176"/>
      <c r="F757" s="176"/>
      <c r="G757" s="175"/>
      <c r="H757" s="175"/>
      <c r="I757" s="175"/>
      <c r="J757" s="175"/>
      <c r="L757" s="175"/>
      <c r="T757" s="176"/>
      <c r="U757" s="176"/>
      <c r="V757" s="176"/>
      <c r="W757" s="176"/>
      <c r="X757" s="175"/>
      <c r="Y757" s="175"/>
      <c r="Z757" s="175"/>
      <c r="AA757" s="175"/>
      <c r="AC757" s="175"/>
      <c r="AL757" s="106"/>
      <c r="AM757" s="104"/>
      <c r="AN757" s="104"/>
      <c r="AO757" s="104"/>
      <c r="AP757" s="104"/>
      <c r="AQ757" s="104"/>
      <c r="AR757" s="104"/>
      <c r="AS757" s="104"/>
      <c r="AT757" s="104"/>
      <c r="AU757" s="104"/>
      <c r="AV757" s="104"/>
    </row>
    <row r="758" spans="3:48" x14ac:dyDescent="0.35">
      <c r="C758" s="176"/>
      <c r="D758" s="176"/>
      <c r="E758" s="176"/>
      <c r="F758" s="176"/>
      <c r="G758" s="175"/>
      <c r="H758" s="175"/>
      <c r="I758" s="175"/>
      <c r="J758" s="175"/>
      <c r="L758" s="175"/>
      <c r="T758" s="176"/>
      <c r="U758" s="176"/>
      <c r="V758" s="176"/>
      <c r="W758" s="176"/>
      <c r="X758" s="175"/>
      <c r="Y758" s="175"/>
      <c r="Z758" s="175"/>
      <c r="AA758" s="175"/>
      <c r="AC758" s="175"/>
      <c r="AL758" s="106"/>
      <c r="AM758" s="104"/>
      <c r="AN758" s="104"/>
      <c r="AO758" s="104"/>
      <c r="AP758" s="104"/>
      <c r="AQ758" s="104"/>
      <c r="AR758" s="104"/>
      <c r="AS758" s="104"/>
      <c r="AT758" s="104"/>
      <c r="AU758" s="104"/>
      <c r="AV758" s="104"/>
    </row>
    <row r="759" spans="3:48" x14ac:dyDescent="0.35">
      <c r="C759" s="176"/>
      <c r="D759" s="176"/>
      <c r="E759" s="176"/>
      <c r="F759" s="176"/>
      <c r="G759" s="175"/>
      <c r="H759" s="175"/>
      <c r="I759" s="175"/>
      <c r="J759" s="175"/>
      <c r="L759" s="175"/>
      <c r="T759" s="176"/>
      <c r="U759" s="176"/>
      <c r="V759" s="176"/>
      <c r="W759" s="176"/>
      <c r="X759" s="175"/>
      <c r="Y759" s="175"/>
      <c r="Z759" s="175"/>
      <c r="AA759" s="175"/>
      <c r="AC759" s="175"/>
      <c r="AL759" s="106"/>
      <c r="AM759" s="104"/>
      <c r="AN759" s="104"/>
      <c r="AO759" s="104"/>
      <c r="AP759" s="104"/>
      <c r="AQ759" s="104"/>
      <c r="AR759" s="104"/>
      <c r="AS759" s="104"/>
      <c r="AT759" s="104"/>
      <c r="AU759" s="104"/>
      <c r="AV759" s="104"/>
    </row>
    <row r="760" spans="3:48" x14ac:dyDescent="0.35">
      <c r="C760" s="176"/>
      <c r="D760" s="176"/>
      <c r="E760" s="176"/>
      <c r="F760" s="176"/>
      <c r="G760" s="175"/>
      <c r="H760" s="175"/>
      <c r="I760" s="175"/>
      <c r="J760" s="175"/>
      <c r="L760" s="175"/>
      <c r="T760" s="176"/>
      <c r="U760" s="176"/>
      <c r="V760" s="176"/>
      <c r="W760" s="176"/>
      <c r="X760" s="175"/>
      <c r="Y760" s="175"/>
      <c r="Z760" s="175"/>
      <c r="AA760" s="175"/>
      <c r="AC760" s="175"/>
      <c r="AL760" s="106"/>
      <c r="AM760" s="104"/>
      <c r="AN760" s="104"/>
      <c r="AO760" s="104"/>
      <c r="AP760" s="104"/>
      <c r="AQ760" s="104"/>
      <c r="AR760" s="104"/>
      <c r="AS760" s="104"/>
      <c r="AT760" s="104"/>
      <c r="AU760" s="104"/>
      <c r="AV760" s="104"/>
    </row>
    <row r="761" spans="3:48" x14ac:dyDescent="0.35">
      <c r="C761" s="176"/>
      <c r="D761" s="176"/>
      <c r="E761" s="176"/>
      <c r="F761" s="176"/>
      <c r="G761" s="175"/>
      <c r="H761" s="175"/>
      <c r="I761" s="175"/>
      <c r="J761" s="175"/>
      <c r="L761" s="175"/>
      <c r="T761" s="176"/>
      <c r="U761" s="176"/>
      <c r="V761" s="176"/>
      <c r="W761" s="176"/>
      <c r="X761" s="175"/>
      <c r="Y761" s="175"/>
      <c r="Z761" s="175"/>
      <c r="AA761" s="175"/>
      <c r="AC761" s="175"/>
      <c r="AL761" s="106"/>
      <c r="AM761" s="104"/>
      <c r="AN761" s="104"/>
      <c r="AO761" s="104"/>
      <c r="AP761" s="104"/>
      <c r="AQ761" s="104"/>
      <c r="AR761" s="104"/>
      <c r="AS761" s="104"/>
      <c r="AT761" s="104"/>
      <c r="AU761" s="104"/>
      <c r="AV761" s="104"/>
    </row>
    <row r="762" spans="3:48" x14ac:dyDescent="0.35">
      <c r="C762" s="176"/>
      <c r="D762" s="176"/>
      <c r="E762" s="176"/>
      <c r="F762" s="176"/>
      <c r="G762" s="175"/>
      <c r="H762" s="175"/>
      <c r="I762" s="175"/>
      <c r="J762" s="175"/>
      <c r="L762" s="175"/>
      <c r="T762" s="176"/>
      <c r="U762" s="176"/>
      <c r="V762" s="176"/>
      <c r="W762" s="176"/>
      <c r="X762" s="175"/>
      <c r="Y762" s="175"/>
      <c r="Z762" s="175"/>
      <c r="AA762" s="175"/>
      <c r="AC762" s="175"/>
      <c r="AL762" s="106"/>
      <c r="AM762" s="104"/>
      <c r="AN762" s="104"/>
      <c r="AO762" s="104"/>
      <c r="AP762" s="104"/>
      <c r="AQ762" s="104"/>
      <c r="AR762" s="104"/>
      <c r="AS762" s="104"/>
      <c r="AT762" s="104"/>
      <c r="AU762" s="104"/>
      <c r="AV762" s="104"/>
    </row>
    <row r="763" spans="3:48" x14ac:dyDescent="0.35">
      <c r="C763" s="176"/>
      <c r="D763" s="176"/>
      <c r="E763" s="176"/>
      <c r="F763" s="176"/>
      <c r="G763" s="175"/>
      <c r="H763" s="175"/>
      <c r="I763" s="175"/>
      <c r="J763" s="175"/>
      <c r="L763" s="175"/>
      <c r="T763" s="176"/>
      <c r="U763" s="176"/>
      <c r="V763" s="176"/>
      <c r="W763" s="176"/>
      <c r="X763" s="175"/>
      <c r="Y763" s="175"/>
      <c r="Z763" s="175"/>
      <c r="AA763" s="175"/>
      <c r="AC763" s="175"/>
      <c r="AL763" s="106"/>
      <c r="AM763" s="104"/>
      <c r="AN763" s="104"/>
      <c r="AO763" s="104"/>
      <c r="AP763" s="104"/>
      <c r="AQ763" s="104"/>
      <c r="AR763" s="104"/>
      <c r="AS763" s="104"/>
      <c r="AT763" s="104"/>
      <c r="AU763" s="104"/>
      <c r="AV763" s="104"/>
    </row>
    <row r="764" spans="3:48" x14ac:dyDescent="0.35">
      <c r="C764" s="176"/>
      <c r="D764" s="176"/>
      <c r="E764" s="176"/>
      <c r="F764" s="176"/>
      <c r="G764" s="175"/>
      <c r="H764" s="175"/>
      <c r="I764" s="175"/>
      <c r="J764" s="175"/>
      <c r="L764" s="175"/>
      <c r="T764" s="176"/>
      <c r="U764" s="176"/>
      <c r="V764" s="176"/>
      <c r="W764" s="176"/>
      <c r="X764" s="175"/>
      <c r="Y764" s="175"/>
      <c r="Z764" s="175"/>
      <c r="AA764" s="175"/>
      <c r="AC764" s="175"/>
      <c r="AL764" s="106"/>
      <c r="AM764" s="104"/>
      <c r="AN764" s="104"/>
      <c r="AO764" s="104"/>
      <c r="AP764" s="104"/>
      <c r="AQ764" s="104"/>
      <c r="AR764" s="104"/>
      <c r="AS764" s="104"/>
      <c r="AT764" s="104"/>
      <c r="AU764" s="104"/>
      <c r="AV764" s="104"/>
    </row>
    <row r="765" spans="3:48" x14ac:dyDescent="0.35">
      <c r="C765" s="176"/>
      <c r="D765" s="176"/>
      <c r="E765" s="176"/>
      <c r="F765" s="176"/>
      <c r="G765" s="175"/>
      <c r="H765" s="175"/>
      <c r="I765" s="175"/>
      <c r="J765" s="175"/>
      <c r="L765" s="175"/>
      <c r="T765" s="176"/>
      <c r="U765" s="176"/>
      <c r="V765" s="176"/>
      <c r="W765" s="176"/>
      <c r="X765" s="175"/>
      <c r="Y765" s="175"/>
      <c r="Z765" s="175"/>
      <c r="AA765" s="175"/>
      <c r="AC765" s="175"/>
      <c r="AL765" s="106"/>
      <c r="AM765" s="104"/>
      <c r="AN765" s="104"/>
      <c r="AO765" s="104"/>
      <c r="AP765" s="104"/>
      <c r="AQ765" s="104"/>
      <c r="AR765" s="104"/>
      <c r="AS765" s="104"/>
      <c r="AT765" s="104"/>
      <c r="AU765" s="104"/>
      <c r="AV765" s="104"/>
    </row>
    <row r="766" spans="3:48" x14ac:dyDescent="0.35">
      <c r="C766" s="176"/>
      <c r="D766" s="176"/>
      <c r="E766" s="176"/>
      <c r="F766" s="176"/>
      <c r="G766" s="175"/>
      <c r="H766" s="175"/>
      <c r="I766" s="175"/>
      <c r="J766" s="175"/>
      <c r="L766" s="175"/>
      <c r="T766" s="176"/>
      <c r="U766" s="176"/>
      <c r="V766" s="176"/>
      <c r="W766" s="176"/>
      <c r="X766" s="175"/>
      <c r="Y766" s="175"/>
      <c r="Z766" s="175"/>
      <c r="AA766" s="175"/>
      <c r="AC766" s="175"/>
      <c r="AL766" s="106"/>
      <c r="AM766" s="104"/>
      <c r="AN766" s="104"/>
      <c r="AO766" s="104"/>
      <c r="AP766" s="104"/>
      <c r="AQ766" s="104"/>
      <c r="AR766" s="104"/>
      <c r="AS766" s="104"/>
      <c r="AT766" s="104"/>
      <c r="AU766" s="104"/>
      <c r="AV766" s="104"/>
    </row>
    <row r="767" spans="3:48" x14ac:dyDescent="0.35">
      <c r="C767" s="176"/>
      <c r="D767" s="176"/>
      <c r="E767" s="176"/>
      <c r="F767" s="176"/>
      <c r="G767" s="175"/>
      <c r="H767" s="175"/>
      <c r="I767" s="175"/>
      <c r="J767" s="175"/>
      <c r="L767" s="175"/>
      <c r="T767" s="176"/>
      <c r="U767" s="176"/>
      <c r="V767" s="176"/>
      <c r="W767" s="176"/>
      <c r="X767" s="175"/>
      <c r="Y767" s="175"/>
      <c r="Z767" s="175"/>
      <c r="AA767" s="175"/>
      <c r="AC767" s="175"/>
      <c r="AL767" s="106"/>
      <c r="AM767" s="104"/>
      <c r="AN767" s="104"/>
      <c r="AO767" s="104"/>
      <c r="AP767" s="104"/>
      <c r="AQ767" s="104"/>
      <c r="AR767" s="104"/>
      <c r="AS767" s="104"/>
      <c r="AT767" s="104"/>
      <c r="AU767" s="104"/>
      <c r="AV767" s="104"/>
    </row>
    <row r="768" spans="3:48" x14ac:dyDescent="0.35">
      <c r="C768" s="176"/>
      <c r="D768" s="176"/>
      <c r="E768" s="176"/>
      <c r="F768" s="176"/>
      <c r="G768" s="175"/>
      <c r="H768" s="175"/>
      <c r="I768" s="175"/>
      <c r="J768" s="175"/>
      <c r="L768" s="175"/>
      <c r="T768" s="176"/>
      <c r="U768" s="176"/>
      <c r="V768" s="176"/>
      <c r="W768" s="176"/>
      <c r="X768" s="175"/>
      <c r="Y768" s="175"/>
      <c r="Z768" s="175"/>
      <c r="AA768" s="175"/>
      <c r="AC768" s="175"/>
      <c r="AL768" s="106"/>
      <c r="AM768" s="104"/>
      <c r="AN768" s="104"/>
      <c r="AO768" s="104"/>
      <c r="AP768" s="104"/>
      <c r="AQ768" s="104"/>
      <c r="AR768" s="104"/>
      <c r="AS768" s="104"/>
      <c r="AT768" s="104"/>
      <c r="AU768" s="104"/>
      <c r="AV768" s="104"/>
    </row>
    <row r="769" spans="3:48" x14ac:dyDescent="0.35">
      <c r="C769" s="176"/>
      <c r="D769" s="176"/>
      <c r="E769" s="176"/>
      <c r="F769" s="176"/>
      <c r="G769" s="175"/>
      <c r="H769" s="175"/>
      <c r="I769" s="175"/>
      <c r="J769" s="175"/>
      <c r="L769" s="175"/>
      <c r="T769" s="176"/>
      <c r="U769" s="176"/>
      <c r="V769" s="176"/>
      <c r="W769" s="176"/>
      <c r="X769" s="175"/>
      <c r="Y769" s="175"/>
      <c r="Z769" s="175"/>
      <c r="AA769" s="175"/>
      <c r="AC769" s="175"/>
      <c r="AL769" s="106"/>
      <c r="AM769" s="104"/>
      <c r="AN769" s="104"/>
      <c r="AO769" s="104"/>
      <c r="AP769" s="104"/>
      <c r="AQ769" s="104"/>
      <c r="AR769" s="104"/>
      <c r="AS769" s="104"/>
      <c r="AT769" s="104"/>
      <c r="AU769" s="104"/>
      <c r="AV769" s="104"/>
    </row>
    <row r="770" spans="3:48" x14ac:dyDescent="0.35">
      <c r="C770" s="176"/>
      <c r="D770" s="176"/>
      <c r="E770" s="176"/>
      <c r="F770" s="176"/>
      <c r="G770" s="175"/>
      <c r="H770" s="175"/>
      <c r="I770" s="175"/>
      <c r="J770" s="175"/>
      <c r="L770" s="175"/>
      <c r="T770" s="176"/>
      <c r="U770" s="176"/>
      <c r="V770" s="176"/>
      <c r="W770" s="176"/>
      <c r="X770" s="175"/>
      <c r="Y770" s="175"/>
      <c r="Z770" s="175"/>
      <c r="AA770" s="175"/>
      <c r="AC770" s="175"/>
      <c r="AL770" s="106"/>
      <c r="AM770" s="104"/>
      <c r="AN770" s="104"/>
      <c r="AO770" s="104"/>
      <c r="AP770" s="104"/>
      <c r="AQ770" s="104"/>
      <c r="AR770" s="104"/>
      <c r="AS770" s="104"/>
      <c r="AT770" s="104"/>
      <c r="AU770" s="104"/>
      <c r="AV770" s="104"/>
    </row>
    <row r="771" spans="3:48" x14ac:dyDescent="0.35">
      <c r="C771" s="176"/>
      <c r="D771" s="176"/>
      <c r="E771" s="176"/>
      <c r="F771" s="176"/>
      <c r="G771" s="175"/>
      <c r="H771" s="175"/>
      <c r="I771" s="175"/>
      <c r="J771" s="175"/>
      <c r="L771" s="175"/>
      <c r="T771" s="176"/>
      <c r="U771" s="176"/>
      <c r="V771" s="176"/>
      <c r="W771" s="176"/>
      <c r="X771" s="175"/>
      <c r="Y771" s="175"/>
      <c r="Z771" s="175"/>
      <c r="AA771" s="175"/>
      <c r="AC771" s="175"/>
      <c r="AL771" s="106"/>
      <c r="AM771" s="104"/>
      <c r="AN771" s="104"/>
      <c r="AO771" s="104"/>
      <c r="AP771" s="104"/>
      <c r="AQ771" s="104"/>
      <c r="AR771" s="104"/>
      <c r="AS771" s="104"/>
      <c r="AT771" s="104"/>
      <c r="AU771" s="104"/>
      <c r="AV771" s="104"/>
    </row>
    <row r="772" spans="3:48" x14ac:dyDescent="0.35">
      <c r="C772" s="176"/>
      <c r="D772" s="176"/>
      <c r="E772" s="176"/>
      <c r="F772" s="176"/>
      <c r="G772" s="175"/>
      <c r="H772" s="175"/>
      <c r="I772" s="175"/>
      <c r="J772" s="175"/>
      <c r="L772" s="175"/>
      <c r="T772" s="176"/>
      <c r="U772" s="176"/>
      <c r="V772" s="176"/>
      <c r="W772" s="176"/>
      <c r="X772" s="175"/>
      <c r="Y772" s="175"/>
      <c r="Z772" s="175"/>
      <c r="AA772" s="175"/>
      <c r="AC772" s="175"/>
      <c r="AL772" s="106"/>
      <c r="AM772" s="104"/>
      <c r="AN772" s="104"/>
      <c r="AO772" s="104"/>
      <c r="AP772" s="104"/>
      <c r="AQ772" s="104"/>
      <c r="AR772" s="104"/>
      <c r="AS772" s="104"/>
      <c r="AT772" s="104"/>
      <c r="AU772" s="104"/>
      <c r="AV772" s="104"/>
    </row>
    <row r="773" spans="3:48" x14ac:dyDescent="0.35">
      <c r="C773" s="176"/>
      <c r="D773" s="176"/>
      <c r="E773" s="176"/>
      <c r="F773" s="176"/>
      <c r="G773" s="175"/>
      <c r="H773" s="175"/>
      <c r="I773" s="175"/>
      <c r="J773" s="175"/>
      <c r="L773" s="175"/>
      <c r="T773" s="176"/>
      <c r="U773" s="176"/>
      <c r="V773" s="176"/>
      <c r="W773" s="176"/>
      <c r="X773" s="175"/>
      <c r="Y773" s="175"/>
      <c r="Z773" s="175"/>
      <c r="AA773" s="175"/>
      <c r="AC773" s="175"/>
      <c r="AL773" s="106"/>
      <c r="AM773" s="104"/>
      <c r="AN773" s="104"/>
      <c r="AO773" s="104"/>
      <c r="AP773" s="104"/>
      <c r="AQ773" s="104"/>
      <c r="AR773" s="104"/>
      <c r="AS773" s="104"/>
      <c r="AT773" s="104"/>
      <c r="AU773" s="104"/>
      <c r="AV773" s="104"/>
    </row>
    <row r="774" spans="3:48" x14ac:dyDescent="0.35">
      <c r="C774" s="176"/>
      <c r="D774" s="176"/>
      <c r="E774" s="176"/>
      <c r="F774" s="176"/>
      <c r="G774" s="175"/>
      <c r="H774" s="175"/>
      <c r="I774" s="175"/>
      <c r="J774" s="175"/>
      <c r="L774" s="175"/>
      <c r="T774" s="176"/>
      <c r="U774" s="176"/>
      <c r="V774" s="176"/>
      <c r="W774" s="176"/>
      <c r="X774" s="175"/>
      <c r="Y774" s="175"/>
      <c r="Z774" s="175"/>
      <c r="AA774" s="175"/>
      <c r="AC774" s="175"/>
      <c r="AL774" s="106"/>
      <c r="AM774" s="104"/>
      <c r="AN774" s="104"/>
      <c r="AO774" s="104"/>
      <c r="AP774" s="104"/>
      <c r="AQ774" s="104"/>
      <c r="AR774" s="104"/>
      <c r="AS774" s="104"/>
      <c r="AT774" s="104"/>
      <c r="AU774" s="104"/>
      <c r="AV774" s="104"/>
    </row>
    <row r="775" spans="3:48" x14ac:dyDescent="0.35">
      <c r="C775" s="176"/>
      <c r="D775" s="176"/>
      <c r="E775" s="176"/>
      <c r="F775" s="176"/>
      <c r="G775" s="175"/>
      <c r="H775" s="175"/>
      <c r="I775" s="175"/>
      <c r="J775" s="175"/>
      <c r="L775" s="175"/>
      <c r="T775" s="176"/>
      <c r="U775" s="176"/>
      <c r="V775" s="176"/>
      <c r="W775" s="176"/>
      <c r="X775" s="175"/>
      <c r="Y775" s="175"/>
      <c r="Z775" s="175"/>
      <c r="AA775" s="175"/>
      <c r="AC775" s="175"/>
      <c r="AL775" s="106"/>
      <c r="AM775" s="104"/>
      <c r="AN775" s="104"/>
      <c r="AO775" s="104"/>
      <c r="AP775" s="104"/>
      <c r="AQ775" s="104"/>
      <c r="AR775" s="104"/>
      <c r="AS775" s="104"/>
      <c r="AT775" s="104"/>
      <c r="AU775" s="104"/>
      <c r="AV775" s="104"/>
    </row>
    <row r="776" spans="3:48" x14ac:dyDescent="0.35">
      <c r="C776" s="176"/>
      <c r="D776" s="176"/>
      <c r="E776" s="176"/>
      <c r="F776" s="176"/>
      <c r="G776" s="175"/>
      <c r="H776" s="175"/>
      <c r="I776" s="175"/>
      <c r="J776" s="175"/>
      <c r="L776" s="175"/>
      <c r="T776" s="176"/>
      <c r="U776" s="176"/>
      <c r="V776" s="176"/>
      <c r="W776" s="176"/>
      <c r="X776" s="175"/>
      <c r="Y776" s="175"/>
      <c r="Z776" s="175"/>
      <c r="AA776" s="175"/>
      <c r="AC776" s="175"/>
      <c r="AL776" s="106"/>
      <c r="AM776" s="104"/>
      <c r="AN776" s="104"/>
      <c r="AO776" s="104"/>
      <c r="AP776" s="104"/>
      <c r="AQ776" s="104"/>
      <c r="AR776" s="104"/>
      <c r="AS776" s="104"/>
      <c r="AT776" s="104"/>
      <c r="AU776" s="104"/>
      <c r="AV776" s="104"/>
    </row>
    <row r="777" spans="3:48" x14ac:dyDescent="0.35">
      <c r="C777" s="176"/>
      <c r="D777" s="176"/>
      <c r="E777" s="176"/>
      <c r="F777" s="176"/>
      <c r="G777" s="175"/>
      <c r="H777" s="175"/>
      <c r="I777" s="175"/>
      <c r="J777" s="175"/>
      <c r="L777" s="175"/>
      <c r="T777" s="176"/>
      <c r="U777" s="176"/>
      <c r="V777" s="176"/>
      <c r="W777" s="176"/>
      <c r="X777" s="175"/>
      <c r="Y777" s="175"/>
      <c r="Z777" s="175"/>
      <c r="AA777" s="175"/>
      <c r="AC777" s="175"/>
      <c r="AL777" s="106"/>
      <c r="AM777" s="104"/>
      <c r="AN777" s="104"/>
      <c r="AO777" s="104"/>
      <c r="AP777" s="104"/>
      <c r="AQ777" s="104"/>
      <c r="AR777" s="104"/>
      <c r="AS777" s="104"/>
      <c r="AT777" s="104"/>
      <c r="AU777" s="104"/>
      <c r="AV777" s="104"/>
    </row>
    <row r="778" spans="3:48" x14ac:dyDescent="0.35">
      <c r="C778" s="176"/>
      <c r="D778" s="176"/>
      <c r="E778" s="176"/>
      <c r="F778" s="176"/>
      <c r="G778" s="175"/>
      <c r="H778" s="175"/>
      <c r="I778" s="175"/>
      <c r="J778" s="175"/>
      <c r="L778" s="175"/>
      <c r="T778" s="176"/>
      <c r="U778" s="176"/>
      <c r="V778" s="176"/>
      <c r="W778" s="176"/>
      <c r="X778" s="175"/>
      <c r="Y778" s="175"/>
      <c r="Z778" s="175"/>
      <c r="AA778" s="175"/>
      <c r="AC778" s="175"/>
      <c r="AL778" s="106"/>
      <c r="AM778" s="104"/>
      <c r="AN778" s="104"/>
      <c r="AO778" s="104"/>
      <c r="AP778" s="104"/>
      <c r="AQ778" s="104"/>
      <c r="AR778" s="104"/>
      <c r="AS778" s="104"/>
      <c r="AT778" s="104"/>
      <c r="AU778" s="104"/>
      <c r="AV778" s="104"/>
    </row>
    <row r="779" spans="3:48" x14ac:dyDescent="0.35">
      <c r="C779" s="176"/>
      <c r="D779" s="176"/>
      <c r="E779" s="176"/>
      <c r="F779" s="176"/>
      <c r="G779" s="175"/>
      <c r="H779" s="175"/>
      <c r="I779" s="175"/>
      <c r="J779" s="175"/>
      <c r="L779" s="175"/>
      <c r="T779" s="176"/>
      <c r="U779" s="176"/>
      <c r="V779" s="176"/>
      <c r="W779" s="176"/>
      <c r="X779" s="175"/>
      <c r="Y779" s="175"/>
      <c r="Z779" s="175"/>
      <c r="AA779" s="175"/>
      <c r="AC779" s="175"/>
      <c r="AL779" s="106"/>
      <c r="AM779" s="104"/>
      <c r="AN779" s="104"/>
      <c r="AO779" s="104"/>
      <c r="AP779" s="104"/>
      <c r="AQ779" s="104"/>
      <c r="AR779" s="104"/>
      <c r="AS779" s="104"/>
      <c r="AT779" s="104"/>
      <c r="AU779" s="104"/>
      <c r="AV779" s="104"/>
    </row>
    <row r="780" spans="3:48" x14ac:dyDescent="0.35">
      <c r="C780" s="176"/>
      <c r="D780" s="176"/>
      <c r="E780" s="176"/>
      <c r="F780" s="176"/>
      <c r="G780" s="175"/>
      <c r="H780" s="175"/>
      <c r="I780" s="175"/>
      <c r="J780" s="175"/>
      <c r="L780" s="175"/>
      <c r="T780" s="176"/>
      <c r="U780" s="176"/>
      <c r="V780" s="176"/>
      <c r="W780" s="176"/>
      <c r="X780" s="175"/>
      <c r="Y780" s="175"/>
      <c r="Z780" s="175"/>
      <c r="AA780" s="175"/>
      <c r="AC780" s="175"/>
      <c r="AL780" s="106"/>
      <c r="AM780" s="104"/>
      <c r="AN780" s="104"/>
      <c r="AO780" s="104"/>
      <c r="AP780" s="104"/>
      <c r="AQ780" s="104"/>
      <c r="AR780" s="104"/>
      <c r="AS780" s="104"/>
      <c r="AT780" s="104"/>
      <c r="AU780" s="104"/>
      <c r="AV780" s="104"/>
    </row>
    <row r="781" spans="3:48" x14ac:dyDescent="0.35">
      <c r="C781" s="176"/>
      <c r="D781" s="176"/>
      <c r="E781" s="176"/>
      <c r="F781" s="176"/>
      <c r="G781" s="175"/>
      <c r="H781" s="175"/>
      <c r="I781" s="175"/>
      <c r="J781" s="175"/>
      <c r="L781" s="175"/>
      <c r="T781" s="176"/>
      <c r="U781" s="176"/>
      <c r="V781" s="176"/>
      <c r="W781" s="176"/>
      <c r="X781" s="175"/>
      <c r="Y781" s="175"/>
      <c r="Z781" s="175"/>
      <c r="AA781" s="175"/>
      <c r="AC781" s="175"/>
      <c r="AL781" s="106"/>
      <c r="AM781" s="104"/>
      <c r="AN781" s="104"/>
      <c r="AO781" s="104"/>
      <c r="AP781" s="104"/>
      <c r="AQ781" s="104"/>
      <c r="AR781" s="104"/>
      <c r="AS781" s="104"/>
      <c r="AT781" s="104"/>
      <c r="AU781" s="104"/>
      <c r="AV781" s="104"/>
    </row>
    <row r="782" spans="3:48" x14ac:dyDescent="0.35">
      <c r="C782" s="176"/>
      <c r="D782" s="176"/>
      <c r="E782" s="176"/>
      <c r="F782" s="176"/>
      <c r="G782" s="175"/>
      <c r="H782" s="175"/>
      <c r="I782" s="175"/>
      <c r="J782" s="175"/>
      <c r="L782" s="175"/>
      <c r="T782" s="176"/>
      <c r="U782" s="176"/>
      <c r="V782" s="176"/>
      <c r="W782" s="176"/>
      <c r="X782" s="175"/>
      <c r="Y782" s="175"/>
      <c r="Z782" s="175"/>
      <c r="AA782" s="175"/>
      <c r="AC782" s="175"/>
      <c r="AL782" s="106"/>
      <c r="AM782" s="104"/>
      <c r="AN782" s="104"/>
      <c r="AO782" s="104"/>
      <c r="AP782" s="104"/>
      <c r="AQ782" s="104"/>
      <c r="AR782" s="104"/>
      <c r="AS782" s="104"/>
      <c r="AT782" s="104"/>
      <c r="AU782" s="104"/>
      <c r="AV782" s="104"/>
    </row>
    <row r="783" spans="3:48" x14ac:dyDescent="0.35">
      <c r="C783" s="176"/>
      <c r="D783" s="176"/>
      <c r="E783" s="176"/>
      <c r="F783" s="176"/>
      <c r="G783" s="175"/>
      <c r="H783" s="175"/>
      <c r="I783" s="175"/>
      <c r="J783" s="175"/>
      <c r="L783" s="175"/>
      <c r="T783" s="176"/>
      <c r="U783" s="176"/>
      <c r="V783" s="176"/>
      <c r="W783" s="176"/>
      <c r="X783" s="175"/>
      <c r="Y783" s="175"/>
      <c r="Z783" s="175"/>
      <c r="AA783" s="175"/>
      <c r="AC783" s="175"/>
      <c r="AL783" s="106"/>
      <c r="AM783" s="104"/>
      <c r="AN783" s="104"/>
      <c r="AO783" s="104"/>
      <c r="AP783" s="104"/>
      <c r="AQ783" s="104"/>
      <c r="AR783" s="104"/>
      <c r="AS783" s="104"/>
      <c r="AT783" s="104"/>
      <c r="AU783" s="104"/>
      <c r="AV783" s="104"/>
    </row>
    <row r="784" spans="3:48" x14ac:dyDescent="0.35">
      <c r="C784" s="176"/>
      <c r="D784" s="176"/>
      <c r="E784" s="176"/>
      <c r="F784" s="176"/>
      <c r="G784" s="175"/>
      <c r="H784" s="175"/>
      <c r="I784" s="175"/>
      <c r="J784" s="175"/>
      <c r="L784" s="175"/>
      <c r="T784" s="176"/>
      <c r="U784" s="176"/>
      <c r="V784" s="176"/>
      <c r="W784" s="176"/>
      <c r="X784" s="175"/>
      <c r="Y784" s="175"/>
      <c r="Z784" s="175"/>
      <c r="AA784" s="175"/>
      <c r="AC784" s="175"/>
      <c r="AL784" s="106"/>
      <c r="AM784" s="104"/>
      <c r="AN784" s="104"/>
      <c r="AO784" s="104"/>
      <c r="AP784" s="104"/>
      <c r="AQ784" s="104"/>
      <c r="AR784" s="104"/>
      <c r="AS784" s="104"/>
      <c r="AT784" s="104"/>
      <c r="AU784" s="104"/>
      <c r="AV784" s="104"/>
    </row>
    <row r="785" spans="3:48" x14ac:dyDescent="0.35">
      <c r="C785" s="176"/>
      <c r="D785" s="176"/>
      <c r="E785" s="176"/>
      <c r="F785" s="176"/>
      <c r="G785" s="175"/>
      <c r="H785" s="175"/>
      <c r="I785" s="175"/>
      <c r="J785" s="175"/>
      <c r="L785" s="175"/>
      <c r="T785" s="176"/>
      <c r="U785" s="176"/>
      <c r="V785" s="176"/>
      <c r="W785" s="176"/>
      <c r="X785" s="175"/>
      <c r="Y785" s="175"/>
      <c r="Z785" s="175"/>
      <c r="AA785" s="175"/>
      <c r="AC785" s="175"/>
      <c r="AL785" s="106"/>
      <c r="AM785" s="104"/>
      <c r="AN785" s="104"/>
      <c r="AO785" s="104"/>
      <c r="AP785" s="104"/>
      <c r="AQ785" s="104"/>
      <c r="AR785" s="104"/>
      <c r="AS785" s="104"/>
      <c r="AT785" s="104"/>
      <c r="AU785" s="104"/>
      <c r="AV785" s="104"/>
    </row>
    <row r="786" spans="3:48" x14ac:dyDescent="0.35">
      <c r="C786" s="176"/>
      <c r="D786" s="176"/>
      <c r="E786" s="176"/>
      <c r="F786" s="176"/>
      <c r="G786" s="175"/>
      <c r="H786" s="175"/>
      <c r="I786" s="175"/>
      <c r="J786" s="175"/>
      <c r="L786" s="175"/>
      <c r="T786" s="176"/>
      <c r="U786" s="176"/>
      <c r="V786" s="176"/>
      <c r="W786" s="176"/>
      <c r="X786" s="175"/>
      <c r="Y786" s="175"/>
      <c r="Z786" s="175"/>
      <c r="AA786" s="175"/>
      <c r="AC786" s="175"/>
      <c r="AL786" s="106"/>
      <c r="AM786" s="104"/>
      <c r="AN786" s="104"/>
      <c r="AO786" s="104"/>
      <c r="AP786" s="104"/>
      <c r="AQ786" s="104"/>
      <c r="AR786" s="104"/>
      <c r="AS786" s="104"/>
      <c r="AT786" s="104"/>
      <c r="AU786" s="104"/>
      <c r="AV786" s="104"/>
    </row>
    <row r="787" spans="3:48" x14ac:dyDescent="0.35">
      <c r="C787" s="176"/>
      <c r="D787" s="176"/>
      <c r="E787" s="176"/>
      <c r="F787" s="176"/>
      <c r="G787" s="175"/>
      <c r="H787" s="175"/>
      <c r="I787" s="175"/>
      <c r="J787" s="175"/>
      <c r="L787" s="175"/>
      <c r="T787" s="176"/>
      <c r="U787" s="176"/>
      <c r="V787" s="176"/>
      <c r="W787" s="176"/>
      <c r="X787" s="175"/>
      <c r="Y787" s="175"/>
      <c r="Z787" s="175"/>
      <c r="AA787" s="175"/>
      <c r="AC787" s="175"/>
      <c r="AL787" s="106"/>
      <c r="AM787" s="104"/>
      <c r="AN787" s="104"/>
      <c r="AO787" s="104"/>
      <c r="AP787" s="104"/>
      <c r="AQ787" s="104"/>
      <c r="AR787" s="104"/>
      <c r="AS787" s="104"/>
      <c r="AT787" s="104"/>
      <c r="AU787" s="104"/>
      <c r="AV787" s="104"/>
    </row>
    <row r="788" spans="3:48" x14ac:dyDescent="0.35">
      <c r="C788" s="176"/>
      <c r="D788" s="176"/>
      <c r="E788" s="176"/>
      <c r="F788" s="176"/>
      <c r="G788" s="175"/>
      <c r="H788" s="175"/>
      <c r="I788" s="175"/>
      <c r="J788" s="175"/>
      <c r="L788" s="175"/>
      <c r="T788" s="176"/>
      <c r="U788" s="176"/>
      <c r="V788" s="176"/>
      <c r="W788" s="176"/>
      <c r="X788" s="175"/>
      <c r="Y788" s="175"/>
      <c r="Z788" s="175"/>
      <c r="AA788" s="175"/>
      <c r="AC788" s="175"/>
      <c r="AL788" s="106"/>
      <c r="AM788" s="104"/>
      <c r="AN788" s="104"/>
      <c r="AO788" s="104"/>
      <c r="AP788" s="104"/>
      <c r="AQ788" s="104"/>
      <c r="AR788" s="104"/>
      <c r="AS788" s="104"/>
      <c r="AT788" s="104"/>
      <c r="AU788" s="104"/>
      <c r="AV788" s="104"/>
    </row>
    <row r="789" spans="3:48" x14ac:dyDescent="0.35">
      <c r="C789" s="176"/>
      <c r="D789" s="176"/>
      <c r="E789" s="176"/>
      <c r="F789" s="176"/>
      <c r="G789" s="175"/>
      <c r="H789" s="175"/>
      <c r="I789" s="175"/>
      <c r="J789" s="175"/>
      <c r="L789" s="175"/>
      <c r="T789" s="176"/>
      <c r="U789" s="176"/>
      <c r="V789" s="176"/>
      <c r="W789" s="176"/>
      <c r="X789" s="175"/>
      <c r="Y789" s="175"/>
      <c r="Z789" s="175"/>
      <c r="AA789" s="175"/>
      <c r="AC789" s="175"/>
      <c r="AL789" s="106"/>
      <c r="AM789" s="104"/>
      <c r="AN789" s="104"/>
      <c r="AO789" s="104"/>
      <c r="AP789" s="104"/>
      <c r="AQ789" s="104"/>
      <c r="AR789" s="104"/>
      <c r="AS789" s="104"/>
      <c r="AT789" s="104"/>
      <c r="AU789" s="104"/>
      <c r="AV789" s="104"/>
    </row>
    <row r="790" spans="3:48" x14ac:dyDescent="0.35">
      <c r="C790" s="176"/>
      <c r="D790" s="176"/>
      <c r="E790" s="176"/>
      <c r="F790" s="176"/>
      <c r="G790" s="175"/>
      <c r="H790" s="175"/>
      <c r="I790" s="175"/>
      <c r="J790" s="175"/>
      <c r="L790" s="175"/>
      <c r="T790" s="176"/>
      <c r="U790" s="176"/>
      <c r="V790" s="176"/>
      <c r="W790" s="176"/>
      <c r="X790" s="175"/>
      <c r="Y790" s="175"/>
      <c r="Z790" s="175"/>
      <c r="AA790" s="175"/>
      <c r="AC790" s="175"/>
      <c r="AL790" s="106"/>
      <c r="AM790" s="104"/>
      <c r="AN790" s="104"/>
      <c r="AO790" s="104"/>
      <c r="AP790" s="104"/>
      <c r="AQ790" s="104"/>
      <c r="AR790" s="104"/>
      <c r="AS790" s="104"/>
      <c r="AT790" s="104"/>
      <c r="AU790" s="104"/>
      <c r="AV790" s="104"/>
    </row>
    <row r="791" spans="3:48" x14ac:dyDescent="0.35">
      <c r="C791" s="176"/>
      <c r="D791" s="176"/>
      <c r="E791" s="176"/>
      <c r="F791" s="176"/>
      <c r="G791" s="175"/>
      <c r="H791" s="175"/>
      <c r="I791" s="175"/>
      <c r="J791" s="175"/>
      <c r="L791" s="175"/>
      <c r="T791" s="176"/>
      <c r="U791" s="176"/>
      <c r="V791" s="176"/>
      <c r="W791" s="176"/>
      <c r="X791" s="175"/>
      <c r="Y791" s="175"/>
      <c r="Z791" s="175"/>
      <c r="AA791" s="175"/>
      <c r="AC791" s="175"/>
      <c r="AL791" s="106"/>
      <c r="AM791" s="104"/>
      <c r="AN791" s="104"/>
      <c r="AO791" s="104"/>
      <c r="AP791" s="104"/>
      <c r="AQ791" s="104"/>
      <c r="AR791" s="104"/>
      <c r="AS791" s="104"/>
      <c r="AT791" s="104"/>
      <c r="AU791" s="104"/>
      <c r="AV791" s="104"/>
    </row>
    <row r="792" spans="3:48" x14ac:dyDescent="0.35">
      <c r="C792" s="176"/>
      <c r="D792" s="176"/>
      <c r="E792" s="176"/>
      <c r="F792" s="176"/>
      <c r="G792" s="175"/>
      <c r="H792" s="175"/>
      <c r="I792" s="175"/>
      <c r="J792" s="175"/>
      <c r="L792" s="175"/>
      <c r="T792" s="176"/>
      <c r="U792" s="176"/>
      <c r="V792" s="176"/>
      <c r="W792" s="176"/>
      <c r="X792" s="175"/>
      <c r="Y792" s="175"/>
      <c r="Z792" s="175"/>
      <c r="AA792" s="175"/>
      <c r="AC792" s="175"/>
      <c r="AL792" s="106"/>
      <c r="AM792" s="104"/>
      <c r="AN792" s="104"/>
      <c r="AO792" s="104"/>
      <c r="AP792" s="104"/>
      <c r="AQ792" s="104"/>
      <c r="AR792" s="104"/>
      <c r="AS792" s="104"/>
      <c r="AT792" s="104"/>
      <c r="AU792" s="104"/>
      <c r="AV792" s="104"/>
    </row>
    <row r="793" spans="3:48" x14ac:dyDescent="0.35">
      <c r="C793" s="176"/>
      <c r="D793" s="176"/>
      <c r="E793" s="176"/>
      <c r="F793" s="176"/>
      <c r="G793" s="175"/>
      <c r="H793" s="175"/>
      <c r="I793" s="175"/>
      <c r="J793" s="175"/>
      <c r="L793" s="175"/>
      <c r="T793" s="176"/>
      <c r="U793" s="176"/>
      <c r="V793" s="176"/>
      <c r="W793" s="176"/>
      <c r="X793" s="175"/>
      <c r="Y793" s="175"/>
      <c r="Z793" s="175"/>
      <c r="AA793" s="175"/>
      <c r="AC793" s="175"/>
      <c r="AL793" s="106"/>
      <c r="AM793" s="104"/>
      <c r="AN793" s="104"/>
      <c r="AO793" s="104"/>
      <c r="AP793" s="104"/>
      <c r="AQ793" s="104"/>
      <c r="AR793" s="104"/>
      <c r="AS793" s="104"/>
      <c r="AT793" s="104"/>
      <c r="AU793" s="104"/>
      <c r="AV793" s="104"/>
    </row>
    <row r="794" spans="3:48" x14ac:dyDescent="0.35">
      <c r="C794" s="176"/>
      <c r="D794" s="176"/>
      <c r="E794" s="176"/>
      <c r="F794" s="176"/>
      <c r="G794" s="175"/>
      <c r="H794" s="175"/>
      <c r="I794" s="175"/>
      <c r="J794" s="175"/>
      <c r="L794" s="175"/>
      <c r="T794" s="176"/>
      <c r="U794" s="176"/>
      <c r="V794" s="176"/>
      <c r="W794" s="176"/>
      <c r="X794" s="175"/>
      <c r="Y794" s="175"/>
      <c r="Z794" s="175"/>
      <c r="AA794" s="175"/>
      <c r="AC794" s="175"/>
      <c r="AL794" s="106"/>
      <c r="AM794" s="104"/>
      <c r="AN794" s="104"/>
      <c r="AO794" s="104"/>
      <c r="AP794" s="104"/>
      <c r="AQ794" s="104"/>
      <c r="AR794" s="104"/>
      <c r="AS794" s="104"/>
      <c r="AT794" s="104"/>
      <c r="AU794" s="104"/>
      <c r="AV794" s="104"/>
    </row>
    <row r="795" spans="3:48" x14ac:dyDescent="0.35">
      <c r="C795" s="176"/>
      <c r="D795" s="176"/>
      <c r="E795" s="176"/>
      <c r="F795" s="176"/>
      <c r="G795" s="175"/>
      <c r="H795" s="175"/>
      <c r="I795" s="175"/>
      <c r="J795" s="175"/>
      <c r="L795" s="175"/>
      <c r="T795" s="176"/>
      <c r="U795" s="176"/>
      <c r="V795" s="176"/>
      <c r="W795" s="176"/>
      <c r="X795" s="175"/>
      <c r="Y795" s="175"/>
      <c r="Z795" s="175"/>
      <c r="AA795" s="175"/>
      <c r="AC795" s="175"/>
      <c r="AL795" s="106"/>
      <c r="AM795" s="104"/>
      <c r="AN795" s="104"/>
      <c r="AO795" s="104"/>
      <c r="AP795" s="104"/>
      <c r="AQ795" s="104"/>
      <c r="AR795" s="104"/>
      <c r="AS795" s="104"/>
      <c r="AT795" s="104"/>
      <c r="AU795" s="104"/>
      <c r="AV795" s="104"/>
    </row>
    <row r="796" spans="3:48" x14ac:dyDescent="0.35">
      <c r="C796" s="176"/>
      <c r="D796" s="176"/>
      <c r="E796" s="176"/>
      <c r="F796" s="176"/>
      <c r="G796" s="175"/>
      <c r="H796" s="175"/>
      <c r="I796" s="175"/>
      <c r="J796" s="175"/>
      <c r="L796" s="175"/>
      <c r="T796" s="176"/>
      <c r="U796" s="176"/>
      <c r="V796" s="176"/>
      <c r="W796" s="176"/>
      <c r="X796" s="175"/>
      <c r="Y796" s="175"/>
      <c r="Z796" s="175"/>
      <c r="AA796" s="175"/>
      <c r="AC796" s="175"/>
      <c r="AL796" s="106"/>
      <c r="AM796" s="104"/>
      <c r="AN796" s="104"/>
      <c r="AO796" s="104"/>
      <c r="AP796" s="104"/>
      <c r="AQ796" s="104"/>
      <c r="AR796" s="104"/>
      <c r="AS796" s="104"/>
      <c r="AT796" s="104"/>
      <c r="AU796" s="104"/>
      <c r="AV796" s="104"/>
    </row>
    <row r="797" spans="3:48" x14ac:dyDescent="0.35">
      <c r="C797" s="176"/>
      <c r="D797" s="176"/>
      <c r="E797" s="176"/>
      <c r="F797" s="176"/>
      <c r="G797" s="175"/>
      <c r="H797" s="175"/>
      <c r="I797" s="175"/>
      <c r="J797" s="175"/>
      <c r="L797" s="175"/>
      <c r="T797" s="176"/>
      <c r="U797" s="176"/>
      <c r="V797" s="176"/>
      <c r="W797" s="176"/>
      <c r="X797" s="175"/>
      <c r="Y797" s="175"/>
      <c r="Z797" s="175"/>
      <c r="AA797" s="175"/>
      <c r="AC797" s="175"/>
      <c r="AL797" s="106"/>
      <c r="AM797" s="104"/>
      <c r="AN797" s="104"/>
      <c r="AO797" s="104"/>
      <c r="AP797" s="104"/>
      <c r="AQ797" s="104"/>
      <c r="AR797" s="104"/>
      <c r="AS797" s="104"/>
      <c r="AT797" s="104"/>
      <c r="AU797" s="104"/>
      <c r="AV797" s="104"/>
    </row>
    <row r="798" spans="3:48" x14ac:dyDescent="0.35">
      <c r="C798" s="176"/>
      <c r="D798" s="176"/>
      <c r="E798" s="176"/>
      <c r="F798" s="176"/>
      <c r="G798" s="175"/>
      <c r="H798" s="175"/>
      <c r="I798" s="175"/>
      <c r="J798" s="175"/>
      <c r="L798" s="175"/>
      <c r="T798" s="176"/>
      <c r="U798" s="176"/>
      <c r="V798" s="176"/>
      <c r="W798" s="176"/>
      <c r="X798" s="175"/>
      <c r="Y798" s="175"/>
      <c r="Z798" s="175"/>
      <c r="AA798" s="175"/>
      <c r="AC798" s="175"/>
      <c r="AL798" s="106"/>
      <c r="AM798" s="104"/>
      <c r="AN798" s="104"/>
      <c r="AO798" s="104"/>
      <c r="AP798" s="104"/>
      <c r="AQ798" s="104"/>
      <c r="AR798" s="104"/>
      <c r="AS798" s="104"/>
      <c r="AT798" s="104"/>
      <c r="AU798" s="104"/>
      <c r="AV798" s="104"/>
    </row>
    <row r="799" spans="3:48" x14ac:dyDescent="0.35">
      <c r="C799" s="176"/>
      <c r="D799" s="176"/>
      <c r="E799" s="176"/>
      <c r="F799" s="176"/>
      <c r="G799" s="175"/>
      <c r="H799" s="175"/>
      <c r="I799" s="175"/>
      <c r="J799" s="175"/>
      <c r="L799" s="175"/>
      <c r="T799" s="176"/>
      <c r="U799" s="176"/>
      <c r="V799" s="176"/>
      <c r="W799" s="176"/>
      <c r="X799" s="175"/>
      <c r="Y799" s="175"/>
      <c r="Z799" s="175"/>
      <c r="AA799" s="175"/>
      <c r="AC799" s="175"/>
      <c r="AL799" s="106"/>
      <c r="AM799" s="104"/>
      <c r="AN799" s="104"/>
      <c r="AO799" s="104"/>
      <c r="AP799" s="104"/>
      <c r="AQ799" s="104"/>
      <c r="AR799" s="104"/>
      <c r="AS799" s="104"/>
      <c r="AT799" s="104"/>
      <c r="AU799" s="104"/>
      <c r="AV799" s="104"/>
    </row>
    <row r="800" spans="3:48" x14ac:dyDescent="0.35">
      <c r="C800" s="176"/>
      <c r="D800" s="176"/>
      <c r="E800" s="176"/>
      <c r="F800" s="176"/>
      <c r="G800" s="175"/>
      <c r="H800" s="175"/>
      <c r="I800" s="175"/>
      <c r="J800" s="175"/>
      <c r="L800" s="175"/>
      <c r="T800" s="176"/>
      <c r="U800" s="176"/>
      <c r="V800" s="176"/>
      <c r="W800" s="176"/>
      <c r="X800" s="175"/>
      <c r="Y800" s="175"/>
      <c r="Z800" s="175"/>
      <c r="AA800" s="175"/>
      <c r="AC800" s="175"/>
      <c r="AL800" s="106"/>
      <c r="AM800" s="104"/>
      <c r="AN800" s="104"/>
      <c r="AO800" s="104"/>
      <c r="AP800" s="104"/>
      <c r="AQ800" s="104"/>
      <c r="AR800" s="104"/>
      <c r="AS800" s="104"/>
      <c r="AT800" s="104"/>
      <c r="AU800" s="104"/>
      <c r="AV800" s="104"/>
    </row>
    <row r="801" spans="3:48" x14ac:dyDescent="0.35">
      <c r="C801" s="176"/>
      <c r="D801" s="176"/>
      <c r="E801" s="176"/>
      <c r="F801" s="176"/>
      <c r="G801" s="175"/>
      <c r="H801" s="175"/>
      <c r="I801" s="175"/>
      <c r="J801" s="175"/>
      <c r="L801" s="175"/>
      <c r="T801" s="176"/>
      <c r="U801" s="176"/>
      <c r="V801" s="176"/>
      <c r="W801" s="176"/>
      <c r="X801" s="175"/>
      <c r="Y801" s="175"/>
      <c r="Z801" s="175"/>
      <c r="AA801" s="175"/>
      <c r="AC801" s="175"/>
      <c r="AL801" s="106"/>
      <c r="AM801" s="104"/>
      <c r="AN801" s="104"/>
      <c r="AO801" s="104"/>
      <c r="AP801" s="104"/>
      <c r="AQ801" s="104"/>
      <c r="AR801" s="104"/>
      <c r="AS801" s="104"/>
      <c r="AT801" s="104"/>
      <c r="AU801" s="104"/>
      <c r="AV801" s="104"/>
    </row>
    <row r="802" spans="3:48" x14ac:dyDescent="0.35">
      <c r="C802" s="176"/>
      <c r="D802" s="176"/>
      <c r="E802" s="176"/>
      <c r="F802" s="176"/>
      <c r="G802" s="175"/>
      <c r="H802" s="175"/>
      <c r="I802" s="175"/>
      <c r="J802" s="175"/>
      <c r="L802" s="175"/>
      <c r="T802" s="176"/>
      <c r="U802" s="176"/>
      <c r="V802" s="176"/>
      <c r="W802" s="176"/>
      <c r="X802" s="175"/>
      <c r="Y802" s="175"/>
      <c r="Z802" s="175"/>
      <c r="AA802" s="175"/>
      <c r="AC802" s="175"/>
      <c r="AL802" s="106"/>
      <c r="AM802" s="104"/>
      <c r="AN802" s="104"/>
      <c r="AO802" s="104"/>
      <c r="AP802" s="104"/>
      <c r="AQ802" s="104"/>
      <c r="AR802" s="104"/>
      <c r="AS802" s="104"/>
      <c r="AT802" s="104"/>
      <c r="AU802" s="104"/>
      <c r="AV802" s="104"/>
    </row>
    <row r="803" spans="3:48" x14ac:dyDescent="0.35">
      <c r="C803" s="176"/>
      <c r="D803" s="176"/>
      <c r="E803" s="176"/>
      <c r="F803" s="176"/>
      <c r="G803" s="175"/>
      <c r="H803" s="175"/>
      <c r="I803" s="175"/>
      <c r="J803" s="175"/>
      <c r="L803" s="175"/>
      <c r="T803" s="176"/>
      <c r="U803" s="176"/>
      <c r="V803" s="176"/>
      <c r="W803" s="176"/>
      <c r="X803" s="175"/>
      <c r="Y803" s="175"/>
      <c r="Z803" s="175"/>
      <c r="AA803" s="175"/>
      <c r="AC803" s="175"/>
      <c r="AL803" s="106"/>
      <c r="AM803" s="104"/>
      <c r="AN803" s="104"/>
      <c r="AO803" s="104"/>
      <c r="AP803" s="104"/>
      <c r="AQ803" s="104"/>
      <c r="AR803" s="104"/>
      <c r="AS803" s="104"/>
      <c r="AT803" s="104"/>
      <c r="AU803" s="104"/>
      <c r="AV803" s="104"/>
    </row>
    <row r="804" spans="3:48" x14ac:dyDescent="0.35">
      <c r="C804" s="176"/>
      <c r="D804" s="176"/>
      <c r="E804" s="176"/>
      <c r="F804" s="176"/>
      <c r="G804" s="175"/>
      <c r="H804" s="175"/>
      <c r="I804" s="175"/>
      <c r="J804" s="175"/>
      <c r="L804" s="175"/>
      <c r="T804" s="176"/>
      <c r="U804" s="176"/>
      <c r="V804" s="176"/>
      <c r="W804" s="176"/>
      <c r="X804" s="175"/>
      <c r="Y804" s="175"/>
      <c r="Z804" s="175"/>
      <c r="AA804" s="175"/>
      <c r="AC804" s="175"/>
      <c r="AL804" s="106"/>
      <c r="AM804" s="104"/>
      <c r="AN804" s="104"/>
      <c r="AO804" s="104"/>
      <c r="AP804" s="104"/>
      <c r="AQ804" s="104"/>
      <c r="AR804" s="104"/>
      <c r="AS804" s="104"/>
      <c r="AT804" s="104"/>
      <c r="AU804" s="104"/>
      <c r="AV804" s="104"/>
    </row>
    <row r="805" spans="3:48" x14ac:dyDescent="0.35">
      <c r="C805" s="176"/>
      <c r="D805" s="176"/>
      <c r="E805" s="176"/>
      <c r="F805" s="176"/>
      <c r="G805" s="175"/>
      <c r="H805" s="175"/>
      <c r="I805" s="175"/>
      <c r="J805" s="175"/>
      <c r="L805" s="175"/>
      <c r="T805" s="176"/>
      <c r="U805" s="176"/>
      <c r="V805" s="176"/>
      <c r="W805" s="176"/>
      <c r="X805" s="175"/>
      <c r="Y805" s="175"/>
      <c r="Z805" s="175"/>
      <c r="AA805" s="175"/>
      <c r="AC805" s="175"/>
      <c r="AL805" s="106"/>
      <c r="AM805" s="104"/>
      <c r="AN805" s="104"/>
      <c r="AO805" s="104"/>
      <c r="AP805" s="104"/>
      <c r="AQ805" s="104"/>
      <c r="AR805" s="104"/>
      <c r="AS805" s="104"/>
      <c r="AT805" s="104"/>
      <c r="AU805" s="104"/>
      <c r="AV805" s="104"/>
    </row>
    <row r="806" spans="3:48" x14ac:dyDescent="0.35">
      <c r="C806" s="176"/>
      <c r="D806" s="176"/>
      <c r="E806" s="176"/>
      <c r="F806" s="176"/>
      <c r="G806" s="175"/>
      <c r="H806" s="175"/>
      <c r="I806" s="175"/>
      <c r="J806" s="175"/>
      <c r="L806" s="175"/>
      <c r="T806" s="176"/>
      <c r="U806" s="176"/>
      <c r="V806" s="176"/>
      <c r="W806" s="176"/>
      <c r="X806" s="175"/>
      <c r="Y806" s="175"/>
      <c r="Z806" s="175"/>
      <c r="AA806" s="175"/>
      <c r="AC806" s="175"/>
      <c r="AL806" s="106"/>
      <c r="AM806" s="104"/>
      <c r="AN806" s="104"/>
      <c r="AO806" s="104"/>
      <c r="AP806" s="104"/>
      <c r="AQ806" s="104"/>
      <c r="AR806" s="104"/>
      <c r="AS806" s="104"/>
      <c r="AT806" s="104"/>
      <c r="AU806" s="104"/>
      <c r="AV806" s="104"/>
    </row>
    <row r="807" spans="3:48" x14ac:dyDescent="0.35">
      <c r="C807" s="176"/>
      <c r="D807" s="176"/>
      <c r="E807" s="176"/>
      <c r="F807" s="176"/>
      <c r="G807" s="175"/>
      <c r="H807" s="175"/>
      <c r="I807" s="175"/>
      <c r="J807" s="175"/>
      <c r="L807" s="175"/>
      <c r="T807" s="176"/>
      <c r="U807" s="176"/>
      <c r="V807" s="176"/>
      <c r="W807" s="176"/>
      <c r="X807" s="175"/>
      <c r="Y807" s="175"/>
      <c r="Z807" s="175"/>
      <c r="AA807" s="175"/>
      <c r="AC807" s="175"/>
      <c r="AL807" s="106"/>
      <c r="AM807" s="104"/>
      <c r="AN807" s="104"/>
      <c r="AO807" s="104"/>
      <c r="AP807" s="104"/>
      <c r="AQ807" s="104"/>
      <c r="AR807" s="104"/>
      <c r="AS807" s="104"/>
      <c r="AT807" s="104"/>
      <c r="AU807" s="104"/>
      <c r="AV807" s="104"/>
    </row>
    <row r="808" spans="3:48" x14ac:dyDescent="0.35">
      <c r="C808" s="176"/>
      <c r="D808" s="176"/>
      <c r="E808" s="176"/>
      <c r="F808" s="176"/>
      <c r="G808" s="175"/>
      <c r="H808" s="175"/>
      <c r="I808" s="175"/>
      <c r="J808" s="175"/>
      <c r="L808" s="175"/>
      <c r="T808" s="176"/>
      <c r="U808" s="176"/>
      <c r="V808" s="176"/>
      <c r="W808" s="176"/>
      <c r="X808" s="175"/>
      <c r="Y808" s="175"/>
      <c r="Z808" s="175"/>
      <c r="AA808" s="175"/>
      <c r="AC808" s="175"/>
      <c r="AL808" s="106"/>
      <c r="AM808" s="104"/>
      <c r="AN808" s="104"/>
      <c r="AO808" s="104"/>
      <c r="AP808" s="104"/>
      <c r="AQ808" s="104"/>
      <c r="AR808" s="104"/>
      <c r="AS808" s="104"/>
      <c r="AT808" s="104"/>
      <c r="AU808" s="104"/>
      <c r="AV808" s="104"/>
    </row>
    <row r="809" spans="3:48" x14ac:dyDescent="0.35">
      <c r="C809" s="176"/>
      <c r="D809" s="176"/>
      <c r="E809" s="176"/>
      <c r="F809" s="176"/>
      <c r="G809" s="175"/>
      <c r="H809" s="175"/>
      <c r="I809" s="175"/>
      <c r="J809" s="175"/>
      <c r="L809" s="175"/>
      <c r="T809" s="176"/>
      <c r="U809" s="176"/>
      <c r="V809" s="176"/>
      <c r="W809" s="176"/>
      <c r="X809" s="175"/>
      <c r="Y809" s="175"/>
      <c r="Z809" s="175"/>
      <c r="AA809" s="175"/>
      <c r="AC809" s="175"/>
      <c r="AL809" s="106"/>
      <c r="AM809" s="104"/>
      <c r="AN809" s="104"/>
      <c r="AO809" s="104"/>
      <c r="AP809" s="104"/>
      <c r="AQ809" s="104"/>
      <c r="AR809" s="104"/>
      <c r="AS809" s="104"/>
      <c r="AT809" s="104"/>
      <c r="AU809" s="104"/>
      <c r="AV809" s="104"/>
    </row>
    <row r="810" spans="3:48" x14ac:dyDescent="0.35">
      <c r="C810" s="176"/>
      <c r="D810" s="176"/>
      <c r="E810" s="176"/>
      <c r="F810" s="176"/>
      <c r="G810" s="175"/>
      <c r="H810" s="175"/>
      <c r="I810" s="175"/>
      <c r="J810" s="175"/>
      <c r="L810" s="175"/>
      <c r="T810" s="176"/>
      <c r="U810" s="176"/>
      <c r="V810" s="176"/>
      <c r="W810" s="176"/>
      <c r="X810" s="175"/>
      <c r="Y810" s="175"/>
      <c r="Z810" s="175"/>
      <c r="AA810" s="175"/>
      <c r="AC810" s="175"/>
      <c r="AL810" s="106"/>
      <c r="AM810" s="104"/>
      <c r="AN810" s="104"/>
      <c r="AO810" s="104"/>
      <c r="AP810" s="104"/>
      <c r="AQ810" s="104"/>
      <c r="AR810" s="104"/>
      <c r="AS810" s="104"/>
      <c r="AT810" s="104"/>
      <c r="AU810" s="104"/>
      <c r="AV810" s="104"/>
    </row>
    <row r="811" spans="3:48" x14ac:dyDescent="0.35">
      <c r="C811" s="176"/>
      <c r="D811" s="176"/>
      <c r="E811" s="176"/>
      <c r="F811" s="176"/>
      <c r="G811" s="175"/>
      <c r="H811" s="175"/>
      <c r="I811" s="175"/>
      <c r="J811" s="175"/>
      <c r="L811" s="175"/>
      <c r="T811" s="176"/>
      <c r="U811" s="176"/>
      <c r="V811" s="176"/>
      <c r="W811" s="176"/>
      <c r="X811" s="175"/>
      <c r="Y811" s="175"/>
      <c r="Z811" s="175"/>
      <c r="AA811" s="175"/>
      <c r="AC811" s="175"/>
      <c r="AL811" s="106"/>
      <c r="AM811" s="104"/>
      <c r="AN811" s="104"/>
      <c r="AO811" s="104"/>
      <c r="AP811" s="104"/>
      <c r="AQ811" s="104"/>
      <c r="AR811" s="104"/>
      <c r="AS811" s="104"/>
      <c r="AT811" s="104"/>
      <c r="AU811" s="104"/>
      <c r="AV811" s="104"/>
    </row>
    <row r="812" spans="3:48" x14ac:dyDescent="0.35">
      <c r="C812" s="176"/>
      <c r="D812" s="176"/>
      <c r="E812" s="176"/>
      <c r="F812" s="176"/>
      <c r="G812" s="175"/>
      <c r="H812" s="175"/>
      <c r="I812" s="175"/>
      <c r="J812" s="175"/>
      <c r="L812" s="175"/>
      <c r="T812" s="176"/>
      <c r="U812" s="176"/>
      <c r="V812" s="176"/>
      <c r="W812" s="176"/>
      <c r="X812" s="175"/>
      <c r="Y812" s="175"/>
      <c r="Z812" s="175"/>
      <c r="AA812" s="175"/>
      <c r="AC812" s="175"/>
      <c r="AL812" s="106"/>
      <c r="AM812" s="104"/>
      <c r="AN812" s="104"/>
      <c r="AO812" s="104"/>
      <c r="AP812" s="104"/>
      <c r="AQ812" s="104"/>
      <c r="AR812" s="104"/>
      <c r="AS812" s="104"/>
      <c r="AT812" s="104"/>
      <c r="AU812" s="104"/>
      <c r="AV812" s="104"/>
    </row>
    <row r="813" spans="3:48" x14ac:dyDescent="0.35">
      <c r="C813" s="176"/>
      <c r="D813" s="176"/>
      <c r="E813" s="176"/>
      <c r="F813" s="176"/>
      <c r="G813" s="175"/>
      <c r="H813" s="175"/>
      <c r="I813" s="175"/>
      <c r="J813" s="175"/>
      <c r="L813" s="175"/>
      <c r="T813" s="176"/>
      <c r="U813" s="176"/>
      <c r="V813" s="176"/>
      <c r="W813" s="176"/>
      <c r="X813" s="175"/>
      <c r="Y813" s="175"/>
      <c r="Z813" s="175"/>
      <c r="AA813" s="175"/>
      <c r="AC813" s="175"/>
      <c r="AL813" s="106"/>
      <c r="AM813" s="104"/>
      <c r="AN813" s="104"/>
      <c r="AO813" s="104"/>
      <c r="AP813" s="104"/>
      <c r="AQ813" s="104"/>
      <c r="AR813" s="104"/>
      <c r="AS813" s="104"/>
      <c r="AT813" s="104"/>
      <c r="AU813" s="104"/>
      <c r="AV813" s="104"/>
    </row>
    <row r="814" spans="3:48" x14ac:dyDescent="0.35">
      <c r="C814" s="176"/>
      <c r="D814" s="176"/>
      <c r="E814" s="176"/>
      <c r="F814" s="176"/>
      <c r="G814" s="175"/>
      <c r="H814" s="175"/>
      <c r="I814" s="175"/>
      <c r="J814" s="175"/>
      <c r="L814" s="175"/>
      <c r="T814" s="176"/>
      <c r="U814" s="176"/>
      <c r="V814" s="176"/>
      <c r="W814" s="176"/>
      <c r="X814" s="175"/>
      <c r="Y814" s="175"/>
      <c r="Z814" s="175"/>
      <c r="AA814" s="175"/>
      <c r="AC814" s="175"/>
      <c r="AL814" s="106"/>
      <c r="AM814" s="104"/>
      <c r="AN814" s="104"/>
      <c r="AO814" s="104"/>
      <c r="AP814" s="104"/>
      <c r="AQ814" s="104"/>
      <c r="AR814" s="104"/>
      <c r="AS814" s="104"/>
      <c r="AT814" s="104"/>
      <c r="AU814" s="104"/>
      <c r="AV814" s="104"/>
    </row>
    <row r="815" spans="3:48" x14ac:dyDescent="0.35">
      <c r="C815" s="176"/>
      <c r="D815" s="176"/>
      <c r="E815" s="176"/>
      <c r="F815" s="176"/>
      <c r="G815" s="175"/>
      <c r="H815" s="175"/>
      <c r="I815" s="175"/>
      <c r="J815" s="175"/>
      <c r="L815" s="175"/>
      <c r="T815" s="176"/>
      <c r="U815" s="176"/>
      <c r="V815" s="176"/>
      <c r="W815" s="176"/>
      <c r="X815" s="175"/>
      <c r="Y815" s="175"/>
      <c r="Z815" s="175"/>
      <c r="AA815" s="175"/>
      <c r="AC815" s="175"/>
      <c r="AL815" s="106"/>
      <c r="AM815" s="104"/>
      <c r="AN815" s="104"/>
      <c r="AO815" s="104"/>
      <c r="AP815" s="104"/>
      <c r="AQ815" s="104"/>
      <c r="AR815" s="104"/>
      <c r="AS815" s="104"/>
      <c r="AT815" s="104"/>
      <c r="AU815" s="104"/>
      <c r="AV815" s="104"/>
    </row>
    <row r="816" spans="3:48" x14ac:dyDescent="0.35">
      <c r="C816" s="176"/>
      <c r="D816" s="176"/>
      <c r="E816" s="176"/>
      <c r="F816" s="176"/>
      <c r="G816" s="175"/>
      <c r="H816" s="175"/>
      <c r="I816" s="175"/>
      <c r="J816" s="175"/>
      <c r="L816" s="175"/>
      <c r="T816" s="176"/>
      <c r="U816" s="176"/>
      <c r="V816" s="176"/>
      <c r="W816" s="176"/>
      <c r="X816" s="175"/>
      <c r="Y816" s="175"/>
      <c r="Z816" s="175"/>
      <c r="AA816" s="175"/>
      <c r="AC816" s="175"/>
      <c r="AL816" s="106"/>
      <c r="AM816" s="104"/>
      <c r="AN816" s="104"/>
      <c r="AO816" s="104"/>
      <c r="AP816" s="104"/>
      <c r="AQ816" s="104"/>
      <c r="AR816" s="104"/>
      <c r="AS816" s="104"/>
      <c r="AT816" s="104"/>
      <c r="AU816" s="104"/>
      <c r="AV816" s="104"/>
    </row>
    <row r="817" spans="3:48" x14ac:dyDescent="0.35">
      <c r="C817" s="176"/>
      <c r="D817" s="176"/>
      <c r="E817" s="176"/>
      <c r="F817" s="176"/>
      <c r="G817" s="175"/>
      <c r="H817" s="175"/>
      <c r="I817" s="175"/>
      <c r="J817" s="175"/>
      <c r="L817" s="175"/>
      <c r="T817" s="176"/>
      <c r="U817" s="176"/>
      <c r="V817" s="176"/>
      <c r="W817" s="176"/>
      <c r="X817" s="175"/>
      <c r="Y817" s="175"/>
      <c r="Z817" s="175"/>
      <c r="AA817" s="175"/>
      <c r="AC817" s="175"/>
      <c r="AL817" s="106"/>
      <c r="AM817" s="104"/>
      <c r="AN817" s="104"/>
      <c r="AO817" s="104"/>
      <c r="AP817" s="104"/>
      <c r="AQ817" s="104"/>
      <c r="AR817" s="104"/>
      <c r="AS817" s="104"/>
      <c r="AT817" s="104"/>
      <c r="AU817" s="104"/>
      <c r="AV817" s="104"/>
    </row>
    <row r="818" spans="3:48" x14ac:dyDescent="0.35">
      <c r="C818" s="176"/>
      <c r="D818" s="176"/>
      <c r="E818" s="176"/>
      <c r="F818" s="176"/>
      <c r="G818" s="175"/>
      <c r="H818" s="175"/>
      <c r="I818" s="175"/>
      <c r="J818" s="175"/>
      <c r="L818" s="175"/>
      <c r="T818" s="176"/>
      <c r="U818" s="176"/>
      <c r="V818" s="176"/>
      <c r="W818" s="176"/>
      <c r="X818" s="175"/>
      <c r="Y818" s="175"/>
      <c r="Z818" s="175"/>
      <c r="AA818" s="175"/>
      <c r="AC818" s="175"/>
      <c r="AL818" s="106"/>
      <c r="AM818" s="104"/>
      <c r="AN818" s="104"/>
      <c r="AO818" s="104"/>
      <c r="AP818" s="104"/>
      <c r="AQ818" s="104"/>
      <c r="AR818" s="104"/>
      <c r="AS818" s="104"/>
      <c r="AT818" s="104"/>
      <c r="AU818" s="104"/>
      <c r="AV818" s="104"/>
    </row>
    <row r="819" spans="3:48" x14ac:dyDescent="0.35">
      <c r="C819" s="176"/>
      <c r="D819" s="176"/>
      <c r="E819" s="176"/>
      <c r="F819" s="176"/>
      <c r="G819" s="175"/>
      <c r="H819" s="175"/>
      <c r="I819" s="175"/>
      <c r="J819" s="175"/>
      <c r="L819" s="175"/>
      <c r="T819" s="176"/>
      <c r="U819" s="176"/>
      <c r="V819" s="176"/>
      <c r="W819" s="176"/>
      <c r="X819" s="175"/>
      <c r="Y819" s="175"/>
      <c r="Z819" s="175"/>
      <c r="AA819" s="175"/>
      <c r="AC819" s="175"/>
      <c r="AL819" s="106"/>
      <c r="AM819" s="104"/>
      <c r="AN819" s="104"/>
      <c r="AO819" s="104"/>
      <c r="AP819" s="104"/>
      <c r="AQ819" s="104"/>
      <c r="AR819" s="104"/>
      <c r="AS819" s="104"/>
      <c r="AT819" s="104"/>
      <c r="AU819" s="104"/>
      <c r="AV819" s="104"/>
    </row>
    <row r="820" spans="3:48" x14ac:dyDescent="0.35">
      <c r="C820" s="176"/>
      <c r="D820" s="176"/>
      <c r="E820" s="176"/>
      <c r="F820" s="176"/>
      <c r="G820" s="175"/>
      <c r="H820" s="175"/>
      <c r="I820" s="175"/>
      <c r="J820" s="175"/>
      <c r="L820" s="175"/>
      <c r="T820" s="176"/>
      <c r="U820" s="176"/>
      <c r="V820" s="176"/>
      <c r="W820" s="176"/>
      <c r="X820" s="175"/>
      <c r="Y820" s="175"/>
      <c r="Z820" s="175"/>
      <c r="AA820" s="175"/>
      <c r="AC820" s="175"/>
      <c r="AL820" s="106"/>
      <c r="AM820" s="104"/>
      <c r="AN820" s="104"/>
      <c r="AO820" s="104"/>
      <c r="AP820" s="104"/>
      <c r="AQ820" s="104"/>
      <c r="AR820" s="104"/>
      <c r="AS820" s="104"/>
      <c r="AT820" s="104"/>
      <c r="AU820" s="104"/>
      <c r="AV820" s="104"/>
    </row>
    <row r="821" spans="3:48" x14ac:dyDescent="0.35">
      <c r="C821" s="176"/>
      <c r="D821" s="176"/>
      <c r="E821" s="176"/>
      <c r="F821" s="176"/>
      <c r="G821" s="175"/>
      <c r="H821" s="175"/>
      <c r="I821" s="175"/>
      <c r="J821" s="175"/>
      <c r="L821" s="175"/>
      <c r="T821" s="176"/>
      <c r="U821" s="176"/>
      <c r="V821" s="176"/>
      <c r="W821" s="176"/>
      <c r="X821" s="175"/>
      <c r="Y821" s="175"/>
      <c r="Z821" s="175"/>
      <c r="AA821" s="175"/>
      <c r="AC821" s="175"/>
      <c r="AL821" s="106"/>
      <c r="AM821" s="104"/>
      <c r="AN821" s="104"/>
      <c r="AO821" s="104"/>
      <c r="AP821" s="104"/>
      <c r="AQ821" s="104"/>
      <c r="AR821" s="104"/>
      <c r="AS821" s="104"/>
      <c r="AT821" s="104"/>
      <c r="AU821" s="104"/>
      <c r="AV821" s="104"/>
    </row>
    <row r="822" spans="3:48" x14ac:dyDescent="0.35">
      <c r="C822" s="176"/>
      <c r="D822" s="176"/>
      <c r="E822" s="176"/>
      <c r="F822" s="176"/>
      <c r="G822" s="175"/>
      <c r="H822" s="175"/>
      <c r="I822" s="175"/>
      <c r="J822" s="175"/>
      <c r="L822" s="175"/>
      <c r="T822" s="176"/>
      <c r="U822" s="176"/>
      <c r="V822" s="176"/>
      <c r="W822" s="176"/>
      <c r="X822" s="175"/>
      <c r="Y822" s="175"/>
      <c r="Z822" s="175"/>
      <c r="AA822" s="175"/>
      <c r="AC822" s="175"/>
      <c r="AL822" s="106"/>
      <c r="AM822" s="104"/>
      <c r="AN822" s="104"/>
      <c r="AO822" s="104"/>
      <c r="AP822" s="104"/>
      <c r="AQ822" s="104"/>
      <c r="AR822" s="104"/>
      <c r="AS822" s="104"/>
      <c r="AT822" s="104"/>
      <c r="AU822" s="104"/>
      <c r="AV822" s="104"/>
    </row>
    <row r="823" spans="3:48" x14ac:dyDescent="0.35">
      <c r="C823" s="176"/>
      <c r="D823" s="176"/>
      <c r="E823" s="176"/>
      <c r="F823" s="176"/>
      <c r="G823" s="175"/>
      <c r="H823" s="175"/>
      <c r="I823" s="175"/>
      <c r="J823" s="175"/>
      <c r="L823" s="175"/>
      <c r="T823" s="176"/>
      <c r="U823" s="176"/>
      <c r="V823" s="176"/>
      <c r="W823" s="176"/>
      <c r="X823" s="175"/>
      <c r="Y823" s="175"/>
      <c r="Z823" s="175"/>
      <c r="AA823" s="175"/>
      <c r="AC823" s="175"/>
      <c r="AL823" s="106"/>
      <c r="AM823" s="104"/>
      <c r="AN823" s="104"/>
      <c r="AO823" s="104"/>
      <c r="AP823" s="104"/>
      <c r="AQ823" s="104"/>
      <c r="AR823" s="104"/>
      <c r="AS823" s="104"/>
      <c r="AT823" s="104"/>
      <c r="AU823" s="104"/>
      <c r="AV823" s="104"/>
    </row>
    <row r="824" spans="3:48" x14ac:dyDescent="0.35">
      <c r="C824" s="176"/>
      <c r="D824" s="176"/>
      <c r="E824" s="176"/>
      <c r="F824" s="176"/>
      <c r="G824" s="175"/>
      <c r="H824" s="175"/>
      <c r="I824" s="175"/>
      <c r="J824" s="175"/>
      <c r="L824" s="175"/>
      <c r="T824" s="176"/>
      <c r="U824" s="176"/>
      <c r="V824" s="176"/>
      <c r="W824" s="176"/>
      <c r="X824" s="175"/>
      <c r="Y824" s="175"/>
      <c r="Z824" s="175"/>
      <c r="AA824" s="175"/>
      <c r="AC824" s="175"/>
      <c r="AL824" s="106"/>
      <c r="AM824" s="104"/>
      <c r="AN824" s="104"/>
      <c r="AO824" s="104"/>
      <c r="AP824" s="104"/>
      <c r="AQ824" s="104"/>
      <c r="AR824" s="104"/>
      <c r="AS824" s="104"/>
      <c r="AT824" s="104"/>
      <c r="AU824" s="104"/>
      <c r="AV824" s="104"/>
    </row>
    <row r="825" spans="3:48" x14ac:dyDescent="0.35">
      <c r="C825" s="176"/>
      <c r="D825" s="176"/>
      <c r="E825" s="176"/>
      <c r="F825" s="176"/>
      <c r="G825" s="175"/>
      <c r="H825" s="175"/>
      <c r="I825" s="175"/>
      <c r="J825" s="175"/>
      <c r="L825" s="175"/>
      <c r="T825" s="176"/>
      <c r="U825" s="176"/>
      <c r="V825" s="176"/>
      <c r="W825" s="176"/>
      <c r="X825" s="175"/>
      <c r="Y825" s="175"/>
      <c r="Z825" s="175"/>
      <c r="AA825" s="175"/>
      <c r="AC825" s="175"/>
      <c r="AL825" s="106"/>
      <c r="AM825" s="104"/>
      <c r="AN825" s="104"/>
      <c r="AO825" s="104"/>
      <c r="AP825" s="104"/>
      <c r="AQ825" s="104"/>
      <c r="AR825" s="104"/>
      <c r="AS825" s="104"/>
      <c r="AT825" s="104"/>
      <c r="AU825" s="104"/>
      <c r="AV825" s="104"/>
    </row>
    <row r="826" spans="3:48" x14ac:dyDescent="0.35">
      <c r="C826" s="176"/>
      <c r="D826" s="176"/>
      <c r="E826" s="176"/>
      <c r="F826" s="176"/>
      <c r="G826" s="175"/>
      <c r="H826" s="175"/>
      <c r="I826" s="175"/>
      <c r="J826" s="175"/>
      <c r="L826" s="175"/>
      <c r="T826" s="176"/>
      <c r="U826" s="176"/>
      <c r="V826" s="176"/>
      <c r="W826" s="176"/>
      <c r="X826" s="175"/>
      <c r="Y826" s="175"/>
      <c r="Z826" s="175"/>
      <c r="AA826" s="175"/>
      <c r="AC826" s="175"/>
      <c r="AL826" s="106"/>
      <c r="AM826" s="104"/>
      <c r="AN826" s="104"/>
      <c r="AO826" s="104"/>
      <c r="AP826" s="104"/>
      <c r="AQ826" s="104"/>
      <c r="AR826" s="104"/>
      <c r="AS826" s="104"/>
      <c r="AT826" s="104"/>
      <c r="AU826" s="104"/>
      <c r="AV826" s="104"/>
    </row>
    <row r="827" spans="3:48" x14ac:dyDescent="0.35">
      <c r="C827" s="176"/>
      <c r="D827" s="176"/>
      <c r="E827" s="176"/>
      <c r="F827" s="176"/>
      <c r="G827" s="175"/>
      <c r="H827" s="175"/>
      <c r="I827" s="175"/>
      <c r="J827" s="175"/>
      <c r="L827" s="175"/>
      <c r="T827" s="176"/>
      <c r="U827" s="176"/>
      <c r="V827" s="176"/>
      <c r="W827" s="176"/>
      <c r="X827" s="175"/>
      <c r="Y827" s="175"/>
      <c r="Z827" s="175"/>
      <c r="AA827" s="175"/>
      <c r="AC827" s="175"/>
      <c r="AL827" s="106"/>
      <c r="AM827" s="104"/>
      <c r="AN827" s="104"/>
      <c r="AO827" s="104"/>
      <c r="AP827" s="104"/>
      <c r="AQ827" s="104"/>
      <c r="AR827" s="104"/>
      <c r="AS827" s="104"/>
      <c r="AT827" s="104"/>
      <c r="AU827" s="104"/>
      <c r="AV827" s="104"/>
    </row>
    <row r="828" spans="3:48" x14ac:dyDescent="0.35">
      <c r="C828" s="176"/>
      <c r="D828" s="176"/>
      <c r="E828" s="176"/>
      <c r="F828" s="176"/>
      <c r="G828" s="175"/>
      <c r="H828" s="175"/>
      <c r="I828" s="175"/>
      <c r="J828" s="175"/>
      <c r="L828" s="175"/>
      <c r="T828" s="176"/>
      <c r="U828" s="176"/>
      <c r="V828" s="176"/>
      <c r="W828" s="176"/>
      <c r="X828" s="175"/>
      <c r="Y828" s="175"/>
      <c r="Z828" s="175"/>
      <c r="AA828" s="175"/>
      <c r="AC828" s="175"/>
      <c r="AL828" s="106"/>
      <c r="AM828" s="104"/>
      <c r="AN828" s="104"/>
      <c r="AO828" s="104"/>
      <c r="AP828" s="104"/>
      <c r="AQ828" s="104"/>
      <c r="AR828" s="104"/>
      <c r="AS828" s="104"/>
      <c r="AT828" s="104"/>
      <c r="AU828" s="104"/>
      <c r="AV828" s="104"/>
    </row>
    <row r="829" spans="3:48" x14ac:dyDescent="0.35">
      <c r="C829" s="176"/>
      <c r="D829" s="176"/>
      <c r="E829" s="176"/>
      <c r="F829" s="176"/>
      <c r="G829" s="175"/>
      <c r="H829" s="175"/>
      <c r="I829" s="175"/>
      <c r="J829" s="175"/>
      <c r="L829" s="175"/>
      <c r="T829" s="176"/>
      <c r="U829" s="176"/>
      <c r="V829" s="176"/>
      <c r="W829" s="176"/>
      <c r="X829" s="175"/>
      <c r="Y829" s="175"/>
      <c r="Z829" s="175"/>
      <c r="AA829" s="175"/>
      <c r="AC829" s="175"/>
      <c r="AL829" s="106"/>
      <c r="AM829" s="104"/>
      <c r="AN829" s="104"/>
      <c r="AO829" s="104"/>
      <c r="AP829" s="104"/>
      <c r="AQ829" s="104"/>
      <c r="AR829" s="104"/>
      <c r="AS829" s="104"/>
      <c r="AT829" s="104"/>
      <c r="AU829" s="104"/>
      <c r="AV829" s="104"/>
    </row>
    <row r="830" spans="3:48" x14ac:dyDescent="0.35">
      <c r="C830" s="176"/>
      <c r="D830" s="176"/>
      <c r="E830" s="176"/>
      <c r="F830" s="176"/>
      <c r="G830" s="175"/>
      <c r="H830" s="175"/>
      <c r="I830" s="175"/>
      <c r="J830" s="175"/>
      <c r="L830" s="175"/>
      <c r="T830" s="176"/>
      <c r="U830" s="176"/>
      <c r="V830" s="176"/>
      <c r="W830" s="176"/>
      <c r="X830" s="175"/>
      <c r="Y830" s="175"/>
      <c r="Z830" s="175"/>
      <c r="AA830" s="175"/>
      <c r="AC830" s="175"/>
      <c r="AL830" s="106"/>
      <c r="AM830" s="104"/>
      <c r="AN830" s="104"/>
      <c r="AO830" s="104"/>
      <c r="AP830" s="104"/>
      <c r="AQ830" s="104"/>
      <c r="AR830" s="104"/>
      <c r="AS830" s="104"/>
      <c r="AT830" s="104"/>
      <c r="AU830" s="104"/>
      <c r="AV830" s="104"/>
    </row>
    <row r="831" spans="3:48" x14ac:dyDescent="0.35">
      <c r="C831" s="176"/>
      <c r="D831" s="176"/>
      <c r="E831" s="176"/>
      <c r="F831" s="176"/>
      <c r="G831" s="175"/>
      <c r="H831" s="175"/>
      <c r="I831" s="175"/>
      <c r="J831" s="175"/>
      <c r="L831" s="175"/>
      <c r="T831" s="176"/>
      <c r="U831" s="176"/>
      <c r="V831" s="176"/>
      <c r="W831" s="176"/>
      <c r="X831" s="175"/>
      <c r="Y831" s="175"/>
      <c r="Z831" s="175"/>
      <c r="AA831" s="175"/>
      <c r="AC831" s="175"/>
      <c r="AL831" s="106"/>
      <c r="AM831" s="104"/>
      <c r="AN831" s="104"/>
      <c r="AO831" s="104"/>
      <c r="AP831" s="104"/>
      <c r="AQ831" s="104"/>
      <c r="AR831" s="104"/>
      <c r="AS831" s="104"/>
      <c r="AT831" s="104"/>
      <c r="AU831" s="104"/>
      <c r="AV831" s="104"/>
    </row>
    <row r="832" spans="3:48" x14ac:dyDescent="0.35">
      <c r="C832" s="176"/>
      <c r="D832" s="176"/>
      <c r="E832" s="176"/>
      <c r="F832" s="176"/>
      <c r="G832" s="175"/>
      <c r="H832" s="175"/>
      <c r="I832" s="175"/>
      <c r="J832" s="175"/>
      <c r="L832" s="175"/>
      <c r="T832" s="176"/>
      <c r="U832" s="176"/>
      <c r="V832" s="176"/>
      <c r="W832" s="176"/>
      <c r="X832" s="175"/>
      <c r="Y832" s="175"/>
      <c r="Z832" s="175"/>
      <c r="AA832" s="175"/>
      <c r="AC832" s="175"/>
      <c r="AL832" s="106"/>
      <c r="AM832" s="104"/>
      <c r="AN832" s="104"/>
      <c r="AO832" s="104"/>
      <c r="AP832" s="104"/>
      <c r="AQ832" s="104"/>
      <c r="AR832" s="104"/>
      <c r="AS832" s="104"/>
      <c r="AT832" s="104"/>
      <c r="AU832" s="104"/>
      <c r="AV832" s="104"/>
    </row>
    <row r="833" spans="3:48" x14ac:dyDescent="0.35">
      <c r="C833" s="176"/>
      <c r="D833" s="176"/>
      <c r="E833" s="176"/>
      <c r="F833" s="176"/>
      <c r="G833" s="175"/>
      <c r="H833" s="175"/>
      <c r="I833" s="175"/>
      <c r="J833" s="175"/>
      <c r="L833" s="175"/>
      <c r="T833" s="176"/>
      <c r="U833" s="176"/>
      <c r="V833" s="176"/>
      <c r="W833" s="176"/>
      <c r="X833" s="175"/>
      <c r="Y833" s="175"/>
      <c r="Z833" s="175"/>
      <c r="AA833" s="175"/>
      <c r="AC833" s="175"/>
      <c r="AL833" s="106"/>
      <c r="AM833" s="104"/>
      <c r="AN833" s="104"/>
      <c r="AO833" s="104"/>
      <c r="AP833" s="104"/>
      <c r="AQ833" s="104"/>
      <c r="AR833" s="104"/>
      <c r="AS833" s="104"/>
      <c r="AT833" s="104"/>
      <c r="AU833" s="104"/>
      <c r="AV833" s="104"/>
    </row>
    <row r="834" spans="3:48" x14ac:dyDescent="0.35">
      <c r="C834" s="176"/>
      <c r="D834" s="176"/>
      <c r="E834" s="176"/>
      <c r="F834" s="176"/>
      <c r="G834" s="175"/>
      <c r="H834" s="175"/>
      <c r="I834" s="175"/>
      <c r="J834" s="175"/>
      <c r="L834" s="175"/>
      <c r="T834" s="176"/>
      <c r="U834" s="176"/>
      <c r="V834" s="176"/>
      <c r="W834" s="176"/>
      <c r="X834" s="175"/>
      <c r="Y834" s="175"/>
      <c r="Z834" s="175"/>
      <c r="AA834" s="175"/>
      <c r="AC834" s="175"/>
      <c r="AL834" s="106"/>
      <c r="AM834" s="104"/>
      <c r="AN834" s="104"/>
      <c r="AO834" s="104"/>
      <c r="AP834" s="104"/>
      <c r="AQ834" s="104"/>
      <c r="AR834" s="104"/>
      <c r="AS834" s="104"/>
      <c r="AT834" s="104"/>
      <c r="AU834" s="104"/>
      <c r="AV834" s="104"/>
    </row>
    <row r="835" spans="3:48" x14ac:dyDescent="0.35">
      <c r="C835" s="176"/>
      <c r="D835" s="176"/>
      <c r="E835" s="176"/>
      <c r="F835" s="176"/>
      <c r="G835" s="175"/>
      <c r="H835" s="175"/>
      <c r="I835" s="175"/>
      <c r="J835" s="175"/>
      <c r="L835" s="175"/>
      <c r="T835" s="176"/>
      <c r="U835" s="176"/>
      <c r="V835" s="176"/>
      <c r="W835" s="176"/>
      <c r="X835" s="175"/>
      <c r="Y835" s="175"/>
      <c r="Z835" s="175"/>
      <c r="AA835" s="175"/>
      <c r="AC835" s="175"/>
      <c r="AL835" s="106"/>
      <c r="AM835" s="104"/>
      <c r="AN835" s="104"/>
      <c r="AO835" s="104"/>
      <c r="AP835" s="104"/>
      <c r="AQ835" s="104"/>
      <c r="AR835" s="104"/>
      <c r="AS835" s="104"/>
      <c r="AT835" s="104"/>
      <c r="AU835" s="104"/>
      <c r="AV835" s="104"/>
    </row>
    <row r="836" spans="3:48" x14ac:dyDescent="0.35">
      <c r="C836" s="176"/>
      <c r="D836" s="176"/>
      <c r="E836" s="176"/>
      <c r="F836" s="176"/>
      <c r="G836" s="175"/>
      <c r="H836" s="175"/>
      <c r="I836" s="175"/>
      <c r="J836" s="175"/>
      <c r="L836" s="175"/>
      <c r="T836" s="176"/>
      <c r="U836" s="176"/>
      <c r="V836" s="176"/>
      <c r="W836" s="176"/>
      <c r="X836" s="175"/>
      <c r="Y836" s="175"/>
      <c r="Z836" s="175"/>
      <c r="AA836" s="175"/>
      <c r="AC836" s="175"/>
      <c r="AL836" s="106"/>
      <c r="AM836" s="104"/>
      <c r="AN836" s="104"/>
      <c r="AO836" s="104"/>
      <c r="AP836" s="104"/>
      <c r="AQ836" s="104"/>
      <c r="AR836" s="104"/>
      <c r="AS836" s="104"/>
      <c r="AT836" s="104"/>
      <c r="AU836" s="104"/>
      <c r="AV836" s="104"/>
    </row>
    <row r="837" spans="3:48" x14ac:dyDescent="0.35">
      <c r="C837" s="176"/>
      <c r="D837" s="176"/>
      <c r="E837" s="176"/>
      <c r="F837" s="176"/>
      <c r="G837" s="175"/>
      <c r="H837" s="175"/>
      <c r="I837" s="175"/>
      <c r="J837" s="175"/>
      <c r="L837" s="175"/>
      <c r="T837" s="176"/>
      <c r="U837" s="176"/>
      <c r="V837" s="176"/>
      <c r="W837" s="176"/>
      <c r="X837" s="175"/>
      <c r="Y837" s="175"/>
      <c r="Z837" s="175"/>
      <c r="AA837" s="175"/>
      <c r="AC837" s="175"/>
      <c r="AL837" s="106"/>
      <c r="AM837" s="104"/>
      <c r="AN837" s="104"/>
      <c r="AO837" s="104"/>
      <c r="AP837" s="104"/>
      <c r="AQ837" s="104"/>
      <c r="AR837" s="104"/>
      <c r="AS837" s="104"/>
      <c r="AT837" s="104"/>
      <c r="AU837" s="104"/>
      <c r="AV837" s="104"/>
    </row>
    <row r="838" spans="3:48" x14ac:dyDescent="0.35">
      <c r="C838" s="176"/>
      <c r="D838" s="176"/>
      <c r="E838" s="176"/>
      <c r="F838" s="176"/>
      <c r="G838" s="175"/>
      <c r="H838" s="175"/>
      <c r="I838" s="175"/>
      <c r="J838" s="175"/>
      <c r="L838" s="175"/>
      <c r="T838" s="176"/>
      <c r="U838" s="176"/>
      <c r="V838" s="176"/>
      <c r="W838" s="176"/>
      <c r="X838" s="175"/>
      <c r="Y838" s="175"/>
      <c r="Z838" s="175"/>
      <c r="AA838" s="175"/>
      <c r="AC838" s="175"/>
      <c r="AL838" s="106"/>
      <c r="AM838" s="104"/>
      <c r="AN838" s="104"/>
      <c r="AO838" s="104"/>
      <c r="AP838" s="104"/>
      <c r="AQ838" s="104"/>
      <c r="AR838" s="104"/>
      <c r="AS838" s="104"/>
      <c r="AT838" s="104"/>
      <c r="AU838" s="104"/>
      <c r="AV838" s="104"/>
    </row>
    <row r="839" spans="3:48" x14ac:dyDescent="0.35">
      <c r="C839" s="176"/>
      <c r="D839" s="176"/>
      <c r="E839" s="176"/>
      <c r="F839" s="176"/>
      <c r="G839" s="175"/>
      <c r="H839" s="175"/>
      <c r="I839" s="175"/>
      <c r="J839" s="175"/>
      <c r="L839" s="175"/>
      <c r="T839" s="176"/>
      <c r="U839" s="176"/>
      <c r="V839" s="176"/>
      <c r="W839" s="176"/>
      <c r="X839" s="175"/>
      <c r="Y839" s="175"/>
      <c r="Z839" s="175"/>
      <c r="AA839" s="175"/>
      <c r="AC839" s="175"/>
      <c r="AL839" s="106"/>
      <c r="AM839" s="104"/>
      <c r="AN839" s="104"/>
      <c r="AO839" s="104"/>
      <c r="AP839" s="104"/>
      <c r="AQ839" s="104"/>
      <c r="AR839" s="104"/>
      <c r="AS839" s="104"/>
      <c r="AT839" s="104"/>
      <c r="AU839" s="104"/>
      <c r="AV839" s="104"/>
    </row>
    <row r="840" spans="3:48" x14ac:dyDescent="0.35">
      <c r="C840" s="176"/>
      <c r="D840" s="176"/>
      <c r="E840" s="176"/>
      <c r="F840" s="176"/>
      <c r="G840" s="175"/>
      <c r="H840" s="175"/>
      <c r="I840" s="175"/>
      <c r="J840" s="175"/>
      <c r="L840" s="175"/>
      <c r="T840" s="176"/>
      <c r="U840" s="176"/>
      <c r="V840" s="176"/>
      <c r="W840" s="176"/>
      <c r="X840" s="175"/>
      <c r="Y840" s="175"/>
      <c r="Z840" s="175"/>
      <c r="AA840" s="175"/>
      <c r="AC840" s="175"/>
      <c r="AL840" s="106"/>
      <c r="AM840" s="104"/>
      <c r="AN840" s="104"/>
      <c r="AO840" s="104"/>
      <c r="AP840" s="104"/>
      <c r="AQ840" s="104"/>
      <c r="AR840" s="104"/>
      <c r="AS840" s="104"/>
      <c r="AT840" s="104"/>
      <c r="AU840" s="104"/>
      <c r="AV840" s="104"/>
    </row>
    <row r="841" spans="3:48" x14ac:dyDescent="0.35">
      <c r="C841" s="176"/>
      <c r="D841" s="176"/>
      <c r="E841" s="176"/>
      <c r="F841" s="176"/>
      <c r="G841" s="175"/>
      <c r="H841" s="175"/>
      <c r="I841" s="175"/>
      <c r="J841" s="175"/>
      <c r="L841" s="175"/>
      <c r="T841" s="176"/>
      <c r="U841" s="176"/>
      <c r="V841" s="176"/>
      <c r="W841" s="176"/>
      <c r="X841" s="175"/>
      <c r="Y841" s="175"/>
      <c r="Z841" s="175"/>
      <c r="AA841" s="175"/>
      <c r="AC841" s="175"/>
      <c r="AL841" s="106"/>
      <c r="AM841" s="104"/>
      <c r="AN841" s="104"/>
      <c r="AO841" s="104"/>
      <c r="AP841" s="104"/>
      <c r="AQ841" s="104"/>
      <c r="AR841" s="104"/>
      <c r="AS841" s="104"/>
      <c r="AT841" s="104"/>
      <c r="AU841" s="104"/>
      <c r="AV841" s="104"/>
    </row>
    <row r="842" spans="3:48" x14ac:dyDescent="0.35">
      <c r="C842" s="176"/>
      <c r="D842" s="176"/>
      <c r="E842" s="176"/>
      <c r="F842" s="176"/>
      <c r="G842" s="175"/>
      <c r="H842" s="175"/>
      <c r="I842" s="175"/>
      <c r="J842" s="175"/>
      <c r="L842" s="175"/>
      <c r="T842" s="176"/>
      <c r="U842" s="176"/>
      <c r="V842" s="176"/>
      <c r="W842" s="176"/>
      <c r="X842" s="175"/>
      <c r="Y842" s="175"/>
      <c r="Z842" s="175"/>
      <c r="AA842" s="175"/>
      <c r="AC842" s="175"/>
      <c r="AL842" s="106"/>
      <c r="AM842" s="104"/>
      <c r="AN842" s="104"/>
      <c r="AO842" s="104"/>
      <c r="AP842" s="104"/>
      <c r="AQ842" s="104"/>
      <c r="AR842" s="104"/>
      <c r="AS842" s="104"/>
      <c r="AT842" s="104"/>
      <c r="AU842" s="104"/>
      <c r="AV842" s="104"/>
    </row>
    <row r="843" spans="3:48" x14ac:dyDescent="0.35">
      <c r="C843" s="176"/>
      <c r="D843" s="176"/>
      <c r="E843" s="176"/>
      <c r="F843" s="176"/>
      <c r="G843" s="175"/>
      <c r="H843" s="175"/>
      <c r="I843" s="175"/>
      <c r="J843" s="175"/>
      <c r="L843" s="175"/>
      <c r="T843" s="176"/>
      <c r="U843" s="176"/>
      <c r="V843" s="176"/>
      <c r="W843" s="176"/>
      <c r="X843" s="175"/>
      <c r="Y843" s="175"/>
      <c r="Z843" s="175"/>
      <c r="AA843" s="175"/>
      <c r="AC843" s="175"/>
      <c r="AL843" s="106"/>
      <c r="AM843" s="104"/>
      <c r="AN843" s="104"/>
      <c r="AO843" s="104"/>
      <c r="AP843" s="104"/>
      <c r="AQ843" s="104"/>
      <c r="AR843" s="104"/>
      <c r="AS843" s="104"/>
      <c r="AT843" s="104"/>
      <c r="AU843" s="104"/>
      <c r="AV843" s="104"/>
    </row>
    <row r="844" spans="3:48" x14ac:dyDescent="0.35">
      <c r="C844" s="176"/>
      <c r="D844" s="176"/>
      <c r="E844" s="176"/>
      <c r="F844" s="176"/>
      <c r="G844" s="175"/>
      <c r="H844" s="175"/>
      <c r="I844" s="175"/>
      <c r="J844" s="175"/>
      <c r="L844" s="175"/>
      <c r="T844" s="176"/>
      <c r="U844" s="176"/>
      <c r="V844" s="176"/>
      <c r="W844" s="176"/>
      <c r="X844" s="175"/>
      <c r="Y844" s="175"/>
      <c r="Z844" s="175"/>
      <c r="AA844" s="175"/>
      <c r="AC844" s="175"/>
      <c r="AL844" s="106"/>
      <c r="AM844" s="104"/>
      <c r="AN844" s="104"/>
      <c r="AO844" s="104"/>
      <c r="AP844" s="104"/>
      <c r="AQ844" s="104"/>
      <c r="AR844" s="104"/>
      <c r="AS844" s="104"/>
      <c r="AT844" s="104"/>
      <c r="AU844" s="104"/>
      <c r="AV844" s="104"/>
    </row>
    <row r="845" spans="3:48" x14ac:dyDescent="0.35">
      <c r="C845" s="176"/>
      <c r="D845" s="176"/>
      <c r="E845" s="176"/>
      <c r="F845" s="176"/>
      <c r="G845" s="175"/>
      <c r="H845" s="175"/>
      <c r="I845" s="175"/>
      <c r="J845" s="175"/>
      <c r="L845" s="175"/>
      <c r="T845" s="176"/>
      <c r="U845" s="176"/>
      <c r="V845" s="176"/>
      <c r="W845" s="176"/>
      <c r="X845" s="175"/>
      <c r="Y845" s="175"/>
      <c r="Z845" s="175"/>
      <c r="AA845" s="175"/>
      <c r="AC845" s="175"/>
      <c r="AL845" s="106"/>
      <c r="AM845" s="104"/>
      <c r="AN845" s="104"/>
      <c r="AO845" s="104"/>
      <c r="AP845" s="104"/>
      <c r="AQ845" s="104"/>
      <c r="AR845" s="104"/>
      <c r="AS845" s="104"/>
      <c r="AT845" s="104"/>
      <c r="AU845" s="104"/>
      <c r="AV845" s="104"/>
    </row>
    <row r="846" spans="3:48" x14ac:dyDescent="0.35">
      <c r="C846" s="176"/>
      <c r="D846" s="176"/>
      <c r="E846" s="176"/>
      <c r="F846" s="176"/>
      <c r="G846" s="175"/>
      <c r="H846" s="175"/>
      <c r="I846" s="175"/>
      <c r="J846" s="175"/>
      <c r="L846" s="175"/>
      <c r="T846" s="176"/>
      <c r="U846" s="176"/>
      <c r="V846" s="176"/>
      <c r="W846" s="176"/>
      <c r="X846" s="175"/>
      <c r="Y846" s="175"/>
      <c r="Z846" s="175"/>
      <c r="AA846" s="175"/>
      <c r="AC846" s="175"/>
      <c r="AL846" s="106"/>
      <c r="AM846" s="104"/>
      <c r="AN846" s="104"/>
      <c r="AO846" s="104"/>
      <c r="AP846" s="104"/>
      <c r="AQ846" s="104"/>
      <c r="AR846" s="104"/>
      <c r="AS846" s="104"/>
      <c r="AT846" s="104"/>
      <c r="AU846" s="104"/>
      <c r="AV846" s="104"/>
    </row>
    <row r="847" spans="3:48" x14ac:dyDescent="0.35">
      <c r="C847" s="176"/>
      <c r="D847" s="176"/>
      <c r="E847" s="176"/>
      <c r="F847" s="176"/>
      <c r="G847" s="175"/>
      <c r="H847" s="175"/>
      <c r="I847" s="175"/>
      <c r="J847" s="175"/>
      <c r="L847" s="175"/>
      <c r="T847" s="176"/>
      <c r="U847" s="176"/>
      <c r="V847" s="176"/>
      <c r="W847" s="176"/>
      <c r="X847" s="175"/>
      <c r="Y847" s="175"/>
      <c r="Z847" s="175"/>
      <c r="AA847" s="175"/>
      <c r="AC847" s="175"/>
      <c r="AL847" s="106"/>
      <c r="AM847" s="104"/>
      <c r="AN847" s="104"/>
      <c r="AO847" s="104"/>
      <c r="AP847" s="104"/>
      <c r="AQ847" s="104"/>
      <c r="AR847" s="104"/>
      <c r="AS847" s="104"/>
      <c r="AT847" s="104"/>
      <c r="AU847" s="104"/>
      <c r="AV847" s="104"/>
    </row>
    <row r="848" spans="3:48" x14ac:dyDescent="0.35">
      <c r="C848" s="176"/>
      <c r="D848" s="176"/>
      <c r="E848" s="176"/>
      <c r="F848" s="176"/>
      <c r="G848" s="175"/>
      <c r="H848" s="175"/>
      <c r="I848" s="175"/>
      <c r="J848" s="175"/>
      <c r="L848" s="175"/>
      <c r="T848" s="176"/>
      <c r="U848" s="176"/>
      <c r="V848" s="176"/>
      <c r="W848" s="176"/>
      <c r="X848" s="175"/>
      <c r="Y848" s="175"/>
      <c r="Z848" s="175"/>
      <c r="AA848" s="175"/>
      <c r="AC848" s="175"/>
      <c r="AL848" s="106"/>
      <c r="AM848" s="104"/>
      <c r="AN848" s="104"/>
      <c r="AO848" s="104"/>
      <c r="AP848" s="104"/>
      <c r="AQ848" s="104"/>
      <c r="AR848" s="104"/>
      <c r="AS848" s="104"/>
      <c r="AT848" s="104"/>
      <c r="AU848" s="104"/>
      <c r="AV848" s="104"/>
    </row>
    <row r="849" spans="3:48" x14ac:dyDescent="0.35">
      <c r="C849" s="176"/>
      <c r="D849" s="176"/>
      <c r="E849" s="176"/>
      <c r="F849" s="176"/>
      <c r="G849" s="175"/>
      <c r="H849" s="175"/>
      <c r="I849" s="175"/>
      <c r="J849" s="175"/>
      <c r="L849" s="175"/>
      <c r="T849" s="176"/>
      <c r="U849" s="176"/>
      <c r="V849" s="176"/>
      <c r="W849" s="176"/>
      <c r="X849" s="175"/>
      <c r="Y849" s="175"/>
      <c r="Z849" s="175"/>
      <c r="AA849" s="175"/>
      <c r="AC849" s="175"/>
      <c r="AL849" s="106"/>
      <c r="AM849" s="104"/>
      <c r="AN849" s="104"/>
      <c r="AO849" s="104"/>
      <c r="AP849" s="104"/>
      <c r="AQ849" s="104"/>
      <c r="AR849" s="104"/>
      <c r="AS849" s="104"/>
      <c r="AT849" s="104"/>
      <c r="AU849" s="104"/>
      <c r="AV849" s="104"/>
    </row>
    <row r="850" spans="3:48" x14ac:dyDescent="0.35">
      <c r="C850" s="176"/>
      <c r="D850" s="176"/>
      <c r="E850" s="176"/>
      <c r="F850" s="176"/>
      <c r="G850" s="175"/>
      <c r="H850" s="175"/>
      <c r="I850" s="175"/>
      <c r="J850" s="175"/>
      <c r="L850" s="175"/>
      <c r="T850" s="176"/>
      <c r="U850" s="176"/>
      <c r="V850" s="176"/>
      <c r="W850" s="176"/>
      <c r="X850" s="175"/>
      <c r="Y850" s="175"/>
      <c r="Z850" s="175"/>
      <c r="AA850" s="175"/>
      <c r="AC850" s="175"/>
      <c r="AL850" s="106"/>
      <c r="AM850" s="104"/>
      <c r="AN850" s="104"/>
      <c r="AO850" s="104"/>
      <c r="AP850" s="104"/>
      <c r="AQ850" s="104"/>
      <c r="AR850" s="104"/>
      <c r="AS850" s="104"/>
      <c r="AT850" s="104"/>
      <c r="AU850" s="104"/>
      <c r="AV850" s="104"/>
    </row>
    <row r="851" spans="3:48" x14ac:dyDescent="0.35">
      <c r="C851" s="176"/>
      <c r="D851" s="176"/>
      <c r="E851" s="176"/>
      <c r="F851" s="176"/>
      <c r="G851" s="175"/>
      <c r="H851" s="175"/>
      <c r="I851" s="175"/>
      <c r="J851" s="175"/>
      <c r="L851" s="175"/>
      <c r="T851" s="176"/>
      <c r="U851" s="176"/>
      <c r="V851" s="176"/>
      <c r="W851" s="176"/>
      <c r="X851" s="175"/>
      <c r="Y851" s="175"/>
      <c r="Z851" s="175"/>
      <c r="AA851" s="175"/>
      <c r="AC851" s="175"/>
      <c r="AL851" s="106"/>
      <c r="AM851" s="104"/>
      <c r="AN851" s="104"/>
      <c r="AO851" s="104"/>
      <c r="AP851" s="104"/>
      <c r="AQ851" s="104"/>
      <c r="AR851" s="104"/>
      <c r="AS851" s="104"/>
      <c r="AT851" s="104"/>
      <c r="AU851" s="104"/>
      <c r="AV851" s="104"/>
    </row>
    <row r="852" spans="3:48" x14ac:dyDescent="0.35">
      <c r="C852" s="176"/>
      <c r="D852" s="176"/>
      <c r="E852" s="176"/>
      <c r="F852" s="176"/>
      <c r="G852" s="175"/>
      <c r="H852" s="175"/>
      <c r="I852" s="175"/>
      <c r="J852" s="175"/>
      <c r="L852" s="175"/>
      <c r="T852" s="176"/>
      <c r="U852" s="176"/>
      <c r="V852" s="176"/>
      <c r="W852" s="176"/>
      <c r="X852" s="175"/>
      <c r="Y852" s="175"/>
      <c r="Z852" s="175"/>
      <c r="AA852" s="175"/>
      <c r="AC852" s="175"/>
      <c r="AL852" s="106"/>
      <c r="AM852" s="104"/>
      <c r="AN852" s="104"/>
      <c r="AO852" s="104"/>
      <c r="AP852" s="104"/>
      <c r="AQ852" s="104"/>
      <c r="AR852" s="104"/>
      <c r="AS852" s="104"/>
      <c r="AT852" s="104"/>
      <c r="AU852" s="104"/>
      <c r="AV852" s="104"/>
    </row>
    <row r="853" spans="3:48" x14ac:dyDescent="0.35">
      <c r="C853" s="176"/>
      <c r="D853" s="176"/>
      <c r="E853" s="176"/>
      <c r="F853" s="176"/>
      <c r="G853" s="175"/>
      <c r="H853" s="175"/>
      <c r="I853" s="175"/>
      <c r="J853" s="175"/>
      <c r="L853" s="175"/>
      <c r="T853" s="176"/>
      <c r="U853" s="176"/>
      <c r="V853" s="176"/>
      <c r="W853" s="176"/>
      <c r="X853" s="175"/>
      <c r="Y853" s="175"/>
      <c r="Z853" s="175"/>
      <c r="AA853" s="175"/>
      <c r="AC853" s="175"/>
      <c r="AL853" s="106"/>
      <c r="AM853" s="104"/>
      <c r="AN853" s="104"/>
      <c r="AO853" s="104"/>
      <c r="AP853" s="104"/>
      <c r="AQ853" s="104"/>
      <c r="AR853" s="104"/>
      <c r="AS853" s="104"/>
      <c r="AT853" s="104"/>
      <c r="AU853" s="104"/>
      <c r="AV853" s="104"/>
    </row>
    <row r="854" spans="3:48" x14ac:dyDescent="0.35">
      <c r="C854" s="176"/>
      <c r="D854" s="176"/>
      <c r="E854" s="176"/>
      <c r="F854" s="176"/>
      <c r="G854" s="175"/>
      <c r="H854" s="175"/>
      <c r="I854" s="175"/>
      <c r="J854" s="175"/>
      <c r="L854" s="175"/>
      <c r="T854" s="176"/>
      <c r="U854" s="176"/>
      <c r="V854" s="176"/>
      <c r="W854" s="176"/>
      <c r="X854" s="175"/>
      <c r="Y854" s="175"/>
      <c r="Z854" s="175"/>
      <c r="AA854" s="175"/>
      <c r="AC854" s="175"/>
      <c r="AL854" s="106"/>
      <c r="AM854" s="104"/>
      <c r="AN854" s="104"/>
      <c r="AO854" s="104"/>
      <c r="AP854" s="104"/>
      <c r="AQ854" s="104"/>
      <c r="AR854" s="104"/>
      <c r="AS854" s="104"/>
      <c r="AT854" s="104"/>
      <c r="AU854" s="104"/>
      <c r="AV854" s="104"/>
    </row>
    <row r="855" spans="3:48" x14ac:dyDescent="0.35">
      <c r="C855" s="176"/>
      <c r="D855" s="176"/>
      <c r="E855" s="176"/>
      <c r="F855" s="176"/>
      <c r="G855" s="175"/>
      <c r="H855" s="175"/>
      <c r="I855" s="175"/>
      <c r="J855" s="175"/>
      <c r="L855" s="175"/>
      <c r="T855" s="176"/>
      <c r="U855" s="176"/>
      <c r="V855" s="176"/>
      <c r="W855" s="176"/>
      <c r="X855" s="175"/>
      <c r="Y855" s="175"/>
      <c r="Z855" s="175"/>
      <c r="AA855" s="175"/>
      <c r="AC855" s="175"/>
      <c r="AL855" s="106"/>
      <c r="AM855" s="104"/>
      <c r="AN855" s="104"/>
      <c r="AO855" s="104"/>
      <c r="AP855" s="104"/>
      <c r="AQ855" s="104"/>
      <c r="AR855" s="104"/>
      <c r="AS855" s="104"/>
      <c r="AT855" s="104"/>
      <c r="AU855" s="104"/>
      <c r="AV855" s="104"/>
    </row>
    <row r="856" spans="3:48" x14ac:dyDescent="0.35">
      <c r="C856" s="176"/>
      <c r="D856" s="176"/>
      <c r="E856" s="176"/>
      <c r="F856" s="176"/>
      <c r="G856" s="175"/>
      <c r="H856" s="175"/>
      <c r="I856" s="175"/>
      <c r="J856" s="175"/>
      <c r="L856" s="175"/>
      <c r="T856" s="176"/>
      <c r="U856" s="176"/>
      <c r="V856" s="176"/>
      <c r="W856" s="176"/>
      <c r="X856" s="175"/>
      <c r="Y856" s="175"/>
      <c r="Z856" s="175"/>
      <c r="AA856" s="175"/>
      <c r="AC856" s="175"/>
      <c r="AL856" s="106"/>
      <c r="AM856" s="104"/>
      <c r="AN856" s="104"/>
      <c r="AO856" s="104"/>
      <c r="AP856" s="104"/>
      <c r="AQ856" s="104"/>
      <c r="AR856" s="104"/>
      <c r="AS856" s="104"/>
      <c r="AT856" s="104"/>
      <c r="AU856" s="104"/>
      <c r="AV856" s="104"/>
    </row>
    <row r="857" spans="3:48" x14ac:dyDescent="0.35">
      <c r="C857" s="176"/>
      <c r="D857" s="176"/>
      <c r="E857" s="176"/>
      <c r="F857" s="176"/>
      <c r="G857" s="175"/>
      <c r="H857" s="175"/>
      <c r="I857" s="175"/>
      <c r="J857" s="175"/>
      <c r="L857" s="175"/>
      <c r="T857" s="176"/>
      <c r="U857" s="176"/>
      <c r="V857" s="176"/>
      <c r="W857" s="176"/>
      <c r="X857" s="175"/>
      <c r="Y857" s="175"/>
      <c r="Z857" s="175"/>
      <c r="AA857" s="175"/>
      <c r="AC857" s="175"/>
      <c r="AL857" s="106"/>
      <c r="AM857" s="104"/>
      <c r="AN857" s="104"/>
      <c r="AO857" s="104"/>
      <c r="AP857" s="104"/>
      <c r="AQ857" s="104"/>
      <c r="AR857" s="104"/>
      <c r="AS857" s="104"/>
      <c r="AT857" s="104"/>
      <c r="AU857" s="104"/>
      <c r="AV857" s="104"/>
    </row>
    <row r="858" spans="3:48" x14ac:dyDescent="0.35">
      <c r="C858" s="176"/>
      <c r="D858" s="176"/>
      <c r="E858" s="176"/>
      <c r="F858" s="176"/>
      <c r="G858" s="175"/>
      <c r="H858" s="175"/>
      <c r="I858" s="175"/>
      <c r="J858" s="175"/>
      <c r="L858" s="175"/>
      <c r="T858" s="176"/>
      <c r="U858" s="176"/>
      <c r="V858" s="176"/>
      <c r="W858" s="176"/>
      <c r="X858" s="175"/>
      <c r="Y858" s="175"/>
      <c r="Z858" s="175"/>
      <c r="AA858" s="175"/>
      <c r="AC858" s="175"/>
      <c r="AL858" s="106"/>
      <c r="AM858" s="104"/>
      <c r="AN858" s="104"/>
      <c r="AO858" s="104"/>
      <c r="AP858" s="104"/>
      <c r="AQ858" s="104"/>
      <c r="AR858" s="104"/>
      <c r="AS858" s="104"/>
      <c r="AT858" s="104"/>
      <c r="AU858" s="104"/>
      <c r="AV858" s="104"/>
    </row>
    <row r="859" spans="3:48" x14ac:dyDescent="0.35">
      <c r="C859" s="176"/>
      <c r="D859" s="176"/>
      <c r="E859" s="176"/>
      <c r="F859" s="176"/>
      <c r="G859" s="175"/>
      <c r="H859" s="175"/>
      <c r="I859" s="175"/>
      <c r="J859" s="175"/>
      <c r="L859" s="175"/>
      <c r="T859" s="176"/>
      <c r="U859" s="176"/>
      <c r="V859" s="176"/>
      <c r="W859" s="176"/>
      <c r="X859" s="175"/>
      <c r="Y859" s="175"/>
      <c r="Z859" s="175"/>
      <c r="AA859" s="175"/>
      <c r="AC859" s="175"/>
      <c r="AL859" s="106"/>
      <c r="AM859" s="104"/>
      <c r="AN859" s="104"/>
      <c r="AO859" s="104"/>
      <c r="AP859" s="104"/>
      <c r="AQ859" s="104"/>
      <c r="AR859" s="104"/>
      <c r="AS859" s="104"/>
      <c r="AT859" s="104"/>
      <c r="AU859" s="104"/>
      <c r="AV859" s="104"/>
    </row>
    <row r="860" spans="3:48" x14ac:dyDescent="0.35">
      <c r="C860" s="176"/>
      <c r="D860" s="176"/>
      <c r="E860" s="176"/>
      <c r="F860" s="176"/>
      <c r="G860" s="175"/>
      <c r="H860" s="175"/>
      <c r="I860" s="175"/>
      <c r="J860" s="175"/>
      <c r="L860" s="175"/>
      <c r="T860" s="176"/>
      <c r="U860" s="176"/>
      <c r="V860" s="176"/>
      <c r="W860" s="176"/>
      <c r="X860" s="175"/>
      <c r="Y860" s="175"/>
      <c r="Z860" s="175"/>
      <c r="AA860" s="175"/>
      <c r="AC860" s="175"/>
      <c r="AL860" s="106"/>
      <c r="AM860" s="104"/>
      <c r="AN860" s="104"/>
      <c r="AO860" s="104"/>
      <c r="AP860" s="104"/>
      <c r="AQ860" s="104"/>
      <c r="AR860" s="104"/>
      <c r="AS860" s="104"/>
      <c r="AT860" s="104"/>
      <c r="AU860" s="104"/>
      <c r="AV860" s="104"/>
    </row>
    <row r="861" spans="3:48" x14ac:dyDescent="0.35">
      <c r="C861" s="176"/>
      <c r="D861" s="176"/>
      <c r="E861" s="176"/>
      <c r="F861" s="176"/>
      <c r="G861" s="175"/>
      <c r="H861" s="175"/>
      <c r="I861" s="175"/>
      <c r="J861" s="175"/>
      <c r="L861" s="175"/>
      <c r="T861" s="176"/>
      <c r="U861" s="176"/>
      <c r="V861" s="176"/>
      <c r="W861" s="176"/>
      <c r="X861" s="175"/>
      <c r="Y861" s="175"/>
      <c r="Z861" s="175"/>
      <c r="AA861" s="175"/>
      <c r="AC861" s="175"/>
      <c r="AL861" s="106"/>
      <c r="AM861" s="104"/>
      <c r="AN861" s="104"/>
      <c r="AO861" s="104"/>
      <c r="AP861" s="104"/>
      <c r="AQ861" s="104"/>
      <c r="AR861" s="104"/>
      <c r="AS861" s="104"/>
      <c r="AT861" s="104"/>
      <c r="AU861" s="104"/>
      <c r="AV861" s="104"/>
    </row>
    <row r="862" spans="3:48" x14ac:dyDescent="0.35">
      <c r="C862" s="176"/>
      <c r="D862" s="176"/>
      <c r="E862" s="176"/>
      <c r="F862" s="176"/>
      <c r="G862" s="175"/>
      <c r="H862" s="175"/>
      <c r="I862" s="175"/>
      <c r="J862" s="175"/>
      <c r="L862" s="175"/>
      <c r="T862" s="176"/>
      <c r="U862" s="176"/>
      <c r="V862" s="176"/>
      <c r="W862" s="176"/>
      <c r="X862" s="175"/>
      <c r="Y862" s="175"/>
      <c r="Z862" s="175"/>
      <c r="AA862" s="175"/>
      <c r="AC862" s="175"/>
      <c r="AL862" s="106"/>
      <c r="AM862" s="104"/>
      <c r="AN862" s="104"/>
      <c r="AO862" s="104"/>
      <c r="AP862" s="104"/>
      <c r="AQ862" s="104"/>
      <c r="AR862" s="104"/>
      <c r="AS862" s="104"/>
      <c r="AT862" s="104"/>
      <c r="AU862" s="104"/>
      <c r="AV862" s="104"/>
    </row>
    <row r="863" spans="3:48" x14ac:dyDescent="0.35">
      <c r="C863" s="176"/>
      <c r="D863" s="176"/>
      <c r="E863" s="176"/>
      <c r="F863" s="176"/>
      <c r="G863" s="175"/>
      <c r="H863" s="175"/>
      <c r="I863" s="175"/>
      <c r="J863" s="175"/>
      <c r="L863" s="175"/>
      <c r="T863" s="176"/>
      <c r="U863" s="176"/>
      <c r="V863" s="176"/>
      <c r="W863" s="176"/>
      <c r="X863" s="175"/>
      <c r="Y863" s="175"/>
      <c r="Z863" s="175"/>
      <c r="AA863" s="175"/>
      <c r="AC863" s="175"/>
      <c r="AL863" s="106"/>
      <c r="AM863" s="104"/>
      <c r="AN863" s="104"/>
      <c r="AO863" s="104"/>
      <c r="AP863" s="104"/>
      <c r="AQ863" s="104"/>
      <c r="AR863" s="104"/>
      <c r="AS863" s="104"/>
      <c r="AT863" s="104"/>
      <c r="AU863" s="104"/>
      <c r="AV863" s="104"/>
    </row>
    <row r="864" spans="3:48" x14ac:dyDescent="0.35">
      <c r="C864" s="176"/>
      <c r="D864" s="176"/>
      <c r="E864" s="176"/>
      <c r="F864" s="176"/>
      <c r="G864" s="175"/>
      <c r="H864" s="175"/>
      <c r="I864" s="175"/>
      <c r="J864" s="175"/>
      <c r="L864" s="175"/>
      <c r="T864" s="176"/>
      <c r="U864" s="176"/>
      <c r="V864" s="176"/>
      <c r="W864" s="176"/>
      <c r="X864" s="175"/>
      <c r="Y864" s="175"/>
      <c r="Z864" s="175"/>
      <c r="AA864" s="175"/>
      <c r="AC864" s="175"/>
      <c r="AL864" s="106"/>
      <c r="AM864" s="104"/>
      <c r="AN864" s="104"/>
      <c r="AO864" s="104"/>
      <c r="AP864" s="104"/>
      <c r="AQ864" s="104"/>
      <c r="AR864" s="104"/>
      <c r="AS864" s="104"/>
      <c r="AT864" s="104"/>
      <c r="AU864" s="104"/>
      <c r="AV864" s="104"/>
    </row>
    <row r="865" spans="3:48" x14ac:dyDescent="0.35">
      <c r="C865" s="176"/>
      <c r="D865" s="176"/>
      <c r="E865" s="176"/>
      <c r="F865" s="176"/>
      <c r="G865" s="175"/>
      <c r="H865" s="175"/>
      <c r="I865" s="175"/>
      <c r="J865" s="175"/>
      <c r="L865" s="175"/>
      <c r="T865" s="176"/>
      <c r="U865" s="176"/>
      <c r="V865" s="176"/>
      <c r="W865" s="176"/>
      <c r="X865" s="175"/>
      <c r="Y865" s="175"/>
      <c r="Z865" s="175"/>
      <c r="AA865" s="175"/>
      <c r="AC865" s="175"/>
      <c r="AL865" s="106"/>
      <c r="AM865" s="104"/>
      <c r="AN865" s="104"/>
      <c r="AO865" s="104"/>
      <c r="AP865" s="104"/>
      <c r="AQ865" s="104"/>
      <c r="AR865" s="104"/>
      <c r="AS865" s="104"/>
      <c r="AT865" s="104"/>
      <c r="AU865" s="104"/>
      <c r="AV865" s="104"/>
    </row>
    <row r="866" spans="3:48" x14ac:dyDescent="0.35">
      <c r="C866" s="176"/>
      <c r="D866" s="176"/>
      <c r="E866" s="176"/>
      <c r="F866" s="176"/>
      <c r="G866" s="175"/>
      <c r="H866" s="175"/>
      <c r="I866" s="175"/>
      <c r="J866" s="175"/>
      <c r="L866" s="175"/>
      <c r="T866" s="176"/>
      <c r="U866" s="176"/>
      <c r="V866" s="176"/>
      <c r="W866" s="176"/>
      <c r="X866" s="175"/>
      <c r="Y866" s="175"/>
      <c r="Z866" s="175"/>
      <c r="AA866" s="175"/>
      <c r="AC866" s="175"/>
      <c r="AL866" s="106"/>
      <c r="AM866" s="104"/>
      <c r="AN866" s="104"/>
      <c r="AO866" s="104"/>
      <c r="AP866" s="104"/>
      <c r="AQ866" s="104"/>
      <c r="AR866" s="104"/>
      <c r="AS866" s="104"/>
      <c r="AT866" s="104"/>
      <c r="AU866" s="104"/>
      <c r="AV866" s="104"/>
    </row>
    <row r="867" spans="3:48" x14ac:dyDescent="0.35">
      <c r="C867" s="176"/>
      <c r="D867" s="176"/>
      <c r="E867" s="176"/>
      <c r="F867" s="176"/>
      <c r="G867" s="175"/>
      <c r="H867" s="175"/>
      <c r="I867" s="175"/>
      <c r="J867" s="175"/>
      <c r="L867" s="175"/>
      <c r="T867" s="176"/>
      <c r="U867" s="176"/>
      <c r="V867" s="176"/>
      <c r="W867" s="176"/>
      <c r="X867" s="175"/>
      <c r="Y867" s="175"/>
      <c r="Z867" s="175"/>
      <c r="AA867" s="175"/>
      <c r="AC867" s="175"/>
      <c r="AL867" s="106"/>
      <c r="AM867" s="104"/>
      <c r="AN867" s="104"/>
      <c r="AO867" s="104"/>
      <c r="AP867" s="104"/>
      <c r="AQ867" s="104"/>
      <c r="AR867" s="104"/>
      <c r="AS867" s="104"/>
      <c r="AT867" s="104"/>
      <c r="AU867" s="104"/>
      <c r="AV867" s="104"/>
    </row>
    <row r="868" spans="3:48" x14ac:dyDescent="0.35">
      <c r="C868" s="176"/>
      <c r="D868" s="176"/>
      <c r="E868" s="176"/>
      <c r="F868" s="176"/>
      <c r="G868" s="175"/>
      <c r="H868" s="175"/>
      <c r="I868" s="175"/>
      <c r="J868" s="175"/>
      <c r="L868" s="175"/>
      <c r="T868" s="176"/>
      <c r="U868" s="176"/>
      <c r="V868" s="176"/>
      <c r="W868" s="176"/>
      <c r="X868" s="175"/>
      <c r="Y868" s="175"/>
      <c r="Z868" s="175"/>
      <c r="AA868" s="175"/>
      <c r="AC868" s="175"/>
      <c r="AL868" s="106"/>
      <c r="AM868" s="104"/>
      <c r="AN868" s="104"/>
      <c r="AO868" s="104"/>
      <c r="AP868" s="104"/>
      <c r="AQ868" s="104"/>
      <c r="AR868" s="104"/>
      <c r="AS868" s="104"/>
      <c r="AT868" s="104"/>
      <c r="AU868" s="104"/>
      <c r="AV868" s="104"/>
    </row>
    <row r="869" spans="3:48" x14ac:dyDescent="0.35">
      <c r="C869" s="176"/>
      <c r="D869" s="176"/>
      <c r="E869" s="176"/>
      <c r="F869" s="176"/>
      <c r="G869" s="175"/>
      <c r="H869" s="175"/>
      <c r="I869" s="175"/>
      <c r="J869" s="175"/>
      <c r="L869" s="175"/>
      <c r="T869" s="176"/>
      <c r="U869" s="176"/>
      <c r="V869" s="176"/>
      <c r="W869" s="176"/>
      <c r="X869" s="175"/>
      <c r="Y869" s="175"/>
      <c r="Z869" s="175"/>
      <c r="AA869" s="175"/>
      <c r="AC869" s="175"/>
      <c r="AL869" s="106"/>
      <c r="AM869" s="104"/>
      <c r="AN869" s="104"/>
      <c r="AO869" s="104"/>
      <c r="AP869" s="104"/>
      <c r="AQ869" s="104"/>
      <c r="AR869" s="104"/>
      <c r="AS869" s="104"/>
      <c r="AT869" s="104"/>
      <c r="AU869" s="104"/>
      <c r="AV869" s="104"/>
    </row>
    <row r="870" spans="3:48" x14ac:dyDescent="0.35">
      <c r="C870" s="176"/>
      <c r="D870" s="176"/>
      <c r="E870" s="176"/>
      <c r="F870" s="176"/>
      <c r="G870" s="175"/>
      <c r="H870" s="175"/>
      <c r="I870" s="175"/>
      <c r="J870" s="175"/>
      <c r="L870" s="175"/>
      <c r="T870" s="176"/>
      <c r="U870" s="176"/>
      <c r="V870" s="176"/>
      <c r="W870" s="176"/>
      <c r="X870" s="175"/>
      <c r="Y870" s="175"/>
      <c r="Z870" s="175"/>
      <c r="AA870" s="175"/>
      <c r="AC870" s="175"/>
      <c r="AL870" s="106"/>
      <c r="AM870" s="104"/>
      <c r="AN870" s="104"/>
      <c r="AO870" s="104"/>
      <c r="AP870" s="104"/>
      <c r="AQ870" s="104"/>
      <c r="AR870" s="104"/>
      <c r="AS870" s="104"/>
      <c r="AT870" s="104"/>
      <c r="AU870" s="104"/>
      <c r="AV870" s="104"/>
    </row>
    <row r="871" spans="3:48" x14ac:dyDescent="0.35">
      <c r="C871" s="176"/>
      <c r="D871" s="176"/>
      <c r="E871" s="176"/>
      <c r="F871" s="176"/>
      <c r="G871" s="175"/>
      <c r="H871" s="175"/>
      <c r="I871" s="175"/>
      <c r="J871" s="175"/>
      <c r="L871" s="175"/>
      <c r="T871" s="176"/>
      <c r="U871" s="176"/>
      <c r="V871" s="176"/>
      <c r="W871" s="176"/>
      <c r="X871" s="175"/>
      <c r="Y871" s="175"/>
      <c r="Z871" s="175"/>
      <c r="AA871" s="175"/>
      <c r="AC871" s="175"/>
      <c r="AL871" s="106"/>
      <c r="AM871" s="104"/>
      <c r="AN871" s="104"/>
      <c r="AO871" s="104"/>
      <c r="AP871" s="104"/>
      <c r="AQ871" s="104"/>
      <c r="AR871" s="104"/>
      <c r="AS871" s="104"/>
      <c r="AT871" s="104"/>
      <c r="AU871" s="104"/>
      <c r="AV871" s="104"/>
    </row>
    <row r="872" spans="3:48" x14ac:dyDescent="0.35">
      <c r="C872" s="176"/>
      <c r="D872" s="176"/>
      <c r="E872" s="176"/>
      <c r="F872" s="176"/>
      <c r="G872" s="175"/>
      <c r="H872" s="175"/>
      <c r="I872" s="175"/>
      <c r="J872" s="175"/>
      <c r="L872" s="175"/>
      <c r="T872" s="176"/>
      <c r="U872" s="176"/>
      <c r="V872" s="176"/>
      <c r="W872" s="176"/>
      <c r="X872" s="175"/>
      <c r="Y872" s="175"/>
      <c r="Z872" s="175"/>
      <c r="AA872" s="175"/>
      <c r="AC872" s="175"/>
      <c r="AL872" s="106"/>
      <c r="AM872" s="104"/>
      <c r="AN872" s="104"/>
      <c r="AO872" s="104"/>
      <c r="AP872" s="104"/>
      <c r="AQ872" s="104"/>
      <c r="AR872" s="104"/>
      <c r="AS872" s="104"/>
      <c r="AT872" s="104"/>
      <c r="AU872" s="104"/>
      <c r="AV872" s="104"/>
    </row>
    <row r="873" spans="3:48" x14ac:dyDescent="0.35">
      <c r="C873" s="176"/>
      <c r="D873" s="176"/>
      <c r="E873" s="176"/>
      <c r="F873" s="176"/>
      <c r="G873" s="175"/>
      <c r="H873" s="175"/>
      <c r="I873" s="175"/>
      <c r="J873" s="175"/>
      <c r="L873" s="175"/>
      <c r="T873" s="176"/>
      <c r="U873" s="176"/>
      <c r="V873" s="176"/>
      <c r="W873" s="176"/>
      <c r="X873" s="175"/>
      <c r="Y873" s="175"/>
      <c r="Z873" s="175"/>
      <c r="AA873" s="175"/>
      <c r="AC873" s="175"/>
      <c r="AL873" s="106"/>
      <c r="AM873" s="104"/>
      <c r="AN873" s="104"/>
      <c r="AO873" s="104"/>
      <c r="AP873" s="104"/>
      <c r="AQ873" s="104"/>
      <c r="AR873" s="104"/>
      <c r="AS873" s="104"/>
      <c r="AT873" s="104"/>
      <c r="AU873" s="104"/>
      <c r="AV873" s="104"/>
    </row>
    <row r="874" spans="3:48" x14ac:dyDescent="0.35">
      <c r="C874" s="176"/>
      <c r="D874" s="176"/>
      <c r="E874" s="176"/>
      <c r="F874" s="176"/>
      <c r="G874" s="175"/>
      <c r="H874" s="175"/>
      <c r="I874" s="175"/>
      <c r="J874" s="175"/>
      <c r="L874" s="175"/>
      <c r="T874" s="176"/>
      <c r="U874" s="176"/>
      <c r="V874" s="176"/>
      <c r="W874" s="176"/>
      <c r="X874" s="175"/>
      <c r="Y874" s="175"/>
      <c r="Z874" s="175"/>
      <c r="AA874" s="175"/>
      <c r="AC874" s="175"/>
      <c r="AL874" s="106"/>
      <c r="AM874" s="104"/>
      <c r="AN874" s="104"/>
      <c r="AO874" s="104"/>
      <c r="AP874" s="104"/>
      <c r="AQ874" s="104"/>
      <c r="AR874" s="104"/>
      <c r="AS874" s="104"/>
      <c r="AT874" s="104"/>
      <c r="AU874" s="104"/>
      <c r="AV874" s="104"/>
    </row>
    <row r="875" spans="3:48" x14ac:dyDescent="0.35">
      <c r="C875" s="176"/>
      <c r="D875" s="176"/>
      <c r="E875" s="176"/>
      <c r="F875" s="176"/>
      <c r="G875" s="175"/>
      <c r="H875" s="175"/>
      <c r="I875" s="175"/>
      <c r="J875" s="175"/>
      <c r="L875" s="175"/>
      <c r="T875" s="176"/>
      <c r="U875" s="176"/>
      <c r="V875" s="176"/>
      <c r="W875" s="176"/>
      <c r="X875" s="175"/>
      <c r="Y875" s="175"/>
      <c r="Z875" s="175"/>
      <c r="AA875" s="175"/>
      <c r="AC875" s="175"/>
      <c r="AL875" s="106"/>
      <c r="AM875" s="104"/>
      <c r="AN875" s="104"/>
      <c r="AO875" s="104"/>
      <c r="AP875" s="104"/>
      <c r="AQ875" s="104"/>
      <c r="AR875" s="104"/>
      <c r="AS875" s="104"/>
      <c r="AT875" s="104"/>
      <c r="AU875" s="104"/>
      <c r="AV875" s="104"/>
    </row>
    <row r="876" spans="3:48" x14ac:dyDescent="0.35">
      <c r="C876" s="176"/>
      <c r="D876" s="176"/>
      <c r="E876" s="176"/>
      <c r="F876" s="176"/>
      <c r="G876" s="175"/>
      <c r="H876" s="175"/>
      <c r="I876" s="175"/>
      <c r="J876" s="175"/>
      <c r="L876" s="175"/>
      <c r="T876" s="176"/>
      <c r="U876" s="176"/>
      <c r="V876" s="176"/>
      <c r="W876" s="176"/>
      <c r="X876" s="175"/>
      <c r="Y876" s="175"/>
      <c r="Z876" s="175"/>
      <c r="AA876" s="175"/>
      <c r="AC876" s="175"/>
      <c r="AL876" s="106"/>
      <c r="AM876" s="104"/>
      <c r="AN876" s="104"/>
      <c r="AO876" s="104"/>
      <c r="AP876" s="104"/>
      <c r="AQ876" s="104"/>
      <c r="AR876" s="104"/>
      <c r="AS876" s="104"/>
      <c r="AT876" s="104"/>
      <c r="AU876" s="104"/>
      <c r="AV876" s="104"/>
    </row>
    <row r="877" spans="3:48" x14ac:dyDescent="0.35">
      <c r="C877" s="176"/>
      <c r="D877" s="176"/>
      <c r="E877" s="176"/>
      <c r="F877" s="176"/>
      <c r="G877" s="175"/>
      <c r="H877" s="175"/>
      <c r="I877" s="175"/>
      <c r="J877" s="175"/>
      <c r="L877" s="175"/>
      <c r="T877" s="176"/>
      <c r="U877" s="176"/>
      <c r="V877" s="176"/>
      <c r="W877" s="176"/>
      <c r="X877" s="175"/>
      <c r="Y877" s="175"/>
      <c r="Z877" s="175"/>
      <c r="AA877" s="175"/>
      <c r="AC877" s="175"/>
      <c r="AL877" s="106"/>
      <c r="AM877" s="104"/>
      <c r="AN877" s="104"/>
      <c r="AO877" s="104"/>
      <c r="AP877" s="104"/>
      <c r="AQ877" s="104"/>
      <c r="AR877" s="104"/>
      <c r="AS877" s="104"/>
      <c r="AT877" s="104"/>
      <c r="AU877" s="104"/>
      <c r="AV877" s="104"/>
    </row>
    <row r="878" spans="3:48" x14ac:dyDescent="0.35">
      <c r="C878" s="176"/>
      <c r="D878" s="176"/>
      <c r="E878" s="176"/>
      <c r="F878" s="176"/>
      <c r="G878" s="175"/>
      <c r="H878" s="175"/>
      <c r="I878" s="175"/>
      <c r="J878" s="175"/>
      <c r="L878" s="175"/>
      <c r="T878" s="176"/>
      <c r="U878" s="176"/>
      <c r="V878" s="176"/>
      <c r="W878" s="176"/>
      <c r="X878" s="175"/>
      <c r="Y878" s="175"/>
      <c r="Z878" s="175"/>
      <c r="AA878" s="175"/>
      <c r="AC878" s="175"/>
      <c r="AL878" s="106"/>
      <c r="AM878" s="104"/>
      <c r="AN878" s="104"/>
      <c r="AO878" s="104"/>
      <c r="AP878" s="104"/>
      <c r="AQ878" s="104"/>
      <c r="AR878" s="104"/>
      <c r="AS878" s="104"/>
      <c r="AT878" s="104"/>
      <c r="AU878" s="104"/>
      <c r="AV878" s="104"/>
    </row>
    <row r="879" spans="3:48" x14ac:dyDescent="0.35">
      <c r="C879" s="176"/>
      <c r="D879" s="176"/>
      <c r="E879" s="176"/>
      <c r="F879" s="176"/>
      <c r="G879" s="175"/>
      <c r="H879" s="175"/>
      <c r="I879" s="175"/>
      <c r="J879" s="175"/>
      <c r="L879" s="175"/>
      <c r="T879" s="176"/>
      <c r="U879" s="176"/>
      <c r="V879" s="176"/>
      <c r="W879" s="176"/>
      <c r="X879" s="175"/>
      <c r="Y879" s="175"/>
      <c r="Z879" s="175"/>
      <c r="AA879" s="175"/>
      <c r="AC879" s="175"/>
      <c r="AL879" s="106"/>
      <c r="AM879" s="104"/>
      <c r="AN879" s="104"/>
      <c r="AO879" s="104"/>
      <c r="AP879" s="104"/>
      <c r="AQ879" s="104"/>
      <c r="AR879" s="104"/>
      <c r="AS879" s="104"/>
      <c r="AT879" s="104"/>
      <c r="AU879" s="104"/>
      <c r="AV879" s="104"/>
    </row>
    <row r="880" spans="3:48" x14ac:dyDescent="0.35">
      <c r="C880" s="176"/>
      <c r="D880" s="176"/>
      <c r="E880" s="176"/>
      <c r="F880" s="176"/>
      <c r="G880" s="175"/>
      <c r="H880" s="175"/>
      <c r="I880" s="175"/>
      <c r="J880" s="175"/>
      <c r="L880" s="175"/>
      <c r="T880" s="176"/>
      <c r="U880" s="176"/>
      <c r="V880" s="176"/>
      <c r="W880" s="176"/>
      <c r="X880" s="175"/>
      <c r="Y880" s="175"/>
      <c r="Z880" s="175"/>
      <c r="AA880" s="175"/>
      <c r="AC880" s="175"/>
      <c r="AL880" s="106"/>
      <c r="AM880" s="104"/>
      <c r="AN880" s="104"/>
      <c r="AO880" s="104"/>
      <c r="AP880" s="104"/>
      <c r="AQ880" s="104"/>
      <c r="AR880" s="104"/>
      <c r="AS880" s="104"/>
      <c r="AT880" s="104"/>
      <c r="AU880" s="104"/>
      <c r="AV880" s="104"/>
    </row>
    <row r="881" spans="3:48" x14ac:dyDescent="0.35">
      <c r="C881" s="176"/>
      <c r="D881" s="176"/>
      <c r="E881" s="176"/>
      <c r="F881" s="176"/>
      <c r="G881" s="175"/>
      <c r="H881" s="175"/>
      <c r="I881" s="175"/>
      <c r="J881" s="175"/>
      <c r="L881" s="175"/>
      <c r="T881" s="176"/>
      <c r="U881" s="176"/>
      <c r="V881" s="176"/>
      <c r="W881" s="176"/>
      <c r="X881" s="175"/>
      <c r="Y881" s="175"/>
      <c r="Z881" s="175"/>
      <c r="AA881" s="175"/>
      <c r="AC881" s="175"/>
      <c r="AL881" s="106"/>
      <c r="AM881" s="104"/>
      <c r="AN881" s="104"/>
      <c r="AO881" s="104"/>
      <c r="AP881" s="104"/>
      <c r="AQ881" s="104"/>
      <c r="AR881" s="104"/>
      <c r="AS881" s="104"/>
      <c r="AT881" s="104"/>
      <c r="AU881" s="104"/>
      <c r="AV881" s="104"/>
    </row>
    <row r="882" spans="3:48" x14ac:dyDescent="0.35">
      <c r="C882" s="176"/>
      <c r="D882" s="176"/>
      <c r="E882" s="176"/>
      <c r="F882" s="176"/>
      <c r="G882" s="175"/>
      <c r="H882" s="175"/>
      <c r="I882" s="175"/>
      <c r="J882" s="175"/>
      <c r="L882" s="175"/>
      <c r="T882" s="176"/>
      <c r="U882" s="176"/>
      <c r="V882" s="176"/>
      <c r="W882" s="176"/>
      <c r="X882" s="175"/>
      <c r="Y882" s="175"/>
      <c r="Z882" s="175"/>
      <c r="AA882" s="175"/>
      <c r="AC882" s="175"/>
      <c r="AL882" s="106"/>
      <c r="AM882" s="104"/>
      <c r="AN882" s="104"/>
      <c r="AO882" s="104"/>
      <c r="AP882" s="104"/>
      <c r="AQ882" s="104"/>
      <c r="AR882" s="104"/>
      <c r="AS882" s="104"/>
      <c r="AT882" s="104"/>
      <c r="AU882" s="104"/>
      <c r="AV882" s="104"/>
    </row>
    <row r="883" spans="3:48" x14ac:dyDescent="0.35">
      <c r="C883" s="176"/>
      <c r="D883" s="176"/>
      <c r="E883" s="176"/>
      <c r="F883" s="176"/>
      <c r="G883" s="175"/>
      <c r="H883" s="175"/>
      <c r="I883" s="175"/>
      <c r="J883" s="175"/>
      <c r="L883" s="175"/>
      <c r="T883" s="176"/>
      <c r="U883" s="176"/>
      <c r="V883" s="176"/>
      <c r="W883" s="176"/>
      <c r="X883" s="175"/>
      <c r="Y883" s="175"/>
      <c r="Z883" s="175"/>
      <c r="AA883" s="175"/>
      <c r="AC883" s="175"/>
      <c r="AL883" s="106"/>
      <c r="AM883" s="104"/>
      <c r="AN883" s="104"/>
      <c r="AO883" s="104"/>
      <c r="AP883" s="104"/>
      <c r="AQ883" s="104"/>
      <c r="AR883" s="104"/>
      <c r="AS883" s="104"/>
      <c r="AT883" s="104"/>
      <c r="AU883" s="104"/>
      <c r="AV883" s="104"/>
    </row>
    <row r="884" spans="3:48" x14ac:dyDescent="0.35">
      <c r="C884" s="176"/>
      <c r="D884" s="176"/>
      <c r="E884" s="176"/>
      <c r="F884" s="176"/>
      <c r="G884" s="175"/>
      <c r="H884" s="175"/>
      <c r="I884" s="175"/>
      <c r="J884" s="175"/>
      <c r="L884" s="175"/>
      <c r="T884" s="176"/>
      <c r="U884" s="176"/>
      <c r="V884" s="176"/>
      <c r="W884" s="176"/>
      <c r="X884" s="175"/>
      <c r="Y884" s="175"/>
      <c r="Z884" s="175"/>
      <c r="AA884" s="175"/>
      <c r="AC884" s="175"/>
      <c r="AL884" s="106"/>
      <c r="AM884" s="104"/>
      <c r="AN884" s="104"/>
      <c r="AO884" s="104"/>
      <c r="AP884" s="104"/>
      <c r="AQ884" s="104"/>
      <c r="AR884" s="104"/>
      <c r="AS884" s="104"/>
      <c r="AT884" s="104"/>
      <c r="AU884" s="104"/>
      <c r="AV884" s="104"/>
    </row>
    <row r="885" spans="3:48" x14ac:dyDescent="0.35">
      <c r="C885" s="176"/>
      <c r="D885" s="176"/>
      <c r="E885" s="176"/>
      <c r="F885" s="176"/>
      <c r="G885" s="175"/>
      <c r="H885" s="175"/>
      <c r="I885" s="175"/>
      <c r="J885" s="175"/>
      <c r="L885" s="175"/>
      <c r="T885" s="176"/>
      <c r="U885" s="176"/>
      <c r="V885" s="176"/>
      <c r="W885" s="176"/>
      <c r="X885" s="175"/>
      <c r="Y885" s="175"/>
      <c r="Z885" s="175"/>
      <c r="AA885" s="175"/>
      <c r="AC885" s="175"/>
      <c r="AL885" s="106"/>
      <c r="AM885" s="104"/>
      <c r="AN885" s="104"/>
      <c r="AO885" s="104"/>
      <c r="AP885" s="104"/>
      <c r="AQ885" s="104"/>
      <c r="AR885" s="104"/>
      <c r="AS885" s="104"/>
      <c r="AT885" s="104"/>
      <c r="AU885" s="104"/>
      <c r="AV885" s="104"/>
    </row>
    <row r="886" spans="3:48" x14ac:dyDescent="0.35">
      <c r="C886" s="176"/>
      <c r="D886" s="176"/>
      <c r="E886" s="176"/>
      <c r="F886" s="176"/>
      <c r="G886" s="175"/>
      <c r="H886" s="175"/>
      <c r="I886" s="175"/>
      <c r="J886" s="175"/>
      <c r="L886" s="175"/>
      <c r="T886" s="176"/>
      <c r="U886" s="176"/>
      <c r="V886" s="176"/>
      <c r="W886" s="176"/>
      <c r="X886" s="175"/>
      <c r="Y886" s="175"/>
      <c r="Z886" s="175"/>
      <c r="AA886" s="175"/>
      <c r="AC886" s="175"/>
      <c r="AL886" s="106"/>
      <c r="AM886" s="104"/>
      <c r="AN886" s="104"/>
      <c r="AO886" s="104"/>
      <c r="AP886" s="104"/>
      <c r="AQ886" s="104"/>
      <c r="AR886" s="104"/>
      <c r="AS886" s="104"/>
      <c r="AT886" s="104"/>
      <c r="AU886" s="104"/>
      <c r="AV886" s="104"/>
    </row>
    <row r="887" spans="3:48" x14ac:dyDescent="0.35">
      <c r="C887" s="176"/>
      <c r="D887" s="176"/>
      <c r="E887" s="176"/>
      <c r="F887" s="176"/>
      <c r="G887" s="175"/>
      <c r="H887" s="175"/>
      <c r="I887" s="175"/>
      <c r="J887" s="175"/>
      <c r="L887" s="175"/>
      <c r="T887" s="176"/>
      <c r="U887" s="176"/>
      <c r="V887" s="176"/>
      <c r="W887" s="176"/>
      <c r="X887" s="175"/>
      <c r="Y887" s="175"/>
      <c r="Z887" s="175"/>
      <c r="AA887" s="175"/>
      <c r="AC887" s="175"/>
      <c r="AL887" s="106"/>
      <c r="AM887" s="104"/>
      <c r="AN887" s="104"/>
      <c r="AO887" s="104"/>
      <c r="AP887" s="104"/>
      <c r="AQ887" s="104"/>
      <c r="AR887" s="104"/>
      <c r="AS887" s="104"/>
      <c r="AT887" s="104"/>
      <c r="AU887" s="104"/>
      <c r="AV887" s="104"/>
    </row>
    <row r="888" spans="3:48" x14ac:dyDescent="0.35">
      <c r="C888" s="176"/>
      <c r="D888" s="176"/>
      <c r="E888" s="176"/>
      <c r="F888" s="176"/>
      <c r="G888" s="175"/>
      <c r="H888" s="175"/>
      <c r="I888" s="175"/>
      <c r="J888" s="175"/>
      <c r="L888" s="175"/>
      <c r="T888" s="176"/>
      <c r="U888" s="176"/>
      <c r="V888" s="176"/>
      <c r="W888" s="176"/>
      <c r="X888" s="175"/>
      <c r="Y888" s="175"/>
      <c r="Z888" s="175"/>
      <c r="AA888" s="175"/>
      <c r="AC888" s="175"/>
      <c r="AL888" s="106"/>
      <c r="AM888" s="104"/>
      <c r="AN888" s="104"/>
      <c r="AO888" s="104"/>
      <c r="AP888" s="104"/>
      <c r="AQ888" s="104"/>
      <c r="AR888" s="104"/>
      <c r="AS888" s="104"/>
      <c r="AT888" s="104"/>
      <c r="AU888" s="104"/>
      <c r="AV888" s="104"/>
    </row>
    <row r="889" spans="3:48" x14ac:dyDescent="0.35">
      <c r="C889" s="176"/>
      <c r="D889" s="176"/>
      <c r="E889" s="176"/>
      <c r="F889" s="176"/>
      <c r="G889" s="175"/>
      <c r="H889" s="175"/>
      <c r="I889" s="175"/>
      <c r="J889" s="175"/>
      <c r="L889" s="175"/>
      <c r="T889" s="176"/>
      <c r="U889" s="176"/>
      <c r="V889" s="176"/>
      <c r="W889" s="176"/>
      <c r="X889" s="175"/>
      <c r="Y889" s="175"/>
      <c r="Z889" s="175"/>
      <c r="AA889" s="175"/>
      <c r="AC889" s="175"/>
      <c r="AL889" s="106"/>
      <c r="AM889" s="104"/>
      <c r="AN889" s="104"/>
      <c r="AO889" s="104"/>
      <c r="AP889" s="104"/>
      <c r="AQ889" s="104"/>
      <c r="AR889" s="104"/>
      <c r="AS889" s="104"/>
      <c r="AT889" s="104"/>
      <c r="AU889" s="104"/>
      <c r="AV889" s="104"/>
    </row>
    <row r="890" spans="3:48" x14ac:dyDescent="0.35">
      <c r="C890" s="176"/>
      <c r="D890" s="176"/>
      <c r="E890" s="176"/>
      <c r="F890" s="176"/>
      <c r="G890" s="175"/>
      <c r="H890" s="175"/>
      <c r="I890" s="175"/>
      <c r="J890" s="175"/>
      <c r="L890" s="175"/>
      <c r="T890" s="176"/>
      <c r="U890" s="176"/>
      <c r="V890" s="176"/>
      <c r="W890" s="176"/>
      <c r="X890" s="175"/>
      <c r="Y890" s="175"/>
      <c r="Z890" s="175"/>
      <c r="AA890" s="175"/>
      <c r="AC890" s="175"/>
      <c r="AL890" s="106"/>
      <c r="AM890" s="104"/>
      <c r="AN890" s="104"/>
      <c r="AO890" s="104"/>
      <c r="AP890" s="104"/>
      <c r="AQ890" s="104"/>
      <c r="AR890" s="104"/>
      <c r="AS890" s="104"/>
      <c r="AT890" s="104"/>
      <c r="AU890" s="104"/>
      <c r="AV890" s="104"/>
    </row>
    <row r="891" spans="3:48" x14ac:dyDescent="0.35">
      <c r="C891" s="176"/>
      <c r="D891" s="176"/>
      <c r="E891" s="176"/>
      <c r="F891" s="176"/>
      <c r="G891" s="175"/>
      <c r="H891" s="175"/>
      <c r="I891" s="175"/>
      <c r="J891" s="175"/>
      <c r="L891" s="175"/>
      <c r="T891" s="176"/>
      <c r="U891" s="176"/>
      <c r="V891" s="176"/>
      <c r="W891" s="176"/>
      <c r="X891" s="175"/>
      <c r="Y891" s="175"/>
      <c r="Z891" s="175"/>
      <c r="AA891" s="175"/>
      <c r="AC891" s="175"/>
      <c r="AL891" s="106"/>
      <c r="AM891" s="104"/>
      <c r="AN891" s="104"/>
      <c r="AO891" s="104"/>
      <c r="AP891" s="104"/>
      <c r="AQ891" s="104"/>
      <c r="AR891" s="104"/>
      <c r="AS891" s="104"/>
      <c r="AT891" s="104"/>
      <c r="AU891" s="104"/>
      <c r="AV891" s="104"/>
    </row>
    <row r="892" spans="3:48" x14ac:dyDescent="0.35">
      <c r="C892" s="176"/>
      <c r="D892" s="176"/>
      <c r="E892" s="176"/>
      <c r="F892" s="176"/>
      <c r="G892" s="175"/>
      <c r="H892" s="175"/>
      <c r="I892" s="175"/>
      <c r="J892" s="175"/>
      <c r="L892" s="175"/>
      <c r="T892" s="176"/>
      <c r="U892" s="176"/>
      <c r="V892" s="176"/>
      <c r="W892" s="176"/>
      <c r="X892" s="175"/>
      <c r="Y892" s="175"/>
      <c r="Z892" s="175"/>
      <c r="AA892" s="175"/>
      <c r="AC892" s="175"/>
      <c r="AL892" s="106"/>
      <c r="AM892" s="104"/>
      <c r="AN892" s="104"/>
      <c r="AO892" s="104"/>
      <c r="AP892" s="104"/>
      <c r="AQ892" s="104"/>
      <c r="AR892" s="104"/>
      <c r="AS892" s="104"/>
      <c r="AT892" s="104"/>
      <c r="AU892" s="104"/>
      <c r="AV892" s="104"/>
    </row>
    <row r="893" spans="3:48" x14ac:dyDescent="0.35">
      <c r="C893" s="176"/>
      <c r="D893" s="176"/>
      <c r="E893" s="176"/>
      <c r="F893" s="176"/>
      <c r="G893" s="175"/>
      <c r="H893" s="175"/>
      <c r="I893" s="175"/>
      <c r="J893" s="175"/>
      <c r="L893" s="175"/>
      <c r="T893" s="176"/>
      <c r="U893" s="176"/>
      <c r="V893" s="176"/>
      <c r="W893" s="176"/>
      <c r="X893" s="175"/>
      <c r="Y893" s="175"/>
      <c r="Z893" s="175"/>
      <c r="AA893" s="175"/>
      <c r="AC893" s="175"/>
      <c r="AL893" s="106"/>
      <c r="AM893" s="104"/>
      <c r="AN893" s="104"/>
      <c r="AO893" s="104"/>
      <c r="AP893" s="104"/>
      <c r="AQ893" s="104"/>
      <c r="AR893" s="104"/>
      <c r="AS893" s="104"/>
      <c r="AT893" s="104"/>
      <c r="AU893" s="104"/>
      <c r="AV893" s="104"/>
    </row>
    <row r="894" spans="3:48" x14ac:dyDescent="0.35">
      <c r="C894" s="176"/>
      <c r="D894" s="176"/>
      <c r="E894" s="176"/>
      <c r="F894" s="176"/>
      <c r="G894" s="175"/>
      <c r="H894" s="175"/>
      <c r="I894" s="175"/>
      <c r="J894" s="175"/>
      <c r="L894" s="175"/>
      <c r="T894" s="176"/>
      <c r="U894" s="176"/>
      <c r="V894" s="176"/>
      <c r="W894" s="176"/>
      <c r="X894" s="175"/>
      <c r="Y894" s="175"/>
      <c r="Z894" s="175"/>
      <c r="AA894" s="175"/>
      <c r="AC894" s="175"/>
      <c r="AL894" s="106"/>
      <c r="AM894" s="104"/>
      <c r="AN894" s="104"/>
      <c r="AO894" s="104"/>
      <c r="AP894" s="104"/>
      <c r="AQ894" s="104"/>
      <c r="AR894" s="104"/>
      <c r="AS894" s="104"/>
      <c r="AT894" s="104"/>
      <c r="AU894" s="104"/>
      <c r="AV894" s="104"/>
    </row>
    <row r="895" spans="3:48" x14ac:dyDescent="0.35">
      <c r="C895" s="176"/>
      <c r="D895" s="176"/>
      <c r="E895" s="176"/>
      <c r="F895" s="176"/>
      <c r="G895" s="175"/>
      <c r="H895" s="175"/>
      <c r="I895" s="175"/>
      <c r="J895" s="175"/>
      <c r="L895" s="175"/>
      <c r="T895" s="176"/>
      <c r="U895" s="176"/>
      <c r="V895" s="176"/>
      <c r="W895" s="176"/>
      <c r="X895" s="175"/>
      <c r="Y895" s="175"/>
      <c r="Z895" s="175"/>
      <c r="AA895" s="175"/>
      <c r="AC895" s="175"/>
      <c r="AL895" s="106"/>
      <c r="AM895" s="104"/>
      <c r="AN895" s="104"/>
      <c r="AO895" s="104"/>
      <c r="AP895" s="104"/>
      <c r="AQ895" s="104"/>
      <c r="AR895" s="104"/>
      <c r="AS895" s="104"/>
      <c r="AT895" s="104"/>
      <c r="AU895" s="104"/>
      <c r="AV895" s="104"/>
    </row>
    <row r="896" spans="3:48" x14ac:dyDescent="0.35">
      <c r="C896" s="176"/>
      <c r="D896" s="176"/>
      <c r="E896" s="176"/>
      <c r="F896" s="176"/>
      <c r="G896" s="175"/>
      <c r="H896" s="175"/>
      <c r="I896" s="175"/>
      <c r="J896" s="175"/>
      <c r="L896" s="175"/>
      <c r="T896" s="176"/>
      <c r="U896" s="176"/>
      <c r="V896" s="176"/>
      <c r="W896" s="176"/>
      <c r="X896" s="175"/>
      <c r="Y896" s="175"/>
      <c r="Z896" s="175"/>
      <c r="AA896" s="175"/>
      <c r="AC896" s="175"/>
      <c r="AL896" s="106"/>
      <c r="AM896" s="104"/>
      <c r="AN896" s="104"/>
      <c r="AO896" s="104"/>
      <c r="AP896" s="104"/>
      <c r="AQ896" s="104"/>
      <c r="AR896" s="104"/>
      <c r="AS896" s="104"/>
      <c r="AT896" s="104"/>
      <c r="AU896" s="104"/>
      <c r="AV896" s="104"/>
    </row>
    <row r="897" spans="3:48" x14ac:dyDescent="0.35">
      <c r="C897" s="176"/>
      <c r="D897" s="176"/>
      <c r="E897" s="176"/>
      <c r="F897" s="176"/>
      <c r="G897" s="175"/>
      <c r="H897" s="175"/>
      <c r="I897" s="175"/>
      <c r="J897" s="175"/>
      <c r="L897" s="175"/>
      <c r="T897" s="176"/>
      <c r="U897" s="176"/>
      <c r="V897" s="176"/>
      <c r="W897" s="176"/>
      <c r="X897" s="175"/>
      <c r="Y897" s="175"/>
      <c r="Z897" s="175"/>
      <c r="AA897" s="175"/>
      <c r="AC897" s="175"/>
      <c r="AL897" s="106"/>
      <c r="AM897" s="104"/>
      <c r="AN897" s="104"/>
      <c r="AO897" s="104"/>
      <c r="AP897" s="104"/>
      <c r="AQ897" s="104"/>
      <c r="AR897" s="104"/>
      <c r="AS897" s="104"/>
      <c r="AT897" s="104"/>
      <c r="AU897" s="104"/>
      <c r="AV897" s="104"/>
    </row>
    <row r="898" spans="3:48" x14ac:dyDescent="0.35">
      <c r="C898" s="176"/>
      <c r="D898" s="176"/>
      <c r="E898" s="176"/>
      <c r="F898" s="176"/>
      <c r="G898" s="175"/>
      <c r="H898" s="175"/>
      <c r="I898" s="175"/>
      <c r="J898" s="175"/>
      <c r="L898" s="175"/>
      <c r="T898" s="176"/>
      <c r="U898" s="176"/>
      <c r="V898" s="176"/>
      <c r="W898" s="176"/>
      <c r="X898" s="175"/>
      <c r="Y898" s="175"/>
      <c r="Z898" s="175"/>
      <c r="AA898" s="175"/>
      <c r="AC898" s="175"/>
      <c r="AL898" s="106"/>
      <c r="AM898" s="104"/>
      <c r="AN898" s="104"/>
      <c r="AO898" s="104"/>
      <c r="AP898" s="104"/>
      <c r="AQ898" s="104"/>
      <c r="AR898" s="104"/>
      <c r="AS898" s="104"/>
      <c r="AT898" s="104"/>
      <c r="AU898" s="104"/>
      <c r="AV898" s="104"/>
    </row>
    <row r="899" spans="3:48" x14ac:dyDescent="0.35">
      <c r="C899" s="176"/>
      <c r="D899" s="176"/>
      <c r="E899" s="176"/>
      <c r="F899" s="176"/>
      <c r="G899" s="175"/>
      <c r="H899" s="175"/>
      <c r="I899" s="175"/>
      <c r="J899" s="175"/>
      <c r="L899" s="175"/>
      <c r="T899" s="176"/>
      <c r="U899" s="176"/>
      <c r="V899" s="176"/>
      <c r="W899" s="176"/>
      <c r="X899" s="175"/>
      <c r="Y899" s="175"/>
      <c r="Z899" s="175"/>
      <c r="AA899" s="175"/>
      <c r="AC899" s="175"/>
      <c r="AL899" s="106"/>
      <c r="AM899" s="104"/>
      <c r="AN899" s="104"/>
      <c r="AO899" s="104"/>
      <c r="AP899" s="104"/>
      <c r="AQ899" s="104"/>
      <c r="AR899" s="104"/>
      <c r="AS899" s="104"/>
      <c r="AT899" s="104"/>
      <c r="AU899" s="104"/>
      <c r="AV899" s="104"/>
    </row>
    <row r="900" spans="3:48" x14ac:dyDescent="0.35">
      <c r="C900" s="176"/>
      <c r="D900" s="176"/>
      <c r="E900" s="176"/>
      <c r="F900" s="176"/>
      <c r="G900" s="175"/>
      <c r="H900" s="175"/>
      <c r="I900" s="175"/>
      <c r="J900" s="175"/>
      <c r="L900" s="175"/>
      <c r="T900" s="176"/>
      <c r="U900" s="176"/>
      <c r="V900" s="176"/>
      <c r="W900" s="176"/>
      <c r="X900" s="175"/>
      <c r="Y900" s="175"/>
      <c r="Z900" s="175"/>
      <c r="AA900" s="175"/>
      <c r="AC900" s="175"/>
      <c r="AL900" s="106"/>
      <c r="AM900" s="104"/>
      <c r="AN900" s="104"/>
      <c r="AO900" s="104"/>
      <c r="AP900" s="104"/>
      <c r="AQ900" s="104"/>
      <c r="AR900" s="104"/>
      <c r="AS900" s="104"/>
      <c r="AT900" s="104"/>
      <c r="AU900" s="104"/>
      <c r="AV900" s="104"/>
    </row>
    <row r="901" spans="3:48" x14ac:dyDescent="0.35">
      <c r="C901" s="176"/>
      <c r="D901" s="176"/>
      <c r="E901" s="176"/>
      <c r="F901" s="176"/>
      <c r="G901" s="175"/>
      <c r="H901" s="175"/>
      <c r="I901" s="175"/>
      <c r="J901" s="175"/>
      <c r="L901" s="175"/>
      <c r="T901" s="176"/>
      <c r="U901" s="176"/>
      <c r="V901" s="176"/>
      <c r="W901" s="176"/>
      <c r="X901" s="175"/>
      <c r="Y901" s="175"/>
      <c r="Z901" s="175"/>
      <c r="AA901" s="175"/>
      <c r="AC901" s="175"/>
      <c r="AL901" s="106"/>
      <c r="AM901" s="104"/>
      <c r="AN901" s="104"/>
      <c r="AO901" s="104"/>
      <c r="AP901" s="104"/>
      <c r="AQ901" s="104"/>
      <c r="AR901" s="104"/>
      <c r="AS901" s="104"/>
      <c r="AT901" s="104"/>
      <c r="AU901" s="104"/>
      <c r="AV901" s="104"/>
    </row>
    <row r="902" spans="3:48" x14ac:dyDescent="0.35">
      <c r="C902" s="176"/>
      <c r="D902" s="176"/>
      <c r="E902" s="176"/>
      <c r="F902" s="176"/>
      <c r="G902" s="175"/>
      <c r="H902" s="175"/>
      <c r="I902" s="175"/>
      <c r="J902" s="175"/>
      <c r="L902" s="175"/>
      <c r="T902" s="176"/>
      <c r="U902" s="176"/>
      <c r="V902" s="176"/>
      <c r="W902" s="176"/>
      <c r="X902" s="175"/>
      <c r="Y902" s="175"/>
      <c r="Z902" s="175"/>
      <c r="AA902" s="175"/>
      <c r="AC902" s="175"/>
      <c r="AL902" s="106"/>
      <c r="AM902" s="104"/>
      <c r="AN902" s="104"/>
      <c r="AO902" s="104"/>
      <c r="AP902" s="104"/>
      <c r="AQ902" s="104"/>
      <c r="AR902" s="104"/>
      <c r="AS902" s="104"/>
      <c r="AT902" s="104"/>
      <c r="AU902" s="104"/>
      <c r="AV902" s="104"/>
    </row>
    <row r="903" spans="3:48" x14ac:dyDescent="0.35">
      <c r="C903" s="176"/>
      <c r="D903" s="176"/>
      <c r="E903" s="176"/>
      <c r="F903" s="176"/>
      <c r="G903" s="175"/>
      <c r="H903" s="175"/>
      <c r="I903" s="175"/>
      <c r="J903" s="175"/>
      <c r="L903" s="175"/>
      <c r="T903" s="176"/>
      <c r="U903" s="176"/>
      <c r="V903" s="176"/>
      <c r="W903" s="176"/>
      <c r="X903" s="175"/>
      <c r="Y903" s="175"/>
      <c r="Z903" s="175"/>
      <c r="AA903" s="175"/>
      <c r="AC903" s="175"/>
      <c r="AL903" s="106"/>
      <c r="AM903" s="104"/>
      <c r="AN903" s="104"/>
      <c r="AO903" s="104"/>
      <c r="AP903" s="104"/>
      <c r="AQ903" s="104"/>
      <c r="AR903" s="104"/>
      <c r="AS903" s="104"/>
      <c r="AT903" s="104"/>
      <c r="AU903" s="104"/>
      <c r="AV903" s="104"/>
    </row>
    <row r="904" spans="3:48" x14ac:dyDescent="0.35">
      <c r="C904" s="176"/>
      <c r="D904" s="176"/>
      <c r="E904" s="176"/>
      <c r="F904" s="176"/>
      <c r="G904" s="175"/>
      <c r="H904" s="175"/>
      <c r="I904" s="175"/>
      <c r="J904" s="175"/>
      <c r="L904" s="175"/>
      <c r="T904" s="176"/>
      <c r="U904" s="176"/>
      <c r="V904" s="176"/>
      <c r="W904" s="176"/>
      <c r="X904" s="175"/>
      <c r="Y904" s="175"/>
      <c r="Z904" s="175"/>
      <c r="AA904" s="175"/>
      <c r="AC904" s="175"/>
      <c r="AL904" s="106"/>
      <c r="AM904" s="104"/>
      <c r="AN904" s="104"/>
      <c r="AO904" s="104"/>
      <c r="AP904" s="104"/>
      <c r="AQ904" s="104"/>
      <c r="AR904" s="104"/>
      <c r="AS904" s="104"/>
      <c r="AT904" s="104"/>
      <c r="AU904" s="104"/>
      <c r="AV904" s="104"/>
    </row>
    <row r="905" spans="3:48" x14ac:dyDescent="0.35">
      <c r="C905" s="176"/>
      <c r="D905" s="176"/>
      <c r="E905" s="176"/>
      <c r="F905" s="176"/>
      <c r="G905" s="175"/>
      <c r="H905" s="175"/>
      <c r="I905" s="175"/>
      <c r="J905" s="175"/>
      <c r="L905" s="175"/>
      <c r="T905" s="176"/>
      <c r="U905" s="176"/>
      <c r="V905" s="176"/>
      <c r="W905" s="176"/>
      <c r="X905" s="175"/>
      <c r="Y905" s="175"/>
      <c r="Z905" s="175"/>
      <c r="AA905" s="175"/>
      <c r="AC905" s="175"/>
      <c r="AL905" s="106"/>
      <c r="AM905" s="104"/>
      <c r="AN905" s="104"/>
      <c r="AO905" s="104"/>
      <c r="AP905" s="104"/>
      <c r="AQ905" s="104"/>
      <c r="AR905" s="104"/>
      <c r="AS905" s="104"/>
      <c r="AT905" s="104"/>
      <c r="AU905" s="104"/>
      <c r="AV905" s="104"/>
    </row>
    <row r="906" spans="3:48" x14ac:dyDescent="0.35">
      <c r="C906" s="176"/>
      <c r="D906" s="176"/>
      <c r="E906" s="176"/>
      <c r="F906" s="176"/>
      <c r="G906" s="175"/>
      <c r="H906" s="175"/>
      <c r="I906" s="175"/>
      <c r="J906" s="175"/>
      <c r="L906" s="175"/>
      <c r="T906" s="176"/>
      <c r="U906" s="176"/>
      <c r="V906" s="176"/>
      <c r="W906" s="176"/>
      <c r="X906" s="175"/>
      <c r="Y906" s="175"/>
      <c r="Z906" s="175"/>
      <c r="AA906" s="175"/>
      <c r="AC906" s="175"/>
      <c r="AL906" s="106"/>
      <c r="AM906" s="104"/>
      <c r="AN906" s="104"/>
      <c r="AO906" s="104"/>
      <c r="AP906" s="104"/>
      <c r="AQ906" s="104"/>
      <c r="AR906" s="104"/>
      <c r="AS906" s="104"/>
      <c r="AT906" s="104"/>
      <c r="AU906" s="104"/>
      <c r="AV906" s="104"/>
    </row>
    <row r="907" spans="3:48" x14ac:dyDescent="0.35">
      <c r="C907" s="176"/>
      <c r="D907" s="176"/>
      <c r="E907" s="176"/>
      <c r="F907" s="176"/>
      <c r="G907" s="175"/>
      <c r="H907" s="175"/>
      <c r="I907" s="175"/>
      <c r="J907" s="175"/>
      <c r="L907" s="175"/>
      <c r="T907" s="176"/>
      <c r="U907" s="176"/>
      <c r="V907" s="176"/>
      <c r="W907" s="176"/>
      <c r="X907" s="175"/>
      <c r="Y907" s="175"/>
      <c r="Z907" s="175"/>
      <c r="AA907" s="175"/>
      <c r="AC907" s="175"/>
      <c r="AL907" s="106"/>
      <c r="AM907" s="104"/>
      <c r="AN907" s="104"/>
      <c r="AO907" s="104"/>
      <c r="AP907" s="104"/>
      <c r="AQ907" s="104"/>
      <c r="AR907" s="104"/>
      <c r="AS907" s="104"/>
      <c r="AT907" s="104"/>
      <c r="AU907" s="104"/>
      <c r="AV907" s="104"/>
    </row>
    <row r="908" spans="3:48" x14ac:dyDescent="0.35">
      <c r="C908" s="176"/>
      <c r="D908" s="176"/>
      <c r="E908" s="176"/>
      <c r="F908" s="176"/>
      <c r="G908" s="175"/>
      <c r="H908" s="175"/>
      <c r="I908" s="175"/>
      <c r="J908" s="175"/>
      <c r="L908" s="175"/>
      <c r="T908" s="176"/>
      <c r="U908" s="176"/>
      <c r="V908" s="176"/>
      <c r="W908" s="176"/>
      <c r="X908" s="175"/>
      <c r="Y908" s="175"/>
      <c r="Z908" s="175"/>
      <c r="AA908" s="175"/>
      <c r="AC908" s="175"/>
      <c r="AL908" s="106"/>
      <c r="AM908" s="104"/>
      <c r="AN908" s="104"/>
      <c r="AO908" s="104"/>
      <c r="AP908" s="104"/>
      <c r="AQ908" s="104"/>
      <c r="AR908" s="104"/>
      <c r="AS908" s="104"/>
      <c r="AT908" s="104"/>
      <c r="AU908" s="104"/>
      <c r="AV908" s="104"/>
    </row>
    <row r="909" spans="3:48" x14ac:dyDescent="0.35">
      <c r="C909" s="176"/>
      <c r="D909" s="176"/>
      <c r="E909" s="176"/>
      <c r="F909" s="176"/>
      <c r="G909" s="175"/>
      <c r="H909" s="175"/>
      <c r="I909" s="175"/>
      <c r="J909" s="175"/>
      <c r="L909" s="175"/>
      <c r="T909" s="176"/>
      <c r="U909" s="176"/>
      <c r="V909" s="176"/>
      <c r="W909" s="176"/>
      <c r="X909" s="175"/>
      <c r="Y909" s="175"/>
      <c r="Z909" s="175"/>
      <c r="AA909" s="175"/>
      <c r="AC909" s="175"/>
      <c r="AL909" s="106"/>
      <c r="AM909" s="104"/>
      <c r="AN909" s="104"/>
      <c r="AO909" s="104"/>
      <c r="AP909" s="104"/>
      <c r="AQ909" s="104"/>
      <c r="AR909" s="104"/>
      <c r="AS909" s="104"/>
      <c r="AT909" s="104"/>
      <c r="AU909" s="104"/>
      <c r="AV909" s="104"/>
    </row>
    <row r="910" spans="3:48" x14ac:dyDescent="0.35">
      <c r="C910" s="176"/>
      <c r="D910" s="176"/>
      <c r="E910" s="176"/>
      <c r="F910" s="176"/>
      <c r="G910" s="175"/>
      <c r="H910" s="175"/>
      <c r="I910" s="175"/>
      <c r="J910" s="175"/>
      <c r="L910" s="175"/>
      <c r="T910" s="176"/>
      <c r="U910" s="176"/>
      <c r="V910" s="176"/>
      <c r="W910" s="176"/>
      <c r="X910" s="175"/>
      <c r="Y910" s="175"/>
      <c r="Z910" s="175"/>
      <c r="AA910" s="175"/>
      <c r="AC910" s="175"/>
      <c r="AL910" s="106"/>
      <c r="AM910" s="104"/>
      <c r="AN910" s="104"/>
      <c r="AO910" s="104"/>
      <c r="AP910" s="104"/>
      <c r="AQ910" s="104"/>
      <c r="AR910" s="104"/>
      <c r="AS910" s="104"/>
      <c r="AT910" s="104"/>
      <c r="AU910" s="104"/>
      <c r="AV910" s="104"/>
    </row>
    <row r="911" spans="3:48" x14ac:dyDescent="0.35">
      <c r="C911" s="176"/>
      <c r="D911" s="176"/>
      <c r="E911" s="176"/>
      <c r="F911" s="176"/>
      <c r="G911" s="175"/>
      <c r="H911" s="175"/>
      <c r="I911" s="175"/>
      <c r="J911" s="175"/>
      <c r="L911" s="175"/>
      <c r="T911" s="176"/>
      <c r="U911" s="176"/>
      <c r="V911" s="176"/>
      <c r="W911" s="176"/>
      <c r="X911" s="175"/>
      <c r="Y911" s="175"/>
      <c r="Z911" s="175"/>
      <c r="AA911" s="175"/>
      <c r="AC911" s="175"/>
      <c r="AL911" s="106"/>
      <c r="AM911" s="104"/>
      <c r="AN911" s="104"/>
      <c r="AO911" s="104"/>
      <c r="AP911" s="104"/>
      <c r="AQ911" s="104"/>
      <c r="AR911" s="104"/>
      <c r="AS911" s="104"/>
      <c r="AT911" s="104"/>
      <c r="AU911" s="104"/>
      <c r="AV911" s="104"/>
    </row>
    <row r="912" spans="3:48" x14ac:dyDescent="0.35">
      <c r="C912" s="176"/>
      <c r="D912" s="176"/>
      <c r="E912" s="176"/>
      <c r="F912" s="176"/>
      <c r="G912" s="175"/>
      <c r="H912" s="175"/>
      <c r="I912" s="175"/>
      <c r="J912" s="175"/>
      <c r="L912" s="175"/>
      <c r="T912" s="176"/>
      <c r="U912" s="176"/>
      <c r="V912" s="176"/>
      <c r="W912" s="176"/>
      <c r="X912" s="175"/>
      <c r="Y912" s="175"/>
      <c r="Z912" s="175"/>
      <c r="AA912" s="175"/>
      <c r="AC912" s="175"/>
      <c r="AL912" s="106"/>
      <c r="AM912" s="104"/>
      <c r="AN912" s="104"/>
      <c r="AO912" s="104"/>
      <c r="AP912" s="104"/>
      <c r="AQ912" s="104"/>
      <c r="AR912" s="104"/>
      <c r="AS912" s="104"/>
      <c r="AT912" s="104"/>
      <c r="AU912" s="104"/>
      <c r="AV912" s="104"/>
    </row>
    <row r="913" spans="3:48" x14ac:dyDescent="0.35">
      <c r="C913" s="176"/>
      <c r="D913" s="176"/>
      <c r="E913" s="176"/>
      <c r="F913" s="176"/>
      <c r="G913" s="175"/>
      <c r="H913" s="175"/>
      <c r="I913" s="175"/>
      <c r="J913" s="175"/>
      <c r="L913" s="175"/>
      <c r="T913" s="176"/>
      <c r="U913" s="176"/>
      <c r="V913" s="176"/>
      <c r="W913" s="176"/>
      <c r="X913" s="175"/>
      <c r="Y913" s="175"/>
      <c r="Z913" s="175"/>
      <c r="AA913" s="175"/>
      <c r="AC913" s="175"/>
      <c r="AL913" s="106"/>
      <c r="AM913" s="104"/>
      <c r="AN913" s="104"/>
      <c r="AO913" s="104"/>
      <c r="AP913" s="104"/>
      <c r="AQ913" s="104"/>
      <c r="AR913" s="104"/>
      <c r="AS913" s="104"/>
      <c r="AT913" s="104"/>
      <c r="AU913" s="104"/>
      <c r="AV913" s="104"/>
    </row>
    <row r="914" spans="3:48" x14ac:dyDescent="0.35">
      <c r="C914" s="176"/>
      <c r="D914" s="176"/>
      <c r="E914" s="176"/>
      <c r="F914" s="176"/>
      <c r="G914" s="175"/>
      <c r="H914" s="175"/>
      <c r="I914" s="175"/>
      <c r="J914" s="175"/>
      <c r="L914" s="175"/>
      <c r="T914" s="176"/>
      <c r="U914" s="176"/>
      <c r="V914" s="176"/>
      <c r="W914" s="176"/>
      <c r="X914" s="175"/>
      <c r="Y914" s="175"/>
      <c r="Z914" s="175"/>
      <c r="AA914" s="175"/>
      <c r="AC914" s="175"/>
      <c r="AL914" s="106"/>
      <c r="AM914" s="104"/>
      <c r="AN914" s="104"/>
      <c r="AO914" s="104"/>
      <c r="AP914" s="104"/>
      <c r="AQ914" s="104"/>
      <c r="AR914" s="104"/>
      <c r="AS914" s="104"/>
      <c r="AT914" s="104"/>
      <c r="AU914" s="104"/>
      <c r="AV914" s="104"/>
    </row>
    <row r="915" spans="3:48" x14ac:dyDescent="0.35">
      <c r="C915" s="176"/>
      <c r="D915" s="176"/>
      <c r="E915" s="176"/>
      <c r="F915" s="176"/>
      <c r="G915" s="175"/>
      <c r="H915" s="175"/>
      <c r="I915" s="175"/>
      <c r="J915" s="175"/>
      <c r="L915" s="175"/>
      <c r="T915" s="176"/>
      <c r="U915" s="176"/>
      <c r="V915" s="176"/>
      <c r="W915" s="176"/>
      <c r="X915" s="175"/>
      <c r="Y915" s="175"/>
      <c r="Z915" s="175"/>
      <c r="AA915" s="175"/>
      <c r="AC915" s="175"/>
      <c r="AL915" s="106"/>
      <c r="AM915" s="104"/>
      <c r="AN915" s="104"/>
      <c r="AO915" s="104"/>
      <c r="AP915" s="104"/>
      <c r="AQ915" s="104"/>
      <c r="AR915" s="104"/>
      <c r="AS915" s="104"/>
      <c r="AT915" s="104"/>
      <c r="AU915" s="104"/>
      <c r="AV915" s="104"/>
    </row>
    <row r="916" spans="3:48" x14ac:dyDescent="0.35">
      <c r="C916" s="176"/>
      <c r="D916" s="176"/>
      <c r="E916" s="176"/>
      <c r="F916" s="176"/>
      <c r="G916" s="175"/>
      <c r="H916" s="175"/>
      <c r="I916" s="175"/>
      <c r="J916" s="175"/>
      <c r="L916" s="175"/>
      <c r="T916" s="176"/>
      <c r="U916" s="176"/>
      <c r="V916" s="176"/>
      <c r="W916" s="176"/>
      <c r="X916" s="175"/>
      <c r="Y916" s="175"/>
      <c r="Z916" s="175"/>
      <c r="AA916" s="175"/>
      <c r="AC916" s="175"/>
      <c r="AL916" s="106"/>
      <c r="AM916" s="104"/>
      <c r="AN916" s="104"/>
      <c r="AO916" s="104"/>
      <c r="AP916" s="104"/>
      <c r="AQ916" s="104"/>
      <c r="AR916" s="104"/>
      <c r="AS916" s="104"/>
      <c r="AT916" s="104"/>
      <c r="AU916" s="104"/>
      <c r="AV916" s="104"/>
    </row>
    <row r="917" spans="3:48" x14ac:dyDescent="0.35">
      <c r="C917" s="176"/>
      <c r="D917" s="176"/>
      <c r="E917" s="176"/>
      <c r="F917" s="176"/>
      <c r="G917" s="175"/>
      <c r="H917" s="175"/>
      <c r="I917" s="175"/>
      <c r="J917" s="175"/>
      <c r="L917" s="175"/>
      <c r="T917" s="176"/>
      <c r="U917" s="176"/>
      <c r="V917" s="176"/>
      <c r="W917" s="176"/>
      <c r="X917" s="175"/>
      <c r="Y917" s="175"/>
      <c r="Z917" s="175"/>
      <c r="AA917" s="175"/>
      <c r="AC917" s="175"/>
      <c r="AL917" s="106"/>
      <c r="AM917" s="104"/>
      <c r="AN917" s="104"/>
      <c r="AO917" s="104"/>
      <c r="AP917" s="104"/>
      <c r="AQ917" s="104"/>
      <c r="AR917" s="104"/>
      <c r="AS917" s="104"/>
      <c r="AT917" s="104"/>
      <c r="AU917" s="104"/>
      <c r="AV917" s="104"/>
    </row>
    <row r="918" spans="3:48" x14ac:dyDescent="0.35">
      <c r="C918" s="176"/>
      <c r="D918" s="176"/>
      <c r="E918" s="176"/>
      <c r="F918" s="176"/>
      <c r="G918" s="175"/>
      <c r="H918" s="175"/>
      <c r="I918" s="175"/>
      <c r="J918" s="175"/>
      <c r="L918" s="175"/>
      <c r="T918" s="176"/>
      <c r="U918" s="176"/>
      <c r="V918" s="176"/>
      <c r="W918" s="176"/>
      <c r="X918" s="175"/>
      <c r="Y918" s="175"/>
      <c r="Z918" s="175"/>
      <c r="AA918" s="175"/>
      <c r="AC918" s="175"/>
      <c r="AL918" s="106"/>
      <c r="AM918" s="104"/>
      <c r="AN918" s="104"/>
      <c r="AO918" s="104"/>
      <c r="AP918" s="104"/>
      <c r="AQ918" s="104"/>
      <c r="AR918" s="104"/>
      <c r="AS918" s="104"/>
      <c r="AT918" s="104"/>
      <c r="AU918" s="104"/>
      <c r="AV918" s="104"/>
    </row>
    <row r="919" spans="3:48" x14ac:dyDescent="0.35">
      <c r="C919" s="176"/>
      <c r="D919" s="176"/>
      <c r="E919" s="176"/>
      <c r="F919" s="176"/>
      <c r="G919" s="175"/>
      <c r="H919" s="175"/>
      <c r="I919" s="175"/>
      <c r="J919" s="175"/>
      <c r="L919" s="175"/>
      <c r="T919" s="176"/>
      <c r="U919" s="176"/>
      <c r="V919" s="176"/>
      <c r="W919" s="176"/>
      <c r="X919" s="175"/>
      <c r="Y919" s="175"/>
      <c r="Z919" s="175"/>
      <c r="AA919" s="175"/>
      <c r="AC919" s="175"/>
      <c r="AL919" s="106"/>
      <c r="AM919" s="104"/>
      <c r="AN919" s="104"/>
      <c r="AO919" s="104"/>
      <c r="AP919" s="104"/>
      <c r="AQ919" s="104"/>
      <c r="AR919" s="104"/>
      <c r="AS919" s="104"/>
      <c r="AT919" s="104"/>
      <c r="AU919" s="104"/>
      <c r="AV919" s="104"/>
    </row>
    <row r="920" spans="3:48" x14ac:dyDescent="0.35">
      <c r="C920" s="176"/>
      <c r="D920" s="176"/>
      <c r="E920" s="176"/>
      <c r="F920" s="176"/>
      <c r="G920" s="175"/>
      <c r="H920" s="175"/>
      <c r="I920" s="175"/>
      <c r="J920" s="175"/>
      <c r="L920" s="175"/>
      <c r="T920" s="176"/>
      <c r="U920" s="176"/>
      <c r="V920" s="176"/>
      <c r="W920" s="176"/>
      <c r="X920" s="175"/>
      <c r="Y920" s="175"/>
      <c r="Z920" s="175"/>
      <c r="AA920" s="175"/>
      <c r="AC920" s="175"/>
      <c r="AL920" s="106"/>
      <c r="AM920" s="104"/>
      <c r="AN920" s="104"/>
      <c r="AO920" s="104"/>
      <c r="AP920" s="104"/>
      <c r="AQ920" s="104"/>
      <c r="AR920" s="104"/>
      <c r="AS920" s="104"/>
      <c r="AT920" s="104"/>
      <c r="AU920" s="104"/>
      <c r="AV920" s="104"/>
    </row>
    <row r="921" spans="3:48" x14ac:dyDescent="0.35">
      <c r="C921" s="176"/>
      <c r="D921" s="176"/>
      <c r="E921" s="176"/>
      <c r="F921" s="176"/>
      <c r="G921" s="175"/>
      <c r="H921" s="175"/>
      <c r="I921" s="175"/>
      <c r="J921" s="175"/>
      <c r="L921" s="175"/>
      <c r="T921" s="176"/>
      <c r="U921" s="176"/>
      <c r="V921" s="176"/>
      <c r="W921" s="176"/>
      <c r="X921" s="175"/>
      <c r="Y921" s="175"/>
      <c r="Z921" s="175"/>
      <c r="AA921" s="175"/>
      <c r="AC921" s="175"/>
      <c r="AL921" s="106"/>
      <c r="AM921" s="104"/>
      <c r="AN921" s="104"/>
      <c r="AO921" s="104"/>
      <c r="AP921" s="104"/>
      <c r="AQ921" s="104"/>
      <c r="AR921" s="104"/>
      <c r="AS921" s="104"/>
      <c r="AT921" s="104"/>
      <c r="AU921" s="104"/>
      <c r="AV921" s="104"/>
    </row>
    <row r="922" spans="3:48" x14ac:dyDescent="0.35">
      <c r="C922" s="176"/>
      <c r="D922" s="176"/>
      <c r="E922" s="176"/>
      <c r="F922" s="176"/>
      <c r="G922" s="175"/>
      <c r="H922" s="175"/>
      <c r="I922" s="175"/>
      <c r="J922" s="175"/>
      <c r="L922" s="175"/>
      <c r="T922" s="176"/>
      <c r="U922" s="176"/>
      <c r="V922" s="176"/>
      <c r="W922" s="176"/>
      <c r="X922" s="175"/>
      <c r="Y922" s="175"/>
      <c r="Z922" s="175"/>
      <c r="AA922" s="175"/>
      <c r="AC922" s="175"/>
      <c r="AL922" s="106"/>
      <c r="AM922" s="104"/>
      <c r="AN922" s="104"/>
      <c r="AO922" s="104"/>
      <c r="AP922" s="104"/>
      <c r="AQ922" s="104"/>
      <c r="AR922" s="104"/>
      <c r="AS922" s="104"/>
      <c r="AT922" s="104"/>
      <c r="AU922" s="104"/>
      <c r="AV922" s="104"/>
    </row>
    <row r="923" spans="3:48" x14ac:dyDescent="0.35">
      <c r="C923" s="176"/>
      <c r="D923" s="176"/>
      <c r="E923" s="176"/>
      <c r="F923" s="176"/>
      <c r="G923" s="175"/>
      <c r="H923" s="175"/>
      <c r="I923" s="175"/>
      <c r="J923" s="175"/>
      <c r="L923" s="175"/>
      <c r="T923" s="176"/>
      <c r="U923" s="176"/>
      <c r="V923" s="176"/>
      <c r="W923" s="176"/>
      <c r="X923" s="175"/>
      <c r="Y923" s="175"/>
      <c r="Z923" s="175"/>
      <c r="AA923" s="175"/>
      <c r="AC923" s="175"/>
      <c r="AL923" s="106"/>
      <c r="AM923" s="104"/>
      <c r="AN923" s="104"/>
      <c r="AO923" s="104"/>
      <c r="AP923" s="104"/>
      <c r="AQ923" s="104"/>
      <c r="AR923" s="104"/>
      <c r="AS923" s="104"/>
      <c r="AT923" s="104"/>
      <c r="AU923" s="104"/>
      <c r="AV923" s="104"/>
    </row>
    <row r="924" spans="3:48" x14ac:dyDescent="0.35">
      <c r="C924" s="176"/>
      <c r="D924" s="176"/>
      <c r="E924" s="176"/>
      <c r="F924" s="176"/>
      <c r="G924" s="175"/>
      <c r="H924" s="175"/>
      <c r="I924" s="175"/>
      <c r="J924" s="175"/>
      <c r="L924" s="175"/>
      <c r="T924" s="176"/>
      <c r="U924" s="176"/>
      <c r="V924" s="176"/>
      <c r="W924" s="176"/>
      <c r="X924" s="175"/>
      <c r="Y924" s="175"/>
      <c r="Z924" s="175"/>
      <c r="AA924" s="175"/>
      <c r="AC924" s="175"/>
      <c r="AL924" s="106"/>
      <c r="AM924" s="104"/>
      <c r="AN924" s="104"/>
      <c r="AO924" s="104"/>
      <c r="AP924" s="104"/>
      <c r="AQ924" s="104"/>
      <c r="AR924" s="104"/>
      <c r="AS924" s="104"/>
      <c r="AT924" s="104"/>
      <c r="AU924" s="104"/>
      <c r="AV924" s="104"/>
    </row>
    <row r="925" spans="3:48" x14ac:dyDescent="0.35">
      <c r="C925" s="176"/>
      <c r="D925" s="176"/>
      <c r="E925" s="176"/>
      <c r="F925" s="176"/>
      <c r="G925" s="175"/>
      <c r="H925" s="175"/>
      <c r="I925" s="175"/>
      <c r="J925" s="175"/>
      <c r="L925" s="175"/>
      <c r="T925" s="176"/>
      <c r="U925" s="176"/>
      <c r="V925" s="176"/>
      <c r="W925" s="176"/>
      <c r="X925" s="175"/>
      <c r="Y925" s="175"/>
      <c r="Z925" s="175"/>
      <c r="AA925" s="175"/>
      <c r="AC925" s="175"/>
      <c r="AL925" s="106"/>
      <c r="AM925" s="104"/>
      <c r="AN925" s="104"/>
      <c r="AO925" s="104"/>
      <c r="AP925" s="104"/>
      <c r="AQ925" s="104"/>
      <c r="AR925" s="104"/>
      <c r="AS925" s="104"/>
      <c r="AT925" s="104"/>
      <c r="AU925" s="104"/>
      <c r="AV925" s="104"/>
    </row>
    <row r="926" spans="3:48" x14ac:dyDescent="0.35">
      <c r="C926" s="176"/>
      <c r="D926" s="176"/>
      <c r="E926" s="176"/>
      <c r="F926" s="176"/>
      <c r="G926" s="175"/>
      <c r="H926" s="175"/>
      <c r="I926" s="175"/>
      <c r="J926" s="175"/>
      <c r="L926" s="175"/>
      <c r="T926" s="176"/>
      <c r="U926" s="176"/>
      <c r="V926" s="176"/>
      <c r="W926" s="176"/>
      <c r="X926" s="175"/>
      <c r="Y926" s="175"/>
      <c r="Z926" s="175"/>
      <c r="AA926" s="175"/>
      <c r="AC926" s="175"/>
      <c r="AL926" s="106"/>
      <c r="AM926" s="104"/>
      <c r="AN926" s="104"/>
      <c r="AO926" s="104"/>
      <c r="AP926" s="104"/>
      <c r="AQ926" s="104"/>
      <c r="AR926" s="104"/>
      <c r="AS926" s="104"/>
      <c r="AT926" s="104"/>
      <c r="AU926" s="104"/>
      <c r="AV926" s="104"/>
    </row>
    <row r="927" spans="3:48" x14ac:dyDescent="0.35">
      <c r="C927" s="176"/>
      <c r="D927" s="176"/>
      <c r="E927" s="176"/>
      <c r="F927" s="176"/>
      <c r="G927" s="175"/>
      <c r="H927" s="175"/>
      <c r="I927" s="175"/>
      <c r="J927" s="175"/>
      <c r="L927" s="175"/>
      <c r="T927" s="176"/>
      <c r="U927" s="176"/>
      <c r="V927" s="176"/>
      <c r="W927" s="176"/>
      <c r="X927" s="175"/>
      <c r="Y927" s="175"/>
      <c r="Z927" s="175"/>
      <c r="AA927" s="175"/>
      <c r="AC927" s="175"/>
      <c r="AL927" s="106"/>
      <c r="AM927" s="104"/>
      <c r="AN927" s="104"/>
      <c r="AO927" s="104"/>
      <c r="AP927" s="104"/>
      <c r="AQ927" s="104"/>
      <c r="AR927" s="104"/>
      <c r="AS927" s="104"/>
      <c r="AT927" s="104"/>
      <c r="AU927" s="104"/>
      <c r="AV927" s="104"/>
    </row>
    <row r="928" spans="3:48" x14ac:dyDescent="0.35">
      <c r="C928" s="176"/>
      <c r="D928" s="176"/>
      <c r="E928" s="176"/>
      <c r="F928" s="176"/>
      <c r="G928" s="175"/>
      <c r="H928" s="175"/>
      <c r="I928" s="175"/>
      <c r="J928" s="175"/>
      <c r="L928" s="175"/>
      <c r="T928" s="176"/>
      <c r="U928" s="176"/>
      <c r="V928" s="176"/>
      <c r="W928" s="176"/>
      <c r="X928" s="175"/>
      <c r="Y928" s="175"/>
      <c r="Z928" s="175"/>
      <c r="AA928" s="175"/>
      <c r="AC928" s="175"/>
      <c r="AL928" s="106"/>
      <c r="AM928" s="104"/>
      <c r="AN928" s="104"/>
      <c r="AO928" s="104"/>
      <c r="AP928" s="104"/>
      <c r="AQ928" s="104"/>
      <c r="AR928" s="104"/>
      <c r="AS928" s="104"/>
      <c r="AT928" s="104"/>
      <c r="AU928" s="104"/>
      <c r="AV928" s="104"/>
    </row>
    <row r="929" spans="3:48" x14ac:dyDescent="0.35">
      <c r="C929" s="176"/>
      <c r="D929" s="176"/>
      <c r="E929" s="176"/>
      <c r="F929" s="176"/>
      <c r="G929" s="175"/>
      <c r="H929" s="175"/>
      <c r="I929" s="175"/>
      <c r="J929" s="175"/>
      <c r="L929" s="175"/>
      <c r="T929" s="176"/>
      <c r="U929" s="176"/>
      <c r="V929" s="176"/>
      <c r="W929" s="176"/>
      <c r="X929" s="175"/>
      <c r="Y929" s="175"/>
      <c r="Z929" s="175"/>
      <c r="AA929" s="175"/>
      <c r="AC929" s="175"/>
      <c r="AL929" s="106"/>
      <c r="AM929" s="104"/>
      <c r="AN929" s="104"/>
      <c r="AO929" s="104"/>
      <c r="AP929" s="104"/>
      <c r="AQ929" s="104"/>
      <c r="AR929" s="104"/>
      <c r="AS929" s="104"/>
      <c r="AT929" s="104"/>
      <c r="AU929" s="104"/>
      <c r="AV929" s="104"/>
    </row>
    <row r="930" spans="3:48" x14ac:dyDescent="0.35">
      <c r="C930" s="176"/>
      <c r="D930" s="176"/>
      <c r="E930" s="176"/>
      <c r="F930" s="176"/>
      <c r="G930" s="175"/>
      <c r="H930" s="175"/>
      <c r="I930" s="175"/>
      <c r="J930" s="175"/>
      <c r="L930" s="175"/>
      <c r="T930" s="176"/>
      <c r="U930" s="176"/>
      <c r="V930" s="176"/>
      <c r="W930" s="176"/>
      <c r="X930" s="175"/>
      <c r="Y930" s="175"/>
      <c r="Z930" s="175"/>
      <c r="AA930" s="175"/>
      <c r="AC930" s="175"/>
      <c r="AL930" s="106"/>
      <c r="AM930" s="104"/>
      <c r="AN930" s="104"/>
      <c r="AO930" s="104"/>
      <c r="AP930" s="104"/>
      <c r="AQ930" s="104"/>
      <c r="AR930" s="104"/>
      <c r="AS930" s="104"/>
      <c r="AT930" s="104"/>
      <c r="AU930" s="104"/>
      <c r="AV930" s="104"/>
    </row>
    <row r="931" spans="3:48" x14ac:dyDescent="0.35">
      <c r="C931" s="176"/>
      <c r="D931" s="176"/>
      <c r="E931" s="176"/>
      <c r="F931" s="176"/>
      <c r="G931" s="175"/>
      <c r="H931" s="175"/>
      <c r="I931" s="175"/>
      <c r="J931" s="175"/>
      <c r="L931" s="175"/>
      <c r="T931" s="176"/>
      <c r="U931" s="176"/>
      <c r="V931" s="176"/>
      <c r="W931" s="176"/>
      <c r="X931" s="175"/>
      <c r="Y931" s="175"/>
      <c r="Z931" s="175"/>
      <c r="AA931" s="175"/>
      <c r="AC931" s="175"/>
      <c r="AL931" s="106"/>
      <c r="AM931" s="104"/>
      <c r="AN931" s="104"/>
      <c r="AO931" s="104"/>
      <c r="AP931" s="104"/>
      <c r="AQ931" s="104"/>
      <c r="AR931" s="104"/>
      <c r="AS931" s="104"/>
      <c r="AT931" s="104"/>
      <c r="AU931" s="104"/>
      <c r="AV931" s="104"/>
    </row>
    <row r="932" spans="3:48" x14ac:dyDescent="0.35">
      <c r="C932" s="176"/>
      <c r="D932" s="176"/>
      <c r="E932" s="176"/>
      <c r="F932" s="176"/>
      <c r="G932" s="175"/>
      <c r="H932" s="175"/>
      <c r="I932" s="175"/>
      <c r="J932" s="175"/>
      <c r="L932" s="175"/>
      <c r="T932" s="176"/>
      <c r="U932" s="176"/>
      <c r="V932" s="176"/>
      <c r="W932" s="176"/>
      <c r="X932" s="175"/>
      <c r="Y932" s="175"/>
      <c r="Z932" s="175"/>
      <c r="AA932" s="175"/>
      <c r="AC932" s="175"/>
      <c r="AL932" s="106"/>
      <c r="AM932" s="104"/>
      <c r="AN932" s="104"/>
      <c r="AO932" s="104"/>
      <c r="AP932" s="104"/>
      <c r="AQ932" s="104"/>
      <c r="AR932" s="104"/>
      <c r="AS932" s="104"/>
      <c r="AT932" s="104"/>
      <c r="AU932" s="104"/>
      <c r="AV932" s="104"/>
    </row>
    <row r="933" spans="3:48" x14ac:dyDescent="0.35">
      <c r="C933" s="176"/>
      <c r="D933" s="176"/>
      <c r="E933" s="176"/>
      <c r="F933" s="176"/>
      <c r="G933" s="175"/>
      <c r="H933" s="175"/>
      <c r="I933" s="175"/>
      <c r="J933" s="175"/>
      <c r="L933" s="175"/>
      <c r="T933" s="176"/>
      <c r="U933" s="176"/>
      <c r="V933" s="176"/>
      <c r="W933" s="176"/>
      <c r="X933" s="175"/>
      <c r="Y933" s="175"/>
      <c r="Z933" s="175"/>
      <c r="AA933" s="175"/>
      <c r="AC933" s="175"/>
      <c r="AL933" s="106"/>
      <c r="AM933" s="104"/>
      <c r="AN933" s="104"/>
      <c r="AO933" s="104"/>
      <c r="AP933" s="104"/>
      <c r="AQ933" s="104"/>
      <c r="AR933" s="104"/>
      <c r="AS933" s="104"/>
      <c r="AT933" s="104"/>
      <c r="AU933" s="104"/>
      <c r="AV933" s="104"/>
    </row>
    <row r="934" spans="3:48" x14ac:dyDescent="0.35">
      <c r="C934" s="176"/>
      <c r="D934" s="176"/>
      <c r="E934" s="176"/>
      <c r="F934" s="176"/>
      <c r="G934" s="175"/>
      <c r="H934" s="175"/>
      <c r="I934" s="175"/>
      <c r="J934" s="175"/>
      <c r="L934" s="175"/>
      <c r="T934" s="176"/>
      <c r="U934" s="176"/>
      <c r="V934" s="176"/>
      <c r="W934" s="176"/>
      <c r="X934" s="175"/>
      <c r="Y934" s="175"/>
      <c r="Z934" s="175"/>
      <c r="AA934" s="175"/>
      <c r="AC934" s="175"/>
      <c r="AL934" s="106"/>
      <c r="AM934" s="104"/>
      <c r="AN934" s="104"/>
      <c r="AO934" s="104"/>
      <c r="AP934" s="104"/>
      <c r="AQ934" s="104"/>
      <c r="AR934" s="104"/>
      <c r="AS934" s="104"/>
      <c r="AT934" s="104"/>
      <c r="AU934" s="104"/>
      <c r="AV934" s="104"/>
    </row>
    <row r="935" spans="3:48" x14ac:dyDescent="0.35">
      <c r="C935" s="176"/>
      <c r="D935" s="176"/>
      <c r="E935" s="176"/>
      <c r="F935" s="176"/>
      <c r="G935" s="175"/>
      <c r="H935" s="175"/>
      <c r="I935" s="175"/>
      <c r="J935" s="175"/>
      <c r="L935" s="175"/>
      <c r="T935" s="176"/>
      <c r="U935" s="176"/>
      <c r="V935" s="176"/>
      <c r="W935" s="176"/>
      <c r="X935" s="175"/>
      <c r="Y935" s="175"/>
      <c r="Z935" s="175"/>
      <c r="AA935" s="175"/>
      <c r="AC935" s="175"/>
      <c r="AL935" s="106"/>
      <c r="AM935" s="104"/>
      <c r="AN935" s="104"/>
      <c r="AO935" s="104"/>
      <c r="AP935" s="104"/>
      <c r="AQ935" s="104"/>
      <c r="AR935" s="104"/>
      <c r="AS935" s="104"/>
      <c r="AT935" s="104"/>
      <c r="AU935" s="104"/>
      <c r="AV935" s="104"/>
    </row>
    <row r="936" spans="3:48" x14ac:dyDescent="0.35">
      <c r="C936" s="176"/>
      <c r="D936" s="176"/>
      <c r="E936" s="176"/>
      <c r="F936" s="176"/>
      <c r="G936" s="175"/>
      <c r="H936" s="175"/>
      <c r="I936" s="175"/>
      <c r="J936" s="175"/>
      <c r="L936" s="175"/>
      <c r="T936" s="176"/>
      <c r="U936" s="176"/>
      <c r="V936" s="176"/>
      <c r="W936" s="176"/>
      <c r="X936" s="175"/>
      <c r="Y936" s="175"/>
      <c r="Z936" s="175"/>
      <c r="AA936" s="175"/>
      <c r="AC936" s="175"/>
      <c r="AL936" s="106"/>
      <c r="AM936" s="104"/>
      <c r="AN936" s="104"/>
      <c r="AO936" s="104"/>
      <c r="AP936" s="104"/>
      <c r="AQ936" s="104"/>
      <c r="AR936" s="104"/>
      <c r="AS936" s="104"/>
      <c r="AT936" s="104"/>
      <c r="AU936" s="104"/>
      <c r="AV936" s="104"/>
    </row>
    <row r="937" spans="3:48" x14ac:dyDescent="0.35">
      <c r="C937" s="176"/>
      <c r="D937" s="176"/>
      <c r="E937" s="176"/>
      <c r="F937" s="176"/>
      <c r="G937" s="175"/>
      <c r="H937" s="175"/>
      <c r="I937" s="175"/>
      <c r="J937" s="175"/>
      <c r="L937" s="175"/>
      <c r="T937" s="176"/>
      <c r="U937" s="176"/>
      <c r="V937" s="176"/>
      <c r="W937" s="176"/>
      <c r="X937" s="175"/>
      <c r="Y937" s="175"/>
      <c r="Z937" s="175"/>
      <c r="AA937" s="175"/>
      <c r="AC937" s="175"/>
      <c r="AL937" s="106"/>
      <c r="AM937" s="104"/>
      <c r="AN937" s="104"/>
      <c r="AO937" s="104"/>
      <c r="AP937" s="104"/>
      <c r="AQ937" s="104"/>
      <c r="AR937" s="104"/>
      <c r="AS937" s="104"/>
      <c r="AT937" s="104"/>
      <c r="AU937" s="104"/>
      <c r="AV937" s="104"/>
    </row>
    <row r="938" spans="3:48" x14ac:dyDescent="0.35">
      <c r="C938" s="176"/>
      <c r="D938" s="176"/>
      <c r="E938" s="176"/>
      <c r="F938" s="176"/>
      <c r="G938" s="175"/>
      <c r="H938" s="175"/>
      <c r="I938" s="175"/>
      <c r="J938" s="175"/>
      <c r="L938" s="175"/>
      <c r="T938" s="176"/>
      <c r="U938" s="176"/>
      <c r="V938" s="176"/>
      <c r="W938" s="176"/>
      <c r="X938" s="175"/>
      <c r="Y938" s="175"/>
      <c r="Z938" s="175"/>
      <c r="AA938" s="175"/>
      <c r="AC938" s="175"/>
      <c r="AL938" s="106"/>
      <c r="AM938" s="104"/>
      <c r="AN938" s="104"/>
      <c r="AO938" s="104"/>
      <c r="AP938" s="104"/>
      <c r="AQ938" s="104"/>
      <c r="AR938" s="104"/>
      <c r="AS938" s="104"/>
      <c r="AT938" s="104"/>
      <c r="AU938" s="104"/>
      <c r="AV938" s="104"/>
    </row>
    <row r="939" spans="3:48" x14ac:dyDescent="0.35">
      <c r="C939" s="176"/>
      <c r="D939" s="176"/>
      <c r="E939" s="176"/>
      <c r="F939" s="176"/>
      <c r="G939" s="175"/>
      <c r="H939" s="175"/>
      <c r="I939" s="175"/>
      <c r="J939" s="175"/>
      <c r="L939" s="175"/>
      <c r="T939" s="176"/>
      <c r="U939" s="176"/>
      <c r="V939" s="176"/>
      <c r="W939" s="176"/>
      <c r="X939" s="175"/>
      <c r="Y939" s="175"/>
      <c r="Z939" s="175"/>
      <c r="AA939" s="175"/>
      <c r="AC939" s="175"/>
      <c r="AL939" s="106"/>
      <c r="AM939" s="104"/>
      <c r="AN939" s="104"/>
      <c r="AO939" s="104"/>
      <c r="AP939" s="104"/>
      <c r="AQ939" s="104"/>
      <c r="AR939" s="104"/>
      <c r="AS939" s="104"/>
      <c r="AT939" s="104"/>
      <c r="AU939" s="104"/>
      <c r="AV939" s="104"/>
    </row>
    <row r="940" spans="3:48" x14ac:dyDescent="0.35">
      <c r="C940" s="176"/>
      <c r="D940" s="176"/>
      <c r="E940" s="176"/>
      <c r="F940" s="176"/>
      <c r="G940" s="175"/>
      <c r="H940" s="175"/>
      <c r="I940" s="175"/>
      <c r="J940" s="175"/>
      <c r="L940" s="175"/>
      <c r="T940" s="176"/>
      <c r="U940" s="176"/>
      <c r="V940" s="176"/>
      <c r="W940" s="176"/>
      <c r="X940" s="175"/>
      <c r="Y940" s="175"/>
      <c r="Z940" s="175"/>
      <c r="AA940" s="175"/>
      <c r="AC940" s="175"/>
      <c r="AL940" s="106"/>
      <c r="AM940" s="104"/>
      <c r="AN940" s="104"/>
      <c r="AO940" s="104"/>
      <c r="AP940" s="104"/>
      <c r="AQ940" s="104"/>
      <c r="AR940" s="104"/>
      <c r="AS940" s="104"/>
      <c r="AT940" s="104"/>
      <c r="AU940" s="104"/>
      <c r="AV940" s="104"/>
    </row>
    <row r="941" spans="3:48" x14ac:dyDescent="0.35">
      <c r="C941" s="176"/>
      <c r="D941" s="176"/>
      <c r="E941" s="176"/>
      <c r="F941" s="176"/>
      <c r="G941" s="175"/>
      <c r="H941" s="175"/>
      <c r="I941" s="175"/>
      <c r="J941" s="175"/>
      <c r="L941" s="175"/>
      <c r="T941" s="176"/>
      <c r="U941" s="176"/>
      <c r="V941" s="176"/>
      <c r="W941" s="176"/>
      <c r="X941" s="175"/>
      <c r="Y941" s="175"/>
      <c r="Z941" s="175"/>
      <c r="AA941" s="175"/>
      <c r="AC941" s="175"/>
      <c r="AL941" s="106"/>
      <c r="AM941" s="104"/>
      <c r="AN941" s="104"/>
      <c r="AO941" s="104"/>
      <c r="AP941" s="104"/>
      <c r="AQ941" s="104"/>
      <c r="AR941" s="104"/>
      <c r="AS941" s="104"/>
      <c r="AT941" s="104"/>
      <c r="AU941" s="104"/>
      <c r="AV941" s="104"/>
    </row>
    <row r="942" spans="3:48" x14ac:dyDescent="0.35">
      <c r="C942" s="176"/>
      <c r="D942" s="176"/>
      <c r="E942" s="176"/>
      <c r="F942" s="176"/>
      <c r="G942" s="175"/>
      <c r="H942" s="175"/>
      <c r="I942" s="175"/>
      <c r="J942" s="175"/>
      <c r="L942" s="175"/>
      <c r="T942" s="176"/>
      <c r="U942" s="176"/>
      <c r="V942" s="176"/>
      <c r="W942" s="176"/>
      <c r="X942" s="175"/>
      <c r="Y942" s="175"/>
      <c r="Z942" s="175"/>
      <c r="AA942" s="175"/>
      <c r="AC942" s="175"/>
      <c r="AL942" s="106"/>
      <c r="AM942" s="104"/>
      <c r="AN942" s="104"/>
      <c r="AO942" s="104"/>
      <c r="AP942" s="104"/>
      <c r="AQ942" s="104"/>
      <c r="AR942" s="104"/>
      <c r="AS942" s="104"/>
      <c r="AT942" s="104"/>
      <c r="AU942" s="104"/>
      <c r="AV942" s="104"/>
    </row>
    <row r="943" spans="3:48" x14ac:dyDescent="0.35">
      <c r="C943" s="176"/>
      <c r="D943" s="176"/>
      <c r="E943" s="176"/>
      <c r="F943" s="176"/>
      <c r="G943" s="175"/>
      <c r="H943" s="175"/>
      <c r="I943" s="175"/>
      <c r="J943" s="175"/>
      <c r="L943" s="175"/>
      <c r="T943" s="176"/>
      <c r="U943" s="176"/>
      <c r="V943" s="176"/>
      <c r="W943" s="176"/>
      <c r="X943" s="175"/>
      <c r="Y943" s="175"/>
      <c r="Z943" s="175"/>
      <c r="AA943" s="175"/>
      <c r="AC943" s="175"/>
      <c r="AL943" s="106"/>
      <c r="AM943" s="104"/>
      <c r="AN943" s="104"/>
      <c r="AO943" s="104"/>
      <c r="AP943" s="104"/>
      <c r="AQ943" s="104"/>
      <c r="AR943" s="104"/>
      <c r="AS943" s="104"/>
      <c r="AT943" s="104"/>
      <c r="AU943" s="104"/>
      <c r="AV943" s="104"/>
    </row>
    <row r="944" spans="3:48" x14ac:dyDescent="0.35">
      <c r="C944" s="176"/>
      <c r="D944" s="176"/>
      <c r="E944" s="176"/>
      <c r="F944" s="176"/>
      <c r="G944" s="175"/>
      <c r="H944" s="175"/>
      <c r="I944" s="175"/>
      <c r="J944" s="175"/>
      <c r="L944" s="175"/>
      <c r="T944" s="176"/>
      <c r="U944" s="176"/>
      <c r="V944" s="176"/>
      <c r="W944" s="176"/>
      <c r="X944" s="175"/>
      <c r="Y944" s="175"/>
      <c r="Z944" s="175"/>
      <c r="AA944" s="175"/>
      <c r="AC944" s="175"/>
      <c r="AL944" s="106"/>
      <c r="AM944" s="104"/>
      <c r="AN944" s="104"/>
      <c r="AO944" s="104"/>
      <c r="AP944" s="104"/>
      <c r="AQ944" s="104"/>
      <c r="AR944" s="104"/>
      <c r="AS944" s="104"/>
      <c r="AT944" s="104"/>
      <c r="AU944" s="104"/>
      <c r="AV944" s="104"/>
    </row>
    <row r="945" spans="3:48" x14ac:dyDescent="0.35">
      <c r="C945" s="176"/>
      <c r="D945" s="176"/>
      <c r="E945" s="176"/>
      <c r="F945" s="176"/>
      <c r="G945" s="175"/>
      <c r="H945" s="175"/>
      <c r="I945" s="175"/>
      <c r="J945" s="175"/>
      <c r="L945" s="175"/>
      <c r="T945" s="176"/>
      <c r="U945" s="176"/>
      <c r="V945" s="176"/>
      <c r="W945" s="176"/>
      <c r="X945" s="175"/>
      <c r="Y945" s="175"/>
      <c r="Z945" s="175"/>
      <c r="AA945" s="175"/>
      <c r="AC945" s="175"/>
      <c r="AL945" s="106"/>
      <c r="AM945" s="104"/>
      <c r="AN945" s="104"/>
      <c r="AO945" s="104"/>
      <c r="AP945" s="104"/>
      <c r="AQ945" s="104"/>
      <c r="AR945" s="104"/>
      <c r="AS945" s="104"/>
      <c r="AT945" s="104"/>
      <c r="AU945" s="104"/>
      <c r="AV945" s="104"/>
    </row>
    <row r="946" spans="3:48" x14ac:dyDescent="0.35">
      <c r="C946" s="176"/>
      <c r="D946" s="176"/>
      <c r="E946" s="176"/>
      <c r="F946" s="176"/>
      <c r="G946" s="175"/>
      <c r="H946" s="175"/>
      <c r="I946" s="175"/>
      <c r="J946" s="175"/>
      <c r="L946" s="175"/>
      <c r="T946" s="176"/>
      <c r="U946" s="176"/>
      <c r="V946" s="176"/>
      <c r="W946" s="176"/>
      <c r="X946" s="175"/>
      <c r="Y946" s="175"/>
      <c r="Z946" s="175"/>
      <c r="AA946" s="175"/>
      <c r="AC946" s="175"/>
      <c r="AL946" s="106"/>
      <c r="AM946" s="104"/>
      <c r="AN946" s="104"/>
      <c r="AO946" s="104"/>
      <c r="AP946" s="104"/>
      <c r="AQ946" s="104"/>
      <c r="AR946" s="104"/>
      <c r="AS946" s="104"/>
      <c r="AT946" s="104"/>
      <c r="AU946" s="104"/>
      <c r="AV946" s="104"/>
    </row>
    <row r="947" spans="3:48" x14ac:dyDescent="0.35">
      <c r="C947" s="176"/>
      <c r="D947" s="176"/>
      <c r="E947" s="176"/>
      <c r="F947" s="176"/>
      <c r="G947" s="175"/>
      <c r="H947" s="175"/>
      <c r="I947" s="175"/>
      <c r="J947" s="175"/>
      <c r="L947" s="175"/>
      <c r="T947" s="176"/>
      <c r="U947" s="176"/>
      <c r="V947" s="176"/>
      <c r="W947" s="176"/>
      <c r="X947" s="175"/>
      <c r="Y947" s="175"/>
      <c r="Z947" s="175"/>
      <c r="AA947" s="175"/>
      <c r="AC947" s="175"/>
      <c r="AL947" s="106"/>
      <c r="AM947" s="104"/>
      <c r="AN947" s="104"/>
      <c r="AO947" s="104"/>
      <c r="AP947" s="104"/>
      <c r="AQ947" s="104"/>
      <c r="AR947" s="104"/>
      <c r="AS947" s="104"/>
      <c r="AT947" s="104"/>
      <c r="AU947" s="104"/>
      <c r="AV947" s="104"/>
    </row>
    <row r="948" spans="3:48" x14ac:dyDescent="0.35">
      <c r="C948" s="176"/>
      <c r="D948" s="176"/>
      <c r="E948" s="176"/>
      <c r="F948" s="176"/>
      <c r="G948" s="175"/>
      <c r="H948" s="175"/>
      <c r="I948" s="175"/>
      <c r="J948" s="175"/>
      <c r="L948" s="175"/>
      <c r="T948" s="176"/>
      <c r="U948" s="176"/>
      <c r="V948" s="176"/>
      <c r="W948" s="176"/>
      <c r="X948" s="175"/>
      <c r="Y948" s="175"/>
      <c r="Z948" s="175"/>
      <c r="AA948" s="175"/>
      <c r="AC948" s="175"/>
      <c r="AL948" s="106"/>
      <c r="AM948" s="104"/>
      <c r="AN948" s="104"/>
      <c r="AO948" s="104"/>
      <c r="AP948" s="104"/>
      <c r="AQ948" s="104"/>
      <c r="AR948" s="104"/>
      <c r="AS948" s="104"/>
      <c r="AT948" s="104"/>
      <c r="AU948" s="104"/>
      <c r="AV948" s="104"/>
    </row>
    <row r="949" spans="3:48" x14ac:dyDescent="0.35">
      <c r="C949" s="176"/>
      <c r="D949" s="176"/>
      <c r="E949" s="176"/>
      <c r="F949" s="176"/>
      <c r="G949" s="175"/>
      <c r="H949" s="175"/>
      <c r="I949" s="175"/>
      <c r="J949" s="175"/>
      <c r="L949" s="175"/>
      <c r="T949" s="176"/>
      <c r="U949" s="176"/>
      <c r="V949" s="176"/>
      <c r="W949" s="176"/>
      <c r="X949" s="175"/>
      <c r="Y949" s="175"/>
      <c r="Z949" s="175"/>
      <c r="AA949" s="175"/>
      <c r="AC949" s="175"/>
      <c r="AL949" s="106"/>
      <c r="AM949" s="104"/>
      <c r="AN949" s="104"/>
      <c r="AO949" s="104"/>
      <c r="AP949" s="104"/>
      <c r="AQ949" s="104"/>
      <c r="AR949" s="104"/>
      <c r="AS949" s="104"/>
      <c r="AT949" s="104"/>
      <c r="AU949" s="104"/>
      <c r="AV949" s="104"/>
    </row>
    <row r="950" spans="3:48" x14ac:dyDescent="0.35">
      <c r="C950" s="176"/>
      <c r="D950" s="176"/>
      <c r="E950" s="176"/>
      <c r="F950" s="176"/>
      <c r="G950" s="175"/>
      <c r="H950" s="175"/>
      <c r="I950" s="175"/>
      <c r="J950" s="175"/>
      <c r="L950" s="175"/>
      <c r="T950" s="176"/>
      <c r="U950" s="176"/>
      <c r="V950" s="176"/>
      <c r="W950" s="176"/>
      <c r="X950" s="175"/>
      <c r="Y950" s="175"/>
      <c r="Z950" s="175"/>
      <c r="AA950" s="175"/>
      <c r="AC950" s="175"/>
      <c r="AL950" s="106"/>
      <c r="AM950" s="104"/>
      <c r="AN950" s="104"/>
      <c r="AO950" s="104"/>
      <c r="AP950" s="104"/>
      <c r="AQ950" s="104"/>
      <c r="AR950" s="104"/>
      <c r="AS950" s="104"/>
      <c r="AT950" s="104"/>
      <c r="AU950" s="104"/>
      <c r="AV950" s="104"/>
    </row>
    <row r="951" spans="3:48" x14ac:dyDescent="0.35">
      <c r="C951" s="176"/>
      <c r="D951" s="176"/>
      <c r="E951" s="176"/>
      <c r="F951" s="176"/>
      <c r="G951" s="175"/>
      <c r="H951" s="175"/>
      <c r="I951" s="175"/>
      <c r="J951" s="175"/>
      <c r="L951" s="175"/>
      <c r="T951" s="176"/>
      <c r="U951" s="176"/>
      <c r="V951" s="176"/>
      <c r="W951" s="176"/>
      <c r="X951" s="175"/>
      <c r="Y951" s="175"/>
      <c r="Z951" s="175"/>
      <c r="AA951" s="175"/>
      <c r="AC951" s="175"/>
      <c r="AL951" s="106"/>
      <c r="AM951" s="104"/>
      <c r="AN951" s="104"/>
      <c r="AO951" s="104"/>
      <c r="AP951" s="104"/>
      <c r="AQ951" s="104"/>
      <c r="AR951" s="104"/>
      <c r="AS951" s="104"/>
      <c r="AT951" s="104"/>
      <c r="AU951" s="104"/>
      <c r="AV951" s="104"/>
    </row>
    <row r="952" spans="3:48" x14ac:dyDescent="0.35">
      <c r="C952" s="176"/>
      <c r="D952" s="176"/>
      <c r="E952" s="176"/>
      <c r="F952" s="176"/>
      <c r="G952" s="175"/>
      <c r="H952" s="175"/>
      <c r="I952" s="175"/>
      <c r="J952" s="175"/>
      <c r="L952" s="175"/>
      <c r="T952" s="176"/>
      <c r="U952" s="176"/>
      <c r="V952" s="176"/>
      <c r="W952" s="176"/>
      <c r="X952" s="175"/>
      <c r="Y952" s="175"/>
      <c r="Z952" s="175"/>
      <c r="AA952" s="175"/>
      <c r="AC952" s="175"/>
      <c r="AL952" s="106"/>
      <c r="AM952" s="104"/>
      <c r="AN952" s="104"/>
      <c r="AO952" s="104"/>
      <c r="AP952" s="104"/>
      <c r="AQ952" s="104"/>
      <c r="AR952" s="104"/>
      <c r="AS952" s="104"/>
      <c r="AT952" s="104"/>
      <c r="AU952" s="104"/>
      <c r="AV952" s="104"/>
    </row>
    <row r="953" spans="3:48" x14ac:dyDescent="0.35">
      <c r="C953" s="176"/>
      <c r="D953" s="176"/>
      <c r="E953" s="176"/>
      <c r="F953" s="176"/>
      <c r="G953" s="175"/>
      <c r="H953" s="175"/>
      <c r="I953" s="175"/>
      <c r="J953" s="175"/>
      <c r="L953" s="175"/>
      <c r="T953" s="176"/>
      <c r="U953" s="176"/>
      <c r="V953" s="176"/>
      <c r="W953" s="176"/>
      <c r="X953" s="175"/>
      <c r="Y953" s="175"/>
      <c r="Z953" s="175"/>
      <c r="AA953" s="175"/>
      <c r="AC953" s="175"/>
      <c r="AL953" s="106"/>
      <c r="AM953" s="104"/>
      <c r="AN953" s="104"/>
      <c r="AO953" s="104"/>
      <c r="AP953" s="104"/>
      <c r="AQ953" s="104"/>
      <c r="AR953" s="104"/>
      <c r="AS953" s="104"/>
      <c r="AT953" s="104"/>
      <c r="AU953" s="104"/>
      <c r="AV953" s="104"/>
    </row>
    <row r="954" spans="3:48" x14ac:dyDescent="0.35">
      <c r="C954" s="176"/>
      <c r="D954" s="176"/>
      <c r="E954" s="176"/>
      <c r="F954" s="176"/>
      <c r="G954" s="175"/>
      <c r="H954" s="175"/>
      <c r="I954" s="175"/>
      <c r="J954" s="175"/>
      <c r="L954" s="175"/>
      <c r="T954" s="176"/>
      <c r="U954" s="176"/>
      <c r="V954" s="176"/>
      <c r="W954" s="176"/>
      <c r="X954" s="175"/>
      <c r="Y954" s="175"/>
      <c r="Z954" s="175"/>
      <c r="AA954" s="175"/>
      <c r="AC954" s="175"/>
      <c r="AL954" s="106"/>
      <c r="AM954" s="104"/>
      <c r="AN954" s="104"/>
      <c r="AO954" s="104"/>
      <c r="AP954" s="104"/>
      <c r="AQ954" s="104"/>
      <c r="AR954" s="104"/>
      <c r="AS954" s="104"/>
      <c r="AT954" s="104"/>
      <c r="AU954" s="104"/>
      <c r="AV954" s="104"/>
    </row>
    <row r="955" spans="3:48" x14ac:dyDescent="0.35">
      <c r="C955" s="176"/>
      <c r="D955" s="176"/>
      <c r="E955" s="176"/>
      <c r="F955" s="176"/>
      <c r="G955" s="175"/>
      <c r="H955" s="175"/>
      <c r="I955" s="175"/>
      <c r="J955" s="175"/>
      <c r="L955" s="175"/>
      <c r="T955" s="176"/>
      <c r="U955" s="176"/>
      <c r="V955" s="176"/>
      <c r="W955" s="176"/>
      <c r="X955" s="175"/>
      <c r="Y955" s="175"/>
      <c r="Z955" s="175"/>
      <c r="AA955" s="175"/>
      <c r="AC955" s="175"/>
      <c r="AL955" s="106"/>
      <c r="AM955" s="104"/>
      <c r="AN955" s="104"/>
      <c r="AO955" s="104"/>
      <c r="AP955" s="104"/>
      <c r="AQ955" s="104"/>
      <c r="AR955" s="104"/>
      <c r="AS955" s="104"/>
      <c r="AT955" s="104"/>
      <c r="AU955" s="104"/>
      <c r="AV955" s="104"/>
    </row>
    <row r="956" spans="3:48" x14ac:dyDescent="0.35">
      <c r="C956" s="176"/>
      <c r="D956" s="176"/>
      <c r="E956" s="176"/>
      <c r="F956" s="176"/>
      <c r="G956" s="175"/>
      <c r="H956" s="175"/>
      <c r="I956" s="175"/>
      <c r="J956" s="175"/>
      <c r="L956" s="175"/>
      <c r="T956" s="176"/>
      <c r="U956" s="176"/>
      <c r="V956" s="176"/>
      <c r="W956" s="176"/>
      <c r="X956" s="175"/>
      <c r="Y956" s="175"/>
      <c r="Z956" s="175"/>
      <c r="AA956" s="175"/>
      <c r="AC956" s="175"/>
      <c r="AL956" s="106"/>
      <c r="AM956" s="104"/>
      <c r="AN956" s="104"/>
      <c r="AO956" s="104"/>
      <c r="AP956" s="104"/>
      <c r="AQ956" s="104"/>
      <c r="AR956" s="104"/>
      <c r="AS956" s="104"/>
      <c r="AT956" s="104"/>
      <c r="AU956" s="104"/>
      <c r="AV956" s="104"/>
    </row>
    <row r="957" spans="3:48" x14ac:dyDescent="0.35">
      <c r="C957" s="176"/>
      <c r="D957" s="176"/>
      <c r="E957" s="176"/>
      <c r="F957" s="176"/>
      <c r="G957" s="175"/>
      <c r="H957" s="175"/>
      <c r="I957" s="175"/>
      <c r="J957" s="175"/>
      <c r="L957" s="175"/>
      <c r="T957" s="176"/>
      <c r="U957" s="176"/>
      <c r="V957" s="176"/>
      <c r="W957" s="176"/>
      <c r="X957" s="175"/>
      <c r="Y957" s="175"/>
      <c r="Z957" s="175"/>
      <c r="AA957" s="175"/>
      <c r="AC957" s="175"/>
      <c r="AL957" s="106"/>
      <c r="AM957" s="104"/>
      <c r="AN957" s="104"/>
      <c r="AO957" s="104"/>
      <c r="AP957" s="104"/>
      <c r="AQ957" s="104"/>
      <c r="AR957" s="104"/>
      <c r="AS957" s="104"/>
      <c r="AT957" s="104"/>
      <c r="AU957" s="104"/>
      <c r="AV957" s="104"/>
    </row>
    <row r="958" spans="3:48" x14ac:dyDescent="0.35">
      <c r="C958" s="176"/>
      <c r="D958" s="176"/>
      <c r="E958" s="176"/>
      <c r="F958" s="176"/>
      <c r="G958" s="175"/>
      <c r="H958" s="175"/>
      <c r="I958" s="175"/>
      <c r="J958" s="175"/>
      <c r="L958" s="175"/>
      <c r="T958" s="176"/>
      <c r="U958" s="176"/>
      <c r="V958" s="176"/>
      <c r="W958" s="176"/>
      <c r="X958" s="175"/>
      <c r="Y958" s="175"/>
      <c r="Z958" s="175"/>
      <c r="AA958" s="175"/>
      <c r="AC958" s="175"/>
      <c r="AL958" s="106"/>
      <c r="AM958" s="104"/>
      <c r="AN958" s="104"/>
      <c r="AO958" s="104"/>
      <c r="AP958" s="104"/>
      <c r="AQ958" s="104"/>
      <c r="AR958" s="104"/>
      <c r="AS958" s="104"/>
      <c r="AT958" s="104"/>
      <c r="AU958" s="104"/>
      <c r="AV958" s="104"/>
    </row>
    <row r="959" spans="3:48" x14ac:dyDescent="0.35">
      <c r="C959" s="176"/>
      <c r="D959" s="176"/>
      <c r="E959" s="176"/>
      <c r="F959" s="176"/>
      <c r="G959" s="175"/>
      <c r="H959" s="175"/>
      <c r="I959" s="175"/>
      <c r="J959" s="175"/>
      <c r="L959" s="175"/>
      <c r="T959" s="176"/>
      <c r="U959" s="176"/>
      <c r="V959" s="176"/>
      <c r="W959" s="176"/>
      <c r="X959" s="175"/>
      <c r="Y959" s="175"/>
      <c r="Z959" s="175"/>
      <c r="AA959" s="175"/>
      <c r="AC959" s="175"/>
      <c r="AL959" s="106"/>
      <c r="AM959" s="104"/>
      <c r="AN959" s="104"/>
      <c r="AO959" s="104"/>
      <c r="AP959" s="104"/>
      <c r="AQ959" s="104"/>
      <c r="AR959" s="104"/>
      <c r="AS959" s="104"/>
      <c r="AT959" s="104"/>
      <c r="AU959" s="104"/>
      <c r="AV959" s="104"/>
    </row>
    <row r="960" spans="3:48" x14ac:dyDescent="0.35">
      <c r="C960" s="176"/>
      <c r="D960" s="176"/>
      <c r="E960" s="176"/>
      <c r="F960" s="176"/>
      <c r="G960" s="175"/>
      <c r="H960" s="175"/>
      <c r="I960" s="175"/>
      <c r="J960" s="175"/>
      <c r="L960" s="175"/>
      <c r="T960" s="176"/>
      <c r="U960" s="176"/>
      <c r="V960" s="176"/>
      <c r="W960" s="176"/>
      <c r="X960" s="175"/>
      <c r="Y960" s="175"/>
      <c r="Z960" s="175"/>
      <c r="AA960" s="175"/>
      <c r="AC960" s="175"/>
      <c r="AL960" s="106"/>
      <c r="AM960" s="104"/>
      <c r="AN960" s="104"/>
      <c r="AO960" s="104"/>
      <c r="AP960" s="104"/>
      <c r="AQ960" s="104"/>
      <c r="AR960" s="104"/>
      <c r="AS960" s="104"/>
      <c r="AT960" s="104"/>
      <c r="AU960" s="104"/>
      <c r="AV960" s="104"/>
    </row>
    <row r="961" spans="3:48" x14ac:dyDescent="0.35">
      <c r="C961" s="176"/>
      <c r="D961" s="176"/>
      <c r="E961" s="176"/>
      <c r="F961" s="176"/>
      <c r="G961" s="175"/>
      <c r="H961" s="175"/>
      <c r="I961" s="175"/>
      <c r="J961" s="175"/>
      <c r="L961" s="175"/>
      <c r="T961" s="176"/>
      <c r="U961" s="176"/>
      <c r="V961" s="176"/>
      <c r="W961" s="176"/>
      <c r="X961" s="175"/>
      <c r="Y961" s="175"/>
      <c r="Z961" s="175"/>
      <c r="AA961" s="175"/>
      <c r="AC961" s="175"/>
      <c r="AL961" s="106"/>
      <c r="AM961" s="104"/>
      <c r="AN961" s="104"/>
      <c r="AO961" s="104"/>
      <c r="AP961" s="104"/>
      <c r="AQ961" s="104"/>
      <c r="AR961" s="104"/>
      <c r="AS961" s="104"/>
      <c r="AT961" s="104"/>
      <c r="AU961" s="104"/>
      <c r="AV961" s="104"/>
    </row>
    <row r="962" spans="3:48" x14ac:dyDescent="0.35">
      <c r="C962" s="176"/>
      <c r="D962" s="176"/>
      <c r="E962" s="176"/>
      <c r="F962" s="176"/>
      <c r="G962" s="175"/>
      <c r="H962" s="175"/>
      <c r="I962" s="175"/>
      <c r="J962" s="175"/>
      <c r="L962" s="175"/>
      <c r="T962" s="176"/>
      <c r="U962" s="176"/>
      <c r="V962" s="176"/>
      <c r="W962" s="176"/>
      <c r="X962" s="175"/>
      <c r="Y962" s="175"/>
      <c r="Z962" s="175"/>
      <c r="AA962" s="175"/>
      <c r="AC962" s="175"/>
      <c r="AL962" s="106"/>
      <c r="AM962" s="104"/>
      <c r="AN962" s="104"/>
      <c r="AO962" s="104"/>
      <c r="AP962" s="104"/>
      <c r="AQ962" s="104"/>
      <c r="AR962" s="104"/>
      <c r="AS962" s="104"/>
      <c r="AT962" s="104"/>
      <c r="AU962" s="104"/>
      <c r="AV962" s="104"/>
    </row>
    <row r="963" spans="3:48" x14ac:dyDescent="0.35">
      <c r="C963" s="176"/>
      <c r="D963" s="176"/>
      <c r="E963" s="176"/>
      <c r="F963" s="176"/>
      <c r="G963" s="175"/>
      <c r="H963" s="175"/>
      <c r="I963" s="175"/>
      <c r="J963" s="175"/>
      <c r="L963" s="175"/>
      <c r="T963" s="176"/>
      <c r="U963" s="176"/>
      <c r="V963" s="176"/>
      <c r="W963" s="176"/>
      <c r="X963" s="175"/>
      <c r="Y963" s="175"/>
      <c r="Z963" s="175"/>
      <c r="AA963" s="175"/>
      <c r="AC963" s="175"/>
      <c r="AL963" s="106"/>
      <c r="AM963" s="104"/>
      <c r="AN963" s="104"/>
      <c r="AO963" s="104"/>
      <c r="AP963" s="104"/>
      <c r="AQ963" s="104"/>
      <c r="AR963" s="104"/>
      <c r="AS963" s="104"/>
      <c r="AT963" s="104"/>
      <c r="AU963" s="104"/>
      <c r="AV963" s="104"/>
    </row>
    <row r="964" spans="3:48" x14ac:dyDescent="0.35">
      <c r="C964" s="176"/>
      <c r="D964" s="176"/>
      <c r="E964" s="176"/>
      <c r="F964" s="176"/>
      <c r="G964" s="175"/>
      <c r="H964" s="175"/>
      <c r="I964" s="175"/>
      <c r="J964" s="175"/>
      <c r="L964" s="175"/>
      <c r="T964" s="176"/>
      <c r="U964" s="176"/>
      <c r="V964" s="176"/>
      <c r="W964" s="176"/>
      <c r="X964" s="175"/>
      <c r="Y964" s="175"/>
      <c r="Z964" s="175"/>
      <c r="AA964" s="175"/>
      <c r="AC964" s="175"/>
      <c r="AL964" s="106"/>
      <c r="AM964" s="104"/>
      <c r="AN964" s="104"/>
      <c r="AO964" s="104"/>
      <c r="AP964" s="104"/>
      <c r="AQ964" s="104"/>
      <c r="AR964" s="104"/>
      <c r="AS964" s="104"/>
      <c r="AT964" s="104"/>
      <c r="AU964" s="104"/>
      <c r="AV964" s="104"/>
    </row>
    <row r="965" spans="3:48" x14ac:dyDescent="0.35">
      <c r="C965" s="176"/>
      <c r="D965" s="176"/>
      <c r="E965" s="176"/>
      <c r="F965" s="176"/>
      <c r="G965" s="175"/>
      <c r="H965" s="175"/>
      <c r="I965" s="175"/>
      <c r="J965" s="175"/>
      <c r="L965" s="175"/>
      <c r="T965" s="176"/>
      <c r="U965" s="176"/>
      <c r="V965" s="176"/>
      <c r="W965" s="176"/>
      <c r="X965" s="175"/>
      <c r="Y965" s="175"/>
      <c r="Z965" s="175"/>
      <c r="AA965" s="175"/>
      <c r="AC965" s="175"/>
      <c r="AL965" s="106"/>
      <c r="AM965" s="104"/>
      <c r="AN965" s="104"/>
      <c r="AO965" s="104"/>
      <c r="AP965" s="104"/>
      <c r="AQ965" s="104"/>
      <c r="AR965" s="104"/>
      <c r="AS965" s="104"/>
      <c r="AT965" s="104"/>
      <c r="AU965" s="104"/>
      <c r="AV965" s="104"/>
    </row>
    <row r="966" spans="3:48" x14ac:dyDescent="0.35">
      <c r="C966" s="176"/>
      <c r="D966" s="176"/>
      <c r="E966" s="176"/>
      <c r="F966" s="176"/>
      <c r="G966" s="175"/>
      <c r="H966" s="175"/>
      <c r="I966" s="175"/>
      <c r="J966" s="175"/>
      <c r="L966" s="175"/>
      <c r="T966" s="176"/>
      <c r="U966" s="176"/>
      <c r="V966" s="176"/>
      <c r="W966" s="176"/>
      <c r="X966" s="175"/>
      <c r="Y966" s="175"/>
      <c r="Z966" s="175"/>
      <c r="AA966" s="175"/>
      <c r="AC966" s="175"/>
      <c r="AL966" s="106"/>
      <c r="AM966" s="104"/>
      <c r="AN966" s="104"/>
      <c r="AO966" s="104"/>
      <c r="AP966" s="104"/>
      <c r="AQ966" s="104"/>
      <c r="AR966" s="104"/>
      <c r="AS966" s="104"/>
      <c r="AT966" s="104"/>
      <c r="AU966" s="104"/>
      <c r="AV966" s="104"/>
    </row>
    <row r="967" spans="3:48" x14ac:dyDescent="0.35">
      <c r="C967" s="176"/>
      <c r="D967" s="176"/>
      <c r="E967" s="176"/>
      <c r="F967" s="176"/>
      <c r="G967" s="175"/>
      <c r="H967" s="175"/>
      <c r="I967" s="175"/>
      <c r="J967" s="175"/>
      <c r="L967" s="175"/>
      <c r="T967" s="176"/>
      <c r="U967" s="176"/>
      <c r="V967" s="176"/>
      <c r="W967" s="176"/>
      <c r="X967" s="175"/>
      <c r="Y967" s="175"/>
      <c r="Z967" s="175"/>
      <c r="AA967" s="175"/>
      <c r="AC967" s="175"/>
      <c r="AL967" s="106"/>
      <c r="AM967" s="104"/>
      <c r="AN967" s="104"/>
      <c r="AO967" s="104"/>
      <c r="AP967" s="104"/>
      <c r="AQ967" s="104"/>
      <c r="AR967" s="104"/>
      <c r="AS967" s="104"/>
      <c r="AT967" s="104"/>
      <c r="AU967" s="104"/>
      <c r="AV967" s="104"/>
    </row>
    <row r="968" spans="3:48" x14ac:dyDescent="0.35">
      <c r="C968" s="176"/>
      <c r="D968" s="176"/>
      <c r="E968" s="176"/>
      <c r="F968" s="176"/>
      <c r="G968" s="175"/>
      <c r="H968" s="175"/>
      <c r="I968" s="175"/>
      <c r="J968" s="175"/>
      <c r="L968" s="175"/>
      <c r="T968" s="176"/>
      <c r="U968" s="176"/>
      <c r="V968" s="176"/>
      <c r="W968" s="176"/>
      <c r="X968" s="175"/>
      <c r="Y968" s="175"/>
      <c r="Z968" s="175"/>
      <c r="AA968" s="175"/>
      <c r="AC968" s="175"/>
      <c r="AL968" s="106"/>
      <c r="AM968" s="104"/>
      <c r="AN968" s="104"/>
      <c r="AO968" s="104"/>
      <c r="AP968" s="104"/>
      <c r="AQ968" s="104"/>
      <c r="AR968" s="104"/>
      <c r="AS968" s="104"/>
      <c r="AT968" s="104"/>
      <c r="AU968" s="104"/>
      <c r="AV968" s="104"/>
    </row>
    <row r="969" spans="3:48" x14ac:dyDescent="0.35">
      <c r="C969" s="176"/>
      <c r="D969" s="176"/>
      <c r="E969" s="176"/>
      <c r="F969" s="176"/>
      <c r="G969" s="175"/>
      <c r="H969" s="175"/>
      <c r="I969" s="175"/>
      <c r="J969" s="175"/>
      <c r="L969" s="175"/>
      <c r="T969" s="176"/>
      <c r="U969" s="176"/>
      <c r="V969" s="176"/>
      <c r="W969" s="176"/>
      <c r="X969" s="175"/>
      <c r="Y969" s="175"/>
      <c r="Z969" s="175"/>
      <c r="AA969" s="175"/>
      <c r="AC969" s="175"/>
      <c r="AL969" s="106"/>
      <c r="AM969" s="104"/>
      <c r="AN969" s="104"/>
      <c r="AO969" s="104"/>
      <c r="AP969" s="104"/>
      <c r="AQ969" s="104"/>
      <c r="AR969" s="104"/>
      <c r="AS969" s="104"/>
      <c r="AT969" s="104"/>
      <c r="AU969" s="104"/>
      <c r="AV969" s="104"/>
    </row>
    <row r="970" spans="3:48" x14ac:dyDescent="0.35">
      <c r="C970" s="176"/>
      <c r="D970" s="176"/>
      <c r="E970" s="176"/>
      <c r="F970" s="176"/>
      <c r="G970" s="175"/>
      <c r="H970" s="175"/>
      <c r="I970" s="175"/>
      <c r="J970" s="175"/>
      <c r="L970" s="175"/>
      <c r="T970" s="176"/>
      <c r="U970" s="176"/>
      <c r="V970" s="176"/>
      <c r="W970" s="176"/>
      <c r="X970" s="175"/>
      <c r="Y970" s="175"/>
      <c r="Z970" s="175"/>
      <c r="AA970" s="175"/>
      <c r="AC970" s="175"/>
      <c r="AL970" s="106"/>
      <c r="AM970" s="104"/>
      <c r="AN970" s="104"/>
      <c r="AO970" s="104"/>
      <c r="AP970" s="104"/>
      <c r="AQ970" s="104"/>
      <c r="AR970" s="104"/>
      <c r="AS970" s="104"/>
      <c r="AT970" s="104"/>
      <c r="AU970" s="104"/>
      <c r="AV970" s="104"/>
    </row>
    <row r="971" spans="3:48" x14ac:dyDescent="0.35">
      <c r="C971" s="176"/>
      <c r="D971" s="176"/>
      <c r="E971" s="176"/>
      <c r="F971" s="176"/>
      <c r="G971" s="175"/>
      <c r="H971" s="175"/>
      <c r="I971" s="175"/>
      <c r="J971" s="175"/>
      <c r="L971" s="175"/>
      <c r="T971" s="176"/>
      <c r="U971" s="176"/>
      <c r="V971" s="176"/>
      <c r="W971" s="176"/>
      <c r="X971" s="175"/>
      <c r="Y971" s="175"/>
      <c r="Z971" s="175"/>
      <c r="AA971" s="175"/>
      <c r="AC971" s="175"/>
      <c r="AL971" s="106"/>
      <c r="AM971" s="104"/>
      <c r="AN971" s="104"/>
      <c r="AO971" s="104"/>
      <c r="AP971" s="104"/>
      <c r="AQ971" s="104"/>
      <c r="AR971" s="104"/>
      <c r="AS971" s="104"/>
      <c r="AT971" s="104"/>
      <c r="AU971" s="104"/>
      <c r="AV971" s="104"/>
    </row>
    <row r="972" spans="3:48" x14ac:dyDescent="0.35">
      <c r="C972" s="176"/>
      <c r="D972" s="176"/>
      <c r="E972" s="176"/>
      <c r="F972" s="176"/>
      <c r="G972" s="175"/>
      <c r="H972" s="175"/>
      <c r="I972" s="175"/>
      <c r="J972" s="175"/>
      <c r="L972" s="175"/>
      <c r="T972" s="176"/>
      <c r="U972" s="176"/>
      <c r="V972" s="176"/>
      <c r="W972" s="176"/>
      <c r="X972" s="175"/>
      <c r="Y972" s="175"/>
      <c r="Z972" s="175"/>
      <c r="AA972" s="175"/>
      <c r="AC972" s="175"/>
      <c r="AL972" s="106"/>
      <c r="AM972" s="104"/>
      <c r="AN972" s="104"/>
      <c r="AO972" s="104"/>
      <c r="AP972" s="104"/>
      <c r="AQ972" s="104"/>
      <c r="AR972" s="104"/>
      <c r="AS972" s="104"/>
      <c r="AT972" s="104"/>
      <c r="AU972" s="104"/>
      <c r="AV972" s="104"/>
    </row>
    <row r="973" spans="3:48" x14ac:dyDescent="0.35">
      <c r="C973" s="176"/>
      <c r="D973" s="176"/>
      <c r="E973" s="176"/>
      <c r="F973" s="176"/>
      <c r="G973" s="175"/>
      <c r="H973" s="175"/>
      <c r="I973" s="175"/>
      <c r="J973" s="175"/>
      <c r="L973" s="175"/>
      <c r="T973" s="176"/>
      <c r="U973" s="176"/>
      <c r="V973" s="176"/>
      <c r="W973" s="176"/>
      <c r="X973" s="175"/>
      <c r="Y973" s="175"/>
      <c r="Z973" s="175"/>
      <c r="AA973" s="175"/>
      <c r="AC973" s="175"/>
      <c r="AL973" s="106"/>
      <c r="AM973" s="104"/>
      <c r="AN973" s="104"/>
      <c r="AO973" s="104"/>
      <c r="AP973" s="104"/>
      <c r="AQ973" s="104"/>
      <c r="AR973" s="104"/>
      <c r="AS973" s="104"/>
      <c r="AT973" s="104"/>
      <c r="AU973" s="104"/>
      <c r="AV973" s="104"/>
    </row>
    <row r="974" spans="3:48" x14ac:dyDescent="0.35">
      <c r="C974" s="176"/>
      <c r="D974" s="176"/>
      <c r="E974" s="176"/>
      <c r="F974" s="176"/>
      <c r="G974" s="175"/>
      <c r="H974" s="175"/>
      <c r="I974" s="175"/>
      <c r="J974" s="175"/>
      <c r="L974" s="175"/>
      <c r="T974" s="176"/>
      <c r="U974" s="176"/>
      <c r="V974" s="176"/>
      <c r="W974" s="176"/>
      <c r="X974" s="175"/>
      <c r="Y974" s="175"/>
      <c r="Z974" s="175"/>
      <c r="AA974" s="175"/>
      <c r="AC974" s="175"/>
      <c r="AL974" s="106"/>
      <c r="AM974" s="104"/>
      <c r="AN974" s="104"/>
      <c r="AO974" s="104"/>
      <c r="AP974" s="104"/>
      <c r="AQ974" s="104"/>
      <c r="AR974" s="104"/>
      <c r="AS974" s="104"/>
      <c r="AT974" s="104"/>
      <c r="AU974" s="104"/>
      <c r="AV974" s="104"/>
    </row>
    <row r="975" spans="3:48" x14ac:dyDescent="0.35">
      <c r="C975" s="176"/>
      <c r="D975" s="176"/>
      <c r="E975" s="176"/>
      <c r="F975" s="176"/>
      <c r="G975" s="175"/>
      <c r="H975" s="175"/>
      <c r="I975" s="175"/>
      <c r="J975" s="175"/>
      <c r="L975" s="175"/>
      <c r="T975" s="176"/>
      <c r="U975" s="176"/>
      <c r="V975" s="176"/>
      <c r="W975" s="176"/>
      <c r="X975" s="175"/>
      <c r="Y975" s="175"/>
      <c r="Z975" s="175"/>
      <c r="AA975" s="175"/>
      <c r="AC975" s="175"/>
      <c r="AL975" s="106"/>
      <c r="AM975" s="104"/>
      <c r="AN975" s="104"/>
      <c r="AO975" s="104"/>
      <c r="AP975" s="104"/>
      <c r="AQ975" s="104"/>
      <c r="AR975" s="104"/>
      <c r="AS975" s="104"/>
      <c r="AT975" s="104"/>
      <c r="AU975" s="104"/>
      <c r="AV975" s="104"/>
    </row>
    <row r="976" spans="3:48" x14ac:dyDescent="0.35">
      <c r="C976" s="176"/>
      <c r="D976" s="176"/>
      <c r="E976" s="176"/>
      <c r="F976" s="176"/>
      <c r="G976" s="175"/>
      <c r="H976" s="175"/>
      <c r="I976" s="175"/>
      <c r="J976" s="175"/>
      <c r="L976" s="175"/>
      <c r="T976" s="176"/>
      <c r="U976" s="176"/>
      <c r="V976" s="176"/>
      <c r="W976" s="176"/>
      <c r="X976" s="175"/>
      <c r="Y976" s="175"/>
      <c r="Z976" s="175"/>
      <c r="AA976" s="175"/>
      <c r="AC976" s="175"/>
      <c r="AL976" s="106"/>
      <c r="AM976" s="104"/>
      <c r="AN976" s="104"/>
      <c r="AO976" s="104"/>
      <c r="AP976" s="104"/>
      <c r="AQ976" s="104"/>
      <c r="AR976" s="104"/>
      <c r="AS976" s="104"/>
      <c r="AT976" s="104"/>
      <c r="AU976" s="104"/>
      <c r="AV976" s="104"/>
    </row>
    <row r="977" spans="3:48" x14ac:dyDescent="0.35">
      <c r="C977" s="176"/>
      <c r="D977" s="176"/>
      <c r="E977" s="176"/>
      <c r="F977" s="176"/>
      <c r="G977" s="175"/>
      <c r="H977" s="175"/>
      <c r="I977" s="175"/>
      <c r="J977" s="175"/>
      <c r="L977" s="175"/>
      <c r="T977" s="176"/>
      <c r="U977" s="176"/>
      <c r="V977" s="176"/>
      <c r="W977" s="176"/>
      <c r="X977" s="175"/>
      <c r="Y977" s="175"/>
      <c r="Z977" s="175"/>
      <c r="AA977" s="175"/>
      <c r="AC977" s="175"/>
      <c r="AL977" s="106"/>
      <c r="AM977" s="104"/>
      <c r="AN977" s="104"/>
      <c r="AO977" s="104"/>
      <c r="AP977" s="104"/>
      <c r="AQ977" s="104"/>
      <c r="AR977" s="104"/>
      <c r="AS977" s="104"/>
      <c r="AT977" s="104"/>
      <c r="AU977" s="104"/>
      <c r="AV977" s="104"/>
    </row>
    <row r="978" spans="3:48" x14ac:dyDescent="0.35">
      <c r="C978" s="176"/>
      <c r="D978" s="176"/>
      <c r="E978" s="176"/>
      <c r="F978" s="176"/>
      <c r="G978" s="175"/>
      <c r="H978" s="175"/>
      <c r="I978" s="175"/>
      <c r="J978" s="175"/>
      <c r="L978" s="175"/>
      <c r="T978" s="176"/>
      <c r="U978" s="176"/>
      <c r="V978" s="176"/>
      <c r="W978" s="176"/>
      <c r="X978" s="175"/>
      <c r="Y978" s="175"/>
      <c r="Z978" s="175"/>
      <c r="AA978" s="175"/>
      <c r="AC978" s="175"/>
      <c r="AL978" s="106"/>
      <c r="AM978" s="104"/>
      <c r="AN978" s="104"/>
      <c r="AO978" s="104"/>
      <c r="AP978" s="104"/>
      <c r="AQ978" s="104"/>
      <c r="AR978" s="104"/>
      <c r="AS978" s="104"/>
      <c r="AT978" s="104"/>
      <c r="AU978" s="104"/>
      <c r="AV978" s="104"/>
    </row>
    <row r="979" spans="3:48" x14ac:dyDescent="0.35">
      <c r="C979" s="176"/>
      <c r="D979" s="176"/>
      <c r="E979" s="176"/>
      <c r="F979" s="176"/>
      <c r="G979" s="175"/>
      <c r="H979" s="175"/>
      <c r="I979" s="175"/>
      <c r="J979" s="175"/>
      <c r="L979" s="175"/>
      <c r="T979" s="176"/>
      <c r="U979" s="176"/>
      <c r="V979" s="176"/>
      <c r="W979" s="176"/>
      <c r="X979" s="175"/>
      <c r="Y979" s="175"/>
      <c r="Z979" s="175"/>
      <c r="AA979" s="175"/>
      <c r="AC979" s="175"/>
      <c r="AL979" s="106"/>
      <c r="AM979" s="104"/>
      <c r="AN979" s="104"/>
      <c r="AO979" s="104"/>
      <c r="AP979" s="104"/>
      <c r="AQ979" s="104"/>
      <c r="AR979" s="104"/>
      <c r="AS979" s="104"/>
      <c r="AT979" s="104"/>
      <c r="AU979" s="104"/>
      <c r="AV979" s="104"/>
    </row>
    <row r="980" spans="3:48" x14ac:dyDescent="0.35">
      <c r="C980" s="176"/>
      <c r="D980" s="176"/>
      <c r="E980" s="176"/>
      <c r="F980" s="176"/>
      <c r="G980" s="175"/>
      <c r="H980" s="175"/>
      <c r="I980" s="175"/>
      <c r="J980" s="175"/>
      <c r="L980" s="175"/>
      <c r="T980" s="176"/>
      <c r="U980" s="176"/>
      <c r="V980" s="176"/>
      <c r="W980" s="176"/>
      <c r="X980" s="175"/>
      <c r="Y980" s="175"/>
      <c r="Z980" s="175"/>
      <c r="AA980" s="175"/>
      <c r="AC980" s="175"/>
      <c r="AL980" s="106"/>
      <c r="AM980" s="104"/>
      <c r="AN980" s="104"/>
      <c r="AO980" s="104"/>
      <c r="AP980" s="104"/>
      <c r="AQ980" s="104"/>
      <c r="AR980" s="104"/>
      <c r="AS980" s="104"/>
      <c r="AT980" s="104"/>
      <c r="AU980" s="104"/>
      <c r="AV980" s="104"/>
    </row>
    <row r="981" spans="3:48" x14ac:dyDescent="0.35">
      <c r="C981" s="176"/>
      <c r="D981" s="176"/>
      <c r="E981" s="176"/>
      <c r="F981" s="176"/>
      <c r="G981" s="175"/>
      <c r="H981" s="175"/>
      <c r="I981" s="175"/>
      <c r="J981" s="175"/>
      <c r="L981" s="175"/>
      <c r="T981" s="176"/>
      <c r="U981" s="176"/>
      <c r="V981" s="176"/>
      <c r="W981" s="176"/>
      <c r="X981" s="175"/>
      <c r="Y981" s="175"/>
      <c r="Z981" s="175"/>
      <c r="AA981" s="175"/>
      <c r="AC981" s="175"/>
      <c r="AL981" s="106"/>
      <c r="AM981" s="104"/>
      <c r="AN981" s="104"/>
      <c r="AO981" s="104"/>
      <c r="AP981" s="104"/>
      <c r="AQ981" s="104"/>
      <c r="AR981" s="104"/>
      <c r="AS981" s="104"/>
      <c r="AT981" s="104"/>
      <c r="AU981" s="104"/>
      <c r="AV981" s="104"/>
    </row>
    <row r="982" spans="3:48" x14ac:dyDescent="0.35">
      <c r="C982" s="176"/>
      <c r="D982" s="176"/>
      <c r="E982" s="176"/>
      <c r="F982" s="176"/>
      <c r="G982" s="175"/>
      <c r="H982" s="175"/>
      <c r="I982" s="175"/>
      <c r="J982" s="175"/>
      <c r="L982" s="175"/>
      <c r="T982" s="176"/>
      <c r="U982" s="176"/>
      <c r="V982" s="176"/>
      <c r="W982" s="176"/>
      <c r="X982" s="175"/>
      <c r="Y982" s="175"/>
      <c r="Z982" s="175"/>
      <c r="AA982" s="175"/>
      <c r="AC982" s="175"/>
      <c r="AL982" s="106"/>
      <c r="AM982" s="104"/>
      <c r="AN982" s="104"/>
      <c r="AO982" s="104"/>
      <c r="AP982" s="104"/>
      <c r="AQ982" s="104"/>
      <c r="AR982" s="104"/>
      <c r="AS982" s="104"/>
      <c r="AT982" s="104"/>
      <c r="AU982" s="104"/>
      <c r="AV982" s="104"/>
    </row>
    <row r="983" spans="3:48" x14ac:dyDescent="0.35">
      <c r="C983" s="176"/>
      <c r="D983" s="176"/>
      <c r="E983" s="176"/>
      <c r="F983" s="176"/>
      <c r="G983" s="175"/>
      <c r="H983" s="175"/>
      <c r="I983" s="175"/>
      <c r="J983" s="175"/>
      <c r="L983" s="175"/>
      <c r="T983" s="176"/>
      <c r="U983" s="176"/>
      <c r="V983" s="176"/>
      <c r="W983" s="176"/>
      <c r="X983" s="175"/>
      <c r="Y983" s="175"/>
      <c r="Z983" s="175"/>
      <c r="AA983" s="175"/>
      <c r="AC983" s="175"/>
      <c r="AL983" s="106"/>
      <c r="AM983" s="104"/>
      <c r="AN983" s="104"/>
      <c r="AO983" s="104"/>
      <c r="AP983" s="104"/>
      <c r="AQ983" s="104"/>
      <c r="AR983" s="104"/>
      <c r="AS983" s="104"/>
      <c r="AT983" s="104"/>
      <c r="AU983" s="104"/>
      <c r="AV983" s="104"/>
    </row>
    <row r="984" spans="3:48" x14ac:dyDescent="0.35">
      <c r="C984" s="176"/>
      <c r="D984" s="176"/>
      <c r="E984" s="176"/>
      <c r="F984" s="176"/>
      <c r="G984" s="175"/>
      <c r="H984" s="175"/>
      <c r="I984" s="175"/>
      <c r="J984" s="175"/>
      <c r="L984" s="175"/>
      <c r="T984" s="176"/>
      <c r="U984" s="176"/>
      <c r="V984" s="176"/>
      <c r="W984" s="176"/>
      <c r="X984" s="175"/>
      <c r="Y984" s="175"/>
      <c r="Z984" s="175"/>
      <c r="AA984" s="175"/>
      <c r="AC984" s="175"/>
      <c r="AL984" s="106"/>
      <c r="AM984" s="104"/>
      <c r="AN984" s="104"/>
      <c r="AO984" s="104"/>
      <c r="AP984" s="104"/>
      <c r="AQ984" s="104"/>
      <c r="AR984" s="104"/>
      <c r="AS984" s="104"/>
      <c r="AT984" s="104"/>
      <c r="AU984" s="104"/>
      <c r="AV984" s="104"/>
    </row>
    <row r="985" spans="3:48" x14ac:dyDescent="0.35">
      <c r="C985" s="176"/>
      <c r="D985" s="176"/>
      <c r="E985" s="176"/>
      <c r="F985" s="176"/>
      <c r="G985" s="175"/>
      <c r="H985" s="175"/>
      <c r="I985" s="175"/>
      <c r="J985" s="175"/>
      <c r="L985" s="175"/>
      <c r="T985" s="176"/>
      <c r="U985" s="176"/>
      <c r="V985" s="176"/>
      <c r="W985" s="176"/>
      <c r="X985" s="175"/>
      <c r="Y985" s="175"/>
      <c r="Z985" s="175"/>
      <c r="AA985" s="175"/>
      <c r="AC985" s="175"/>
      <c r="AL985" s="106"/>
      <c r="AM985" s="104"/>
      <c r="AN985" s="104"/>
      <c r="AO985" s="104"/>
      <c r="AP985" s="104"/>
      <c r="AQ985" s="104"/>
      <c r="AR985" s="104"/>
      <c r="AS985" s="104"/>
      <c r="AT985" s="104"/>
      <c r="AU985" s="104"/>
      <c r="AV985" s="104"/>
    </row>
    <row r="986" spans="3:48" x14ac:dyDescent="0.35">
      <c r="C986" s="176"/>
      <c r="D986" s="176"/>
      <c r="E986" s="176"/>
      <c r="F986" s="176"/>
      <c r="G986" s="175"/>
      <c r="H986" s="175"/>
      <c r="I986" s="175"/>
      <c r="J986" s="175"/>
      <c r="L986" s="175"/>
      <c r="T986" s="176"/>
      <c r="U986" s="176"/>
      <c r="V986" s="176"/>
      <c r="W986" s="176"/>
      <c r="X986" s="175"/>
      <c r="Y986" s="175"/>
      <c r="Z986" s="175"/>
      <c r="AA986" s="175"/>
      <c r="AC986" s="175"/>
      <c r="AL986" s="106"/>
      <c r="AM986" s="104"/>
      <c r="AN986" s="104"/>
      <c r="AO986" s="104"/>
      <c r="AP986" s="104"/>
      <c r="AQ986" s="104"/>
      <c r="AR986" s="104"/>
      <c r="AS986" s="104"/>
      <c r="AT986" s="104"/>
      <c r="AU986" s="104"/>
      <c r="AV986" s="104"/>
    </row>
    <row r="987" spans="3:48" x14ac:dyDescent="0.35">
      <c r="C987" s="176"/>
      <c r="D987" s="176"/>
      <c r="E987" s="176"/>
      <c r="F987" s="176"/>
      <c r="G987" s="175"/>
      <c r="H987" s="175"/>
      <c r="I987" s="175"/>
      <c r="J987" s="175"/>
      <c r="L987" s="175"/>
      <c r="T987" s="176"/>
      <c r="U987" s="176"/>
      <c r="V987" s="176"/>
      <c r="W987" s="176"/>
      <c r="X987" s="175"/>
      <c r="Y987" s="175"/>
      <c r="Z987" s="175"/>
      <c r="AA987" s="175"/>
      <c r="AC987" s="175"/>
      <c r="AL987" s="106"/>
      <c r="AM987" s="104"/>
      <c r="AN987" s="104"/>
      <c r="AO987" s="104"/>
      <c r="AP987" s="104"/>
      <c r="AQ987" s="104"/>
      <c r="AR987" s="104"/>
      <c r="AS987" s="104"/>
      <c r="AT987" s="104"/>
      <c r="AU987" s="104"/>
      <c r="AV987" s="104"/>
    </row>
    <row r="988" spans="3:48" x14ac:dyDescent="0.35">
      <c r="C988" s="176"/>
      <c r="D988" s="176"/>
      <c r="E988" s="176"/>
      <c r="F988" s="176"/>
      <c r="G988" s="175"/>
      <c r="H988" s="175"/>
      <c r="I988" s="175"/>
      <c r="J988" s="175"/>
      <c r="L988" s="175"/>
      <c r="T988" s="176"/>
      <c r="U988" s="176"/>
      <c r="V988" s="176"/>
      <c r="W988" s="176"/>
      <c r="X988" s="175"/>
      <c r="Y988" s="175"/>
      <c r="Z988" s="175"/>
      <c r="AA988" s="175"/>
      <c r="AC988" s="175"/>
      <c r="AL988" s="106"/>
      <c r="AM988" s="104"/>
      <c r="AN988" s="104"/>
      <c r="AO988" s="104"/>
      <c r="AP988" s="104"/>
      <c r="AQ988" s="104"/>
      <c r="AR988" s="104"/>
      <c r="AS988" s="104"/>
      <c r="AT988" s="104"/>
      <c r="AU988" s="104"/>
      <c r="AV988" s="104"/>
    </row>
    <row r="989" spans="3:48" x14ac:dyDescent="0.35">
      <c r="C989" s="176"/>
      <c r="D989" s="176"/>
      <c r="E989" s="176"/>
      <c r="F989" s="176"/>
      <c r="G989" s="175"/>
      <c r="H989" s="175"/>
      <c r="I989" s="175"/>
      <c r="J989" s="175"/>
      <c r="L989" s="175"/>
      <c r="T989" s="176"/>
      <c r="U989" s="176"/>
      <c r="V989" s="176"/>
      <c r="W989" s="176"/>
      <c r="X989" s="175"/>
      <c r="Y989" s="175"/>
      <c r="Z989" s="175"/>
      <c r="AA989" s="175"/>
      <c r="AC989" s="175"/>
      <c r="AL989" s="106"/>
      <c r="AM989" s="104"/>
      <c r="AN989" s="104"/>
      <c r="AO989" s="104"/>
      <c r="AP989" s="104"/>
      <c r="AQ989" s="104"/>
      <c r="AR989" s="104"/>
      <c r="AS989" s="104"/>
      <c r="AT989" s="104"/>
      <c r="AU989" s="104"/>
      <c r="AV989" s="104"/>
    </row>
    <row r="990" spans="3:48" x14ac:dyDescent="0.35">
      <c r="C990" s="176"/>
      <c r="D990" s="176"/>
      <c r="E990" s="176"/>
      <c r="F990" s="176"/>
      <c r="G990" s="175"/>
      <c r="H990" s="175"/>
      <c r="I990" s="175"/>
      <c r="J990" s="175"/>
      <c r="L990" s="175"/>
      <c r="T990" s="176"/>
      <c r="U990" s="176"/>
      <c r="V990" s="176"/>
      <c r="W990" s="176"/>
      <c r="X990" s="175"/>
      <c r="Y990" s="175"/>
      <c r="Z990" s="175"/>
      <c r="AA990" s="175"/>
      <c r="AC990" s="175"/>
      <c r="AL990" s="106"/>
      <c r="AM990" s="104"/>
      <c r="AN990" s="104"/>
      <c r="AO990" s="104"/>
      <c r="AP990" s="104"/>
      <c r="AQ990" s="104"/>
      <c r="AR990" s="104"/>
      <c r="AS990" s="104"/>
      <c r="AT990" s="104"/>
      <c r="AU990" s="104"/>
      <c r="AV990" s="104"/>
    </row>
    <row r="991" spans="3:48" x14ac:dyDescent="0.35">
      <c r="C991" s="176"/>
      <c r="D991" s="176"/>
      <c r="E991" s="176"/>
      <c r="F991" s="176"/>
      <c r="G991" s="175"/>
      <c r="H991" s="175"/>
      <c r="I991" s="175"/>
      <c r="J991" s="175"/>
      <c r="L991" s="175"/>
      <c r="T991" s="176"/>
      <c r="U991" s="176"/>
      <c r="V991" s="176"/>
      <c r="W991" s="176"/>
      <c r="X991" s="175"/>
      <c r="Y991" s="175"/>
      <c r="Z991" s="175"/>
      <c r="AA991" s="175"/>
      <c r="AC991" s="175"/>
      <c r="AL991" s="106"/>
      <c r="AM991" s="104"/>
      <c r="AN991" s="104"/>
      <c r="AO991" s="104"/>
      <c r="AP991" s="104"/>
      <c r="AQ991" s="104"/>
      <c r="AR991" s="104"/>
      <c r="AS991" s="104"/>
      <c r="AT991" s="104"/>
      <c r="AU991" s="104"/>
      <c r="AV991" s="104"/>
    </row>
    <row r="992" spans="3:48" x14ac:dyDescent="0.35">
      <c r="C992" s="176"/>
      <c r="D992" s="176"/>
      <c r="E992" s="176"/>
      <c r="F992" s="176"/>
      <c r="G992" s="175"/>
      <c r="H992" s="175"/>
      <c r="I992" s="175"/>
      <c r="J992" s="175"/>
      <c r="L992" s="175"/>
      <c r="T992" s="176"/>
      <c r="U992" s="176"/>
      <c r="V992" s="176"/>
      <c r="W992" s="176"/>
      <c r="X992" s="175"/>
      <c r="Y992" s="175"/>
      <c r="Z992" s="175"/>
      <c r="AA992" s="175"/>
      <c r="AC992" s="175"/>
      <c r="AL992" s="106"/>
      <c r="AM992" s="104"/>
      <c r="AN992" s="104"/>
      <c r="AO992" s="104"/>
      <c r="AP992" s="104"/>
      <c r="AQ992" s="104"/>
      <c r="AR992" s="104"/>
      <c r="AS992" s="104"/>
      <c r="AT992" s="104"/>
      <c r="AU992" s="104"/>
      <c r="AV992" s="104"/>
    </row>
    <row r="993" spans="3:48" x14ac:dyDescent="0.35">
      <c r="C993" s="176"/>
      <c r="D993" s="176"/>
      <c r="E993" s="176"/>
      <c r="F993" s="176"/>
      <c r="G993" s="175"/>
      <c r="H993" s="175"/>
      <c r="I993" s="175"/>
      <c r="J993" s="175"/>
      <c r="L993" s="175"/>
      <c r="T993" s="176"/>
      <c r="U993" s="176"/>
      <c r="V993" s="176"/>
      <c r="W993" s="176"/>
      <c r="X993" s="175"/>
      <c r="Y993" s="175"/>
      <c r="Z993" s="175"/>
      <c r="AA993" s="175"/>
      <c r="AC993" s="175"/>
      <c r="AL993" s="106"/>
      <c r="AM993" s="104"/>
      <c r="AN993" s="104"/>
      <c r="AO993" s="104"/>
      <c r="AP993" s="104"/>
      <c r="AQ993" s="104"/>
      <c r="AR993" s="104"/>
      <c r="AS993" s="104"/>
      <c r="AT993" s="104"/>
      <c r="AU993" s="104"/>
      <c r="AV993" s="104"/>
    </row>
    <row r="994" spans="3:48" x14ac:dyDescent="0.35">
      <c r="C994" s="176"/>
      <c r="D994" s="176"/>
      <c r="E994" s="176"/>
      <c r="F994" s="176"/>
      <c r="G994" s="175"/>
      <c r="H994" s="175"/>
      <c r="I994" s="175"/>
      <c r="J994" s="175"/>
      <c r="L994" s="175"/>
      <c r="T994" s="176"/>
      <c r="U994" s="176"/>
      <c r="V994" s="176"/>
      <c r="W994" s="176"/>
      <c r="X994" s="175"/>
      <c r="Y994" s="175"/>
      <c r="Z994" s="175"/>
      <c r="AA994" s="175"/>
      <c r="AC994" s="175"/>
      <c r="AL994" s="106"/>
      <c r="AM994" s="104"/>
      <c r="AN994" s="104"/>
      <c r="AO994" s="104"/>
      <c r="AP994" s="104"/>
      <c r="AQ994" s="104"/>
      <c r="AR994" s="104"/>
      <c r="AS994" s="104"/>
      <c r="AT994" s="104"/>
      <c r="AU994" s="104"/>
      <c r="AV994" s="104"/>
    </row>
    <row r="995" spans="3:48" x14ac:dyDescent="0.35">
      <c r="C995" s="176"/>
      <c r="D995" s="176"/>
      <c r="E995" s="176"/>
      <c r="F995" s="176"/>
      <c r="G995" s="175"/>
      <c r="H995" s="175"/>
      <c r="I995" s="175"/>
      <c r="J995" s="175"/>
      <c r="L995" s="175"/>
      <c r="T995" s="176"/>
      <c r="U995" s="176"/>
      <c r="V995" s="176"/>
      <c r="W995" s="176"/>
      <c r="X995" s="175"/>
      <c r="Y995" s="175"/>
      <c r="Z995" s="175"/>
      <c r="AA995" s="175"/>
      <c r="AC995" s="175"/>
      <c r="AL995" s="106"/>
      <c r="AM995" s="104"/>
      <c r="AN995" s="104"/>
      <c r="AO995" s="104"/>
      <c r="AP995" s="104"/>
      <c r="AQ995" s="104"/>
      <c r="AR995" s="104"/>
      <c r="AS995" s="104"/>
      <c r="AT995" s="104"/>
      <c r="AU995" s="104"/>
      <c r="AV995" s="104"/>
    </row>
    <row r="996" spans="3:48" x14ac:dyDescent="0.35">
      <c r="C996" s="176"/>
      <c r="D996" s="176"/>
      <c r="E996" s="176"/>
      <c r="F996" s="176"/>
      <c r="G996" s="175"/>
      <c r="H996" s="175"/>
      <c r="I996" s="175"/>
      <c r="J996" s="175"/>
      <c r="L996" s="175"/>
      <c r="T996" s="176"/>
      <c r="U996" s="176"/>
      <c r="V996" s="176"/>
      <c r="W996" s="176"/>
      <c r="X996" s="175"/>
      <c r="Y996" s="175"/>
      <c r="Z996" s="175"/>
      <c r="AA996" s="175"/>
      <c r="AC996" s="175"/>
      <c r="AL996" s="106"/>
      <c r="AM996" s="104"/>
      <c r="AN996" s="104"/>
      <c r="AO996" s="104"/>
      <c r="AP996" s="104"/>
      <c r="AQ996" s="104"/>
      <c r="AR996" s="104"/>
      <c r="AS996" s="104"/>
      <c r="AT996" s="104"/>
      <c r="AU996" s="104"/>
      <c r="AV996" s="104"/>
    </row>
    <row r="997" spans="3:48" x14ac:dyDescent="0.35">
      <c r="C997" s="176"/>
      <c r="D997" s="176"/>
      <c r="E997" s="176"/>
      <c r="F997" s="176"/>
      <c r="G997" s="175"/>
      <c r="H997" s="175"/>
      <c r="I997" s="175"/>
      <c r="J997" s="175"/>
      <c r="L997" s="175"/>
      <c r="T997" s="176"/>
      <c r="U997" s="176"/>
      <c r="V997" s="176"/>
      <c r="W997" s="176"/>
      <c r="X997" s="175"/>
      <c r="Y997" s="175"/>
      <c r="Z997" s="175"/>
      <c r="AA997" s="175"/>
      <c r="AC997" s="175"/>
      <c r="AL997" s="106"/>
      <c r="AM997" s="104"/>
      <c r="AN997" s="104"/>
      <c r="AO997" s="104"/>
      <c r="AP997" s="104"/>
      <c r="AQ997" s="104"/>
      <c r="AR997" s="104"/>
      <c r="AS997" s="104"/>
      <c r="AT997" s="104"/>
      <c r="AU997" s="104"/>
      <c r="AV997" s="104"/>
    </row>
    <row r="998" spans="3:48" x14ac:dyDescent="0.35">
      <c r="C998" s="176"/>
      <c r="D998" s="176"/>
      <c r="E998" s="176"/>
      <c r="F998" s="176"/>
      <c r="G998" s="175"/>
      <c r="H998" s="175"/>
      <c r="I998" s="175"/>
      <c r="J998" s="175"/>
      <c r="L998" s="175"/>
      <c r="T998" s="176"/>
      <c r="U998" s="176"/>
      <c r="V998" s="176"/>
      <c r="W998" s="176"/>
      <c r="X998" s="175"/>
      <c r="Y998" s="175"/>
      <c r="Z998" s="175"/>
      <c r="AA998" s="175"/>
      <c r="AC998" s="175"/>
      <c r="AL998" s="106"/>
      <c r="AM998" s="104"/>
      <c r="AN998" s="104"/>
      <c r="AO998" s="104"/>
      <c r="AP998" s="104"/>
      <c r="AQ998" s="104"/>
      <c r="AR998" s="104"/>
      <c r="AS998" s="104"/>
      <c r="AT998" s="104"/>
      <c r="AU998" s="104"/>
      <c r="AV998" s="104"/>
    </row>
    <row r="999" spans="3:48" x14ac:dyDescent="0.35">
      <c r="C999" s="176"/>
      <c r="D999" s="176"/>
      <c r="E999" s="176"/>
      <c r="F999" s="176"/>
      <c r="G999" s="175"/>
      <c r="H999" s="175"/>
      <c r="I999" s="175"/>
      <c r="J999" s="175"/>
      <c r="L999" s="175"/>
      <c r="T999" s="176"/>
      <c r="U999" s="176"/>
      <c r="V999" s="176"/>
      <c r="W999" s="176"/>
      <c r="X999" s="175"/>
      <c r="Y999" s="175"/>
      <c r="Z999" s="175"/>
      <c r="AA999" s="175"/>
      <c r="AC999" s="175"/>
      <c r="AL999" s="106"/>
      <c r="AM999" s="104"/>
      <c r="AN999" s="104"/>
      <c r="AO999" s="104"/>
      <c r="AP999" s="104"/>
      <c r="AQ999" s="104"/>
      <c r="AR999" s="104"/>
      <c r="AS999" s="104"/>
      <c r="AT999" s="104"/>
      <c r="AU999" s="104"/>
      <c r="AV999" s="104"/>
    </row>
    <row r="1000" spans="3:48" x14ac:dyDescent="0.35">
      <c r="C1000" s="176"/>
      <c r="D1000" s="176"/>
      <c r="E1000" s="176"/>
      <c r="F1000" s="176"/>
      <c r="G1000" s="175"/>
      <c r="H1000" s="175"/>
      <c r="I1000" s="175"/>
      <c r="J1000" s="175"/>
      <c r="L1000" s="175"/>
      <c r="T1000" s="176"/>
      <c r="U1000" s="176"/>
      <c r="V1000" s="176"/>
      <c r="W1000" s="176"/>
      <c r="X1000" s="175"/>
      <c r="Y1000" s="175"/>
      <c r="Z1000" s="175"/>
      <c r="AA1000" s="175"/>
      <c r="AC1000" s="175"/>
      <c r="AL1000" s="106"/>
      <c r="AM1000" s="104"/>
      <c r="AN1000" s="104"/>
      <c r="AO1000" s="104"/>
      <c r="AP1000" s="104"/>
      <c r="AQ1000" s="104"/>
      <c r="AR1000" s="104"/>
      <c r="AS1000" s="104"/>
      <c r="AT1000" s="104"/>
      <c r="AU1000" s="104"/>
      <c r="AV1000" s="104"/>
    </row>
    <row r="1001" spans="3:48" x14ac:dyDescent="0.35">
      <c r="C1001" s="176"/>
      <c r="D1001" s="176"/>
      <c r="E1001" s="176"/>
      <c r="F1001" s="176"/>
      <c r="G1001" s="175"/>
      <c r="H1001" s="175"/>
      <c r="I1001" s="175"/>
      <c r="J1001" s="175"/>
      <c r="L1001" s="175"/>
      <c r="T1001" s="176"/>
      <c r="U1001" s="176"/>
      <c r="V1001" s="176"/>
      <c r="W1001" s="176"/>
      <c r="X1001" s="175"/>
      <c r="Y1001" s="175"/>
      <c r="Z1001" s="175"/>
      <c r="AA1001" s="175"/>
      <c r="AC1001" s="175"/>
      <c r="AL1001" s="106"/>
      <c r="AM1001" s="104"/>
      <c r="AN1001" s="104"/>
      <c r="AO1001" s="104"/>
      <c r="AP1001" s="104"/>
      <c r="AQ1001" s="104"/>
      <c r="AR1001" s="104"/>
      <c r="AS1001" s="104"/>
      <c r="AT1001" s="104"/>
      <c r="AU1001" s="104"/>
      <c r="AV1001" s="104"/>
    </row>
    <row r="1002" spans="3:48" x14ac:dyDescent="0.35">
      <c r="C1002" s="176"/>
      <c r="D1002" s="176"/>
      <c r="E1002" s="176"/>
      <c r="F1002" s="176"/>
      <c r="G1002" s="175"/>
      <c r="H1002" s="175"/>
      <c r="I1002" s="175"/>
      <c r="J1002" s="175"/>
      <c r="L1002" s="175"/>
      <c r="T1002" s="176"/>
      <c r="U1002" s="176"/>
      <c r="V1002" s="176"/>
      <c r="W1002" s="176"/>
      <c r="X1002" s="175"/>
      <c r="Y1002" s="175"/>
      <c r="Z1002" s="175"/>
      <c r="AA1002" s="175"/>
      <c r="AC1002" s="175"/>
      <c r="AL1002" s="106"/>
      <c r="AM1002" s="104"/>
      <c r="AN1002" s="104"/>
      <c r="AO1002" s="104"/>
      <c r="AP1002" s="104"/>
      <c r="AQ1002" s="104"/>
      <c r="AR1002" s="104"/>
      <c r="AS1002" s="104"/>
      <c r="AT1002" s="104"/>
      <c r="AU1002" s="104"/>
      <c r="AV1002" s="104"/>
    </row>
    <row r="1003" spans="3:48" x14ac:dyDescent="0.35">
      <c r="C1003" s="176"/>
      <c r="D1003" s="176"/>
      <c r="E1003" s="176"/>
      <c r="F1003" s="176"/>
      <c r="G1003" s="175"/>
      <c r="H1003" s="175"/>
      <c r="I1003" s="175"/>
      <c r="J1003" s="175"/>
      <c r="L1003" s="175"/>
      <c r="T1003" s="176"/>
      <c r="U1003" s="176"/>
      <c r="V1003" s="176"/>
      <c r="W1003" s="176"/>
      <c r="X1003" s="175"/>
      <c r="Y1003" s="175"/>
      <c r="Z1003" s="175"/>
      <c r="AA1003" s="175"/>
      <c r="AC1003" s="175"/>
      <c r="AL1003" s="106"/>
      <c r="AM1003" s="104"/>
      <c r="AN1003" s="104"/>
      <c r="AO1003" s="104"/>
      <c r="AP1003" s="104"/>
      <c r="AQ1003" s="104"/>
      <c r="AR1003" s="104"/>
      <c r="AS1003" s="104"/>
      <c r="AT1003" s="104"/>
      <c r="AU1003" s="104"/>
      <c r="AV1003" s="104"/>
    </row>
    <row r="1004" spans="3:48" x14ac:dyDescent="0.35">
      <c r="C1004" s="176"/>
      <c r="D1004" s="176"/>
      <c r="E1004" s="176"/>
      <c r="F1004" s="176"/>
      <c r="G1004" s="175"/>
      <c r="H1004" s="175"/>
      <c r="I1004" s="175"/>
      <c r="J1004" s="175"/>
      <c r="L1004" s="175"/>
      <c r="T1004" s="176"/>
      <c r="U1004" s="176"/>
      <c r="V1004" s="176"/>
      <c r="W1004" s="176"/>
      <c r="X1004" s="175"/>
      <c r="Y1004" s="175"/>
      <c r="Z1004" s="175"/>
      <c r="AA1004" s="175"/>
      <c r="AC1004" s="175"/>
      <c r="AL1004" s="106"/>
      <c r="AM1004" s="104"/>
      <c r="AN1004" s="104"/>
      <c r="AO1004" s="104"/>
      <c r="AP1004" s="104"/>
      <c r="AQ1004" s="104"/>
      <c r="AR1004" s="104"/>
      <c r="AS1004" s="104"/>
      <c r="AT1004" s="104"/>
      <c r="AU1004" s="104"/>
      <c r="AV1004" s="104"/>
    </row>
    <row r="1005" spans="3:48" x14ac:dyDescent="0.35">
      <c r="C1005" s="176"/>
      <c r="D1005" s="176"/>
      <c r="E1005" s="176"/>
      <c r="F1005" s="176"/>
      <c r="G1005" s="175"/>
      <c r="H1005" s="175"/>
      <c r="I1005" s="175"/>
      <c r="J1005" s="175"/>
      <c r="L1005" s="175"/>
      <c r="T1005" s="176"/>
      <c r="U1005" s="176"/>
      <c r="V1005" s="176"/>
      <c r="W1005" s="176"/>
      <c r="X1005" s="175"/>
      <c r="Y1005" s="175"/>
      <c r="Z1005" s="175"/>
      <c r="AA1005" s="175"/>
      <c r="AC1005" s="175"/>
      <c r="AL1005" s="106"/>
      <c r="AM1005" s="104"/>
      <c r="AN1005" s="104"/>
      <c r="AO1005" s="104"/>
      <c r="AP1005" s="104"/>
      <c r="AQ1005" s="104"/>
      <c r="AR1005" s="104"/>
      <c r="AS1005" s="104"/>
      <c r="AT1005" s="104"/>
      <c r="AU1005" s="104"/>
      <c r="AV1005" s="104"/>
    </row>
    <row r="1006" spans="3:48" x14ac:dyDescent="0.35">
      <c r="C1006" s="176"/>
      <c r="D1006" s="176"/>
      <c r="E1006" s="176"/>
      <c r="F1006" s="176"/>
      <c r="G1006" s="175"/>
      <c r="H1006" s="175"/>
      <c r="I1006" s="175"/>
      <c r="J1006" s="175"/>
      <c r="L1006" s="175"/>
      <c r="T1006" s="176"/>
      <c r="U1006" s="176"/>
      <c r="V1006" s="176"/>
      <c r="W1006" s="176"/>
      <c r="X1006" s="175"/>
      <c r="Y1006" s="175"/>
      <c r="Z1006" s="175"/>
      <c r="AA1006" s="175"/>
      <c r="AC1006" s="175"/>
      <c r="AL1006" s="106"/>
      <c r="AM1006" s="104"/>
      <c r="AN1006" s="104"/>
      <c r="AO1006" s="104"/>
      <c r="AP1006" s="104"/>
      <c r="AQ1006" s="104"/>
      <c r="AR1006" s="104"/>
      <c r="AS1006" s="104"/>
      <c r="AT1006" s="104"/>
      <c r="AU1006" s="104"/>
      <c r="AV1006" s="104"/>
    </row>
    <row r="1007" spans="3:48" x14ac:dyDescent="0.35">
      <c r="C1007" s="176"/>
      <c r="D1007" s="176"/>
      <c r="E1007" s="176"/>
      <c r="F1007" s="176"/>
      <c r="G1007" s="175"/>
      <c r="H1007" s="175"/>
      <c r="I1007" s="175"/>
      <c r="J1007" s="175"/>
      <c r="L1007" s="175"/>
      <c r="T1007" s="176"/>
      <c r="U1007" s="176"/>
      <c r="V1007" s="176"/>
      <c r="W1007" s="176"/>
      <c r="X1007" s="175"/>
      <c r="Y1007" s="175"/>
      <c r="Z1007" s="175"/>
      <c r="AA1007" s="175"/>
      <c r="AC1007" s="175"/>
      <c r="AL1007" s="106"/>
      <c r="AM1007" s="104"/>
      <c r="AN1007" s="104"/>
      <c r="AO1007" s="104"/>
      <c r="AP1007" s="104"/>
      <c r="AQ1007" s="104"/>
      <c r="AR1007" s="104"/>
      <c r="AS1007" s="104"/>
      <c r="AT1007" s="104"/>
      <c r="AU1007" s="104"/>
      <c r="AV1007" s="104"/>
    </row>
    <row r="1008" spans="3:48" x14ac:dyDescent="0.35">
      <c r="C1008" s="176"/>
      <c r="D1008" s="176"/>
      <c r="E1008" s="176"/>
      <c r="F1008" s="176"/>
      <c r="G1008" s="175"/>
      <c r="H1008" s="175"/>
      <c r="I1008" s="175"/>
      <c r="J1008" s="175"/>
      <c r="L1008" s="175"/>
      <c r="T1008" s="176"/>
      <c r="U1008" s="176"/>
      <c r="V1008" s="176"/>
      <c r="W1008" s="176"/>
      <c r="X1008" s="175"/>
      <c r="Y1008" s="175"/>
      <c r="Z1008" s="175"/>
      <c r="AA1008" s="175"/>
      <c r="AC1008" s="175"/>
      <c r="AL1008" s="106"/>
      <c r="AM1008" s="104"/>
      <c r="AN1008" s="104"/>
      <c r="AO1008" s="104"/>
      <c r="AP1008" s="104"/>
      <c r="AQ1008" s="104"/>
      <c r="AR1008" s="104"/>
      <c r="AS1008" s="104"/>
      <c r="AT1008" s="104"/>
      <c r="AU1008" s="104"/>
      <c r="AV1008" s="104"/>
    </row>
    <row r="1009" spans="3:48" x14ac:dyDescent="0.35">
      <c r="C1009" s="176"/>
      <c r="D1009" s="176"/>
      <c r="E1009" s="176"/>
      <c r="F1009" s="176"/>
      <c r="G1009" s="175"/>
      <c r="H1009" s="175"/>
      <c r="I1009" s="175"/>
      <c r="J1009" s="175"/>
      <c r="L1009" s="175"/>
      <c r="T1009" s="176"/>
      <c r="U1009" s="176"/>
      <c r="V1009" s="176"/>
      <c r="W1009" s="176"/>
      <c r="X1009" s="175"/>
      <c r="Y1009" s="175"/>
      <c r="Z1009" s="175"/>
      <c r="AA1009" s="175"/>
      <c r="AC1009" s="175"/>
      <c r="AL1009" s="106"/>
      <c r="AM1009" s="104"/>
      <c r="AN1009" s="104"/>
      <c r="AO1009" s="104"/>
      <c r="AP1009" s="104"/>
      <c r="AQ1009" s="104"/>
      <c r="AR1009" s="104"/>
      <c r="AS1009" s="104"/>
      <c r="AT1009" s="104"/>
      <c r="AU1009" s="104"/>
      <c r="AV1009" s="104"/>
    </row>
    <row r="1010" spans="3:48" x14ac:dyDescent="0.35">
      <c r="C1010" s="176"/>
      <c r="D1010" s="176"/>
      <c r="E1010" s="176"/>
      <c r="F1010" s="176"/>
      <c r="G1010" s="175"/>
      <c r="H1010" s="175"/>
      <c r="I1010" s="175"/>
      <c r="J1010" s="175"/>
      <c r="L1010" s="175"/>
      <c r="T1010" s="176"/>
      <c r="U1010" s="176"/>
      <c r="V1010" s="176"/>
      <c r="W1010" s="176"/>
      <c r="X1010" s="175"/>
      <c r="Y1010" s="175"/>
      <c r="Z1010" s="175"/>
      <c r="AA1010" s="175"/>
      <c r="AC1010" s="175"/>
      <c r="AL1010" s="106"/>
      <c r="AM1010" s="104"/>
      <c r="AN1010" s="104"/>
      <c r="AO1010" s="104"/>
      <c r="AP1010" s="104"/>
      <c r="AQ1010" s="104"/>
      <c r="AR1010" s="104"/>
      <c r="AS1010" s="104"/>
      <c r="AT1010" s="104"/>
      <c r="AU1010" s="104"/>
      <c r="AV1010" s="104"/>
    </row>
    <row r="1011" spans="3:48" x14ac:dyDescent="0.35">
      <c r="C1011" s="176"/>
      <c r="D1011" s="176"/>
      <c r="E1011" s="176"/>
      <c r="F1011" s="176"/>
      <c r="G1011" s="175"/>
      <c r="H1011" s="175"/>
      <c r="I1011" s="175"/>
      <c r="J1011" s="175"/>
      <c r="L1011" s="175"/>
      <c r="T1011" s="176"/>
      <c r="U1011" s="176"/>
      <c r="V1011" s="176"/>
      <c r="W1011" s="176"/>
      <c r="X1011" s="175"/>
      <c r="Y1011" s="175"/>
      <c r="Z1011" s="175"/>
      <c r="AA1011" s="175"/>
      <c r="AC1011" s="175"/>
      <c r="AL1011" s="106"/>
      <c r="AM1011" s="104"/>
      <c r="AN1011" s="104"/>
      <c r="AO1011" s="104"/>
      <c r="AP1011" s="104"/>
      <c r="AQ1011" s="104"/>
      <c r="AR1011" s="104"/>
      <c r="AS1011" s="104"/>
      <c r="AT1011" s="104"/>
      <c r="AU1011" s="104"/>
      <c r="AV1011" s="104"/>
    </row>
    <row r="1012" spans="3:48" x14ac:dyDescent="0.35">
      <c r="C1012" s="176"/>
      <c r="D1012" s="176"/>
      <c r="E1012" s="176"/>
      <c r="F1012" s="176"/>
      <c r="G1012" s="175"/>
      <c r="H1012" s="175"/>
      <c r="I1012" s="175"/>
      <c r="J1012" s="175"/>
      <c r="L1012" s="175"/>
      <c r="T1012" s="176"/>
      <c r="U1012" s="176"/>
      <c r="V1012" s="176"/>
      <c r="W1012" s="176"/>
      <c r="X1012" s="175"/>
      <c r="Y1012" s="175"/>
      <c r="Z1012" s="175"/>
      <c r="AA1012" s="175"/>
      <c r="AC1012" s="175"/>
      <c r="AL1012" s="106"/>
      <c r="AM1012" s="104"/>
      <c r="AN1012" s="104"/>
      <c r="AO1012" s="104"/>
      <c r="AP1012" s="104"/>
      <c r="AQ1012" s="104"/>
      <c r="AR1012" s="104"/>
      <c r="AS1012" s="104"/>
      <c r="AT1012" s="104"/>
      <c r="AU1012" s="104"/>
      <c r="AV1012" s="104"/>
    </row>
    <row r="1013" spans="3:48" x14ac:dyDescent="0.35">
      <c r="C1013" s="176"/>
      <c r="D1013" s="176"/>
      <c r="E1013" s="176"/>
      <c r="F1013" s="176"/>
      <c r="G1013" s="175"/>
      <c r="H1013" s="175"/>
      <c r="I1013" s="175"/>
      <c r="J1013" s="175"/>
      <c r="L1013" s="175"/>
      <c r="T1013" s="176"/>
      <c r="U1013" s="176"/>
      <c r="V1013" s="176"/>
      <c r="W1013" s="176"/>
      <c r="X1013" s="175"/>
      <c r="Y1013" s="175"/>
      <c r="Z1013" s="175"/>
      <c r="AA1013" s="175"/>
      <c r="AC1013" s="175"/>
      <c r="AL1013" s="106"/>
      <c r="AM1013" s="104"/>
      <c r="AN1013" s="104"/>
      <c r="AO1013" s="104"/>
      <c r="AP1013" s="104"/>
      <c r="AQ1013" s="104"/>
      <c r="AR1013" s="104"/>
      <c r="AS1013" s="104"/>
      <c r="AT1013" s="104"/>
      <c r="AU1013" s="104"/>
      <c r="AV1013" s="104"/>
    </row>
    <row r="1014" spans="3:48" x14ac:dyDescent="0.35">
      <c r="C1014" s="176"/>
      <c r="D1014" s="176"/>
      <c r="E1014" s="176"/>
      <c r="F1014" s="176"/>
      <c r="G1014" s="175"/>
      <c r="H1014" s="175"/>
      <c r="I1014" s="175"/>
      <c r="J1014" s="175"/>
      <c r="L1014" s="175"/>
      <c r="T1014" s="176"/>
      <c r="U1014" s="176"/>
      <c r="V1014" s="176"/>
      <c r="W1014" s="176"/>
      <c r="X1014" s="175"/>
      <c r="Y1014" s="175"/>
      <c r="Z1014" s="175"/>
      <c r="AA1014" s="175"/>
      <c r="AC1014" s="175"/>
      <c r="AL1014" s="106"/>
      <c r="AM1014" s="104"/>
      <c r="AN1014" s="104"/>
      <c r="AO1014" s="104"/>
      <c r="AP1014" s="104"/>
      <c r="AQ1014" s="104"/>
      <c r="AR1014" s="104"/>
      <c r="AS1014" s="104"/>
      <c r="AT1014" s="104"/>
      <c r="AU1014" s="104"/>
      <c r="AV1014" s="104"/>
    </row>
    <row r="1015" spans="3:48" x14ac:dyDescent="0.35">
      <c r="C1015" s="176"/>
      <c r="D1015" s="176"/>
      <c r="E1015" s="176"/>
      <c r="F1015" s="176"/>
      <c r="G1015" s="175"/>
      <c r="H1015" s="175"/>
      <c r="I1015" s="175"/>
      <c r="J1015" s="175"/>
      <c r="L1015" s="175"/>
      <c r="T1015" s="176"/>
      <c r="U1015" s="176"/>
      <c r="V1015" s="176"/>
      <c r="W1015" s="176"/>
      <c r="X1015" s="175"/>
      <c r="Y1015" s="175"/>
      <c r="Z1015" s="175"/>
      <c r="AA1015" s="175"/>
      <c r="AC1015" s="175"/>
      <c r="AL1015" s="106"/>
      <c r="AM1015" s="104"/>
      <c r="AN1015" s="104"/>
      <c r="AO1015" s="104"/>
      <c r="AP1015" s="104"/>
      <c r="AQ1015" s="104"/>
      <c r="AR1015" s="104"/>
      <c r="AS1015" s="104"/>
      <c r="AT1015" s="104"/>
      <c r="AU1015" s="104"/>
      <c r="AV1015" s="104"/>
    </row>
    <row r="1016" spans="3:48" x14ac:dyDescent="0.35">
      <c r="C1016" s="176"/>
      <c r="D1016" s="176"/>
      <c r="E1016" s="176"/>
      <c r="F1016" s="176"/>
      <c r="G1016" s="175"/>
      <c r="H1016" s="175"/>
      <c r="I1016" s="175"/>
      <c r="J1016" s="175"/>
      <c r="L1016" s="175"/>
      <c r="T1016" s="176"/>
      <c r="U1016" s="176"/>
      <c r="V1016" s="176"/>
      <c r="W1016" s="176"/>
      <c r="X1016" s="175"/>
      <c r="Y1016" s="175"/>
      <c r="Z1016" s="175"/>
      <c r="AA1016" s="175"/>
      <c r="AC1016" s="175"/>
      <c r="AL1016" s="106"/>
      <c r="AM1016" s="104"/>
      <c r="AN1016" s="104"/>
      <c r="AO1016" s="104"/>
      <c r="AP1016" s="104"/>
      <c r="AQ1016" s="104"/>
      <c r="AR1016" s="104"/>
      <c r="AS1016" s="104"/>
      <c r="AT1016" s="104"/>
      <c r="AU1016" s="104"/>
      <c r="AV1016" s="104"/>
    </row>
    <row r="1017" spans="3:48" x14ac:dyDescent="0.35">
      <c r="C1017" s="176"/>
      <c r="D1017" s="176"/>
      <c r="E1017" s="176"/>
      <c r="F1017" s="176"/>
      <c r="G1017" s="175"/>
      <c r="H1017" s="175"/>
      <c r="I1017" s="175"/>
      <c r="J1017" s="175"/>
      <c r="L1017" s="175"/>
      <c r="T1017" s="176"/>
      <c r="U1017" s="176"/>
      <c r="V1017" s="176"/>
      <c r="W1017" s="176"/>
      <c r="X1017" s="175"/>
      <c r="Y1017" s="175"/>
      <c r="Z1017" s="175"/>
      <c r="AA1017" s="175"/>
      <c r="AC1017" s="175"/>
      <c r="AL1017" s="106"/>
      <c r="AM1017" s="104"/>
      <c r="AN1017" s="104"/>
      <c r="AO1017" s="104"/>
      <c r="AP1017" s="104"/>
      <c r="AQ1017" s="104"/>
      <c r="AR1017" s="104"/>
      <c r="AS1017" s="104"/>
      <c r="AT1017" s="104"/>
      <c r="AU1017" s="104"/>
      <c r="AV1017" s="104"/>
    </row>
    <row r="1018" spans="3:48" x14ac:dyDescent="0.35">
      <c r="C1018" s="176"/>
      <c r="D1018" s="176"/>
      <c r="E1018" s="176"/>
      <c r="F1018" s="176"/>
      <c r="G1018" s="175"/>
      <c r="H1018" s="175"/>
      <c r="I1018" s="175"/>
      <c r="J1018" s="175"/>
      <c r="L1018" s="175"/>
      <c r="T1018" s="176"/>
      <c r="U1018" s="176"/>
      <c r="V1018" s="176"/>
      <c r="W1018" s="176"/>
      <c r="X1018" s="175"/>
      <c r="Y1018" s="175"/>
      <c r="Z1018" s="175"/>
      <c r="AA1018" s="175"/>
      <c r="AC1018" s="175"/>
      <c r="AL1018" s="106"/>
      <c r="AM1018" s="104"/>
      <c r="AN1018" s="104"/>
      <c r="AO1018" s="104"/>
      <c r="AP1018" s="104"/>
      <c r="AQ1018" s="104"/>
      <c r="AR1018" s="104"/>
      <c r="AS1018" s="104"/>
      <c r="AT1018" s="104"/>
      <c r="AU1018" s="104"/>
      <c r="AV1018" s="104"/>
    </row>
    <row r="1019" spans="3:48" x14ac:dyDescent="0.35">
      <c r="C1019" s="176"/>
      <c r="D1019" s="176"/>
      <c r="E1019" s="176"/>
      <c r="F1019" s="176"/>
      <c r="G1019" s="175"/>
      <c r="H1019" s="175"/>
      <c r="I1019" s="175"/>
      <c r="J1019" s="175"/>
      <c r="L1019" s="175"/>
      <c r="T1019" s="176"/>
      <c r="U1019" s="176"/>
      <c r="V1019" s="176"/>
      <c r="W1019" s="176"/>
      <c r="X1019" s="175"/>
      <c r="Y1019" s="175"/>
      <c r="Z1019" s="175"/>
      <c r="AA1019" s="175"/>
      <c r="AC1019" s="175"/>
      <c r="AL1019" s="106"/>
      <c r="AM1019" s="104"/>
      <c r="AN1019" s="104"/>
      <c r="AO1019" s="104"/>
      <c r="AP1019" s="104"/>
      <c r="AQ1019" s="104"/>
      <c r="AR1019" s="104"/>
      <c r="AS1019" s="104"/>
      <c r="AT1019" s="104"/>
      <c r="AU1019" s="104"/>
      <c r="AV1019" s="104"/>
    </row>
    <row r="1020" spans="3:48" x14ac:dyDescent="0.35">
      <c r="C1020" s="176"/>
      <c r="D1020" s="176"/>
      <c r="E1020" s="176"/>
      <c r="F1020" s="176"/>
      <c r="G1020" s="175"/>
      <c r="H1020" s="175"/>
      <c r="I1020" s="175"/>
      <c r="J1020" s="175"/>
      <c r="L1020" s="175"/>
      <c r="T1020" s="176"/>
      <c r="U1020" s="176"/>
      <c r="V1020" s="176"/>
      <c r="W1020" s="176"/>
      <c r="X1020" s="175"/>
      <c r="Y1020" s="175"/>
      <c r="Z1020" s="175"/>
      <c r="AA1020" s="175"/>
      <c r="AC1020" s="175"/>
      <c r="AL1020" s="106"/>
      <c r="AM1020" s="104"/>
      <c r="AN1020" s="104"/>
      <c r="AO1020" s="104"/>
      <c r="AP1020" s="104"/>
      <c r="AQ1020" s="104"/>
      <c r="AR1020" s="104"/>
      <c r="AS1020" s="104"/>
      <c r="AT1020" s="104"/>
      <c r="AU1020" s="104"/>
      <c r="AV1020" s="104"/>
    </row>
    <row r="1021" spans="3:48" x14ac:dyDescent="0.35">
      <c r="C1021" s="176"/>
      <c r="D1021" s="176"/>
      <c r="E1021" s="176"/>
      <c r="F1021" s="176"/>
      <c r="G1021" s="175"/>
      <c r="H1021" s="175"/>
      <c r="I1021" s="175"/>
      <c r="J1021" s="175"/>
      <c r="L1021" s="175"/>
      <c r="T1021" s="176"/>
      <c r="U1021" s="176"/>
      <c r="V1021" s="176"/>
      <c r="W1021" s="176"/>
      <c r="X1021" s="175"/>
      <c r="Y1021" s="175"/>
      <c r="Z1021" s="175"/>
      <c r="AA1021" s="175"/>
      <c r="AC1021" s="175"/>
      <c r="AL1021" s="106"/>
      <c r="AM1021" s="104"/>
      <c r="AN1021" s="104"/>
      <c r="AO1021" s="104"/>
      <c r="AP1021" s="104"/>
      <c r="AQ1021" s="104"/>
      <c r="AR1021" s="104"/>
      <c r="AS1021" s="104"/>
      <c r="AT1021" s="104"/>
      <c r="AU1021" s="104"/>
      <c r="AV1021" s="104"/>
    </row>
    <row r="1022" spans="3:48" x14ac:dyDescent="0.35">
      <c r="C1022" s="176"/>
      <c r="D1022" s="176"/>
      <c r="E1022" s="176"/>
      <c r="F1022" s="176"/>
      <c r="G1022" s="175"/>
      <c r="H1022" s="175"/>
      <c r="I1022" s="175"/>
      <c r="J1022" s="175"/>
      <c r="L1022" s="175"/>
      <c r="T1022" s="176"/>
      <c r="U1022" s="176"/>
      <c r="V1022" s="176"/>
      <c r="W1022" s="176"/>
      <c r="X1022" s="175"/>
      <c r="Y1022" s="175"/>
      <c r="Z1022" s="175"/>
      <c r="AA1022" s="175"/>
      <c r="AC1022" s="175"/>
      <c r="AL1022" s="106"/>
      <c r="AM1022" s="104"/>
      <c r="AN1022" s="104"/>
      <c r="AO1022" s="104"/>
      <c r="AP1022" s="104"/>
      <c r="AQ1022" s="104"/>
      <c r="AR1022" s="104"/>
      <c r="AS1022" s="104"/>
      <c r="AT1022" s="104"/>
      <c r="AU1022" s="104"/>
      <c r="AV1022" s="104"/>
    </row>
    <row r="1023" spans="3:48" x14ac:dyDescent="0.35">
      <c r="C1023" s="176"/>
      <c r="D1023" s="176"/>
      <c r="E1023" s="176"/>
      <c r="F1023" s="176"/>
      <c r="G1023" s="175"/>
      <c r="H1023" s="175"/>
      <c r="I1023" s="175"/>
      <c r="J1023" s="175"/>
      <c r="L1023" s="175"/>
      <c r="T1023" s="176"/>
      <c r="U1023" s="176"/>
      <c r="V1023" s="176"/>
      <c r="W1023" s="176"/>
      <c r="X1023" s="175"/>
      <c r="Y1023" s="175"/>
      <c r="Z1023" s="175"/>
      <c r="AA1023" s="175"/>
      <c r="AC1023" s="175"/>
      <c r="AL1023" s="106"/>
      <c r="AM1023" s="104"/>
      <c r="AN1023" s="104"/>
      <c r="AO1023" s="104"/>
      <c r="AP1023" s="104"/>
      <c r="AQ1023" s="104"/>
      <c r="AR1023" s="104"/>
      <c r="AS1023" s="104"/>
      <c r="AT1023" s="104"/>
      <c r="AU1023" s="104"/>
      <c r="AV1023" s="104"/>
    </row>
    <row r="1024" spans="3:48" x14ac:dyDescent="0.35">
      <c r="C1024" s="176"/>
      <c r="D1024" s="176"/>
      <c r="E1024" s="176"/>
      <c r="F1024" s="176"/>
      <c r="G1024" s="175"/>
      <c r="H1024" s="175"/>
      <c r="I1024" s="175"/>
      <c r="J1024" s="175"/>
      <c r="L1024" s="175"/>
      <c r="T1024" s="176"/>
      <c r="U1024" s="176"/>
      <c r="V1024" s="176"/>
      <c r="W1024" s="176"/>
      <c r="X1024" s="175"/>
      <c r="Y1024" s="175"/>
      <c r="Z1024" s="175"/>
      <c r="AA1024" s="175"/>
      <c r="AC1024" s="175"/>
      <c r="AL1024" s="106"/>
      <c r="AM1024" s="104"/>
      <c r="AN1024" s="104"/>
      <c r="AO1024" s="104"/>
      <c r="AP1024" s="104"/>
      <c r="AQ1024" s="104"/>
      <c r="AR1024" s="104"/>
      <c r="AS1024" s="104"/>
      <c r="AT1024" s="104"/>
      <c r="AU1024" s="104"/>
      <c r="AV1024" s="104"/>
    </row>
    <row r="1025" spans="3:48" x14ac:dyDescent="0.35">
      <c r="C1025" s="176"/>
      <c r="D1025" s="176"/>
      <c r="E1025" s="176"/>
      <c r="F1025" s="176"/>
      <c r="G1025" s="175"/>
      <c r="H1025" s="175"/>
      <c r="I1025" s="175"/>
      <c r="J1025" s="175"/>
      <c r="L1025" s="175"/>
      <c r="T1025" s="176"/>
      <c r="U1025" s="176"/>
      <c r="V1025" s="176"/>
      <c r="W1025" s="176"/>
      <c r="X1025" s="175"/>
      <c r="Y1025" s="175"/>
      <c r="Z1025" s="175"/>
      <c r="AA1025" s="175"/>
      <c r="AC1025" s="175"/>
      <c r="AL1025" s="106"/>
      <c r="AM1025" s="104"/>
      <c r="AN1025" s="104"/>
      <c r="AO1025" s="104"/>
      <c r="AP1025" s="104"/>
      <c r="AQ1025" s="104"/>
      <c r="AR1025" s="104"/>
      <c r="AS1025" s="104"/>
      <c r="AT1025" s="104"/>
      <c r="AU1025" s="104"/>
      <c r="AV1025" s="104"/>
    </row>
    <row r="1026" spans="3:48" x14ac:dyDescent="0.35">
      <c r="C1026" s="176"/>
      <c r="D1026" s="176"/>
      <c r="E1026" s="176"/>
      <c r="F1026" s="176"/>
      <c r="G1026" s="175"/>
      <c r="H1026" s="175"/>
      <c r="I1026" s="175"/>
      <c r="J1026" s="175"/>
      <c r="L1026" s="175"/>
      <c r="T1026" s="176"/>
      <c r="U1026" s="176"/>
      <c r="V1026" s="176"/>
      <c r="W1026" s="176"/>
      <c r="X1026" s="175"/>
      <c r="Y1026" s="175"/>
      <c r="Z1026" s="175"/>
      <c r="AA1026" s="175"/>
      <c r="AC1026" s="175"/>
      <c r="AL1026" s="106"/>
      <c r="AM1026" s="104"/>
      <c r="AN1026" s="104"/>
      <c r="AO1026" s="104"/>
      <c r="AP1026" s="104"/>
      <c r="AQ1026" s="104"/>
      <c r="AR1026" s="104"/>
      <c r="AS1026" s="104"/>
      <c r="AT1026" s="104"/>
      <c r="AU1026" s="104"/>
      <c r="AV1026" s="104"/>
    </row>
    <row r="1027" spans="3:48" x14ac:dyDescent="0.35">
      <c r="C1027" s="176"/>
      <c r="D1027" s="176"/>
      <c r="E1027" s="176"/>
      <c r="F1027" s="176"/>
      <c r="G1027" s="175"/>
      <c r="H1027" s="175"/>
      <c r="I1027" s="175"/>
      <c r="J1027" s="175"/>
      <c r="L1027" s="175"/>
      <c r="T1027" s="176"/>
      <c r="U1027" s="176"/>
      <c r="V1027" s="176"/>
      <c r="W1027" s="176"/>
      <c r="X1027" s="175"/>
      <c r="Y1027" s="175"/>
      <c r="Z1027" s="175"/>
      <c r="AA1027" s="175"/>
      <c r="AC1027" s="175"/>
      <c r="AL1027" s="106"/>
      <c r="AM1027" s="104"/>
      <c r="AN1027" s="104"/>
      <c r="AO1027" s="104"/>
      <c r="AP1027" s="104"/>
      <c r="AQ1027" s="104"/>
      <c r="AR1027" s="104"/>
      <c r="AS1027" s="104"/>
      <c r="AT1027" s="104"/>
      <c r="AU1027" s="104"/>
      <c r="AV1027" s="104"/>
    </row>
    <row r="1028" spans="3:48" x14ac:dyDescent="0.35">
      <c r="C1028" s="176"/>
      <c r="D1028" s="176"/>
      <c r="E1028" s="176"/>
      <c r="F1028" s="176"/>
      <c r="G1028" s="175"/>
      <c r="H1028" s="175"/>
      <c r="I1028" s="175"/>
      <c r="J1028" s="175"/>
      <c r="L1028" s="175"/>
      <c r="T1028" s="176"/>
      <c r="U1028" s="176"/>
      <c r="V1028" s="176"/>
      <c r="W1028" s="176"/>
      <c r="X1028" s="175"/>
      <c r="Y1028" s="175"/>
      <c r="Z1028" s="175"/>
      <c r="AA1028" s="175"/>
      <c r="AC1028" s="175"/>
      <c r="AL1028" s="106"/>
      <c r="AM1028" s="104"/>
      <c r="AN1028" s="104"/>
      <c r="AO1028" s="104"/>
      <c r="AP1028" s="104"/>
      <c r="AQ1028" s="104"/>
      <c r="AR1028" s="104"/>
      <c r="AS1028" s="104"/>
      <c r="AT1028" s="104"/>
      <c r="AU1028" s="104"/>
      <c r="AV1028" s="104"/>
    </row>
    <row r="1029" spans="3:48" x14ac:dyDescent="0.35">
      <c r="C1029" s="176"/>
      <c r="D1029" s="176"/>
      <c r="E1029" s="176"/>
      <c r="F1029" s="176"/>
      <c r="G1029" s="175"/>
      <c r="H1029" s="175"/>
      <c r="I1029" s="175"/>
      <c r="J1029" s="175"/>
      <c r="L1029" s="175"/>
      <c r="T1029" s="176"/>
      <c r="U1029" s="176"/>
      <c r="V1029" s="176"/>
      <c r="W1029" s="176"/>
      <c r="X1029" s="175"/>
      <c r="Y1029" s="175"/>
      <c r="Z1029" s="175"/>
      <c r="AA1029" s="175"/>
      <c r="AC1029" s="175"/>
      <c r="AL1029" s="106"/>
      <c r="AM1029" s="104"/>
      <c r="AN1029" s="104"/>
      <c r="AO1029" s="104"/>
      <c r="AP1029" s="104"/>
      <c r="AQ1029" s="104"/>
      <c r="AR1029" s="104"/>
      <c r="AS1029" s="104"/>
      <c r="AT1029" s="104"/>
      <c r="AU1029" s="104"/>
      <c r="AV1029" s="104"/>
    </row>
    <row r="1030" spans="3:48" x14ac:dyDescent="0.35">
      <c r="C1030" s="176"/>
      <c r="D1030" s="176"/>
      <c r="E1030" s="176"/>
      <c r="F1030" s="176"/>
      <c r="G1030" s="175"/>
      <c r="H1030" s="175"/>
      <c r="I1030" s="175"/>
      <c r="J1030" s="175"/>
      <c r="L1030" s="175"/>
      <c r="T1030" s="176"/>
      <c r="U1030" s="176"/>
      <c r="V1030" s="176"/>
      <c r="W1030" s="176"/>
      <c r="X1030" s="175"/>
      <c r="Y1030" s="175"/>
      <c r="Z1030" s="175"/>
      <c r="AA1030" s="175"/>
      <c r="AC1030" s="175"/>
      <c r="AL1030" s="106"/>
      <c r="AM1030" s="104"/>
      <c r="AN1030" s="104"/>
      <c r="AO1030" s="104"/>
      <c r="AP1030" s="104"/>
      <c r="AQ1030" s="104"/>
      <c r="AR1030" s="104"/>
      <c r="AS1030" s="104"/>
      <c r="AT1030" s="104"/>
      <c r="AU1030" s="104"/>
      <c r="AV1030" s="104"/>
    </row>
    <row r="1031" spans="3:48" x14ac:dyDescent="0.35">
      <c r="C1031" s="176"/>
      <c r="D1031" s="176"/>
      <c r="E1031" s="176"/>
      <c r="F1031" s="176"/>
      <c r="G1031" s="175"/>
      <c r="H1031" s="175"/>
      <c r="I1031" s="175"/>
      <c r="J1031" s="175"/>
      <c r="L1031" s="175"/>
      <c r="T1031" s="176"/>
      <c r="U1031" s="176"/>
      <c r="V1031" s="176"/>
      <c r="W1031" s="176"/>
      <c r="X1031" s="175"/>
      <c r="Y1031" s="175"/>
      <c r="Z1031" s="175"/>
      <c r="AA1031" s="175"/>
      <c r="AC1031" s="175"/>
      <c r="AL1031" s="106"/>
      <c r="AM1031" s="104"/>
      <c r="AN1031" s="104"/>
      <c r="AO1031" s="104"/>
      <c r="AP1031" s="104"/>
      <c r="AQ1031" s="104"/>
      <c r="AR1031" s="104"/>
      <c r="AS1031" s="104"/>
      <c r="AT1031" s="104"/>
      <c r="AU1031" s="104"/>
      <c r="AV1031" s="104"/>
    </row>
    <row r="1032" spans="3:48" x14ac:dyDescent="0.35">
      <c r="C1032" s="176"/>
      <c r="D1032" s="176"/>
      <c r="E1032" s="176"/>
      <c r="F1032" s="176"/>
      <c r="G1032" s="175"/>
      <c r="H1032" s="175"/>
      <c r="I1032" s="175"/>
      <c r="J1032" s="175"/>
      <c r="L1032" s="175"/>
      <c r="T1032" s="176"/>
      <c r="U1032" s="176"/>
      <c r="V1032" s="176"/>
      <c r="W1032" s="176"/>
      <c r="X1032" s="175"/>
      <c r="Y1032" s="175"/>
      <c r="Z1032" s="175"/>
      <c r="AA1032" s="175"/>
      <c r="AC1032" s="175"/>
      <c r="AL1032" s="106"/>
      <c r="AM1032" s="104"/>
      <c r="AN1032" s="104"/>
      <c r="AO1032" s="104"/>
      <c r="AP1032" s="104"/>
      <c r="AQ1032" s="104"/>
      <c r="AR1032" s="104"/>
      <c r="AS1032" s="104"/>
      <c r="AT1032" s="104"/>
      <c r="AU1032" s="104"/>
      <c r="AV1032" s="104"/>
    </row>
    <row r="1033" spans="3:48" x14ac:dyDescent="0.35">
      <c r="C1033" s="176"/>
      <c r="D1033" s="176"/>
      <c r="E1033" s="176"/>
      <c r="F1033" s="176"/>
      <c r="G1033" s="175"/>
      <c r="H1033" s="175"/>
      <c r="I1033" s="175"/>
      <c r="J1033" s="175"/>
      <c r="L1033" s="175"/>
      <c r="T1033" s="176"/>
      <c r="U1033" s="176"/>
      <c r="V1033" s="176"/>
      <c r="W1033" s="176"/>
      <c r="X1033" s="175"/>
      <c r="Y1033" s="175"/>
      <c r="Z1033" s="175"/>
      <c r="AA1033" s="175"/>
      <c r="AC1033" s="175"/>
      <c r="AL1033" s="106"/>
      <c r="AM1033" s="104"/>
      <c r="AN1033" s="104"/>
      <c r="AO1033" s="104"/>
      <c r="AP1033" s="104"/>
      <c r="AQ1033" s="104"/>
      <c r="AR1033" s="104"/>
      <c r="AS1033" s="104"/>
      <c r="AT1033" s="104"/>
      <c r="AU1033" s="104"/>
      <c r="AV1033" s="104"/>
    </row>
    <row r="1034" spans="3:48" x14ac:dyDescent="0.35">
      <c r="C1034" s="176"/>
      <c r="D1034" s="176"/>
      <c r="E1034" s="176"/>
      <c r="F1034" s="176"/>
      <c r="G1034" s="175"/>
      <c r="H1034" s="175"/>
      <c r="I1034" s="175"/>
      <c r="J1034" s="175"/>
      <c r="L1034" s="175"/>
      <c r="T1034" s="176"/>
      <c r="U1034" s="176"/>
      <c r="V1034" s="176"/>
      <c r="W1034" s="176"/>
      <c r="X1034" s="175"/>
      <c r="Y1034" s="175"/>
      <c r="Z1034" s="175"/>
      <c r="AA1034" s="175"/>
      <c r="AC1034" s="175"/>
      <c r="AL1034" s="106"/>
      <c r="AM1034" s="104"/>
      <c r="AN1034" s="104"/>
      <c r="AO1034" s="104"/>
      <c r="AP1034" s="104"/>
      <c r="AQ1034" s="104"/>
      <c r="AR1034" s="104"/>
      <c r="AS1034" s="104"/>
      <c r="AT1034" s="104"/>
      <c r="AU1034" s="104"/>
      <c r="AV1034" s="104"/>
    </row>
    <row r="1035" spans="3:48" x14ac:dyDescent="0.35">
      <c r="C1035" s="176"/>
      <c r="D1035" s="176"/>
      <c r="E1035" s="176"/>
      <c r="F1035" s="176"/>
      <c r="G1035" s="175"/>
      <c r="H1035" s="175"/>
      <c r="I1035" s="175"/>
      <c r="J1035" s="175"/>
      <c r="L1035" s="175"/>
      <c r="T1035" s="176"/>
      <c r="U1035" s="176"/>
      <c r="V1035" s="176"/>
      <c r="W1035" s="176"/>
      <c r="X1035" s="175"/>
      <c r="Y1035" s="175"/>
      <c r="Z1035" s="175"/>
      <c r="AA1035" s="175"/>
      <c r="AC1035" s="175"/>
      <c r="AL1035" s="106"/>
      <c r="AM1035" s="104"/>
      <c r="AN1035" s="104"/>
      <c r="AO1035" s="104"/>
      <c r="AP1035" s="104"/>
      <c r="AQ1035" s="104"/>
      <c r="AR1035" s="104"/>
      <c r="AS1035" s="104"/>
      <c r="AT1035" s="104"/>
      <c r="AU1035" s="104"/>
      <c r="AV1035" s="104"/>
    </row>
    <row r="1036" spans="3:48" x14ac:dyDescent="0.35">
      <c r="C1036" s="176"/>
      <c r="D1036" s="176"/>
      <c r="E1036" s="176"/>
      <c r="F1036" s="176"/>
      <c r="G1036" s="175"/>
      <c r="H1036" s="175"/>
      <c r="I1036" s="175"/>
      <c r="J1036" s="175"/>
      <c r="L1036" s="175"/>
      <c r="T1036" s="176"/>
      <c r="U1036" s="176"/>
      <c r="V1036" s="176"/>
      <c r="W1036" s="176"/>
      <c r="X1036" s="175"/>
      <c r="Y1036" s="175"/>
      <c r="Z1036" s="175"/>
      <c r="AA1036" s="175"/>
      <c r="AC1036" s="175"/>
      <c r="AL1036" s="106"/>
      <c r="AM1036" s="104"/>
      <c r="AN1036" s="104"/>
      <c r="AO1036" s="104"/>
      <c r="AP1036" s="104"/>
      <c r="AQ1036" s="104"/>
      <c r="AR1036" s="104"/>
      <c r="AS1036" s="104"/>
      <c r="AT1036" s="104"/>
      <c r="AU1036" s="104"/>
      <c r="AV1036" s="104"/>
    </row>
    <row r="1037" spans="3:48" x14ac:dyDescent="0.35">
      <c r="C1037" s="176"/>
      <c r="D1037" s="176"/>
      <c r="E1037" s="176"/>
      <c r="F1037" s="176"/>
      <c r="G1037" s="175"/>
      <c r="H1037" s="175"/>
      <c r="I1037" s="175"/>
      <c r="J1037" s="175"/>
      <c r="L1037" s="175"/>
      <c r="T1037" s="176"/>
      <c r="U1037" s="176"/>
      <c r="V1037" s="176"/>
      <c r="W1037" s="176"/>
      <c r="X1037" s="175"/>
      <c r="Y1037" s="175"/>
      <c r="Z1037" s="175"/>
      <c r="AA1037" s="175"/>
      <c r="AC1037" s="175"/>
      <c r="AL1037" s="106"/>
      <c r="AM1037" s="104"/>
      <c r="AN1037" s="104"/>
      <c r="AO1037" s="104"/>
      <c r="AP1037" s="104"/>
      <c r="AQ1037" s="104"/>
      <c r="AR1037" s="104"/>
      <c r="AS1037" s="104"/>
      <c r="AT1037" s="104"/>
      <c r="AU1037" s="104"/>
      <c r="AV1037" s="104"/>
    </row>
    <row r="1038" spans="3:48" x14ac:dyDescent="0.35">
      <c r="C1038" s="176"/>
      <c r="D1038" s="176"/>
      <c r="E1038" s="176"/>
      <c r="F1038" s="176"/>
      <c r="G1038" s="175"/>
      <c r="H1038" s="175"/>
      <c r="I1038" s="175"/>
      <c r="J1038" s="175"/>
      <c r="L1038" s="175"/>
      <c r="T1038" s="176"/>
      <c r="U1038" s="176"/>
      <c r="V1038" s="176"/>
      <c r="W1038" s="176"/>
      <c r="X1038" s="175"/>
      <c r="Y1038" s="175"/>
      <c r="Z1038" s="175"/>
      <c r="AA1038" s="175"/>
      <c r="AC1038" s="175"/>
      <c r="AL1038" s="106"/>
      <c r="AM1038" s="104"/>
      <c r="AN1038" s="104"/>
      <c r="AO1038" s="104"/>
      <c r="AP1038" s="104"/>
      <c r="AQ1038" s="104"/>
      <c r="AR1038" s="104"/>
      <c r="AS1038" s="104"/>
      <c r="AT1038" s="104"/>
      <c r="AU1038" s="104"/>
      <c r="AV1038" s="104"/>
    </row>
    <row r="1039" spans="3:48" x14ac:dyDescent="0.35">
      <c r="C1039" s="176"/>
      <c r="D1039" s="176"/>
      <c r="E1039" s="176"/>
      <c r="F1039" s="176"/>
      <c r="G1039" s="175"/>
      <c r="H1039" s="175"/>
      <c r="I1039" s="175"/>
      <c r="J1039" s="175"/>
      <c r="L1039" s="175"/>
      <c r="T1039" s="176"/>
      <c r="U1039" s="176"/>
      <c r="V1039" s="176"/>
      <c r="W1039" s="176"/>
      <c r="X1039" s="175"/>
      <c r="Y1039" s="175"/>
      <c r="Z1039" s="175"/>
      <c r="AA1039" s="175"/>
      <c r="AC1039" s="175"/>
      <c r="AL1039" s="106"/>
      <c r="AM1039" s="104"/>
      <c r="AN1039" s="104"/>
      <c r="AO1039" s="104"/>
      <c r="AP1039" s="104"/>
      <c r="AQ1039" s="104"/>
      <c r="AR1039" s="104"/>
      <c r="AS1039" s="104"/>
      <c r="AT1039" s="104"/>
      <c r="AU1039" s="104"/>
      <c r="AV1039" s="104"/>
    </row>
    <row r="1040" spans="3:48" x14ac:dyDescent="0.35">
      <c r="C1040" s="176"/>
      <c r="D1040" s="176"/>
      <c r="E1040" s="176"/>
      <c r="F1040" s="176"/>
      <c r="G1040" s="175"/>
      <c r="H1040" s="175"/>
      <c r="I1040" s="175"/>
      <c r="J1040" s="175"/>
      <c r="L1040" s="175"/>
      <c r="T1040" s="176"/>
      <c r="U1040" s="176"/>
      <c r="V1040" s="176"/>
      <c r="W1040" s="176"/>
      <c r="X1040" s="175"/>
      <c r="Y1040" s="175"/>
      <c r="Z1040" s="175"/>
      <c r="AA1040" s="175"/>
      <c r="AC1040" s="175"/>
      <c r="AL1040" s="106"/>
      <c r="AM1040" s="104"/>
      <c r="AN1040" s="104"/>
      <c r="AO1040" s="104"/>
      <c r="AP1040" s="104"/>
      <c r="AQ1040" s="104"/>
      <c r="AR1040" s="104"/>
      <c r="AS1040" s="104"/>
      <c r="AT1040" s="104"/>
      <c r="AU1040" s="104"/>
      <c r="AV1040" s="104"/>
    </row>
    <row r="1041" spans="3:48" x14ac:dyDescent="0.35">
      <c r="C1041" s="176"/>
      <c r="D1041" s="176"/>
      <c r="E1041" s="176"/>
      <c r="F1041" s="176"/>
      <c r="G1041" s="175"/>
      <c r="H1041" s="175"/>
      <c r="I1041" s="175"/>
      <c r="J1041" s="175"/>
      <c r="L1041" s="175"/>
      <c r="T1041" s="176"/>
      <c r="U1041" s="176"/>
      <c r="V1041" s="176"/>
      <c r="W1041" s="176"/>
      <c r="X1041" s="175"/>
      <c r="Y1041" s="175"/>
      <c r="Z1041" s="175"/>
      <c r="AA1041" s="175"/>
      <c r="AC1041" s="175"/>
      <c r="AL1041" s="106"/>
      <c r="AM1041" s="104"/>
      <c r="AN1041" s="104"/>
      <c r="AO1041" s="104"/>
      <c r="AP1041" s="104"/>
      <c r="AQ1041" s="104"/>
      <c r="AR1041" s="104"/>
      <c r="AS1041" s="104"/>
      <c r="AT1041" s="104"/>
      <c r="AU1041" s="104"/>
      <c r="AV1041" s="104"/>
    </row>
    <row r="1042" spans="3:48" x14ac:dyDescent="0.35">
      <c r="C1042" s="176"/>
      <c r="D1042" s="176"/>
      <c r="E1042" s="176"/>
      <c r="F1042" s="176"/>
      <c r="G1042" s="175"/>
      <c r="H1042" s="175"/>
      <c r="I1042" s="175"/>
      <c r="J1042" s="175"/>
      <c r="L1042" s="175"/>
      <c r="T1042" s="176"/>
      <c r="U1042" s="176"/>
      <c r="V1042" s="176"/>
      <c r="W1042" s="176"/>
      <c r="X1042" s="175"/>
      <c r="Y1042" s="175"/>
      <c r="Z1042" s="175"/>
      <c r="AA1042" s="175"/>
      <c r="AC1042" s="175"/>
      <c r="AL1042" s="106"/>
      <c r="AM1042" s="104"/>
      <c r="AN1042" s="104"/>
      <c r="AO1042" s="104"/>
      <c r="AP1042" s="104"/>
      <c r="AQ1042" s="104"/>
      <c r="AR1042" s="104"/>
      <c r="AS1042" s="104"/>
      <c r="AT1042" s="104"/>
      <c r="AU1042" s="104"/>
      <c r="AV1042" s="104"/>
    </row>
    <row r="1043" spans="3:48" x14ac:dyDescent="0.35">
      <c r="C1043" s="176"/>
      <c r="D1043" s="176"/>
      <c r="E1043" s="176"/>
      <c r="F1043" s="176"/>
      <c r="G1043" s="175"/>
      <c r="H1043" s="175"/>
      <c r="I1043" s="175"/>
      <c r="J1043" s="175"/>
      <c r="L1043" s="175"/>
      <c r="T1043" s="176"/>
      <c r="U1043" s="176"/>
      <c r="V1043" s="176"/>
      <c r="W1043" s="176"/>
      <c r="X1043" s="175"/>
      <c r="Y1043" s="175"/>
      <c r="Z1043" s="175"/>
      <c r="AA1043" s="175"/>
      <c r="AC1043" s="175"/>
      <c r="AL1043" s="106"/>
      <c r="AM1043" s="104"/>
      <c r="AN1043" s="104"/>
      <c r="AO1043" s="104"/>
      <c r="AP1043" s="104"/>
      <c r="AQ1043" s="104"/>
      <c r="AR1043" s="104"/>
      <c r="AS1043" s="104"/>
      <c r="AT1043" s="104"/>
      <c r="AU1043" s="104"/>
      <c r="AV1043" s="104"/>
    </row>
    <row r="1044" spans="3:48" x14ac:dyDescent="0.35">
      <c r="C1044" s="176"/>
      <c r="D1044" s="176"/>
      <c r="E1044" s="176"/>
      <c r="F1044" s="176"/>
      <c r="G1044" s="175"/>
      <c r="H1044" s="175"/>
      <c r="I1044" s="175"/>
      <c r="J1044" s="175"/>
      <c r="L1044" s="175"/>
      <c r="T1044" s="176"/>
      <c r="U1044" s="176"/>
      <c r="V1044" s="176"/>
      <c r="W1044" s="176"/>
      <c r="X1044" s="175"/>
      <c r="Y1044" s="175"/>
      <c r="Z1044" s="175"/>
      <c r="AA1044" s="175"/>
      <c r="AC1044" s="175"/>
      <c r="AL1044" s="106"/>
      <c r="AM1044" s="104"/>
      <c r="AN1044" s="104"/>
      <c r="AO1044" s="104"/>
      <c r="AP1044" s="104"/>
      <c r="AQ1044" s="104"/>
      <c r="AR1044" s="104"/>
      <c r="AS1044" s="104"/>
      <c r="AT1044" s="104"/>
      <c r="AU1044" s="104"/>
      <c r="AV1044" s="104"/>
    </row>
    <row r="1045" spans="3:48" x14ac:dyDescent="0.35">
      <c r="C1045" s="176"/>
      <c r="D1045" s="176"/>
      <c r="E1045" s="176"/>
      <c r="F1045" s="176"/>
      <c r="G1045" s="175"/>
      <c r="H1045" s="175"/>
      <c r="I1045" s="175"/>
      <c r="J1045" s="175"/>
      <c r="L1045" s="175"/>
      <c r="T1045" s="176"/>
      <c r="U1045" s="176"/>
      <c r="V1045" s="176"/>
      <c r="W1045" s="176"/>
      <c r="X1045" s="175"/>
      <c r="Y1045" s="175"/>
      <c r="Z1045" s="175"/>
      <c r="AA1045" s="175"/>
      <c r="AC1045" s="175"/>
      <c r="AL1045" s="106"/>
      <c r="AM1045" s="104"/>
      <c r="AN1045" s="104"/>
      <c r="AO1045" s="104"/>
      <c r="AP1045" s="104"/>
      <c r="AQ1045" s="104"/>
      <c r="AR1045" s="104"/>
      <c r="AS1045" s="104"/>
      <c r="AT1045" s="104"/>
      <c r="AU1045" s="104"/>
      <c r="AV1045" s="104"/>
    </row>
    <row r="1046" spans="3:48" x14ac:dyDescent="0.35">
      <c r="C1046" s="176"/>
      <c r="D1046" s="176"/>
      <c r="E1046" s="176"/>
      <c r="F1046" s="176"/>
      <c r="G1046" s="175"/>
      <c r="H1046" s="175"/>
      <c r="I1046" s="175"/>
      <c r="J1046" s="175"/>
      <c r="L1046" s="175"/>
      <c r="T1046" s="176"/>
      <c r="U1046" s="176"/>
      <c r="V1046" s="176"/>
      <c r="W1046" s="176"/>
      <c r="X1046" s="175"/>
      <c r="Y1046" s="175"/>
      <c r="Z1046" s="175"/>
      <c r="AA1046" s="175"/>
      <c r="AC1046" s="175"/>
      <c r="AL1046" s="106"/>
      <c r="AM1046" s="104"/>
      <c r="AN1046" s="104"/>
      <c r="AO1046" s="104"/>
      <c r="AP1046" s="104"/>
      <c r="AQ1046" s="104"/>
      <c r="AR1046" s="104"/>
      <c r="AS1046" s="104"/>
      <c r="AT1046" s="104"/>
      <c r="AU1046" s="104"/>
      <c r="AV1046" s="104"/>
    </row>
    <row r="1047" spans="3:48" x14ac:dyDescent="0.35">
      <c r="C1047" s="176"/>
      <c r="D1047" s="176"/>
      <c r="E1047" s="176"/>
      <c r="F1047" s="176"/>
      <c r="G1047" s="175"/>
      <c r="H1047" s="175"/>
      <c r="I1047" s="175"/>
      <c r="J1047" s="175"/>
      <c r="L1047" s="175"/>
      <c r="T1047" s="176"/>
      <c r="U1047" s="176"/>
      <c r="V1047" s="176"/>
      <c r="W1047" s="176"/>
      <c r="X1047" s="175"/>
      <c r="Y1047" s="175"/>
      <c r="Z1047" s="175"/>
      <c r="AA1047" s="175"/>
      <c r="AC1047" s="175"/>
      <c r="AL1047" s="106"/>
      <c r="AM1047" s="104"/>
      <c r="AN1047" s="104"/>
      <c r="AO1047" s="104"/>
      <c r="AP1047" s="104"/>
      <c r="AQ1047" s="104"/>
      <c r="AR1047" s="104"/>
      <c r="AS1047" s="104"/>
      <c r="AT1047" s="104"/>
      <c r="AU1047" s="104"/>
      <c r="AV1047" s="104"/>
    </row>
    <row r="1048" spans="3:48" x14ac:dyDescent="0.35">
      <c r="C1048" s="176"/>
      <c r="D1048" s="176"/>
      <c r="E1048" s="176"/>
      <c r="F1048" s="176"/>
      <c r="G1048" s="175"/>
      <c r="H1048" s="175"/>
      <c r="I1048" s="175"/>
      <c r="J1048" s="175"/>
      <c r="L1048" s="175"/>
      <c r="T1048" s="176"/>
      <c r="U1048" s="176"/>
      <c r="V1048" s="176"/>
      <c r="W1048" s="176"/>
      <c r="X1048" s="175"/>
      <c r="Y1048" s="175"/>
      <c r="Z1048" s="175"/>
      <c r="AA1048" s="175"/>
      <c r="AC1048" s="175"/>
      <c r="AL1048" s="106"/>
      <c r="AM1048" s="104"/>
      <c r="AN1048" s="104"/>
      <c r="AO1048" s="104"/>
      <c r="AP1048" s="104"/>
      <c r="AQ1048" s="104"/>
      <c r="AR1048" s="104"/>
      <c r="AS1048" s="104"/>
      <c r="AT1048" s="104"/>
      <c r="AU1048" s="104"/>
      <c r="AV1048" s="104"/>
    </row>
    <row r="1049" spans="3:48" x14ac:dyDescent="0.35">
      <c r="C1049" s="176"/>
      <c r="D1049" s="176"/>
      <c r="E1049" s="176"/>
      <c r="F1049" s="176"/>
      <c r="G1049" s="175"/>
      <c r="H1049" s="175"/>
      <c r="I1049" s="175"/>
      <c r="J1049" s="175"/>
      <c r="L1049" s="175"/>
      <c r="T1049" s="176"/>
      <c r="U1049" s="176"/>
      <c r="V1049" s="176"/>
      <c r="W1049" s="176"/>
      <c r="X1049" s="175"/>
      <c r="Y1049" s="175"/>
      <c r="Z1049" s="175"/>
      <c r="AA1049" s="175"/>
      <c r="AC1049" s="175"/>
      <c r="AL1049" s="106"/>
      <c r="AM1049" s="104"/>
      <c r="AN1049" s="104"/>
      <c r="AO1049" s="104"/>
      <c r="AP1049" s="104"/>
      <c r="AQ1049" s="104"/>
      <c r="AR1049" s="104"/>
      <c r="AS1049" s="104"/>
      <c r="AT1049" s="104"/>
      <c r="AU1049" s="104"/>
      <c r="AV1049" s="104"/>
    </row>
    <row r="1050" spans="3:48" x14ac:dyDescent="0.35">
      <c r="C1050" s="176"/>
      <c r="D1050" s="176"/>
      <c r="E1050" s="176"/>
      <c r="F1050" s="176"/>
      <c r="G1050" s="175"/>
      <c r="H1050" s="175"/>
      <c r="I1050" s="175"/>
      <c r="J1050" s="175"/>
      <c r="L1050" s="175"/>
      <c r="T1050" s="176"/>
      <c r="U1050" s="176"/>
      <c r="V1050" s="176"/>
      <c r="W1050" s="176"/>
      <c r="X1050" s="175"/>
      <c r="Y1050" s="175"/>
      <c r="Z1050" s="175"/>
      <c r="AA1050" s="175"/>
      <c r="AC1050" s="175"/>
      <c r="AL1050" s="106"/>
      <c r="AM1050" s="104"/>
      <c r="AN1050" s="104"/>
      <c r="AO1050" s="104"/>
      <c r="AP1050" s="104"/>
      <c r="AQ1050" s="104"/>
      <c r="AR1050" s="104"/>
      <c r="AS1050" s="104"/>
      <c r="AT1050" s="104"/>
      <c r="AU1050" s="104"/>
      <c r="AV1050" s="104"/>
    </row>
    <row r="1051" spans="3:48" x14ac:dyDescent="0.35">
      <c r="C1051" s="176"/>
      <c r="D1051" s="176"/>
      <c r="E1051" s="176"/>
      <c r="F1051" s="176"/>
      <c r="G1051" s="175"/>
      <c r="H1051" s="175"/>
      <c r="I1051" s="175"/>
      <c r="J1051" s="175"/>
      <c r="L1051" s="175"/>
      <c r="T1051" s="176"/>
      <c r="U1051" s="176"/>
      <c r="V1051" s="176"/>
      <c r="W1051" s="176"/>
      <c r="X1051" s="175"/>
      <c r="Y1051" s="175"/>
      <c r="Z1051" s="175"/>
      <c r="AA1051" s="175"/>
      <c r="AC1051" s="175"/>
      <c r="AL1051" s="106"/>
      <c r="AM1051" s="104"/>
      <c r="AN1051" s="104"/>
      <c r="AO1051" s="104"/>
      <c r="AP1051" s="104"/>
      <c r="AQ1051" s="104"/>
      <c r="AR1051" s="104"/>
      <c r="AS1051" s="104"/>
      <c r="AT1051" s="104"/>
      <c r="AU1051" s="104"/>
      <c r="AV1051" s="104"/>
    </row>
    <row r="1052" spans="3:48" x14ac:dyDescent="0.35">
      <c r="C1052" s="176"/>
      <c r="D1052" s="176"/>
      <c r="E1052" s="176"/>
      <c r="F1052" s="176"/>
      <c r="G1052" s="175"/>
      <c r="H1052" s="175"/>
      <c r="I1052" s="175"/>
      <c r="J1052" s="175"/>
      <c r="L1052" s="175"/>
      <c r="T1052" s="176"/>
      <c r="U1052" s="176"/>
      <c r="V1052" s="176"/>
      <c r="W1052" s="176"/>
      <c r="X1052" s="175"/>
      <c r="Y1052" s="175"/>
      <c r="Z1052" s="175"/>
      <c r="AA1052" s="175"/>
      <c r="AC1052" s="175"/>
      <c r="AL1052" s="106"/>
      <c r="AM1052" s="104"/>
      <c r="AN1052" s="104"/>
      <c r="AO1052" s="104"/>
      <c r="AP1052" s="104"/>
      <c r="AQ1052" s="104"/>
      <c r="AR1052" s="104"/>
      <c r="AS1052" s="104"/>
      <c r="AT1052" s="104"/>
      <c r="AU1052" s="104"/>
      <c r="AV1052" s="104"/>
    </row>
    <row r="1053" spans="3:48" x14ac:dyDescent="0.35">
      <c r="C1053" s="176"/>
      <c r="D1053" s="176"/>
      <c r="E1053" s="176"/>
      <c r="F1053" s="176"/>
      <c r="G1053" s="175"/>
      <c r="H1053" s="175"/>
      <c r="I1053" s="175"/>
      <c r="J1053" s="175"/>
      <c r="L1053" s="175"/>
      <c r="T1053" s="176"/>
      <c r="U1053" s="176"/>
      <c r="V1053" s="176"/>
      <c r="W1053" s="176"/>
      <c r="X1053" s="175"/>
      <c r="Y1053" s="175"/>
      <c r="Z1053" s="175"/>
      <c r="AA1053" s="175"/>
      <c r="AC1053" s="175"/>
      <c r="AL1053" s="106"/>
      <c r="AM1053" s="104"/>
      <c r="AN1053" s="104"/>
      <c r="AO1053" s="104"/>
      <c r="AP1053" s="104"/>
      <c r="AQ1053" s="104"/>
      <c r="AR1053" s="104"/>
      <c r="AS1053" s="104"/>
      <c r="AT1053" s="104"/>
      <c r="AU1053" s="104"/>
      <c r="AV1053" s="104"/>
    </row>
    <row r="1054" spans="3:48" x14ac:dyDescent="0.35">
      <c r="C1054" s="176"/>
      <c r="D1054" s="176"/>
      <c r="E1054" s="176"/>
      <c r="F1054" s="176"/>
      <c r="G1054" s="175"/>
      <c r="H1054" s="175"/>
      <c r="I1054" s="175"/>
      <c r="J1054" s="175"/>
      <c r="L1054" s="175"/>
      <c r="T1054" s="176"/>
      <c r="U1054" s="176"/>
      <c r="V1054" s="176"/>
      <c r="W1054" s="176"/>
      <c r="X1054" s="175"/>
      <c r="Y1054" s="175"/>
      <c r="Z1054" s="175"/>
      <c r="AA1054" s="175"/>
      <c r="AC1054" s="175"/>
      <c r="AL1054" s="106"/>
      <c r="AM1054" s="104"/>
      <c r="AN1054" s="104"/>
      <c r="AO1054" s="104"/>
      <c r="AP1054" s="104"/>
      <c r="AQ1054" s="104"/>
      <c r="AR1054" s="104"/>
      <c r="AS1054" s="104"/>
      <c r="AT1054" s="104"/>
      <c r="AU1054" s="104"/>
      <c r="AV1054" s="104"/>
    </row>
    <row r="1055" spans="3:48" x14ac:dyDescent="0.35">
      <c r="C1055" s="176"/>
      <c r="D1055" s="176"/>
      <c r="E1055" s="176"/>
      <c r="F1055" s="176"/>
      <c r="G1055" s="175"/>
      <c r="H1055" s="175"/>
      <c r="I1055" s="175"/>
      <c r="J1055" s="175"/>
      <c r="L1055" s="175"/>
      <c r="T1055" s="176"/>
      <c r="U1055" s="176"/>
      <c r="V1055" s="176"/>
      <c r="W1055" s="176"/>
      <c r="X1055" s="175"/>
      <c r="Y1055" s="175"/>
      <c r="Z1055" s="175"/>
      <c r="AA1055" s="175"/>
      <c r="AC1055" s="175"/>
      <c r="AL1055" s="106"/>
      <c r="AM1055" s="104"/>
      <c r="AN1055" s="104"/>
      <c r="AO1055" s="104"/>
      <c r="AP1055" s="104"/>
      <c r="AQ1055" s="104"/>
      <c r="AR1055" s="104"/>
      <c r="AS1055" s="104"/>
      <c r="AT1055" s="104"/>
      <c r="AU1055" s="104"/>
      <c r="AV1055" s="104"/>
    </row>
    <row r="1056" spans="3:48" x14ac:dyDescent="0.35">
      <c r="C1056" s="176"/>
      <c r="D1056" s="176"/>
      <c r="E1056" s="176"/>
      <c r="F1056" s="176"/>
      <c r="G1056" s="175"/>
      <c r="H1056" s="175"/>
      <c r="I1056" s="175"/>
      <c r="J1056" s="175"/>
      <c r="L1056" s="175"/>
      <c r="T1056" s="176"/>
      <c r="U1056" s="176"/>
      <c r="V1056" s="176"/>
      <c r="W1056" s="176"/>
      <c r="X1056" s="175"/>
      <c r="Y1056" s="175"/>
      <c r="Z1056" s="175"/>
      <c r="AA1056" s="175"/>
      <c r="AC1056" s="175"/>
      <c r="AL1056" s="106"/>
      <c r="AM1056" s="104"/>
      <c r="AN1056" s="104"/>
      <c r="AO1056" s="104"/>
      <c r="AP1056" s="104"/>
      <c r="AQ1056" s="104"/>
      <c r="AR1056" s="104"/>
      <c r="AS1056" s="104"/>
      <c r="AT1056" s="104"/>
      <c r="AU1056" s="104"/>
      <c r="AV1056" s="104"/>
    </row>
    <row r="1057" spans="3:48" x14ac:dyDescent="0.35">
      <c r="C1057" s="176"/>
      <c r="D1057" s="176"/>
      <c r="E1057" s="176"/>
      <c r="F1057" s="176"/>
      <c r="G1057" s="175"/>
      <c r="H1057" s="175"/>
      <c r="I1057" s="175"/>
      <c r="J1057" s="175"/>
      <c r="L1057" s="175"/>
      <c r="T1057" s="176"/>
      <c r="U1057" s="176"/>
      <c r="V1057" s="176"/>
      <c r="W1057" s="176"/>
      <c r="X1057" s="175"/>
      <c r="Y1057" s="175"/>
      <c r="Z1057" s="175"/>
      <c r="AA1057" s="175"/>
      <c r="AC1057" s="175"/>
      <c r="AL1057" s="106"/>
      <c r="AM1057" s="104"/>
      <c r="AN1057" s="104"/>
      <c r="AO1057" s="104"/>
      <c r="AP1057" s="104"/>
      <c r="AQ1057" s="104"/>
      <c r="AR1057" s="104"/>
      <c r="AS1057" s="104"/>
      <c r="AT1057" s="104"/>
      <c r="AU1057" s="104"/>
      <c r="AV1057" s="104"/>
    </row>
    <row r="1058" spans="3:48" x14ac:dyDescent="0.35">
      <c r="C1058" s="176"/>
      <c r="D1058" s="176"/>
      <c r="E1058" s="176"/>
      <c r="F1058" s="176"/>
      <c r="G1058" s="175"/>
      <c r="H1058" s="175"/>
      <c r="I1058" s="175"/>
      <c r="J1058" s="175"/>
      <c r="L1058" s="175"/>
      <c r="T1058" s="176"/>
      <c r="U1058" s="176"/>
      <c r="V1058" s="176"/>
      <c r="W1058" s="176"/>
      <c r="X1058" s="175"/>
      <c r="Y1058" s="175"/>
      <c r="Z1058" s="175"/>
      <c r="AA1058" s="175"/>
      <c r="AC1058" s="175"/>
      <c r="AL1058" s="106"/>
      <c r="AM1058" s="104"/>
      <c r="AN1058" s="104"/>
      <c r="AO1058" s="104"/>
      <c r="AP1058" s="104"/>
      <c r="AQ1058" s="104"/>
      <c r="AR1058" s="104"/>
      <c r="AS1058" s="104"/>
      <c r="AT1058" s="104"/>
      <c r="AU1058" s="104"/>
      <c r="AV1058" s="104"/>
    </row>
    <row r="1059" spans="3:48" x14ac:dyDescent="0.35">
      <c r="C1059" s="176"/>
      <c r="D1059" s="176"/>
      <c r="E1059" s="176"/>
      <c r="F1059" s="176"/>
      <c r="G1059" s="175"/>
      <c r="H1059" s="175"/>
      <c r="I1059" s="175"/>
      <c r="J1059" s="175"/>
      <c r="L1059" s="175"/>
      <c r="T1059" s="176"/>
      <c r="U1059" s="176"/>
      <c r="V1059" s="176"/>
      <c r="W1059" s="176"/>
      <c r="X1059" s="175"/>
      <c r="Y1059" s="175"/>
      <c r="Z1059" s="175"/>
      <c r="AA1059" s="175"/>
      <c r="AC1059" s="175"/>
      <c r="AL1059" s="106"/>
      <c r="AM1059" s="104"/>
      <c r="AN1059" s="104"/>
      <c r="AO1059" s="104"/>
      <c r="AP1059" s="104"/>
      <c r="AQ1059" s="104"/>
      <c r="AR1059" s="104"/>
      <c r="AS1059" s="104"/>
      <c r="AT1059" s="104"/>
      <c r="AU1059" s="104"/>
      <c r="AV1059" s="104"/>
    </row>
    <row r="1060" spans="3:48" x14ac:dyDescent="0.35">
      <c r="C1060" s="176"/>
      <c r="D1060" s="176"/>
      <c r="E1060" s="176"/>
      <c r="F1060" s="176"/>
      <c r="G1060" s="175"/>
      <c r="H1060" s="175"/>
      <c r="I1060" s="175"/>
      <c r="J1060" s="175"/>
      <c r="L1060" s="175"/>
      <c r="T1060" s="176"/>
      <c r="U1060" s="176"/>
      <c r="V1060" s="176"/>
      <c r="W1060" s="176"/>
      <c r="X1060" s="175"/>
      <c r="Y1060" s="175"/>
      <c r="Z1060" s="175"/>
      <c r="AA1060" s="175"/>
      <c r="AC1060" s="175"/>
      <c r="AL1060" s="106"/>
      <c r="AM1060" s="104"/>
      <c r="AN1060" s="104"/>
      <c r="AO1060" s="104"/>
      <c r="AP1060" s="104"/>
      <c r="AQ1060" s="104"/>
      <c r="AR1060" s="104"/>
      <c r="AS1060" s="104"/>
      <c r="AT1060" s="104"/>
      <c r="AU1060" s="104"/>
      <c r="AV1060" s="104"/>
    </row>
    <row r="1061" spans="3:48" x14ac:dyDescent="0.35">
      <c r="C1061" s="176"/>
      <c r="D1061" s="176"/>
      <c r="E1061" s="176"/>
      <c r="F1061" s="176"/>
      <c r="G1061" s="175"/>
      <c r="H1061" s="175"/>
      <c r="I1061" s="175"/>
      <c r="J1061" s="175"/>
      <c r="L1061" s="175"/>
      <c r="T1061" s="176"/>
      <c r="U1061" s="176"/>
      <c r="V1061" s="176"/>
      <c r="W1061" s="176"/>
      <c r="X1061" s="175"/>
      <c r="Y1061" s="175"/>
      <c r="Z1061" s="175"/>
      <c r="AA1061" s="175"/>
      <c r="AC1061" s="175"/>
      <c r="AL1061" s="106"/>
      <c r="AM1061" s="104"/>
      <c r="AN1061" s="104"/>
      <c r="AO1061" s="104"/>
      <c r="AP1061" s="104"/>
      <c r="AQ1061" s="104"/>
      <c r="AR1061" s="104"/>
      <c r="AS1061" s="104"/>
      <c r="AT1061" s="104"/>
      <c r="AU1061" s="104"/>
      <c r="AV1061" s="104"/>
    </row>
    <row r="1062" spans="3:48" x14ac:dyDescent="0.35">
      <c r="C1062" s="176"/>
      <c r="D1062" s="176"/>
      <c r="E1062" s="176"/>
      <c r="F1062" s="176"/>
      <c r="G1062" s="175"/>
      <c r="H1062" s="175"/>
      <c r="I1062" s="175"/>
      <c r="J1062" s="175"/>
      <c r="L1062" s="175"/>
      <c r="T1062" s="176"/>
      <c r="U1062" s="176"/>
      <c r="V1062" s="176"/>
      <c r="W1062" s="176"/>
      <c r="X1062" s="175"/>
      <c r="Y1062" s="175"/>
      <c r="Z1062" s="175"/>
      <c r="AA1062" s="175"/>
      <c r="AC1062" s="175"/>
      <c r="AL1062" s="106"/>
      <c r="AM1062" s="104"/>
      <c r="AN1062" s="104"/>
      <c r="AO1062" s="104"/>
      <c r="AP1062" s="104"/>
      <c r="AQ1062" s="104"/>
      <c r="AR1062" s="104"/>
      <c r="AS1062" s="104"/>
      <c r="AT1062" s="104"/>
      <c r="AU1062" s="104"/>
      <c r="AV1062" s="104"/>
    </row>
    <row r="1063" spans="3:48" x14ac:dyDescent="0.35">
      <c r="C1063" s="176"/>
      <c r="D1063" s="176"/>
      <c r="E1063" s="176"/>
      <c r="F1063" s="176"/>
      <c r="G1063" s="175"/>
      <c r="H1063" s="175"/>
      <c r="I1063" s="175"/>
      <c r="J1063" s="175"/>
      <c r="L1063" s="175"/>
      <c r="T1063" s="176"/>
      <c r="U1063" s="176"/>
      <c r="V1063" s="176"/>
      <c r="W1063" s="176"/>
      <c r="X1063" s="175"/>
      <c r="Y1063" s="175"/>
      <c r="Z1063" s="175"/>
      <c r="AA1063" s="175"/>
      <c r="AC1063" s="175"/>
      <c r="AL1063" s="106"/>
      <c r="AM1063" s="104"/>
      <c r="AN1063" s="104"/>
      <c r="AO1063" s="104"/>
      <c r="AP1063" s="104"/>
      <c r="AQ1063" s="104"/>
      <c r="AR1063" s="104"/>
      <c r="AS1063" s="104"/>
      <c r="AT1063" s="104"/>
      <c r="AU1063" s="104"/>
      <c r="AV1063" s="104"/>
    </row>
    <row r="1064" spans="3:48" x14ac:dyDescent="0.35">
      <c r="C1064" s="176"/>
      <c r="D1064" s="176"/>
      <c r="E1064" s="176"/>
      <c r="F1064" s="176"/>
      <c r="G1064" s="175"/>
      <c r="H1064" s="175"/>
      <c r="I1064" s="175"/>
      <c r="J1064" s="175"/>
      <c r="L1064" s="175"/>
      <c r="T1064" s="176"/>
      <c r="U1064" s="176"/>
      <c r="V1064" s="176"/>
      <c r="W1064" s="176"/>
      <c r="X1064" s="175"/>
      <c r="Y1064" s="175"/>
      <c r="Z1064" s="175"/>
      <c r="AA1064" s="175"/>
      <c r="AC1064" s="175"/>
      <c r="AL1064" s="106"/>
      <c r="AM1064" s="104"/>
      <c r="AN1064" s="104"/>
      <c r="AO1064" s="104"/>
      <c r="AP1064" s="104"/>
      <c r="AQ1064" s="104"/>
      <c r="AR1064" s="104"/>
      <c r="AS1064" s="104"/>
      <c r="AT1064" s="104"/>
      <c r="AU1064" s="104"/>
      <c r="AV1064" s="104"/>
    </row>
    <row r="1065" spans="3:48" x14ac:dyDescent="0.35">
      <c r="C1065" s="176"/>
      <c r="D1065" s="176"/>
      <c r="E1065" s="176"/>
      <c r="F1065" s="176"/>
      <c r="G1065" s="175"/>
      <c r="H1065" s="175"/>
      <c r="I1065" s="175"/>
      <c r="J1065" s="175"/>
      <c r="L1065" s="175"/>
      <c r="T1065" s="176"/>
      <c r="U1065" s="176"/>
      <c r="V1065" s="176"/>
      <c r="W1065" s="176"/>
      <c r="X1065" s="175"/>
      <c r="Y1065" s="175"/>
      <c r="Z1065" s="175"/>
      <c r="AA1065" s="175"/>
      <c r="AC1065" s="175"/>
      <c r="AL1065" s="106"/>
      <c r="AM1065" s="104"/>
      <c r="AN1065" s="104"/>
      <c r="AO1065" s="104"/>
      <c r="AP1065" s="104"/>
      <c r="AQ1065" s="104"/>
      <c r="AR1065" s="104"/>
      <c r="AS1065" s="104"/>
      <c r="AT1065" s="104"/>
      <c r="AU1065" s="104"/>
      <c r="AV1065" s="104"/>
    </row>
    <row r="1066" spans="3:48" x14ac:dyDescent="0.35">
      <c r="C1066" s="176"/>
      <c r="D1066" s="176"/>
      <c r="E1066" s="176"/>
      <c r="F1066" s="176"/>
      <c r="G1066" s="175"/>
      <c r="H1066" s="175"/>
      <c r="I1066" s="175"/>
      <c r="J1066" s="175"/>
      <c r="L1066" s="175"/>
      <c r="T1066" s="176"/>
      <c r="U1066" s="176"/>
      <c r="V1066" s="176"/>
      <c r="W1066" s="176"/>
      <c r="X1066" s="175"/>
      <c r="Y1066" s="175"/>
      <c r="Z1066" s="175"/>
      <c r="AA1066" s="175"/>
      <c r="AC1066" s="175"/>
      <c r="AL1066" s="106"/>
      <c r="AM1066" s="104"/>
      <c r="AN1066" s="104"/>
      <c r="AO1066" s="104"/>
      <c r="AP1066" s="104"/>
      <c r="AQ1066" s="104"/>
      <c r="AR1066" s="104"/>
      <c r="AS1066" s="104"/>
      <c r="AT1066" s="104"/>
      <c r="AU1066" s="104"/>
      <c r="AV1066" s="104"/>
    </row>
    <row r="1067" spans="3:48" x14ac:dyDescent="0.35">
      <c r="C1067" s="176"/>
      <c r="D1067" s="176"/>
      <c r="E1067" s="176"/>
      <c r="F1067" s="176"/>
      <c r="G1067" s="175"/>
      <c r="H1067" s="175"/>
      <c r="I1067" s="175"/>
      <c r="J1067" s="175"/>
      <c r="L1067" s="175"/>
      <c r="T1067" s="176"/>
      <c r="U1067" s="176"/>
      <c r="V1067" s="176"/>
      <c r="W1067" s="176"/>
      <c r="X1067" s="175"/>
      <c r="Y1067" s="175"/>
      <c r="Z1067" s="175"/>
      <c r="AA1067" s="175"/>
      <c r="AC1067" s="175"/>
      <c r="AL1067" s="106"/>
      <c r="AM1067" s="104"/>
      <c r="AN1067" s="104"/>
      <c r="AO1067" s="104"/>
      <c r="AP1067" s="104"/>
      <c r="AQ1067" s="104"/>
      <c r="AR1067" s="104"/>
      <c r="AS1067" s="104"/>
      <c r="AT1067" s="104"/>
      <c r="AU1067" s="104"/>
      <c r="AV1067" s="104"/>
    </row>
    <row r="1068" spans="3:48" x14ac:dyDescent="0.35">
      <c r="C1068" s="176"/>
      <c r="D1068" s="176"/>
      <c r="E1068" s="176"/>
      <c r="F1068" s="176"/>
      <c r="G1068" s="175"/>
      <c r="H1068" s="175"/>
      <c r="I1068" s="175"/>
      <c r="J1068" s="175"/>
      <c r="L1068" s="175"/>
      <c r="T1068" s="176"/>
      <c r="U1068" s="176"/>
      <c r="V1068" s="176"/>
      <c r="W1068" s="176"/>
      <c r="X1068" s="175"/>
      <c r="Y1068" s="175"/>
      <c r="Z1068" s="175"/>
      <c r="AA1068" s="175"/>
      <c r="AC1068" s="175"/>
      <c r="AL1068" s="106"/>
      <c r="AM1068" s="104"/>
      <c r="AN1068" s="104"/>
      <c r="AO1068" s="104"/>
      <c r="AP1068" s="104"/>
      <c r="AQ1068" s="104"/>
      <c r="AR1068" s="104"/>
      <c r="AS1068" s="104"/>
      <c r="AT1068" s="104"/>
      <c r="AU1068" s="104"/>
      <c r="AV1068" s="104"/>
    </row>
    <row r="1069" spans="3:48" x14ac:dyDescent="0.35">
      <c r="C1069" s="176"/>
      <c r="D1069" s="176"/>
      <c r="E1069" s="176"/>
      <c r="F1069" s="176"/>
      <c r="G1069" s="175"/>
      <c r="H1069" s="175"/>
      <c r="I1069" s="175"/>
      <c r="J1069" s="175"/>
      <c r="L1069" s="175"/>
      <c r="T1069" s="176"/>
      <c r="U1069" s="176"/>
      <c r="V1069" s="176"/>
      <c r="W1069" s="176"/>
      <c r="X1069" s="175"/>
      <c r="Y1069" s="175"/>
      <c r="Z1069" s="175"/>
      <c r="AA1069" s="175"/>
      <c r="AC1069" s="175"/>
      <c r="AL1069" s="106"/>
      <c r="AM1069" s="104"/>
      <c r="AN1069" s="104"/>
      <c r="AO1069" s="104"/>
      <c r="AP1069" s="104"/>
      <c r="AQ1069" s="104"/>
      <c r="AR1069" s="104"/>
      <c r="AS1069" s="104"/>
      <c r="AT1069" s="104"/>
      <c r="AU1069" s="104"/>
      <c r="AV1069" s="104"/>
    </row>
    <row r="1070" spans="3:48" x14ac:dyDescent="0.35">
      <c r="C1070" s="176"/>
      <c r="D1070" s="176"/>
      <c r="E1070" s="176"/>
      <c r="F1070" s="176"/>
      <c r="G1070" s="175"/>
      <c r="H1070" s="175"/>
      <c r="I1070" s="175"/>
      <c r="J1070" s="175"/>
      <c r="L1070" s="175"/>
      <c r="T1070" s="176"/>
      <c r="U1070" s="176"/>
      <c r="V1070" s="176"/>
      <c r="W1070" s="176"/>
      <c r="X1070" s="175"/>
      <c r="Y1070" s="175"/>
      <c r="Z1070" s="175"/>
      <c r="AA1070" s="175"/>
      <c r="AC1070" s="175"/>
      <c r="AL1070" s="106"/>
      <c r="AM1070" s="104"/>
      <c r="AN1070" s="104"/>
      <c r="AO1070" s="104"/>
      <c r="AP1070" s="104"/>
      <c r="AQ1070" s="104"/>
      <c r="AR1070" s="104"/>
      <c r="AS1070" s="104"/>
      <c r="AT1070" s="104"/>
      <c r="AU1070" s="104"/>
      <c r="AV1070" s="104"/>
    </row>
    <row r="1071" spans="3:48" x14ac:dyDescent="0.35">
      <c r="C1071" s="176"/>
      <c r="D1071" s="176"/>
      <c r="E1071" s="176"/>
      <c r="F1071" s="176"/>
      <c r="G1071" s="175"/>
      <c r="H1071" s="175"/>
      <c r="I1071" s="175"/>
      <c r="J1071" s="175"/>
      <c r="L1071" s="175"/>
      <c r="T1071" s="176"/>
      <c r="U1071" s="176"/>
      <c r="V1071" s="176"/>
      <c r="W1071" s="176"/>
      <c r="X1071" s="175"/>
      <c r="Y1071" s="175"/>
      <c r="Z1071" s="175"/>
      <c r="AA1071" s="175"/>
      <c r="AC1071" s="175"/>
      <c r="AL1071" s="106"/>
      <c r="AM1071" s="104"/>
      <c r="AN1071" s="104"/>
      <c r="AO1071" s="104"/>
      <c r="AP1071" s="104"/>
      <c r="AQ1071" s="104"/>
      <c r="AR1071" s="104"/>
      <c r="AS1071" s="104"/>
      <c r="AT1071" s="104"/>
      <c r="AU1071" s="104"/>
      <c r="AV1071" s="104"/>
    </row>
    <row r="1072" spans="3:48" x14ac:dyDescent="0.35">
      <c r="C1072" s="176"/>
      <c r="D1072" s="176"/>
      <c r="E1072" s="176"/>
      <c r="F1072" s="176"/>
      <c r="G1072" s="175"/>
      <c r="H1072" s="175"/>
      <c r="I1072" s="175"/>
      <c r="J1072" s="175"/>
      <c r="L1072" s="175"/>
      <c r="T1072" s="176"/>
      <c r="U1072" s="176"/>
      <c r="V1072" s="176"/>
      <c r="W1072" s="176"/>
      <c r="X1072" s="175"/>
      <c r="Y1072" s="175"/>
      <c r="Z1072" s="175"/>
      <c r="AA1072" s="175"/>
      <c r="AC1072" s="175"/>
      <c r="AL1072" s="106"/>
      <c r="AM1072" s="104"/>
      <c r="AN1072" s="104"/>
      <c r="AO1072" s="104"/>
      <c r="AP1072" s="104"/>
      <c r="AQ1072" s="104"/>
      <c r="AR1072" s="104"/>
      <c r="AS1072" s="104"/>
      <c r="AT1072" s="104"/>
      <c r="AU1072" s="104"/>
      <c r="AV1072" s="104"/>
    </row>
    <row r="1073" spans="3:48" x14ac:dyDescent="0.35">
      <c r="C1073" s="176"/>
      <c r="D1073" s="176"/>
      <c r="E1073" s="176"/>
      <c r="F1073" s="176"/>
      <c r="G1073" s="175"/>
      <c r="H1073" s="175"/>
      <c r="I1073" s="175"/>
      <c r="J1073" s="175"/>
      <c r="L1073" s="175"/>
      <c r="T1073" s="176"/>
      <c r="U1073" s="176"/>
      <c r="V1073" s="176"/>
      <c r="W1073" s="176"/>
      <c r="X1073" s="175"/>
      <c r="Y1073" s="175"/>
      <c r="Z1073" s="175"/>
      <c r="AA1073" s="175"/>
      <c r="AC1073" s="175"/>
      <c r="AL1073" s="106"/>
      <c r="AM1073" s="104"/>
      <c r="AN1073" s="104"/>
      <c r="AO1073" s="104"/>
      <c r="AP1073" s="104"/>
      <c r="AQ1073" s="104"/>
      <c r="AR1073" s="104"/>
      <c r="AS1073" s="104"/>
      <c r="AT1073" s="104"/>
      <c r="AU1073" s="104"/>
      <c r="AV1073" s="104"/>
    </row>
    <row r="1074" spans="3:48" x14ac:dyDescent="0.35">
      <c r="C1074" s="176"/>
      <c r="D1074" s="176"/>
      <c r="E1074" s="176"/>
      <c r="F1074" s="176"/>
      <c r="G1074" s="175"/>
      <c r="H1074" s="175"/>
      <c r="I1074" s="175"/>
      <c r="J1074" s="175"/>
      <c r="L1074" s="175"/>
      <c r="T1074" s="176"/>
      <c r="U1074" s="176"/>
      <c r="V1074" s="176"/>
      <c r="W1074" s="176"/>
      <c r="X1074" s="175"/>
      <c r="Y1074" s="175"/>
      <c r="Z1074" s="175"/>
      <c r="AA1074" s="175"/>
      <c r="AC1074" s="175"/>
      <c r="AL1074" s="106"/>
      <c r="AM1074" s="104"/>
      <c r="AN1074" s="104"/>
      <c r="AO1074" s="104"/>
      <c r="AP1074" s="104"/>
      <c r="AQ1074" s="104"/>
      <c r="AR1074" s="104"/>
      <c r="AS1074" s="104"/>
      <c r="AT1074" s="104"/>
      <c r="AU1074" s="104"/>
      <c r="AV1074" s="104"/>
    </row>
    <row r="1075" spans="3:48" x14ac:dyDescent="0.35">
      <c r="C1075" s="176"/>
      <c r="D1075" s="176"/>
      <c r="E1075" s="176"/>
      <c r="F1075" s="176"/>
      <c r="G1075" s="175"/>
      <c r="H1075" s="175"/>
      <c r="I1075" s="175"/>
      <c r="J1075" s="175"/>
      <c r="L1075" s="175"/>
      <c r="T1075" s="176"/>
      <c r="U1075" s="176"/>
      <c r="V1075" s="176"/>
      <c r="W1075" s="176"/>
      <c r="X1075" s="175"/>
      <c r="Y1075" s="175"/>
      <c r="Z1075" s="175"/>
      <c r="AA1075" s="175"/>
      <c r="AC1075" s="175"/>
      <c r="AL1075" s="106"/>
      <c r="AM1075" s="104"/>
      <c r="AN1075" s="104"/>
      <c r="AO1075" s="104"/>
      <c r="AP1075" s="104"/>
      <c r="AQ1075" s="104"/>
      <c r="AR1075" s="104"/>
      <c r="AS1075" s="104"/>
      <c r="AT1075" s="104"/>
      <c r="AU1075" s="104"/>
      <c r="AV1075" s="104"/>
    </row>
    <row r="1076" spans="3:48" x14ac:dyDescent="0.35">
      <c r="C1076" s="176"/>
      <c r="D1076" s="176"/>
      <c r="E1076" s="176"/>
      <c r="F1076" s="176"/>
      <c r="G1076" s="175"/>
      <c r="H1076" s="175"/>
      <c r="I1076" s="175"/>
      <c r="J1076" s="175"/>
      <c r="L1076" s="175"/>
      <c r="T1076" s="176"/>
      <c r="U1076" s="176"/>
      <c r="V1076" s="176"/>
      <c r="W1076" s="176"/>
      <c r="X1076" s="175"/>
      <c r="Y1076" s="175"/>
      <c r="Z1076" s="175"/>
      <c r="AA1076" s="175"/>
      <c r="AC1076" s="175"/>
      <c r="AL1076" s="106"/>
      <c r="AM1076" s="104"/>
      <c r="AN1076" s="104"/>
      <c r="AO1076" s="104"/>
      <c r="AP1076" s="104"/>
      <c r="AQ1076" s="104"/>
      <c r="AR1076" s="104"/>
      <c r="AS1076" s="104"/>
      <c r="AT1076" s="104"/>
      <c r="AU1076" s="104"/>
      <c r="AV1076" s="104"/>
    </row>
    <row r="1077" spans="3:48" x14ac:dyDescent="0.35">
      <c r="C1077" s="176"/>
      <c r="D1077" s="176"/>
      <c r="E1077" s="176"/>
      <c r="F1077" s="176"/>
      <c r="G1077" s="175"/>
      <c r="H1077" s="175"/>
      <c r="I1077" s="175"/>
      <c r="J1077" s="175"/>
      <c r="L1077" s="175"/>
      <c r="T1077" s="176"/>
      <c r="U1077" s="176"/>
      <c r="V1077" s="176"/>
      <c r="W1077" s="176"/>
      <c r="X1077" s="175"/>
      <c r="Y1077" s="175"/>
      <c r="Z1077" s="175"/>
      <c r="AA1077" s="175"/>
      <c r="AC1077" s="175"/>
      <c r="AL1077" s="106"/>
      <c r="AM1077" s="104"/>
      <c r="AN1077" s="104"/>
      <c r="AO1077" s="104"/>
      <c r="AP1077" s="104"/>
      <c r="AQ1077" s="104"/>
      <c r="AR1077" s="104"/>
      <c r="AS1077" s="104"/>
      <c r="AT1077" s="104"/>
      <c r="AU1077" s="104"/>
      <c r="AV1077" s="104"/>
    </row>
    <row r="1078" spans="3:48" x14ac:dyDescent="0.35">
      <c r="C1078" s="176"/>
      <c r="D1078" s="176"/>
      <c r="E1078" s="176"/>
      <c r="F1078" s="176"/>
      <c r="G1078" s="175"/>
      <c r="H1078" s="175"/>
      <c r="I1078" s="175"/>
      <c r="J1078" s="175"/>
      <c r="L1078" s="175"/>
      <c r="T1078" s="176"/>
      <c r="U1078" s="176"/>
      <c r="V1078" s="176"/>
      <c r="W1078" s="176"/>
      <c r="X1078" s="175"/>
      <c r="Y1078" s="175"/>
      <c r="Z1078" s="175"/>
      <c r="AA1078" s="175"/>
      <c r="AC1078" s="175"/>
      <c r="AL1078" s="106"/>
      <c r="AM1078" s="104"/>
      <c r="AN1078" s="104"/>
      <c r="AO1078" s="104"/>
      <c r="AP1078" s="104"/>
      <c r="AQ1078" s="104"/>
      <c r="AR1078" s="104"/>
      <c r="AS1078" s="104"/>
      <c r="AT1078" s="104"/>
      <c r="AU1078" s="104"/>
      <c r="AV1078" s="104"/>
    </row>
    <row r="1079" spans="3:48" x14ac:dyDescent="0.35">
      <c r="C1079" s="176"/>
      <c r="D1079" s="176"/>
      <c r="E1079" s="176"/>
      <c r="F1079" s="176"/>
      <c r="G1079" s="175"/>
      <c r="H1079" s="175"/>
      <c r="I1079" s="175"/>
      <c r="J1079" s="175"/>
      <c r="L1079" s="175"/>
      <c r="T1079" s="176"/>
      <c r="U1079" s="176"/>
      <c r="V1079" s="176"/>
      <c r="W1079" s="176"/>
      <c r="X1079" s="175"/>
      <c r="Y1079" s="175"/>
      <c r="Z1079" s="175"/>
      <c r="AA1079" s="175"/>
      <c r="AC1079" s="175"/>
      <c r="AL1079" s="106"/>
      <c r="AM1079" s="104"/>
      <c r="AN1079" s="104"/>
      <c r="AO1079" s="104"/>
      <c r="AP1079" s="104"/>
      <c r="AQ1079" s="104"/>
      <c r="AR1079" s="104"/>
      <c r="AS1079" s="104"/>
      <c r="AT1079" s="104"/>
      <c r="AU1079" s="104"/>
      <c r="AV1079" s="104"/>
    </row>
    <row r="1080" spans="3:48" x14ac:dyDescent="0.35">
      <c r="C1080" s="176"/>
      <c r="D1080" s="176"/>
      <c r="E1080" s="176"/>
      <c r="F1080" s="176"/>
      <c r="G1080" s="175"/>
      <c r="H1080" s="175"/>
      <c r="I1080" s="175"/>
      <c r="J1080" s="175"/>
      <c r="L1080" s="175"/>
      <c r="T1080" s="176"/>
      <c r="U1080" s="176"/>
      <c r="V1080" s="176"/>
      <c r="W1080" s="176"/>
      <c r="X1080" s="175"/>
      <c r="Y1080" s="175"/>
      <c r="Z1080" s="175"/>
      <c r="AA1080" s="175"/>
      <c r="AC1080" s="175"/>
      <c r="AL1080" s="106"/>
      <c r="AM1080" s="104"/>
      <c r="AN1080" s="104"/>
      <c r="AO1080" s="104"/>
      <c r="AP1080" s="104"/>
      <c r="AQ1080" s="104"/>
      <c r="AR1080" s="104"/>
      <c r="AS1080" s="104"/>
      <c r="AT1080" s="104"/>
      <c r="AU1080" s="104"/>
      <c r="AV1080" s="104"/>
    </row>
    <row r="1081" spans="3:48" x14ac:dyDescent="0.35">
      <c r="C1081" s="176"/>
      <c r="D1081" s="176"/>
      <c r="E1081" s="176"/>
      <c r="F1081" s="176"/>
      <c r="G1081" s="175"/>
      <c r="H1081" s="175"/>
      <c r="I1081" s="175"/>
      <c r="J1081" s="175"/>
      <c r="L1081" s="175"/>
      <c r="T1081" s="176"/>
      <c r="U1081" s="176"/>
      <c r="V1081" s="176"/>
      <c r="W1081" s="176"/>
      <c r="X1081" s="175"/>
      <c r="Y1081" s="175"/>
      <c r="Z1081" s="175"/>
      <c r="AA1081" s="175"/>
      <c r="AC1081" s="175"/>
      <c r="AL1081" s="106"/>
      <c r="AM1081" s="104"/>
      <c r="AN1081" s="104"/>
      <c r="AO1081" s="104"/>
      <c r="AP1081" s="104"/>
      <c r="AQ1081" s="104"/>
      <c r="AR1081" s="104"/>
      <c r="AS1081" s="104"/>
      <c r="AT1081" s="104"/>
      <c r="AU1081" s="104"/>
      <c r="AV1081" s="104"/>
    </row>
    <row r="1082" spans="3:48" x14ac:dyDescent="0.35">
      <c r="C1082" s="176"/>
      <c r="D1082" s="176"/>
      <c r="E1082" s="176"/>
      <c r="F1082" s="176"/>
      <c r="G1082" s="175"/>
      <c r="H1082" s="175"/>
      <c r="I1082" s="175"/>
      <c r="J1082" s="175"/>
      <c r="L1082" s="175"/>
      <c r="T1082" s="176"/>
      <c r="U1082" s="176"/>
      <c r="V1082" s="176"/>
      <c r="W1082" s="176"/>
      <c r="X1082" s="175"/>
      <c r="Y1082" s="175"/>
      <c r="Z1082" s="175"/>
      <c r="AA1082" s="175"/>
      <c r="AC1082" s="175"/>
      <c r="AL1082" s="106"/>
      <c r="AM1082" s="104"/>
      <c r="AN1082" s="104"/>
      <c r="AO1082" s="104"/>
      <c r="AP1082" s="104"/>
      <c r="AQ1082" s="104"/>
      <c r="AR1082" s="104"/>
      <c r="AS1082" s="104"/>
      <c r="AT1082" s="104"/>
      <c r="AU1082" s="104"/>
      <c r="AV1082" s="104"/>
    </row>
    <row r="1083" spans="3:48" x14ac:dyDescent="0.35">
      <c r="C1083" s="176"/>
      <c r="D1083" s="176"/>
      <c r="E1083" s="176"/>
      <c r="F1083" s="176"/>
      <c r="G1083" s="175"/>
      <c r="H1083" s="175"/>
      <c r="I1083" s="175"/>
      <c r="J1083" s="175"/>
      <c r="L1083" s="175"/>
      <c r="T1083" s="176"/>
      <c r="U1083" s="176"/>
      <c r="V1083" s="176"/>
      <c r="W1083" s="176"/>
      <c r="X1083" s="175"/>
      <c r="Y1083" s="175"/>
      <c r="Z1083" s="175"/>
      <c r="AA1083" s="175"/>
      <c r="AC1083" s="175"/>
      <c r="AL1083" s="106"/>
      <c r="AM1083" s="104"/>
      <c r="AN1083" s="104"/>
      <c r="AO1083" s="104"/>
      <c r="AP1083" s="104"/>
      <c r="AQ1083" s="104"/>
      <c r="AR1083" s="104"/>
      <c r="AS1083" s="104"/>
      <c r="AT1083" s="104"/>
      <c r="AU1083" s="104"/>
      <c r="AV1083" s="104"/>
    </row>
    <row r="1084" spans="3:48" x14ac:dyDescent="0.35">
      <c r="C1084" s="176"/>
      <c r="D1084" s="176"/>
      <c r="E1084" s="176"/>
      <c r="F1084" s="176"/>
      <c r="G1084" s="175"/>
      <c r="H1084" s="175"/>
      <c r="I1084" s="175"/>
      <c r="J1084" s="175"/>
      <c r="L1084" s="175"/>
      <c r="T1084" s="176"/>
      <c r="U1084" s="176"/>
      <c r="V1084" s="176"/>
      <c r="W1084" s="176"/>
      <c r="X1084" s="175"/>
      <c r="Y1084" s="175"/>
      <c r="Z1084" s="175"/>
      <c r="AA1084" s="175"/>
      <c r="AC1084" s="175"/>
      <c r="AL1084" s="106"/>
      <c r="AM1084" s="104"/>
      <c r="AN1084" s="104"/>
      <c r="AO1084" s="104"/>
      <c r="AP1084" s="104"/>
      <c r="AQ1084" s="104"/>
      <c r="AR1084" s="104"/>
      <c r="AS1084" s="104"/>
      <c r="AT1084" s="104"/>
      <c r="AU1084" s="104"/>
      <c r="AV1084" s="104"/>
    </row>
    <row r="1085" spans="3:48" x14ac:dyDescent="0.35">
      <c r="C1085" s="176"/>
      <c r="D1085" s="176"/>
      <c r="E1085" s="176"/>
      <c r="F1085" s="176"/>
      <c r="G1085" s="175"/>
      <c r="H1085" s="175"/>
      <c r="I1085" s="175"/>
      <c r="J1085" s="175"/>
      <c r="L1085" s="175"/>
      <c r="T1085" s="176"/>
      <c r="U1085" s="176"/>
      <c r="V1085" s="176"/>
      <c r="W1085" s="176"/>
      <c r="X1085" s="175"/>
      <c r="Y1085" s="175"/>
      <c r="Z1085" s="175"/>
      <c r="AA1085" s="175"/>
      <c r="AC1085" s="175"/>
      <c r="AL1085" s="106"/>
      <c r="AM1085" s="104"/>
      <c r="AN1085" s="104"/>
      <c r="AO1085" s="104"/>
      <c r="AP1085" s="104"/>
      <c r="AQ1085" s="104"/>
      <c r="AR1085" s="104"/>
      <c r="AS1085" s="104"/>
      <c r="AT1085" s="104"/>
      <c r="AU1085" s="104"/>
      <c r="AV1085" s="104"/>
    </row>
    <row r="1086" spans="3:48" x14ac:dyDescent="0.35">
      <c r="C1086" s="176"/>
      <c r="D1086" s="176"/>
      <c r="E1086" s="176"/>
      <c r="F1086" s="176"/>
      <c r="G1086" s="175"/>
      <c r="H1086" s="175"/>
      <c r="I1086" s="175"/>
      <c r="J1086" s="175"/>
      <c r="L1086" s="175"/>
      <c r="T1086" s="176"/>
      <c r="U1086" s="176"/>
      <c r="V1086" s="176"/>
      <c r="W1086" s="176"/>
      <c r="X1086" s="175"/>
      <c r="Y1086" s="175"/>
      <c r="Z1086" s="175"/>
      <c r="AA1086" s="175"/>
      <c r="AC1086" s="175"/>
      <c r="AL1086" s="106"/>
      <c r="AM1086" s="104"/>
      <c r="AN1086" s="104"/>
      <c r="AO1086" s="104"/>
      <c r="AP1086" s="104"/>
      <c r="AQ1086" s="104"/>
      <c r="AR1086" s="104"/>
      <c r="AS1086" s="104"/>
      <c r="AT1086" s="104"/>
      <c r="AU1086" s="104"/>
      <c r="AV1086" s="104"/>
    </row>
    <row r="1087" spans="3:48" x14ac:dyDescent="0.35">
      <c r="C1087" s="176"/>
      <c r="D1087" s="176"/>
      <c r="E1087" s="176"/>
      <c r="F1087" s="176"/>
      <c r="G1087" s="175"/>
      <c r="H1087" s="175"/>
      <c r="I1087" s="175"/>
      <c r="J1087" s="175"/>
      <c r="L1087" s="175"/>
      <c r="T1087" s="176"/>
      <c r="U1087" s="176"/>
      <c r="V1087" s="176"/>
      <c r="W1087" s="176"/>
      <c r="X1087" s="175"/>
      <c r="Y1087" s="175"/>
      <c r="Z1087" s="175"/>
      <c r="AA1087" s="175"/>
      <c r="AC1087" s="175"/>
      <c r="AL1087" s="106"/>
      <c r="AM1087" s="104"/>
      <c r="AN1087" s="104"/>
      <c r="AO1087" s="104"/>
      <c r="AP1087" s="104"/>
      <c r="AQ1087" s="104"/>
      <c r="AR1087" s="104"/>
      <c r="AS1087" s="104"/>
      <c r="AT1087" s="104"/>
      <c r="AU1087" s="104"/>
      <c r="AV1087" s="104"/>
    </row>
    <row r="1088" spans="3:48" x14ac:dyDescent="0.35">
      <c r="C1088" s="176"/>
      <c r="D1088" s="176"/>
      <c r="E1088" s="176"/>
      <c r="F1088" s="176"/>
      <c r="G1088" s="175"/>
      <c r="H1088" s="175"/>
      <c r="I1088" s="175"/>
      <c r="J1088" s="175"/>
      <c r="L1088" s="175"/>
      <c r="T1088" s="176"/>
      <c r="U1088" s="176"/>
      <c r="V1088" s="176"/>
      <c r="W1088" s="176"/>
      <c r="X1088" s="175"/>
      <c r="Y1088" s="175"/>
      <c r="Z1088" s="175"/>
      <c r="AA1088" s="175"/>
      <c r="AC1088" s="175"/>
      <c r="AL1088" s="106"/>
      <c r="AM1088" s="104"/>
      <c r="AN1088" s="104"/>
      <c r="AO1088" s="104"/>
      <c r="AP1088" s="104"/>
      <c r="AQ1088" s="104"/>
      <c r="AR1088" s="104"/>
      <c r="AS1088" s="104"/>
      <c r="AT1088" s="104"/>
      <c r="AU1088" s="104"/>
      <c r="AV1088" s="104"/>
    </row>
    <row r="1089" spans="3:48" x14ac:dyDescent="0.35">
      <c r="C1089" s="176"/>
      <c r="D1089" s="176"/>
      <c r="E1089" s="176"/>
      <c r="F1089" s="176"/>
      <c r="G1089" s="175"/>
      <c r="H1089" s="175"/>
      <c r="I1089" s="175"/>
      <c r="J1089" s="175"/>
      <c r="L1089" s="175"/>
      <c r="T1089" s="176"/>
      <c r="U1089" s="176"/>
      <c r="V1089" s="176"/>
      <c r="W1089" s="176"/>
      <c r="X1089" s="175"/>
      <c r="Y1089" s="175"/>
      <c r="Z1089" s="175"/>
      <c r="AA1089" s="175"/>
      <c r="AC1089" s="175"/>
      <c r="AL1089" s="106"/>
      <c r="AM1089" s="104"/>
      <c r="AN1089" s="104"/>
      <c r="AO1089" s="104"/>
      <c r="AP1089" s="104"/>
      <c r="AQ1089" s="104"/>
      <c r="AR1089" s="104"/>
      <c r="AS1089" s="104"/>
      <c r="AT1089" s="104"/>
      <c r="AU1089" s="104"/>
      <c r="AV1089" s="104"/>
    </row>
    <row r="1090" spans="3:48" x14ac:dyDescent="0.35">
      <c r="C1090" s="176"/>
      <c r="D1090" s="176"/>
      <c r="E1090" s="176"/>
      <c r="F1090" s="176"/>
      <c r="G1090" s="175"/>
      <c r="H1090" s="175"/>
      <c r="I1090" s="175"/>
      <c r="J1090" s="175"/>
      <c r="L1090" s="175"/>
      <c r="T1090" s="176"/>
      <c r="U1090" s="176"/>
      <c r="V1090" s="176"/>
      <c r="W1090" s="176"/>
      <c r="X1090" s="175"/>
      <c r="Y1090" s="175"/>
      <c r="Z1090" s="175"/>
      <c r="AA1090" s="175"/>
      <c r="AC1090" s="175"/>
      <c r="AL1090" s="106"/>
      <c r="AM1090" s="104"/>
      <c r="AN1090" s="104"/>
      <c r="AO1090" s="104"/>
      <c r="AP1090" s="104"/>
      <c r="AQ1090" s="104"/>
      <c r="AR1090" s="104"/>
      <c r="AS1090" s="104"/>
      <c r="AT1090" s="104"/>
      <c r="AU1090" s="104"/>
      <c r="AV1090" s="104"/>
    </row>
    <row r="1091" spans="3:48" x14ac:dyDescent="0.35">
      <c r="C1091" s="176"/>
      <c r="D1091" s="176"/>
      <c r="E1091" s="176"/>
      <c r="F1091" s="176"/>
      <c r="G1091" s="175"/>
      <c r="H1091" s="175"/>
      <c r="I1091" s="175"/>
      <c r="J1091" s="175"/>
      <c r="L1091" s="175"/>
      <c r="T1091" s="176"/>
      <c r="U1091" s="176"/>
      <c r="V1091" s="176"/>
      <c r="W1091" s="176"/>
      <c r="X1091" s="175"/>
      <c r="Y1091" s="175"/>
      <c r="Z1091" s="175"/>
      <c r="AA1091" s="175"/>
      <c r="AC1091" s="175"/>
      <c r="AL1091" s="106"/>
      <c r="AM1091" s="104"/>
      <c r="AN1091" s="104"/>
      <c r="AO1091" s="104"/>
      <c r="AP1091" s="104"/>
      <c r="AQ1091" s="104"/>
      <c r="AR1091" s="104"/>
      <c r="AS1091" s="104"/>
      <c r="AT1091" s="104"/>
      <c r="AU1091" s="104"/>
      <c r="AV1091" s="104"/>
    </row>
    <row r="1092" spans="3:48" x14ac:dyDescent="0.35">
      <c r="C1092" s="176"/>
      <c r="D1092" s="176"/>
      <c r="E1092" s="176"/>
      <c r="F1092" s="176"/>
      <c r="G1092" s="175"/>
      <c r="H1092" s="175"/>
      <c r="I1092" s="175"/>
      <c r="J1092" s="175"/>
      <c r="L1092" s="175"/>
      <c r="T1092" s="176"/>
      <c r="U1092" s="176"/>
      <c r="V1092" s="176"/>
      <c r="W1092" s="176"/>
      <c r="X1092" s="175"/>
      <c r="Y1092" s="175"/>
      <c r="Z1092" s="175"/>
      <c r="AA1092" s="175"/>
      <c r="AC1092" s="175"/>
      <c r="AL1092" s="106"/>
      <c r="AM1092" s="104"/>
      <c r="AN1092" s="104"/>
      <c r="AO1092" s="104"/>
      <c r="AP1092" s="104"/>
      <c r="AQ1092" s="104"/>
      <c r="AR1092" s="104"/>
      <c r="AS1092" s="104"/>
      <c r="AT1092" s="104"/>
      <c r="AU1092" s="104"/>
      <c r="AV1092" s="104"/>
    </row>
    <row r="1093" spans="3:48" x14ac:dyDescent="0.35">
      <c r="C1093" s="176"/>
      <c r="D1093" s="176"/>
      <c r="E1093" s="176"/>
      <c r="F1093" s="176"/>
      <c r="G1093" s="175"/>
      <c r="H1093" s="175"/>
      <c r="I1093" s="175"/>
      <c r="J1093" s="175"/>
      <c r="L1093" s="175"/>
      <c r="T1093" s="176"/>
      <c r="U1093" s="176"/>
      <c r="V1093" s="176"/>
      <c r="W1093" s="176"/>
      <c r="X1093" s="175"/>
      <c r="Y1093" s="175"/>
      <c r="Z1093" s="175"/>
      <c r="AA1093" s="175"/>
      <c r="AC1093" s="175"/>
      <c r="AL1093" s="106"/>
      <c r="AM1093" s="104"/>
      <c r="AN1093" s="104"/>
      <c r="AO1093" s="104"/>
      <c r="AP1093" s="104"/>
      <c r="AQ1093" s="104"/>
      <c r="AR1093" s="104"/>
      <c r="AS1093" s="104"/>
      <c r="AT1093" s="104"/>
      <c r="AU1093" s="104"/>
      <c r="AV1093" s="104"/>
    </row>
    <row r="1094" spans="3:48" x14ac:dyDescent="0.35">
      <c r="C1094" s="176"/>
      <c r="D1094" s="176"/>
      <c r="E1094" s="176"/>
      <c r="F1094" s="176"/>
      <c r="G1094" s="175"/>
      <c r="H1094" s="175"/>
      <c r="I1094" s="175"/>
      <c r="J1094" s="175"/>
      <c r="L1094" s="175"/>
      <c r="T1094" s="176"/>
      <c r="U1094" s="176"/>
      <c r="V1094" s="176"/>
      <c r="W1094" s="176"/>
      <c r="X1094" s="175"/>
      <c r="Y1094" s="175"/>
      <c r="Z1094" s="175"/>
      <c r="AA1094" s="175"/>
      <c r="AC1094" s="175"/>
      <c r="AL1094" s="106"/>
      <c r="AM1094" s="104"/>
      <c r="AN1094" s="104"/>
      <c r="AO1094" s="104"/>
      <c r="AP1094" s="104"/>
      <c r="AQ1094" s="104"/>
      <c r="AR1094" s="104"/>
      <c r="AS1094" s="104"/>
      <c r="AT1094" s="104"/>
      <c r="AU1094" s="104"/>
      <c r="AV1094" s="104"/>
    </row>
    <row r="1095" spans="3:48" x14ac:dyDescent="0.35">
      <c r="C1095" s="176"/>
      <c r="D1095" s="176"/>
      <c r="E1095" s="176"/>
      <c r="F1095" s="176"/>
      <c r="G1095" s="175"/>
      <c r="H1095" s="175"/>
      <c r="I1095" s="175"/>
      <c r="J1095" s="175"/>
      <c r="L1095" s="175"/>
      <c r="T1095" s="176"/>
      <c r="U1095" s="176"/>
      <c r="V1095" s="176"/>
      <c r="W1095" s="176"/>
      <c r="X1095" s="175"/>
      <c r="Y1095" s="175"/>
      <c r="Z1095" s="175"/>
      <c r="AA1095" s="175"/>
      <c r="AC1095" s="175"/>
      <c r="AL1095" s="106"/>
      <c r="AM1095" s="104"/>
      <c r="AN1095" s="104"/>
      <c r="AO1095" s="104"/>
      <c r="AP1095" s="104"/>
      <c r="AQ1095" s="104"/>
      <c r="AR1095" s="104"/>
      <c r="AS1095" s="104"/>
      <c r="AT1095" s="104"/>
      <c r="AU1095" s="104"/>
      <c r="AV1095" s="104"/>
    </row>
    <row r="1096" spans="3:48" x14ac:dyDescent="0.35">
      <c r="C1096" s="176"/>
      <c r="D1096" s="176"/>
      <c r="E1096" s="176"/>
      <c r="F1096" s="176"/>
      <c r="G1096" s="175"/>
      <c r="H1096" s="175"/>
      <c r="I1096" s="175"/>
      <c r="J1096" s="175"/>
      <c r="L1096" s="175"/>
      <c r="T1096" s="176"/>
      <c r="U1096" s="176"/>
      <c r="V1096" s="176"/>
      <c r="W1096" s="176"/>
      <c r="X1096" s="175"/>
      <c r="Y1096" s="175"/>
      <c r="Z1096" s="175"/>
      <c r="AA1096" s="175"/>
      <c r="AC1096" s="175"/>
      <c r="AL1096" s="106"/>
      <c r="AM1096" s="104"/>
      <c r="AN1096" s="104"/>
      <c r="AO1096" s="104"/>
      <c r="AP1096" s="104"/>
      <c r="AQ1096" s="104"/>
      <c r="AR1096" s="104"/>
      <c r="AS1096" s="104"/>
      <c r="AT1096" s="104"/>
      <c r="AU1096" s="104"/>
      <c r="AV1096" s="104"/>
    </row>
    <row r="1097" spans="3:48" x14ac:dyDescent="0.35">
      <c r="C1097" s="176"/>
      <c r="D1097" s="176"/>
      <c r="E1097" s="176"/>
      <c r="F1097" s="176"/>
      <c r="G1097" s="175"/>
      <c r="H1097" s="175"/>
      <c r="I1097" s="175"/>
      <c r="J1097" s="175"/>
      <c r="L1097" s="175"/>
      <c r="T1097" s="176"/>
      <c r="U1097" s="176"/>
      <c r="V1097" s="176"/>
      <c r="W1097" s="176"/>
      <c r="X1097" s="175"/>
      <c r="Y1097" s="175"/>
      <c r="Z1097" s="175"/>
      <c r="AA1097" s="175"/>
      <c r="AC1097" s="175"/>
      <c r="AL1097" s="106"/>
      <c r="AM1097" s="104"/>
      <c r="AN1097" s="104"/>
      <c r="AO1097" s="104"/>
      <c r="AP1097" s="104"/>
      <c r="AQ1097" s="104"/>
      <c r="AR1097" s="104"/>
      <c r="AS1097" s="104"/>
      <c r="AT1097" s="104"/>
      <c r="AU1097" s="104"/>
      <c r="AV1097" s="104"/>
    </row>
    <row r="1098" spans="3:48" x14ac:dyDescent="0.35">
      <c r="C1098" s="176"/>
      <c r="D1098" s="176"/>
      <c r="E1098" s="176"/>
      <c r="F1098" s="176"/>
      <c r="G1098" s="175"/>
      <c r="H1098" s="175"/>
      <c r="I1098" s="175"/>
      <c r="J1098" s="175"/>
      <c r="L1098" s="175"/>
      <c r="T1098" s="176"/>
      <c r="U1098" s="176"/>
      <c r="V1098" s="176"/>
      <c r="W1098" s="176"/>
      <c r="X1098" s="175"/>
      <c r="Y1098" s="175"/>
      <c r="Z1098" s="175"/>
      <c r="AA1098" s="175"/>
      <c r="AC1098" s="175"/>
      <c r="AL1098" s="106"/>
      <c r="AM1098" s="104"/>
      <c r="AN1098" s="104"/>
      <c r="AO1098" s="104"/>
      <c r="AP1098" s="104"/>
      <c r="AQ1098" s="104"/>
      <c r="AR1098" s="104"/>
      <c r="AS1098" s="104"/>
      <c r="AT1098" s="104"/>
      <c r="AU1098" s="104"/>
      <c r="AV1098" s="104"/>
    </row>
    <row r="1099" spans="3:48" x14ac:dyDescent="0.35">
      <c r="C1099" s="176"/>
      <c r="D1099" s="176"/>
      <c r="E1099" s="176"/>
      <c r="F1099" s="176"/>
      <c r="G1099" s="175"/>
      <c r="H1099" s="175"/>
      <c r="I1099" s="175"/>
      <c r="J1099" s="175"/>
      <c r="L1099" s="175"/>
      <c r="T1099" s="176"/>
      <c r="U1099" s="176"/>
      <c r="V1099" s="176"/>
      <c r="W1099" s="176"/>
      <c r="X1099" s="175"/>
      <c r="Y1099" s="175"/>
      <c r="Z1099" s="175"/>
      <c r="AA1099" s="175"/>
      <c r="AC1099" s="175"/>
      <c r="AL1099" s="106"/>
      <c r="AM1099" s="104"/>
      <c r="AN1099" s="104"/>
      <c r="AO1099" s="104"/>
      <c r="AP1099" s="104"/>
      <c r="AQ1099" s="104"/>
      <c r="AR1099" s="104"/>
      <c r="AS1099" s="104"/>
      <c r="AT1099" s="104"/>
      <c r="AU1099" s="104"/>
      <c r="AV1099" s="104"/>
    </row>
    <row r="1100" spans="3:48" x14ac:dyDescent="0.35">
      <c r="C1100" s="176"/>
      <c r="D1100" s="176"/>
      <c r="E1100" s="176"/>
      <c r="F1100" s="176"/>
      <c r="G1100" s="175"/>
      <c r="H1100" s="175"/>
      <c r="I1100" s="175"/>
      <c r="J1100" s="175"/>
      <c r="L1100" s="175"/>
      <c r="T1100" s="176"/>
      <c r="U1100" s="176"/>
      <c r="V1100" s="176"/>
      <c r="W1100" s="176"/>
      <c r="X1100" s="175"/>
      <c r="Y1100" s="175"/>
      <c r="Z1100" s="175"/>
      <c r="AA1100" s="175"/>
      <c r="AC1100" s="175"/>
      <c r="AL1100" s="106"/>
      <c r="AM1100" s="104"/>
      <c r="AN1100" s="104"/>
      <c r="AO1100" s="104"/>
      <c r="AP1100" s="104"/>
      <c r="AQ1100" s="104"/>
      <c r="AR1100" s="104"/>
      <c r="AS1100" s="104"/>
      <c r="AT1100" s="104"/>
      <c r="AU1100" s="104"/>
      <c r="AV1100" s="104"/>
    </row>
    <row r="1101" spans="3:48" x14ac:dyDescent="0.35">
      <c r="C1101" s="176"/>
      <c r="D1101" s="176"/>
      <c r="E1101" s="176"/>
      <c r="F1101" s="176"/>
      <c r="G1101" s="175"/>
      <c r="H1101" s="175"/>
      <c r="I1101" s="175"/>
      <c r="J1101" s="175"/>
      <c r="L1101" s="175"/>
      <c r="T1101" s="176"/>
      <c r="U1101" s="176"/>
      <c r="V1101" s="176"/>
      <c r="W1101" s="176"/>
      <c r="X1101" s="175"/>
      <c r="Y1101" s="175"/>
      <c r="Z1101" s="175"/>
      <c r="AA1101" s="175"/>
      <c r="AC1101" s="175"/>
      <c r="AL1101" s="106"/>
      <c r="AM1101" s="104"/>
      <c r="AN1101" s="104"/>
      <c r="AO1101" s="104"/>
      <c r="AP1101" s="104"/>
      <c r="AQ1101" s="104"/>
      <c r="AR1101" s="104"/>
      <c r="AS1101" s="104"/>
      <c r="AT1101" s="104"/>
      <c r="AU1101" s="104"/>
      <c r="AV1101" s="104"/>
    </row>
    <row r="1102" spans="3:48" x14ac:dyDescent="0.35">
      <c r="C1102" s="176"/>
      <c r="D1102" s="176"/>
      <c r="E1102" s="176"/>
      <c r="F1102" s="176"/>
      <c r="G1102" s="175"/>
      <c r="H1102" s="175"/>
      <c r="I1102" s="175"/>
      <c r="J1102" s="175"/>
      <c r="L1102" s="175"/>
      <c r="T1102" s="176"/>
      <c r="U1102" s="176"/>
      <c r="V1102" s="176"/>
      <c r="W1102" s="176"/>
      <c r="X1102" s="175"/>
      <c r="Y1102" s="175"/>
      <c r="Z1102" s="175"/>
      <c r="AA1102" s="175"/>
      <c r="AC1102" s="175"/>
      <c r="AL1102" s="106"/>
      <c r="AM1102" s="104"/>
      <c r="AN1102" s="104"/>
      <c r="AO1102" s="104"/>
      <c r="AP1102" s="104"/>
      <c r="AQ1102" s="104"/>
      <c r="AR1102" s="104"/>
      <c r="AS1102" s="104"/>
      <c r="AT1102" s="104"/>
      <c r="AU1102" s="104"/>
      <c r="AV1102" s="104"/>
    </row>
    <row r="1103" spans="3:48" x14ac:dyDescent="0.35">
      <c r="C1103" s="176"/>
      <c r="D1103" s="176"/>
      <c r="E1103" s="176"/>
      <c r="F1103" s="176"/>
      <c r="G1103" s="175"/>
      <c r="H1103" s="175"/>
      <c r="I1103" s="175"/>
      <c r="J1103" s="175"/>
      <c r="L1103" s="175"/>
      <c r="T1103" s="176"/>
      <c r="U1103" s="176"/>
      <c r="V1103" s="176"/>
      <c r="W1103" s="176"/>
      <c r="X1103" s="175"/>
      <c r="Y1103" s="175"/>
      <c r="Z1103" s="175"/>
      <c r="AA1103" s="175"/>
      <c r="AC1103" s="175"/>
      <c r="AL1103" s="106"/>
      <c r="AM1103" s="104"/>
      <c r="AN1103" s="104"/>
      <c r="AO1103" s="104"/>
      <c r="AP1103" s="104"/>
      <c r="AQ1103" s="104"/>
      <c r="AR1103" s="104"/>
      <c r="AS1103" s="104"/>
      <c r="AT1103" s="104"/>
      <c r="AU1103" s="104"/>
      <c r="AV1103" s="104"/>
    </row>
    <row r="1104" spans="3:48" x14ac:dyDescent="0.35">
      <c r="C1104" s="176"/>
      <c r="D1104" s="176"/>
      <c r="E1104" s="176"/>
      <c r="F1104" s="176"/>
      <c r="G1104" s="175"/>
      <c r="H1104" s="175"/>
      <c r="I1104" s="175"/>
      <c r="J1104" s="175"/>
      <c r="L1104" s="175"/>
      <c r="T1104" s="176"/>
      <c r="U1104" s="176"/>
      <c r="V1104" s="176"/>
      <c r="W1104" s="176"/>
      <c r="X1104" s="175"/>
      <c r="Y1104" s="175"/>
      <c r="Z1104" s="175"/>
      <c r="AA1104" s="175"/>
      <c r="AC1104" s="175"/>
      <c r="AL1104" s="106"/>
      <c r="AM1104" s="104"/>
      <c r="AN1104" s="104"/>
      <c r="AO1104" s="104"/>
      <c r="AP1104" s="104"/>
      <c r="AQ1104" s="104"/>
      <c r="AR1104" s="104"/>
      <c r="AS1104" s="104"/>
      <c r="AT1104" s="104"/>
      <c r="AU1104" s="104"/>
      <c r="AV1104" s="104"/>
    </row>
    <row r="1105" spans="3:48" x14ac:dyDescent="0.35">
      <c r="C1105" s="176"/>
      <c r="D1105" s="176"/>
      <c r="E1105" s="176"/>
      <c r="F1105" s="176"/>
      <c r="G1105" s="175"/>
      <c r="H1105" s="175"/>
      <c r="I1105" s="175"/>
      <c r="J1105" s="175"/>
      <c r="L1105" s="175"/>
      <c r="T1105" s="176"/>
      <c r="U1105" s="176"/>
      <c r="V1105" s="176"/>
      <c r="W1105" s="176"/>
      <c r="X1105" s="175"/>
      <c r="Y1105" s="175"/>
      <c r="Z1105" s="175"/>
      <c r="AA1105" s="175"/>
      <c r="AC1105" s="175"/>
      <c r="AL1105" s="106"/>
      <c r="AM1105" s="104"/>
      <c r="AN1105" s="104"/>
      <c r="AO1105" s="104"/>
      <c r="AP1105" s="104"/>
      <c r="AQ1105" s="104"/>
      <c r="AR1105" s="104"/>
      <c r="AS1105" s="104"/>
      <c r="AT1105" s="104"/>
      <c r="AU1105" s="104"/>
      <c r="AV1105" s="104"/>
    </row>
    <row r="1106" spans="3:48" x14ac:dyDescent="0.35">
      <c r="C1106" s="176"/>
      <c r="D1106" s="176"/>
      <c r="E1106" s="176"/>
      <c r="F1106" s="176"/>
      <c r="G1106" s="175"/>
      <c r="H1106" s="175"/>
      <c r="I1106" s="175"/>
      <c r="J1106" s="175"/>
      <c r="L1106" s="175"/>
      <c r="T1106" s="176"/>
      <c r="U1106" s="176"/>
      <c r="V1106" s="176"/>
      <c r="W1106" s="176"/>
      <c r="X1106" s="175"/>
      <c r="Y1106" s="175"/>
      <c r="Z1106" s="175"/>
      <c r="AA1106" s="175"/>
      <c r="AC1106" s="175"/>
      <c r="AL1106" s="106"/>
      <c r="AM1106" s="104"/>
      <c r="AN1106" s="104"/>
      <c r="AO1106" s="104"/>
      <c r="AP1106" s="104"/>
      <c r="AQ1106" s="104"/>
      <c r="AR1106" s="104"/>
      <c r="AS1106" s="104"/>
      <c r="AT1106" s="104"/>
      <c r="AU1106" s="104"/>
      <c r="AV1106" s="104"/>
    </row>
    <row r="1107" spans="3:48" x14ac:dyDescent="0.35">
      <c r="C1107" s="176"/>
      <c r="D1107" s="176"/>
      <c r="E1107" s="176"/>
      <c r="F1107" s="176"/>
      <c r="G1107" s="175"/>
      <c r="H1107" s="175"/>
      <c r="I1107" s="175"/>
      <c r="J1107" s="175"/>
      <c r="L1107" s="175"/>
      <c r="T1107" s="176"/>
      <c r="U1107" s="176"/>
      <c r="V1107" s="176"/>
      <c r="W1107" s="176"/>
      <c r="X1107" s="175"/>
      <c r="Y1107" s="175"/>
      <c r="Z1107" s="175"/>
      <c r="AA1107" s="175"/>
      <c r="AC1107" s="175"/>
      <c r="AL1107" s="106"/>
      <c r="AM1107" s="104"/>
      <c r="AN1107" s="104"/>
      <c r="AO1107" s="104"/>
      <c r="AP1107" s="104"/>
      <c r="AQ1107" s="104"/>
      <c r="AR1107" s="104"/>
      <c r="AS1107" s="104"/>
      <c r="AT1107" s="104"/>
      <c r="AU1107" s="104"/>
      <c r="AV1107" s="104"/>
    </row>
    <row r="1108" spans="3:48" x14ac:dyDescent="0.35">
      <c r="C1108" s="176"/>
      <c r="D1108" s="176"/>
      <c r="E1108" s="176"/>
      <c r="F1108" s="176"/>
      <c r="G1108" s="175"/>
      <c r="H1108" s="175"/>
      <c r="I1108" s="175"/>
      <c r="J1108" s="175"/>
      <c r="L1108" s="175"/>
      <c r="T1108" s="176"/>
      <c r="U1108" s="176"/>
      <c r="V1108" s="176"/>
      <c r="W1108" s="176"/>
      <c r="X1108" s="175"/>
      <c r="Y1108" s="175"/>
      <c r="Z1108" s="175"/>
      <c r="AA1108" s="175"/>
      <c r="AC1108" s="175"/>
      <c r="AL1108" s="106"/>
      <c r="AM1108" s="104"/>
      <c r="AN1108" s="104"/>
      <c r="AO1108" s="104"/>
      <c r="AP1108" s="104"/>
      <c r="AQ1108" s="104"/>
      <c r="AR1108" s="104"/>
      <c r="AS1108" s="104"/>
      <c r="AT1108" s="104"/>
      <c r="AU1108" s="104"/>
      <c r="AV1108" s="104"/>
    </row>
    <row r="1109" spans="3:48" x14ac:dyDescent="0.35">
      <c r="C1109" s="176"/>
      <c r="D1109" s="176"/>
      <c r="E1109" s="176"/>
      <c r="F1109" s="176"/>
      <c r="G1109" s="175"/>
      <c r="H1109" s="175"/>
      <c r="I1109" s="175"/>
      <c r="J1109" s="175"/>
      <c r="L1109" s="175"/>
      <c r="T1109" s="176"/>
      <c r="U1109" s="176"/>
      <c r="V1109" s="176"/>
      <c r="W1109" s="176"/>
      <c r="X1109" s="175"/>
      <c r="Y1109" s="175"/>
      <c r="Z1109" s="175"/>
      <c r="AA1109" s="175"/>
      <c r="AC1109" s="175"/>
      <c r="AL1109" s="106"/>
      <c r="AM1109" s="104"/>
      <c r="AN1109" s="104"/>
      <c r="AO1109" s="104"/>
      <c r="AP1109" s="104"/>
      <c r="AQ1109" s="104"/>
      <c r="AR1109" s="104"/>
      <c r="AS1109" s="104"/>
      <c r="AT1109" s="104"/>
      <c r="AU1109" s="104"/>
      <c r="AV1109" s="104"/>
    </row>
    <row r="1110" spans="3:48" x14ac:dyDescent="0.35">
      <c r="C1110" s="176"/>
      <c r="D1110" s="176"/>
      <c r="E1110" s="176"/>
      <c r="F1110" s="176"/>
      <c r="G1110" s="175"/>
      <c r="H1110" s="175"/>
      <c r="I1110" s="175"/>
      <c r="J1110" s="175"/>
      <c r="L1110" s="175"/>
      <c r="T1110" s="176"/>
      <c r="U1110" s="176"/>
      <c r="V1110" s="176"/>
      <c r="W1110" s="176"/>
      <c r="X1110" s="175"/>
      <c r="Y1110" s="175"/>
      <c r="Z1110" s="175"/>
      <c r="AA1110" s="175"/>
      <c r="AC1110" s="175"/>
      <c r="AL1110" s="106"/>
      <c r="AM1110" s="104"/>
      <c r="AN1110" s="104"/>
      <c r="AO1110" s="104"/>
      <c r="AP1110" s="104"/>
      <c r="AQ1110" s="104"/>
      <c r="AR1110" s="104"/>
      <c r="AS1110" s="104"/>
      <c r="AT1110" s="104"/>
      <c r="AU1110" s="104"/>
      <c r="AV1110" s="104"/>
    </row>
    <row r="1111" spans="3:48" x14ac:dyDescent="0.35">
      <c r="C1111" s="176"/>
      <c r="D1111" s="176"/>
      <c r="E1111" s="176"/>
      <c r="F1111" s="176"/>
      <c r="G1111" s="175"/>
      <c r="H1111" s="175"/>
      <c r="I1111" s="175"/>
      <c r="J1111" s="175"/>
      <c r="L1111" s="175"/>
      <c r="T1111" s="176"/>
      <c r="U1111" s="176"/>
      <c r="V1111" s="176"/>
      <c r="W1111" s="176"/>
      <c r="X1111" s="175"/>
      <c r="Y1111" s="175"/>
      <c r="Z1111" s="175"/>
      <c r="AA1111" s="175"/>
      <c r="AC1111" s="175"/>
      <c r="AL1111" s="106"/>
      <c r="AM1111" s="104"/>
      <c r="AN1111" s="104"/>
      <c r="AO1111" s="104"/>
      <c r="AP1111" s="104"/>
      <c r="AQ1111" s="104"/>
      <c r="AR1111" s="104"/>
      <c r="AS1111" s="104"/>
      <c r="AT1111" s="104"/>
      <c r="AU1111" s="104"/>
      <c r="AV1111" s="104"/>
    </row>
    <row r="1112" spans="3:48" x14ac:dyDescent="0.35">
      <c r="C1112" s="176"/>
      <c r="D1112" s="176"/>
      <c r="E1112" s="176"/>
      <c r="F1112" s="176"/>
      <c r="G1112" s="175"/>
      <c r="H1112" s="175"/>
      <c r="I1112" s="175"/>
      <c r="J1112" s="175"/>
      <c r="L1112" s="175"/>
      <c r="T1112" s="176"/>
      <c r="U1112" s="176"/>
      <c r="V1112" s="176"/>
      <c r="W1112" s="176"/>
      <c r="X1112" s="175"/>
      <c r="Y1112" s="175"/>
      <c r="Z1112" s="175"/>
      <c r="AA1112" s="175"/>
      <c r="AC1112" s="175"/>
      <c r="AL1112" s="106"/>
      <c r="AM1112" s="104"/>
      <c r="AN1112" s="104"/>
      <c r="AO1112" s="104"/>
      <c r="AP1112" s="104"/>
      <c r="AQ1112" s="104"/>
      <c r="AR1112" s="104"/>
      <c r="AS1112" s="104"/>
      <c r="AT1112" s="104"/>
      <c r="AU1112" s="104"/>
      <c r="AV1112" s="104"/>
    </row>
    <row r="1113" spans="3:48" x14ac:dyDescent="0.35">
      <c r="C1113" s="176"/>
      <c r="D1113" s="176"/>
      <c r="E1113" s="176"/>
      <c r="F1113" s="176"/>
      <c r="G1113" s="175"/>
      <c r="H1113" s="175"/>
      <c r="I1113" s="175"/>
      <c r="J1113" s="175"/>
      <c r="L1113" s="175"/>
      <c r="T1113" s="176"/>
      <c r="U1113" s="176"/>
      <c r="V1113" s="176"/>
      <c r="W1113" s="176"/>
      <c r="X1113" s="175"/>
      <c r="Y1113" s="175"/>
      <c r="Z1113" s="175"/>
      <c r="AA1113" s="175"/>
      <c r="AC1113" s="175"/>
      <c r="AL1113" s="106"/>
      <c r="AM1113" s="104"/>
      <c r="AN1113" s="104"/>
      <c r="AO1113" s="104"/>
      <c r="AP1113" s="104"/>
      <c r="AQ1113" s="104"/>
      <c r="AR1113" s="104"/>
      <c r="AS1113" s="104"/>
      <c r="AT1113" s="104"/>
      <c r="AU1113" s="104"/>
      <c r="AV1113" s="104"/>
    </row>
    <row r="1114" spans="3:48" x14ac:dyDescent="0.35">
      <c r="C1114" s="176"/>
      <c r="D1114" s="176"/>
      <c r="E1114" s="176"/>
      <c r="F1114" s="176"/>
      <c r="G1114" s="175"/>
      <c r="H1114" s="175"/>
      <c r="I1114" s="175"/>
      <c r="J1114" s="175"/>
      <c r="L1114" s="175"/>
      <c r="T1114" s="176"/>
      <c r="U1114" s="176"/>
      <c r="V1114" s="176"/>
      <c r="W1114" s="176"/>
      <c r="X1114" s="175"/>
      <c r="Y1114" s="175"/>
      <c r="Z1114" s="175"/>
      <c r="AA1114" s="175"/>
      <c r="AC1114" s="175"/>
      <c r="AL1114" s="106"/>
      <c r="AM1114" s="104"/>
      <c r="AN1114" s="104"/>
      <c r="AO1114" s="104"/>
      <c r="AP1114" s="104"/>
      <c r="AQ1114" s="104"/>
      <c r="AR1114" s="104"/>
      <c r="AS1114" s="104"/>
      <c r="AT1114" s="104"/>
      <c r="AU1114" s="104"/>
      <c r="AV1114" s="104"/>
    </row>
    <row r="1115" spans="3:48" x14ac:dyDescent="0.35">
      <c r="C1115" s="176"/>
      <c r="D1115" s="176"/>
      <c r="E1115" s="176"/>
      <c r="F1115" s="176"/>
      <c r="G1115" s="175"/>
      <c r="H1115" s="175"/>
      <c r="I1115" s="175"/>
      <c r="J1115" s="175"/>
      <c r="L1115" s="175"/>
      <c r="T1115" s="176"/>
      <c r="U1115" s="176"/>
      <c r="V1115" s="176"/>
      <c r="W1115" s="176"/>
      <c r="X1115" s="175"/>
      <c r="Y1115" s="175"/>
      <c r="Z1115" s="175"/>
      <c r="AA1115" s="175"/>
      <c r="AC1115" s="175"/>
      <c r="AL1115" s="106"/>
      <c r="AM1115" s="104"/>
      <c r="AN1115" s="104"/>
      <c r="AO1115" s="104"/>
      <c r="AP1115" s="104"/>
      <c r="AQ1115" s="104"/>
      <c r="AR1115" s="104"/>
      <c r="AS1115" s="104"/>
      <c r="AT1115" s="104"/>
      <c r="AU1115" s="104"/>
      <c r="AV1115" s="104"/>
    </row>
    <row r="1116" spans="3:48" x14ac:dyDescent="0.35">
      <c r="C1116" s="176"/>
      <c r="D1116" s="176"/>
      <c r="E1116" s="176"/>
      <c r="F1116" s="176"/>
      <c r="G1116" s="175"/>
      <c r="H1116" s="175"/>
      <c r="I1116" s="175"/>
      <c r="J1116" s="175"/>
      <c r="L1116" s="175"/>
      <c r="T1116" s="176"/>
      <c r="U1116" s="176"/>
      <c r="V1116" s="176"/>
      <c r="W1116" s="176"/>
      <c r="X1116" s="175"/>
      <c r="Y1116" s="175"/>
      <c r="Z1116" s="175"/>
      <c r="AA1116" s="175"/>
      <c r="AC1116" s="175"/>
      <c r="AL1116" s="106"/>
      <c r="AM1116" s="104"/>
      <c r="AN1116" s="104"/>
      <c r="AO1116" s="104"/>
      <c r="AP1116" s="104"/>
      <c r="AQ1116" s="104"/>
      <c r="AR1116" s="104"/>
      <c r="AS1116" s="104"/>
      <c r="AT1116" s="104"/>
      <c r="AU1116" s="104"/>
      <c r="AV1116" s="104"/>
    </row>
    <row r="1117" spans="3:48" x14ac:dyDescent="0.35">
      <c r="C1117" s="176"/>
      <c r="D1117" s="176"/>
      <c r="E1117" s="176"/>
      <c r="F1117" s="176"/>
      <c r="G1117" s="175"/>
      <c r="H1117" s="175"/>
      <c r="I1117" s="175"/>
      <c r="J1117" s="175"/>
      <c r="L1117" s="175"/>
      <c r="T1117" s="176"/>
      <c r="U1117" s="176"/>
      <c r="V1117" s="176"/>
      <c r="W1117" s="176"/>
      <c r="X1117" s="175"/>
      <c r="Y1117" s="175"/>
      <c r="Z1117" s="175"/>
      <c r="AA1117" s="175"/>
      <c r="AC1117" s="175"/>
      <c r="AL1117" s="106"/>
      <c r="AM1117" s="104"/>
      <c r="AN1117" s="104"/>
      <c r="AO1117" s="104"/>
      <c r="AP1117" s="104"/>
      <c r="AQ1117" s="104"/>
      <c r="AR1117" s="104"/>
      <c r="AS1117" s="104"/>
      <c r="AT1117" s="104"/>
      <c r="AU1117" s="104"/>
      <c r="AV1117" s="104"/>
    </row>
    <row r="1118" spans="3:48" x14ac:dyDescent="0.35">
      <c r="C1118" s="176"/>
      <c r="D1118" s="176"/>
      <c r="E1118" s="176"/>
      <c r="F1118" s="176"/>
      <c r="G1118" s="175"/>
      <c r="H1118" s="175"/>
      <c r="I1118" s="175"/>
      <c r="J1118" s="175"/>
      <c r="L1118" s="175"/>
      <c r="T1118" s="176"/>
      <c r="U1118" s="176"/>
      <c r="V1118" s="176"/>
      <c r="W1118" s="176"/>
      <c r="X1118" s="175"/>
      <c r="Y1118" s="175"/>
      <c r="Z1118" s="175"/>
      <c r="AA1118" s="175"/>
      <c r="AC1118" s="175"/>
      <c r="AL1118" s="106"/>
      <c r="AM1118" s="104"/>
      <c r="AN1118" s="104"/>
      <c r="AO1118" s="104"/>
      <c r="AP1118" s="104"/>
      <c r="AQ1118" s="104"/>
      <c r="AR1118" s="104"/>
      <c r="AS1118" s="104"/>
      <c r="AT1118" s="104"/>
      <c r="AU1118" s="104"/>
      <c r="AV1118" s="104"/>
    </row>
    <row r="1119" spans="3:48" x14ac:dyDescent="0.35">
      <c r="C1119" s="176"/>
      <c r="D1119" s="176"/>
      <c r="E1119" s="176"/>
      <c r="F1119" s="176"/>
      <c r="G1119" s="175"/>
      <c r="H1119" s="175"/>
      <c r="I1119" s="175"/>
      <c r="J1119" s="175"/>
      <c r="L1119" s="175"/>
      <c r="T1119" s="176"/>
      <c r="U1119" s="176"/>
      <c r="V1119" s="176"/>
      <c r="W1119" s="176"/>
      <c r="X1119" s="175"/>
      <c r="Y1119" s="175"/>
      <c r="Z1119" s="175"/>
      <c r="AA1119" s="175"/>
      <c r="AC1119" s="175"/>
      <c r="AL1119" s="106"/>
      <c r="AM1119" s="104"/>
      <c r="AN1119" s="104"/>
      <c r="AO1119" s="104"/>
      <c r="AP1119" s="104"/>
      <c r="AQ1119" s="104"/>
      <c r="AR1119" s="104"/>
      <c r="AS1119" s="104"/>
      <c r="AT1119" s="104"/>
      <c r="AU1119" s="104"/>
      <c r="AV1119" s="104"/>
    </row>
    <row r="1120" spans="3:48" x14ac:dyDescent="0.35">
      <c r="C1120" s="176"/>
      <c r="D1120" s="176"/>
      <c r="E1120" s="176"/>
      <c r="F1120" s="176"/>
      <c r="G1120" s="175"/>
      <c r="H1120" s="175"/>
      <c r="I1120" s="175"/>
      <c r="J1120" s="175"/>
      <c r="L1120" s="175"/>
      <c r="T1120" s="176"/>
      <c r="U1120" s="176"/>
      <c r="V1120" s="176"/>
      <c r="W1120" s="176"/>
      <c r="X1120" s="175"/>
      <c r="Y1120" s="175"/>
      <c r="Z1120" s="175"/>
      <c r="AA1120" s="175"/>
      <c r="AC1120" s="175"/>
      <c r="AL1120" s="106"/>
      <c r="AM1120" s="104"/>
      <c r="AN1120" s="104"/>
      <c r="AO1120" s="104"/>
      <c r="AP1120" s="104"/>
      <c r="AQ1120" s="104"/>
      <c r="AR1120" s="104"/>
      <c r="AS1120" s="104"/>
      <c r="AT1120" s="104"/>
      <c r="AU1120" s="104"/>
      <c r="AV1120" s="104"/>
    </row>
    <row r="1121" spans="3:48" x14ac:dyDescent="0.35">
      <c r="C1121" s="176"/>
      <c r="D1121" s="176"/>
      <c r="E1121" s="176"/>
      <c r="F1121" s="176"/>
      <c r="G1121" s="175"/>
      <c r="H1121" s="175"/>
      <c r="I1121" s="175"/>
      <c r="J1121" s="175"/>
      <c r="L1121" s="175"/>
      <c r="T1121" s="176"/>
      <c r="U1121" s="176"/>
      <c r="V1121" s="176"/>
      <c r="W1121" s="176"/>
      <c r="X1121" s="175"/>
      <c r="Y1121" s="175"/>
      <c r="Z1121" s="175"/>
      <c r="AA1121" s="175"/>
      <c r="AC1121" s="175"/>
      <c r="AL1121" s="106"/>
      <c r="AM1121" s="104"/>
      <c r="AN1121" s="104"/>
      <c r="AO1121" s="104"/>
      <c r="AP1121" s="104"/>
      <c r="AQ1121" s="104"/>
      <c r="AR1121" s="104"/>
      <c r="AS1121" s="104"/>
      <c r="AT1121" s="104"/>
      <c r="AU1121" s="104"/>
      <c r="AV1121" s="104"/>
    </row>
    <row r="1122" spans="3:48" x14ac:dyDescent="0.35">
      <c r="C1122" s="176"/>
      <c r="D1122" s="176"/>
      <c r="E1122" s="176"/>
      <c r="F1122" s="176"/>
      <c r="G1122" s="175"/>
      <c r="H1122" s="175"/>
      <c r="I1122" s="175"/>
      <c r="J1122" s="175"/>
      <c r="L1122" s="175"/>
      <c r="T1122" s="176"/>
      <c r="U1122" s="176"/>
      <c r="V1122" s="176"/>
      <c r="W1122" s="176"/>
      <c r="X1122" s="175"/>
      <c r="Y1122" s="175"/>
      <c r="Z1122" s="175"/>
      <c r="AA1122" s="175"/>
      <c r="AC1122" s="175"/>
      <c r="AL1122" s="106"/>
      <c r="AM1122" s="104"/>
      <c r="AN1122" s="104"/>
      <c r="AO1122" s="104"/>
      <c r="AP1122" s="104"/>
      <c r="AQ1122" s="104"/>
      <c r="AR1122" s="104"/>
      <c r="AS1122" s="104"/>
      <c r="AT1122" s="104"/>
      <c r="AU1122" s="104"/>
      <c r="AV1122" s="104"/>
    </row>
    <row r="1123" spans="3:48" x14ac:dyDescent="0.35">
      <c r="C1123" s="176"/>
      <c r="D1123" s="176"/>
      <c r="E1123" s="176"/>
      <c r="F1123" s="176"/>
      <c r="G1123" s="175"/>
      <c r="H1123" s="175"/>
      <c r="I1123" s="175"/>
      <c r="J1123" s="175"/>
      <c r="L1123" s="175"/>
      <c r="T1123" s="176"/>
      <c r="U1123" s="176"/>
      <c r="V1123" s="176"/>
      <c r="W1123" s="176"/>
      <c r="X1123" s="175"/>
      <c r="Y1123" s="175"/>
      <c r="Z1123" s="175"/>
      <c r="AA1123" s="175"/>
      <c r="AC1123" s="175"/>
      <c r="AL1123" s="106"/>
      <c r="AM1123" s="104"/>
      <c r="AN1123" s="104"/>
      <c r="AO1123" s="104"/>
      <c r="AP1123" s="104"/>
      <c r="AQ1123" s="104"/>
      <c r="AR1123" s="104"/>
      <c r="AS1123" s="104"/>
      <c r="AT1123" s="104"/>
      <c r="AU1123" s="104"/>
      <c r="AV1123" s="104"/>
    </row>
    <row r="1124" spans="3:48" x14ac:dyDescent="0.35">
      <c r="C1124" s="176"/>
      <c r="D1124" s="176"/>
      <c r="E1124" s="176"/>
      <c r="F1124" s="176"/>
      <c r="G1124" s="175"/>
      <c r="H1124" s="175"/>
      <c r="I1124" s="175"/>
      <c r="J1124" s="175"/>
      <c r="L1124" s="175"/>
      <c r="T1124" s="176"/>
      <c r="U1124" s="176"/>
      <c r="V1124" s="176"/>
      <c r="W1124" s="176"/>
      <c r="X1124" s="175"/>
      <c r="Y1124" s="175"/>
      <c r="Z1124" s="175"/>
      <c r="AA1124" s="175"/>
      <c r="AC1124" s="175"/>
      <c r="AL1124" s="106"/>
      <c r="AM1124" s="104"/>
      <c r="AN1124" s="104"/>
      <c r="AO1124" s="104"/>
      <c r="AP1124" s="104"/>
      <c r="AQ1124" s="104"/>
      <c r="AR1124" s="104"/>
      <c r="AS1124" s="104"/>
      <c r="AT1124" s="104"/>
      <c r="AU1124" s="104"/>
      <c r="AV1124" s="104"/>
    </row>
    <row r="1125" spans="3:48" x14ac:dyDescent="0.35">
      <c r="C1125" s="176"/>
      <c r="D1125" s="176"/>
      <c r="E1125" s="176"/>
      <c r="F1125" s="176"/>
      <c r="G1125" s="175"/>
      <c r="H1125" s="175"/>
      <c r="I1125" s="175"/>
      <c r="J1125" s="175"/>
      <c r="L1125" s="175"/>
      <c r="T1125" s="176"/>
      <c r="U1125" s="176"/>
      <c r="V1125" s="176"/>
      <c r="W1125" s="176"/>
      <c r="X1125" s="175"/>
      <c r="Y1125" s="175"/>
      <c r="Z1125" s="175"/>
      <c r="AA1125" s="175"/>
      <c r="AC1125" s="175"/>
      <c r="AL1125" s="106"/>
      <c r="AM1125" s="104"/>
      <c r="AN1125" s="104"/>
      <c r="AO1125" s="104"/>
      <c r="AP1125" s="104"/>
      <c r="AQ1125" s="104"/>
      <c r="AR1125" s="104"/>
      <c r="AS1125" s="104"/>
      <c r="AT1125" s="104"/>
      <c r="AU1125" s="104"/>
      <c r="AV1125" s="104"/>
    </row>
    <row r="1126" spans="3:48" x14ac:dyDescent="0.35">
      <c r="C1126" s="176"/>
      <c r="D1126" s="176"/>
      <c r="E1126" s="176"/>
      <c r="F1126" s="176"/>
      <c r="G1126" s="175"/>
      <c r="H1126" s="175"/>
      <c r="I1126" s="175"/>
      <c r="J1126" s="175"/>
      <c r="L1126" s="175"/>
      <c r="T1126" s="176"/>
      <c r="U1126" s="176"/>
      <c r="V1126" s="176"/>
      <c r="W1126" s="176"/>
      <c r="X1126" s="175"/>
      <c r="Y1126" s="175"/>
      <c r="Z1126" s="175"/>
      <c r="AA1126" s="175"/>
      <c r="AC1126" s="175"/>
      <c r="AL1126" s="106"/>
      <c r="AM1126" s="104"/>
      <c r="AN1126" s="104"/>
      <c r="AO1126" s="104"/>
      <c r="AP1126" s="104"/>
      <c r="AQ1126" s="104"/>
      <c r="AR1126" s="104"/>
      <c r="AS1126" s="104"/>
      <c r="AT1126" s="104"/>
      <c r="AU1126" s="104"/>
      <c r="AV1126" s="104"/>
    </row>
    <row r="1127" spans="3:48" x14ac:dyDescent="0.35">
      <c r="C1127" s="176"/>
      <c r="D1127" s="176"/>
      <c r="E1127" s="176"/>
      <c r="F1127" s="176"/>
      <c r="G1127" s="175"/>
      <c r="H1127" s="175"/>
      <c r="I1127" s="175"/>
      <c r="J1127" s="175"/>
      <c r="L1127" s="175"/>
      <c r="T1127" s="176"/>
      <c r="U1127" s="176"/>
      <c r="V1127" s="176"/>
      <c r="W1127" s="176"/>
      <c r="X1127" s="175"/>
      <c r="Y1127" s="175"/>
      <c r="Z1127" s="175"/>
      <c r="AA1127" s="175"/>
      <c r="AC1127" s="175"/>
      <c r="AL1127" s="106"/>
      <c r="AM1127" s="104"/>
      <c r="AN1127" s="104"/>
      <c r="AO1127" s="104"/>
      <c r="AP1127" s="104"/>
      <c r="AQ1127" s="104"/>
      <c r="AR1127" s="104"/>
      <c r="AS1127" s="104"/>
      <c r="AT1127" s="104"/>
      <c r="AU1127" s="104"/>
      <c r="AV1127" s="104"/>
    </row>
    <row r="1128" spans="3:48" x14ac:dyDescent="0.35">
      <c r="C1128" s="176"/>
      <c r="D1128" s="176"/>
      <c r="E1128" s="176"/>
      <c r="F1128" s="176"/>
      <c r="G1128" s="175"/>
      <c r="H1128" s="175"/>
      <c r="I1128" s="175"/>
      <c r="J1128" s="175"/>
      <c r="L1128" s="175"/>
      <c r="T1128" s="176"/>
      <c r="U1128" s="176"/>
      <c r="V1128" s="176"/>
      <c r="W1128" s="176"/>
      <c r="X1128" s="175"/>
      <c r="Y1128" s="175"/>
      <c r="Z1128" s="175"/>
      <c r="AA1128" s="175"/>
      <c r="AC1128" s="175"/>
      <c r="AL1128" s="106"/>
      <c r="AM1128" s="104"/>
      <c r="AN1128" s="104"/>
      <c r="AO1128" s="104"/>
      <c r="AP1128" s="104"/>
      <c r="AQ1128" s="104"/>
      <c r="AR1128" s="104"/>
      <c r="AS1128" s="104"/>
      <c r="AT1128" s="104"/>
      <c r="AU1128" s="104"/>
      <c r="AV1128" s="104"/>
    </row>
    <row r="1129" spans="3:48" x14ac:dyDescent="0.35">
      <c r="C1129" s="176"/>
      <c r="D1129" s="176"/>
      <c r="E1129" s="176"/>
      <c r="F1129" s="176"/>
      <c r="G1129" s="175"/>
      <c r="H1129" s="175"/>
      <c r="I1129" s="175"/>
      <c r="J1129" s="175"/>
      <c r="L1129" s="175"/>
      <c r="T1129" s="176"/>
      <c r="U1129" s="176"/>
      <c r="V1129" s="176"/>
      <c r="W1129" s="176"/>
      <c r="X1129" s="175"/>
      <c r="Y1129" s="175"/>
      <c r="Z1129" s="175"/>
      <c r="AA1129" s="175"/>
      <c r="AC1129" s="175"/>
      <c r="AL1129" s="106"/>
      <c r="AM1129" s="104"/>
      <c r="AN1129" s="104"/>
      <c r="AO1129" s="104"/>
      <c r="AP1129" s="104"/>
      <c r="AQ1129" s="104"/>
      <c r="AR1129" s="104"/>
      <c r="AS1129" s="104"/>
      <c r="AT1129" s="104"/>
      <c r="AU1129" s="104"/>
      <c r="AV1129" s="104"/>
    </row>
    <row r="1130" spans="3:48" x14ac:dyDescent="0.35">
      <c r="C1130" s="176"/>
      <c r="D1130" s="176"/>
      <c r="E1130" s="176"/>
      <c r="F1130" s="176"/>
      <c r="G1130" s="175"/>
      <c r="H1130" s="175"/>
      <c r="I1130" s="175"/>
      <c r="J1130" s="175"/>
      <c r="L1130" s="175"/>
      <c r="T1130" s="176"/>
      <c r="U1130" s="176"/>
      <c r="V1130" s="176"/>
      <c r="W1130" s="176"/>
      <c r="X1130" s="175"/>
      <c r="Y1130" s="175"/>
      <c r="Z1130" s="175"/>
      <c r="AA1130" s="175"/>
      <c r="AC1130" s="175"/>
      <c r="AL1130" s="106"/>
      <c r="AM1130" s="104"/>
      <c r="AN1130" s="104"/>
      <c r="AO1130" s="104"/>
      <c r="AP1130" s="104"/>
      <c r="AQ1130" s="104"/>
      <c r="AR1130" s="104"/>
      <c r="AS1130" s="104"/>
      <c r="AT1130" s="104"/>
      <c r="AU1130" s="104"/>
      <c r="AV1130" s="104"/>
    </row>
    <row r="1131" spans="3:48" x14ac:dyDescent="0.35">
      <c r="C1131" s="176"/>
      <c r="D1131" s="176"/>
      <c r="E1131" s="176"/>
      <c r="F1131" s="176"/>
      <c r="G1131" s="175"/>
      <c r="H1131" s="175"/>
      <c r="I1131" s="175"/>
      <c r="J1131" s="175"/>
      <c r="L1131" s="175"/>
      <c r="T1131" s="176"/>
      <c r="U1131" s="176"/>
      <c r="V1131" s="176"/>
      <c r="W1131" s="176"/>
      <c r="X1131" s="175"/>
      <c r="Y1131" s="175"/>
      <c r="Z1131" s="175"/>
      <c r="AA1131" s="175"/>
      <c r="AC1131" s="175"/>
      <c r="AL1131" s="106"/>
      <c r="AM1131" s="104"/>
      <c r="AN1131" s="104"/>
      <c r="AO1131" s="104"/>
      <c r="AP1131" s="104"/>
      <c r="AQ1131" s="104"/>
      <c r="AR1131" s="104"/>
      <c r="AS1131" s="104"/>
      <c r="AT1131" s="104"/>
      <c r="AU1131" s="104"/>
      <c r="AV1131" s="104"/>
    </row>
    <row r="1132" spans="3:48" x14ac:dyDescent="0.35">
      <c r="C1132" s="176"/>
      <c r="D1132" s="176"/>
      <c r="E1132" s="176"/>
      <c r="F1132" s="176"/>
      <c r="G1132" s="175"/>
      <c r="H1132" s="175"/>
      <c r="I1132" s="175"/>
      <c r="J1132" s="175"/>
      <c r="L1132" s="175"/>
      <c r="T1132" s="176"/>
      <c r="U1132" s="176"/>
      <c r="V1132" s="176"/>
      <c r="W1132" s="176"/>
      <c r="X1132" s="175"/>
      <c r="Y1132" s="175"/>
      <c r="Z1132" s="175"/>
      <c r="AA1132" s="175"/>
      <c r="AC1132" s="175"/>
      <c r="AL1132" s="106"/>
      <c r="AM1132" s="104"/>
      <c r="AN1132" s="104"/>
      <c r="AO1132" s="104"/>
      <c r="AP1132" s="104"/>
      <c r="AQ1132" s="104"/>
      <c r="AR1132" s="104"/>
      <c r="AS1132" s="104"/>
      <c r="AT1132" s="104"/>
      <c r="AU1132" s="104"/>
      <c r="AV1132" s="104"/>
    </row>
    <row r="1133" spans="3:48" x14ac:dyDescent="0.35">
      <c r="C1133" s="176"/>
      <c r="D1133" s="176"/>
      <c r="E1133" s="176"/>
      <c r="F1133" s="176"/>
      <c r="G1133" s="175"/>
      <c r="H1133" s="175"/>
      <c r="I1133" s="175"/>
      <c r="J1133" s="175"/>
      <c r="L1133" s="175"/>
      <c r="T1133" s="176"/>
      <c r="U1133" s="176"/>
      <c r="V1133" s="176"/>
      <c r="W1133" s="176"/>
      <c r="X1133" s="175"/>
      <c r="Y1133" s="175"/>
      <c r="Z1133" s="175"/>
      <c r="AA1133" s="175"/>
      <c r="AC1133" s="175"/>
      <c r="AL1133" s="106"/>
      <c r="AM1133" s="104"/>
      <c r="AN1133" s="104"/>
      <c r="AO1133" s="104"/>
      <c r="AP1133" s="104"/>
      <c r="AQ1133" s="104"/>
      <c r="AR1133" s="104"/>
      <c r="AS1133" s="104"/>
      <c r="AT1133" s="104"/>
      <c r="AU1133" s="104"/>
      <c r="AV1133" s="104"/>
    </row>
    <row r="1134" spans="3:48" x14ac:dyDescent="0.35">
      <c r="C1134" s="176"/>
      <c r="D1134" s="176"/>
      <c r="E1134" s="176"/>
      <c r="F1134" s="176"/>
      <c r="G1134" s="175"/>
      <c r="H1134" s="175"/>
      <c r="I1134" s="175"/>
      <c r="J1134" s="175"/>
      <c r="L1134" s="175"/>
      <c r="T1134" s="176"/>
      <c r="U1134" s="176"/>
      <c r="V1134" s="176"/>
      <c r="W1134" s="176"/>
      <c r="X1134" s="175"/>
      <c r="Y1134" s="175"/>
      <c r="Z1134" s="175"/>
      <c r="AA1134" s="175"/>
      <c r="AC1134" s="175"/>
      <c r="AL1134" s="106"/>
      <c r="AM1134" s="104"/>
      <c r="AN1134" s="104"/>
      <c r="AO1134" s="104"/>
      <c r="AP1134" s="104"/>
      <c r="AQ1134" s="104"/>
      <c r="AR1134" s="104"/>
      <c r="AS1134" s="104"/>
      <c r="AT1134" s="104"/>
      <c r="AU1134" s="104"/>
      <c r="AV1134" s="104"/>
    </row>
    <row r="1135" spans="3:48" x14ac:dyDescent="0.35">
      <c r="C1135" s="176"/>
      <c r="D1135" s="176"/>
      <c r="E1135" s="176"/>
      <c r="F1135" s="176"/>
      <c r="G1135" s="175"/>
      <c r="H1135" s="175"/>
      <c r="I1135" s="175"/>
      <c r="J1135" s="175"/>
      <c r="L1135" s="175"/>
      <c r="T1135" s="176"/>
      <c r="U1135" s="176"/>
      <c r="V1135" s="176"/>
      <c r="W1135" s="176"/>
      <c r="X1135" s="175"/>
      <c r="Y1135" s="175"/>
      <c r="Z1135" s="175"/>
      <c r="AA1135" s="175"/>
      <c r="AC1135" s="175"/>
      <c r="AL1135" s="106"/>
      <c r="AM1135" s="104"/>
      <c r="AN1135" s="104"/>
      <c r="AO1135" s="104"/>
      <c r="AP1135" s="104"/>
      <c r="AQ1135" s="104"/>
      <c r="AR1135" s="104"/>
      <c r="AS1135" s="104"/>
      <c r="AT1135" s="104"/>
      <c r="AU1135" s="104"/>
      <c r="AV1135" s="104"/>
    </row>
    <row r="1136" spans="3:48" x14ac:dyDescent="0.35">
      <c r="C1136" s="176"/>
      <c r="D1136" s="176"/>
      <c r="E1136" s="176"/>
      <c r="F1136" s="176"/>
      <c r="G1136" s="175"/>
      <c r="H1136" s="175"/>
      <c r="I1136" s="175"/>
      <c r="J1136" s="175"/>
      <c r="L1136" s="175"/>
      <c r="T1136" s="176"/>
      <c r="U1136" s="176"/>
      <c r="V1136" s="176"/>
      <c r="W1136" s="176"/>
      <c r="X1136" s="175"/>
      <c r="Y1136" s="175"/>
      <c r="Z1136" s="175"/>
      <c r="AA1136" s="175"/>
      <c r="AC1136" s="175"/>
      <c r="AL1136" s="106"/>
      <c r="AM1136" s="104"/>
      <c r="AN1136" s="104"/>
      <c r="AO1136" s="104"/>
      <c r="AP1136" s="104"/>
      <c r="AQ1136" s="104"/>
      <c r="AR1136" s="104"/>
      <c r="AS1136" s="104"/>
      <c r="AT1136" s="104"/>
      <c r="AU1136" s="104"/>
      <c r="AV1136" s="104"/>
    </row>
    <row r="1137" spans="3:48" x14ac:dyDescent="0.35">
      <c r="C1137" s="176"/>
      <c r="D1137" s="176"/>
      <c r="E1137" s="176"/>
      <c r="F1137" s="176"/>
      <c r="G1137" s="175"/>
      <c r="H1137" s="175"/>
      <c r="I1137" s="175"/>
      <c r="J1137" s="175"/>
      <c r="L1137" s="175"/>
      <c r="T1137" s="176"/>
      <c r="U1137" s="176"/>
      <c r="V1137" s="176"/>
      <c r="W1137" s="176"/>
      <c r="X1137" s="175"/>
      <c r="Y1137" s="175"/>
      <c r="Z1137" s="175"/>
      <c r="AA1137" s="175"/>
      <c r="AC1137" s="175"/>
      <c r="AL1137" s="106"/>
      <c r="AM1137" s="104"/>
      <c r="AN1137" s="104"/>
      <c r="AO1137" s="104"/>
      <c r="AP1137" s="104"/>
      <c r="AQ1137" s="104"/>
      <c r="AR1137" s="104"/>
      <c r="AS1137" s="104"/>
      <c r="AT1137" s="104"/>
      <c r="AU1137" s="104"/>
      <c r="AV1137" s="104"/>
    </row>
    <row r="1138" spans="3:48" x14ac:dyDescent="0.35">
      <c r="C1138" s="176"/>
      <c r="D1138" s="176"/>
      <c r="E1138" s="176"/>
      <c r="F1138" s="176"/>
      <c r="G1138" s="175"/>
      <c r="H1138" s="175"/>
      <c r="I1138" s="175"/>
      <c r="J1138" s="175"/>
      <c r="L1138" s="175"/>
      <c r="T1138" s="176"/>
      <c r="U1138" s="176"/>
      <c r="V1138" s="176"/>
      <c r="W1138" s="176"/>
      <c r="X1138" s="175"/>
      <c r="Y1138" s="175"/>
      <c r="Z1138" s="175"/>
      <c r="AA1138" s="175"/>
      <c r="AC1138" s="175"/>
      <c r="AL1138" s="106"/>
      <c r="AM1138" s="104"/>
      <c r="AN1138" s="104"/>
      <c r="AO1138" s="104"/>
      <c r="AP1138" s="104"/>
      <c r="AQ1138" s="104"/>
      <c r="AR1138" s="104"/>
      <c r="AS1138" s="104"/>
      <c r="AT1138" s="104"/>
      <c r="AU1138" s="104"/>
      <c r="AV1138" s="104"/>
    </row>
    <row r="1139" spans="3:48" x14ac:dyDescent="0.35">
      <c r="C1139" s="176"/>
      <c r="D1139" s="176"/>
      <c r="E1139" s="176"/>
      <c r="F1139" s="176"/>
      <c r="G1139" s="175"/>
      <c r="H1139" s="175"/>
      <c r="I1139" s="175"/>
      <c r="J1139" s="175"/>
      <c r="L1139" s="175"/>
      <c r="T1139" s="176"/>
      <c r="U1139" s="176"/>
      <c r="V1139" s="176"/>
      <c r="W1139" s="176"/>
      <c r="X1139" s="175"/>
      <c r="Y1139" s="175"/>
      <c r="Z1139" s="175"/>
      <c r="AA1139" s="175"/>
      <c r="AC1139" s="175"/>
      <c r="AL1139" s="106"/>
      <c r="AM1139" s="104"/>
      <c r="AN1139" s="104"/>
      <c r="AO1139" s="104"/>
      <c r="AP1139" s="104"/>
      <c r="AQ1139" s="104"/>
      <c r="AR1139" s="104"/>
      <c r="AS1139" s="104"/>
      <c r="AT1139" s="104"/>
      <c r="AU1139" s="104"/>
      <c r="AV1139" s="104"/>
    </row>
    <row r="1140" spans="3:48" x14ac:dyDescent="0.35">
      <c r="C1140" s="176"/>
      <c r="D1140" s="176"/>
      <c r="E1140" s="176"/>
      <c r="F1140" s="176"/>
      <c r="G1140" s="175"/>
      <c r="H1140" s="175"/>
      <c r="I1140" s="175"/>
      <c r="J1140" s="175"/>
      <c r="L1140" s="175"/>
      <c r="T1140" s="176"/>
      <c r="U1140" s="176"/>
      <c r="V1140" s="176"/>
      <c r="W1140" s="176"/>
      <c r="X1140" s="175"/>
      <c r="Y1140" s="175"/>
      <c r="Z1140" s="175"/>
      <c r="AA1140" s="175"/>
      <c r="AC1140" s="175"/>
      <c r="AL1140" s="106"/>
      <c r="AM1140" s="104"/>
      <c r="AN1140" s="104"/>
      <c r="AO1140" s="104"/>
      <c r="AP1140" s="104"/>
      <c r="AQ1140" s="104"/>
      <c r="AR1140" s="104"/>
      <c r="AS1140" s="104"/>
      <c r="AT1140" s="104"/>
      <c r="AU1140" s="104"/>
      <c r="AV1140" s="104"/>
    </row>
    <row r="1141" spans="3:48" x14ac:dyDescent="0.35">
      <c r="C1141" s="176"/>
      <c r="D1141" s="176"/>
      <c r="E1141" s="176"/>
      <c r="F1141" s="176"/>
      <c r="G1141" s="175"/>
      <c r="H1141" s="175"/>
      <c r="I1141" s="175"/>
      <c r="J1141" s="175"/>
      <c r="L1141" s="175"/>
      <c r="T1141" s="176"/>
      <c r="U1141" s="176"/>
      <c r="V1141" s="176"/>
      <c r="W1141" s="176"/>
      <c r="X1141" s="175"/>
      <c r="Y1141" s="175"/>
      <c r="Z1141" s="175"/>
      <c r="AA1141" s="175"/>
      <c r="AC1141" s="175"/>
      <c r="AL1141" s="106"/>
      <c r="AM1141" s="104"/>
      <c r="AN1141" s="104"/>
      <c r="AO1141" s="104"/>
      <c r="AP1141" s="104"/>
      <c r="AQ1141" s="104"/>
      <c r="AR1141" s="104"/>
      <c r="AS1141" s="104"/>
      <c r="AT1141" s="104"/>
      <c r="AU1141" s="104"/>
      <c r="AV1141" s="104"/>
    </row>
    <row r="1142" spans="3:48" x14ac:dyDescent="0.35">
      <c r="C1142" s="176"/>
      <c r="D1142" s="176"/>
      <c r="E1142" s="176"/>
      <c r="F1142" s="176"/>
      <c r="G1142" s="175"/>
      <c r="H1142" s="175"/>
      <c r="I1142" s="175"/>
      <c r="J1142" s="175"/>
      <c r="L1142" s="175"/>
      <c r="T1142" s="176"/>
      <c r="U1142" s="176"/>
      <c r="V1142" s="176"/>
      <c r="W1142" s="176"/>
      <c r="X1142" s="175"/>
      <c r="Y1142" s="175"/>
      <c r="Z1142" s="175"/>
      <c r="AA1142" s="175"/>
      <c r="AC1142" s="175"/>
      <c r="AL1142" s="106"/>
      <c r="AM1142" s="104"/>
      <c r="AN1142" s="104"/>
      <c r="AO1142" s="104"/>
      <c r="AP1142" s="104"/>
      <c r="AQ1142" s="104"/>
      <c r="AR1142" s="104"/>
      <c r="AS1142" s="104"/>
      <c r="AT1142" s="104"/>
      <c r="AU1142" s="104"/>
      <c r="AV1142" s="104"/>
    </row>
    <row r="1143" spans="3:48" x14ac:dyDescent="0.35">
      <c r="C1143" s="176"/>
      <c r="D1143" s="176"/>
      <c r="E1143" s="176"/>
      <c r="F1143" s="176"/>
      <c r="G1143" s="175"/>
      <c r="H1143" s="175"/>
      <c r="I1143" s="175"/>
      <c r="J1143" s="175"/>
      <c r="L1143" s="175"/>
      <c r="T1143" s="176"/>
      <c r="U1143" s="176"/>
      <c r="V1143" s="176"/>
      <c r="W1143" s="176"/>
      <c r="X1143" s="175"/>
      <c r="Y1143" s="175"/>
      <c r="Z1143" s="175"/>
      <c r="AA1143" s="175"/>
      <c r="AC1143" s="175"/>
      <c r="AL1143" s="106"/>
      <c r="AM1143" s="104"/>
      <c r="AN1143" s="104"/>
      <c r="AO1143" s="104"/>
      <c r="AP1143" s="104"/>
      <c r="AQ1143" s="104"/>
      <c r="AR1143" s="104"/>
      <c r="AS1143" s="104"/>
      <c r="AT1143" s="104"/>
      <c r="AU1143" s="104"/>
      <c r="AV1143" s="104"/>
    </row>
    <row r="1144" spans="3:48" x14ac:dyDescent="0.35">
      <c r="C1144" s="176"/>
      <c r="D1144" s="176"/>
      <c r="E1144" s="176"/>
      <c r="F1144" s="176"/>
      <c r="G1144" s="175"/>
      <c r="H1144" s="175"/>
      <c r="I1144" s="175"/>
      <c r="J1144" s="175"/>
      <c r="L1144" s="175"/>
      <c r="T1144" s="176"/>
      <c r="U1144" s="176"/>
      <c r="V1144" s="176"/>
      <c r="W1144" s="176"/>
      <c r="X1144" s="175"/>
      <c r="Y1144" s="175"/>
      <c r="Z1144" s="175"/>
      <c r="AA1144" s="175"/>
      <c r="AC1144" s="175"/>
      <c r="AL1144" s="106"/>
      <c r="AM1144" s="104"/>
      <c r="AN1144" s="104"/>
      <c r="AO1144" s="104"/>
      <c r="AP1144" s="104"/>
      <c r="AQ1144" s="104"/>
      <c r="AR1144" s="104"/>
      <c r="AS1144" s="104"/>
      <c r="AT1144" s="104"/>
      <c r="AU1144" s="104"/>
      <c r="AV1144" s="104"/>
    </row>
    <row r="1145" spans="3:48" x14ac:dyDescent="0.35">
      <c r="C1145" s="176"/>
      <c r="D1145" s="176"/>
      <c r="E1145" s="176"/>
      <c r="F1145" s="176"/>
      <c r="G1145" s="175"/>
      <c r="H1145" s="175"/>
      <c r="I1145" s="175"/>
      <c r="J1145" s="175"/>
      <c r="L1145" s="175"/>
      <c r="T1145" s="176"/>
      <c r="U1145" s="176"/>
      <c r="V1145" s="176"/>
      <c r="W1145" s="176"/>
      <c r="X1145" s="175"/>
      <c r="Y1145" s="175"/>
      <c r="Z1145" s="175"/>
      <c r="AA1145" s="175"/>
      <c r="AC1145" s="175"/>
      <c r="AL1145" s="106"/>
      <c r="AM1145" s="104"/>
      <c r="AN1145" s="104"/>
      <c r="AO1145" s="104"/>
      <c r="AP1145" s="104"/>
      <c r="AQ1145" s="104"/>
      <c r="AR1145" s="104"/>
      <c r="AS1145" s="104"/>
      <c r="AT1145" s="104"/>
      <c r="AU1145" s="104"/>
      <c r="AV1145" s="104"/>
    </row>
    <row r="1146" spans="3:48" x14ac:dyDescent="0.35">
      <c r="C1146" s="176"/>
      <c r="D1146" s="176"/>
      <c r="E1146" s="176"/>
      <c r="F1146" s="176"/>
      <c r="G1146" s="175"/>
      <c r="H1146" s="175"/>
      <c r="I1146" s="175"/>
      <c r="J1146" s="175"/>
      <c r="L1146" s="175"/>
      <c r="T1146" s="176"/>
      <c r="U1146" s="176"/>
      <c r="V1146" s="176"/>
      <c r="W1146" s="176"/>
      <c r="X1146" s="175"/>
      <c r="Y1146" s="175"/>
      <c r="Z1146" s="175"/>
      <c r="AA1146" s="175"/>
      <c r="AC1146" s="175"/>
      <c r="AL1146" s="106"/>
      <c r="AM1146" s="104"/>
      <c r="AN1146" s="104"/>
      <c r="AO1146" s="104"/>
      <c r="AP1146" s="104"/>
      <c r="AQ1146" s="104"/>
      <c r="AR1146" s="104"/>
      <c r="AS1146" s="104"/>
      <c r="AT1146" s="104"/>
      <c r="AU1146" s="104"/>
      <c r="AV1146" s="104"/>
    </row>
    <row r="1147" spans="3:48" x14ac:dyDescent="0.35">
      <c r="C1147" s="176"/>
      <c r="D1147" s="176"/>
      <c r="E1147" s="176"/>
      <c r="F1147" s="176"/>
      <c r="G1147" s="175"/>
      <c r="H1147" s="175"/>
      <c r="I1147" s="175"/>
      <c r="J1147" s="175"/>
      <c r="L1147" s="175"/>
      <c r="T1147" s="176"/>
      <c r="U1147" s="176"/>
      <c r="V1147" s="176"/>
      <c r="W1147" s="176"/>
      <c r="X1147" s="175"/>
      <c r="Y1147" s="175"/>
      <c r="Z1147" s="175"/>
      <c r="AA1147" s="175"/>
      <c r="AC1147" s="175"/>
      <c r="AL1147" s="106"/>
      <c r="AM1147" s="104"/>
      <c r="AN1147" s="104"/>
      <c r="AO1147" s="104"/>
      <c r="AP1147" s="104"/>
      <c r="AQ1147" s="104"/>
      <c r="AR1147" s="104"/>
      <c r="AS1147" s="104"/>
      <c r="AT1147" s="104"/>
      <c r="AU1147" s="104"/>
      <c r="AV1147" s="104"/>
    </row>
    <row r="1148" spans="3:48" x14ac:dyDescent="0.35">
      <c r="C1148" s="176"/>
      <c r="D1148" s="176"/>
      <c r="E1148" s="176"/>
      <c r="F1148" s="176"/>
      <c r="G1148" s="175"/>
      <c r="H1148" s="175"/>
      <c r="I1148" s="175"/>
      <c r="J1148" s="175"/>
      <c r="L1148" s="175"/>
      <c r="T1148" s="176"/>
      <c r="U1148" s="176"/>
      <c r="V1148" s="176"/>
      <c r="W1148" s="176"/>
      <c r="X1148" s="175"/>
      <c r="Y1148" s="175"/>
      <c r="Z1148" s="175"/>
      <c r="AA1148" s="175"/>
      <c r="AC1148" s="175"/>
      <c r="AL1148" s="106"/>
      <c r="AM1148" s="104"/>
      <c r="AN1148" s="104"/>
      <c r="AO1148" s="104"/>
      <c r="AP1148" s="104"/>
      <c r="AQ1148" s="104"/>
      <c r="AR1148" s="104"/>
      <c r="AS1148" s="104"/>
      <c r="AT1148" s="104"/>
      <c r="AU1148" s="104"/>
      <c r="AV1148" s="104"/>
    </row>
    <row r="1149" spans="3:48" x14ac:dyDescent="0.35">
      <c r="C1149" s="176"/>
      <c r="D1149" s="176"/>
      <c r="E1149" s="176"/>
      <c r="F1149" s="176"/>
      <c r="G1149" s="175"/>
      <c r="H1149" s="175"/>
      <c r="I1149" s="175"/>
      <c r="J1149" s="175"/>
      <c r="L1149" s="175"/>
      <c r="T1149" s="176"/>
      <c r="U1149" s="176"/>
      <c r="V1149" s="176"/>
      <c r="W1149" s="176"/>
      <c r="X1149" s="175"/>
      <c r="Y1149" s="175"/>
      <c r="Z1149" s="175"/>
      <c r="AA1149" s="175"/>
      <c r="AC1149" s="175"/>
      <c r="AL1149" s="106"/>
      <c r="AM1149" s="104"/>
      <c r="AN1149" s="104"/>
      <c r="AO1149" s="104"/>
      <c r="AP1149" s="104"/>
      <c r="AQ1149" s="104"/>
      <c r="AR1149" s="104"/>
      <c r="AS1149" s="104"/>
      <c r="AT1149" s="104"/>
      <c r="AU1149" s="104"/>
      <c r="AV1149" s="104"/>
    </row>
    <row r="1150" spans="3:48" x14ac:dyDescent="0.35">
      <c r="C1150" s="176"/>
      <c r="D1150" s="176"/>
      <c r="E1150" s="176"/>
      <c r="F1150" s="176"/>
      <c r="G1150" s="175"/>
      <c r="H1150" s="175"/>
      <c r="I1150" s="175"/>
      <c r="J1150" s="175"/>
      <c r="L1150" s="175"/>
      <c r="T1150" s="176"/>
      <c r="U1150" s="176"/>
      <c r="V1150" s="176"/>
      <c r="W1150" s="176"/>
      <c r="X1150" s="175"/>
      <c r="Y1150" s="175"/>
      <c r="Z1150" s="175"/>
      <c r="AA1150" s="175"/>
      <c r="AC1150" s="175"/>
      <c r="AL1150" s="106"/>
      <c r="AM1150" s="104"/>
      <c r="AN1150" s="104"/>
      <c r="AO1150" s="104"/>
      <c r="AP1150" s="104"/>
      <c r="AQ1150" s="104"/>
      <c r="AR1150" s="104"/>
      <c r="AS1150" s="104"/>
      <c r="AT1150" s="104"/>
      <c r="AU1150" s="104"/>
      <c r="AV1150" s="104"/>
    </row>
    <row r="1151" spans="3:48" x14ac:dyDescent="0.35">
      <c r="C1151" s="176"/>
      <c r="D1151" s="176"/>
      <c r="E1151" s="176"/>
      <c r="F1151" s="176"/>
      <c r="G1151" s="175"/>
      <c r="H1151" s="175"/>
      <c r="I1151" s="175"/>
      <c r="J1151" s="175"/>
      <c r="L1151" s="175"/>
      <c r="T1151" s="176"/>
      <c r="U1151" s="176"/>
      <c r="V1151" s="176"/>
      <c r="W1151" s="176"/>
      <c r="X1151" s="175"/>
      <c r="Y1151" s="175"/>
      <c r="Z1151" s="175"/>
      <c r="AA1151" s="175"/>
      <c r="AC1151" s="175"/>
      <c r="AL1151" s="106"/>
      <c r="AM1151" s="104"/>
      <c r="AN1151" s="104"/>
      <c r="AO1151" s="104"/>
      <c r="AP1151" s="104"/>
      <c r="AQ1151" s="104"/>
      <c r="AR1151" s="104"/>
      <c r="AS1151" s="104"/>
      <c r="AT1151" s="104"/>
      <c r="AU1151" s="104"/>
      <c r="AV1151" s="104"/>
    </row>
    <row r="1152" spans="3:48" x14ac:dyDescent="0.35">
      <c r="C1152" s="176"/>
      <c r="D1152" s="176"/>
      <c r="E1152" s="176"/>
      <c r="F1152" s="176"/>
      <c r="G1152" s="175"/>
      <c r="H1152" s="175"/>
      <c r="I1152" s="175"/>
      <c r="J1152" s="175"/>
      <c r="L1152" s="175"/>
      <c r="T1152" s="176"/>
      <c r="U1152" s="176"/>
      <c r="V1152" s="176"/>
      <c r="W1152" s="176"/>
      <c r="X1152" s="175"/>
      <c r="Y1152" s="175"/>
      <c r="Z1152" s="175"/>
      <c r="AA1152" s="175"/>
      <c r="AC1152" s="175"/>
      <c r="AL1152" s="106"/>
      <c r="AM1152" s="104"/>
      <c r="AN1152" s="104"/>
      <c r="AO1152" s="104"/>
      <c r="AP1152" s="104"/>
      <c r="AQ1152" s="104"/>
      <c r="AR1152" s="104"/>
      <c r="AS1152" s="104"/>
      <c r="AT1152" s="104"/>
      <c r="AU1152" s="104"/>
      <c r="AV1152" s="104"/>
    </row>
    <row r="1153" spans="3:48" x14ac:dyDescent="0.35">
      <c r="C1153" s="176"/>
      <c r="D1153" s="176"/>
      <c r="E1153" s="176"/>
      <c r="F1153" s="176"/>
      <c r="G1153" s="175"/>
      <c r="H1153" s="175"/>
      <c r="I1153" s="175"/>
      <c r="J1153" s="175"/>
      <c r="L1153" s="175"/>
      <c r="T1153" s="176"/>
      <c r="U1153" s="176"/>
      <c r="V1153" s="176"/>
      <c r="W1153" s="176"/>
      <c r="X1153" s="175"/>
      <c r="Y1153" s="175"/>
      <c r="Z1153" s="175"/>
      <c r="AA1153" s="175"/>
      <c r="AC1153" s="175"/>
      <c r="AL1153" s="106"/>
      <c r="AM1153" s="104"/>
      <c r="AN1153" s="104"/>
      <c r="AO1153" s="104"/>
      <c r="AP1153" s="104"/>
      <c r="AQ1153" s="104"/>
      <c r="AR1153" s="104"/>
      <c r="AS1153" s="104"/>
      <c r="AT1153" s="104"/>
      <c r="AU1153" s="104"/>
      <c r="AV1153" s="104"/>
    </row>
    <row r="1154" spans="3:48" x14ac:dyDescent="0.35">
      <c r="C1154" s="176"/>
      <c r="D1154" s="176"/>
      <c r="E1154" s="176"/>
      <c r="F1154" s="176"/>
      <c r="G1154" s="175"/>
      <c r="H1154" s="175"/>
      <c r="I1154" s="175"/>
      <c r="J1154" s="175"/>
      <c r="L1154" s="175"/>
      <c r="T1154" s="176"/>
      <c r="U1154" s="176"/>
      <c r="V1154" s="176"/>
      <c r="W1154" s="176"/>
      <c r="X1154" s="175"/>
      <c r="Y1154" s="175"/>
      <c r="Z1154" s="175"/>
      <c r="AA1154" s="175"/>
      <c r="AC1154" s="175"/>
      <c r="AL1154" s="106"/>
      <c r="AM1154" s="104"/>
      <c r="AN1154" s="104"/>
      <c r="AO1154" s="104"/>
      <c r="AP1154" s="104"/>
      <c r="AQ1154" s="104"/>
      <c r="AR1154" s="104"/>
      <c r="AS1154" s="104"/>
      <c r="AT1154" s="104"/>
      <c r="AU1154" s="104"/>
      <c r="AV1154" s="104"/>
    </row>
    <row r="1155" spans="3:48" x14ac:dyDescent="0.35">
      <c r="C1155" s="176"/>
      <c r="D1155" s="176"/>
      <c r="E1155" s="176"/>
      <c r="F1155" s="176"/>
      <c r="G1155" s="175"/>
      <c r="H1155" s="175"/>
      <c r="I1155" s="175"/>
      <c r="J1155" s="175"/>
      <c r="L1155" s="175"/>
      <c r="T1155" s="176"/>
      <c r="U1155" s="176"/>
      <c r="V1155" s="176"/>
      <c r="W1155" s="176"/>
      <c r="X1155" s="175"/>
      <c r="Y1155" s="175"/>
      <c r="Z1155" s="175"/>
      <c r="AA1155" s="175"/>
      <c r="AC1155" s="175"/>
      <c r="AL1155" s="106"/>
      <c r="AM1155" s="104"/>
      <c r="AN1155" s="104"/>
      <c r="AO1155" s="104"/>
      <c r="AP1155" s="104"/>
      <c r="AQ1155" s="104"/>
      <c r="AR1155" s="104"/>
      <c r="AS1155" s="104"/>
      <c r="AT1155" s="104"/>
      <c r="AU1155" s="104"/>
      <c r="AV1155" s="104"/>
    </row>
    <row r="1156" spans="3:48" x14ac:dyDescent="0.35">
      <c r="C1156" s="176"/>
      <c r="D1156" s="176"/>
      <c r="E1156" s="176"/>
      <c r="F1156" s="176"/>
      <c r="G1156" s="175"/>
      <c r="H1156" s="175"/>
      <c r="I1156" s="175"/>
      <c r="J1156" s="175"/>
      <c r="L1156" s="175"/>
      <c r="T1156" s="176"/>
      <c r="U1156" s="176"/>
      <c r="V1156" s="176"/>
      <c r="W1156" s="176"/>
      <c r="X1156" s="175"/>
      <c r="Y1156" s="175"/>
      <c r="Z1156" s="175"/>
      <c r="AA1156" s="175"/>
      <c r="AC1156" s="175"/>
      <c r="AL1156" s="106"/>
      <c r="AM1156" s="104"/>
      <c r="AN1156" s="104"/>
      <c r="AO1156" s="104"/>
      <c r="AP1156" s="104"/>
      <c r="AQ1156" s="104"/>
      <c r="AR1156" s="104"/>
      <c r="AS1156" s="104"/>
      <c r="AT1156" s="104"/>
      <c r="AU1156" s="104"/>
      <c r="AV1156" s="104"/>
    </row>
    <row r="1157" spans="3:48" x14ac:dyDescent="0.35">
      <c r="C1157" s="176"/>
      <c r="D1157" s="176"/>
      <c r="E1157" s="176"/>
      <c r="F1157" s="176"/>
      <c r="G1157" s="175"/>
      <c r="H1157" s="175"/>
      <c r="I1157" s="175"/>
      <c r="J1157" s="175"/>
      <c r="L1157" s="175"/>
      <c r="T1157" s="176"/>
      <c r="U1157" s="176"/>
      <c r="V1157" s="176"/>
      <c r="W1157" s="176"/>
      <c r="X1157" s="175"/>
      <c r="Y1157" s="175"/>
      <c r="Z1157" s="175"/>
      <c r="AA1157" s="175"/>
      <c r="AC1157" s="175"/>
      <c r="AL1157" s="106"/>
      <c r="AM1157" s="104"/>
      <c r="AN1157" s="104"/>
      <c r="AO1157" s="104"/>
      <c r="AP1157" s="104"/>
      <c r="AQ1157" s="104"/>
      <c r="AR1157" s="104"/>
      <c r="AS1157" s="104"/>
      <c r="AT1157" s="104"/>
      <c r="AU1157" s="104"/>
      <c r="AV1157" s="104"/>
    </row>
    <row r="1158" spans="3:48" x14ac:dyDescent="0.35">
      <c r="C1158" s="176"/>
      <c r="D1158" s="176"/>
      <c r="E1158" s="176"/>
      <c r="F1158" s="176"/>
      <c r="G1158" s="175"/>
      <c r="H1158" s="175"/>
      <c r="I1158" s="175"/>
      <c r="J1158" s="175"/>
      <c r="L1158" s="175"/>
      <c r="T1158" s="176"/>
      <c r="U1158" s="176"/>
      <c r="V1158" s="176"/>
      <c r="W1158" s="176"/>
      <c r="X1158" s="175"/>
      <c r="Y1158" s="175"/>
      <c r="Z1158" s="175"/>
      <c r="AA1158" s="175"/>
      <c r="AC1158" s="175"/>
      <c r="AL1158" s="106"/>
      <c r="AM1158" s="104"/>
      <c r="AN1158" s="104"/>
      <c r="AO1158" s="104"/>
      <c r="AP1158" s="104"/>
      <c r="AQ1158" s="104"/>
      <c r="AR1158" s="104"/>
      <c r="AS1158" s="104"/>
      <c r="AT1158" s="104"/>
      <c r="AU1158" s="104"/>
      <c r="AV1158" s="104"/>
    </row>
    <row r="1159" spans="3:48" x14ac:dyDescent="0.35">
      <c r="C1159" s="176"/>
      <c r="D1159" s="176"/>
      <c r="E1159" s="176"/>
      <c r="F1159" s="176"/>
      <c r="G1159" s="175"/>
      <c r="H1159" s="175"/>
      <c r="I1159" s="175"/>
      <c r="J1159" s="175"/>
      <c r="L1159" s="175"/>
      <c r="T1159" s="176"/>
      <c r="U1159" s="176"/>
      <c r="V1159" s="176"/>
      <c r="W1159" s="176"/>
      <c r="X1159" s="175"/>
      <c r="Y1159" s="175"/>
      <c r="Z1159" s="175"/>
      <c r="AA1159" s="175"/>
      <c r="AC1159" s="175"/>
      <c r="AL1159" s="106"/>
      <c r="AM1159" s="104"/>
      <c r="AN1159" s="104"/>
      <c r="AO1159" s="104"/>
      <c r="AP1159" s="104"/>
      <c r="AQ1159" s="104"/>
      <c r="AR1159" s="104"/>
      <c r="AS1159" s="104"/>
      <c r="AT1159" s="104"/>
      <c r="AU1159" s="104"/>
      <c r="AV1159" s="104"/>
    </row>
    <row r="1160" spans="3:48" x14ac:dyDescent="0.35">
      <c r="C1160" s="176"/>
      <c r="D1160" s="176"/>
      <c r="E1160" s="176"/>
      <c r="F1160" s="176"/>
      <c r="G1160" s="175"/>
      <c r="H1160" s="175"/>
      <c r="I1160" s="175"/>
      <c r="J1160" s="175"/>
      <c r="L1160" s="175"/>
      <c r="T1160" s="176"/>
      <c r="U1160" s="176"/>
      <c r="V1160" s="176"/>
      <c r="W1160" s="176"/>
      <c r="X1160" s="175"/>
      <c r="Y1160" s="175"/>
      <c r="Z1160" s="175"/>
      <c r="AA1160" s="175"/>
      <c r="AC1160" s="175"/>
      <c r="AL1160" s="106"/>
      <c r="AM1160" s="104"/>
      <c r="AN1160" s="104"/>
      <c r="AO1160" s="104"/>
      <c r="AP1160" s="104"/>
      <c r="AQ1160" s="104"/>
      <c r="AR1160" s="104"/>
      <c r="AS1160" s="104"/>
      <c r="AT1160" s="104"/>
      <c r="AU1160" s="104"/>
      <c r="AV1160" s="104"/>
    </row>
    <row r="1161" spans="3:48" x14ac:dyDescent="0.35">
      <c r="C1161" s="176"/>
      <c r="D1161" s="176"/>
      <c r="E1161" s="176"/>
      <c r="F1161" s="176"/>
      <c r="G1161" s="175"/>
      <c r="H1161" s="175"/>
      <c r="I1161" s="175"/>
      <c r="J1161" s="175"/>
      <c r="L1161" s="175"/>
      <c r="T1161" s="176"/>
      <c r="U1161" s="176"/>
      <c r="V1161" s="176"/>
      <c r="W1161" s="176"/>
      <c r="X1161" s="175"/>
      <c r="Y1161" s="175"/>
      <c r="Z1161" s="175"/>
      <c r="AA1161" s="175"/>
      <c r="AC1161" s="175"/>
      <c r="AL1161" s="106"/>
      <c r="AM1161" s="104"/>
      <c r="AN1161" s="104"/>
      <c r="AO1161" s="104"/>
      <c r="AP1161" s="104"/>
      <c r="AQ1161" s="104"/>
      <c r="AR1161" s="104"/>
      <c r="AS1161" s="104"/>
      <c r="AT1161" s="104"/>
      <c r="AU1161" s="104"/>
      <c r="AV1161" s="104"/>
    </row>
    <row r="1162" spans="3:48" x14ac:dyDescent="0.35">
      <c r="C1162" s="176"/>
      <c r="D1162" s="176"/>
      <c r="E1162" s="176"/>
      <c r="F1162" s="176"/>
      <c r="G1162" s="175"/>
      <c r="H1162" s="175"/>
      <c r="I1162" s="175"/>
      <c r="J1162" s="175"/>
      <c r="L1162" s="175"/>
      <c r="T1162" s="176"/>
      <c r="U1162" s="176"/>
      <c r="V1162" s="176"/>
      <c r="W1162" s="176"/>
      <c r="X1162" s="175"/>
      <c r="Y1162" s="175"/>
      <c r="Z1162" s="175"/>
      <c r="AA1162" s="175"/>
      <c r="AC1162" s="175"/>
      <c r="AL1162" s="106"/>
      <c r="AM1162" s="104"/>
      <c r="AN1162" s="104"/>
      <c r="AO1162" s="104"/>
      <c r="AP1162" s="104"/>
      <c r="AQ1162" s="104"/>
      <c r="AR1162" s="104"/>
      <c r="AS1162" s="104"/>
      <c r="AT1162" s="104"/>
      <c r="AU1162" s="104"/>
      <c r="AV1162" s="104"/>
    </row>
    <row r="1163" spans="3:48" x14ac:dyDescent="0.35">
      <c r="C1163" s="176"/>
      <c r="D1163" s="176"/>
      <c r="E1163" s="176"/>
      <c r="F1163" s="176"/>
      <c r="G1163" s="175"/>
      <c r="H1163" s="175"/>
      <c r="I1163" s="175"/>
      <c r="J1163" s="175"/>
      <c r="L1163" s="175"/>
      <c r="T1163" s="176"/>
      <c r="U1163" s="176"/>
      <c r="V1163" s="176"/>
      <c r="W1163" s="176"/>
      <c r="X1163" s="175"/>
      <c r="Y1163" s="175"/>
      <c r="Z1163" s="175"/>
      <c r="AA1163" s="175"/>
      <c r="AC1163" s="175"/>
      <c r="AL1163" s="106"/>
      <c r="AM1163" s="104"/>
      <c r="AN1163" s="104"/>
      <c r="AO1163" s="104"/>
      <c r="AP1163" s="104"/>
      <c r="AQ1163" s="104"/>
      <c r="AR1163" s="104"/>
      <c r="AS1163" s="104"/>
      <c r="AT1163" s="104"/>
      <c r="AU1163" s="104"/>
      <c r="AV1163" s="104"/>
    </row>
    <row r="1164" spans="3:48" x14ac:dyDescent="0.35">
      <c r="C1164" s="176"/>
      <c r="D1164" s="176"/>
      <c r="E1164" s="176"/>
      <c r="F1164" s="176"/>
      <c r="G1164" s="175"/>
      <c r="H1164" s="175"/>
      <c r="I1164" s="175"/>
      <c r="J1164" s="175"/>
      <c r="L1164" s="175"/>
      <c r="T1164" s="176"/>
      <c r="U1164" s="176"/>
      <c r="V1164" s="176"/>
      <c r="W1164" s="176"/>
      <c r="X1164" s="175"/>
      <c r="Y1164" s="175"/>
      <c r="Z1164" s="175"/>
      <c r="AA1164" s="175"/>
      <c r="AC1164" s="175"/>
      <c r="AL1164" s="106"/>
      <c r="AM1164" s="104"/>
      <c r="AN1164" s="104"/>
      <c r="AO1164" s="104"/>
      <c r="AP1164" s="104"/>
      <c r="AQ1164" s="104"/>
      <c r="AR1164" s="104"/>
      <c r="AS1164" s="104"/>
      <c r="AT1164" s="104"/>
      <c r="AU1164" s="104"/>
      <c r="AV1164" s="104"/>
    </row>
    <row r="1165" spans="3:48" x14ac:dyDescent="0.35">
      <c r="C1165" s="176"/>
      <c r="D1165" s="176"/>
      <c r="E1165" s="176"/>
      <c r="F1165" s="176"/>
      <c r="G1165" s="175"/>
      <c r="H1165" s="175"/>
      <c r="I1165" s="175"/>
      <c r="J1165" s="175"/>
      <c r="L1165" s="175"/>
      <c r="T1165" s="176"/>
      <c r="U1165" s="176"/>
      <c r="V1165" s="176"/>
      <c r="W1165" s="176"/>
      <c r="X1165" s="175"/>
      <c r="Y1165" s="175"/>
      <c r="Z1165" s="175"/>
      <c r="AA1165" s="175"/>
      <c r="AC1165" s="175"/>
      <c r="AL1165" s="106"/>
      <c r="AM1165" s="104"/>
      <c r="AN1165" s="104"/>
      <c r="AO1165" s="104"/>
      <c r="AP1165" s="104"/>
      <c r="AQ1165" s="104"/>
      <c r="AR1165" s="104"/>
      <c r="AS1165" s="104"/>
      <c r="AT1165" s="104"/>
      <c r="AU1165" s="104"/>
      <c r="AV1165" s="104"/>
    </row>
    <row r="1166" spans="3:48" x14ac:dyDescent="0.35">
      <c r="C1166" s="176"/>
      <c r="D1166" s="176"/>
      <c r="E1166" s="176"/>
      <c r="F1166" s="176"/>
      <c r="G1166" s="175"/>
      <c r="H1166" s="175"/>
      <c r="I1166" s="175"/>
      <c r="J1166" s="175"/>
      <c r="L1166" s="175"/>
      <c r="T1166" s="176"/>
      <c r="U1166" s="176"/>
      <c r="V1166" s="176"/>
      <c r="W1166" s="176"/>
      <c r="X1166" s="175"/>
      <c r="Y1166" s="175"/>
      <c r="Z1166" s="175"/>
      <c r="AA1166" s="175"/>
      <c r="AC1166" s="175"/>
      <c r="AL1166" s="106"/>
      <c r="AM1166" s="104"/>
      <c r="AN1166" s="104"/>
      <c r="AO1166" s="104"/>
      <c r="AP1166" s="104"/>
      <c r="AQ1166" s="104"/>
      <c r="AR1166" s="104"/>
      <c r="AS1166" s="104"/>
      <c r="AT1166" s="104"/>
      <c r="AU1166" s="104"/>
      <c r="AV1166" s="104"/>
    </row>
    <row r="1167" spans="3:48" x14ac:dyDescent="0.35">
      <c r="C1167" s="176"/>
      <c r="D1167" s="176"/>
      <c r="E1167" s="176"/>
      <c r="F1167" s="176"/>
      <c r="G1167" s="175"/>
      <c r="H1167" s="175"/>
      <c r="I1167" s="175"/>
      <c r="J1167" s="175"/>
      <c r="L1167" s="175"/>
      <c r="T1167" s="176"/>
      <c r="U1167" s="176"/>
      <c r="V1167" s="176"/>
      <c r="W1167" s="176"/>
      <c r="X1167" s="175"/>
      <c r="Y1167" s="175"/>
      <c r="Z1167" s="175"/>
      <c r="AA1167" s="175"/>
      <c r="AC1167" s="175"/>
      <c r="AL1167" s="106"/>
      <c r="AM1167" s="104"/>
      <c r="AN1167" s="104"/>
      <c r="AO1167" s="104"/>
      <c r="AP1167" s="104"/>
      <c r="AQ1167" s="104"/>
      <c r="AR1167" s="104"/>
      <c r="AS1167" s="104"/>
      <c r="AT1167" s="104"/>
      <c r="AU1167" s="104"/>
      <c r="AV1167" s="104"/>
    </row>
    <row r="1168" spans="3:48" x14ac:dyDescent="0.35">
      <c r="C1168" s="176"/>
      <c r="D1168" s="176"/>
      <c r="E1168" s="176"/>
      <c r="F1168" s="176"/>
      <c r="G1168" s="175"/>
      <c r="H1168" s="175"/>
      <c r="I1168" s="175"/>
      <c r="J1168" s="175"/>
      <c r="L1168" s="175"/>
      <c r="T1168" s="176"/>
      <c r="U1168" s="176"/>
      <c r="V1168" s="176"/>
      <c r="W1168" s="176"/>
      <c r="X1168" s="175"/>
      <c r="Y1168" s="175"/>
      <c r="Z1168" s="175"/>
      <c r="AA1168" s="175"/>
      <c r="AC1168" s="175"/>
      <c r="AL1168" s="106"/>
      <c r="AM1168" s="104"/>
      <c r="AN1168" s="104"/>
      <c r="AO1168" s="104"/>
      <c r="AP1168" s="104"/>
      <c r="AQ1168" s="104"/>
      <c r="AR1168" s="104"/>
      <c r="AS1168" s="104"/>
      <c r="AT1168" s="104"/>
      <c r="AU1168" s="104"/>
      <c r="AV1168" s="104"/>
    </row>
    <row r="1169" spans="3:48" x14ac:dyDescent="0.35">
      <c r="C1169" s="176"/>
      <c r="D1169" s="176"/>
      <c r="E1169" s="176"/>
      <c r="F1169" s="176"/>
      <c r="G1169" s="175"/>
      <c r="H1169" s="175"/>
      <c r="I1169" s="175"/>
      <c r="J1169" s="175"/>
      <c r="L1169" s="175"/>
      <c r="T1169" s="176"/>
      <c r="U1169" s="176"/>
      <c r="V1169" s="176"/>
      <c r="W1169" s="176"/>
      <c r="X1169" s="175"/>
      <c r="Y1169" s="175"/>
      <c r="Z1169" s="175"/>
      <c r="AA1169" s="175"/>
      <c r="AC1169" s="175"/>
      <c r="AL1169" s="106"/>
      <c r="AM1169" s="104"/>
      <c r="AN1169" s="104"/>
      <c r="AO1169" s="104"/>
      <c r="AP1169" s="104"/>
      <c r="AQ1169" s="104"/>
      <c r="AR1169" s="104"/>
      <c r="AS1169" s="104"/>
      <c r="AT1169" s="104"/>
      <c r="AU1169" s="104"/>
      <c r="AV1169" s="104"/>
    </row>
    <row r="1170" spans="3:48" x14ac:dyDescent="0.35">
      <c r="C1170" s="176"/>
      <c r="D1170" s="176"/>
      <c r="E1170" s="176"/>
      <c r="F1170" s="176"/>
      <c r="G1170" s="175"/>
      <c r="H1170" s="175"/>
      <c r="I1170" s="175"/>
      <c r="J1170" s="175"/>
      <c r="L1170" s="175"/>
      <c r="T1170" s="176"/>
      <c r="U1170" s="176"/>
      <c r="V1170" s="176"/>
      <c r="W1170" s="176"/>
      <c r="X1170" s="175"/>
      <c r="Y1170" s="175"/>
      <c r="Z1170" s="175"/>
      <c r="AA1170" s="175"/>
      <c r="AC1170" s="175"/>
      <c r="AL1170" s="106"/>
      <c r="AM1170" s="104"/>
      <c r="AN1170" s="104"/>
      <c r="AO1170" s="104"/>
      <c r="AP1170" s="104"/>
      <c r="AQ1170" s="104"/>
      <c r="AR1170" s="104"/>
      <c r="AS1170" s="104"/>
      <c r="AT1170" s="104"/>
      <c r="AU1170" s="104"/>
      <c r="AV1170" s="104"/>
    </row>
    <row r="1171" spans="3:48" x14ac:dyDescent="0.35">
      <c r="C1171" s="176"/>
      <c r="D1171" s="176"/>
      <c r="E1171" s="176"/>
      <c r="F1171" s="176"/>
      <c r="G1171" s="175"/>
      <c r="H1171" s="175"/>
      <c r="I1171" s="175"/>
      <c r="J1171" s="175"/>
      <c r="L1171" s="175"/>
      <c r="T1171" s="176"/>
      <c r="U1171" s="176"/>
      <c r="V1171" s="176"/>
      <c r="W1171" s="176"/>
      <c r="X1171" s="175"/>
      <c r="Y1171" s="175"/>
      <c r="Z1171" s="175"/>
      <c r="AA1171" s="175"/>
      <c r="AC1171" s="175"/>
      <c r="AL1171" s="106"/>
      <c r="AM1171" s="104"/>
      <c r="AN1171" s="104"/>
      <c r="AO1171" s="104"/>
      <c r="AP1171" s="104"/>
      <c r="AQ1171" s="104"/>
      <c r="AR1171" s="104"/>
      <c r="AS1171" s="104"/>
      <c r="AT1171" s="104"/>
      <c r="AU1171" s="104"/>
      <c r="AV1171" s="104"/>
    </row>
    <row r="1172" spans="3:48" x14ac:dyDescent="0.35">
      <c r="C1172" s="176"/>
      <c r="D1172" s="176"/>
      <c r="E1172" s="176"/>
      <c r="F1172" s="176"/>
      <c r="G1172" s="175"/>
      <c r="H1172" s="175"/>
      <c r="I1172" s="175"/>
      <c r="J1172" s="175"/>
      <c r="L1172" s="175"/>
      <c r="T1172" s="176"/>
      <c r="U1172" s="176"/>
      <c r="V1172" s="176"/>
      <c r="W1172" s="176"/>
      <c r="X1172" s="175"/>
      <c r="Y1172" s="175"/>
      <c r="Z1172" s="175"/>
      <c r="AA1172" s="175"/>
      <c r="AC1172" s="175"/>
      <c r="AL1172" s="106"/>
      <c r="AM1172" s="104"/>
      <c r="AN1172" s="104"/>
      <c r="AO1172" s="104"/>
      <c r="AP1172" s="104"/>
      <c r="AQ1172" s="104"/>
      <c r="AR1172" s="104"/>
      <c r="AS1172" s="104"/>
      <c r="AT1172" s="104"/>
      <c r="AU1172" s="104"/>
      <c r="AV1172" s="104"/>
    </row>
    <row r="1173" spans="3:48" x14ac:dyDescent="0.35">
      <c r="C1173" s="176"/>
      <c r="D1173" s="176"/>
      <c r="E1173" s="176"/>
      <c r="F1173" s="176"/>
      <c r="G1173" s="175"/>
      <c r="H1173" s="175"/>
      <c r="I1173" s="175"/>
      <c r="J1173" s="175"/>
      <c r="L1173" s="175"/>
      <c r="T1173" s="176"/>
      <c r="U1173" s="176"/>
      <c r="V1173" s="176"/>
      <c r="W1173" s="176"/>
      <c r="X1173" s="175"/>
      <c r="Y1173" s="175"/>
      <c r="Z1173" s="175"/>
      <c r="AA1173" s="175"/>
      <c r="AC1173" s="175"/>
      <c r="AL1173" s="106"/>
      <c r="AM1173" s="104"/>
      <c r="AN1173" s="104"/>
      <c r="AO1173" s="104"/>
      <c r="AP1173" s="104"/>
      <c r="AQ1173" s="104"/>
      <c r="AR1173" s="104"/>
      <c r="AS1173" s="104"/>
      <c r="AT1173" s="104"/>
      <c r="AU1173" s="104"/>
      <c r="AV1173" s="104"/>
    </row>
    <row r="1174" spans="3:48" x14ac:dyDescent="0.35">
      <c r="C1174" s="176"/>
      <c r="D1174" s="176"/>
      <c r="E1174" s="176"/>
      <c r="F1174" s="176"/>
      <c r="G1174" s="175"/>
      <c r="H1174" s="175"/>
      <c r="I1174" s="175"/>
      <c r="J1174" s="175"/>
      <c r="L1174" s="175"/>
      <c r="T1174" s="176"/>
      <c r="U1174" s="176"/>
      <c r="V1174" s="176"/>
      <c r="W1174" s="176"/>
      <c r="X1174" s="175"/>
      <c r="Y1174" s="175"/>
      <c r="Z1174" s="175"/>
      <c r="AA1174" s="175"/>
      <c r="AC1174" s="175"/>
      <c r="AL1174" s="106"/>
      <c r="AM1174" s="104"/>
      <c r="AN1174" s="104"/>
      <c r="AO1174" s="104"/>
      <c r="AP1174" s="104"/>
      <c r="AQ1174" s="104"/>
      <c r="AR1174" s="104"/>
      <c r="AS1174" s="104"/>
      <c r="AT1174" s="104"/>
      <c r="AU1174" s="104"/>
      <c r="AV1174" s="104"/>
    </row>
    <row r="1175" spans="3:48" x14ac:dyDescent="0.35">
      <c r="C1175" s="176"/>
      <c r="D1175" s="176"/>
      <c r="E1175" s="176"/>
      <c r="F1175" s="176"/>
      <c r="G1175" s="175"/>
      <c r="H1175" s="175"/>
      <c r="I1175" s="175"/>
      <c r="J1175" s="175"/>
      <c r="L1175" s="175"/>
      <c r="T1175" s="176"/>
      <c r="U1175" s="176"/>
      <c r="V1175" s="176"/>
      <c r="W1175" s="176"/>
      <c r="X1175" s="175"/>
      <c r="Y1175" s="175"/>
      <c r="Z1175" s="175"/>
      <c r="AA1175" s="175"/>
      <c r="AC1175" s="175"/>
      <c r="AL1175" s="106"/>
      <c r="AM1175" s="104"/>
      <c r="AN1175" s="104"/>
      <c r="AO1175" s="104"/>
      <c r="AP1175" s="104"/>
      <c r="AQ1175" s="104"/>
      <c r="AR1175" s="104"/>
      <c r="AS1175" s="104"/>
      <c r="AT1175" s="104"/>
      <c r="AU1175" s="104"/>
      <c r="AV1175" s="104"/>
    </row>
    <row r="1176" spans="3:48" x14ac:dyDescent="0.35">
      <c r="C1176" s="176"/>
      <c r="D1176" s="176"/>
      <c r="E1176" s="176"/>
      <c r="F1176" s="176"/>
      <c r="G1176" s="175"/>
      <c r="H1176" s="175"/>
      <c r="I1176" s="175"/>
      <c r="J1176" s="175"/>
      <c r="L1176" s="175"/>
      <c r="T1176" s="176"/>
      <c r="U1176" s="176"/>
      <c r="V1176" s="176"/>
      <c r="W1176" s="176"/>
      <c r="X1176" s="175"/>
      <c r="Y1176" s="175"/>
      <c r="Z1176" s="175"/>
      <c r="AA1176" s="175"/>
      <c r="AC1176" s="175"/>
      <c r="AL1176" s="106"/>
      <c r="AM1176" s="104"/>
      <c r="AN1176" s="104"/>
      <c r="AO1176" s="104"/>
      <c r="AP1176" s="104"/>
      <c r="AQ1176" s="104"/>
      <c r="AR1176" s="104"/>
      <c r="AS1176" s="104"/>
      <c r="AT1176" s="104"/>
      <c r="AU1176" s="104"/>
      <c r="AV1176" s="104"/>
    </row>
    <row r="1177" spans="3:48" x14ac:dyDescent="0.35">
      <c r="C1177" s="176"/>
      <c r="D1177" s="176"/>
      <c r="E1177" s="176"/>
      <c r="F1177" s="176"/>
      <c r="G1177" s="175"/>
      <c r="H1177" s="175"/>
      <c r="I1177" s="175"/>
      <c r="J1177" s="175"/>
      <c r="L1177" s="175"/>
      <c r="T1177" s="176"/>
      <c r="U1177" s="176"/>
      <c r="V1177" s="176"/>
      <c r="W1177" s="176"/>
      <c r="X1177" s="175"/>
      <c r="Y1177" s="175"/>
      <c r="Z1177" s="175"/>
      <c r="AA1177" s="175"/>
      <c r="AC1177" s="175"/>
      <c r="AL1177" s="106"/>
      <c r="AM1177" s="104"/>
      <c r="AN1177" s="104"/>
      <c r="AO1177" s="104"/>
      <c r="AP1177" s="104"/>
      <c r="AQ1177" s="104"/>
      <c r="AR1177" s="104"/>
      <c r="AS1177" s="104"/>
      <c r="AT1177" s="104"/>
      <c r="AU1177" s="104"/>
      <c r="AV1177" s="104"/>
    </row>
    <row r="1178" spans="3:48" x14ac:dyDescent="0.35">
      <c r="C1178" s="176"/>
      <c r="D1178" s="176"/>
      <c r="E1178" s="176"/>
      <c r="F1178" s="176"/>
      <c r="G1178" s="175"/>
      <c r="H1178" s="175"/>
      <c r="I1178" s="175"/>
      <c r="J1178" s="175"/>
      <c r="L1178" s="175"/>
      <c r="T1178" s="176"/>
      <c r="U1178" s="176"/>
      <c r="V1178" s="176"/>
      <c r="W1178" s="176"/>
      <c r="X1178" s="175"/>
      <c r="Y1178" s="175"/>
      <c r="Z1178" s="175"/>
      <c r="AA1178" s="175"/>
      <c r="AC1178" s="175"/>
      <c r="AL1178" s="106"/>
      <c r="AM1178" s="104"/>
      <c r="AN1178" s="104"/>
      <c r="AO1178" s="104"/>
      <c r="AP1178" s="104"/>
      <c r="AQ1178" s="104"/>
      <c r="AR1178" s="104"/>
      <c r="AS1178" s="104"/>
      <c r="AT1178" s="104"/>
      <c r="AU1178" s="104"/>
      <c r="AV1178" s="104"/>
    </row>
    <row r="1179" spans="3:48" x14ac:dyDescent="0.35">
      <c r="C1179" s="176"/>
      <c r="D1179" s="176"/>
      <c r="E1179" s="176"/>
      <c r="F1179" s="176"/>
      <c r="G1179" s="175"/>
      <c r="H1179" s="175"/>
      <c r="I1179" s="175"/>
      <c r="J1179" s="175"/>
      <c r="L1179" s="175"/>
      <c r="T1179" s="176"/>
      <c r="U1179" s="176"/>
      <c r="V1179" s="176"/>
      <c r="W1179" s="176"/>
      <c r="X1179" s="175"/>
      <c r="Y1179" s="175"/>
      <c r="Z1179" s="175"/>
      <c r="AA1179" s="175"/>
      <c r="AC1179" s="175"/>
      <c r="AL1179" s="106"/>
      <c r="AM1179" s="104"/>
      <c r="AN1179" s="104"/>
      <c r="AO1179" s="104"/>
      <c r="AP1179" s="104"/>
      <c r="AQ1179" s="104"/>
      <c r="AR1179" s="104"/>
      <c r="AS1179" s="104"/>
      <c r="AT1179" s="104"/>
      <c r="AU1179" s="104"/>
      <c r="AV1179" s="104"/>
    </row>
    <row r="1180" spans="3:48" x14ac:dyDescent="0.35">
      <c r="C1180" s="176"/>
      <c r="D1180" s="176"/>
      <c r="E1180" s="176"/>
      <c r="F1180" s="176"/>
      <c r="G1180" s="175"/>
      <c r="H1180" s="175"/>
      <c r="I1180" s="175"/>
      <c r="J1180" s="175"/>
      <c r="L1180" s="175"/>
      <c r="T1180" s="176"/>
      <c r="U1180" s="176"/>
      <c r="V1180" s="176"/>
      <c r="W1180" s="176"/>
      <c r="X1180" s="175"/>
      <c r="Y1180" s="175"/>
      <c r="Z1180" s="175"/>
      <c r="AA1180" s="175"/>
      <c r="AC1180" s="175"/>
      <c r="AL1180" s="106"/>
      <c r="AM1180" s="104"/>
      <c r="AN1180" s="104"/>
      <c r="AO1180" s="104"/>
      <c r="AP1180" s="104"/>
      <c r="AQ1180" s="104"/>
      <c r="AR1180" s="104"/>
      <c r="AS1180" s="104"/>
      <c r="AT1180" s="104"/>
      <c r="AU1180" s="104"/>
      <c r="AV1180" s="104"/>
    </row>
    <row r="1181" spans="3:48" x14ac:dyDescent="0.35">
      <c r="C1181" s="176"/>
      <c r="D1181" s="176"/>
      <c r="E1181" s="176"/>
      <c r="F1181" s="176"/>
      <c r="G1181" s="175"/>
      <c r="H1181" s="175"/>
      <c r="I1181" s="175"/>
      <c r="J1181" s="175"/>
      <c r="L1181" s="175"/>
      <c r="T1181" s="176"/>
      <c r="U1181" s="176"/>
      <c r="V1181" s="176"/>
      <c r="W1181" s="176"/>
      <c r="X1181" s="175"/>
      <c r="Y1181" s="175"/>
      <c r="Z1181" s="175"/>
      <c r="AA1181" s="175"/>
      <c r="AC1181" s="175"/>
      <c r="AL1181" s="106"/>
      <c r="AM1181" s="104"/>
      <c r="AN1181" s="104"/>
      <c r="AO1181" s="104"/>
      <c r="AP1181" s="104"/>
      <c r="AQ1181" s="104"/>
      <c r="AR1181" s="104"/>
      <c r="AS1181" s="104"/>
      <c r="AT1181" s="104"/>
      <c r="AU1181" s="104"/>
      <c r="AV1181" s="104"/>
    </row>
    <row r="1182" spans="3:48" x14ac:dyDescent="0.35">
      <c r="C1182" s="176"/>
      <c r="D1182" s="176"/>
      <c r="E1182" s="176"/>
      <c r="F1182" s="176"/>
      <c r="G1182" s="175"/>
      <c r="H1182" s="175"/>
      <c r="I1182" s="175"/>
      <c r="J1182" s="175"/>
      <c r="L1182" s="175"/>
      <c r="T1182" s="176"/>
      <c r="U1182" s="176"/>
      <c r="V1182" s="176"/>
      <c r="W1182" s="176"/>
      <c r="X1182" s="175"/>
      <c r="Y1182" s="175"/>
      <c r="Z1182" s="175"/>
      <c r="AA1182" s="175"/>
      <c r="AC1182" s="175"/>
      <c r="AL1182" s="106"/>
      <c r="AM1182" s="104"/>
      <c r="AN1182" s="104"/>
      <c r="AO1182" s="104"/>
      <c r="AP1182" s="104"/>
      <c r="AQ1182" s="104"/>
      <c r="AR1182" s="104"/>
      <c r="AS1182" s="104"/>
      <c r="AT1182" s="104"/>
      <c r="AU1182" s="104"/>
      <c r="AV1182" s="104"/>
    </row>
    <row r="1183" spans="3:48" x14ac:dyDescent="0.35">
      <c r="C1183" s="176"/>
      <c r="D1183" s="176"/>
      <c r="E1183" s="176"/>
      <c r="F1183" s="176"/>
      <c r="G1183" s="175"/>
      <c r="H1183" s="175"/>
      <c r="I1183" s="175"/>
      <c r="J1183" s="175"/>
      <c r="L1183" s="175"/>
      <c r="T1183" s="176"/>
      <c r="U1183" s="176"/>
      <c r="V1183" s="176"/>
      <c r="W1183" s="176"/>
      <c r="X1183" s="175"/>
      <c r="Y1183" s="175"/>
      <c r="Z1183" s="175"/>
      <c r="AA1183" s="175"/>
      <c r="AC1183" s="175"/>
      <c r="AL1183" s="106"/>
      <c r="AM1183" s="104"/>
      <c r="AN1183" s="104"/>
      <c r="AO1183" s="104"/>
      <c r="AP1183" s="104"/>
      <c r="AQ1183" s="104"/>
      <c r="AR1183" s="104"/>
      <c r="AS1183" s="104"/>
      <c r="AT1183" s="104"/>
      <c r="AU1183" s="104"/>
      <c r="AV1183" s="104"/>
    </row>
    <row r="1184" spans="3:48" x14ac:dyDescent="0.35">
      <c r="C1184" s="176"/>
      <c r="D1184" s="176"/>
      <c r="E1184" s="176"/>
      <c r="F1184" s="176"/>
      <c r="G1184" s="175"/>
      <c r="H1184" s="175"/>
      <c r="I1184" s="175"/>
      <c r="J1184" s="175"/>
      <c r="L1184" s="175"/>
      <c r="T1184" s="176"/>
      <c r="U1184" s="176"/>
      <c r="V1184" s="176"/>
      <c r="W1184" s="176"/>
      <c r="X1184" s="175"/>
      <c r="Y1184" s="175"/>
      <c r="Z1184" s="175"/>
      <c r="AA1184" s="175"/>
      <c r="AC1184" s="175"/>
      <c r="AL1184" s="106"/>
      <c r="AM1184" s="104"/>
      <c r="AN1184" s="104"/>
      <c r="AO1184" s="104"/>
      <c r="AP1184" s="104"/>
      <c r="AQ1184" s="104"/>
      <c r="AR1184" s="104"/>
      <c r="AS1184" s="104"/>
      <c r="AT1184" s="104"/>
      <c r="AU1184" s="104"/>
      <c r="AV1184" s="104"/>
    </row>
    <row r="1185" spans="3:48" x14ac:dyDescent="0.35">
      <c r="C1185" s="176"/>
      <c r="D1185" s="176"/>
      <c r="E1185" s="176"/>
      <c r="F1185" s="176"/>
      <c r="G1185" s="175"/>
      <c r="H1185" s="175"/>
      <c r="I1185" s="175"/>
      <c r="J1185" s="175"/>
      <c r="L1185" s="175"/>
      <c r="T1185" s="176"/>
      <c r="U1185" s="176"/>
      <c r="V1185" s="176"/>
      <c r="W1185" s="176"/>
      <c r="X1185" s="175"/>
      <c r="Y1185" s="175"/>
      <c r="Z1185" s="175"/>
      <c r="AA1185" s="175"/>
      <c r="AC1185" s="175"/>
      <c r="AL1185" s="106"/>
      <c r="AM1185" s="104"/>
      <c r="AN1185" s="104"/>
      <c r="AO1185" s="104"/>
      <c r="AP1185" s="104"/>
      <c r="AQ1185" s="104"/>
      <c r="AR1185" s="104"/>
      <c r="AS1185" s="104"/>
      <c r="AT1185" s="104"/>
      <c r="AU1185" s="104"/>
      <c r="AV1185" s="104"/>
    </row>
    <row r="1186" spans="3:48" x14ac:dyDescent="0.35">
      <c r="C1186" s="176"/>
      <c r="D1186" s="176"/>
      <c r="E1186" s="176"/>
      <c r="F1186" s="176"/>
      <c r="G1186" s="175"/>
      <c r="H1186" s="175"/>
      <c r="I1186" s="175"/>
      <c r="J1186" s="175"/>
      <c r="L1186" s="175"/>
      <c r="T1186" s="176"/>
      <c r="U1186" s="176"/>
      <c r="V1186" s="176"/>
      <c r="W1186" s="176"/>
      <c r="X1186" s="175"/>
      <c r="Y1186" s="175"/>
      <c r="Z1186" s="175"/>
      <c r="AA1186" s="175"/>
      <c r="AC1186" s="175"/>
      <c r="AL1186" s="106"/>
      <c r="AM1186" s="104"/>
      <c r="AN1186" s="104"/>
      <c r="AO1186" s="104"/>
      <c r="AP1186" s="104"/>
      <c r="AQ1186" s="104"/>
      <c r="AR1186" s="104"/>
      <c r="AS1186" s="104"/>
      <c r="AT1186" s="104"/>
      <c r="AU1186" s="104"/>
      <c r="AV1186" s="104"/>
    </row>
    <row r="1187" spans="3:48" x14ac:dyDescent="0.35">
      <c r="C1187" s="176"/>
      <c r="D1187" s="176"/>
      <c r="E1187" s="176"/>
      <c r="F1187" s="176"/>
      <c r="G1187" s="175"/>
      <c r="H1187" s="175"/>
      <c r="I1187" s="175"/>
      <c r="J1187" s="175"/>
      <c r="L1187" s="175"/>
      <c r="T1187" s="176"/>
      <c r="U1187" s="176"/>
      <c r="V1187" s="176"/>
      <c r="W1187" s="176"/>
      <c r="X1187" s="175"/>
      <c r="Y1187" s="175"/>
      <c r="Z1187" s="175"/>
      <c r="AA1187" s="175"/>
      <c r="AC1187" s="175"/>
      <c r="AL1187" s="106"/>
      <c r="AM1187" s="104"/>
      <c r="AN1187" s="104"/>
      <c r="AO1187" s="104"/>
      <c r="AP1187" s="104"/>
      <c r="AQ1187" s="104"/>
      <c r="AR1187" s="104"/>
      <c r="AS1187" s="104"/>
      <c r="AT1187" s="104"/>
      <c r="AU1187" s="104"/>
      <c r="AV1187" s="104"/>
    </row>
    <row r="1188" spans="3:48" x14ac:dyDescent="0.35">
      <c r="C1188" s="176"/>
      <c r="D1188" s="176"/>
      <c r="E1188" s="176"/>
      <c r="F1188" s="176"/>
      <c r="G1188" s="175"/>
      <c r="H1188" s="175"/>
      <c r="I1188" s="175"/>
      <c r="J1188" s="175"/>
      <c r="L1188" s="175"/>
      <c r="T1188" s="176"/>
      <c r="U1188" s="176"/>
      <c r="V1188" s="176"/>
      <c r="W1188" s="176"/>
      <c r="X1188" s="175"/>
      <c r="Y1188" s="175"/>
      <c r="Z1188" s="175"/>
      <c r="AA1188" s="175"/>
      <c r="AC1188" s="175"/>
      <c r="AL1188" s="106"/>
      <c r="AM1188" s="104"/>
      <c r="AN1188" s="104"/>
      <c r="AO1188" s="104"/>
      <c r="AP1188" s="104"/>
      <c r="AQ1188" s="104"/>
      <c r="AR1188" s="104"/>
      <c r="AS1188" s="104"/>
      <c r="AT1188" s="104"/>
      <c r="AU1188" s="104"/>
      <c r="AV1188" s="104"/>
    </row>
    <row r="1189" spans="3:48" x14ac:dyDescent="0.35">
      <c r="C1189" s="176"/>
      <c r="D1189" s="176"/>
      <c r="E1189" s="176"/>
      <c r="F1189" s="176"/>
      <c r="G1189" s="175"/>
      <c r="H1189" s="175"/>
      <c r="I1189" s="175"/>
      <c r="J1189" s="175"/>
      <c r="L1189" s="175"/>
      <c r="T1189" s="176"/>
      <c r="U1189" s="176"/>
      <c r="V1189" s="176"/>
      <c r="W1189" s="176"/>
      <c r="X1189" s="175"/>
      <c r="Y1189" s="175"/>
      <c r="Z1189" s="175"/>
      <c r="AA1189" s="175"/>
      <c r="AC1189" s="175"/>
      <c r="AL1189" s="106"/>
      <c r="AM1189" s="104"/>
      <c r="AN1189" s="104"/>
      <c r="AO1189" s="104"/>
      <c r="AP1189" s="104"/>
      <c r="AQ1189" s="104"/>
      <c r="AR1189" s="104"/>
      <c r="AS1189" s="104"/>
      <c r="AT1189" s="104"/>
      <c r="AU1189" s="104"/>
      <c r="AV1189" s="104"/>
    </row>
    <row r="1190" spans="3:48" x14ac:dyDescent="0.35">
      <c r="C1190" s="176"/>
      <c r="D1190" s="176"/>
      <c r="E1190" s="176"/>
      <c r="F1190" s="176"/>
      <c r="G1190" s="175"/>
      <c r="H1190" s="175"/>
      <c r="I1190" s="175"/>
      <c r="J1190" s="175"/>
      <c r="L1190" s="175"/>
      <c r="T1190" s="176"/>
      <c r="U1190" s="176"/>
      <c r="V1190" s="176"/>
      <c r="W1190" s="176"/>
      <c r="X1190" s="175"/>
      <c r="Y1190" s="175"/>
      <c r="Z1190" s="175"/>
      <c r="AA1190" s="175"/>
      <c r="AC1190" s="175"/>
      <c r="AL1190" s="106"/>
      <c r="AM1190" s="104"/>
      <c r="AN1190" s="104"/>
      <c r="AO1190" s="104"/>
      <c r="AP1190" s="104"/>
      <c r="AQ1190" s="104"/>
      <c r="AR1190" s="104"/>
      <c r="AS1190" s="104"/>
      <c r="AT1190" s="104"/>
      <c r="AU1190" s="104"/>
      <c r="AV1190" s="104"/>
    </row>
    <row r="1191" spans="3:48" x14ac:dyDescent="0.35">
      <c r="C1191" s="176"/>
      <c r="D1191" s="176"/>
      <c r="E1191" s="176"/>
      <c r="F1191" s="176"/>
      <c r="G1191" s="175"/>
      <c r="H1191" s="175"/>
      <c r="I1191" s="175"/>
      <c r="J1191" s="175"/>
      <c r="L1191" s="175"/>
      <c r="T1191" s="176"/>
      <c r="U1191" s="176"/>
      <c r="V1191" s="176"/>
      <c r="W1191" s="176"/>
      <c r="X1191" s="175"/>
      <c r="Y1191" s="175"/>
      <c r="Z1191" s="175"/>
      <c r="AA1191" s="175"/>
      <c r="AC1191" s="175"/>
      <c r="AL1191" s="106"/>
      <c r="AM1191" s="104"/>
      <c r="AN1191" s="104"/>
      <c r="AO1191" s="104"/>
      <c r="AP1191" s="104"/>
      <c r="AQ1191" s="104"/>
      <c r="AR1191" s="104"/>
      <c r="AS1191" s="104"/>
      <c r="AT1191" s="104"/>
      <c r="AU1191" s="104"/>
      <c r="AV1191" s="104"/>
    </row>
    <row r="1192" spans="3:48" x14ac:dyDescent="0.35">
      <c r="C1192" s="176"/>
      <c r="D1192" s="176"/>
      <c r="E1192" s="176"/>
      <c r="F1192" s="176"/>
      <c r="G1192" s="175"/>
      <c r="H1192" s="175"/>
      <c r="I1192" s="175"/>
      <c r="J1192" s="175"/>
      <c r="L1192" s="175"/>
      <c r="T1192" s="176"/>
      <c r="U1192" s="176"/>
      <c r="V1192" s="176"/>
      <c r="W1192" s="176"/>
      <c r="X1192" s="175"/>
      <c r="Y1192" s="175"/>
      <c r="Z1192" s="175"/>
      <c r="AA1192" s="175"/>
      <c r="AC1192" s="175"/>
      <c r="AL1192" s="106"/>
      <c r="AM1192" s="104"/>
      <c r="AN1192" s="104"/>
      <c r="AO1192" s="104"/>
      <c r="AP1192" s="104"/>
      <c r="AQ1192" s="104"/>
      <c r="AR1192" s="104"/>
      <c r="AS1192" s="104"/>
      <c r="AT1192" s="104"/>
      <c r="AU1192" s="104"/>
      <c r="AV1192" s="104"/>
    </row>
    <row r="1193" spans="3:48" x14ac:dyDescent="0.35">
      <c r="C1193" s="176"/>
      <c r="D1193" s="176"/>
      <c r="E1193" s="176"/>
      <c r="F1193" s="176"/>
      <c r="G1193" s="175"/>
      <c r="H1193" s="175"/>
      <c r="I1193" s="175"/>
      <c r="J1193" s="175"/>
      <c r="L1193" s="175"/>
      <c r="T1193" s="176"/>
      <c r="U1193" s="176"/>
      <c r="V1193" s="176"/>
      <c r="W1193" s="176"/>
      <c r="X1193" s="175"/>
      <c r="Y1193" s="175"/>
      <c r="Z1193" s="175"/>
      <c r="AA1193" s="175"/>
      <c r="AC1193" s="175"/>
      <c r="AL1193" s="106"/>
      <c r="AM1193" s="104"/>
      <c r="AN1193" s="104"/>
      <c r="AO1193" s="104"/>
      <c r="AP1193" s="104"/>
      <c r="AQ1193" s="104"/>
      <c r="AR1193" s="104"/>
      <c r="AS1193" s="104"/>
      <c r="AT1193" s="104"/>
      <c r="AU1193" s="104"/>
      <c r="AV1193" s="104"/>
    </row>
    <row r="1194" spans="3:48" x14ac:dyDescent="0.35">
      <c r="C1194" s="176"/>
      <c r="D1194" s="176"/>
      <c r="E1194" s="176"/>
      <c r="F1194" s="176"/>
      <c r="G1194" s="175"/>
      <c r="H1194" s="175"/>
      <c r="I1194" s="175"/>
      <c r="J1194" s="175"/>
      <c r="L1194" s="175"/>
      <c r="T1194" s="176"/>
      <c r="U1194" s="176"/>
      <c r="V1194" s="176"/>
      <c r="W1194" s="176"/>
      <c r="X1194" s="175"/>
      <c r="Y1194" s="175"/>
      <c r="Z1194" s="175"/>
      <c r="AA1194" s="175"/>
      <c r="AC1194" s="175"/>
      <c r="AL1194" s="106"/>
      <c r="AM1194" s="104"/>
      <c r="AN1194" s="104"/>
      <c r="AO1194" s="104"/>
      <c r="AP1194" s="104"/>
      <c r="AQ1194" s="104"/>
      <c r="AR1194" s="104"/>
      <c r="AS1194" s="104"/>
      <c r="AT1194" s="104"/>
      <c r="AU1194" s="104"/>
      <c r="AV1194" s="104"/>
    </row>
    <row r="1195" spans="3:48" x14ac:dyDescent="0.35">
      <c r="C1195" s="176"/>
      <c r="D1195" s="176"/>
      <c r="E1195" s="176"/>
      <c r="F1195" s="176"/>
      <c r="G1195" s="175"/>
      <c r="H1195" s="175"/>
      <c r="I1195" s="175"/>
      <c r="J1195" s="175"/>
      <c r="L1195" s="175"/>
      <c r="T1195" s="176"/>
      <c r="U1195" s="176"/>
      <c r="V1195" s="176"/>
      <c r="W1195" s="176"/>
      <c r="X1195" s="175"/>
      <c r="Y1195" s="175"/>
      <c r="Z1195" s="175"/>
      <c r="AA1195" s="175"/>
      <c r="AC1195" s="175"/>
      <c r="AL1195" s="106"/>
      <c r="AM1195" s="104"/>
      <c r="AN1195" s="104"/>
      <c r="AO1195" s="104"/>
      <c r="AP1195" s="104"/>
      <c r="AQ1195" s="104"/>
      <c r="AR1195" s="104"/>
      <c r="AS1195" s="104"/>
      <c r="AT1195" s="104"/>
      <c r="AU1195" s="104"/>
      <c r="AV1195" s="104"/>
    </row>
    <row r="1196" spans="3:48" x14ac:dyDescent="0.35">
      <c r="C1196" s="176"/>
      <c r="D1196" s="176"/>
      <c r="E1196" s="176"/>
      <c r="F1196" s="176"/>
      <c r="G1196" s="175"/>
      <c r="H1196" s="175"/>
      <c r="I1196" s="175"/>
      <c r="J1196" s="175"/>
      <c r="L1196" s="175"/>
      <c r="T1196" s="176"/>
      <c r="U1196" s="176"/>
      <c r="V1196" s="176"/>
      <c r="W1196" s="176"/>
      <c r="X1196" s="175"/>
      <c r="Y1196" s="175"/>
      <c r="Z1196" s="175"/>
      <c r="AA1196" s="175"/>
      <c r="AC1196" s="175"/>
      <c r="AL1196" s="106"/>
      <c r="AM1196" s="104"/>
      <c r="AN1196" s="104"/>
      <c r="AO1196" s="104"/>
      <c r="AP1196" s="104"/>
      <c r="AQ1196" s="104"/>
      <c r="AR1196" s="104"/>
      <c r="AS1196" s="104"/>
      <c r="AT1196" s="104"/>
      <c r="AU1196" s="104"/>
      <c r="AV1196" s="104"/>
    </row>
    <row r="1197" spans="3:48" x14ac:dyDescent="0.35">
      <c r="C1197" s="176"/>
      <c r="D1197" s="176"/>
      <c r="E1197" s="176"/>
      <c r="F1197" s="176"/>
      <c r="G1197" s="175"/>
      <c r="H1197" s="175"/>
      <c r="I1197" s="175"/>
      <c r="J1197" s="175"/>
      <c r="L1197" s="175"/>
      <c r="T1197" s="176"/>
      <c r="U1197" s="176"/>
      <c r="V1197" s="176"/>
      <c r="W1197" s="176"/>
      <c r="X1197" s="175"/>
      <c r="Y1197" s="175"/>
      <c r="Z1197" s="175"/>
      <c r="AA1197" s="175"/>
      <c r="AC1197" s="175"/>
      <c r="AL1197" s="106"/>
      <c r="AM1197" s="104"/>
      <c r="AN1197" s="104"/>
      <c r="AO1197" s="104"/>
      <c r="AP1197" s="104"/>
      <c r="AQ1197" s="104"/>
      <c r="AR1197" s="104"/>
      <c r="AS1197" s="104"/>
      <c r="AT1197" s="104"/>
      <c r="AU1197" s="104"/>
      <c r="AV1197" s="104"/>
    </row>
    <row r="1198" spans="3:48" x14ac:dyDescent="0.35">
      <c r="C1198" s="176"/>
      <c r="D1198" s="176"/>
      <c r="E1198" s="176"/>
      <c r="F1198" s="176"/>
      <c r="G1198" s="175"/>
      <c r="H1198" s="175"/>
      <c r="I1198" s="175"/>
      <c r="J1198" s="175"/>
      <c r="L1198" s="175"/>
      <c r="T1198" s="176"/>
      <c r="U1198" s="176"/>
      <c r="V1198" s="176"/>
      <c r="W1198" s="176"/>
      <c r="X1198" s="175"/>
      <c r="Y1198" s="175"/>
      <c r="Z1198" s="175"/>
      <c r="AA1198" s="175"/>
      <c r="AC1198" s="175"/>
      <c r="AL1198" s="106"/>
      <c r="AM1198" s="104"/>
      <c r="AN1198" s="104"/>
      <c r="AO1198" s="104"/>
      <c r="AP1198" s="104"/>
      <c r="AQ1198" s="104"/>
      <c r="AR1198" s="104"/>
      <c r="AS1198" s="104"/>
      <c r="AT1198" s="104"/>
      <c r="AU1198" s="104"/>
      <c r="AV1198" s="104"/>
    </row>
    <row r="1199" spans="3:48" x14ac:dyDescent="0.35">
      <c r="C1199" s="176"/>
      <c r="D1199" s="176"/>
      <c r="E1199" s="176"/>
      <c r="F1199" s="176"/>
      <c r="G1199" s="175"/>
      <c r="H1199" s="175"/>
      <c r="I1199" s="175"/>
      <c r="J1199" s="175"/>
      <c r="L1199" s="175"/>
      <c r="T1199" s="176"/>
      <c r="U1199" s="176"/>
      <c r="V1199" s="176"/>
      <c r="W1199" s="176"/>
      <c r="X1199" s="175"/>
      <c r="Y1199" s="175"/>
      <c r="Z1199" s="175"/>
      <c r="AA1199" s="175"/>
      <c r="AC1199" s="175"/>
      <c r="AL1199" s="106"/>
      <c r="AM1199" s="104"/>
      <c r="AN1199" s="104"/>
      <c r="AO1199" s="104"/>
      <c r="AP1199" s="104"/>
      <c r="AQ1199" s="104"/>
      <c r="AR1199" s="104"/>
      <c r="AS1199" s="104"/>
      <c r="AT1199" s="104"/>
      <c r="AU1199" s="104"/>
      <c r="AV1199" s="104"/>
    </row>
    <row r="1200" spans="3:48" x14ac:dyDescent="0.35">
      <c r="C1200" s="176"/>
      <c r="D1200" s="176"/>
      <c r="E1200" s="176"/>
      <c r="F1200" s="176"/>
      <c r="G1200" s="175"/>
      <c r="H1200" s="175"/>
      <c r="I1200" s="175"/>
      <c r="J1200" s="175"/>
      <c r="L1200" s="175"/>
      <c r="T1200" s="176"/>
      <c r="U1200" s="176"/>
      <c r="V1200" s="176"/>
      <c r="W1200" s="176"/>
      <c r="X1200" s="175"/>
      <c r="Y1200" s="175"/>
      <c r="Z1200" s="175"/>
      <c r="AA1200" s="175"/>
      <c r="AC1200" s="175"/>
      <c r="AL1200" s="106"/>
      <c r="AM1200" s="104"/>
      <c r="AN1200" s="104"/>
      <c r="AO1200" s="104"/>
      <c r="AP1200" s="104"/>
      <c r="AQ1200" s="104"/>
      <c r="AR1200" s="104"/>
      <c r="AS1200" s="104"/>
      <c r="AT1200" s="104"/>
      <c r="AU1200" s="104"/>
      <c r="AV1200" s="104"/>
    </row>
    <row r="1201" spans="3:48" x14ac:dyDescent="0.35">
      <c r="C1201" s="176"/>
      <c r="D1201" s="176"/>
      <c r="E1201" s="176"/>
      <c r="F1201" s="176"/>
      <c r="G1201" s="175"/>
      <c r="H1201" s="175"/>
      <c r="I1201" s="175"/>
      <c r="J1201" s="175"/>
      <c r="L1201" s="175"/>
      <c r="T1201" s="176"/>
      <c r="U1201" s="176"/>
      <c r="V1201" s="176"/>
      <c r="W1201" s="176"/>
      <c r="X1201" s="175"/>
      <c r="Y1201" s="175"/>
      <c r="Z1201" s="175"/>
      <c r="AA1201" s="175"/>
      <c r="AC1201" s="175"/>
      <c r="AL1201" s="106"/>
      <c r="AM1201" s="104"/>
      <c r="AN1201" s="104"/>
      <c r="AO1201" s="104"/>
      <c r="AP1201" s="104"/>
      <c r="AQ1201" s="104"/>
      <c r="AR1201" s="104"/>
      <c r="AS1201" s="104"/>
      <c r="AT1201" s="104"/>
      <c r="AU1201" s="104"/>
      <c r="AV1201" s="104"/>
    </row>
    <row r="1202" spans="3:48" x14ac:dyDescent="0.35">
      <c r="C1202" s="176"/>
      <c r="D1202" s="176"/>
      <c r="E1202" s="176"/>
      <c r="F1202" s="176"/>
      <c r="G1202" s="175"/>
      <c r="H1202" s="175"/>
      <c r="I1202" s="175"/>
      <c r="J1202" s="175"/>
      <c r="L1202" s="175"/>
      <c r="T1202" s="176"/>
      <c r="U1202" s="176"/>
      <c r="V1202" s="176"/>
      <c r="W1202" s="176"/>
      <c r="X1202" s="175"/>
      <c r="Y1202" s="175"/>
      <c r="Z1202" s="175"/>
      <c r="AA1202" s="175"/>
      <c r="AC1202" s="175"/>
      <c r="AL1202" s="106"/>
      <c r="AM1202" s="104"/>
      <c r="AN1202" s="104"/>
      <c r="AO1202" s="104"/>
      <c r="AP1202" s="104"/>
      <c r="AQ1202" s="104"/>
      <c r="AR1202" s="104"/>
      <c r="AS1202" s="104"/>
      <c r="AT1202" s="104"/>
      <c r="AU1202" s="104"/>
      <c r="AV1202" s="104"/>
    </row>
    <row r="1203" spans="3:48" x14ac:dyDescent="0.35">
      <c r="C1203" s="176"/>
      <c r="D1203" s="176"/>
      <c r="E1203" s="176"/>
      <c r="F1203" s="176"/>
      <c r="G1203" s="175"/>
      <c r="H1203" s="175"/>
      <c r="I1203" s="175"/>
      <c r="J1203" s="175"/>
      <c r="L1203" s="175"/>
      <c r="T1203" s="176"/>
      <c r="U1203" s="176"/>
      <c r="V1203" s="176"/>
      <c r="W1203" s="176"/>
      <c r="X1203" s="175"/>
      <c r="Y1203" s="175"/>
      <c r="Z1203" s="175"/>
      <c r="AA1203" s="175"/>
      <c r="AC1203" s="175"/>
      <c r="AL1203" s="106"/>
      <c r="AM1203" s="104"/>
      <c r="AN1203" s="104"/>
      <c r="AO1203" s="104"/>
      <c r="AP1203" s="104"/>
      <c r="AQ1203" s="104"/>
      <c r="AR1203" s="104"/>
      <c r="AS1203" s="104"/>
      <c r="AT1203" s="104"/>
      <c r="AU1203" s="104"/>
      <c r="AV1203" s="104"/>
    </row>
    <row r="1204" spans="3:48" x14ac:dyDescent="0.35">
      <c r="C1204" s="176"/>
      <c r="D1204" s="176"/>
      <c r="E1204" s="176"/>
      <c r="F1204" s="176"/>
      <c r="G1204" s="175"/>
      <c r="H1204" s="175"/>
      <c r="I1204" s="175"/>
      <c r="J1204" s="175"/>
      <c r="L1204" s="175"/>
      <c r="T1204" s="176"/>
      <c r="U1204" s="176"/>
      <c r="V1204" s="176"/>
      <c r="W1204" s="176"/>
      <c r="X1204" s="175"/>
      <c r="Y1204" s="175"/>
      <c r="Z1204" s="175"/>
      <c r="AA1204" s="175"/>
      <c r="AC1204" s="175"/>
      <c r="AL1204" s="106"/>
      <c r="AM1204" s="104"/>
      <c r="AN1204" s="104"/>
      <c r="AO1204" s="104"/>
      <c r="AP1204" s="104"/>
      <c r="AQ1204" s="104"/>
      <c r="AR1204" s="104"/>
      <c r="AS1204" s="104"/>
      <c r="AT1204" s="104"/>
      <c r="AU1204" s="104"/>
      <c r="AV1204" s="104"/>
    </row>
    <row r="1205" spans="3:48" x14ac:dyDescent="0.35">
      <c r="C1205" s="176"/>
      <c r="D1205" s="176"/>
      <c r="E1205" s="176"/>
      <c r="F1205" s="176"/>
      <c r="G1205" s="175"/>
      <c r="H1205" s="175"/>
      <c r="I1205" s="175"/>
      <c r="J1205" s="175"/>
      <c r="L1205" s="175"/>
      <c r="T1205" s="176"/>
      <c r="U1205" s="176"/>
      <c r="V1205" s="176"/>
      <c r="W1205" s="176"/>
      <c r="X1205" s="175"/>
      <c r="Y1205" s="175"/>
      <c r="Z1205" s="175"/>
      <c r="AA1205" s="175"/>
      <c r="AC1205" s="175"/>
      <c r="AL1205" s="106"/>
      <c r="AM1205" s="104"/>
      <c r="AN1205" s="104"/>
      <c r="AO1205" s="104"/>
      <c r="AP1205" s="104"/>
      <c r="AQ1205" s="104"/>
      <c r="AR1205" s="104"/>
      <c r="AS1205" s="104"/>
      <c r="AT1205" s="104"/>
      <c r="AU1205" s="104"/>
      <c r="AV1205" s="104"/>
    </row>
    <row r="1206" spans="3:48" x14ac:dyDescent="0.35">
      <c r="C1206" s="176"/>
      <c r="D1206" s="176"/>
      <c r="E1206" s="176"/>
      <c r="F1206" s="176"/>
      <c r="G1206" s="175"/>
      <c r="H1206" s="175"/>
      <c r="I1206" s="175"/>
      <c r="J1206" s="175"/>
      <c r="L1206" s="175"/>
      <c r="T1206" s="176"/>
      <c r="U1206" s="176"/>
      <c r="V1206" s="176"/>
      <c r="W1206" s="176"/>
      <c r="X1206" s="175"/>
      <c r="Y1206" s="175"/>
      <c r="Z1206" s="175"/>
      <c r="AA1206" s="175"/>
      <c r="AC1206" s="175"/>
      <c r="AL1206" s="106"/>
      <c r="AM1206" s="104"/>
      <c r="AN1206" s="104"/>
      <c r="AO1206" s="104"/>
      <c r="AP1206" s="104"/>
      <c r="AQ1206" s="104"/>
      <c r="AR1206" s="104"/>
      <c r="AS1206" s="104"/>
      <c r="AT1206" s="104"/>
      <c r="AU1206" s="104"/>
      <c r="AV1206" s="104"/>
    </row>
    <row r="1207" spans="3:48" x14ac:dyDescent="0.35">
      <c r="C1207" s="176"/>
      <c r="D1207" s="176"/>
      <c r="E1207" s="176"/>
      <c r="F1207" s="176"/>
      <c r="G1207" s="175"/>
      <c r="H1207" s="175"/>
      <c r="I1207" s="175"/>
      <c r="J1207" s="175"/>
      <c r="L1207" s="175"/>
      <c r="T1207" s="176"/>
      <c r="U1207" s="176"/>
      <c r="V1207" s="176"/>
      <c r="W1207" s="176"/>
      <c r="X1207" s="175"/>
      <c r="Y1207" s="175"/>
      <c r="Z1207" s="175"/>
      <c r="AA1207" s="175"/>
      <c r="AC1207" s="175"/>
      <c r="AL1207" s="106"/>
      <c r="AM1207" s="104"/>
      <c r="AN1207" s="104"/>
      <c r="AO1207" s="104"/>
      <c r="AP1207" s="104"/>
      <c r="AQ1207" s="104"/>
      <c r="AR1207" s="104"/>
      <c r="AS1207" s="104"/>
      <c r="AT1207" s="104"/>
      <c r="AU1207" s="104"/>
      <c r="AV1207" s="104"/>
    </row>
    <row r="1208" spans="3:48" x14ac:dyDescent="0.35">
      <c r="C1208" s="176"/>
      <c r="D1208" s="176"/>
      <c r="E1208" s="176"/>
      <c r="F1208" s="176"/>
      <c r="G1208" s="175"/>
      <c r="H1208" s="175"/>
      <c r="I1208" s="175"/>
      <c r="J1208" s="175"/>
      <c r="L1208" s="175"/>
      <c r="T1208" s="176"/>
      <c r="U1208" s="176"/>
      <c r="V1208" s="176"/>
      <c r="W1208" s="176"/>
      <c r="X1208" s="175"/>
      <c r="Y1208" s="175"/>
      <c r="Z1208" s="175"/>
      <c r="AA1208" s="175"/>
      <c r="AC1208" s="175"/>
      <c r="AL1208" s="106"/>
      <c r="AM1208" s="104"/>
      <c r="AN1208" s="104"/>
      <c r="AO1208" s="104"/>
      <c r="AP1208" s="104"/>
      <c r="AQ1208" s="104"/>
      <c r="AR1208" s="104"/>
      <c r="AS1208" s="104"/>
      <c r="AT1208" s="104"/>
      <c r="AU1208" s="104"/>
      <c r="AV1208" s="104"/>
    </row>
    <row r="1209" spans="3:48" x14ac:dyDescent="0.35">
      <c r="C1209" s="176"/>
      <c r="D1209" s="176"/>
      <c r="E1209" s="176"/>
      <c r="F1209" s="176"/>
      <c r="G1209" s="175"/>
      <c r="H1209" s="175"/>
      <c r="I1209" s="175"/>
      <c r="J1209" s="175"/>
      <c r="L1209" s="175"/>
      <c r="T1209" s="176"/>
      <c r="U1209" s="176"/>
      <c r="V1209" s="176"/>
      <c r="W1209" s="176"/>
      <c r="X1209" s="175"/>
      <c r="Y1209" s="175"/>
      <c r="Z1209" s="175"/>
      <c r="AA1209" s="175"/>
      <c r="AC1209" s="175"/>
      <c r="AL1209" s="106"/>
      <c r="AM1209" s="104"/>
      <c r="AN1209" s="104"/>
      <c r="AO1209" s="104"/>
      <c r="AP1209" s="104"/>
      <c r="AQ1209" s="104"/>
      <c r="AR1209" s="104"/>
      <c r="AS1209" s="104"/>
      <c r="AT1209" s="104"/>
      <c r="AU1209" s="104"/>
      <c r="AV1209" s="104"/>
    </row>
    <row r="1210" spans="3:48" x14ac:dyDescent="0.35">
      <c r="C1210" s="176"/>
      <c r="D1210" s="176"/>
      <c r="E1210" s="176"/>
      <c r="F1210" s="176"/>
      <c r="G1210" s="175"/>
      <c r="H1210" s="175"/>
      <c r="I1210" s="175"/>
      <c r="J1210" s="175"/>
      <c r="L1210" s="175"/>
      <c r="T1210" s="176"/>
      <c r="U1210" s="176"/>
      <c r="V1210" s="176"/>
      <c r="W1210" s="176"/>
      <c r="X1210" s="175"/>
      <c r="Y1210" s="175"/>
      <c r="Z1210" s="175"/>
      <c r="AA1210" s="175"/>
      <c r="AC1210" s="175"/>
      <c r="AL1210" s="106"/>
      <c r="AM1210" s="104"/>
      <c r="AN1210" s="104"/>
      <c r="AO1210" s="104"/>
      <c r="AP1210" s="104"/>
      <c r="AQ1210" s="104"/>
      <c r="AR1210" s="104"/>
      <c r="AS1210" s="104"/>
      <c r="AT1210" s="104"/>
      <c r="AU1210" s="104"/>
      <c r="AV1210" s="104"/>
    </row>
    <row r="1211" spans="3:48" x14ac:dyDescent="0.35">
      <c r="C1211" s="176"/>
      <c r="D1211" s="176"/>
      <c r="E1211" s="176"/>
      <c r="F1211" s="176"/>
      <c r="G1211" s="175"/>
      <c r="H1211" s="175"/>
      <c r="I1211" s="175"/>
      <c r="J1211" s="175"/>
      <c r="L1211" s="175"/>
      <c r="T1211" s="176"/>
      <c r="U1211" s="176"/>
      <c r="V1211" s="176"/>
      <c r="W1211" s="176"/>
      <c r="X1211" s="175"/>
      <c r="Y1211" s="175"/>
      <c r="Z1211" s="175"/>
      <c r="AA1211" s="175"/>
      <c r="AC1211" s="175"/>
      <c r="AL1211" s="106"/>
      <c r="AM1211" s="104"/>
      <c r="AN1211" s="104"/>
      <c r="AO1211" s="104"/>
      <c r="AP1211" s="104"/>
      <c r="AQ1211" s="104"/>
      <c r="AR1211" s="104"/>
      <c r="AS1211" s="104"/>
      <c r="AT1211" s="104"/>
      <c r="AU1211" s="104"/>
      <c r="AV1211" s="104"/>
    </row>
    <row r="1212" spans="3:48" x14ac:dyDescent="0.35">
      <c r="C1212" s="176"/>
      <c r="D1212" s="176"/>
      <c r="E1212" s="176"/>
      <c r="F1212" s="176"/>
      <c r="G1212" s="175"/>
      <c r="H1212" s="175"/>
      <c r="I1212" s="175"/>
      <c r="J1212" s="175"/>
      <c r="L1212" s="175"/>
      <c r="T1212" s="176"/>
      <c r="U1212" s="176"/>
      <c r="V1212" s="176"/>
      <c r="W1212" s="176"/>
      <c r="X1212" s="175"/>
      <c r="Y1212" s="175"/>
      <c r="Z1212" s="175"/>
      <c r="AA1212" s="175"/>
      <c r="AC1212" s="175"/>
      <c r="AL1212" s="106"/>
      <c r="AM1212" s="104"/>
      <c r="AN1212" s="104"/>
      <c r="AO1212" s="104"/>
      <c r="AP1212" s="104"/>
      <c r="AQ1212" s="104"/>
      <c r="AR1212" s="104"/>
      <c r="AS1212" s="104"/>
      <c r="AT1212" s="104"/>
      <c r="AU1212" s="104"/>
      <c r="AV1212" s="104"/>
    </row>
    <row r="1213" spans="3:48" x14ac:dyDescent="0.35">
      <c r="C1213" s="176"/>
      <c r="D1213" s="176"/>
      <c r="E1213" s="176"/>
      <c r="F1213" s="176"/>
      <c r="G1213" s="175"/>
      <c r="H1213" s="175"/>
      <c r="I1213" s="175"/>
      <c r="J1213" s="175"/>
      <c r="L1213" s="175"/>
      <c r="T1213" s="176"/>
      <c r="U1213" s="176"/>
      <c r="V1213" s="176"/>
      <c r="W1213" s="176"/>
      <c r="X1213" s="175"/>
      <c r="Y1213" s="175"/>
      <c r="Z1213" s="175"/>
      <c r="AA1213" s="175"/>
      <c r="AC1213" s="175"/>
      <c r="AL1213" s="106"/>
      <c r="AM1213" s="104"/>
      <c r="AN1213" s="104"/>
      <c r="AO1213" s="104"/>
      <c r="AP1213" s="104"/>
      <c r="AQ1213" s="104"/>
      <c r="AR1213" s="104"/>
      <c r="AS1213" s="104"/>
      <c r="AT1213" s="104"/>
      <c r="AU1213" s="104"/>
      <c r="AV1213" s="104"/>
    </row>
    <row r="1214" spans="3:48" x14ac:dyDescent="0.35">
      <c r="C1214" s="176"/>
      <c r="D1214" s="176"/>
      <c r="E1214" s="176"/>
      <c r="F1214" s="176"/>
      <c r="G1214" s="175"/>
      <c r="H1214" s="175"/>
      <c r="I1214" s="175"/>
      <c r="J1214" s="175"/>
      <c r="L1214" s="175"/>
      <c r="T1214" s="176"/>
      <c r="U1214" s="176"/>
      <c r="V1214" s="176"/>
      <c r="W1214" s="176"/>
      <c r="X1214" s="175"/>
      <c r="Y1214" s="175"/>
      <c r="Z1214" s="175"/>
      <c r="AA1214" s="175"/>
      <c r="AC1214" s="175"/>
      <c r="AL1214" s="106"/>
      <c r="AM1214" s="104"/>
      <c r="AN1214" s="104"/>
      <c r="AO1214" s="104"/>
      <c r="AP1214" s="104"/>
      <c r="AQ1214" s="104"/>
      <c r="AR1214" s="104"/>
      <c r="AS1214" s="104"/>
      <c r="AT1214" s="104"/>
      <c r="AU1214" s="104"/>
      <c r="AV1214" s="104"/>
    </row>
    <row r="1215" spans="3:48" x14ac:dyDescent="0.35">
      <c r="C1215" s="176"/>
      <c r="D1215" s="176"/>
      <c r="E1215" s="176"/>
      <c r="F1215" s="176"/>
      <c r="G1215" s="175"/>
      <c r="H1215" s="175"/>
      <c r="I1215" s="175"/>
      <c r="J1215" s="175"/>
      <c r="L1215" s="175"/>
      <c r="T1215" s="176"/>
      <c r="U1215" s="176"/>
      <c r="V1215" s="176"/>
      <c r="W1215" s="176"/>
      <c r="X1215" s="175"/>
      <c r="Y1215" s="175"/>
      <c r="Z1215" s="175"/>
      <c r="AA1215" s="175"/>
      <c r="AC1215" s="175"/>
      <c r="AL1215" s="106"/>
      <c r="AM1215" s="104"/>
      <c r="AN1215" s="104"/>
      <c r="AO1215" s="104"/>
      <c r="AP1215" s="104"/>
      <c r="AQ1215" s="104"/>
      <c r="AR1215" s="104"/>
      <c r="AS1215" s="104"/>
      <c r="AT1215" s="104"/>
      <c r="AU1215" s="104"/>
      <c r="AV1215" s="104"/>
    </row>
    <row r="1216" spans="3:48" x14ac:dyDescent="0.35">
      <c r="C1216" s="176"/>
      <c r="D1216" s="176"/>
      <c r="E1216" s="176"/>
      <c r="F1216" s="176"/>
      <c r="G1216" s="175"/>
      <c r="H1216" s="175"/>
      <c r="I1216" s="175"/>
      <c r="J1216" s="175"/>
      <c r="L1216" s="175"/>
      <c r="T1216" s="176"/>
      <c r="U1216" s="176"/>
      <c r="V1216" s="176"/>
      <c r="W1216" s="176"/>
      <c r="X1216" s="175"/>
      <c r="Y1216" s="175"/>
      <c r="Z1216" s="175"/>
      <c r="AA1216" s="175"/>
      <c r="AC1216" s="175"/>
      <c r="AL1216" s="106"/>
      <c r="AM1216" s="104"/>
      <c r="AN1216" s="104"/>
      <c r="AO1216" s="104"/>
      <c r="AP1216" s="104"/>
      <c r="AQ1216" s="104"/>
      <c r="AR1216" s="104"/>
      <c r="AS1216" s="104"/>
      <c r="AT1216" s="104"/>
      <c r="AU1216" s="104"/>
      <c r="AV1216" s="104"/>
    </row>
    <row r="1217" spans="3:48" x14ac:dyDescent="0.35">
      <c r="C1217" s="176"/>
      <c r="D1217" s="176"/>
      <c r="E1217" s="176"/>
      <c r="F1217" s="176"/>
      <c r="G1217" s="175"/>
      <c r="H1217" s="175"/>
      <c r="I1217" s="175"/>
      <c r="J1217" s="175"/>
      <c r="L1217" s="175"/>
      <c r="T1217" s="176"/>
      <c r="U1217" s="176"/>
      <c r="V1217" s="176"/>
      <c r="W1217" s="176"/>
      <c r="X1217" s="175"/>
      <c r="Y1217" s="175"/>
      <c r="Z1217" s="175"/>
      <c r="AA1217" s="175"/>
      <c r="AC1217" s="175"/>
      <c r="AL1217" s="106"/>
      <c r="AM1217" s="104"/>
      <c r="AN1217" s="104"/>
      <c r="AO1217" s="104"/>
      <c r="AP1217" s="104"/>
      <c r="AQ1217" s="104"/>
      <c r="AR1217" s="104"/>
      <c r="AS1217" s="104"/>
      <c r="AT1217" s="104"/>
      <c r="AU1217" s="104"/>
      <c r="AV1217" s="104"/>
    </row>
    <row r="1218" spans="3:48" x14ac:dyDescent="0.35">
      <c r="C1218" s="176"/>
      <c r="D1218" s="176"/>
      <c r="E1218" s="176"/>
      <c r="F1218" s="176"/>
      <c r="G1218" s="175"/>
      <c r="H1218" s="175"/>
      <c r="I1218" s="175"/>
      <c r="J1218" s="175"/>
      <c r="L1218" s="175"/>
      <c r="T1218" s="176"/>
      <c r="U1218" s="176"/>
      <c r="V1218" s="176"/>
      <c r="W1218" s="176"/>
      <c r="X1218" s="175"/>
      <c r="Y1218" s="175"/>
      <c r="Z1218" s="175"/>
      <c r="AA1218" s="175"/>
      <c r="AC1218" s="175"/>
      <c r="AL1218" s="106"/>
      <c r="AM1218" s="104"/>
      <c r="AN1218" s="104"/>
      <c r="AO1218" s="104"/>
      <c r="AP1218" s="104"/>
      <c r="AQ1218" s="104"/>
      <c r="AR1218" s="104"/>
      <c r="AS1218" s="104"/>
      <c r="AT1218" s="104"/>
      <c r="AU1218" s="104"/>
      <c r="AV1218" s="104"/>
    </row>
    <row r="1219" spans="3:48" x14ac:dyDescent="0.35">
      <c r="C1219" s="176"/>
      <c r="D1219" s="176"/>
      <c r="E1219" s="176"/>
      <c r="F1219" s="176"/>
      <c r="G1219" s="175"/>
      <c r="H1219" s="175"/>
      <c r="I1219" s="175"/>
      <c r="J1219" s="175"/>
      <c r="L1219" s="175"/>
      <c r="T1219" s="176"/>
      <c r="U1219" s="176"/>
      <c r="V1219" s="176"/>
      <c r="W1219" s="176"/>
      <c r="X1219" s="175"/>
      <c r="Y1219" s="175"/>
      <c r="Z1219" s="175"/>
      <c r="AA1219" s="175"/>
      <c r="AC1219" s="175"/>
      <c r="AL1219" s="106"/>
      <c r="AM1219" s="104"/>
      <c r="AN1219" s="104"/>
      <c r="AO1219" s="104"/>
      <c r="AP1219" s="104"/>
      <c r="AQ1219" s="104"/>
      <c r="AR1219" s="104"/>
      <c r="AS1219" s="104"/>
      <c r="AT1219" s="104"/>
      <c r="AU1219" s="104"/>
      <c r="AV1219" s="104"/>
    </row>
    <row r="1220" spans="3:48" x14ac:dyDescent="0.35">
      <c r="C1220" s="176"/>
      <c r="D1220" s="176"/>
      <c r="E1220" s="176"/>
      <c r="F1220" s="176"/>
      <c r="G1220" s="175"/>
      <c r="H1220" s="175"/>
      <c r="I1220" s="175"/>
      <c r="J1220" s="175"/>
      <c r="L1220" s="175"/>
      <c r="T1220" s="176"/>
      <c r="U1220" s="176"/>
      <c r="V1220" s="176"/>
      <c r="W1220" s="176"/>
      <c r="X1220" s="175"/>
      <c r="Y1220" s="175"/>
      <c r="Z1220" s="175"/>
      <c r="AA1220" s="175"/>
      <c r="AC1220" s="175"/>
      <c r="AL1220" s="106"/>
      <c r="AM1220" s="104"/>
      <c r="AN1220" s="104"/>
      <c r="AO1220" s="104"/>
      <c r="AP1220" s="104"/>
      <c r="AQ1220" s="104"/>
      <c r="AR1220" s="104"/>
      <c r="AS1220" s="104"/>
      <c r="AT1220" s="104"/>
      <c r="AU1220" s="104"/>
      <c r="AV1220" s="104"/>
    </row>
    <row r="1221" spans="3:48" x14ac:dyDescent="0.35">
      <c r="C1221" s="176"/>
      <c r="D1221" s="176"/>
      <c r="E1221" s="176"/>
      <c r="F1221" s="176"/>
      <c r="G1221" s="175"/>
      <c r="H1221" s="175"/>
      <c r="I1221" s="175"/>
      <c r="J1221" s="175"/>
      <c r="L1221" s="175"/>
      <c r="T1221" s="176"/>
      <c r="U1221" s="176"/>
      <c r="V1221" s="176"/>
      <c r="W1221" s="176"/>
      <c r="X1221" s="175"/>
      <c r="Y1221" s="175"/>
      <c r="Z1221" s="175"/>
      <c r="AA1221" s="175"/>
      <c r="AC1221" s="175"/>
      <c r="AL1221" s="106"/>
      <c r="AM1221" s="104"/>
      <c r="AN1221" s="104"/>
      <c r="AO1221" s="104"/>
      <c r="AP1221" s="104"/>
      <c r="AQ1221" s="104"/>
      <c r="AR1221" s="104"/>
      <c r="AS1221" s="104"/>
      <c r="AT1221" s="104"/>
      <c r="AU1221" s="104"/>
      <c r="AV1221" s="104"/>
    </row>
    <row r="1222" spans="3:48" x14ac:dyDescent="0.35">
      <c r="C1222" s="176"/>
      <c r="D1222" s="176"/>
      <c r="E1222" s="176"/>
      <c r="F1222" s="176"/>
      <c r="G1222" s="175"/>
      <c r="H1222" s="175"/>
      <c r="I1222" s="175"/>
      <c r="J1222" s="175"/>
      <c r="L1222" s="175"/>
      <c r="T1222" s="176"/>
      <c r="U1222" s="176"/>
      <c r="V1222" s="176"/>
      <c r="W1222" s="176"/>
      <c r="X1222" s="175"/>
      <c r="Y1222" s="175"/>
      <c r="Z1222" s="175"/>
      <c r="AA1222" s="175"/>
      <c r="AC1222" s="175"/>
      <c r="AL1222" s="106"/>
      <c r="AM1222" s="104"/>
      <c r="AN1222" s="104"/>
      <c r="AO1222" s="104"/>
      <c r="AP1222" s="104"/>
      <c r="AQ1222" s="104"/>
      <c r="AR1222" s="104"/>
      <c r="AS1222" s="104"/>
      <c r="AT1222" s="104"/>
      <c r="AU1222" s="104"/>
      <c r="AV1222" s="104"/>
    </row>
    <row r="1223" spans="3:48" x14ac:dyDescent="0.35">
      <c r="C1223" s="176"/>
      <c r="D1223" s="176"/>
      <c r="E1223" s="176"/>
      <c r="F1223" s="176"/>
      <c r="G1223" s="175"/>
      <c r="H1223" s="175"/>
      <c r="I1223" s="175"/>
      <c r="J1223" s="175"/>
      <c r="L1223" s="175"/>
      <c r="T1223" s="176"/>
      <c r="U1223" s="176"/>
      <c r="V1223" s="176"/>
      <c r="W1223" s="176"/>
      <c r="X1223" s="175"/>
      <c r="Y1223" s="175"/>
      <c r="Z1223" s="175"/>
      <c r="AA1223" s="175"/>
      <c r="AC1223" s="175"/>
      <c r="AL1223" s="106"/>
      <c r="AM1223" s="104"/>
      <c r="AN1223" s="104"/>
      <c r="AO1223" s="104"/>
      <c r="AP1223" s="104"/>
      <c r="AQ1223" s="104"/>
      <c r="AR1223" s="104"/>
      <c r="AS1223" s="104"/>
      <c r="AT1223" s="104"/>
      <c r="AU1223" s="104"/>
      <c r="AV1223" s="104"/>
    </row>
    <row r="1224" spans="3:48" x14ac:dyDescent="0.35">
      <c r="C1224" s="176"/>
      <c r="D1224" s="176"/>
      <c r="E1224" s="176"/>
      <c r="F1224" s="176"/>
      <c r="G1224" s="175"/>
      <c r="H1224" s="175"/>
      <c r="I1224" s="175"/>
      <c r="J1224" s="175"/>
      <c r="L1224" s="175"/>
      <c r="T1224" s="176"/>
      <c r="U1224" s="176"/>
      <c r="V1224" s="176"/>
      <c r="W1224" s="176"/>
      <c r="X1224" s="175"/>
      <c r="Y1224" s="175"/>
      <c r="Z1224" s="175"/>
      <c r="AA1224" s="175"/>
      <c r="AC1224" s="175"/>
      <c r="AL1224" s="106"/>
      <c r="AM1224" s="104"/>
      <c r="AN1224" s="104"/>
      <c r="AO1224" s="104"/>
      <c r="AP1224" s="104"/>
      <c r="AQ1224" s="104"/>
      <c r="AR1224" s="104"/>
      <c r="AS1224" s="104"/>
      <c r="AT1224" s="104"/>
      <c r="AU1224" s="104"/>
      <c r="AV1224" s="104"/>
    </row>
    <row r="1225" spans="3:48" x14ac:dyDescent="0.35">
      <c r="C1225" s="176"/>
      <c r="D1225" s="176"/>
      <c r="E1225" s="176"/>
      <c r="F1225" s="176"/>
      <c r="G1225" s="175"/>
      <c r="H1225" s="175"/>
      <c r="I1225" s="175"/>
      <c r="J1225" s="175"/>
      <c r="L1225" s="175"/>
      <c r="T1225" s="176"/>
      <c r="U1225" s="176"/>
      <c r="V1225" s="176"/>
      <c r="W1225" s="176"/>
      <c r="X1225" s="175"/>
      <c r="Y1225" s="175"/>
      <c r="Z1225" s="175"/>
      <c r="AA1225" s="175"/>
      <c r="AC1225" s="175"/>
      <c r="AL1225" s="106"/>
      <c r="AM1225" s="104"/>
      <c r="AN1225" s="104"/>
      <c r="AO1225" s="104"/>
      <c r="AP1225" s="104"/>
      <c r="AQ1225" s="104"/>
      <c r="AR1225" s="104"/>
      <c r="AS1225" s="104"/>
      <c r="AT1225" s="104"/>
      <c r="AU1225" s="104"/>
      <c r="AV1225" s="104"/>
    </row>
    <row r="1226" spans="3:48" x14ac:dyDescent="0.35">
      <c r="C1226" s="176"/>
      <c r="D1226" s="176"/>
      <c r="E1226" s="176"/>
      <c r="F1226" s="176"/>
      <c r="G1226" s="175"/>
      <c r="H1226" s="175"/>
      <c r="I1226" s="175"/>
      <c r="J1226" s="175"/>
      <c r="L1226" s="175"/>
      <c r="T1226" s="176"/>
      <c r="U1226" s="176"/>
      <c r="V1226" s="176"/>
      <c r="W1226" s="176"/>
      <c r="X1226" s="175"/>
      <c r="Y1226" s="175"/>
      <c r="Z1226" s="175"/>
      <c r="AA1226" s="175"/>
      <c r="AC1226" s="175"/>
      <c r="AL1226" s="106"/>
      <c r="AM1226" s="104"/>
      <c r="AN1226" s="104"/>
      <c r="AO1226" s="104"/>
      <c r="AP1226" s="104"/>
      <c r="AQ1226" s="104"/>
      <c r="AR1226" s="104"/>
      <c r="AS1226" s="104"/>
      <c r="AT1226" s="104"/>
      <c r="AU1226" s="104"/>
      <c r="AV1226" s="104"/>
    </row>
    <row r="1227" spans="3:48" x14ac:dyDescent="0.35">
      <c r="C1227" s="176"/>
      <c r="D1227" s="176"/>
      <c r="E1227" s="176"/>
      <c r="F1227" s="176"/>
      <c r="G1227" s="175"/>
      <c r="H1227" s="175"/>
      <c r="I1227" s="175"/>
      <c r="J1227" s="175"/>
      <c r="L1227" s="175"/>
      <c r="T1227" s="176"/>
      <c r="U1227" s="176"/>
      <c r="V1227" s="176"/>
      <c r="W1227" s="176"/>
      <c r="X1227" s="175"/>
      <c r="Y1227" s="175"/>
      <c r="Z1227" s="175"/>
      <c r="AA1227" s="175"/>
      <c r="AC1227" s="175"/>
      <c r="AL1227" s="106"/>
      <c r="AM1227" s="104"/>
      <c r="AN1227" s="104"/>
      <c r="AO1227" s="104"/>
      <c r="AP1227" s="104"/>
      <c r="AQ1227" s="104"/>
      <c r="AR1227" s="104"/>
      <c r="AS1227" s="104"/>
      <c r="AT1227" s="104"/>
      <c r="AU1227" s="104"/>
      <c r="AV1227" s="104"/>
    </row>
    <row r="1228" spans="3:48" x14ac:dyDescent="0.35">
      <c r="C1228" s="176"/>
      <c r="D1228" s="176"/>
      <c r="E1228" s="176"/>
      <c r="F1228" s="176"/>
      <c r="G1228" s="175"/>
      <c r="H1228" s="175"/>
      <c r="I1228" s="175"/>
      <c r="J1228" s="175"/>
      <c r="L1228" s="175"/>
      <c r="T1228" s="176"/>
      <c r="U1228" s="176"/>
      <c r="V1228" s="176"/>
      <c r="W1228" s="176"/>
      <c r="X1228" s="175"/>
      <c r="Y1228" s="175"/>
      <c r="Z1228" s="175"/>
      <c r="AA1228" s="175"/>
      <c r="AC1228" s="175"/>
      <c r="AL1228" s="106"/>
      <c r="AM1228" s="104"/>
      <c r="AN1228" s="104"/>
      <c r="AO1228" s="104"/>
      <c r="AP1228" s="104"/>
      <c r="AQ1228" s="104"/>
      <c r="AR1228" s="104"/>
      <c r="AS1228" s="104"/>
      <c r="AT1228" s="104"/>
      <c r="AU1228" s="104"/>
      <c r="AV1228" s="104"/>
    </row>
    <row r="1229" spans="3:48" x14ac:dyDescent="0.35">
      <c r="C1229" s="176"/>
      <c r="D1229" s="176"/>
      <c r="E1229" s="176"/>
      <c r="F1229" s="176"/>
      <c r="G1229" s="175"/>
      <c r="H1229" s="175"/>
      <c r="I1229" s="175"/>
      <c r="J1229" s="175"/>
      <c r="L1229" s="175"/>
      <c r="T1229" s="176"/>
      <c r="U1229" s="176"/>
      <c r="V1229" s="176"/>
      <c r="W1229" s="176"/>
      <c r="X1229" s="175"/>
      <c r="Y1229" s="175"/>
      <c r="Z1229" s="175"/>
      <c r="AA1229" s="175"/>
      <c r="AC1229" s="175"/>
      <c r="AL1229" s="106"/>
      <c r="AM1229" s="104"/>
      <c r="AN1229" s="104"/>
      <c r="AO1229" s="104"/>
      <c r="AP1229" s="104"/>
      <c r="AQ1229" s="104"/>
      <c r="AR1229" s="104"/>
      <c r="AS1229" s="104"/>
      <c r="AT1229" s="104"/>
      <c r="AU1229" s="104"/>
      <c r="AV1229" s="104"/>
    </row>
    <row r="1230" spans="3:48" x14ac:dyDescent="0.35">
      <c r="C1230" s="176"/>
      <c r="D1230" s="176"/>
      <c r="E1230" s="176"/>
      <c r="F1230" s="176"/>
      <c r="G1230" s="175"/>
      <c r="H1230" s="175"/>
      <c r="I1230" s="175"/>
      <c r="J1230" s="175"/>
      <c r="L1230" s="175"/>
      <c r="T1230" s="176"/>
      <c r="U1230" s="176"/>
      <c r="V1230" s="176"/>
      <c r="W1230" s="176"/>
      <c r="X1230" s="175"/>
      <c r="Y1230" s="175"/>
      <c r="Z1230" s="175"/>
      <c r="AA1230" s="175"/>
      <c r="AC1230" s="175"/>
      <c r="AL1230" s="106"/>
      <c r="AM1230" s="104"/>
      <c r="AN1230" s="104"/>
      <c r="AO1230" s="104"/>
      <c r="AP1230" s="104"/>
      <c r="AQ1230" s="104"/>
      <c r="AR1230" s="104"/>
      <c r="AS1230" s="104"/>
      <c r="AT1230" s="104"/>
      <c r="AU1230" s="104"/>
      <c r="AV1230" s="104"/>
    </row>
    <row r="1231" spans="3:48" x14ac:dyDescent="0.35">
      <c r="C1231" s="176"/>
      <c r="D1231" s="176"/>
      <c r="E1231" s="176"/>
      <c r="F1231" s="176"/>
      <c r="G1231" s="175"/>
      <c r="H1231" s="175"/>
      <c r="I1231" s="175"/>
      <c r="J1231" s="175"/>
      <c r="L1231" s="175"/>
      <c r="T1231" s="176"/>
      <c r="U1231" s="176"/>
      <c r="V1231" s="176"/>
      <c r="W1231" s="176"/>
      <c r="X1231" s="175"/>
      <c r="Y1231" s="175"/>
      <c r="Z1231" s="175"/>
      <c r="AA1231" s="175"/>
      <c r="AC1231" s="175"/>
      <c r="AL1231" s="106"/>
      <c r="AM1231" s="104"/>
      <c r="AN1231" s="104"/>
      <c r="AO1231" s="104"/>
      <c r="AP1231" s="104"/>
      <c r="AQ1231" s="104"/>
      <c r="AR1231" s="104"/>
      <c r="AS1231" s="104"/>
      <c r="AT1231" s="104"/>
      <c r="AU1231" s="104"/>
      <c r="AV1231" s="104"/>
    </row>
    <row r="1232" spans="3:48" x14ac:dyDescent="0.35">
      <c r="C1232" s="176"/>
      <c r="D1232" s="176"/>
      <c r="E1232" s="176"/>
      <c r="F1232" s="176"/>
      <c r="G1232" s="175"/>
      <c r="H1232" s="175"/>
      <c r="I1232" s="175"/>
      <c r="J1232" s="175"/>
      <c r="L1232" s="175"/>
      <c r="T1232" s="176"/>
      <c r="U1232" s="176"/>
      <c r="V1232" s="176"/>
      <c r="W1232" s="176"/>
      <c r="X1232" s="175"/>
      <c r="Y1232" s="175"/>
      <c r="Z1232" s="175"/>
      <c r="AA1232" s="175"/>
      <c r="AC1232" s="175"/>
      <c r="AL1232" s="106"/>
      <c r="AM1232" s="104"/>
      <c r="AN1232" s="104"/>
      <c r="AO1232" s="104"/>
      <c r="AP1232" s="104"/>
      <c r="AQ1232" s="104"/>
      <c r="AR1232" s="104"/>
      <c r="AS1232" s="104"/>
      <c r="AT1232" s="104"/>
      <c r="AU1232" s="104"/>
      <c r="AV1232" s="104"/>
    </row>
    <row r="1233" spans="3:48" x14ac:dyDescent="0.35">
      <c r="C1233" s="176"/>
      <c r="D1233" s="176"/>
      <c r="E1233" s="176"/>
      <c r="F1233" s="176"/>
      <c r="G1233" s="175"/>
      <c r="H1233" s="175"/>
      <c r="I1233" s="175"/>
      <c r="J1233" s="175"/>
      <c r="L1233" s="175"/>
      <c r="T1233" s="176"/>
      <c r="U1233" s="176"/>
      <c r="V1233" s="176"/>
      <c r="W1233" s="176"/>
      <c r="X1233" s="175"/>
      <c r="Y1233" s="175"/>
      <c r="Z1233" s="175"/>
      <c r="AA1233" s="175"/>
      <c r="AC1233" s="175"/>
      <c r="AL1233" s="106"/>
      <c r="AM1233" s="104"/>
      <c r="AN1233" s="104"/>
      <c r="AO1233" s="104"/>
      <c r="AP1233" s="104"/>
      <c r="AQ1233" s="104"/>
      <c r="AR1233" s="104"/>
      <c r="AS1233" s="104"/>
      <c r="AT1233" s="104"/>
      <c r="AU1233" s="104"/>
      <c r="AV1233" s="104"/>
    </row>
    <row r="1234" spans="3:48" x14ac:dyDescent="0.35">
      <c r="C1234" s="176"/>
      <c r="D1234" s="176"/>
      <c r="E1234" s="176"/>
      <c r="F1234" s="176"/>
      <c r="G1234" s="175"/>
      <c r="H1234" s="175"/>
      <c r="I1234" s="175"/>
      <c r="J1234" s="175"/>
      <c r="L1234" s="175"/>
      <c r="T1234" s="176"/>
      <c r="U1234" s="176"/>
      <c r="V1234" s="176"/>
      <c r="W1234" s="176"/>
      <c r="X1234" s="175"/>
      <c r="Y1234" s="175"/>
      <c r="Z1234" s="175"/>
      <c r="AA1234" s="175"/>
      <c r="AC1234" s="175"/>
      <c r="AL1234" s="106"/>
      <c r="AM1234" s="104"/>
      <c r="AN1234" s="104"/>
      <c r="AO1234" s="104"/>
      <c r="AP1234" s="104"/>
      <c r="AQ1234" s="104"/>
      <c r="AR1234" s="104"/>
      <c r="AS1234" s="104"/>
      <c r="AT1234" s="104"/>
      <c r="AU1234" s="104"/>
      <c r="AV1234" s="104"/>
    </row>
    <row r="1235" spans="3:48" x14ac:dyDescent="0.35">
      <c r="C1235" s="176"/>
      <c r="D1235" s="176"/>
      <c r="E1235" s="176"/>
      <c r="F1235" s="176"/>
      <c r="G1235" s="175"/>
      <c r="H1235" s="175"/>
      <c r="I1235" s="175"/>
      <c r="J1235" s="175"/>
      <c r="L1235" s="175"/>
      <c r="T1235" s="176"/>
      <c r="U1235" s="176"/>
      <c r="V1235" s="176"/>
      <c r="W1235" s="176"/>
      <c r="X1235" s="175"/>
      <c r="Y1235" s="175"/>
      <c r="Z1235" s="175"/>
      <c r="AA1235" s="175"/>
      <c r="AC1235" s="175"/>
      <c r="AL1235" s="106"/>
      <c r="AM1235" s="104"/>
      <c r="AN1235" s="104"/>
      <c r="AO1235" s="104"/>
      <c r="AP1235" s="104"/>
      <c r="AQ1235" s="104"/>
      <c r="AR1235" s="104"/>
      <c r="AS1235" s="104"/>
      <c r="AT1235" s="104"/>
      <c r="AU1235" s="104"/>
      <c r="AV1235" s="104"/>
    </row>
    <row r="1236" spans="3:48" x14ac:dyDescent="0.35">
      <c r="C1236" s="176"/>
      <c r="D1236" s="176"/>
      <c r="E1236" s="176"/>
      <c r="F1236" s="176"/>
      <c r="G1236" s="175"/>
      <c r="H1236" s="175"/>
      <c r="I1236" s="175"/>
      <c r="J1236" s="175"/>
      <c r="L1236" s="175"/>
      <c r="T1236" s="176"/>
      <c r="U1236" s="176"/>
      <c r="V1236" s="176"/>
      <c r="W1236" s="176"/>
      <c r="X1236" s="175"/>
      <c r="Y1236" s="175"/>
      <c r="Z1236" s="175"/>
      <c r="AA1236" s="175"/>
      <c r="AC1236" s="175"/>
      <c r="AL1236" s="106"/>
      <c r="AM1236" s="104"/>
      <c r="AN1236" s="104"/>
      <c r="AO1236" s="104"/>
      <c r="AP1236" s="104"/>
      <c r="AQ1236" s="104"/>
      <c r="AR1236" s="104"/>
      <c r="AS1236" s="104"/>
      <c r="AT1236" s="104"/>
      <c r="AU1236" s="104"/>
      <c r="AV1236" s="104"/>
    </row>
    <row r="1237" spans="3:48" x14ac:dyDescent="0.35">
      <c r="C1237" s="176"/>
      <c r="D1237" s="176"/>
      <c r="E1237" s="176"/>
      <c r="F1237" s="176"/>
      <c r="G1237" s="175"/>
      <c r="H1237" s="175"/>
      <c r="I1237" s="175"/>
      <c r="J1237" s="175"/>
      <c r="L1237" s="175"/>
      <c r="T1237" s="176"/>
      <c r="U1237" s="176"/>
      <c r="V1237" s="176"/>
      <c r="W1237" s="176"/>
      <c r="X1237" s="175"/>
      <c r="Y1237" s="175"/>
      <c r="Z1237" s="175"/>
      <c r="AA1237" s="175"/>
      <c r="AC1237" s="175"/>
      <c r="AL1237" s="106"/>
      <c r="AM1237" s="104"/>
      <c r="AN1237" s="104"/>
      <c r="AO1237" s="104"/>
      <c r="AP1237" s="104"/>
      <c r="AQ1237" s="104"/>
      <c r="AR1237" s="104"/>
      <c r="AS1237" s="104"/>
      <c r="AT1237" s="104"/>
      <c r="AU1237" s="104"/>
      <c r="AV1237" s="104"/>
    </row>
    <row r="1238" spans="3:48" x14ac:dyDescent="0.35">
      <c r="C1238" s="176"/>
      <c r="D1238" s="176"/>
      <c r="E1238" s="176"/>
      <c r="F1238" s="176"/>
      <c r="G1238" s="175"/>
      <c r="H1238" s="175"/>
      <c r="I1238" s="175"/>
      <c r="J1238" s="175"/>
      <c r="L1238" s="175"/>
      <c r="T1238" s="176"/>
      <c r="U1238" s="176"/>
      <c r="V1238" s="176"/>
      <c r="W1238" s="176"/>
      <c r="X1238" s="175"/>
      <c r="Y1238" s="175"/>
      <c r="Z1238" s="175"/>
      <c r="AA1238" s="175"/>
      <c r="AC1238" s="175"/>
      <c r="AL1238" s="106"/>
      <c r="AM1238" s="104"/>
      <c r="AN1238" s="104"/>
      <c r="AO1238" s="104"/>
      <c r="AP1238" s="104"/>
      <c r="AQ1238" s="104"/>
      <c r="AR1238" s="104"/>
      <c r="AS1238" s="104"/>
      <c r="AT1238" s="104"/>
      <c r="AU1238" s="104"/>
      <c r="AV1238" s="104"/>
    </row>
    <row r="1239" spans="3:48" x14ac:dyDescent="0.35">
      <c r="C1239" s="176"/>
      <c r="D1239" s="176"/>
      <c r="E1239" s="176"/>
      <c r="F1239" s="176"/>
      <c r="G1239" s="175"/>
      <c r="H1239" s="175"/>
      <c r="I1239" s="175"/>
      <c r="J1239" s="175"/>
      <c r="L1239" s="175"/>
      <c r="T1239" s="176"/>
      <c r="U1239" s="176"/>
      <c r="V1239" s="176"/>
      <c r="W1239" s="176"/>
      <c r="X1239" s="175"/>
      <c r="Y1239" s="175"/>
      <c r="Z1239" s="175"/>
      <c r="AA1239" s="175"/>
      <c r="AC1239" s="175"/>
      <c r="AL1239" s="106"/>
      <c r="AM1239" s="104"/>
      <c r="AN1239" s="104"/>
      <c r="AO1239" s="104"/>
      <c r="AP1239" s="104"/>
      <c r="AQ1239" s="104"/>
      <c r="AR1239" s="104"/>
      <c r="AS1239" s="104"/>
      <c r="AT1239" s="104"/>
      <c r="AU1239" s="104"/>
      <c r="AV1239" s="104"/>
    </row>
    <row r="1240" spans="3:48" x14ac:dyDescent="0.35">
      <c r="C1240" s="176"/>
      <c r="D1240" s="176"/>
      <c r="E1240" s="176"/>
      <c r="F1240" s="176"/>
      <c r="G1240" s="175"/>
      <c r="H1240" s="175"/>
      <c r="I1240" s="175"/>
      <c r="J1240" s="175"/>
      <c r="L1240" s="175"/>
      <c r="T1240" s="176"/>
      <c r="U1240" s="176"/>
      <c r="V1240" s="176"/>
      <c r="W1240" s="176"/>
      <c r="X1240" s="175"/>
      <c r="Y1240" s="175"/>
      <c r="Z1240" s="175"/>
      <c r="AA1240" s="175"/>
      <c r="AC1240" s="175"/>
      <c r="AL1240" s="106"/>
      <c r="AM1240" s="104"/>
      <c r="AN1240" s="104"/>
      <c r="AO1240" s="104"/>
      <c r="AP1240" s="104"/>
      <c r="AQ1240" s="104"/>
      <c r="AR1240" s="104"/>
      <c r="AS1240" s="104"/>
      <c r="AT1240" s="104"/>
      <c r="AU1240" s="104"/>
      <c r="AV1240" s="104"/>
    </row>
    <row r="1241" spans="3:48" x14ac:dyDescent="0.35">
      <c r="C1241" s="176"/>
      <c r="D1241" s="176"/>
      <c r="E1241" s="176"/>
      <c r="F1241" s="176"/>
      <c r="G1241" s="175"/>
      <c r="H1241" s="175"/>
      <c r="I1241" s="175"/>
      <c r="J1241" s="175"/>
      <c r="L1241" s="175"/>
      <c r="T1241" s="176"/>
      <c r="U1241" s="176"/>
      <c r="V1241" s="176"/>
      <c r="W1241" s="176"/>
      <c r="X1241" s="175"/>
      <c r="Y1241" s="175"/>
      <c r="Z1241" s="175"/>
      <c r="AA1241" s="175"/>
      <c r="AC1241" s="175"/>
      <c r="AL1241" s="106"/>
      <c r="AM1241" s="104"/>
      <c r="AN1241" s="104"/>
      <c r="AO1241" s="104"/>
      <c r="AP1241" s="104"/>
      <c r="AQ1241" s="104"/>
      <c r="AR1241" s="104"/>
      <c r="AS1241" s="104"/>
      <c r="AT1241" s="104"/>
      <c r="AU1241" s="104"/>
      <c r="AV1241" s="104"/>
    </row>
    <row r="1242" spans="3:48" x14ac:dyDescent="0.35">
      <c r="C1242" s="176"/>
      <c r="D1242" s="176"/>
      <c r="E1242" s="176"/>
      <c r="F1242" s="176"/>
      <c r="G1242" s="175"/>
      <c r="H1242" s="175"/>
      <c r="I1242" s="175"/>
      <c r="J1242" s="175"/>
      <c r="L1242" s="175"/>
      <c r="T1242" s="176"/>
      <c r="U1242" s="176"/>
      <c r="V1242" s="176"/>
      <c r="W1242" s="176"/>
      <c r="X1242" s="175"/>
      <c r="Y1242" s="175"/>
      <c r="Z1242" s="175"/>
      <c r="AA1242" s="175"/>
      <c r="AC1242" s="175"/>
      <c r="AL1242" s="106"/>
      <c r="AM1242" s="104"/>
      <c r="AN1242" s="104"/>
      <c r="AO1242" s="104"/>
      <c r="AP1242" s="104"/>
      <c r="AQ1242" s="104"/>
      <c r="AR1242" s="104"/>
      <c r="AS1242" s="104"/>
      <c r="AT1242" s="104"/>
      <c r="AU1242" s="104"/>
      <c r="AV1242" s="104"/>
    </row>
    <row r="1243" spans="3:48" x14ac:dyDescent="0.35">
      <c r="C1243" s="176"/>
      <c r="D1243" s="176"/>
      <c r="E1243" s="176"/>
      <c r="F1243" s="176"/>
      <c r="G1243" s="175"/>
      <c r="H1243" s="175"/>
      <c r="I1243" s="175"/>
      <c r="J1243" s="175"/>
      <c r="L1243" s="175"/>
      <c r="T1243" s="176"/>
      <c r="U1243" s="176"/>
      <c r="V1243" s="176"/>
      <c r="W1243" s="176"/>
      <c r="X1243" s="175"/>
      <c r="Y1243" s="175"/>
      <c r="Z1243" s="175"/>
      <c r="AA1243" s="175"/>
      <c r="AC1243" s="175"/>
      <c r="AL1243" s="106"/>
      <c r="AM1243" s="104"/>
      <c r="AN1243" s="104"/>
      <c r="AO1243" s="104"/>
      <c r="AP1243" s="104"/>
      <c r="AQ1243" s="104"/>
      <c r="AR1243" s="104"/>
      <c r="AS1243" s="104"/>
      <c r="AT1243" s="104"/>
      <c r="AU1243" s="104"/>
      <c r="AV1243" s="104"/>
    </row>
    <row r="1244" spans="3:48" x14ac:dyDescent="0.35">
      <c r="C1244" s="176"/>
      <c r="D1244" s="176"/>
      <c r="E1244" s="176"/>
      <c r="F1244" s="176"/>
      <c r="G1244" s="175"/>
      <c r="H1244" s="175"/>
      <c r="I1244" s="175"/>
      <c r="J1244" s="175"/>
      <c r="L1244" s="175"/>
      <c r="T1244" s="176"/>
      <c r="U1244" s="176"/>
      <c r="V1244" s="176"/>
      <c r="W1244" s="176"/>
      <c r="X1244" s="175"/>
      <c r="Y1244" s="175"/>
      <c r="Z1244" s="175"/>
      <c r="AA1244" s="175"/>
      <c r="AC1244" s="175"/>
      <c r="AL1244" s="106"/>
      <c r="AM1244" s="104"/>
      <c r="AN1244" s="104"/>
      <c r="AO1244" s="104"/>
      <c r="AP1244" s="104"/>
      <c r="AQ1244" s="104"/>
      <c r="AR1244" s="104"/>
      <c r="AS1244" s="104"/>
      <c r="AT1244" s="104"/>
      <c r="AU1244" s="104"/>
      <c r="AV1244" s="104"/>
    </row>
    <row r="1245" spans="3:48" x14ac:dyDescent="0.35">
      <c r="C1245" s="176"/>
      <c r="D1245" s="176"/>
      <c r="E1245" s="176"/>
      <c r="F1245" s="176"/>
      <c r="G1245" s="175"/>
      <c r="H1245" s="175"/>
      <c r="I1245" s="175"/>
      <c r="J1245" s="175"/>
      <c r="L1245" s="175"/>
      <c r="T1245" s="176"/>
      <c r="U1245" s="176"/>
      <c r="V1245" s="176"/>
      <c r="W1245" s="176"/>
      <c r="X1245" s="175"/>
      <c r="Y1245" s="175"/>
      <c r="Z1245" s="175"/>
      <c r="AA1245" s="175"/>
      <c r="AC1245" s="175"/>
      <c r="AL1245" s="106"/>
      <c r="AM1245" s="104"/>
      <c r="AN1245" s="104"/>
      <c r="AO1245" s="104"/>
      <c r="AP1245" s="104"/>
      <c r="AQ1245" s="104"/>
      <c r="AR1245" s="104"/>
      <c r="AS1245" s="104"/>
      <c r="AT1245" s="104"/>
      <c r="AU1245" s="104"/>
      <c r="AV1245" s="104"/>
    </row>
    <row r="1246" spans="3:48" x14ac:dyDescent="0.35">
      <c r="C1246" s="176"/>
      <c r="D1246" s="176"/>
      <c r="E1246" s="176"/>
      <c r="F1246" s="176"/>
      <c r="G1246" s="175"/>
      <c r="H1246" s="175"/>
      <c r="I1246" s="175"/>
      <c r="J1246" s="175"/>
      <c r="L1246" s="175"/>
      <c r="T1246" s="176"/>
      <c r="U1246" s="176"/>
      <c r="V1246" s="176"/>
      <c r="W1246" s="176"/>
      <c r="X1246" s="175"/>
      <c r="Y1246" s="175"/>
      <c r="Z1246" s="175"/>
      <c r="AA1246" s="175"/>
      <c r="AC1246" s="175"/>
      <c r="AL1246" s="106"/>
      <c r="AM1246" s="104"/>
      <c r="AN1246" s="104"/>
      <c r="AO1246" s="104"/>
      <c r="AP1246" s="104"/>
      <c r="AQ1246" s="104"/>
      <c r="AR1246" s="104"/>
      <c r="AS1246" s="104"/>
      <c r="AT1246" s="104"/>
      <c r="AU1246" s="104"/>
      <c r="AV1246" s="104"/>
    </row>
    <row r="1247" spans="3:48" x14ac:dyDescent="0.35">
      <c r="C1247" s="176"/>
      <c r="D1247" s="176"/>
      <c r="E1247" s="176"/>
      <c r="F1247" s="176"/>
      <c r="G1247" s="175"/>
      <c r="H1247" s="175"/>
      <c r="I1247" s="175"/>
      <c r="J1247" s="175"/>
      <c r="L1247" s="175"/>
      <c r="T1247" s="176"/>
      <c r="U1247" s="176"/>
      <c r="V1247" s="176"/>
      <c r="W1247" s="176"/>
      <c r="X1247" s="175"/>
      <c r="Y1247" s="175"/>
      <c r="Z1247" s="175"/>
      <c r="AA1247" s="175"/>
      <c r="AC1247" s="175"/>
      <c r="AL1247" s="106"/>
      <c r="AM1247" s="104"/>
      <c r="AN1247" s="104"/>
      <c r="AO1247" s="104"/>
      <c r="AP1247" s="104"/>
      <c r="AQ1247" s="104"/>
      <c r="AR1247" s="104"/>
      <c r="AS1247" s="104"/>
      <c r="AT1247" s="104"/>
      <c r="AU1247" s="104"/>
      <c r="AV1247" s="104"/>
    </row>
    <row r="1248" spans="3:48" x14ac:dyDescent="0.35">
      <c r="C1248" s="176"/>
      <c r="D1248" s="176"/>
      <c r="E1248" s="176"/>
      <c r="F1248" s="176"/>
      <c r="G1248" s="175"/>
      <c r="H1248" s="175"/>
      <c r="I1248" s="175"/>
      <c r="J1248" s="175"/>
      <c r="L1248" s="175"/>
      <c r="T1248" s="176"/>
      <c r="U1248" s="176"/>
      <c r="V1248" s="176"/>
      <c r="W1248" s="176"/>
      <c r="X1248" s="175"/>
      <c r="Y1248" s="175"/>
      <c r="Z1248" s="175"/>
      <c r="AA1248" s="175"/>
      <c r="AC1248" s="175"/>
      <c r="AL1248" s="106"/>
      <c r="AM1248" s="104"/>
      <c r="AN1248" s="104"/>
      <c r="AO1248" s="104"/>
      <c r="AP1248" s="104"/>
      <c r="AQ1248" s="104"/>
      <c r="AR1248" s="104"/>
      <c r="AS1248" s="104"/>
      <c r="AT1248" s="104"/>
      <c r="AU1248" s="104"/>
      <c r="AV1248" s="104"/>
    </row>
    <row r="1249" spans="3:48" x14ac:dyDescent="0.35">
      <c r="C1249" s="176"/>
      <c r="D1249" s="176"/>
      <c r="E1249" s="176"/>
      <c r="F1249" s="176"/>
      <c r="G1249" s="175"/>
      <c r="H1249" s="175"/>
      <c r="I1249" s="175"/>
      <c r="J1249" s="175"/>
      <c r="L1249" s="175"/>
      <c r="T1249" s="176"/>
      <c r="U1249" s="176"/>
      <c r="V1249" s="176"/>
      <c r="W1249" s="176"/>
      <c r="X1249" s="175"/>
      <c r="Y1249" s="175"/>
      <c r="Z1249" s="175"/>
      <c r="AA1249" s="175"/>
      <c r="AC1249" s="175"/>
      <c r="AL1249" s="106"/>
      <c r="AM1249" s="104"/>
      <c r="AN1249" s="104"/>
      <c r="AO1249" s="104"/>
      <c r="AP1249" s="104"/>
      <c r="AQ1249" s="104"/>
      <c r="AR1249" s="104"/>
      <c r="AS1249" s="104"/>
      <c r="AT1249" s="104"/>
      <c r="AU1249" s="104"/>
      <c r="AV1249" s="104"/>
    </row>
    <row r="1250" spans="3:48" x14ac:dyDescent="0.35">
      <c r="C1250" s="176"/>
      <c r="D1250" s="176"/>
      <c r="E1250" s="176"/>
      <c r="F1250" s="176"/>
      <c r="G1250" s="175"/>
      <c r="H1250" s="175"/>
      <c r="I1250" s="175"/>
      <c r="J1250" s="175"/>
      <c r="L1250" s="175"/>
      <c r="T1250" s="176"/>
      <c r="U1250" s="176"/>
      <c r="V1250" s="176"/>
      <c r="W1250" s="176"/>
      <c r="X1250" s="175"/>
      <c r="Y1250" s="175"/>
      <c r="Z1250" s="175"/>
      <c r="AA1250" s="175"/>
      <c r="AC1250" s="175"/>
      <c r="AL1250" s="106"/>
      <c r="AM1250" s="104"/>
      <c r="AN1250" s="104"/>
      <c r="AO1250" s="104"/>
      <c r="AP1250" s="104"/>
      <c r="AQ1250" s="104"/>
      <c r="AR1250" s="104"/>
      <c r="AS1250" s="104"/>
      <c r="AT1250" s="104"/>
      <c r="AU1250" s="104"/>
      <c r="AV1250" s="104"/>
    </row>
    <row r="1251" spans="3:48" x14ac:dyDescent="0.35">
      <c r="C1251" s="176"/>
      <c r="D1251" s="176"/>
      <c r="E1251" s="176"/>
      <c r="F1251" s="176"/>
      <c r="G1251" s="175"/>
      <c r="H1251" s="175"/>
      <c r="I1251" s="175"/>
      <c r="J1251" s="175"/>
      <c r="L1251" s="175"/>
      <c r="T1251" s="176"/>
      <c r="U1251" s="176"/>
      <c r="V1251" s="176"/>
      <c r="W1251" s="176"/>
      <c r="X1251" s="175"/>
      <c r="Y1251" s="175"/>
      <c r="Z1251" s="175"/>
      <c r="AA1251" s="175"/>
      <c r="AC1251" s="175"/>
      <c r="AL1251" s="106"/>
      <c r="AM1251" s="104"/>
      <c r="AN1251" s="104"/>
      <c r="AO1251" s="104"/>
      <c r="AP1251" s="104"/>
      <c r="AQ1251" s="104"/>
      <c r="AR1251" s="104"/>
      <c r="AS1251" s="104"/>
      <c r="AT1251" s="104"/>
      <c r="AU1251" s="104"/>
      <c r="AV1251" s="104"/>
    </row>
    <row r="1252" spans="3:48" x14ac:dyDescent="0.35">
      <c r="C1252" s="176"/>
      <c r="D1252" s="176"/>
      <c r="E1252" s="176"/>
      <c r="F1252" s="176"/>
      <c r="G1252" s="175"/>
      <c r="H1252" s="175"/>
      <c r="I1252" s="175"/>
      <c r="J1252" s="175"/>
      <c r="L1252" s="175"/>
      <c r="T1252" s="176"/>
      <c r="U1252" s="176"/>
      <c r="V1252" s="176"/>
      <c r="W1252" s="176"/>
      <c r="X1252" s="175"/>
      <c r="Y1252" s="175"/>
      <c r="Z1252" s="175"/>
      <c r="AA1252" s="175"/>
      <c r="AC1252" s="175"/>
      <c r="AL1252" s="106"/>
      <c r="AM1252" s="104"/>
      <c r="AN1252" s="104"/>
      <c r="AO1252" s="104"/>
      <c r="AP1252" s="104"/>
      <c r="AQ1252" s="104"/>
      <c r="AR1252" s="104"/>
      <c r="AS1252" s="104"/>
      <c r="AT1252" s="104"/>
      <c r="AU1252" s="104"/>
      <c r="AV1252" s="104"/>
    </row>
    <row r="1253" spans="3:48" x14ac:dyDescent="0.35">
      <c r="C1253" s="176"/>
      <c r="D1253" s="176"/>
      <c r="E1253" s="176"/>
      <c r="F1253" s="176"/>
      <c r="G1253" s="175"/>
      <c r="H1253" s="175"/>
      <c r="I1253" s="175"/>
      <c r="J1253" s="175"/>
      <c r="L1253" s="175"/>
      <c r="T1253" s="176"/>
      <c r="U1253" s="176"/>
      <c r="V1253" s="176"/>
      <c r="W1253" s="176"/>
      <c r="X1253" s="175"/>
      <c r="Y1253" s="175"/>
      <c r="Z1253" s="175"/>
      <c r="AA1253" s="175"/>
      <c r="AC1253" s="175"/>
      <c r="AL1253" s="106"/>
      <c r="AM1253" s="104"/>
      <c r="AN1253" s="104"/>
      <c r="AO1253" s="104"/>
      <c r="AP1253" s="104"/>
      <c r="AQ1253" s="104"/>
      <c r="AR1253" s="104"/>
      <c r="AS1253" s="104"/>
      <c r="AT1253" s="104"/>
      <c r="AU1253" s="104"/>
      <c r="AV1253" s="104"/>
    </row>
    <row r="1254" spans="3:48" x14ac:dyDescent="0.35">
      <c r="C1254" s="176"/>
      <c r="D1254" s="176"/>
      <c r="E1254" s="176"/>
      <c r="F1254" s="176"/>
      <c r="G1254" s="175"/>
      <c r="H1254" s="175"/>
      <c r="I1254" s="175"/>
      <c r="J1254" s="175"/>
      <c r="L1254" s="175"/>
      <c r="T1254" s="176"/>
      <c r="U1254" s="176"/>
      <c r="V1254" s="176"/>
      <c r="W1254" s="176"/>
      <c r="X1254" s="175"/>
      <c r="Y1254" s="175"/>
      <c r="Z1254" s="175"/>
      <c r="AA1254" s="175"/>
      <c r="AC1254" s="175"/>
      <c r="AL1254" s="106"/>
      <c r="AM1254" s="104"/>
      <c r="AN1254" s="104"/>
      <c r="AO1254" s="104"/>
      <c r="AP1254" s="104"/>
      <c r="AQ1254" s="104"/>
      <c r="AR1254" s="104"/>
      <c r="AS1254" s="104"/>
      <c r="AT1254" s="104"/>
      <c r="AU1254" s="104"/>
      <c r="AV1254" s="104"/>
    </row>
    <row r="1255" spans="3:48" x14ac:dyDescent="0.35">
      <c r="C1255" s="176"/>
      <c r="D1255" s="176"/>
      <c r="E1255" s="176"/>
      <c r="F1255" s="176"/>
      <c r="G1255" s="175"/>
      <c r="H1255" s="175"/>
      <c r="I1255" s="175"/>
      <c r="J1255" s="175"/>
      <c r="L1255" s="175"/>
      <c r="T1255" s="176"/>
      <c r="U1255" s="176"/>
      <c r="V1255" s="176"/>
      <c r="W1255" s="176"/>
      <c r="X1255" s="175"/>
      <c r="Y1255" s="175"/>
      <c r="Z1255" s="175"/>
      <c r="AA1255" s="175"/>
      <c r="AC1255" s="175"/>
      <c r="AL1255" s="106"/>
      <c r="AM1255" s="104"/>
      <c r="AN1255" s="104"/>
      <c r="AO1255" s="104"/>
      <c r="AP1255" s="104"/>
      <c r="AQ1255" s="104"/>
      <c r="AR1255" s="104"/>
      <c r="AS1255" s="104"/>
      <c r="AT1255" s="104"/>
      <c r="AU1255" s="104"/>
      <c r="AV1255" s="104"/>
    </row>
    <row r="1256" spans="3:48" x14ac:dyDescent="0.35">
      <c r="C1256" s="176"/>
      <c r="D1256" s="176"/>
      <c r="E1256" s="176"/>
      <c r="F1256" s="176"/>
      <c r="G1256" s="175"/>
      <c r="H1256" s="175"/>
      <c r="I1256" s="175"/>
      <c r="J1256" s="175"/>
      <c r="L1256" s="175"/>
      <c r="T1256" s="176"/>
      <c r="U1256" s="176"/>
      <c r="V1256" s="176"/>
      <c r="W1256" s="176"/>
      <c r="X1256" s="175"/>
      <c r="Y1256" s="175"/>
      <c r="Z1256" s="175"/>
      <c r="AA1256" s="175"/>
      <c r="AC1256" s="175"/>
      <c r="AL1256" s="106"/>
      <c r="AM1256" s="104"/>
      <c r="AN1256" s="104"/>
      <c r="AO1256" s="104"/>
      <c r="AP1256" s="104"/>
      <c r="AQ1256" s="104"/>
      <c r="AR1256" s="104"/>
      <c r="AS1256" s="104"/>
      <c r="AT1256" s="104"/>
      <c r="AU1256" s="104"/>
      <c r="AV1256" s="104"/>
    </row>
    <row r="1257" spans="3:48" x14ac:dyDescent="0.35">
      <c r="C1257" s="176"/>
      <c r="D1257" s="176"/>
      <c r="E1257" s="176"/>
      <c r="F1257" s="176"/>
      <c r="G1257" s="175"/>
      <c r="H1257" s="175"/>
      <c r="I1257" s="175"/>
      <c r="J1257" s="175"/>
      <c r="L1257" s="175"/>
      <c r="T1257" s="176"/>
      <c r="U1257" s="176"/>
      <c r="V1257" s="176"/>
      <c r="W1257" s="176"/>
      <c r="X1257" s="175"/>
      <c r="Y1257" s="175"/>
      <c r="Z1257" s="175"/>
      <c r="AA1257" s="175"/>
      <c r="AC1257" s="175"/>
      <c r="AL1257" s="106"/>
      <c r="AM1257" s="104"/>
      <c r="AN1257" s="104"/>
      <c r="AO1257" s="104"/>
      <c r="AP1257" s="104"/>
      <c r="AQ1257" s="104"/>
      <c r="AR1257" s="104"/>
      <c r="AS1257" s="104"/>
      <c r="AT1257" s="104"/>
      <c r="AU1257" s="104"/>
      <c r="AV1257" s="104"/>
    </row>
    <row r="1258" spans="3:48" x14ac:dyDescent="0.35">
      <c r="C1258" s="176"/>
      <c r="D1258" s="176"/>
      <c r="E1258" s="176"/>
      <c r="F1258" s="176"/>
      <c r="G1258" s="175"/>
      <c r="H1258" s="175"/>
      <c r="I1258" s="175"/>
      <c r="J1258" s="175"/>
      <c r="L1258" s="175"/>
      <c r="T1258" s="176"/>
      <c r="U1258" s="176"/>
      <c r="V1258" s="176"/>
      <c r="W1258" s="176"/>
      <c r="X1258" s="175"/>
      <c r="Y1258" s="175"/>
      <c r="Z1258" s="175"/>
      <c r="AA1258" s="175"/>
      <c r="AC1258" s="175"/>
      <c r="AL1258" s="106"/>
      <c r="AM1258" s="104"/>
      <c r="AN1258" s="104"/>
      <c r="AO1258" s="104"/>
      <c r="AP1258" s="104"/>
      <c r="AQ1258" s="104"/>
      <c r="AR1258" s="104"/>
      <c r="AS1258" s="104"/>
      <c r="AT1258" s="104"/>
      <c r="AU1258" s="104"/>
      <c r="AV1258" s="104"/>
    </row>
    <row r="1259" spans="3:48" x14ac:dyDescent="0.35">
      <c r="C1259" s="176"/>
      <c r="D1259" s="176"/>
      <c r="E1259" s="176"/>
      <c r="F1259" s="176"/>
      <c r="G1259" s="175"/>
      <c r="H1259" s="175"/>
      <c r="I1259" s="175"/>
      <c r="J1259" s="175"/>
      <c r="L1259" s="175"/>
      <c r="T1259" s="176"/>
      <c r="U1259" s="176"/>
      <c r="V1259" s="176"/>
      <c r="W1259" s="176"/>
      <c r="X1259" s="175"/>
      <c r="Y1259" s="175"/>
      <c r="Z1259" s="175"/>
      <c r="AA1259" s="175"/>
      <c r="AC1259" s="175"/>
      <c r="AL1259" s="106"/>
      <c r="AM1259" s="104"/>
      <c r="AN1259" s="104"/>
      <c r="AO1259" s="104"/>
      <c r="AP1259" s="104"/>
      <c r="AQ1259" s="104"/>
      <c r="AR1259" s="104"/>
      <c r="AS1259" s="104"/>
      <c r="AT1259" s="104"/>
      <c r="AU1259" s="104"/>
      <c r="AV1259" s="104"/>
    </row>
    <row r="1260" spans="3:48" x14ac:dyDescent="0.35">
      <c r="C1260" s="176"/>
      <c r="D1260" s="176"/>
      <c r="E1260" s="176"/>
      <c r="F1260" s="176"/>
      <c r="G1260" s="175"/>
      <c r="H1260" s="175"/>
      <c r="I1260" s="175"/>
      <c r="J1260" s="175"/>
      <c r="L1260" s="175"/>
      <c r="T1260" s="176"/>
      <c r="U1260" s="176"/>
      <c r="V1260" s="176"/>
      <c r="W1260" s="176"/>
      <c r="X1260" s="175"/>
      <c r="Y1260" s="175"/>
      <c r="Z1260" s="175"/>
      <c r="AA1260" s="175"/>
      <c r="AC1260" s="175"/>
      <c r="AL1260" s="106"/>
      <c r="AM1260" s="104"/>
      <c r="AN1260" s="104"/>
      <c r="AO1260" s="104"/>
      <c r="AP1260" s="104"/>
      <c r="AQ1260" s="104"/>
      <c r="AR1260" s="104"/>
      <c r="AS1260" s="104"/>
      <c r="AT1260" s="104"/>
      <c r="AU1260" s="104"/>
      <c r="AV1260" s="104"/>
    </row>
    <row r="1261" spans="3:48" x14ac:dyDescent="0.35">
      <c r="C1261" s="176"/>
      <c r="D1261" s="176"/>
      <c r="E1261" s="176"/>
      <c r="F1261" s="176"/>
      <c r="G1261" s="175"/>
      <c r="H1261" s="175"/>
      <c r="I1261" s="175"/>
      <c r="J1261" s="175"/>
      <c r="L1261" s="175"/>
      <c r="T1261" s="176"/>
      <c r="U1261" s="176"/>
      <c r="V1261" s="176"/>
      <c r="W1261" s="176"/>
      <c r="X1261" s="175"/>
      <c r="Y1261" s="175"/>
      <c r="Z1261" s="175"/>
      <c r="AA1261" s="175"/>
      <c r="AC1261" s="175"/>
      <c r="AL1261" s="106"/>
      <c r="AM1261" s="104"/>
      <c r="AN1261" s="104"/>
      <c r="AO1261" s="104"/>
      <c r="AP1261" s="104"/>
      <c r="AQ1261" s="104"/>
      <c r="AR1261" s="104"/>
      <c r="AS1261" s="104"/>
      <c r="AT1261" s="104"/>
      <c r="AU1261" s="104"/>
      <c r="AV1261" s="104"/>
    </row>
    <row r="1262" spans="3:48" x14ac:dyDescent="0.35">
      <c r="C1262" s="176"/>
      <c r="D1262" s="176"/>
      <c r="E1262" s="176"/>
      <c r="F1262" s="176"/>
      <c r="G1262" s="175"/>
      <c r="H1262" s="175"/>
      <c r="I1262" s="175"/>
      <c r="J1262" s="175"/>
      <c r="L1262" s="175"/>
      <c r="T1262" s="176"/>
      <c r="U1262" s="176"/>
      <c r="V1262" s="176"/>
      <c r="W1262" s="176"/>
      <c r="X1262" s="175"/>
      <c r="Y1262" s="175"/>
      <c r="Z1262" s="175"/>
      <c r="AA1262" s="175"/>
      <c r="AC1262" s="175"/>
      <c r="AL1262" s="106"/>
      <c r="AM1262" s="104"/>
      <c r="AN1262" s="104"/>
      <c r="AO1262" s="104"/>
      <c r="AP1262" s="104"/>
      <c r="AQ1262" s="104"/>
      <c r="AR1262" s="104"/>
      <c r="AS1262" s="104"/>
      <c r="AT1262" s="104"/>
      <c r="AU1262" s="104"/>
      <c r="AV1262" s="104"/>
    </row>
    <row r="1263" spans="3:48" x14ac:dyDescent="0.35">
      <c r="C1263" s="176"/>
      <c r="D1263" s="176"/>
      <c r="E1263" s="176"/>
      <c r="F1263" s="176"/>
      <c r="G1263" s="175"/>
      <c r="H1263" s="175"/>
      <c r="I1263" s="175"/>
      <c r="J1263" s="175"/>
      <c r="L1263" s="175"/>
      <c r="T1263" s="176"/>
      <c r="U1263" s="176"/>
      <c r="V1263" s="176"/>
      <c r="W1263" s="176"/>
      <c r="X1263" s="175"/>
      <c r="Y1263" s="175"/>
      <c r="Z1263" s="175"/>
      <c r="AA1263" s="175"/>
      <c r="AC1263" s="175"/>
      <c r="AL1263" s="106"/>
      <c r="AM1263" s="104"/>
      <c r="AN1263" s="104"/>
      <c r="AO1263" s="104"/>
      <c r="AP1263" s="104"/>
      <c r="AQ1263" s="104"/>
      <c r="AR1263" s="104"/>
      <c r="AS1263" s="104"/>
      <c r="AT1263" s="104"/>
      <c r="AU1263" s="104"/>
      <c r="AV1263" s="104"/>
    </row>
    <row r="1264" spans="3:48" x14ac:dyDescent="0.35">
      <c r="C1264" s="176"/>
      <c r="D1264" s="176"/>
      <c r="E1264" s="176"/>
      <c r="F1264" s="176"/>
      <c r="G1264" s="175"/>
      <c r="H1264" s="175"/>
      <c r="I1264" s="175"/>
      <c r="J1264" s="175"/>
      <c r="L1264" s="175"/>
      <c r="T1264" s="176"/>
      <c r="U1264" s="176"/>
      <c r="V1264" s="176"/>
      <c r="W1264" s="176"/>
      <c r="X1264" s="175"/>
      <c r="Y1264" s="175"/>
      <c r="Z1264" s="175"/>
      <c r="AA1264" s="175"/>
      <c r="AC1264" s="175"/>
      <c r="AL1264" s="106"/>
      <c r="AM1264" s="104"/>
      <c r="AN1264" s="104"/>
      <c r="AO1264" s="104"/>
      <c r="AP1264" s="104"/>
      <c r="AQ1264" s="104"/>
      <c r="AR1264" s="104"/>
      <c r="AS1264" s="104"/>
      <c r="AT1264" s="104"/>
      <c r="AU1264" s="104"/>
      <c r="AV1264" s="104"/>
    </row>
    <row r="1265" spans="3:48" x14ac:dyDescent="0.35">
      <c r="C1265" s="176"/>
      <c r="D1265" s="176"/>
      <c r="E1265" s="176"/>
      <c r="F1265" s="176"/>
      <c r="G1265" s="175"/>
      <c r="H1265" s="175"/>
      <c r="I1265" s="175"/>
      <c r="J1265" s="175"/>
      <c r="L1265" s="175"/>
      <c r="T1265" s="176"/>
      <c r="U1265" s="176"/>
      <c r="V1265" s="176"/>
      <c r="W1265" s="176"/>
      <c r="X1265" s="175"/>
      <c r="Y1265" s="175"/>
      <c r="Z1265" s="175"/>
      <c r="AA1265" s="175"/>
      <c r="AC1265" s="175"/>
      <c r="AL1265" s="106"/>
      <c r="AM1265" s="104"/>
      <c r="AN1265" s="104"/>
      <c r="AO1265" s="104"/>
      <c r="AP1265" s="104"/>
      <c r="AQ1265" s="104"/>
      <c r="AR1265" s="104"/>
      <c r="AS1265" s="104"/>
      <c r="AT1265" s="104"/>
      <c r="AU1265" s="104"/>
      <c r="AV1265" s="104"/>
    </row>
    <row r="1266" spans="3:48" x14ac:dyDescent="0.35">
      <c r="C1266" s="176"/>
      <c r="D1266" s="176"/>
      <c r="E1266" s="176"/>
      <c r="F1266" s="176"/>
      <c r="G1266" s="175"/>
      <c r="H1266" s="175"/>
      <c r="I1266" s="175"/>
      <c r="J1266" s="175"/>
      <c r="L1266" s="175"/>
      <c r="T1266" s="176"/>
      <c r="U1266" s="176"/>
      <c r="V1266" s="176"/>
      <c r="W1266" s="176"/>
      <c r="X1266" s="175"/>
      <c r="Y1266" s="175"/>
      <c r="Z1266" s="175"/>
      <c r="AA1266" s="175"/>
      <c r="AC1266" s="175"/>
      <c r="AL1266" s="106"/>
      <c r="AM1266" s="104"/>
      <c r="AN1266" s="104"/>
      <c r="AO1266" s="104"/>
      <c r="AP1266" s="104"/>
      <c r="AQ1266" s="104"/>
      <c r="AR1266" s="104"/>
      <c r="AS1266" s="104"/>
      <c r="AT1266" s="104"/>
      <c r="AU1266" s="104"/>
      <c r="AV1266" s="104"/>
    </row>
    <row r="1267" spans="3:48" x14ac:dyDescent="0.35">
      <c r="C1267" s="176"/>
      <c r="D1267" s="176"/>
      <c r="E1267" s="176"/>
      <c r="F1267" s="176"/>
      <c r="G1267" s="175"/>
      <c r="H1267" s="175"/>
      <c r="I1267" s="175"/>
      <c r="J1267" s="175"/>
      <c r="L1267" s="175"/>
      <c r="T1267" s="176"/>
      <c r="U1267" s="176"/>
      <c r="V1267" s="176"/>
      <c r="W1267" s="176"/>
      <c r="X1267" s="175"/>
      <c r="Y1267" s="175"/>
      <c r="Z1267" s="175"/>
      <c r="AA1267" s="175"/>
      <c r="AC1267" s="175"/>
      <c r="AL1267" s="106"/>
      <c r="AM1267" s="104"/>
      <c r="AN1267" s="104"/>
      <c r="AO1267" s="104"/>
      <c r="AP1267" s="104"/>
      <c r="AQ1267" s="104"/>
      <c r="AR1267" s="104"/>
      <c r="AS1267" s="104"/>
      <c r="AT1267" s="104"/>
      <c r="AU1267" s="104"/>
      <c r="AV1267" s="104"/>
    </row>
    <row r="1268" spans="3:48" x14ac:dyDescent="0.35">
      <c r="C1268" s="176"/>
      <c r="D1268" s="176"/>
      <c r="E1268" s="176"/>
      <c r="F1268" s="176"/>
      <c r="G1268" s="175"/>
      <c r="H1268" s="175"/>
      <c r="I1268" s="175"/>
      <c r="J1268" s="175"/>
      <c r="L1268" s="175"/>
      <c r="T1268" s="176"/>
      <c r="U1268" s="176"/>
      <c r="V1268" s="176"/>
      <c r="W1268" s="176"/>
      <c r="X1268" s="175"/>
      <c r="Y1268" s="175"/>
      <c r="Z1268" s="175"/>
      <c r="AA1268" s="175"/>
      <c r="AC1268" s="175"/>
      <c r="AL1268" s="106"/>
      <c r="AM1268" s="104"/>
      <c r="AN1268" s="104"/>
      <c r="AO1268" s="104"/>
      <c r="AP1268" s="104"/>
      <c r="AQ1268" s="104"/>
      <c r="AR1268" s="104"/>
      <c r="AS1268" s="104"/>
      <c r="AT1268" s="104"/>
      <c r="AU1268" s="104"/>
      <c r="AV1268" s="104"/>
    </row>
    <row r="1269" spans="3:48" x14ac:dyDescent="0.35">
      <c r="C1269" s="176"/>
      <c r="D1269" s="176"/>
      <c r="E1269" s="176"/>
      <c r="F1269" s="176"/>
      <c r="G1269" s="175"/>
      <c r="H1269" s="175"/>
      <c r="I1269" s="175"/>
      <c r="J1269" s="175"/>
      <c r="L1269" s="175"/>
      <c r="T1269" s="176"/>
      <c r="U1269" s="176"/>
      <c r="V1269" s="176"/>
      <c r="W1269" s="176"/>
      <c r="X1269" s="175"/>
      <c r="Y1269" s="175"/>
      <c r="Z1269" s="175"/>
      <c r="AA1269" s="175"/>
      <c r="AC1269" s="175"/>
      <c r="AL1269" s="106"/>
      <c r="AM1269" s="104"/>
      <c r="AN1269" s="104"/>
      <c r="AO1269" s="104"/>
      <c r="AP1269" s="104"/>
      <c r="AQ1269" s="104"/>
      <c r="AR1269" s="104"/>
      <c r="AS1269" s="104"/>
      <c r="AT1269" s="104"/>
      <c r="AU1269" s="104"/>
      <c r="AV1269" s="104"/>
    </row>
    <row r="1270" spans="3:48" x14ac:dyDescent="0.35">
      <c r="C1270" s="176"/>
      <c r="D1270" s="176"/>
      <c r="E1270" s="176"/>
      <c r="F1270" s="176"/>
      <c r="G1270" s="175"/>
      <c r="H1270" s="175"/>
      <c r="I1270" s="175"/>
      <c r="J1270" s="175"/>
      <c r="L1270" s="175"/>
      <c r="T1270" s="176"/>
      <c r="U1270" s="176"/>
      <c r="V1270" s="176"/>
      <c r="W1270" s="176"/>
      <c r="X1270" s="175"/>
      <c r="Y1270" s="175"/>
      <c r="Z1270" s="175"/>
      <c r="AA1270" s="175"/>
      <c r="AC1270" s="175"/>
      <c r="AL1270" s="106"/>
      <c r="AM1270" s="104"/>
      <c r="AN1270" s="104"/>
      <c r="AO1270" s="104"/>
      <c r="AP1270" s="104"/>
      <c r="AQ1270" s="104"/>
      <c r="AR1270" s="104"/>
      <c r="AS1270" s="104"/>
      <c r="AT1270" s="104"/>
      <c r="AU1270" s="104"/>
      <c r="AV1270" s="104"/>
    </row>
    <row r="1271" spans="3:48" x14ac:dyDescent="0.35">
      <c r="C1271" s="176"/>
      <c r="D1271" s="176"/>
      <c r="E1271" s="176"/>
      <c r="F1271" s="176"/>
      <c r="G1271" s="175"/>
      <c r="H1271" s="175"/>
      <c r="I1271" s="175"/>
      <c r="J1271" s="175"/>
      <c r="L1271" s="175"/>
      <c r="T1271" s="176"/>
      <c r="U1271" s="176"/>
      <c r="V1271" s="176"/>
      <c r="W1271" s="176"/>
      <c r="X1271" s="175"/>
      <c r="Y1271" s="175"/>
      <c r="Z1271" s="175"/>
      <c r="AA1271" s="175"/>
      <c r="AC1271" s="175"/>
      <c r="AL1271" s="106"/>
      <c r="AM1271" s="104"/>
      <c r="AN1271" s="104"/>
      <c r="AO1271" s="104"/>
      <c r="AP1271" s="104"/>
      <c r="AQ1271" s="104"/>
      <c r="AR1271" s="104"/>
      <c r="AS1271" s="104"/>
      <c r="AT1271" s="104"/>
      <c r="AU1271" s="104"/>
      <c r="AV1271" s="104"/>
    </row>
    <row r="1272" spans="3:48" x14ac:dyDescent="0.35">
      <c r="C1272" s="176"/>
      <c r="D1272" s="176"/>
      <c r="E1272" s="176"/>
      <c r="F1272" s="176"/>
      <c r="G1272" s="175"/>
      <c r="H1272" s="175"/>
      <c r="I1272" s="175"/>
      <c r="J1272" s="175"/>
      <c r="L1272" s="175"/>
      <c r="T1272" s="176"/>
      <c r="U1272" s="176"/>
      <c r="V1272" s="176"/>
      <c r="W1272" s="176"/>
      <c r="X1272" s="175"/>
      <c r="Y1272" s="175"/>
      <c r="Z1272" s="175"/>
      <c r="AA1272" s="175"/>
      <c r="AC1272" s="175"/>
      <c r="AL1272" s="106"/>
      <c r="AM1272" s="104"/>
      <c r="AN1272" s="104"/>
      <c r="AO1272" s="104"/>
      <c r="AP1272" s="104"/>
      <c r="AQ1272" s="104"/>
      <c r="AR1272" s="104"/>
      <c r="AS1272" s="104"/>
      <c r="AT1272" s="104"/>
      <c r="AU1272" s="104"/>
      <c r="AV1272" s="104"/>
    </row>
    <row r="1273" spans="3:48" x14ac:dyDescent="0.35">
      <c r="C1273" s="176"/>
      <c r="D1273" s="176"/>
      <c r="E1273" s="176"/>
      <c r="F1273" s="176"/>
      <c r="G1273" s="175"/>
      <c r="H1273" s="175"/>
      <c r="I1273" s="175"/>
      <c r="J1273" s="175"/>
      <c r="L1273" s="175"/>
      <c r="T1273" s="176"/>
      <c r="U1273" s="176"/>
      <c r="V1273" s="176"/>
      <c r="W1273" s="176"/>
      <c r="X1273" s="175"/>
      <c r="Y1273" s="175"/>
      <c r="Z1273" s="175"/>
      <c r="AA1273" s="175"/>
      <c r="AC1273" s="175"/>
      <c r="AL1273" s="106"/>
      <c r="AM1273" s="104"/>
      <c r="AN1273" s="104"/>
      <c r="AO1273" s="104"/>
      <c r="AP1273" s="104"/>
      <c r="AQ1273" s="104"/>
      <c r="AR1273" s="104"/>
      <c r="AS1273" s="104"/>
      <c r="AT1273" s="104"/>
      <c r="AU1273" s="104"/>
      <c r="AV1273" s="104"/>
    </row>
    <row r="1274" spans="3:48" x14ac:dyDescent="0.35">
      <c r="C1274" s="176"/>
      <c r="D1274" s="176"/>
      <c r="E1274" s="176"/>
      <c r="F1274" s="176"/>
      <c r="G1274" s="175"/>
      <c r="H1274" s="175"/>
      <c r="I1274" s="175"/>
      <c r="J1274" s="175"/>
      <c r="L1274" s="175"/>
      <c r="T1274" s="176"/>
      <c r="U1274" s="176"/>
      <c r="V1274" s="176"/>
      <c r="W1274" s="176"/>
      <c r="X1274" s="175"/>
      <c r="Y1274" s="175"/>
      <c r="Z1274" s="175"/>
      <c r="AA1274" s="175"/>
      <c r="AC1274" s="175"/>
      <c r="AL1274" s="106"/>
      <c r="AM1274" s="104"/>
      <c r="AN1274" s="104"/>
      <c r="AO1274" s="104"/>
      <c r="AP1274" s="104"/>
      <c r="AQ1274" s="104"/>
      <c r="AR1274" s="104"/>
      <c r="AS1274" s="104"/>
      <c r="AT1274" s="104"/>
      <c r="AU1274" s="104"/>
      <c r="AV1274" s="104"/>
    </row>
    <row r="1275" spans="3:48" x14ac:dyDescent="0.35">
      <c r="C1275" s="176"/>
      <c r="D1275" s="176"/>
      <c r="E1275" s="176"/>
      <c r="F1275" s="176"/>
      <c r="G1275" s="175"/>
      <c r="H1275" s="175"/>
      <c r="I1275" s="175"/>
      <c r="J1275" s="175"/>
      <c r="L1275" s="175"/>
      <c r="T1275" s="176"/>
      <c r="U1275" s="176"/>
      <c r="V1275" s="176"/>
      <c r="W1275" s="176"/>
      <c r="X1275" s="175"/>
      <c r="Y1275" s="175"/>
      <c r="Z1275" s="175"/>
      <c r="AA1275" s="175"/>
      <c r="AC1275" s="175"/>
      <c r="AL1275" s="106"/>
      <c r="AM1275" s="104"/>
      <c r="AN1275" s="104"/>
      <c r="AO1275" s="104"/>
      <c r="AP1275" s="104"/>
      <c r="AQ1275" s="104"/>
      <c r="AR1275" s="104"/>
      <c r="AS1275" s="104"/>
      <c r="AT1275" s="104"/>
      <c r="AU1275" s="104"/>
      <c r="AV1275" s="104"/>
    </row>
    <row r="1276" spans="3:48" x14ac:dyDescent="0.35">
      <c r="C1276" s="176"/>
      <c r="D1276" s="176"/>
      <c r="E1276" s="176"/>
      <c r="F1276" s="176"/>
      <c r="G1276" s="175"/>
      <c r="H1276" s="175"/>
      <c r="I1276" s="175"/>
      <c r="J1276" s="175"/>
      <c r="L1276" s="175"/>
      <c r="T1276" s="176"/>
      <c r="U1276" s="176"/>
      <c r="V1276" s="176"/>
      <c r="W1276" s="176"/>
      <c r="X1276" s="175"/>
      <c r="Y1276" s="175"/>
      <c r="Z1276" s="175"/>
      <c r="AA1276" s="175"/>
      <c r="AC1276" s="175"/>
      <c r="AL1276" s="106"/>
      <c r="AM1276" s="104"/>
      <c r="AN1276" s="104"/>
      <c r="AO1276" s="104"/>
      <c r="AP1276" s="104"/>
      <c r="AQ1276" s="104"/>
      <c r="AR1276" s="104"/>
      <c r="AS1276" s="104"/>
      <c r="AT1276" s="104"/>
      <c r="AU1276" s="104"/>
      <c r="AV1276" s="104"/>
    </row>
    <row r="1277" spans="3:48" x14ac:dyDescent="0.35">
      <c r="C1277" s="176"/>
      <c r="D1277" s="176"/>
      <c r="E1277" s="176"/>
      <c r="F1277" s="176"/>
      <c r="G1277" s="175"/>
      <c r="H1277" s="175"/>
      <c r="I1277" s="175"/>
      <c r="J1277" s="175"/>
      <c r="L1277" s="175"/>
      <c r="T1277" s="176"/>
      <c r="U1277" s="176"/>
      <c r="V1277" s="176"/>
      <c r="W1277" s="176"/>
      <c r="X1277" s="175"/>
      <c r="Y1277" s="175"/>
      <c r="Z1277" s="175"/>
      <c r="AA1277" s="175"/>
      <c r="AC1277" s="175"/>
      <c r="AL1277" s="106"/>
      <c r="AM1277" s="104"/>
      <c r="AN1277" s="104"/>
      <c r="AO1277" s="104"/>
      <c r="AP1277" s="104"/>
      <c r="AQ1277" s="104"/>
      <c r="AR1277" s="104"/>
      <c r="AS1277" s="104"/>
      <c r="AT1277" s="104"/>
      <c r="AU1277" s="104"/>
      <c r="AV1277" s="104"/>
    </row>
    <row r="1278" spans="3:48" x14ac:dyDescent="0.35">
      <c r="C1278" s="176"/>
      <c r="D1278" s="176"/>
      <c r="E1278" s="176"/>
      <c r="F1278" s="176"/>
      <c r="G1278" s="175"/>
      <c r="H1278" s="175"/>
      <c r="I1278" s="175"/>
      <c r="J1278" s="175"/>
      <c r="L1278" s="175"/>
      <c r="T1278" s="176"/>
      <c r="U1278" s="176"/>
      <c r="V1278" s="176"/>
      <c r="W1278" s="176"/>
      <c r="X1278" s="175"/>
      <c r="Y1278" s="175"/>
      <c r="Z1278" s="175"/>
      <c r="AA1278" s="175"/>
      <c r="AC1278" s="175"/>
      <c r="AL1278" s="106"/>
      <c r="AM1278" s="104"/>
      <c r="AN1278" s="104"/>
      <c r="AO1278" s="104"/>
      <c r="AP1278" s="104"/>
      <c r="AQ1278" s="104"/>
      <c r="AR1278" s="104"/>
      <c r="AS1278" s="104"/>
      <c r="AT1278" s="104"/>
      <c r="AU1278" s="104"/>
      <c r="AV1278" s="104"/>
    </row>
    <row r="1279" spans="3:48" x14ac:dyDescent="0.35">
      <c r="C1279" s="176"/>
      <c r="D1279" s="176"/>
      <c r="E1279" s="176"/>
      <c r="F1279" s="176"/>
      <c r="G1279" s="175"/>
      <c r="H1279" s="175"/>
      <c r="I1279" s="175"/>
      <c r="J1279" s="175"/>
      <c r="L1279" s="175"/>
      <c r="T1279" s="176"/>
      <c r="U1279" s="176"/>
      <c r="V1279" s="176"/>
      <c r="W1279" s="176"/>
      <c r="X1279" s="175"/>
      <c r="Y1279" s="175"/>
      <c r="Z1279" s="175"/>
      <c r="AA1279" s="175"/>
      <c r="AC1279" s="175"/>
      <c r="AL1279" s="106"/>
      <c r="AM1279" s="104"/>
      <c r="AN1279" s="104"/>
      <c r="AO1279" s="104"/>
      <c r="AP1279" s="104"/>
      <c r="AQ1279" s="104"/>
      <c r="AR1279" s="104"/>
      <c r="AS1279" s="104"/>
      <c r="AT1279" s="104"/>
      <c r="AU1279" s="104"/>
      <c r="AV1279" s="104"/>
    </row>
    <row r="1280" spans="3:48" x14ac:dyDescent="0.35">
      <c r="C1280" s="176"/>
      <c r="D1280" s="176"/>
      <c r="E1280" s="176"/>
      <c r="F1280" s="176"/>
      <c r="G1280" s="175"/>
      <c r="H1280" s="175"/>
      <c r="I1280" s="175"/>
      <c r="J1280" s="175"/>
      <c r="L1280" s="175"/>
      <c r="T1280" s="176"/>
      <c r="U1280" s="176"/>
      <c r="V1280" s="176"/>
      <c r="W1280" s="176"/>
      <c r="X1280" s="175"/>
      <c r="Y1280" s="175"/>
      <c r="Z1280" s="175"/>
      <c r="AA1280" s="175"/>
      <c r="AC1280" s="175"/>
      <c r="AL1280" s="106"/>
      <c r="AM1280" s="104"/>
      <c r="AN1280" s="104"/>
      <c r="AO1280" s="104"/>
      <c r="AP1280" s="104"/>
      <c r="AQ1280" s="104"/>
      <c r="AR1280" s="104"/>
      <c r="AS1280" s="104"/>
      <c r="AT1280" s="104"/>
      <c r="AU1280" s="104"/>
      <c r="AV1280" s="104"/>
    </row>
    <row r="1281" spans="3:48" x14ac:dyDescent="0.35">
      <c r="C1281" s="176"/>
      <c r="D1281" s="176"/>
      <c r="E1281" s="176"/>
      <c r="F1281" s="176"/>
      <c r="G1281" s="175"/>
      <c r="H1281" s="175"/>
      <c r="I1281" s="175"/>
      <c r="J1281" s="175"/>
      <c r="L1281" s="175"/>
      <c r="T1281" s="176"/>
      <c r="U1281" s="176"/>
      <c r="V1281" s="176"/>
      <c r="W1281" s="176"/>
      <c r="X1281" s="175"/>
      <c r="Y1281" s="175"/>
      <c r="Z1281" s="175"/>
      <c r="AA1281" s="175"/>
      <c r="AC1281" s="175"/>
      <c r="AL1281" s="106"/>
      <c r="AM1281" s="104"/>
      <c r="AN1281" s="104"/>
      <c r="AO1281" s="104"/>
      <c r="AP1281" s="104"/>
      <c r="AQ1281" s="104"/>
      <c r="AR1281" s="104"/>
      <c r="AS1281" s="104"/>
      <c r="AT1281" s="104"/>
      <c r="AU1281" s="104"/>
      <c r="AV1281" s="104"/>
    </row>
    <row r="1282" spans="3:48" x14ac:dyDescent="0.35">
      <c r="C1282" s="176"/>
      <c r="D1282" s="176"/>
      <c r="E1282" s="176"/>
      <c r="F1282" s="176"/>
      <c r="G1282" s="175"/>
      <c r="H1282" s="175"/>
      <c r="I1282" s="175"/>
      <c r="J1282" s="175"/>
      <c r="L1282" s="175"/>
      <c r="T1282" s="176"/>
      <c r="U1282" s="176"/>
      <c r="V1282" s="176"/>
      <c r="W1282" s="176"/>
      <c r="X1282" s="175"/>
      <c r="Y1282" s="175"/>
      <c r="Z1282" s="175"/>
      <c r="AA1282" s="175"/>
      <c r="AC1282" s="175"/>
      <c r="AL1282" s="106"/>
      <c r="AM1282" s="104"/>
      <c r="AN1282" s="104"/>
      <c r="AO1282" s="104"/>
      <c r="AP1282" s="104"/>
      <c r="AQ1282" s="104"/>
      <c r="AR1282" s="104"/>
      <c r="AS1282" s="104"/>
      <c r="AT1282" s="104"/>
      <c r="AU1282" s="104"/>
      <c r="AV1282" s="104"/>
    </row>
    <row r="1283" spans="3:48" x14ac:dyDescent="0.35">
      <c r="C1283" s="176"/>
      <c r="D1283" s="176"/>
      <c r="E1283" s="176"/>
      <c r="F1283" s="176"/>
      <c r="G1283" s="175"/>
      <c r="H1283" s="175"/>
      <c r="I1283" s="175"/>
      <c r="J1283" s="175"/>
      <c r="L1283" s="175"/>
      <c r="T1283" s="176"/>
      <c r="U1283" s="176"/>
      <c r="V1283" s="176"/>
      <c r="W1283" s="176"/>
      <c r="X1283" s="175"/>
      <c r="Y1283" s="175"/>
      <c r="Z1283" s="175"/>
      <c r="AA1283" s="175"/>
      <c r="AC1283" s="175"/>
      <c r="AL1283" s="106"/>
      <c r="AM1283" s="104"/>
      <c r="AN1283" s="104"/>
      <c r="AO1283" s="104"/>
      <c r="AP1283" s="104"/>
      <c r="AQ1283" s="104"/>
      <c r="AR1283" s="104"/>
      <c r="AS1283" s="104"/>
      <c r="AT1283" s="104"/>
      <c r="AU1283" s="104"/>
      <c r="AV1283" s="104"/>
    </row>
    <row r="1284" spans="3:48" x14ac:dyDescent="0.35">
      <c r="C1284" s="176"/>
      <c r="D1284" s="176"/>
      <c r="E1284" s="176"/>
      <c r="F1284" s="176"/>
      <c r="G1284" s="175"/>
      <c r="H1284" s="175"/>
      <c r="I1284" s="175"/>
      <c r="J1284" s="175"/>
      <c r="L1284" s="175"/>
      <c r="T1284" s="176"/>
      <c r="U1284" s="176"/>
      <c r="V1284" s="176"/>
      <c r="W1284" s="176"/>
      <c r="X1284" s="175"/>
      <c r="Y1284" s="175"/>
      <c r="Z1284" s="175"/>
      <c r="AA1284" s="175"/>
      <c r="AC1284" s="175"/>
      <c r="AL1284" s="106"/>
      <c r="AM1284" s="104"/>
      <c r="AN1284" s="104"/>
      <c r="AO1284" s="104"/>
      <c r="AP1284" s="104"/>
      <c r="AQ1284" s="104"/>
      <c r="AR1284" s="104"/>
      <c r="AS1284" s="104"/>
      <c r="AT1284" s="104"/>
      <c r="AU1284" s="104"/>
      <c r="AV1284" s="104"/>
    </row>
    <row r="1285" spans="3:48" x14ac:dyDescent="0.35">
      <c r="C1285" s="176"/>
      <c r="D1285" s="176"/>
      <c r="E1285" s="176"/>
      <c r="F1285" s="176"/>
      <c r="G1285" s="175"/>
      <c r="H1285" s="175"/>
      <c r="I1285" s="175"/>
      <c r="J1285" s="175"/>
      <c r="L1285" s="175"/>
      <c r="T1285" s="176"/>
      <c r="U1285" s="176"/>
      <c r="V1285" s="176"/>
      <c r="W1285" s="176"/>
      <c r="X1285" s="175"/>
      <c r="Y1285" s="175"/>
      <c r="Z1285" s="175"/>
      <c r="AA1285" s="175"/>
      <c r="AC1285" s="175"/>
      <c r="AL1285" s="106"/>
      <c r="AM1285" s="104"/>
      <c r="AN1285" s="104"/>
      <c r="AO1285" s="104"/>
      <c r="AP1285" s="104"/>
      <c r="AQ1285" s="104"/>
      <c r="AR1285" s="104"/>
      <c r="AS1285" s="104"/>
      <c r="AT1285" s="104"/>
      <c r="AU1285" s="104"/>
      <c r="AV1285" s="104"/>
    </row>
    <row r="1286" spans="3:48" x14ac:dyDescent="0.35">
      <c r="C1286" s="176"/>
      <c r="D1286" s="176"/>
      <c r="E1286" s="176"/>
      <c r="F1286" s="176"/>
      <c r="G1286" s="175"/>
      <c r="H1286" s="175"/>
      <c r="I1286" s="175"/>
      <c r="J1286" s="175"/>
      <c r="L1286" s="175"/>
      <c r="T1286" s="176"/>
      <c r="U1286" s="176"/>
      <c r="V1286" s="176"/>
      <c r="W1286" s="176"/>
      <c r="X1286" s="175"/>
      <c r="Y1286" s="175"/>
      <c r="Z1286" s="175"/>
      <c r="AA1286" s="175"/>
      <c r="AC1286" s="175"/>
      <c r="AL1286" s="106"/>
      <c r="AM1286" s="104"/>
      <c r="AN1286" s="104"/>
      <c r="AO1286" s="104"/>
      <c r="AP1286" s="104"/>
      <c r="AQ1286" s="104"/>
      <c r="AR1286" s="104"/>
      <c r="AS1286" s="104"/>
      <c r="AT1286" s="104"/>
      <c r="AU1286" s="104"/>
      <c r="AV1286" s="104"/>
    </row>
    <row r="1287" spans="3:48" x14ac:dyDescent="0.35">
      <c r="C1287" s="176"/>
      <c r="D1287" s="176"/>
      <c r="E1287" s="176"/>
      <c r="F1287" s="176"/>
      <c r="G1287" s="175"/>
      <c r="H1287" s="175"/>
      <c r="I1287" s="175"/>
      <c r="J1287" s="175"/>
      <c r="L1287" s="175"/>
      <c r="T1287" s="176"/>
      <c r="U1287" s="176"/>
      <c r="V1287" s="176"/>
      <c r="W1287" s="176"/>
      <c r="X1287" s="175"/>
      <c r="Y1287" s="175"/>
      <c r="Z1287" s="175"/>
      <c r="AA1287" s="175"/>
      <c r="AC1287" s="175"/>
      <c r="AL1287" s="106"/>
      <c r="AM1287" s="104"/>
      <c r="AN1287" s="104"/>
      <c r="AO1287" s="104"/>
      <c r="AP1287" s="104"/>
      <c r="AQ1287" s="104"/>
      <c r="AR1287" s="104"/>
      <c r="AS1287" s="104"/>
      <c r="AT1287" s="104"/>
      <c r="AU1287" s="104"/>
      <c r="AV1287" s="104"/>
    </row>
    <row r="1288" spans="3:48" x14ac:dyDescent="0.35">
      <c r="C1288" s="176"/>
      <c r="D1288" s="176"/>
      <c r="E1288" s="176"/>
      <c r="F1288" s="176"/>
      <c r="G1288" s="175"/>
      <c r="H1288" s="175"/>
      <c r="I1288" s="175"/>
      <c r="J1288" s="175"/>
      <c r="L1288" s="175"/>
      <c r="T1288" s="176"/>
      <c r="U1288" s="176"/>
      <c r="V1288" s="176"/>
      <c r="W1288" s="176"/>
      <c r="X1288" s="175"/>
      <c r="Y1288" s="175"/>
      <c r="Z1288" s="175"/>
      <c r="AA1288" s="175"/>
      <c r="AC1288" s="175"/>
      <c r="AL1288" s="106"/>
      <c r="AM1288" s="104"/>
      <c r="AN1288" s="104"/>
      <c r="AO1288" s="104"/>
      <c r="AP1288" s="104"/>
      <c r="AQ1288" s="104"/>
      <c r="AR1288" s="104"/>
      <c r="AS1288" s="104"/>
      <c r="AT1288" s="104"/>
      <c r="AU1288" s="104"/>
      <c r="AV1288" s="104"/>
    </row>
    <row r="1289" spans="3:48" x14ac:dyDescent="0.35">
      <c r="C1289" s="176"/>
      <c r="D1289" s="176"/>
      <c r="E1289" s="176"/>
      <c r="F1289" s="176"/>
      <c r="G1289" s="175"/>
      <c r="H1289" s="175"/>
      <c r="I1289" s="175"/>
      <c r="J1289" s="175"/>
      <c r="L1289" s="175"/>
      <c r="T1289" s="176"/>
      <c r="U1289" s="176"/>
      <c r="V1289" s="176"/>
      <c r="W1289" s="176"/>
      <c r="X1289" s="175"/>
      <c r="Y1289" s="175"/>
      <c r="Z1289" s="175"/>
      <c r="AA1289" s="175"/>
      <c r="AC1289" s="175"/>
      <c r="AL1289" s="106"/>
      <c r="AM1289" s="104"/>
      <c r="AN1289" s="104"/>
      <c r="AO1289" s="104"/>
      <c r="AP1289" s="104"/>
      <c r="AQ1289" s="104"/>
      <c r="AR1289" s="104"/>
      <c r="AS1289" s="104"/>
      <c r="AT1289" s="104"/>
      <c r="AU1289" s="104"/>
      <c r="AV1289" s="104"/>
    </row>
    <row r="1290" spans="3:48" x14ac:dyDescent="0.35">
      <c r="C1290" s="176"/>
      <c r="D1290" s="176"/>
      <c r="E1290" s="176"/>
      <c r="F1290" s="176"/>
      <c r="G1290" s="175"/>
      <c r="H1290" s="175"/>
      <c r="I1290" s="175"/>
      <c r="J1290" s="175"/>
      <c r="L1290" s="175"/>
      <c r="T1290" s="176"/>
      <c r="U1290" s="176"/>
      <c r="V1290" s="176"/>
      <c r="W1290" s="176"/>
      <c r="X1290" s="175"/>
      <c r="Y1290" s="175"/>
      <c r="Z1290" s="175"/>
      <c r="AA1290" s="175"/>
      <c r="AC1290" s="175"/>
      <c r="AL1290" s="106"/>
      <c r="AM1290" s="104"/>
      <c r="AN1290" s="104"/>
      <c r="AO1290" s="104"/>
      <c r="AP1290" s="104"/>
      <c r="AQ1290" s="104"/>
      <c r="AR1290" s="104"/>
      <c r="AS1290" s="104"/>
      <c r="AT1290" s="104"/>
      <c r="AU1290" s="104"/>
      <c r="AV1290" s="104"/>
    </row>
    <row r="1291" spans="3:48" x14ac:dyDescent="0.35">
      <c r="C1291" s="176"/>
      <c r="D1291" s="176"/>
      <c r="E1291" s="176"/>
      <c r="F1291" s="176"/>
      <c r="G1291" s="175"/>
      <c r="H1291" s="175"/>
      <c r="I1291" s="175"/>
      <c r="J1291" s="175"/>
      <c r="L1291" s="175"/>
      <c r="T1291" s="176"/>
      <c r="U1291" s="176"/>
      <c r="V1291" s="176"/>
      <c r="W1291" s="176"/>
      <c r="X1291" s="175"/>
      <c r="Y1291" s="175"/>
      <c r="Z1291" s="175"/>
      <c r="AA1291" s="175"/>
      <c r="AC1291" s="175"/>
      <c r="AL1291" s="106"/>
      <c r="AM1291" s="104"/>
      <c r="AN1291" s="104"/>
      <c r="AO1291" s="104"/>
      <c r="AP1291" s="104"/>
      <c r="AQ1291" s="104"/>
      <c r="AR1291" s="104"/>
      <c r="AS1291" s="104"/>
      <c r="AT1291" s="104"/>
      <c r="AU1291" s="104"/>
      <c r="AV1291" s="104"/>
    </row>
    <row r="1292" spans="3:48" x14ac:dyDescent="0.35">
      <c r="C1292" s="176"/>
      <c r="D1292" s="176"/>
      <c r="E1292" s="176"/>
      <c r="F1292" s="176"/>
      <c r="G1292" s="175"/>
      <c r="H1292" s="175"/>
      <c r="I1292" s="175"/>
      <c r="J1292" s="175"/>
      <c r="L1292" s="175"/>
      <c r="T1292" s="176"/>
      <c r="U1292" s="176"/>
      <c r="V1292" s="176"/>
      <c r="W1292" s="176"/>
      <c r="X1292" s="175"/>
      <c r="Y1292" s="175"/>
      <c r="Z1292" s="175"/>
      <c r="AA1292" s="175"/>
      <c r="AC1292" s="175"/>
      <c r="AL1292" s="106"/>
      <c r="AM1292" s="104"/>
      <c r="AN1292" s="104"/>
      <c r="AO1292" s="104"/>
      <c r="AP1292" s="104"/>
      <c r="AQ1292" s="104"/>
      <c r="AR1292" s="104"/>
      <c r="AS1292" s="104"/>
      <c r="AT1292" s="104"/>
      <c r="AU1292" s="104"/>
      <c r="AV1292" s="104"/>
    </row>
    <row r="1293" spans="3:48" x14ac:dyDescent="0.35">
      <c r="C1293" s="176"/>
      <c r="D1293" s="176"/>
      <c r="E1293" s="176"/>
      <c r="F1293" s="176"/>
      <c r="G1293" s="175"/>
      <c r="H1293" s="175"/>
      <c r="I1293" s="175"/>
      <c r="J1293" s="175"/>
      <c r="L1293" s="175"/>
      <c r="T1293" s="176"/>
      <c r="U1293" s="176"/>
      <c r="V1293" s="176"/>
      <c r="W1293" s="176"/>
      <c r="X1293" s="175"/>
      <c r="Y1293" s="175"/>
      <c r="Z1293" s="175"/>
      <c r="AA1293" s="175"/>
      <c r="AC1293" s="175"/>
      <c r="AL1293" s="106"/>
      <c r="AM1293" s="104"/>
      <c r="AN1293" s="104"/>
      <c r="AO1293" s="104"/>
      <c r="AP1293" s="104"/>
      <c r="AQ1293" s="104"/>
      <c r="AR1293" s="104"/>
      <c r="AS1293" s="104"/>
      <c r="AT1293" s="104"/>
      <c r="AU1293" s="104"/>
      <c r="AV1293" s="104"/>
    </row>
    <row r="1294" spans="3:48" x14ac:dyDescent="0.35">
      <c r="C1294" s="176"/>
      <c r="D1294" s="176"/>
      <c r="E1294" s="176"/>
      <c r="F1294" s="176"/>
      <c r="G1294" s="175"/>
      <c r="H1294" s="175"/>
      <c r="I1294" s="175"/>
      <c r="J1294" s="175"/>
      <c r="L1294" s="175"/>
      <c r="T1294" s="176"/>
      <c r="U1294" s="176"/>
      <c r="V1294" s="176"/>
      <c r="W1294" s="176"/>
      <c r="X1294" s="175"/>
      <c r="Y1294" s="175"/>
      <c r="Z1294" s="175"/>
      <c r="AA1294" s="175"/>
      <c r="AC1294" s="175"/>
      <c r="AL1294" s="106"/>
      <c r="AM1294" s="104"/>
      <c r="AN1294" s="104"/>
      <c r="AO1294" s="104"/>
      <c r="AP1294" s="104"/>
      <c r="AQ1294" s="104"/>
      <c r="AR1294" s="104"/>
      <c r="AS1294" s="104"/>
      <c r="AT1294" s="104"/>
      <c r="AU1294" s="104"/>
      <c r="AV1294" s="104"/>
    </row>
    <row r="1295" spans="3:48" x14ac:dyDescent="0.35">
      <c r="C1295" s="176"/>
      <c r="D1295" s="176"/>
      <c r="E1295" s="176"/>
      <c r="F1295" s="176"/>
      <c r="G1295" s="175"/>
      <c r="H1295" s="175"/>
      <c r="I1295" s="175"/>
      <c r="J1295" s="175"/>
      <c r="L1295" s="175"/>
      <c r="T1295" s="176"/>
      <c r="U1295" s="176"/>
      <c r="V1295" s="176"/>
      <c r="W1295" s="176"/>
      <c r="X1295" s="175"/>
      <c r="Y1295" s="175"/>
      <c r="Z1295" s="175"/>
      <c r="AA1295" s="175"/>
      <c r="AC1295" s="175"/>
      <c r="AL1295" s="106"/>
      <c r="AM1295" s="104"/>
      <c r="AN1295" s="104"/>
      <c r="AO1295" s="104"/>
      <c r="AP1295" s="104"/>
      <c r="AQ1295" s="104"/>
      <c r="AR1295" s="104"/>
      <c r="AS1295" s="104"/>
      <c r="AT1295" s="104"/>
      <c r="AU1295" s="104"/>
      <c r="AV1295" s="104"/>
    </row>
    <row r="1296" spans="3:48" x14ac:dyDescent="0.35">
      <c r="C1296" s="176"/>
      <c r="D1296" s="176"/>
      <c r="E1296" s="176"/>
      <c r="F1296" s="176"/>
      <c r="G1296" s="175"/>
      <c r="H1296" s="175"/>
      <c r="I1296" s="175"/>
      <c r="J1296" s="175"/>
      <c r="L1296" s="175"/>
      <c r="T1296" s="176"/>
      <c r="U1296" s="176"/>
      <c r="V1296" s="176"/>
      <c r="W1296" s="176"/>
      <c r="X1296" s="175"/>
      <c r="Y1296" s="175"/>
      <c r="Z1296" s="175"/>
      <c r="AA1296" s="175"/>
      <c r="AC1296" s="175"/>
      <c r="AL1296" s="106"/>
      <c r="AM1296" s="104"/>
      <c r="AN1296" s="104"/>
      <c r="AO1296" s="104"/>
      <c r="AP1296" s="104"/>
      <c r="AQ1296" s="104"/>
      <c r="AR1296" s="104"/>
      <c r="AS1296" s="104"/>
      <c r="AT1296" s="104"/>
      <c r="AU1296" s="104"/>
      <c r="AV1296" s="104"/>
    </row>
    <row r="1297" spans="3:48" x14ac:dyDescent="0.35">
      <c r="C1297" s="176"/>
      <c r="D1297" s="176"/>
      <c r="E1297" s="176"/>
      <c r="F1297" s="176"/>
      <c r="G1297" s="175"/>
      <c r="H1297" s="175"/>
      <c r="I1297" s="175"/>
      <c r="J1297" s="175"/>
      <c r="L1297" s="175"/>
      <c r="T1297" s="176"/>
      <c r="U1297" s="176"/>
      <c r="V1297" s="176"/>
      <c r="W1297" s="176"/>
      <c r="X1297" s="175"/>
      <c r="Y1297" s="175"/>
      <c r="Z1297" s="175"/>
      <c r="AA1297" s="175"/>
      <c r="AC1297" s="175"/>
      <c r="AL1297" s="106"/>
      <c r="AM1297" s="104"/>
      <c r="AN1297" s="104"/>
      <c r="AO1297" s="104"/>
      <c r="AP1297" s="104"/>
      <c r="AQ1297" s="104"/>
      <c r="AR1297" s="104"/>
      <c r="AS1297" s="104"/>
      <c r="AT1297" s="104"/>
      <c r="AU1297" s="104"/>
      <c r="AV1297" s="104"/>
    </row>
    <row r="1298" spans="3:48" x14ac:dyDescent="0.35">
      <c r="C1298" s="176"/>
      <c r="D1298" s="176"/>
      <c r="E1298" s="176"/>
      <c r="F1298" s="176"/>
      <c r="G1298" s="175"/>
      <c r="H1298" s="175"/>
      <c r="I1298" s="175"/>
      <c r="J1298" s="175"/>
      <c r="L1298" s="175"/>
      <c r="T1298" s="176"/>
      <c r="U1298" s="176"/>
      <c r="V1298" s="176"/>
      <c r="W1298" s="176"/>
      <c r="X1298" s="175"/>
      <c r="Y1298" s="175"/>
      <c r="Z1298" s="175"/>
      <c r="AA1298" s="175"/>
      <c r="AC1298" s="175"/>
      <c r="AL1298" s="106"/>
      <c r="AM1298" s="104"/>
      <c r="AN1298" s="104"/>
      <c r="AO1298" s="104"/>
      <c r="AP1298" s="104"/>
      <c r="AQ1298" s="104"/>
      <c r="AR1298" s="104"/>
      <c r="AS1298" s="104"/>
      <c r="AT1298" s="104"/>
      <c r="AU1298" s="104"/>
      <c r="AV1298" s="104"/>
    </row>
    <row r="1299" spans="3:48" x14ac:dyDescent="0.35">
      <c r="C1299" s="176"/>
      <c r="D1299" s="176"/>
      <c r="E1299" s="176"/>
      <c r="F1299" s="176"/>
      <c r="G1299" s="175"/>
      <c r="H1299" s="175"/>
      <c r="I1299" s="175"/>
      <c r="J1299" s="175"/>
      <c r="L1299" s="175"/>
      <c r="T1299" s="176"/>
      <c r="U1299" s="176"/>
      <c r="V1299" s="176"/>
      <c r="W1299" s="176"/>
      <c r="X1299" s="175"/>
      <c r="Y1299" s="175"/>
      <c r="Z1299" s="175"/>
      <c r="AA1299" s="175"/>
      <c r="AC1299" s="175"/>
      <c r="AL1299" s="106"/>
      <c r="AM1299" s="104"/>
      <c r="AN1299" s="104"/>
      <c r="AO1299" s="104"/>
      <c r="AP1299" s="104"/>
      <c r="AQ1299" s="104"/>
      <c r="AR1299" s="104"/>
      <c r="AS1299" s="104"/>
      <c r="AT1299" s="104"/>
      <c r="AU1299" s="104"/>
      <c r="AV1299" s="104"/>
    </row>
    <row r="1300" spans="3:48" x14ac:dyDescent="0.35">
      <c r="C1300" s="176"/>
      <c r="D1300" s="176"/>
      <c r="E1300" s="176"/>
      <c r="F1300" s="176"/>
      <c r="G1300" s="175"/>
      <c r="H1300" s="175"/>
      <c r="I1300" s="175"/>
      <c r="J1300" s="175"/>
      <c r="L1300" s="175"/>
      <c r="T1300" s="176"/>
      <c r="U1300" s="176"/>
      <c r="V1300" s="176"/>
      <c r="W1300" s="176"/>
      <c r="X1300" s="175"/>
      <c r="Y1300" s="175"/>
      <c r="Z1300" s="175"/>
      <c r="AA1300" s="175"/>
      <c r="AC1300" s="175"/>
      <c r="AL1300" s="106"/>
      <c r="AM1300" s="104"/>
      <c r="AN1300" s="104"/>
      <c r="AO1300" s="104"/>
      <c r="AP1300" s="104"/>
      <c r="AQ1300" s="104"/>
      <c r="AR1300" s="104"/>
      <c r="AS1300" s="104"/>
      <c r="AT1300" s="104"/>
      <c r="AU1300" s="104"/>
      <c r="AV1300" s="104"/>
    </row>
    <row r="1301" spans="3:48" x14ac:dyDescent="0.35">
      <c r="C1301" s="176"/>
      <c r="D1301" s="176"/>
      <c r="E1301" s="176"/>
      <c r="F1301" s="176"/>
      <c r="G1301" s="175"/>
      <c r="H1301" s="175"/>
      <c r="I1301" s="175"/>
      <c r="J1301" s="175"/>
      <c r="L1301" s="175"/>
      <c r="T1301" s="176"/>
      <c r="U1301" s="176"/>
      <c r="V1301" s="176"/>
      <c r="W1301" s="176"/>
      <c r="X1301" s="175"/>
      <c r="Y1301" s="175"/>
      <c r="Z1301" s="175"/>
      <c r="AA1301" s="175"/>
      <c r="AC1301" s="175"/>
      <c r="AL1301" s="106"/>
      <c r="AM1301" s="104"/>
      <c r="AN1301" s="104"/>
      <c r="AO1301" s="104"/>
      <c r="AP1301" s="104"/>
      <c r="AQ1301" s="104"/>
      <c r="AR1301" s="104"/>
      <c r="AS1301" s="104"/>
      <c r="AT1301" s="104"/>
      <c r="AU1301" s="104"/>
      <c r="AV1301" s="104"/>
    </row>
    <row r="1302" spans="3:48" x14ac:dyDescent="0.35">
      <c r="C1302" s="176"/>
      <c r="D1302" s="176"/>
      <c r="E1302" s="176"/>
      <c r="F1302" s="176"/>
      <c r="G1302" s="175"/>
      <c r="H1302" s="175"/>
      <c r="I1302" s="175"/>
      <c r="J1302" s="175"/>
      <c r="L1302" s="175"/>
      <c r="T1302" s="176"/>
      <c r="U1302" s="176"/>
      <c r="V1302" s="176"/>
      <c r="W1302" s="176"/>
      <c r="X1302" s="175"/>
      <c r="Y1302" s="175"/>
      <c r="Z1302" s="175"/>
      <c r="AA1302" s="175"/>
      <c r="AC1302" s="175"/>
      <c r="AL1302" s="106"/>
      <c r="AM1302" s="104"/>
      <c r="AN1302" s="104"/>
      <c r="AO1302" s="104"/>
      <c r="AP1302" s="104"/>
      <c r="AQ1302" s="104"/>
      <c r="AR1302" s="104"/>
      <c r="AS1302" s="104"/>
      <c r="AT1302" s="104"/>
      <c r="AU1302" s="104"/>
      <c r="AV1302" s="104"/>
    </row>
    <row r="1303" spans="3:48" x14ac:dyDescent="0.35">
      <c r="C1303" s="176"/>
      <c r="D1303" s="176"/>
      <c r="E1303" s="176"/>
      <c r="F1303" s="176"/>
      <c r="G1303" s="175"/>
      <c r="H1303" s="175"/>
      <c r="I1303" s="175"/>
      <c r="J1303" s="175"/>
      <c r="L1303" s="175"/>
      <c r="T1303" s="176"/>
      <c r="U1303" s="176"/>
      <c r="V1303" s="176"/>
      <c r="W1303" s="176"/>
      <c r="X1303" s="175"/>
      <c r="Y1303" s="175"/>
      <c r="Z1303" s="175"/>
      <c r="AA1303" s="175"/>
      <c r="AC1303" s="175"/>
      <c r="AL1303" s="106"/>
      <c r="AM1303" s="104"/>
      <c r="AN1303" s="104"/>
      <c r="AO1303" s="104"/>
      <c r="AP1303" s="104"/>
      <c r="AQ1303" s="104"/>
      <c r="AR1303" s="104"/>
      <c r="AS1303" s="104"/>
      <c r="AT1303" s="104"/>
      <c r="AU1303" s="104"/>
      <c r="AV1303" s="104"/>
    </row>
    <row r="1304" spans="3:48" x14ac:dyDescent="0.35">
      <c r="C1304" s="176"/>
      <c r="D1304" s="176"/>
      <c r="E1304" s="176"/>
      <c r="F1304" s="176"/>
      <c r="G1304" s="175"/>
      <c r="H1304" s="175"/>
      <c r="I1304" s="175"/>
      <c r="J1304" s="175"/>
      <c r="L1304" s="175"/>
      <c r="T1304" s="176"/>
      <c r="U1304" s="176"/>
      <c r="V1304" s="176"/>
      <c r="W1304" s="176"/>
      <c r="X1304" s="175"/>
      <c r="Y1304" s="175"/>
      <c r="Z1304" s="175"/>
      <c r="AA1304" s="175"/>
      <c r="AC1304" s="175"/>
      <c r="AL1304" s="106"/>
      <c r="AM1304" s="104"/>
      <c r="AN1304" s="104"/>
      <c r="AO1304" s="104"/>
      <c r="AP1304" s="104"/>
      <c r="AQ1304" s="104"/>
      <c r="AR1304" s="104"/>
      <c r="AS1304" s="104"/>
      <c r="AT1304" s="104"/>
      <c r="AU1304" s="104"/>
      <c r="AV1304" s="104"/>
    </row>
    <row r="1305" spans="3:48" x14ac:dyDescent="0.35">
      <c r="C1305" s="176"/>
      <c r="D1305" s="176"/>
      <c r="E1305" s="176"/>
      <c r="F1305" s="176"/>
      <c r="G1305" s="175"/>
      <c r="H1305" s="175"/>
      <c r="I1305" s="175"/>
      <c r="J1305" s="175"/>
      <c r="L1305" s="175"/>
      <c r="T1305" s="176"/>
      <c r="U1305" s="176"/>
      <c r="V1305" s="176"/>
      <c r="W1305" s="176"/>
      <c r="X1305" s="175"/>
      <c r="Y1305" s="175"/>
      <c r="Z1305" s="175"/>
      <c r="AA1305" s="175"/>
      <c r="AC1305" s="175"/>
      <c r="AL1305" s="106"/>
      <c r="AM1305" s="104"/>
      <c r="AN1305" s="104"/>
      <c r="AO1305" s="104"/>
      <c r="AP1305" s="104"/>
      <c r="AQ1305" s="104"/>
      <c r="AR1305" s="104"/>
      <c r="AS1305" s="104"/>
      <c r="AT1305" s="104"/>
      <c r="AU1305" s="104"/>
      <c r="AV1305" s="104"/>
    </row>
    <row r="1306" spans="3:48" x14ac:dyDescent="0.35">
      <c r="C1306" s="176"/>
      <c r="D1306" s="176"/>
      <c r="E1306" s="176"/>
      <c r="F1306" s="176"/>
      <c r="G1306" s="175"/>
      <c r="H1306" s="175"/>
      <c r="I1306" s="175"/>
      <c r="J1306" s="175"/>
      <c r="L1306" s="175"/>
      <c r="T1306" s="176"/>
      <c r="U1306" s="176"/>
      <c r="V1306" s="176"/>
      <c r="W1306" s="176"/>
      <c r="X1306" s="175"/>
      <c r="Y1306" s="175"/>
      <c r="Z1306" s="175"/>
      <c r="AA1306" s="175"/>
      <c r="AC1306" s="175"/>
      <c r="AL1306" s="106"/>
      <c r="AM1306" s="104"/>
      <c r="AN1306" s="104"/>
      <c r="AO1306" s="104"/>
      <c r="AP1306" s="104"/>
      <c r="AQ1306" s="104"/>
      <c r="AR1306" s="104"/>
      <c r="AS1306" s="104"/>
      <c r="AT1306" s="104"/>
      <c r="AU1306" s="104"/>
      <c r="AV1306" s="104"/>
    </row>
    <row r="1307" spans="3:48" x14ac:dyDescent="0.35">
      <c r="C1307" s="176"/>
      <c r="D1307" s="176"/>
      <c r="E1307" s="176"/>
      <c r="F1307" s="176"/>
      <c r="G1307" s="175"/>
      <c r="H1307" s="175"/>
      <c r="I1307" s="175"/>
      <c r="J1307" s="175"/>
      <c r="L1307" s="175"/>
      <c r="T1307" s="176"/>
      <c r="U1307" s="176"/>
      <c r="V1307" s="176"/>
      <c r="W1307" s="176"/>
      <c r="X1307" s="175"/>
      <c r="Y1307" s="175"/>
      <c r="Z1307" s="175"/>
      <c r="AA1307" s="175"/>
      <c r="AC1307" s="175"/>
      <c r="AL1307" s="106"/>
      <c r="AM1307" s="104"/>
      <c r="AN1307" s="104"/>
      <c r="AO1307" s="104"/>
      <c r="AP1307" s="104"/>
      <c r="AQ1307" s="104"/>
      <c r="AR1307" s="104"/>
      <c r="AS1307" s="104"/>
      <c r="AT1307" s="104"/>
      <c r="AU1307" s="104"/>
      <c r="AV1307" s="104"/>
    </row>
    <row r="1308" spans="3:48" x14ac:dyDescent="0.35">
      <c r="C1308" s="176"/>
      <c r="D1308" s="176"/>
      <c r="E1308" s="176"/>
      <c r="F1308" s="176"/>
      <c r="G1308" s="175"/>
      <c r="H1308" s="175"/>
      <c r="I1308" s="175"/>
      <c r="J1308" s="175"/>
      <c r="L1308" s="175"/>
      <c r="T1308" s="176"/>
      <c r="U1308" s="176"/>
      <c r="V1308" s="176"/>
      <c r="W1308" s="176"/>
      <c r="X1308" s="175"/>
      <c r="Y1308" s="175"/>
      <c r="Z1308" s="175"/>
      <c r="AA1308" s="175"/>
      <c r="AC1308" s="175"/>
      <c r="AL1308" s="106"/>
      <c r="AM1308" s="104"/>
      <c r="AN1308" s="104"/>
      <c r="AO1308" s="104"/>
      <c r="AP1308" s="104"/>
      <c r="AQ1308" s="104"/>
      <c r="AR1308" s="104"/>
      <c r="AS1308" s="104"/>
      <c r="AT1308" s="104"/>
      <c r="AU1308" s="104"/>
      <c r="AV1308" s="104"/>
    </row>
    <row r="1309" spans="3:48" x14ac:dyDescent="0.35">
      <c r="C1309" s="176"/>
      <c r="D1309" s="176"/>
      <c r="E1309" s="176"/>
      <c r="F1309" s="176"/>
      <c r="G1309" s="175"/>
      <c r="H1309" s="175"/>
      <c r="I1309" s="175"/>
      <c r="J1309" s="175"/>
      <c r="L1309" s="175"/>
      <c r="T1309" s="176"/>
      <c r="U1309" s="176"/>
      <c r="V1309" s="176"/>
      <c r="W1309" s="176"/>
      <c r="X1309" s="175"/>
      <c r="Y1309" s="175"/>
      <c r="Z1309" s="175"/>
      <c r="AA1309" s="175"/>
      <c r="AC1309" s="175"/>
      <c r="AL1309" s="106"/>
      <c r="AM1309" s="104"/>
      <c r="AN1309" s="104"/>
      <c r="AO1309" s="104"/>
      <c r="AP1309" s="104"/>
      <c r="AQ1309" s="104"/>
      <c r="AR1309" s="104"/>
      <c r="AS1309" s="104"/>
      <c r="AT1309" s="104"/>
      <c r="AU1309" s="104"/>
      <c r="AV1309" s="104"/>
    </row>
    <row r="1310" spans="3:48" x14ac:dyDescent="0.35">
      <c r="C1310" s="176"/>
      <c r="D1310" s="176"/>
      <c r="E1310" s="176"/>
      <c r="F1310" s="176"/>
      <c r="G1310" s="175"/>
      <c r="H1310" s="175"/>
      <c r="I1310" s="175"/>
      <c r="J1310" s="175"/>
      <c r="L1310" s="175"/>
      <c r="T1310" s="176"/>
      <c r="U1310" s="176"/>
      <c r="V1310" s="176"/>
      <c r="W1310" s="176"/>
      <c r="X1310" s="175"/>
      <c r="Y1310" s="175"/>
      <c r="Z1310" s="175"/>
      <c r="AA1310" s="175"/>
      <c r="AC1310" s="175"/>
      <c r="AL1310" s="106"/>
      <c r="AM1310" s="104"/>
      <c r="AN1310" s="104"/>
      <c r="AO1310" s="104"/>
      <c r="AP1310" s="104"/>
      <c r="AQ1310" s="104"/>
      <c r="AR1310" s="104"/>
      <c r="AS1310" s="104"/>
      <c r="AT1310" s="104"/>
      <c r="AU1310" s="104"/>
      <c r="AV1310" s="104"/>
    </row>
    <row r="1311" spans="3:48" x14ac:dyDescent="0.35">
      <c r="C1311" s="176"/>
      <c r="D1311" s="176"/>
      <c r="E1311" s="176"/>
      <c r="F1311" s="176"/>
      <c r="G1311" s="175"/>
      <c r="H1311" s="175"/>
      <c r="I1311" s="175"/>
      <c r="J1311" s="175"/>
      <c r="L1311" s="175"/>
      <c r="T1311" s="176"/>
      <c r="U1311" s="176"/>
      <c r="V1311" s="176"/>
      <c r="W1311" s="176"/>
      <c r="X1311" s="175"/>
      <c r="Y1311" s="175"/>
      <c r="Z1311" s="175"/>
      <c r="AA1311" s="175"/>
      <c r="AC1311" s="175"/>
      <c r="AL1311" s="106"/>
      <c r="AM1311" s="104"/>
      <c r="AN1311" s="104"/>
      <c r="AO1311" s="104"/>
      <c r="AP1311" s="104"/>
      <c r="AQ1311" s="104"/>
      <c r="AR1311" s="104"/>
      <c r="AS1311" s="104"/>
      <c r="AT1311" s="104"/>
      <c r="AU1311" s="104"/>
      <c r="AV1311" s="104"/>
    </row>
    <row r="1312" spans="3:48" x14ac:dyDescent="0.35">
      <c r="C1312" s="176"/>
      <c r="D1312" s="176"/>
      <c r="E1312" s="176"/>
      <c r="F1312" s="176"/>
      <c r="G1312" s="175"/>
      <c r="H1312" s="175"/>
      <c r="I1312" s="175"/>
      <c r="J1312" s="175"/>
      <c r="L1312" s="175"/>
      <c r="T1312" s="176"/>
      <c r="U1312" s="176"/>
      <c r="V1312" s="176"/>
      <c r="W1312" s="176"/>
      <c r="X1312" s="175"/>
      <c r="Y1312" s="175"/>
      <c r="Z1312" s="175"/>
      <c r="AA1312" s="175"/>
      <c r="AC1312" s="175"/>
      <c r="AL1312" s="106"/>
      <c r="AM1312" s="104"/>
      <c r="AN1312" s="104"/>
      <c r="AO1312" s="104"/>
      <c r="AP1312" s="104"/>
      <c r="AQ1312" s="104"/>
      <c r="AR1312" s="104"/>
      <c r="AS1312" s="104"/>
      <c r="AT1312" s="104"/>
      <c r="AU1312" s="104"/>
      <c r="AV1312" s="104"/>
    </row>
    <row r="1313" spans="3:48" x14ac:dyDescent="0.35">
      <c r="C1313" s="176"/>
      <c r="D1313" s="176"/>
      <c r="E1313" s="176"/>
      <c r="F1313" s="176"/>
      <c r="G1313" s="175"/>
      <c r="H1313" s="175"/>
      <c r="I1313" s="175"/>
      <c r="J1313" s="175"/>
      <c r="L1313" s="175"/>
      <c r="T1313" s="176"/>
      <c r="U1313" s="176"/>
      <c r="V1313" s="176"/>
      <c r="W1313" s="176"/>
      <c r="X1313" s="175"/>
      <c r="Y1313" s="175"/>
      <c r="Z1313" s="175"/>
      <c r="AA1313" s="175"/>
      <c r="AC1313" s="175"/>
      <c r="AL1313" s="106"/>
      <c r="AM1313" s="104"/>
      <c r="AN1313" s="104"/>
      <c r="AO1313" s="104"/>
      <c r="AP1313" s="104"/>
      <c r="AQ1313" s="104"/>
      <c r="AR1313" s="104"/>
      <c r="AS1313" s="104"/>
      <c r="AT1313" s="104"/>
      <c r="AU1313" s="104"/>
      <c r="AV1313" s="104"/>
    </row>
    <row r="1314" spans="3:48" x14ac:dyDescent="0.35">
      <c r="C1314" s="176"/>
      <c r="D1314" s="176"/>
      <c r="E1314" s="176"/>
      <c r="F1314" s="176"/>
      <c r="G1314" s="175"/>
      <c r="H1314" s="175"/>
      <c r="I1314" s="175"/>
      <c r="J1314" s="175"/>
      <c r="L1314" s="175"/>
      <c r="T1314" s="176"/>
      <c r="U1314" s="176"/>
      <c r="V1314" s="176"/>
      <c r="W1314" s="176"/>
      <c r="X1314" s="175"/>
      <c r="Y1314" s="175"/>
      <c r="Z1314" s="175"/>
      <c r="AA1314" s="175"/>
      <c r="AC1314" s="175"/>
      <c r="AL1314" s="106"/>
      <c r="AM1314" s="104"/>
      <c r="AN1314" s="104"/>
      <c r="AO1314" s="104"/>
      <c r="AP1314" s="104"/>
      <c r="AQ1314" s="104"/>
      <c r="AR1314" s="104"/>
      <c r="AS1314" s="104"/>
      <c r="AT1314" s="104"/>
      <c r="AU1314" s="104"/>
      <c r="AV1314" s="104"/>
    </row>
    <row r="1315" spans="3:48" x14ac:dyDescent="0.35">
      <c r="C1315" s="176"/>
      <c r="D1315" s="176"/>
      <c r="E1315" s="176"/>
      <c r="F1315" s="176"/>
      <c r="G1315" s="175"/>
      <c r="H1315" s="175"/>
      <c r="I1315" s="175"/>
      <c r="J1315" s="175"/>
      <c r="L1315" s="175"/>
      <c r="T1315" s="176"/>
      <c r="U1315" s="176"/>
      <c r="V1315" s="176"/>
      <c r="W1315" s="176"/>
      <c r="X1315" s="175"/>
      <c r="Y1315" s="175"/>
      <c r="Z1315" s="175"/>
      <c r="AA1315" s="175"/>
      <c r="AC1315" s="175"/>
      <c r="AL1315" s="106"/>
      <c r="AM1315" s="104"/>
      <c r="AN1315" s="104"/>
      <c r="AO1315" s="104"/>
      <c r="AP1315" s="104"/>
      <c r="AQ1315" s="104"/>
      <c r="AR1315" s="104"/>
      <c r="AS1315" s="104"/>
      <c r="AT1315" s="104"/>
      <c r="AU1315" s="104"/>
      <c r="AV1315" s="104"/>
    </row>
    <row r="1316" spans="3:48" x14ac:dyDescent="0.35">
      <c r="C1316" s="176"/>
      <c r="D1316" s="176"/>
      <c r="E1316" s="176"/>
      <c r="F1316" s="176"/>
      <c r="G1316" s="175"/>
      <c r="H1316" s="175"/>
      <c r="I1316" s="175"/>
      <c r="J1316" s="175"/>
      <c r="L1316" s="175"/>
      <c r="T1316" s="176"/>
      <c r="U1316" s="176"/>
      <c r="V1316" s="176"/>
      <c r="W1316" s="176"/>
      <c r="X1316" s="175"/>
      <c r="Y1316" s="175"/>
      <c r="Z1316" s="175"/>
      <c r="AA1316" s="175"/>
      <c r="AC1316" s="175"/>
      <c r="AL1316" s="106"/>
      <c r="AM1316" s="104"/>
      <c r="AN1316" s="104"/>
      <c r="AO1316" s="104"/>
      <c r="AP1316" s="104"/>
      <c r="AQ1316" s="104"/>
      <c r="AR1316" s="104"/>
      <c r="AS1316" s="104"/>
      <c r="AT1316" s="104"/>
      <c r="AU1316" s="104"/>
      <c r="AV1316" s="104"/>
    </row>
    <row r="1317" spans="3:48" x14ac:dyDescent="0.35">
      <c r="C1317" s="176"/>
      <c r="D1317" s="176"/>
      <c r="E1317" s="176"/>
      <c r="F1317" s="176"/>
      <c r="G1317" s="175"/>
      <c r="H1317" s="175"/>
      <c r="I1317" s="175"/>
      <c r="J1317" s="175"/>
      <c r="L1317" s="175"/>
      <c r="T1317" s="176"/>
      <c r="U1317" s="176"/>
      <c r="V1317" s="176"/>
      <c r="W1317" s="176"/>
      <c r="X1317" s="175"/>
      <c r="Y1317" s="175"/>
      <c r="Z1317" s="175"/>
      <c r="AA1317" s="175"/>
      <c r="AC1317" s="175"/>
      <c r="AL1317" s="106"/>
      <c r="AM1317" s="104"/>
      <c r="AN1317" s="104"/>
      <c r="AO1317" s="104"/>
      <c r="AP1317" s="104"/>
      <c r="AQ1317" s="104"/>
      <c r="AR1317" s="104"/>
      <c r="AS1317" s="104"/>
      <c r="AT1317" s="104"/>
      <c r="AU1317" s="104"/>
      <c r="AV1317" s="104"/>
    </row>
    <row r="1318" spans="3:48" x14ac:dyDescent="0.35">
      <c r="C1318" s="176"/>
      <c r="D1318" s="176"/>
      <c r="E1318" s="176"/>
      <c r="F1318" s="176"/>
      <c r="G1318" s="175"/>
      <c r="H1318" s="175"/>
      <c r="I1318" s="175"/>
      <c r="J1318" s="175"/>
      <c r="L1318" s="175"/>
      <c r="T1318" s="176"/>
      <c r="U1318" s="176"/>
      <c r="V1318" s="176"/>
      <c r="W1318" s="176"/>
      <c r="X1318" s="175"/>
      <c r="Y1318" s="175"/>
      <c r="Z1318" s="175"/>
      <c r="AA1318" s="175"/>
      <c r="AC1318" s="175"/>
      <c r="AL1318" s="106"/>
      <c r="AM1318" s="104"/>
      <c r="AN1318" s="104"/>
      <c r="AO1318" s="104"/>
      <c r="AP1318" s="104"/>
      <c r="AQ1318" s="104"/>
      <c r="AR1318" s="104"/>
      <c r="AS1318" s="104"/>
      <c r="AT1318" s="104"/>
      <c r="AU1318" s="104"/>
      <c r="AV1318" s="104"/>
    </row>
    <row r="1319" spans="3:48" x14ac:dyDescent="0.35">
      <c r="C1319" s="176"/>
      <c r="D1319" s="176"/>
      <c r="E1319" s="176"/>
      <c r="F1319" s="176"/>
      <c r="G1319" s="175"/>
      <c r="H1319" s="175"/>
      <c r="I1319" s="175"/>
      <c r="J1319" s="175"/>
      <c r="L1319" s="175"/>
      <c r="T1319" s="176"/>
      <c r="U1319" s="176"/>
      <c r="V1319" s="176"/>
      <c r="W1319" s="176"/>
      <c r="X1319" s="175"/>
      <c r="Y1319" s="175"/>
      <c r="Z1319" s="175"/>
      <c r="AA1319" s="175"/>
      <c r="AC1319" s="175"/>
      <c r="AL1319" s="106"/>
      <c r="AM1319" s="104"/>
      <c r="AN1319" s="104"/>
      <c r="AO1319" s="104"/>
      <c r="AP1319" s="104"/>
      <c r="AQ1319" s="104"/>
      <c r="AR1319" s="104"/>
      <c r="AS1319" s="104"/>
      <c r="AT1319" s="104"/>
      <c r="AU1319" s="104"/>
      <c r="AV1319" s="104"/>
    </row>
    <row r="1320" spans="3:48" x14ac:dyDescent="0.35">
      <c r="C1320" s="176"/>
      <c r="D1320" s="176"/>
      <c r="E1320" s="176"/>
      <c r="F1320" s="176"/>
      <c r="G1320" s="175"/>
      <c r="H1320" s="175"/>
      <c r="I1320" s="175"/>
      <c r="J1320" s="175"/>
      <c r="L1320" s="175"/>
      <c r="T1320" s="176"/>
      <c r="U1320" s="176"/>
      <c r="V1320" s="176"/>
      <c r="W1320" s="176"/>
      <c r="X1320" s="175"/>
      <c r="Y1320" s="175"/>
      <c r="Z1320" s="175"/>
      <c r="AA1320" s="175"/>
      <c r="AC1320" s="175"/>
      <c r="AL1320" s="106"/>
      <c r="AM1320" s="104"/>
      <c r="AN1320" s="104"/>
      <c r="AO1320" s="104"/>
      <c r="AP1320" s="104"/>
      <c r="AQ1320" s="104"/>
      <c r="AR1320" s="104"/>
      <c r="AS1320" s="104"/>
      <c r="AT1320" s="104"/>
      <c r="AU1320" s="104"/>
      <c r="AV1320" s="104"/>
    </row>
    <row r="1321" spans="3:48" x14ac:dyDescent="0.35">
      <c r="C1321" s="176"/>
      <c r="D1321" s="176"/>
      <c r="E1321" s="176"/>
      <c r="F1321" s="176"/>
      <c r="G1321" s="175"/>
      <c r="H1321" s="175"/>
      <c r="I1321" s="175"/>
      <c r="J1321" s="175"/>
      <c r="L1321" s="175"/>
      <c r="T1321" s="176"/>
      <c r="U1321" s="176"/>
      <c r="V1321" s="176"/>
      <c r="W1321" s="176"/>
      <c r="X1321" s="175"/>
      <c r="Y1321" s="175"/>
      <c r="Z1321" s="175"/>
      <c r="AA1321" s="175"/>
      <c r="AC1321" s="175"/>
      <c r="AL1321" s="106"/>
      <c r="AM1321" s="104"/>
      <c r="AN1321" s="104"/>
      <c r="AO1321" s="104"/>
      <c r="AP1321" s="104"/>
      <c r="AQ1321" s="104"/>
      <c r="AR1321" s="104"/>
      <c r="AS1321" s="104"/>
      <c r="AT1321" s="104"/>
      <c r="AU1321" s="104"/>
      <c r="AV1321" s="104"/>
    </row>
    <row r="1322" spans="3:48" x14ac:dyDescent="0.35">
      <c r="C1322" s="176"/>
      <c r="D1322" s="176"/>
      <c r="E1322" s="176"/>
      <c r="F1322" s="176"/>
      <c r="G1322" s="175"/>
      <c r="H1322" s="175"/>
      <c r="I1322" s="175"/>
      <c r="J1322" s="175"/>
      <c r="L1322" s="175"/>
      <c r="T1322" s="176"/>
      <c r="U1322" s="176"/>
      <c r="V1322" s="176"/>
      <c r="W1322" s="176"/>
      <c r="X1322" s="175"/>
      <c r="Y1322" s="175"/>
      <c r="Z1322" s="175"/>
      <c r="AA1322" s="175"/>
      <c r="AC1322" s="175"/>
      <c r="AL1322" s="106"/>
      <c r="AM1322" s="104"/>
      <c r="AN1322" s="104"/>
      <c r="AO1322" s="104"/>
      <c r="AP1322" s="104"/>
      <c r="AQ1322" s="104"/>
      <c r="AR1322" s="104"/>
      <c r="AS1322" s="104"/>
      <c r="AT1322" s="104"/>
      <c r="AU1322" s="104"/>
      <c r="AV1322" s="104"/>
    </row>
    <row r="1323" spans="3:48" x14ac:dyDescent="0.35">
      <c r="C1323" s="176"/>
      <c r="D1323" s="176"/>
      <c r="E1323" s="176"/>
      <c r="F1323" s="176"/>
      <c r="G1323" s="175"/>
      <c r="H1323" s="175"/>
      <c r="I1323" s="175"/>
      <c r="J1323" s="175"/>
      <c r="L1323" s="175"/>
      <c r="T1323" s="176"/>
      <c r="U1323" s="176"/>
      <c r="V1323" s="176"/>
      <c r="W1323" s="176"/>
      <c r="X1323" s="175"/>
      <c r="Y1323" s="175"/>
      <c r="Z1323" s="175"/>
      <c r="AA1323" s="175"/>
      <c r="AC1323" s="175"/>
      <c r="AL1323" s="106"/>
      <c r="AM1323" s="104"/>
      <c r="AN1323" s="104"/>
      <c r="AO1323" s="104"/>
      <c r="AP1323" s="104"/>
      <c r="AQ1323" s="104"/>
      <c r="AR1323" s="104"/>
      <c r="AS1323" s="104"/>
      <c r="AT1323" s="104"/>
      <c r="AU1323" s="104"/>
      <c r="AV1323" s="104"/>
    </row>
    <row r="1324" spans="3:48" x14ac:dyDescent="0.35">
      <c r="C1324" s="176"/>
      <c r="D1324" s="176"/>
      <c r="E1324" s="176"/>
      <c r="F1324" s="176"/>
      <c r="G1324" s="175"/>
      <c r="H1324" s="175"/>
      <c r="I1324" s="175"/>
      <c r="J1324" s="175"/>
      <c r="L1324" s="175"/>
      <c r="T1324" s="176"/>
      <c r="U1324" s="176"/>
      <c r="V1324" s="176"/>
      <c r="W1324" s="176"/>
      <c r="X1324" s="175"/>
      <c r="Y1324" s="175"/>
      <c r="Z1324" s="175"/>
      <c r="AA1324" s="175"/>
      <c r="AC1324" s="175"/>
      <c r="AL1324" s="106"/>
      <c r="AM1324" s="104"/>
      <c r="AN1324" s="104"/>
      <c r="AO1324" s="104"/>
      <c r="AP1324" s="104"/>
      <c r="AQ1324" s="104"/>
      <c r="AR1324" s="104"/>
      <c r="AS1324" s="104"/>
      <c r="AT1324" s="104"/>
      <c r="AU1324" s="104"/>
      <c r="AV1324" s="104"/>
    </row>
    <row r="1325" spans="3:48" x14ac:dyDescent="0.35">
      <c r="C1325" s="176"/>
      <c r="D1325" s="176"/>
      <c r="E1325" s="176"/>
      <c r="F1325" s="176"/>
      <c r="G1325" s="175"/>
      <c r="H1325" s="175"/>
      <c r="I1325" s="175"/>
      <c r="J1325" s="175"/>
      <c r="L1325" s="175"/>
      <c r="T1325" s="176"/>
      <c r="U1325" s="176"/>
      <c r="V1325" s="176"/>
      <c r="W1325" s="176"/>
      <c r="X1325" s="175"/>
      <c r="Y1325" s="175"/>
      <c r="Z1325" s="175"/>
      <c r="AA1325" s="175"/>
      <c r="AC1325" s="175"/>
      <c r="AL1325" s="106"/>
      <c r="AM1325" s="104"/>
      <c r="AN1325" s="104"/>
      <c r="AO1325" s="104"/>
      <c r="AP1325" s="104"/>
      <c r="AQ1325" s="104"/>
      <c r="AR1325" s="104"/>
      <c r="AS1325" s="104"/>
      <c r="AT1325" s="104"/>
      <c r="AU1325" s="104"/>
      <c r="AV1325" s="104"/>
    </row>
    <row r="1326" spans="3:48" x14ac:dyDescent="0.35">
      <c r="C1326" s="176"/>
      <c r="D1326" s="176"/>
      <c r="E1326" s="176"/>
      <c r="F1326" s="176"/>
      <c r="G1326" s="175"/>
      <c r="H1326" s="175"/>
      <c r="I1326" s="175"/>
      <c r="J1326" s="175"/>
      <c r="L1326" s="175"/>
      <c r="T1326" s="176"/>
      <c r="U1326" s="176"/>
      <c r="V1326" s="176"/>
      <c r="W1326" s="176"/>
      <c r="X1326" s="175"/>
      <c r="Y1326" s="175"/>
      <c r="Z1326" s="175"/>
      <c r="AA1326" s="175"/>
      <c r="AC1326" s="175"/>
      <c r="AL1326" s="106"/>
      <c r="AM1326" s="104"/>
      <c r="AN1326" s="104"/>
      <c r="AO1326" s="104"/>
      <c r="AP1326" s="104"/>
      <c r="AQ1326" s="104"/>
      <c r="AR1326" s="104"/>
      <c r="AS1326" s="104"/>
      <c r="AT1326" s="104"/>
      <c r="AU1326" s="104"/>
      <c r="AV1326" s="104"/>
    </row>
    <row r="1327" spans="3:48" x14ac:dyDescent="0.35">
      <c r="C1327" s="176"/>
      <c r="D1327" s="176"/>
      <c r="E1327" s="176"/>
      <c r="F1327" s="176"/>
      <c r="G1327" s="175"/>
      <c r="H1327" s="175"/>
      <c r="I1327" s="175"/>
      <c r="J1327" s="175"/>
      <c r="L1327" s="175"/>
      <c r="T1327" s="176"/>
      <c r="U1327" s="176"/>
      <c r="V1327" s="176"/>
      <c r="W1327" s="176"/>
      <c r="X1327" s="175"/>
      <c r="Y1327" s="175"/>
      <c r="Z1327" s="175"/>
      <c r="AA1327" s="175"/>
      <c r="AC1327" s="175"/>
      <c r="AL1327" s="106"/>
      <c r="AM1327" s="104"/>
      <c r="AN1327" s="104"/>
      <c r="AO1327" s="104"/>
      <c r="AP1327" s="104"/>
      <c r="AQ1327" s="104"/>
      <c r="AR1327" s="104"/>
      <c r="AS1327" s="104"/>
      <c r="AT1327" s="104"/>
      <c r="AU1327" s="104"/>
      <c r="AV1327" s="104"/>
    </row>
    <row r="1328" spans="3:48" x14ac:dyDescent="0.35">
      <c r="C1328" s="176"/>
      <c r="D1328" s="176"/>
      <c r="E1328" s="176"/>
      <c r="F1328" s="176"/>
      <c r="G1328" s="175"/>
      <c r="H1328" s="175"/>
      <c r="I1328" s="175"/>
      <c r="J1328" s="175"/>
      <c r="L1328" s="175"/>
      <c r="T1328" s="176"/>
      <c r="U1328" s="176"/>
      <c r="V1328" s="176"/>
      <c r="W1328" s="176"/>
      <c r="X1328" s="175"/>
      <c r="Y1328" s="175"/>
      <c r="Z1328" s="175"/>
      <c r="AA1328" s="175"/>
      <c r="AC1328" s="175"/>
      <c r="AL1328" s="106"/>
      <c r="AM1328" s="104"/>
      <c r="AN1328" s="104"/>
      <c r="AO1328" s="104"/>
      <c r="AP1328" s="104"/>
      <c r="AQ1328" s="104"/>
      <c r="AR1328" s="104"/>
      <c r="AS1328" s="104"/>
      <c r="AT1328" s="104"/>
      <c r="AU1328" s="104"/>
      <c r="AV1328" s="104"/>
    </row>
    <row r="1329" spans="3:48" x14ac:dyDescent="0.35">
      <c r="C1329" s="176"/>
      <c r="D1329" s="176"/>
      <c r="E1329" s="176"/>
      <c r="F1329" s="176"/>
      <c r="G1329" s="175"/>
      <c r="H1329" s="175"/>
      <c r="I1329" s="175"/>
      <c r="J1329" s="175"/>
      <c r="L1329" s="175"/>
      <c r="T1329" s="176"/>
      <c r="U1329" s="176"/>
      <c r="V1329" s="176"/>
      <c r="W1329" s="176"/>
      <c r="X1329" s="175"/>
      <c r="Y1329" s="175"/>
      <c r="Z1329" s="175"/>
      <c r="AA1329" s="175"/>
      <c r="AC1329" s="175"/>
      <c r="AL1329" s="106"/>
      <c r="AM1329" s="104"/>
      <c r="AN1329" s="104"/>
      <c r="AO1329" s="104"/>
      <c r="AP1329" s="104"/>
      <c r="AQ1329" s="104"/>
      <c r="AR1329" s="104"/>
      <c r="AS1329" s="104"/>
      <c r="AT1329" s="104"/>
      <c r="AU1329" s="104"/>
      <c r="AV1329" s="104"/>
    </row>
    <row r="1330" spans="3:48" x14ac:dyDescent="0.35">
      <c r="C1330" s="176"/>
      <c r="D1330" s="176"/>
      <c r="E1330" s="176"/>
      <c r="F1330" s="176"/>
      <c r="G1330" s="175"/>
      <c r="H1330" s="175"/>
      <c r="I1330" s="175"/>
      <c r="J1330" s="175"/>
      <c r="L1330" s="175"/>
      <c r="T1330" s="176"/>
      <c r="U1330" s="176"/>
      <c r="V1330" s="176"/>
      <c r="W1330" s="176"/>
      <c r="X1330" s="175"/>
      <c r="Y1330" s="175"/>
      <c r="Z1330" s="175"/>
      <c r="AA1330" s="175"/>
      <c r="AC1330" s="175"/>
      <c r="AL1330" s="106"/>
      <c r="AM1330" s="104"/>
      <c r="AN1330" s="104"/>
      <c r="AO1330" s="104"/>
      <c r="AP1330" s="104"/>
      <c r="AQ1330" s="104"/>
      <c r="AR1330" s="104"/>
      <c r="AS1330" s="104"/>
      <c r="AT1330" s="104"/>
      <c r="AU1330" s="104"/>
      <c r="AV1330" s="104"/>
    </row>
    <row r="1331" spans="3:48" x14ac:dyDescent="0.35">
      <c r="C1331" s="176"/>
      <c r="D1331" s="176"/>
      <c r="E1331" s="176"/>
      <c r="F1331" s="176"/>
      <c r="G1331" s="175"/>
      <c r="H1331" s="175"/>
      <c r="I1331" s="175"/>
      <c r="J1331" s="175"/>
      <c r="L1331" s="175"/>
      <c r="T1331" s="176"/>
      <c r="U1331" s="176"/>
      <c r="V1331" s="176"/>
      <c r="W1331" s="176"/>
      <c r="X1331" s="175"/>
      <c r="Y1331" s="175"/>
      <c r="Z1331" s="175"/>
      <c r="AA1331" s="175"/>
      <c r="AC1331" s="175"/>
      <c r="AL1331" s="106"/>
      <c r="AM1331" s="104"/>
      <c r="AN1331" s="104"/>
      <c r="AO1331" s="104"/>
      <c r="AP1331" s="104"/>
      <c r="AQ1331" s="104"/>
      <c r="AR1331" s="104"/>
      <c r="AS1331" s="104"/>
      <c r="AT1331" s="104"/>
      <c r="AU1331" s="104"/>
      <c r="AV1331" s="104"/>
    </row>
    <row r="1332" spans="3:48" x14ac:dyDescent="0.35">
      <c r="C1332" s="176"/>
      <c r="D1332" s="176"/>
      <c r="E1332" s="176"/>
      <c r="F1332" s="176"/>
      <c r="G1332" s="175"/>
      <c r="H1332" s="175"/>
      <c r="I1332" s="175"/>
      <c r="J1332" s="175"/>
      <c r="L1332" s="175"/>
      <c r="T1332" s="176"/>
      <c r="U1332" s="176"/>
      <c r="V1332" s="176"/>
      <c r="W1332" s="176"/>
      <c r="X1332" s="175"/>
      <c r="Y1332" s="175"/>
      <c r="Z1332" s="175"/>
      <c r="AA1332" s="175"/>
      <c r="AC1332" s="175"/>
      <c r="AL1332" s="106"/>
      <c r="AM1332" s="104"/>
      <c r="AN1332" s="104"/>
      <c r="AO1332" s="104"/>
      <c r="AP1332" s="104"/>
      <c r="AQ1332" s="104"/>
      <c r="AR1332" s="104"/>
      <c r="AS1332" s="104"/>
      <c r="AT1332" s="104"/>
      <c r="AU1332" s="104"/>
      <c r="AV1332" s="104"/>
    </row>
    <row r="1333" spans="3:48" x14ac:dyDescent="0.35">
      <c r="C1333" s="176"/>
      <c r="D1333" s="176"/>
      <c r="E1333" s="176"/>
      <c r="F1333" s="176"/>
      <c r="G1333" s="175"/>
      <c r="H1333" s="175"/>
      <c r="I1333" s="175"/>
      <c r="J1333" s="175"/>
      <c r="L1333" s="175"/>
      <c r="T1333" s="176"/>
      <c r="U1333" s="176"/>
      <c r="V1333" s="176"/>
      <c r="W1333" s="176"/>
      <c r="X1333" s="175"/>
      <c r="Y1333" s="175"/>
      <c r="Z1333" s="175"/>
      <c r="AA1333" s="175"/>
      <c r="AC1333" s="175"/>
      <c r="AL1333" s="106"/>
      <c r="AM1333" s="104"/>
      <c r="AN1333" s="104"/>
      <c r="AO1333" s="104"/>
      <c r="AP1333" s="104"/>
      <c r="AQ1333" s="104"/>
      <c r="AR1333" s="104"/>
      <c r="AS1333" s="104"/>
      <c r="AT1333" s="104"/>
      <c r="AU1333" s="104"/>
      <c r="AV1333" s="104"/>
    </row>
    <row r="1334" spans="3:48" x14ac:dyDescent="0.35">
      <c r="C1334" s="176"/>
      <c r="D1334" s="176"/>
      <c r="E1334" s="176"/>
      <c r="F1334" s="176"/>
      <c r="G1334" s="175"/>
      <c r="H1334" s="175"/>
      <c r="I1334" s="175"/>
      <c r="J1334" s="175"/>
      <c r="L1334" s="175"/>
      <c r="T1334" s="176"/>
      <c r="U1334" s="176"/>
      <c r="V1334" s="176"/>
      <c r="W1334" s="176"/>
      <c r="X1334" s="175"/>
      <c r="Y1334" s="175"/>
      <c r="Z1334" s="175"/>
      <c r="AA1334" s="175"/>
      <c r="AC1334" s="175"/>
      <c r="AL1334" s="106"/>
      <c r="AM1334" s="104"/>
      <c r="AN1334" s="104"/>
      <c r="AO1334" s="104"/>
      <c r="AP1334" s="104"/>
      <c r="AQ1334" s="104"/>
      <c r="AR1334" s="104"/>
      <c r="AS1334" s="104"/>
      <c r="AT1334" s="104"/>
      <c r="AU1334" s="104"/>
      <c r="AV1334" s="104"/>
    </row>
    <row r="1335" spans="3:48" x14ac:dyDescent="0.35">
      <c r="C1335" s="176"/>
      <c r="D1335" s="176"/>
      <c r="E1335" s="176"/>
      <c r="F1335" s="176"/>
      <c r="G1335" s="175"/>
      <c r="H1335" s="175"/>
      <c r="I1335" s="175"/>
      <c r="J1335" s="175"/>
      <c r="L1335" s="175"/>
      <c r="T1335" s="176"/>
      <c r="U1335" s="176"/>
      <c r="V1335" s="176"/>
      <c r="W1335" s="176"/>
      <c r="X1335" s="175"/>
      <c r="Y1335" s="175"/>
      <c r="Z1335" s="175"/>
      <c r="AA1335" s="175"/>
      <c r="AC1335" s="175"/>
      <c r="AL1335" s="106"/>
      <c r="AM1335" s="104"/>
      <c r="AN1335" s="104"/>
      <c r="AO1335" s="104"/>
      <c r="AP1335" s="104"/>
      <c r="AQ1335" s="104"/>
      <c r="AR1335" s="104"/>
      <c r="AS1335" s="104"/>
      <c r="AT1335" s="104"/>
      <c r="AU1335" s="104"/>
      <c r="AV1335" s="104"/>
    </row>
    <row r="1336" spans="3:48" x14ac:dyDescent="0.35">
      <c r="C1336" s="176"/>
      <c r="D1336" s="176"/>
      <c r="E1336" s="176"/>
      <c r="F1336" s="176"/>
      <c r="G1336" s="175"/>
      <c r="H1336" s="175"/>
      <c r="I1336" s="175"/>
      <c r="J1336" s="175"/>
      <c r="L1336" s="175"/>
      <c r="T1336" s="176"/>
      <c r="U1336" s="176"/>
      <c r="V1336" s="176"/>
      <c r="W1336" s="176"/>
      <c r="X1336" s="175"/>
      <c r="Y1336" s="175"/>
      <c r="Z1336" s="175"/>
      <c r="AA1336" s="175"/>
      <c r="AC1336" s="175"/>
      <c r="AL1336" s="106"/>
      <c r="AM1336" s="104"/>
      <c r="AN1336" s="104"/>
      <c r="AO1336" s="104"/>
      <c r="AP1336" s="104"/>
      <c r="AQ1336" s="104"/>
      <c r="AR1336" s="104"/>
      <c r="AS1336" s="104"/>
      <c r="AT1336" s="104"/>
      <c r="AU1336" s="104"/>
      <c r="AV1336" s="104"/>
    </row>
    <row r="1337" spans="3:48" x14ac:dyDescent="0.35">
      <c r="C1337" s="176"/>
      <c r="D1337" s="176"/>
      <c r="E1337" s="176"/>
      <c r="F1337" s="176"/>
      <c r="G1337" s="175"/>
      <c r="H1337" s="175"/>
      <c r="I1337" s="175"/>
      <c r="J1337" s="175"/>
      <c r="L1337" s="175"/>
      <c r="T1337" s="176"/>
      <c r="U1337" s="176"/>
      <c r="V1337" s="176"/>
      <c r="W1337" s="176"/>
      <c r="X1337" s="175"/>
      <c r="Y1337" s="175"/>
      <c r="Z1337" s="175"/>
      <c r="AA1337" s="175"/>
      <c r="AC1337" s="175"/>
      <c r="AL1337" s="106"/>
      <c r="AM1337" s="104"/>
      <c r="AN1337" s="104"/>
      <c r="AO1337" s="104"/>
      <c r="AP1337" s="104"/>
      <c r="AQ1337" s="104"/>
      <c r="AR1337" s="104"/>
      <c r="AS1337" s="104"/>
      <c r="AT1337" s="104"/>
      <c r="AU1337" s="104"/>
      <c r="AV1337" s="104"/>
    </row>
    <row r="1338" spans="3:48" x14ac:dyDescent="0.35">
      <c r="C1338" s="176"/>
      <c r="D1338" s="176"/>
      <c r="E1338" s="176"/>
      <c r="F1338" s="176"/>
      <c r="G1338" s="175"/>
      <c r="H1338" s="175"/>
      <c r="I1338" s="175"/>
      <c r="J1338" s="175"/>
      <c r="L1338" s="175"/>
      <c r="T1338" s="176"/>
      <c r="U1338" s="176"/>
      <c r="V1338" s="176"/>
      <c r="W1338" s="176"/>
      <c r="X1338" s="175"/>
      <c r="Y1338" s="175"/>
      <c r="Z1338" s="175"/>
      <c r="AA1338" s="175"/>
      <c r="AC1338" s="175"/>
      <c r="AL1338" s="106"/>
      <c r="AM1338" s="104"/>
      <c r="AN1338" s="104"/>
      <c r="AO1338" s="104"/>
      <c r="AP1338" s="104"/>
      <c r="AQ1338" s="104"/>
      <c r="AR1338" s="104"/>
      <c r="AS1338" s="104"/>
      <c r="AT1338" s="104"/>
      <c r="AU1338" s="104"/>
      <c r="AV1338" s="104"/>
    </row>
    <row r="1339" spans="3:48" x14ac:dyDescent="0.35">
      <c r="C1339" s="176"/>
      <c r="D1339" s="176"/>
      <c r="E1339" s="176"/>
      <c r="F1339" s="176"/>
      <c r="G1339" s="175"/>
      <c r="H1339" s="175"/>
      <c r="I1339" s="175"/>
      <c r="J1339" s="175"/>
      <c r="L1339" s="175"/>
      <c r="T1339" s="176"/>
      <c r="U1339" s="176"/>
      <c r="V1339" s="176"/>
      <c r="W1339" s="176"/>
      <c r="X1339" s="175"/>
      <c r="Y1339" s="175"/>
      <c r="Z1339" s="175"/>
      <c r="AA1339" s="175"/>
      <c r="AC1339" s="175"/>
      <c r="AL1339" s="106"/>
      <c r="AM1339" s="104"/>
      <c r="AN1339" s="104"/>
      <c r="AO1339" s="104"/>
      <c r="AP1339" s="104"/>
      <c r="AQ1339" s="104"/>
      <c r="AR1339" s="104"/>
      <c r="AS1339" s="104"/>
      <c r="AT1339" s="104"/>
      <c r="AU1339" s="104"/>
      <c r="AV1339" s="104"/>
    </row>
    <row r="1340" spans="3:48" x14ac:dyDescent="0.35">
      <c r="C1340" s="176"/>
      <c r="D1340" s="176"/>
      <c r="E1340" s="176"/>
      <c r="F1340" s="176"/>
      <c r="G1340" s="175"/>
      <c r="H1340" s="175"/>
      <c r="I1340" s="175"/>
      <c r="J1340" s="175"/>
      <c r="L1340" s="175"/>
      <c r="T1340" s="176"/>
      <c r="U1340" s="176"/>
      <c r="V1340" s="176"/>
      <c r="W1340" s="176"/>
      <c r="X1340" s="175"/>
      <c r="Y1340" s="175"/>
      <c r="Z1340" s="175"/>
      <c r="AA1340" s="175"/>
      <c r="AC1340" s="175"/>
      <c r="AL1340" s="106"/>
      <c r="AM1340" s="104"/>
      <c r="AN1340" s="104"/>
      <c r="AO1340" s="104"/>
      <c r="AP1340" s="104"/>
      <c r="AQ1340" s="104"/>
      <c r="AR1340" s="104"/>
      <c r="AS1340" s="104"/>
      <c r="AT1340" s="104"/>
      <c r="AU1340" s="104"/>
      <c r="AV1340" s="104"/>
    </row>
    <row r="1341" spans="3:48" x14ac:dyDescent="0.35">
      <c r="C1341" s="176"/>
      <c r="D1341" s="176"/>
      <c r="E1341" s="176"/>
      <c r="F1341" s="176"/>
      <c r="G1341" s="175"/>
      <c r="H1341" s="175"/>
      <c r="I1341" s="175"/>
      <c r="J1341" s="175"/>
      <c r="L1341" s="175"/>
      <c r="T1341" s="176"/>
      <c r="U1341" s="176"/>
      <c r="V1341" s="176"/>
      <c r="W1341" s="176"/>
      <c r="X1341" s="175"/>
      <c r="Y1341" s="175"/>
      <c r="Z1341" s="175"/>
      <c r="AA1341" s="175"/>
      <c r="AC1341" s="175"/>
      <c r="AL1341" s="106"/>
      <c r="AM1341" s="104"/>
      <c r="AN1341" s="104"/>
      <c r="AO1341" s="104"/>
      <c r="AP1341" s="104"/>
      <c r="AQ1341" s="104"/>
      <c r="AR1341" s="104"/>
      <c r="AS1341" s="104"/>
      <c r="AT1341" s="104"/>
      <c r="AU1341" s="104"/>
      <c r="AV1341" s="104"/>
    </row>
    <row r="1342" spans="3:48" x14ac:dyDescent="0.35">
      <c r="C1342" s="176"/>
      <c r="D1342" s="176"/>
      <c r="E1342" s="176"/>
      <c r="F1342" s="176"/>
      <c r="G1342" s="175"/>
      <c r="H1342" s="175"/>
      <c r="I1342" s="175"/>
      <c r="J1342" s="175"/>
      <c r="L1342" s="175"/>
      <c r="T1342" s="176"/>
      <c r="U1342" s="176"/>
      <c r="V1342" s="176"/>
      <c r="W1342" s="176"/>
      <c r="X1342" s="175"/>
      <c r="Y1342" s="175"/>
      <c r="Z1342" s="175"/>
      <c r="AA1342" s="175"/>
      <c r="AC1342" s="175"/>
      <c r="AL1342" s="106"/>
      <c r="AM1342" s="104"/>
      <c r="AN1342" s="104"/>
      <c r="AO1342" s="104"/>
      <c r="AP1342" s="104"/>
      <c r="AQ1342" s="104"/>
      <c r="AR1342" s="104"/>
      <c r="AS1342" s="104"/>
      <c r="AT1342" s="104"/>
      <c r="AU1342" s="104"/>
      <c r="AV1342" s="104"/>
    </row>
    <row r="1343" spans="3:48" x14ac:dyDescent="0.35">
      <c r="C1343" s="176"/>
      <c r="D1343" s="176"/>
      <c r="E1343" s="176"/>
      <c r="F1343" s="176"/>
      <c r="G1343" s="175"/>
      <c r="H1343" s="175"/>
      <c r="I1343" s="175"/>
      <c r="J1343" s="175"/>
      <c r="L1343" s="175"/>
      <c r="T1343" s="176"/>
      <c r="U1343" s="176"/>
      <c r="V1343" s="176"/>
      <c r="W1343" s="176"/>
      <c r="X1343" s="175"/>
      <c r="Y1343" s="175"/>
      <c r="Z1343" s="175"/>
      <c r="AA1343" s="175"/>
      <c r="AC1343" s="175"/>
      <c r="AL1343" s="106"/>
      <c r="AM1343" s="104"/>
      <c r="AN1343" s="104"/>
      <c r="AO1343" s="104"/>
      <c r="AP1343" s="104"/>
      <c r="AQ1343" s="104"/>
      <c r="AR1343" s="104"/>
      <c r="AS1343" s="104"/>
      <c r="AT1343" s="104"/>
      <c r="AU1343" s="104"/>
      <c r="AV1343" s="104"/>
    </row>
    <row r="1344" spans="3:48" x14ac:dyDescent="0.35">
      <c r="C1344" s="176"/>
      <c r="D1344" s="176"/>
      <c r="E1344" s="176"/>
      <c r="F1344" s="176"/>
      <c r="G1344" s="175"/>
      <c r="H1344" s="175"/>
      <c r="I1344" s="175"/>
      <c r="J1344" s="175"/>
      <c r="L1344" s="175"/>
      <c r="T1344" s="176"/>
      <c r="U1344" s="176"/>
      <c r="V1344" s="176"/>
      <c r="W1344" s="176"/>
      <c r="X1344" s="175"/>
      <c r="Y1344" s="175"/>
      <c r="Z1344" s="175"/>
      <c r="AA1344" s="175"/>
      <c r="AC1344" s="175"/>
      <c r="AL1344" s="106"/>
      <c r="AM1344" s="104"/>
      <c r="AN1344" s="104"/>
      <c r="AO1344" s="104"/>
      <c r="AP1344" s="104"/>
      <c r="AQ1344" s="104"/>
      <c r="AR1344" s="104"/>
      <c r="AS1344" s="104"/>
      <c r="AT1344" s="104"/>
      <c r="AU1344" s="104"/>
      <c r="AV1344" s="104"/>
    </row>
    <row r="1345" spans="3:48" x14ac:dyDescent="0.35">
      <c r="C1345" s="176"/>
      <c r="D1345" s="176"/>
      <c r="E1345" s="176"/>
      <c r="F1345" s="176"/>
      <c r="G1345" s="175"/>
      <c r="H1345" s="175"/>
      <c r="I1345" s="175"/>
      <c r="J1345" s="175"/>
      <c r="L1345" s="175"/>
      <c r="T1345" s="176"/>
      <c r="U1345" s="176"/>
      <c r="V1345" s="176"/>
      <c r="W1345" s="176"/>
      <c r="X1345" s="175"/>
      <c r="Y1345" s="175"/>
      <c r="Z1345" s="175"/>
      <c r="AA1345" s="175"/>
      <c r="AC1345" s="175"/>
      <c r="AL1345" s="106"/>
      <c r="AM1345" s="104"/>
      <c r="AN1345" s="104"/>
      <c r="AO1345" s="104"/>
      <c r="AP1345" s="104"/>
      <c r="AQ1345" s="104"/>
      <c r="AR1345" s="104"/>
      <c r="AS1345" s="104"/>
      <c r="AT1345" s="104"/>
      <c r="AU1345" s="104"/>
      <c r="AV1345" s="104"/>
    </row>
    <row r="1346" spans="3:48" x14ac:dyDescent="0.35">
      <c r="C1346" s="176"/>
      <c r="D1346" s="176"/>
      <c r="E1346" s="176"/>
      <c r="F1346" s="176"/>
      <c r="G1346" s="175"/>
      <c r="H1346" s="175"/>
      <c r="I1346" s="175"/>
      <c r="J1346" s="175"/>
      <c r="L1346" s="175"/>
      <c r="T1346" s="176"/>
      <c r="U1346" s="176"/>
      <c r="V1346" s="176"/>
      <c r="W1346" s="176"/>
      <c r="X1346" s="175"/>
      <c r="Y1346" s="175"/>
      <c r="Z1346" s="175"/>
      <c r="AA1346" s="175"/>
      <c r="AC1346" s="175"/>
      <c r="AL1346" s="106"/>
      <c r="AM1346" s="104"/>
      <c r="AN1346" s="104"/>
      <c r="AO1346" s="104"/>
      <c r="AP1346" s="104"/>
      <c r="AQ1346" s="104"/>
      <c r="AR1346" s="104"/>
      <c r="AS1346" s="104"/>
      <c r="AT1346" s="104"/>
      <c r="AU1346" s="104"/>
      <c r="AV1346" s="104"/>
    </row>
    <row r="1347" spans="3:48" x14ac:dyDescent="0.35">
      <c r="C1347" s="176"/>
      <c r="D1347" s="176"/>
      <c r="E1347" s="176"/>
      <c r="F1347" s="176"/>
      <c r="G1347" s="175"/>
      <c r="H1347" s="175"/>
      <c r="I1347" s="175"/>
      <c r="J1347" s="175"/>
      <c r="L1347" s="175"/>
      <c r="T1347" s="176"/>
      <c r="U1347" s="176"/>
      <c r="V1347" s="176"/>
      <c r="W1347" s="176"/>
      <c r="X1347" s="175"/>
      <c r="Y1347" s="175"/>
      <c r="Z1347" s="175"/>
      <c r="AA1347" s="175"/>
      <c r="AC1347" s="175"/>
      <c r="AL1347" s="106"/>
      <c r="AM1347" s="104"/>
      <c r="AN1347" s="104"/>
      <c r="AO1347" s="104"/>
      <c r="AP1347" s="104"/>
      <c r="AQ1347" s="104"/>
      <c r="AR1347" s="104"/>
      <c r="AS1347" s="104"/>
      <c r="AT1347" s="104"/>
      <c r="AU1347" s="104"/>
      <c r="AV1347" s="104"/>
    </row>
    <row r="1348" spans="3:48" x14ac:dyDescent="0.35">
      <c r="C1348" s="176"/>
      <c r="D1348" s="176"/>
      <c r="E1348" s="176"/>
      <c r="F1348" s="176"/>
      <c r="G1348" s="175"/>
      <c r="H1348" s="175"/>
      <c r="I1348" s="175"/>
      <c r="J1348" s="175"/>
      <c r="L1348" s="175"/>
      <c r="T1348" s="176"/>
      <c r="U1348" s="176"/>
      <c r="V1348" s="176"/>
      <c r="W1348" s="176"/>
      <c r="X1348" s="175"/>
      <c r="Y1348" s="175"/>
      <c r="Z1348" s="175"/>
      <c r="AA1348" s="175"/>
      <c r="AC1348" s="175"/>
      <c r="AL1348" s="106"/>
      <c r="AM1348" s="104"/>
      <c r="AN1348" s="104"/>
      <c r="AO1348" s="104"/>
      <c r="AP1348" s="104"/>
      <c r="AQ1348" s="104"/>
      <c r="AR1348" s="104"/>
      <c r="AS1348" s="104"/>
      <c r="AT1348" s="104"/>
      <c r="AU1348" s="104"/>
      <c r="AV1348" s="104"/>
    </row>
    <row r="1349" spans="3:48" x14ac:dyDescent="0.35">
      <c r="C1349" s="176"/>
      <c r="D1349" s="176"/>
      <c r="E1349" s="176"/>
      <c r="F1349" s="176"/>
      <c r="G1349" s="175"/>
      <c r="H1349" s="175"/>
      <c r="I1349" s="175"/>
      <c r="J1349" s="175"/>
      <c r="L1349" s="175"/>
      <c r="T1349" s="176"/>
      <c r="U1349" s="176"/>
      <c r="V1349" s="176"/>
      <c r="W1349" s="176"/>
      <c r="X1349" s="175"/>
      <c r="Y1349" s="175"/>
      <c r="Z1349" s="175"/>
      <c r="AA1349" s="175"/>
      <c r="AC1349" s="175"/>
      <c r="AL1349" s="106"/>
      <c r="AM1349" s="104"/>
      <c r="AN1349" s="104"/>
      <c r="AO1349" s="104"/>
      <c r="AP1349" s="104"/>
      <c r="AQ1349" s="104"/>
      <c r="AR1349" s="104"/>
      <c r="AS1349" s="104"/>
      <c r="AT1349" s="104"/>
      <c r="AU1349" s="104"/>
      <c r="AV1349" s="104"/>
    </row>
    <row r="1350" spans="3:48" x14ac:dyDescent="0.35">
      <c r="C1350" s="176"/>
      <c r="D1350" s="176"/>
      <c r="E1350" s="176"/>
      <c r="F1350" s="176"/>
      <c r="G1350" s="175"/>
      <c r="H1350" s="175"/>
      <c r="I1350" s="175"/>
      <c r="J1350" s="175"/>
      <c r="L1350" s="175"/>
      <c r="T1350" s="176"/>
      <c r="U1350" s="176"/>
      <c r="V1350" s="176"/>
      <c r="W1350" s="176"/>
      <c r="X1350" s="175"/>
      <c r="Y1350" s="175"/>
      <c r="Z1350" s="175"/>
      <c r="AA1350" s="175"/>
      <c r="AC1350" s="175"/>
      <c r="AL1350" s="106"/>
      <c r="AM1350" s="104"/>
      <c r="AN1350" s="104"/>
      <c r="AO1350" s="104"/>
      <c r="AP1350" s="104"/>
      <c r="AQ1350" s="104"/>
      <c r="AR1350" s="104"/>
      <c r="AS1350" s="104"/>
      <c r="AT1350" s="104"/>
      <c r="AU1350" s="104"/>
      <c r="AV1350" s="104"/>
    </row>
    <row r="1351" spans="3:48" x14ac:dyDescent="0.35">
      <c r="C1351" s="176"/>
      <c r="D1351" s="176"/>
      <c r="E1351" s="176"/>
      <c r="F1351" s="176"/>
      <c r="G1351" s="175"/>
      <c r="H1351" s="175"/>
      <c r="I1351" s="175"/>
      <c r="J1351" s="175"/>
      <c r="L1351" s="175"/>
      <c r="T1351" s="176"/>
      <c r="U1351" s="176"/>
      <c r="V1351" s="176"/>
      <c r="W1351" s="176"/>
      <c r="X1351" s="175"/>
      <c r="Y1351" s="175"/>
      <c r="Z1351" s="175"/>
      <c r="AA1351" s="175"/>
      <c r="AC1351" s="175"/>
      <c r="AL1351" s="106"/>
      <c r="AM1351" s="104"/>
      <c r="AN1351" s="104"/>
      <c r="AO1351" s="104"/>
      <c r="AP1351" s="104"/>
      <c r="AQ1351" s="104"/>
      <c r="AR1351" s="104"/>
      <c r="AS1351" s="104"/>
      <c r="AT1351" s="104"/>
      <c r="AU1351" s="104"/>
      <c r="AV1351" s="104"/>
    </row>
    <row r="1352" spans="3:48" x14ac:dyDescent="0.35">
      <c r="C1352" s="176"/>
      <c r="D1352" s="176"/>
      <c r="E1352" s="176"/>
      <c r="F1352" s="176"/>
      <c r="G1352" s="175"/>
      <c r="H1352" s="175"/>
      <c r="I1352" s="175"/>
      <c r="J1352" s="175"/>
      <c r="L1352" s="175"/>
      <c r="T1352" s="176"/>
      <c r="U1352" s="176"/>
      <c r="V1352" s="176"/>
      <c r="W1352" s="176"/>
      <c r="X1352" s="175"/>
      <c r="Y1352" s="175"/>
      <c r="Z1352" s="175"/>
      <c r="AA1352" s="175"/>
      <c r="AC1352" s="175"/>
      <c r="AL1352" s="106"/>
      <c r="AM1352" s="104"/>
      <c r="AN1352" s="104"/>
      <c r="AO1352" s="104"/>
      <c r="AP1352" s="104"/>
      <c r="AQ1352" s="104"/>
      <c r="AR1352" s="104"/>
      <c r="AS1352" s="104"/>
      <c r="AT1352" s="104"/>
      <c r="AU1352" s="104"/>
      <c r="AV1352" s="104"/>
    </row>
    <row r="1353" spans="3:48" x14ac:dyDescent="0.35">
      <c r="C1353" s="176"/>
      <c r="D1353" s="176"/>
      <c r="E1353" s="176"/>
      <c r="F1353" s="176"/>
      <c r="G1353" s="175"/>
      <c r="H1353" s="175"/>
      <c r="I1353" s="175"/>
      <c r="J1353" s="175"/>
      <c r="L1353" s="175"/>
      <c r="T1353" s="176"/>
      <c r="U1353" s="176"/>
      <c r="V1353" s="176"/>
      <c r="W1353" s="176"/>
      <c r="X1353" s="175"/>
      <c r="Y1353" s="175"/>
      <c r="Z1353" s="175"/>
      <c r="AA1353" s="175"/>
      <c r="AC1353" s="175"/>
      <c r="AL1353" s="106"/>
      <c r="AM1353" s="104"/>
      <c r="AN1353" s="104"/>
      <c r="AO1353" s="104"/>
      <c r="AP1353" s="104"/>
      <c r="AQ1353" s="104"/>
      <c r="AR1353" s="104"/>
      <c r="AS1353" s="104"/>
      <c r="AT1353" s="104"/>
      <c r="AU1353" s="104"/>
      <c r="AV1353" s="104"/>
    </row>
    <row r="1354" spans="3:48" x14ac:dyDescent="0.35">
      <c r="C1354" s="176"/>
      <c r="D1354" s="176"/>
      <c r="E1354" s="176"/>
      <c r="F1354" s="176"/>
      <c r="G1354" s="175"/>
      <c r="H1354" s="175"/>
      <c r="I1354" s="175"/>
      <c r="J1354" s="175"/>
      <c r="L1354" s="175"/>
      <c r="T1354" s="176"/>
      <c r="U1354" s="176"/>
      <c r="V1354" s="176"/>
      <c r="W1354" s="176"/>
      <c r="X1354" s="175"/>
      <c r="Y1354" s="175"/>
      <c r="Z1354" s="175"/>
      <c r="AA1354" s="175"/>
      <c r="AC1354" s="175"/>
      <c r="AL1354" s="106"/>
      <c r="AM1354" s="104"/>
      <c r="AN1354" s="104"/>
      <c r="AO1354" s="104"/>
      <c r="AP1354" s="104"/>
      <c r="AQ1354" s="104"/>
      <c r="AR1354" s="104"/>
      <c r="AS1354" s="104"/>
      <c r="AT1354" s="104"/>
      <c r="AU1354" s="104"/>
      <c r="AV1354" s="104"/>
    </row>
    <row r="1355" spans="3:48" x14ac:dyDescent="0.35">
      <c r="C1355" s="176"/>
      <c r="D1355" s="176"/>
      <c r="E1355" s="176"/>
      <c r="F1355" s="176"/>
      <c r="G1355" s="175"/>
      <c r="H1355" s="175"/>
      <c r="I1355" s="175"/>
      <c r="J1355" s="175"/>
      <c r="L1355" s="175"/>
      <c r="T1355" s="176"/>
      <c r="U1355" s="176"/>
      <c r="V1355" s="176"/>
      <c r="W1355" s="176"/>
      <c r="X1355" s="175"/>
      <c r="Y1355" s="175"/>
      <c r="Z1355" s="175"/>
      <c r="AA1355" s="175"/>
      <c r="AC1355" s="175"/>
      <c r="AL1355" s="106"/>
      <c r="AM1355" s="104"/>
      <c r="AN1355" s="104"/>
      <c r="AO1355" s="104"/>
      <c r="AP1355" s="104"/>
      <c r="AQ1355" s="104"/>
      <c r="AR1355" s="104"/>
      <c r="AS1355" s="104"/>
      <c r="AT1355" s="104"/>
      <c r="AU1355" s="104"/>
      <c r="AV1355" s="104"/>
    </row>
    <row r="1356" spans="3:48" x14ac:dyDescent="0.35">
      <c r="C1356" s="176"/>
      <c r="D1356" s="176"/>
      <c r="E1356" s="176"/>
      <c r="F1356" s="176"/>
      <c r="G1356" s="175"/>
      <c r="H1356" s="175"/>
      <c r="I1356" s="175"/>
      <c r="J1356" s="175"/>
      <c r="L1356" s="175"/>
      <c r="T1356" s="176"/>
      <c r="U1356" s="176"/>
      <c r="V1356" s="176"/>
      <c r="W1356" s="176"/>
      <c r="X1356" s="175"/>
      <c r="Y1356" s="175"/>
      <c r="Z1356" s="175"/>
      <c r="AA1356" s="175"/>
      <c r="AC1356" s="175"/>
      <c r="AL1356" s="106"/>
      <c r="AM1356" s="104"/>
      <c r="AN1356" s="104"/>
      <c r="AO1356" s="104"/>
      <c r="AP1356" s="104"/>
      <c r="AQ1356" s="104"/>
      <c r="AR1356" s="104"/>
      <c r="AS1356" s="104"/>
      <c r="AT1356" s="104"/>
      <c r="AU1356" s="104"/>
      <c r="AV1356" s="104"/>
    </row>
    <row r="1357" spans="3:48" x14ac:dyDescent="0.35">
      <c r="C1357" s="176"/>
      <c r="D1357" s="176"/>
      <c r="E1357" s="176"/>
      <c r="F1357" s="176"/>
      <c r="G1357" s="175"/>
      <c r="H1357" s="175"/>
      <c r="I1357" s="175"/>
      <c r="J1357" s="175"/>
      <c r="L1357" s="175"/>
      <c r="T1357" s="176"/>
      <c r="U1357" s="176"/>
      <c r="V1357" s="176"/>
      <c r="W1357" s="176"/>
      <c r="X1357" s="175"/>
      <c r="Y1357" s="175"/>
      <c r="Z1357" s="175"/>
      <c r="AA1357" s="175"/>
      <c r="AC1357" s="175"/>
      <c r="AL1357" s="106"/>
      <c r="AM1357" s="104"/>
      <c r="AN1357" s="104"/>
      <c r="AO1357" s="104"/>
      <c r="AP1357" s="104"/>
      <c r="AQ1357" s="104"/>
      <c r="AR1357" s="104"/>
      <c r="AS1357" s="104"/>
      <c r="AT1357" s="104"/>
      <c r="AU1357" s="104"/>
      <c r="AV1357" s="104"/>
    </row>
    <row r="1358" spans="3:48" x14ac:dyDescent="0.35">
      <c r="C1358" s="176"/>
      <c r="D1358" s="176"/>
      <c r="E1358" s="176"/>
      <c r="F1358" s="176"/>
      <c r="G1358" s="175"/>
      <c r="H1358" s="175"/>
      <c r="I1358" s="175"/>
      <c r="J1358" s="175"/>
      <c r="L1358" s="175"/>
      <c r="T1358" s="176"/>
      <c r="U1358" s="176"/>
      <c r="V1358" s="176"/>
      <c r="W1358" s="176"/>
      <c r="X1358" s="175"/>
      <c r="Y1358" s="175"/>
      <c r="Z1358" s="175"/>
      <c r="AA1358" s="175"/>
      <c r="AC1358" s="175"/>
      <c r="AL1358" s="106"/>
      <c r="AM1358" s="104"/>
      <c r="AN1358" s="104"/>
      <c r="AO1358" s="104"/>
      <c r="AP1358" s="104"/>
      <c r="AQ1358" s="104"/>
      <c r="AR1358" s="104"/>
      <c r="AS1358" s="104"/>
      <c r="AT1358" s="104"/>
      <c r="AU1358" s="104"/>
      <c r="AV1358" s="104"/>
    </row>
    <row r="1359" spans="3:48" x14ac:dyDescent="0.35">
      <c r="C1359" s="176"/>
      <c r="D1359" s="176"/>
      <c r="E1359" s="176"/>
      <c r="F1359" s="176"/>
      <c r="G1359" s="175"/>
      <c r="H1359" s="175"/>
      <c r="I1359" s="175"/>
      <c r="J1359" s="175"/>
      <c r="L1359" s="175"/>
      <c r="T1359" s="176"/>
      <c r="U1359" s="176"/>
      <c r="V1359" s="176"/>
      <c r="W1359" s="176"/>
      <c r="X1359" s="175"/>
      <c r="Y1359" s="175"/>
      <c r="Z1359" s="175"/>
      <c r="AA1359" s="175"/>
      <c r="AC1359" s="175"/>
      <c r="AL1359" s="106"/>
      <c r="AM1359" s="104"/>
      <c r="AN1359" s="104"/>
      <c r="AO1359" s="104"/>
      <c r="AP1359" s="104"/>
      <c r="AQ1359" s="104"/>
      <c r="AR1359" s="104"/>
      <c r="AS1359" s="104"/>
      <c r="AT1359" s="104"/>
      <c r="AU1359" s="104"/>
      <c r="AV1359" s="104"/>
    </row>
    <row r="1360" spans="3:48" x14ac:dyDescent="0.35">
      <c r="C1360" s="176"/>
      <c r="D1360" s="176"/>
      <c r="E1360" s="176"/>
      <c r="F1360" s="176"/>
      <c r="G1360" s="175"/>
      <c r="H1360" s="175"/>
      <c r="I1360" s="175"/>
      <c r="J1360" s="175"/>
      <c r="L1360" s="175"/>
      <c r="T1360" s="176"/>
      <c r="U1360" s="176"/>
      <c r="V1360" s="176"/>
      <c r="W1360" s="176"/>
      <c r="X1360" s="175"/>
      <c r="Y1360" s="175"/>
      <c r="Z1360" s="175"/>
      <c r="AA1360" s="175"/>
      <c r="AC1360" s="175"/>
      <c r="AL1360" s="106"/>
      <c r="AM1360" s="104"/>
      <c r="AN1360" s="104"/>
      <c r="AO1360" s="104"/>
      <c r="AP1360" s="104"/>
      <c r="AQ1360" s="104"/>
      <c r="AR1360" s="104"/>
      <c r="AS1360" s="104"/>
      <c r="AT1360" s="104"/>
      <c r="AU1360" s="104"/>
      <c r="AV1360" s="104"/>
    </row>
    <row r="1361" spans="3:48" x14ac:dyDescent="0.35">
      <c r="C1361" s="176"/>
      <c r="D1361" s="176"/>
      <c r="E1361" s="176"/>
      <c r="F1361" s="176"/>
      <c r="G1361" s="175"/>
      <c r="H1361" s="175"/>
      <c r="I1361" s="175"/>
      <c r="J1361" s="175"/>
      <c r="L1361" s="175"/>
      <c r="T1361" s="176"/>
      <c r="U1361" s="176"/>
      <c r="V1361" s="176"/>
      <c r="W1361" s="176"/>
      <c r="X1361" s="175"/>
      <c r="Y1361" s="175"/>
      <c r="Z1361" s="175"/>
      <c r="AA1361" s="175"/>
      <c r="AC1361" s="175"/>
      <c r="AL1361" s="106"/>
      <c r="AM1361" s="104"/>
      <c r="AN1361" s="104"/>
      <c r="AO1361" s="104"/>
      <c r="AP1361" s="104"/>
      <c r="AQ1361" s="104"/>
      <c r="AR1361" s="104"/>
      <c r="AS1361" s="104"/>
      <c r="AT1361" s="104"/>
      <c r="AU1361" s="104"/>
      <c r="AV1361" s="104"/>
    </row>
    <row r="1362" spans="3:48" x14ac:dyDescent="0.35">
      <c r="C1362" s="176"/>
      <c r="D1362" s="176"/>
      <c r="E1362" s="176"/>
      <c r="F1362" s="176"/>
      <c r="G1362" s="175"/>
      <c r="H1362" s="175"/>
      <c r="I1362" s="175"/>
      <c r="J1362" s="175"/>
      <c r="L1362" s="175"/>
      <c r="T1362" s="176"/>
      <c r="U1362" s="176"/>
      <c r="V1362" s="176"/>
      <c r="W1362" s="176"/>
      <c r="X1362" s="175"/>
      <c r="Y1362" s="175"/>
      <c r="Z1362" s="175"/>
      <c r="AA1362" s="175"/>
      <c r="AC1362" s="175"/>
      <c r="AL1362" s="106"/>
      <c r="AM1362" s="104"/>
      <c r="AN1362" s="104"/>
      <c r="AO1362" s="104"/>
      <c r="AP1362" s="104"/>
      <c r="AQ1362" s="104"/>
      <c r="AR1362" s="104"/>
      <c r="AS1362" s="104"/>
      <c r="AT1362" s="104"/>
      <c r="AU1362" s="104"/>
      <c r="AV1362" s="104"/>
    </row>
    <row r="1363" spans="3:48" x14ac:dyDescent="0.35">
      <c r="C1363" s="176"/>
      <c r="D1363" s="176"/>
      <c r="E1363" s="176"/>
      <c r="F1363" s="176"/>
      <c r="G1363" s="175"/>
      <c r="H1363" s="175"/>
      <c r="I1363" s="175"/>
      <c r="J1363" s="175"/>
      <c r="L1363" s="175"/>
      <c r="T1363" s="176"/>
      <c r="U1363" s="176"/>
      <c r="V1363" s="176"/>
      <c r="W1363" s="176"/>
      <c r="X1363" s="175"/>
      <c r="Y1363" s="175"/>
      <c r="Z1363" s="175"/>
      <c r="AA1363" s="175"/>
      <c r="AC1363" s="175"/>
      <c r="AL1363" s="106"/>
      <c r="AM1363" s="104"/>
      <c r="AN1363" s="104"/>
      <c r="AO1363" s="104"/>
      <c r="AP1363" s="104"/>
      <c r="AQ1363" s="104"/>
      <c r="AR1363" s="104"/>
      <c r="AS1363" s="104"/>
      <c r="AT1363" s="104"/>
      <c r="AU1363" s="104"/>
      <c r="AV1363" s="104"/>
    </row>
    <row r="1364" spans="3:48" x14ac:dyDescent="0.35">
      <c r="C1364" s="176"/>
      <c r="D1364" s="176"/>
      <c r="E1364" s="176"/>
      <c r="F1364" s="176"/>
      <c r="G1364" s="175"/>
      <c r="H1364" s="175"/>
      <c r="I1364" s="175"/>
      <c r="J1364" s="175"/>
      <c r="L1364" s="175"/>
      <c r="T1364" s="176"/>
      <c r="U1364" s="176"/>
      <c r="V1364" s="176"/>
      <c r="W1364" s="176"/>
      <c r="X1364" s="175"/>
      <c r="Y1364" s="175"/>
      <c r="Z1364" s="175"/>
      <c r="AA1364" s="175"/>
      <c r="AC1364" s="175"/>
      <c r="AL1364" s="106"/>
      <c r="AM1364" s="104"/>
      <c r="AN1364" s="104"/>
      <c r="AO1364" s="104"/>
      <c r="AP1364" s="104"/>
      <c r="AQ1364" s="104"/>
      <c r="AR1364" s="104"/>
      <c r="AS1364" s="104"/>
      <c r="AT1364" s="104"/>
      <c r="AU1364" s="104"/>
      <c r="AV1364" s="104"/>
    </row>
    <row r="1365" spans="3:48" x14ac:dyDescent="0.35">
      <c r="C1365" s="176"/>
      <c r="D1365" s="176"/>
      <c r="E1365" s="176"/>
      <c r="F1365" s="176"/>
      <c r="G1365" s="175"/>
      <c r="H1365" s="175"/>
      <c r="I1365" s="175"/>
      <c r="J1365" s="175"/>
      <c r="L1365" s="175"/>
      <c r="T1365" s="176"/>
      <c r="U1365" s="176"/>
      <c r="V1365" s="176"/>
      <c r="W1365" s="176"/>
      <c r="X1365" s="175"/>
      <c r="Y1365" s="175"/>
      <c r="Z1365" s="175"/>
      <c r="AA1365" s="175"/>
      <c r="AC1365" s="175"/>
      <c r="AL1365" s="106"/>
      <c r="AM1365" s="104"/>
      <c r="AN1365" s="104"/>
      <c r="AO1365" s="104"/>
      <c r="AP1365" s="104"/>
      <c r="AQ1365" s="104"/>
      <c r="AR1365" s="104"/>
      <c r="AS1365" s="104"/>
      <c r="AT1365" s="104"/>
      <c r="AU1365" s="104"/>
      <c r="AV1365" s="104"/>
    </row>
    <row r="1366" spans="3:48" x14ac:dyDescent="0.35">
      <c r="C1366" s="176"/>
      <c r="D1366" s="176"/>
      <c r="E1366" s="176"/>
      <c r="F1366" s="176"/>
      <c r="G1366" s="175"/>
      <c r="H1366" s="175"/>
      <c r="I1366" s="175"/>
      <c r="J1366" s="175"/>
      <c r="L1366" s="175"/>
      <c r="T1366" s="176"/>
      <c r="U1366" s="176"/>
      <c r="V1366" s="176"/>
      <c r="W1366" s="176"/>
      <c r="X1366" s="175"/>
      <c r="Y1366" s="175"/>
      <c r="Z1366" s="175"/>
      <c r="AA1366" s="175"/>
      <c r="AC1366" s="175"/>
      <c r="AL1366" s="106"/>
      <c r="AM1366" s="104"/>
      <c r="AN1366" s="104"/>
      <c r="AO1366" s="104"/>
      <c r="AP1366" s="104"/>
      <c r="AQ1366" s="104"/>
      <c r="AR1366" s="104"/>
      <c r="AS1366" s="104"/>
      <c r="AT1366" s="104"/>
      <c r="AU1366" s="104"/>
      <c r="AV1366" s="104"/>
    </row>
    <row r="1367" spans="3:48" x14ac:dyDescent="0.35">
      <c r="C1367" s="176"/>
      <c r="D1367" s="176"/>
      <c r="E1367" s="176"/>
      <c r="F1367" s="176"/>
      <c r="G1367" s="175"/>
      <c r="H1367" s="175"/>
      <c r="I1367" s="175"/>
      <c r="J1367" s="175"/>
      <c r="L1367" s="175"/>
      <c r="T1367" s="176"/>
      <c r="U1367" s="176"/>
      <c r="V1367" s="176"/>
      <c r="W1367" s="176"/>
      <c r="X1367" s="175"/>
      <c r="Y1367" s="175"/>
      <c r="Z1367" s="175"/>
      <c r="AA1367" s="175"/>
      <c r="AC1367" s="175"/>
      <c r="AL1367" s="106"/>
      <c r="AM1367" s="104"/>
      <c r="AN1367" s="104"/>
      <c r="AO1367" s="104"/>
      <c r="AP1367" s="104"/>
      <c r="AQ1367" s="104"/>
      <c r="AR1367" s="104"/>
      <c r="AS1367" s="104"/>
      <c r="AT1367" s="104"/>
      <c r="AU1367" s="104"/>
      <c r="AV1367" s="104"/>
    </row>
    <row r="1368" spans="3:48" x14ac:dyDescent="0.35">
      <c r="C1368" s="176"/>
      <c r="D1368" s="176"/>
      <c r="E1368" s="176"/>
      <c r="F1368" s="176"/>
      <c r="G1368" s="175"/>
      <c r="H1368" s="175"/>
      <c r="I1368" s="175"/>
      <c r="J1368" s="175"/>
      <c r="L1368" s="175"/>
      <c r="T1368" s="176"/>
      <c r="U1368" s="176"/>
      <c r="V1368" s="176"/>
      <c r="W1368" s="176"/>
      <c r="X1368" s="175"/>
      <c r="Y1368" s="175"/>
      <c r="Z1368" s="175"/>
      <c r="AA1368" s="175"/>
      <c r="AC1368" s="175"/>
      <c r="AL1368" s="106"/>
      <c r="AM1368" s="104"/>
      <c r="AN1368" s="104"/>
      <c r="AO1368" s="104"/>
      <c r="AP1368" s="104"/>
      <c r="AQ1368" s="104"/>
      <c r="AR1368" s="104"/>
      <c r="AS1368" s="104"/>
      <c r="AT1368" s="104"/>
      <c r="AU1368" s="104"/>
      <c r="AV1368" s="104"/>
    </row>
    <row r="1369" spans="3:48" x14ac:dyDescent="0.35">
      <c r="C1369" s="176"/>
      <c r="D1369" s="176"/>
      <c r="E1369" s="176"/>
      <c r="F1369" s="176"/>
      <c r="G1369" s="175"/>
      <c r="H1369" s="175"/>
      <c r="I1369" s="175"/>
      <c r="J1369" s="175"/>
      <c r="L1369" s="175"/>
      <c r="T1369" s="176"/>
      <c r="U1369" s="176"/>
      <c r="V1369" s="176"/>
      <c r="W1369" s="176"/>
      <c r="X1369" s="175"/>
      <c r="Y1369" s="175"/>
      <c r="Z1369" s="175"/>
      <c r="AA1369" s="175"/>
      <c r="AC1369" s="175"/>
      <c r="AL1369" s="106"/>
      <c r="AM1369" s="104"/>
      <c r="AN1369" s="104"/>
      <c r="AO1369" s="104"/>
      <c r="AP1369" s="104"/>
      <c r="AQ1369" s="104"/>
      <c r="AR1369" s="104"/>
      <c r="AS1369" s="104"/>
      <c r="AT1369" s="104"/>
      <c r="AU1369" s="104"/>
      <c r="AV1369" s="104"/>
    </row>
    <row r="1370" spans="3:48" x14ac:dyDescent="0.35">
      <c r="C1370" s="176"/>
      <c r="D1370" s="176"/>
      <c r="E1370" s="176"/>
      <c r="F1370" s="176"/>
      <c r="G1370" s="175"/>
      <c r="H1370" s="175"/>
      <c r="I1370" s="175"/>
      <c r="J1370" s="175"/>
      <c r="L1370" s="175"/>
      <c r="T1370" s="176"/>
      <c r="U1370" s="176"/>
      <c r="V1370" s="176"/>
      <c r="W1370" s="176"/>
      <c r="X1370" s="175"/>
      <c r="Y1370" s="175"/>
      <c r="Z1370" s="175"/>
      <c r="AA1370" s="175"/>
      <c r="AC1370" s="175"/>
      <c r="AL1370" s="106"/>
      <c r="AM1370" s="104"/>
      <c r="AN1370" s="104"/>
      <c r="AO1370" s="104"/>
      <c r="AP1370" s="104"/>
      <c r="AQ1370" s="104"/>
      <c r="AR1370" s="104"/>
      <c r="AS1370" s="104"/>
      <c r="AT1370" s="104"/>
      <c r="AU1370" s="104"/>
      <c r="AV1370" s="104"/>
    </row>
    <row r="1371" spans="3:48" x14ac:dyDescent="0.35">
      <c r="C1371" s="176"/>
      <c r="D1371" s="176"/>
      <c r="E1371" s="176"/>
      <c r="F1371" s="176"/>
      <c r="G1371" s="175"/>
      <c r="H1371" s="175"/>
      <c r="I1371" s="175"/>
      <c r="J1371" s="175"/>
      <c r="L1371" s="175"/>
      <c r="T1371" s="176"/>
      <c r="U1371" s="176"/>
      <c r="V1371" s="176"/>
      <c r="W1371" s="176"/>
      <c r="X1371" s="175"/>
      <c r="Y1371" s="175"/>
      <c r="Z1371" s="175"/>
      <c r="AA1371" s="175"/>
      <c r="AC1371" s="175"/>
      <c r="AL1371" s="106"/>
      <c r="AM1371" s="104"/>
      <c r="AN1371" s="104"/>
      <c r="AO1371" s="104"/>
      <c r="AP1371" s="104"/>
      <c r="AQ1371" s="104"/>
      <c r="AR1371" s="104"/>
      <c r="AS1371" s="104"/>
      <c r="AT1371" s="104"/>
      <c r="AU1371" s="104"/>
      <c r="AV1371" s="104"/>
    </row>
    <row r="1372" spans="3:48" x14ac:dyDescent="0.35">
      <c r="C1372" s="176"/>
      <c r="D1372" s="176"/>
      <c r="E1372" s="176"/>
      <c r="F1372" s="176"/>
      <c r="G1372" s="175"/>
      <c r="H1372" s="175"/>
      <c r="I1372" s="175"/>
      <c r="J1372" s="175"/>
      <c r="L1372" s="175"/>
      <c r="T1372" s="176"/>
      <c r="U1372" s="176"/>
      <c r="V1372" s="176"/>
      <c r="W1372" s="176"/>
      <c r="X1372" s="175"/>
      <c r="Y1372" s="175"/>
      <c r="Z1372" s="175"/>
      <c r="AA1372" s="175"/>
      <c r="AC1372" s="175"/>
      <c r="AL1372" s="106"/>
      <c r="AM1372" s="104"/>
      <c r="AN1372" s="104"/>
      <c r="AO1372" s="104"/>
      <c r="AP1372" s="104"/>
      <c r="AQ1372" s="104"/>
      <c r="AR1372" s="104"/>
      <c r="AS1372" s="104"/>
      <c r="AT1372" s="104"/>
      <c r="AU1372" s="104"/>
      <c r="AV1372" s="104"/>
    </row>
    <row r="1373" spans="3:48" x14ac:dyDescent="0.35">
      <c r="C1373" s="176"/>
      <c r="D1373" s="176"/>
      <c r="E1373" s="176"/>
      <c r="F1373" s="176"/>
      <c r="G1373" s="175"/>
      <c r="H1373" s="175"/>
      <c r="I1373" s="175"/>
      <c r="J1373" s="175"/>
      <c r="L1373" s="175"/>
      <c r="T1373" s="176"/>
      <c r="U1373" s="176"/>
      <c r="V1373" s="176"/>
      <c r="W1373" s="176"/>
      <c r="X1373" s="175"/>
      <c r="Y1373" s="175"/>
      <c r="Z1373" s="175"/>
      <c r="AA1373" s="175"/>
      <c r="AC1373" s="175"/>
      <c r="AL1373" s="106"/>
      <c r="AM1373" s="104"/>
      <c r="AN1373" s="104"/>
      <c r="AO1373" s="104"/>
      <c r="AP1373" s="104"/>
      <c r="AQ1373" s="104"/>
      <c r="AR1373" s="104"/>
      <c r="AS1373" s="104"/>
      <c r="AT1373" s="104"/>
      <c r="AU1373" s="104"/>
      <c r="AV1373" s="104"/>
    </row>
    <row r="1374" spans="3:48" x14ac:dyDescent="0.35">
      <c r="C1374" s="176"/>
      <c r="D1374" s="176"/>
      <c r="E1374" s="176"/>
      <c r="F1374" s="176"/>
      <c r="G1374" s="175"/>
      <c r="H1374" s="175"/>
      <c r="I1374" s="175"/>
      <c r="J1374" s="175"/>
      <c r="L1374" s="175"/>
      <c r="T1374" s="176"/>
      <c r="U1374" s="176"/>
      <c r="V1374" s="176"/>
      <c r="W1374" s="176"/>
      <c r="X1374" s="175"/>
      <c r="Y1374" s="175"/>
      <c r="Z1374" s="175"/>
      <c r="AA1374" s="175"/>
      <c r="AC1374" s="175"/>
      <c r="AL1374" s="106"/>
      <c r="AM1374" s="104"/>
      <c r="AN1374" s="104"/>
      <c r="AO1374" s="104"/>
      <c r="AP1374" s="104"/>
      <c r="AQ1374" s="104"/>
      <c r="AR1374" s="104"/>
      <c r="AS1374" s="104"/>
      <c r="AT1374" s="104"/>
      <c r="AU1374" s="104"/>
      <c r="AV1374" s="104"/>
    </row>
    <row r="1375" spans="3:48" x14ac:dyDescent="0.35">
      <c r="C1375" s="176"/>
      <c r="D1375" s="176"/>
      <c r="E1375" s="176"/>
      <c r="F1375" s="176"/>
      <c r="G1375" s="175"/>
      <c r="H1375" s="175"/>
      <c r="I1375" s="175"/>
      <c r="J1375" s="175"/>
      <c r="L1375" s="175"/>
      <c r="T1375" s="176"/>
      <c r="U1375" s="176"/>
      <c r="V1375" s="176"/>
      <c r="W1375" s="176"/>
      <c r="X1375" s="175"/>
      <c r="Y1375" s="175"/>
      <c r="Z1375" s="175"/>
      <c r="AA1375" s="175"/>
      <c r="AC1375" s="175"/>
      <c r="AL1375" s="106"/>
      <c r="AM1375" s="104"/>
      <c r="AN1375" s="104"/>
      <c r="AO1375" s="104"/>
      <c r="AP1375" s="104"/>
      <c r="AQ1375" s="104"/>
      <c r="AR1375" s="104"/>
      <c r="AS1375" s="104"/>
      <c r="AT1375" s="104"/>
      <c r="AU1375" s="104"/>
      <c r="AV1375" s="104"/>
    </row>
    <row r="1376" spans="3:48" x14ac:dyDescent="0.35">
      <c r="C1376" s="176"/>
      <c r="D1376" s="176"/>
      <c r="E1376" s="176"/>
      <c r="F1376" s="176"/>
      <c r="G1376" s="175"/>
      <c r="H1376" s="175"/>
      <c r="I1376" s="175"/>
      <c r="J1376" s="175"/>
      <c r="L1376" s="175"/>
      <c r="T1376" s="176"/>
      <c r="U1376" s="176"/>
      <c r="V1376" s="176"/>
      <c r="W1376" s="176"/>
      <c r="X1376" s="175"/>
      <c r="Y1376" s="175"/>
      <c r="Z1376" s="175"/>
      <c r="AA1376" s="175"/>
      <c r="AC1376" s="175"/>
      <c r="AL1376" s="106"/>
      <c r="AM1376" s="104"/>
      <c r="AN1376" s="104"/>
      <c r="AO1376" s="104"/>
      <c r="AP1376" s="104"/>
      <c r="AQ1376" s="104"/>
      <c r="AR1376" s="104"/>
      <c r="AS1376" s="104"/>
      <c r="AT1376" s="104"/>
      <c r="AU1376" s="104"/>
      <c r="AV1376" s="104"/>
    </row>
    <row r="1377" spans="3:48" x14ac:dyDescent="0.35">
      <c r="C1377" s="176"/>
      <c r="D1377" s="176"/>
      <c r="E1377" s="176"/>
      <c r="F1377" s="176"/>
      <c r="G1377" s="175"/>
      <c r="H1377" s="175"/>
      <c r="I1377" s="175"/>
      <c r="J1377" s="175"/>
      <c r="L1377" s="175"/>
      <c r="T1377" s="176"/>
      <c r="U1377" s="176"/>
      <c r="V1377" s="176"/>
      <c r="W1377" s="176"/>
      <c r="X1377" s="175"/>
      <c r="Y1377" s="175"/>
      <c r="Z1377" s="175"/>
      <c r="AA1377" s="175"/>
      <c r="AC1377" s="175"/>
      <c r="AL1377" s="106"/>
      <c r="AM1377" s="104"/>
      <c r="AN1377" s="104"/>
      <c r="AO1377" s="104"/>
      <c r="AP1377" s="104"/>
      <c r="AQ1377" s="104"/>
      <c r="AR1377" s="104"/>
      <c r="AS1377" s="104"/>
      <c r="AT1377" s="104"/>
      <c r="AU1377" s="104"/>
      <c r="AV1377" s="104"/>
    </row>
    <row r="1378" spans="3:48" x14ac:dyDescent="0.35">
      <c r="C1378" s="176"/>
      <c r="D1378" s="176"/>
      <c r="E1378" s="176"/>
      <c r="F1378" s="176"/>
      <c r="G1378" s="175"/>
      <c r="H1378" s="175"/>
      <c r="I1378" s="175"/>
      <c r="J1378" s="175"/>
      <c r="L1378" s="175"/>
      <c r="T1378" s="176"/>
      <c r="U1378" s="176"/>
      <c r="V1378" s="176"/>
      <c r="W1378" s="176"/>
      <c r="X1378" s="175"/>
      <c r="Y1378" s="175"/>
      <c r="Z1378" s="175"/>
      <c r="AA1378" s="175"/>
      <c r="AC1378" s="175"/>
      <c r="AL1378" s="106"/>
      <c r="AM1378" s="104"/>
      <c r="AN1378" s="104"/>
      <c r="AO1378" s="104"/>
      <c r="AP1378" s="104"/>
      <c r="AQ1378" s="104"/>
      <c r="AR1378" s="104"/>
      <c r="AS1378" s="104"/>
      <c r="AT1378" s="104"/>
      <c r="AU1378" s="104"/>
      <c r="AV1378" s="104"/>
    </row>
    <row r="1379" spans="3:48" x14ac:dyDescent="0.35">
      <c r="C1379" s="176"/>
      <c r="D1379" s="176"/>
      <c r="E1379" s="176"/>
      <c r="F1379" s="176"/>
      <c r="G1379" s="175"/>
      <c r="H1379" s="175"/>
      <c r="I1379" s="175"/>
      <c r="J1379" s="175"/>
      <c r="L1379" s="175"/>
      <c r="T1379" s="176"/>
      <c r="U1379" s="176"/>
      <c r="V1379" s="176"/>
      <c r="W1379" s="176"/>
      <c r="X1379" s="175"/>
      <c r="Y1379" s="175"/>
      <c r="Z1379" s="175"/>
      <c r="AA1379" s="175"/>
      <c r="AC1379" s="175"/>
      <c r="AL1379" s="106"/>
      <c r="AM1379" s="104"/>
      <c r="AN1379" s="104"/>
      <c r="AO1379" s="104"/>
      <c r="AP1379" s="104"/>
      <c r="AQ1379" s="104"/>
      <c r="AR1379" s="104"/>
      <c r="AS1379" s="104"/>
      <c r="AT1379" s="104"/>
      <c r="AU1379" s="104"/>
      <c r="AV1379" s="104"/>
    </row>
    <row r="1380" spans="3:48" x14ac:dyDescent="0.35">
      <c r="C1380" s="176"/>
      <c r="D1380" s="176"/>
      <c r="E1380" s="176"/>
      <c r="F1380" s="176"/>
      <c r="G1380" s="175"/>
      <c r="H1380" s="175"/>
      <c r="I1380" s="175"/>
      <c r="J1380" s="175"/>
      <c r="L1380" s="175"/>
      <c r="T1380" s="176"/>
      <c r="U1380" s="176"/>
      <c r="V1380" s="176"/>
      <c r="W1380" s="176"/>
      <c r="X1380" s="175"/>
      <c r="Y1380" s="175"/>
      <c r="Z1380" s="175"/>
      <c r="AA1380" s="175"/>
      <c r="AC1380" s="175"/>
      <c r="AL1380" s="106"/>
      <c r="AM1380" s="104"/>
      <c r="AN1380" s="104"/>
      <c r="AO1380" s="104"/>
      <c r="AP1380" s="104"/>
      <c r="AQ1380" s="104"/>
      <c r="AR1380" s="104"/>
      <c r="AS1380" s="104"/>
      <c r="AT1380" s="104"/>
      <c r="AU1380" s="104"/>
      <c r="AV1380" s="104"/>
    </row>
    <row r="1381" spans="3:48" x14ac:dyDescent="0.35">
      <c r="C1381" s="176"/>
      <c r="D1381" s="176"/>
      <c r="E1381" s="176"/>
      <c r="F1381" s="176"/>
      <c r="G1381" s="175"/>
      <c r="H1381" s="175"/>
      <c r="I1381" s="175"/>
      <c r="J1381" s="175"/>
      <c r="L1381" s="175"/>
      <c r="T1381" s="176"/>
      <c r="U1381" s="176"/>
      <c r="V1381" s="176"/>
      <c r="W1381" s="176"/>
      <c r="X1381" s="175"/>
      <c r="Y1381" s="175"/>
      <c r="Z1381" s="175"/>
      <c r="AA1381" s="175"/>
      <c r="AC1381" s="175"/>
      <c r="AL1381" s="106"/>
      <c r="AM1381" s="104"/>
      <c r="AN1381" s="104"/>
      <c r="AO1381" s="104"/>
      <c r="AP1381" s="104"/>
      <c r="AQ1381" s="104"/>
      <c r="AR1381" s="104"/>
      <c r="AS1381" s="104"/>
      <c r="AT1381" s="104"/>
      <c r="AU1381" s="104"/>
      <c r="AV1381" s="104"/>
    </row>
    <row r="1382" spans="3:48" x14ac:dyDescent="0.35">
      <c r="C1382" s="176"/>
      <c r="D1382" s="176"/>
      <c r="E1382" s="176"/>
      <c r="F1382" s="176"/>
      <c r="G1382" s="175"/>
      <c r="H1382" s="175"/>
      <c r="I1382" s="175"/>
      <c r="J1382" s="175"/>
      <c r="L1382" s="175"/>
      <c r="T1382" s="176"/>
      <c r="U1382" s="176"/>
      <c r="V1382" s="176"/>
      <c r="W1382" s="176"/>
      <c r="X1382" s="175"/>
      <c r="Y1382" s="175"/>
      <c r="Z1382" s="175"/>
      <c r="AA1382" s="175"/>
      <c r="AC1382" s="175"/>
      <c r="AL1382" s="106"/>
      <c r="AM1382" s="104"/>
      <c r="AN1382" s="104"/>
      <c r="AO1382" s="104"/>
      <c r="AP1382" s="104"/>
      <c r="AQ1382" s="104"/>
      <c r="AR1382" s="104"/>
      <c r="AS1382" s="104"/>
      <c r="AT1382" s="104"/>
      <c r="AU1382" s="104"/>
      <c r="AV1382" s="104"/>
    </row>
    <row r="1383" spans="3:48" x14ac:dyDescent="0.35">
      <c r="C1383" s="176"/>
      <c r="D1383" s="176"/>
      <c r="E1383" s="176"/>
      <c r="F1383" s="176"/>
      <c r="G1383" s="175"/>
      <c r="H1383" s="175"/>
      <c r="I1383" s="175"/>
      <c r="J1383" s="175"/>
      <c r="L1383" s="175"/>
      <c r="T1383" s="176"/>
      <c r="U1383" s="176"/>
      <c r="V1383" s="176"/>
      <c r="W1383" s="176"/>
      <c r="X1383" s="175"/>
      <c r="Y1383" s="175"/>
      <c r="Z1383" s="175"/>
      <c r="AA1383" s="175"/>
      <c r="AC1383" s="175"/>
      <c r="AL1383" s="106"/>
      <c r="AM1383" s="104"/>
      <c r="AN1383" s="104"/>
      <c r="AO1383" s="104"/>
      <c r="AP1383" s="104"/>
      <c r="AQ1383" s="104"/>
      <c r="AR1383" s="104"/>
      <c r="AS1383" s="104"/>
      <c r="AT1383" s="104"/>
      <c r="AU1383" s="104"/>
      <c r="AV1383" s="104"/>
    </row>
    <row r="1384" spans="3:48" x14ac:dyDescent="0.35">
      <c r="C1384" s="176"/>
      <c r="D1384" s="176"/>
      <c r="E1384" s="176"/>
      <c r="F1384" s="176"/>
      <c r="G1384" s="175"/>
      <c r="H1384" s="175"/>
      <c r="I1384" s="175"/>
      <c r="J1384" s="175"/>
      <c r="L1384" s="175"/>
      <c r="T1384" s="176"/>
      <c r="U1384" s="176"/>
      <c r="V1384" s="176"/>
      <c r="W1384" s="176"/>
      <c r="X1384" s="175"/>
      <c r="Y1384" s="175"/>
      <c r="Z1384" s="175"/>
      <c r="AA1384" s="175"/>
      <c r="AC1384" s="175"/>
      <c r="AL1384" s="106"/>
      <c r="AM1384" s="104"/>
      <c r="AN1384" s="104"/>
      <c r="AO1384" s="104"/>
      <c r="AP1384" s="104"/>
      <c r="AQ1384" s="104"/>
      <c r="AR1384" s="104"/>
      <c r="AS1384" s="104"/>
      <c r="AT1384" s="104"/>
      <c r="AU1384" s="104"/>
      <c r="AV1384" s="104"/>
    </row>
    <row r="1385" spans="3:48" x14ac:dyDescent="0.35">
      <c r="C1385" s="176"/>
      <c r="D1385" s="176"/>
      <c r="E1385" s="176"/>
      <c r="F1385" s="176"/>
      <c r="G1385" s="175"/>
      <c r="H1385" s="175"/>
      <c r="I1385" s="175"/>
      <c r="J1385" s="175"/>
      <c r="L1385" s="175"/>
      <c r="T1385" s="176"/>
      <c r="U1385" s="176"/>
      <c r="V1385" s="176"/>
      <c r="W1385" s="176"/>
      <c r="X1385" s="175"/>
      <c r="Y1385" s="175"/>
      <c r="Z1385" s="175"/>
      <c r="AA1385" s="175"/>
      <c r="AC1385" s="175"/>
      <c r="AL1385" s="106"/>
      <c r="AM1385" s="104"/>
      <c r="AN1385" s="104"/>
      <c r="AO1385" s="104"/>
      <c r="AP1385" s="104"/>
      <c r="AQ1385" s="104"/>
      <c r="AR1385" s="104"/>
      <c r="AS1385" s="104"/>
      <c r="AT1385" s="104"/>
      <c r="AU1385" s="104"/>
      <c r="AV1385" s="104"/>
    </row>
    <row r="1386" spans="3:48" x14ac:dyDescent="0.35">
      <c r="C1386" s="176"/>
      <c r="D1386" s="176"/>
      <c r="E1386" s="176"/>
      <c r="F1386" s="176"/>
      <c r="G1386" s="175"/>
      <c r="H1386" s="175"/>
      <c r="I1386" s="175"/>
      <c r="J1386" s="175"/>
      <c r="L1386" s="175"/>
      <c r="T1386" s="176"/>
      <c r="U1386" s="176"/>
      <c r="V1386" s="176"/>
      <c r="W1386" s="176"/>
      <c r="X1386" s="175"/>
      <c r="Y1386" s="175"/>
      <c r="Z1386" s="175"/>
      <c r="AA1386" s="175"/>
      <c r="AC1386" s="175"/>
      <c r="AL1386" s="106"/>
      <c r="AM1386" s="104"/>
      <c r="AN1386" s="104"/>
      <c r="AO1386" s="104"/>
      <c r="AP1386" s="104"/>
      <c r="AQ1386" s="104"/>
      <c r="AR1386" s="104"/>
      <c r="AS1386" s="104"/>
      <c r="AT1386" s="104"/>
      <c r="AU1386" s="104"/>
      <c r="AV1386" s="104"/>
    </row>
    <row r="1387" spans="3:48" x14ac:dyDescent="0.35">
      <c r="C1387" s="176"/>
      <c r="D1387" s="176"/>
      <c r="E1387" s="176"/>
      <c r="F1387" s="176"/>
      <c r="G1387" s="175"/>
      <c r="H1387" s="175"/>
      <c r="I1387" s="175"/>
      <c r="J1387" s="175"/>
      <c r="L1387" s="175"/>
      <c r="T1387" s="176"/>
      <c r="U1387" s="176"/>
      <c r="V1387" s="176"/>
      <c r="W1387" s="176"/>
      <c r="X1387" s="175"/>
      <c r="Y1387" s="175"/>
      <c r="Z1387" s="175"/>
      <c r="AA1387" s="175"/>
      <c r="AC1387" s="175"/>
      <c r="AL1387" s="106"/>
      <c r="AM1387" s="104"/>
      <c r="AN1387" s="104"/>
      <c r="AO1387" s="104"/>
      <c r="AP1387" s="104"/>
      <c r="AQ1387" s="104"/>
      <c r="AR1387" s="104"/>
      <c r="AS1387" s="104"/>
      <c r="AT1387" s="104"/>
      <c r="AU1387" s="104"/>
      <c r="AV1387" s="104"/>
    </row>
    <row r="1388" spans="3:48" x14ac:dyDescent="0.35">
      <c r="C1388" s="176"/>
      <c r="D1388" s="176"/>
      <c r="E1388" s="176"/>
      <c r="F1388" s="176"/>
      <c r="G1388" s="175"/>
      <c r="H1388" s="175"/>
      <c r="I1388" s="175"/>
      <c r="J1388" s="175"/>
      <c r="L1388" s="175"/>
      <c r="T1388" s="176"/>
      <c r="U1388" s="176"/>
      <c r="V1388" s="176"/>
      <c r="W1388" s="176"/>
      <c r="X1388" s="175"/>
      <c r="Y1388" s="175"/>
      <c r="Z1388" s="175"/>
      <c r="AA1388" s="175"/>
      <c r="AC1388" s="175"/>
      <c r="AL1388" s="106"/>
      <c r="AM1388" s="104"/>
      <c r="AN1388" s="104"/>
      <c r="AO1388" s="104"/>
      <c r="AP1388" s="104"/>
      <c r="AQ1388" s="104"/>
      <c r="AR1388" s="104"/>
      <c r="AS1388" s="104"/>
      <c r="AT1388" s="104"/>
      <c r="AU1388" s="104"/>
      <c r="AV1388" s="104"/>
    </row>
    <row r="1389" spans="3:48" x14ac:dyDescent="0.35">
      <c r="C1389" s="176"/>
      <c r="D1389" s="176"/>
      <c r="E1389" s="176"/>
      <c r="F1389" s="176"/>
      <c r="G1389" s="175"/>
      <c r="H1389" s="175"/>
      <c r="I1389" s="175"/>
      <c r="J1389" s="175"/>
      <c r="L1389" s="175"/>
      <c r="T1389" s="176"/>
      <c r="U1389" s="176"/>
      <c r="V1389" s="176"/>
      <c r="W1389" s="176"/>
      <c r="X1389" s="175"/>
      <c r="Y1389" s="175"/>
      <c r="Z1389" s="175"/>
      <c r="AA1389" s="175"/>
      <c r="AC1389" s="175"/>
      <c r="AL1389" s="106"/>
      <c r="AM1389" s="104"/>
      <c r="AN1389" s="104"/>
      <c r="AO1389" s="104"/>
      <c r="AP1389" s="104"/>
      <c r="AQ1389" s="104"/>
      <c r="AR1389" s="104"/>
      <c r="AS1389" s="104"/>
      <c r="AT1389" s="104"/>
      <c r="AU1389" s="104"/>
      <c r="AV1389" s="104"/>
    </row>
    <row r="1390" spans="3:48" x14ac:dyDescent="0.35">
      <c r="C1390" s="176"/>
      <c r="D1390" s="176"/>
      <c r="E1390" s="176"/>
      <c r="F1390" s="176"/>
      <c r="G1390" s="175"/>
      <c r="H1390" s="175"/>
      <c r="I1390" s="175"/>
      <c r="J1390" s="175"/>
      <c r="L1390" s="175"/>
      <c r="T1390" s="176"/>
      <c r="U1390" s="176"/>
      <c r="V1390" s="176"/>
      <c r="W1390" s="176"/>
      <c r="X1390" s="175"/>
      <c r="Y1390" s="175"/>
      <c r="Z1390" s="175"/>
      <c r="AA1390" s="175"/>
      <c r="AC1390" s="175"/>
      <c r="AL1390" s="106"/>
      <c r="AM1390" s="104"/>
      <c r="AN1390" s="104"/>
      <c r="AO1390" s="104"/>
      <c r="AP1390" s="104"/>
      <c r="AQ1390" s="104"/>
      <c r="AR1390" s="104"/>
      <c r="AS1390" s="104"/>
      <c r="AT1390" s="104"/>
      <c r="AU1390" s="104"/>
      <c r="AV1390" s="104"/>
    </row>
    <row r="1391" spans="3:48" x14ac:dyDescent="0.35">
      <c r="C1391" s="176"/>
      <c r="D1391" s="176"/>
      <c r="E1391" s="176"/>
      <c r="F1391" s="176"/>
      <c r="G1391" s="175"/>
      <c r="H1391" s="175"/>
      <c r="I1391" s="175"/>
      <c r="J1391" s="175"/>
      <c r="L1391" s="175"/>
      <c r="T1391" s="176"/>
      <c r="U1391" s="176"/>
      <c r="V1391" s="176"/>
      <c r="W1391" s="176"/>
      <c r="X1391" s="175"/>
      <c r="Y1391" s="175"/>
      <c r="Z1391" s="175"/>
      <c r="AA1391" s="175"/>
      <c r="AC1391" s="175"/>
      <c r="AL1391" s="106"/>
      <c r="AM1391" s="104"/>
      <c r="AN1391" s="104"/>
      <c r="AO1391" s="104"/>
      <c r="AP1391" s="104"/>
      <c r="AQ1391" s="104"/>
      <c r="AR1391" s="104"/>
      <c r="AS1391" s="104"/>
      <c r="AT1391" s="104"/>
      <c r="AU1391" s="104"/>
      <c r="AV1391" s="104"/>
    </row>
    <row r="1392" spans="3:48" x14ac:dyDescent="0.35">
      <c r="C1392" s="176"/>
      <c r="D1392" s="176"/>
      <c r="E1392" s="176"/>
      <c r="F1392" s="176"/>
      <c r="G1392" s="175"/>
      <c r="H1392" s="175"/>
      <c r="I1392" s="175"/>
      <c r="J1392" s="175"/>
      <c r="L1392" s="175"/>
      <c r="T1392" s="176"/>
      <c r="U1392" s="176"/>
      <c r="V1392" s="176"/>
      <c r="W1392" s="176"/>
      <c r="X1392" s="175"/>
      <c r="Y1392" s="175"/>
      <c r="Z1392" s="175"/>
      <c r="AA1392" s="175"/>
      <c r="AC1392" s="175"/>
      <c r="AL1392" s="106"/>
      <c r="AM1392" s="104"/>
      <c r="AN1392" s="104"/>
      <c r="AO1392" s="104"/>
      <c r="AP1392" s="104"/>
      <c r="AQ1392" s="104"/>
      <c r="AR1392" s="104"/>
      <c r="AS1392" s="104"/>
      <c r="AT1392" s="104"/>
      <c r="AU1392" s="104"/>
      <c r="AV1392" s="104"/>
    </row>
    <row r="1393" spans="3:48" x14ac:dyDescent="0.35">
      <c r="C1393" s="176"/>
      <c r="D1393" s="176"/>
      <c r="E1393" s="176"/>
      <c r="F1393" s="176"/>
      <c r="G1393" s="175"/>
      <c r="H1393" s="175"/>
      <c r="I1393" s="175"/>
      <c r="J1393" s="175"/>
      <c r="L1393" s="175"/>
      <c r="T1393" s="176"/>
      <c r="U1393" s="176"/>
      <c r="V1393" s="176"/>
      <c r="W1393" s="176"/>
      <c r="X1393" s="175"/>
      <c r="Y1393" s="175"/>
      <c r="Z1393" s="175"/>
      <c r="AA1393" s="175"/>
      <c r="AC1393" s="175"/>
      <c r="AL1393" s="106"/>
      <c r="AM1393" s="104"/>
      <c r="AN1393" s="104"/>
      <c r="AO1393" s="104"/>
      <c r="AP1393" s="104"/>
      <c r="AQ1393" s="104"/>
      <c r="AR1393" s="104"/>
      <c r="AS1393" s="104"/>
      <c r="AT1393" s="104"/>
      <c r="AU1393" s="104"/>
      <c r="AV1393" s="104"/>
    </row>
    <row r="1394" spans="3:48" x14ac:dyDescent="0.35">
      <c r="C1394" s="176"/>
      <c r="D1394" s="176"/>
      <c r="E1394" s="176"/>
      <c r="F1394" s="176"/>
      <c r="G1394" s="175"/>
      <c r="H1394" s="175"/>
      <c r="I1394" s="175"/>
      <c r="J1394" s="175"/>
      <c r="L1394" s="175"/>
      <c r="T1394" s="176"/>
      <c r="U1394" s="176"/>
      <c r="V1394" s="176"/>
      <c r="W1394" s="176"/>
      <c r="X1394" s="175"/>
      <c r="Y1394" s="175"/>
      <c r="Z1394" s="175"/>
      <c r="AA1394" s="175"/>
      <c r="AC1394" s="175"/>
      <c r="AL1394" s="106"/>
      <c r="AM1394" s="104"/>
      <c r="AN1394" s="104"/>
      <c r="AO1394" s="104"/>
      <c r="AP1394" s="104"/>
      <c r="AQ1394" s="104"/>
      <c r="AR1394" s="104"/>
      <c r="AS1394" s="104"/>
      <c r="AT1394" s="104"/>
      <c r="AU1394" s="104"/>
      <c r="AV1394" s="104"/>
    </row>
    <row r="1395" spans="3:48" x14ac:dyDescent="0.35">
      <c r="C1395" s="176"/>
      <c r="D1395" s="176"/>
      <c r="E1395" s="176"/>
      <c r="F1395" s="176"/>
      <c r="G1395" s="175"/>
      <c r="H1395" s="175"/>
      <c r="I1395" s="175"/>
      <c r="J1395" s="175"/>
      <c r="L1395" s="175"/>
      <c r="T1395" s="176"/>
      <c r="U1395" s="176"/>
      <c r="V1395" s="176"/>
      <c r="W1395" s="176"/>
      <c r="X1395" s="175"/>
      <c r="Y1395" s="175"/>
      <c r="Z1395" s="175"/>
      <c r="AA1395" s="175"/>
      <c r="AC1395" s="175"/>
      <c r="AL1395" s="106"/>
      <c r="AM1395" s="104"/>
      <c r="AN1395" s="104"/>
      <c r="AO1395" s="104"/>
      <c r="AP1395" s="104"/>
      <c r="AQ1395" s="104"/>
      <c r="AR1395" s="104"/>
      <c r="AS1395" s="104"/>
      <c r="AT1395" s="104"/>
      <c r="AU1395" s="104"/>
      <c r="AV1395" s="104"/>
    </row>
    <row r="1396" spans="3:48" x14ac:dyDescent="0.35">
      <c r="C1396" s="176"/>
      <c r="D1396" s="176"/>
      <c r="E1396" s="176"/>
      <c r="F1396" s="176"/>
      <c r="G1396" s="175"/>
      <c r="H1396" s="175"/>
      <c r="I1396" s="175"/>
      <c r="J1396" s="175"/>
      <c r="L1396" s="175"/>
      <c r="T1396" s="176"/>
      <c r="U1396" s="176"/>
      <c r="V1396" s="176"/>
      <c r="W1396" s="176"/>
      <c r="X1396" s="175"/>
      <c r="Y1396" s="175"/>
      <c r="Z1396" s="175"/>
      <c r="AA1396" s="175"/>
      <c r="AC1396" s="175"/>
      <c r="AL1396" s="106"/>
      <c r="AM1396" s="104"/>
      <c r="AN1396" s="104"/>
      <c r="AO1396" s="104"/>
      <c r="AP1396" s="104"/>
      <c r="AQ1396" s="104"/>
      <c r="AR1396" s="104"/>
      <c r="AS1396" s="104"/>
      <c r="AT1396" s="104"/>
      <c r="AU1396" s="104"/>
      <c r="AV1396" s="104"/>
    </row>
    <row r="1397" spans="3:48" x14ac:dyDescent="0.35">
      <c r="C1397" s="176"/>
      <c r="D1397" s="176"/>
      <c r="E1397" s="176"/>
      <c r="F1397" s="176"/>
      <c r="G1397" s="175"/>
      <c r="H1397" s="175"/>
      <c r="I1397" s="175"/>
      <c r="J1397" s="175"/>
      <c r="L1397" s="175"/>
      <c r="T1397" s="176"/>
      <c r="U1397" s="176"/>
      <c r="V1397" s="176"/>
      <c r="W1397" s="176"/>
      <c r="X1397" s="175"/>
      <c r="Y1397" s="175"/>
      <c r="Z1397" s="175"/>
      <c r="AA1397" s="175"/>
      <c r="AC1397" s="175"/>
      <c r="AL1397" s="106"/>
      <c r="AM1397" s="104"/>
      <c r="AN1397" s="104"/>
      <c r="AO1397" s="104"/>
      <c r="AP1397" s="104"/>
      <c r="AQ1397" s="104"/>
      <c r="AR1397" s="104"/>
      <c r="AS1397" s="104"/>
      <c r="AT1397" s="104"/>
      <c r="AU1397" s="104"/>
      <c r="AV1397" s="104"/>
    </row>
    <row r="1398" spans="3:48" x14ac:dyDescent="0.35">
      <c r="C1398" s="176"/>
      <c r="D1398" s="176"/>
      <c r="E1398" s="176"/>
      <c r="F1398" s="176"/>
      <c r="G1398" s="175"/>
      <c r="H1398" s="175"/>
      <c r="I1398" s="175"/>
      <c r="J1398" s="175"/>
      <c r="L1398" s="175"/>
      <c r="T1398" s="176"/>
      <c r="U1398" s="176"/>
      <c r="V1398" s="176"/>
      <c r="W1398" s="176"/>
      <c r="X1398" s="175"/>
      <c r="Y1398" s="175"/>
      <c r="Z1398" s="175"/>
      <c r="AA1398" s="175"/>
      <c r="AC1398" s="175"/>
      <c r="AL1398" s="106"/>
      <c r="AM1398" s="104"/>
      <c r="AN1398" s="104"/>
      <c r="AO1398" s="104"/>
      <c r="AP1398" s="104"/>
      <c r="AQ1398" s="104"/>
      <c r="AR1398" s="104"/>
      <c r="AS1398" s="104"/>
      <c r="AT1398" s="104"/>
      <c r="AU1398" s="104"/>
      <c r="AV1398" s="104"/>
    </row>
    <row r="1399" spans="3:48" x14ac:dyDescent="0.35">
      <c r="C1399" s="176"/>
      <c r="D1399" s="176"/>
      <c r="E1399" s="176"/>
      <c r="F1399" s="176"/>
      <c r="G1399" s="175"/>
      <c r="H1399" s="175"/>
      <c r="I1399" s="175"/>
      <c r="J1399" s="175"/>
      <c r="L1399" s="175"/>
      <c r="T1399" s="176"/>
      <c r="U1399" s="176"/>
      <c r="V1399" s="176"/>
      <c r="W1399" s="176"/>
      <c r="X1399" s="175"/>
      <c r="Y1399" s="175"/>
      <c r="Z1399" s="175"/>
      <c r="AA1399" s="175"/>
      <c r="AC1399" s="175"/>
      <c r="AL1399" s="106"/>
      <c r="AM1399" s="104"/>
      <c r="AN1399" s="104"/>
      <c r="AO1399" s="104"/>
      <c r="AP1399" s="104"/>
      <c r="AQ1399" s="104"/>
      <c r="AR1399" s="104"/>
      <c r="AS1399" s="104"/>
      <c r="AT1399" s="104"/>
      <c r="AU1399" s="104"/>
      <c r="AV1399" s="104"/>
    </row>
    <row r="1400" spans="3:48" x14ac:dyDescent="0.35">
      <c r="C1400" s="176"/>
      <c r="D1400" s="176"/>
      <c r="E1400" s="176"/>
      <c r="F1400" s="176"/>
      <c r="G1400" s="175"/>
      <c r="H1400" s="175"/>
      <c r="I1400" s="175"/>
      <c r="J1400" s="175"/>
      <c r="L1400" s="175"/>
      <c r="T1400" s="176"/>
      <c r="U1400" s="176"/>
      <c r="V1400" s="176"/>
      <c r="W1400" s="176"/>
      <c r="X1400" s="175"/>
      <c r="Y1400" s="175"/>
      <c r="Z1400" s="175"/>
      <c r="AA1400" s="175"/>
      <c r="AC1400" s="175"/>
      <c r="AL1400" s="106"/>
      <c r="AM1400" s="104"/>
      <c r="AN1400" s="104"/>
      <c r="AO1400" s="104"/>
      <c r="AP1400" s="104"/>
      <c r="AQ1400" s="104"/>
      <c r="AR1400" s="104"/>
      <c r="AS1400" s="104"/>
      <c r="AT1400" s="104"/>
      <c r="AU1400" s="104"/>
      <c r="AV1400" s="104"/>
    </row>
    <row r="1401" spans="3:48" x14ac:dyDescent="0.35">
      <c r="C1401" s="176"/>
      <c r="D1401" s="176"/>
      <c r="E1401" s="176"/>
      <c r="F1401" s="176"/>
      <c r="G1401" s="175"/>
      <c r="H1401" s="175"/>
      <c r="I1401" s="175"/>
      <c r="J1401" s="175"/>
      <c r="L1401" s="175"/>
      <c r="T1401" s="176"/>
      <c r="U1401" s="176"/>
      <c r="V1401" s="176"/>
      <c r="W1401" s="176"/>
      <c r="X1401" s="175"/>
      <c r="Y1401" s="175"/>
      <c r="Z1401" s="175"/>
      <c r="AA1401" s="175"/>
      <c r="AC1401" s="175"/>
      <c r="AL1401" s="106"/>
      <c r="AM1401" s="104"/>
      <c r="AN1401" s="104"/>
      <c r="AO1401" s="104"/>
      <c r="AP1401" s="104"/>
      <c r="AQ1401" s="104"/>
      <c r="AR1401" s="104"/>
      <c r="AS1401" s="104"/>
      <c r="AT1401" s="104"/>
      <c r="AU1401" s="104"/>
      <c r="AV1401" s="104"/>
    </row>
    <row r="1402" spans="3:48" x14ac:dyDescent="0.35">
      <c r="C1402" s="176"/>
      <c r="D1402" s="176"/>
      <c r="E1402" s="176"/>
      <c r="F1402" s="176"/>
      <c r="G1402" s="175"/>
      <c r="H1402" s="175"/>
      <c r="I1402" s="175"/>
      <c r="J1402" s="175"/>
      <c r="L1402" s="175"/>
      <c r="T1402" s="176"/>
      <c r="U1402" s="176"/>
      <c r="V1402" s="176"/>
      <c r="W1402" s="176"/>
      <c r="X1402" s="175"/>
      <c r="Y1402" s="175"/>
      <c r="Z1402" s="175"/>
      <c r="AA1402" s="175"/>
      <c r="AC1402" s="175"/>
      <c r="AL1402" s="106"/>
      <c r="AM1402" s="104"/>
      <c r="AN1402" s="104"/>
      <c r="AO1402" s="104"/>
      <c r="AP1402" s="104"/>
      <c r="AQ1402" s="104"/>
      <c r="AR1402" s="104"/>
      <c r="AS1402" s="104"/>
      <c r="AT1402" s="104"/>
      <c r="AU1402" s="104"/>
      <c r="AV1402" s="104"/>
    </row>
    <row r="1403" spans="3:48" x14ac:dyDescent="0.35">
      <c r="C1403" s="176"/>
      <c r="D1403" s="176"/>
      <c r="E1403" s="176"/>
      <c r="F1403" s="176"/>
      <c r="G1403" s="175"/>
      <c r="H1403" s="175"/>
      <c r="I1403" s="175"/>
      <c r="J1403" s="175"/>
      <c r="L1403" s="175"/>
      <c r="T1403" s="176"/>
      <c r="U1403" s="176"/>
      <c r="V1403" s="176"/>
      <c r="W1403" s="176"/>
      <c r="X1403" s="175"/>
      <c r="Y1403" s="175"/>
      <c r="Z1403" s="175"/>
      <c r="AA1403" s="175"/>
      <c r="AC1403" s="175"/>
      <c r="AL1403" s="106"/>
      <c r="AM1403" s="104"/>
      <c r="AN1403" s="104"/>
      <c r="AO1403" s="104"/>
      <c r="AP1403" s="104"/>
      <c r="AQ1403" s="104"/>
      <c r="AR1403" s="104"/>
      <c r="AS1403" s="104"/>
      <c r="AT1403" s="104"/>
      <c r="AU1403" s="104"/>
      <c r="AV1403" s="104"/>
    </row>
    <row r="1404" spans="3:48" x14ac:dyDescent="0.35">
      <c r="C1404" s="176"/>
      <c r="D1404" s="176"/>
      <c r="E1404" s="176"/>
      <c r="F1404" s="176"/>
      <c r="G1404" s="175"/>
      <c r="H1404" s="175"/>
      <c r="I1404" s="175"/>
      <c r="J1404" s="175"/>
      <c r="L1404" s="175"/>
      <c r="T1404" s="176"/>
      <c r="U1404" s="176"/>
      <c r="V1404" s="176"/>
      <c r="W1404" s="176"/>
      <c r="X1404" s="175"/>
      <c r="Y1404" s="175"/>
      <c r="Z1404" s="175"/>
      <c r="AA1404" s="175"/>
      <c r="AC1404" s="175"/>
      <c r="AL1404" s="106"/>
      <c r="AM1404" s="104"/>
      <c r="AN1404" s="104"/>
      <c r="AO1404" s="104"/>
      <c r="AP1404" s="104"/>
      <c r="AQ1404" s="104"/>
      <c r="AR1404" s="104"/>
      <c r="AS1404" s="104"/>
      <c r="AT1404" s="104"/>
      <c r="AU1404" s="104"/>
      <c r="AV1404" s="104"/>
    </row>
    <row r="1405" spans="3:48" x14ac:dyDescent="0.35">
      <c r="C1405" s="176"/>
      <c r="D1405" s="176"/>
      <c r="E1405" s="176"/>
      <c r="F1405" s="176"/>
      <c r="G1405" s="175"/>
      <c r="H1405" s="175"/>
      <c r="I1405" s="175"/>
      <c r="J1405" s="175"/>
      <c r="L1405" s="175"/>
      <c r="T1405" s="176"/>
      <c r="U1405" s="176"/>
      <c r="V1405" s="176"/>
      <c r="W1405" s="176"/>
      <c r="X1405" s="175"/>
      <c r="Y1405" s="175"/>
      <c r="Z1405" s="175"/>
      <c r="AA1405" s="175"/>
      <c r="AC1405" s="175"/>
      <c r="AL1405" s="106"/>
      <c r="AM1405" s="104"/>
      <c r="AN1405" s="104"/>
      <c r="AO1405" s="104"/>
      <c r="AP1405" s="104"/>
      <c r="AQ1405" s="104"/>
      <c r="AR1405" s="104"/>
      <c r="AS1405" s="104"/>
      <c r="AT1405" s="104"/>
      <c r="AU1405" s="104"/>
      <c r="AV1405" s="104"/>
    </row>
    <row r="1406" spans="3:48" x14ac:dyDescent="0.35">
      <c r="C1406" s="176"/>
      <c r="D1406" s="176"/>
      <c r="E1406" s="176"/>
      <c r="F1406" s="176"/>
      <c r="G1406" s="175"/>
      <c r="H1406" s="175"/>
      <c r="I1406" s="175"/>
      <c r="J1406" s="175"/>
      <c r="L1406" s="175"/>
      <c r="T1406" s="176"/>
      <c r="U1406" s="176"/>
      <c r="V1406" s="176"/>
      <c r="W1406" s="176"/>
      <c r="X1406" s="175"/>
      <c r="Y1406" s="175"/>
      <c r="Z1406" s="175"/>
      <c r="AA1406" s="175"/>
      <c r="AC1406" s="175"/>
      <c r="AL1406" s="106"/>
      <c r="AM1406" s="104"/>
      <c r="AN1406" s="104"/>
      <c r="AO1406" s="104"/>
      <c r="AP1406" s="104"/>
      <c r="AQ1406" s="104"/>
      <c r="AR1406" s="104"/>
      <c r="AS1406" s="104"/>
      <c r="AT1406" s="104"/>
      <c r="AU1406" s="104"/>
      <c r="AV1406" s="104"/>
    </row>
    <row r="1407" spans="3:48" x14ac:dyDescent="0.35">
      <c r="C1407" s="176"/>
      <c r="D1407" s="176"/>
      <c r="E1407" s="176"/>
      <c r="F1407" s="176"/>
      <c r="G1407" s="175"/>
      <c r="H1407" s="175"/>
      <c r="I1407" s="175"/>
      <c r="J1407" s="175"/>
      <c r="L1407" s="175"/>
      <c r="T1407" s="176"/>
      <c r="U1407" s="176"/>
      <c r="V1407" s="176"/>
      <c r="W1407" s="176"/>
      <c r="X1407" s="175"/>
      <c r="Y1407" s="175"/>
      <c r="Z1407" s="175"/>
      <c r="AA1407" s="175"/>
      <c r="AC1407" s="175"/>
      <c r="AL1407" s="106"/>
      <c r="AM1407" s="104"/>
      <c r="AN1407" s="104"/>
      <c r="AO1407" s="104"/>
      <c r="AP1407" s="104"/>
      <c r="AQ1407" s="104"/>
      <c r="AR1407" s="104"/>
      <c r="AS1407" s="104"/>
      <c r="AT1407" s="104"/>
      <c r="AU1407" s="104"/>
      <c r="AV1407" s="104"/>
    </row>
    <row r="1408" spans="3:48" x14ac:dyDescent="0.35">
      <c r="C1408" s="176"/>
      <c r="D1408" s="176"/>
      <c r="E1408" s="176"/>
      <c r="F1408" s="176"/>
      <c r="G1408" s="175"/>
      <c r="H1408" s="175"/>
      <c r="I1408" s="175"/>
      <c r="J1408" s="175"/>
      <c r="L1408" s="175"/>
      <c r="T1408" s="176"/>
      <c r="U1408" s="176"/>
      <c r="V1408" s="176"/>
      <c r="W1408" s="176"/>
      <c r="X1408" s="175"/>
      <c r="Y1408" s="175"/>
      <c r="Z1408" s="175"/>
      <c r="AA1408" s="175"/>
      <c r="AC1408" s="175"/>
      <c r="AL1408" s="106"/>
      <c r="AM1408" s="104"/>
      <c r="AN1408" s="104"/>
      <c r="AO1408" s="104"/>
      <c r="AP1408" s="104"/>
      <c r="AQ1408" s="104"/>
      <c r="AR1408" s="104"/>
      <c r="AS1408" s="104"/>
      <c r="AT1408" s="104"/>
      <c r="AU1408" s="104"/>
      <c r="AV1408" s="104"/>
    </row>
    <row r="1409" spans="3:48" x14ac:dyDescent="0.35">
      <c r="C1409" s="176"/>
      <c r="D1409" s="176"/>
      <c r="E1409" s="176"/>
      <c r="F1409" s="176"/>
      <c r="G1409" s="175"/>
      <c r="H1409" s="175"/>
      <c r="I1409" s="175"/>
      <c r="J1409" s="175"/>
      <c r="L1409" s="175"/>
      <c r="T1409" s="176"/>
      <c r="U1409" s="176"/>
      <c r="V1409" s="176"/>
      <c r="W1409" s="176"/>
      <c r="X1409" s="175"/>
      <c r="Y1409" s="175"/>
      <c r="Z1409" s="175"/>
      <c r="AA1409" s="175"/>
      <c r="AC1409" s="175"/>
      <c r="AL1409" s="106"/>
      <c r="AM1409" s="104"/>
      <c r="AN1409" s="104"/>
      <c r="AO1409" s="104"/>
      <c r="AP1409" s="104"/>
      <c r="AQ1409" s="104"/>
      <c r="AR1409" s="104"/>
      <c r="AS1409" s="104"/>
      <c r="AT1409" s="104"/>
      <c r="AU1409" s="104"/>
      <c r="AV1409" s="104"/>
    </row>
    <row r="1410" spans="3:48" x14ac:dyDescent="0.35">
      <c r="C1410" s="176"/>
      <c r="D1410" s="176"/>
      <c r="E1410" s="176"/>
      <c r="F1410" s="176"/>
      <c r="G1410" s="175"/>
      <c r="H1410" s="175"/>
      <c r="I1410" s="175"/>
      <c r="J1410" s="175"/>
      <c r="L1410" s="175"/>
      <c r="T1410" s="176"/>
      <c r="U1410" s="176"/>
      <c r="V1410" s="176"/>
      <c r="W1410" s="176"/>
      <c r="X1410" s="175"/>
      <c r="Y1410" s="175"/>
      <c r="Z1410" s="175"/>
      <c r="AA1410" s="175"/>
      <c r="AC1410" s="175"/>
      <c r="AL1410" s="106"/>
      <c r="AM1410" s="104"/>
      <c r="AN1410" s="104"/>
      <c r="AO1410" s="104"/>
      <c r="AP1410" s="104"/>
      <c r="AQ1410" s="104"/>
      <c r="AR1410" s="104"/>
      <c r="AS1410" s="104"/>
      <c r="AT1410" s="104"/>
      <c r="AU1410" s="104"/>
      <c r="AV1410" s="104"/>
    </row>
    <row r="1411" spans="3:48" x14ac:dyDescent="0.35">
      <c r="C1411" s="176"/>
      <c r="D1411" s="176"/>
      <c r="E1411" s="176"/>
      <c r="F1411" s="176"/>
      <c r="G1411" s="175"/>
      <c r="H1411" s="175"/>
      <c r="I1411" s="175"/>
      <c r="J1411" s="175"/>
      <c r="L1411" s="175"/>
      <c r="T1411" s="176"/>
      <c r="U1411" s="176"/>
      <c r="V1411" s="176"/>
      <c r="W1411" s="176"/>
      <c r="X1411" s="175"/>
      <c r="Y1411" s="175"/>
      <c r="Z1411" s="175"/>
      <c r="AA1411" s="175"/>
      <c r="AC1411" s="175"/>
      <c r="AL1411" s="106"/>
      <c r="AM1411" s="104"/>
      <c r="AN1411" s="104"/>
      <c r="AO1411" s="104"/>
      <c r="AP1411" s="104"/>
      <c r="AQ1411" s="104"/>
      <c r="AR1411" s="104"/>
      <c r="AS1411" s="104"/>
      <c r="AT1411" s="104"/>
      <c r="AU1411" s="104"/>
      <c r="AV1411" s="104"/>
    </row>
    <row r="1412" spans="3:48" x14ac:dyDescent="0.35">
      <c r="C1412" s="176"/>
      <c r="D1412" s="176"/>
      <c r="E1412" s="176"/>
      <c r="F1412" s="176"/>
      <c r="G1412" s="175"/>
      <c r="H1412" s="175"/>
      <c r="I1412" s="175"/>
      <c r="J1412" s="175"/>
      <c r="L1412" s="175"/>
      <c r="T1412" s="176"/>
      <c r="U1412" s="176"/>
      <c r="V1412" s="176"/>
      <c r="W1412" s="176"/>
      <c r="X1412" s="175"/>
      <c r="Y1412" s="175"/>
      <c r="Z1412" s="175"/>
      <c r="AA1412" s="175"/>
      <c r="AC1412" s="175"/>
      <c r="AL1412" s="106"/>
      <c r="AM1412" s="104"/>
      <c r="AN1412" s="104"/>
      <c r="AO1412" s="104"/>
      <c r="AP1412" s="104"/>
      <c r="AQ1412" s="104"/>
      <c r="AR1412" s="104"/>
      <c r="AS1412" s="104"/>
      <c r="AT1412" s="104"/>
      <c r="AU1412" s="104"/>
      <c r="AV1412" s="104"/>
    </row>
    <row r="1413" spans="3:48" x14ac:dyDescent="0.35">
      <c r="C1413" s="176"/>
      <c r="D1413" s="176"/>
      <c r="E1413" s="176"/>
      <c r="F1413" s="176"/>
      <c r="G1413" s="175"/>
      <c r="H1413" s="175"/>
      <c r="I1413" s="175"/>
      <c r="J1413" s="175"/>
      <c r="L1413" s="175"/>
      <c r="T1413" s="176"/>
      <c r="U1413" s="176"/>
      <c r="V1413" s="176"/>
      <c r="W1413" s="176"/>
      <c r="X1413" s="175"/>
      <c r="Y1413" s="175"/>
      <c r="Z1413" s="175"/>
      <c r="AA1413" s="175"/>
      <c r="AC1413" s="175"/>
      <c r="AL1413" s="106"/>
      <c r="AM1413" s="104"/>
      <c r="AN1413" s="104"/>
      <c r="AO1413" s="104"/>
      <c r="AP1413" s="104"/>
      <c r="AQ1413" s="104"/>
      <c r="AR1413" s="104"/>
      <c r="AS1413" s="104"/>
      <c r="AT1413" s="104"/>
      <c r="AU1413" s="104"/>
      <c r="AV1413" s="104"/>
    </row>
    <row r="1414" spans="3:48" x14ac:dyDescent="0.35">
      <c r="C1414" s="176"/>
      <c r="D1414" s="176"/>
      <c r="E1414" s="176"/>
      <c r="F1414" s="176"/>
      <c r="G1414" s="175"/>
      <c r="H1414" s="175"/>
      <c r="I1414" s="175"/>
      <c r="J1414" s="175"/>
      <c r="L1414" s="175"/>
      <c r="T1414" s="176"/>
      <c r="U1414" s="176"/>
      <c r="V1414" s="176"/>
      <c r="W1414" s="176"/>
      <c r="X1414" s="175"/>
      <c r="Y1414" s="175"/>
      <c r="Z1414" s="175"/>
      <c r="AA1414" s="175"/>
      <c r="AC1414" s="175"/>
      <c r="AL1414" s="106"/>
      <c r="AM1414" s="104"/>
      <c r="AN1414" s="104"/>
      <c r="AO1414" s="104"/>
      <c r="AP1414" s="104"/>
      <c r="AQ1414" s="104"/>
      <c r="AR1414" s="104"/>
      <c r="AS1414" s="104"/>
      <c r="AT1414" s="104"/>
      <c r="AU1414" s="104"/>
      <c r="AV1414" s="104"/>
    </row>
    <row r="1415" spans="3:48" x14ac:dyDescent="0.35">
      <c r="C1415" s="176"/>
      <c r="D1415" s="176"/>
      <c r="E1415" s="176"/>
      <c r="F1415" s="176"/>
      <c r="G1415" s="175"/>
      <c r="H1415" s="175"/>
      <c r="I1415" s="175"/>
      <c r="J1415" s="175"/>
      <c r="L1415" s="175"/>
      <c r="T1415" s="176"/>
      <c r="U1415" s="176"/>
      <c r="V1415" s="176"/>
      <c r="W1415" s="176"/>
      <c r="X1415" s="175"/>
      <c r="Y1415" s="175"/>
      <c r="Z1415" s="175"/>
      <c r="AA1415" s="175"/>
      <c r="AC1415" s="175"/>
      <c r="AL1415" s="106"/>
      <c r="AM1415" s="104"/>
      <c r="AN1415" s="104"/>
      <c r="AO1415" s="104"/>
      <c r="AP1415" s="104"/>
      <c r="AQ1415" s="104"/>
      <c r="AR1415" s="104"/>
      <c r="AS1415" s="104"/>
      <c r="AT1415" s="104"/>
      <c r="AU1415" s="104"/>
      <c r="AV1415" s="104"/>
    </row>
    <row r="1416" spans="3:48" x14ac:dyDescent="0.35">
      <c r="C1416" s="176"/>
      <c r="D1416" s="176"/>
      <c r="E1416" s="176"/>
      <c r="F1416" s="176"/>
      <c r="G1416" s="175"/>
      <c r="H1416" s="175"/>
      <c r="I1416" s="175"/>
      <c r="J1416" s="175"/>
      <c r="L1416" s="175"/>
      <c r="T1416" s="176"/>
      <c r="U1416" s="176"/>
      <c r="V1416" s="176"/>
      <c r="W1416" s="176"/>
      <c r="X1416" s="175"/>
      <c r="Y1416" s="175"/>
      <c r="Z1416" s="175"/>
      <c r="AA1416" s="175"/>
      <c r="AC1416" s="175"/>
      <c r="AL1416" s="106"/>
      <c r="AM1416" s="104"/>
      <c r="AN1416" s="104"/>
      <c r="AO1416" s="104"/>
      <c r="AP1416" s="104"/>
      <c r="AQ1416" s="104"/>
      <c r="AR1416" s="104"/>
      <c r="AS1416" s="104"/>
      <c r="AT1416" s="104"/>
      <c r="AU1416" s="104"/>
      <c r="AV1416" s="104"/>
    </row>
    <row r="1417" spans="3:48" x14ac:dyDescent="0.35">
      <c r="C1417" s="176"/>
      <c r="D1417" s="176"/>
      <c r="E1417" s="176"/>
      <c r="F1417" s="176"/>
      <c r="G1417" s="175"/>
      <c r="H1417" s="175"/>
      <c r="I1417" s="175"/>
      <c r="J1417" s="175"/>
      <c r="L1417" s="175"/>
      <c r="T1417" s="176"/>
      <c r="U1417" s="176"/>
      <c r="V1417" s="176"/>
      <c r="W1417" s="176"/>
      <c r="X1417" s="175"/>
      <c r="Y1417" s="175"/>
      <c r="Z1417" s="175"/>
      <c r="AA1417" s="175"/>
      <c r="AC1417" s="175"/>
      <c r="AL1417" s="106"/>
      <c r="AM1417" s="104"/>
      <c r="AN1417" s="104"/>
      <c r="AO1417" s="104"/>
      <c r="AP1417" s="104"/>
      <c r="AQ1417" s="104"/>
      <c r="AR1417" s="104"/>
      <c r="AS1417" s="104"/>
      <c r="AT1417" s="104"/>
      <c r="AU1417" s="104"/>
      <c r="AV1417" s="104"/>
    </row>
    <row r="1418" spans="3:48" x14ac:dyDescent="0.35">
      <c r="C1418" s="176"/>
      <c r="D1418" s="176"/>
      <c r="E1418" s="176"/>
      <c r="F1418" s="176"/>
      <c r="G1418" s="175"/>
      <c r="H1418" s="175"/>
      <c r="I1418" s="175"/>
      <c r="J1418" s="175"/>
      <c r="L1418" s="175"/>
      <c r="T1418" s="176"/>
      <c r="U1418" s="176"/>
      <c r="V1418" s="176"/>
      <c r="W1418" s="176"/>
      <c r="X1418" s="175"/>
      <c r="Y1418" s="175"/>
      <c r="Z1418" s="175"/>
      <c r="AA1418" s="175"/>
      <c r="AC1418" s="175"/>
      <c r="AL1418" s="106"/>
      <c r="AM1418" s="104"/>
      <c r="AN1418" s="104"/>
      <c r="AO1418" s="104"/>
      <c r="AP1418" s="104"/>
      <c r="AQ1418" s="104"/>
      <c r="AR1418" s="104"/>
      <c r="AS1418" s="104"/>
      <c r="AT1418" s="104"/>
      <c r="AU1418" s="104"/>
      <c r="AV1418" s="104"/>
    </row>
    <row r="1419" spans="3:48" x14ac:dyDescent="0.35">
      <c r="C1419" s="176"/>
      <c r="D1419" s="176"/>
      <c r="E1419" s="176"/>
      <c r="F1419" s="176"/>
      <c r="G1419" s="175"/>
      <c r="H1419" s="175"/>
      <c r="I1419" s="175"/>
      <c r="J1419" s="175"/>
      <c r="L1419" s="175"/>
      <c r="T1419" s="176"/>
      <c r="U1419" s="176"/>
      <c r="V1419" s="176"/>
      <c r="W1419" s="176"/>
      <c r="X1419" s="175"/>
      <c r="Y1419" s="175"/>
      <c r="Z1419" s="175"/>
      <c r="AA1419" s="175"/>
      <c r="AC1419" s="175"/>
      <c r="AL1419" s="106"/>
      <c r="AM1419" s="104"/>
      <c r="AN1419" s="104"/>
      <c r="AO1419" s="104"/>
      <c r="AP1419" s="104"/>
      <c r="AQ1419" s="104"/>
      <c r="AR1419" s="104"/>
      <c r="AS1419" s="104"/>
      <c r="AT1419" s="104"/>
      <c r="AU1419" s="104"/>
      <c r="AV1419" s="104"/>
    </row>
    <row r="1420" spans="3:48" x14ac:dyDescent="0.35">
      <c r="C1420" s="176"/>
      <c r="D1420" s="176"/>
      <c r="E1420" s="176"/>
      <c r="F1420" s="176"/>
      <c r="G1420" s="175"/>
      <c r="H1420" s="175"/>
      <c r="I1420" s="175"/>
      <c r="J1420" s="175"/>
      <c r="L1420" s="175"/>
      <c r="T1420" s="176"/>
      <c r="U1420" s="176"/>
      <c r="V1420" s="176"/>
      <c r="W1420" s="176"/>
      <c r="X1420" s="175"/>
      <c r="Y1420" s="175"/>
      <c r="Z1420" s="175"/>
      <c r="AA1420" s="175"/>
      <c r="AC1420" s="175"/>
      <c r="AL1420" s="106"/>
      <c r="AM1420" s="104"/>
      <c r="AN1420" s="104"/>
      <c r="AO1420" s="104"/>
      <c r="AP1420" s="104"/>
      <c r="AQ1420" s="104"/>
      <c r="AR1420" s="104"/>
      <c r="AS1420" s="104"/>
      <c r="AT1420" s="104"/>
      <c r="AU1420" s="104"/>
      <c r="AV1420" s="104"/>
    </row>
    <row r="1421" spans="3:48" x14ac:dyDescent="0.35">
      <c r="C1421" s="176"/>
      <c r="D1421" s="176"/>
      <c r="E1421" s="176"/>
      <c r="F1421" s="176"/>
      <c r="G1421" s="175"/>
      <c r="H1421" s="175"/>
      <c r="I1421" s="175"/>
      <c r="J1421" s="175"/>
      <c r="L1421" s="175"/>
      <c r="T1421" s="176"/>
      <c r="U1421" s="176"/>
      <c r="V1421" s="176"/>
      <c r="W1421" s="176"/>
      <c r="X1421" s="175"/>
      <c r="Y1421" s="175"/>
      <c r="Z1421" s="175"/>
      <c r="AA1421" s="175"/>
      <c r="AC1421" s="175"/>
      <c r="AL1421" s="106"/>
      <c r="AM1421" s="104"/>
      <c r="AN1421" s="104"/>
      <c r="AO1421" s="104"/>
      <c r="AP1421" s="104"/>
      <c r="AQ1421" s="104"/>
      <c r="AR1421" s="104"/>
      <c r="AS1421" s="104"/>
      <c r="AT1421" s="104"/>
      <c r="AU1421" s="104"/>
      <c r="AV1421" s="104"/>
    </row>
    <row r="1422" spans="3:48" x14ac:dyDescent="0.35">
      <c r="C1422" s="176"/>
      <c r="D1422" s="176"/>
      <c r="E1422" s="176"/>
      <c r="F1422" s="176"/>
      <c r="G1422" s="175"/>
      <c r="H1422" s="175"/>
      <c r="I1422" s="175"/>
      <c r="J1422" s="175"/>
      <c r="L1422" s="175"/>
      <c r="T1422" s="176"/>
      <c r="U1422" s="176"/>
      <c r="V1422" s="176"/>
      <c r="W1422" s="176"/>
      <c r="X1422" s="175"/>
      <c r="Y1422" s="175"/>
      <c r="Z1422" s="175"/>
      <c r="AA1422" s="175"/>
      <c r="AC1422" s="175"/>
      <c r="AL1422" s="106"/>
      <c r="AM1422" s="104"/>
      <c r="AN1422" s="104"/>
      <c r="AO1422" s="104"/>
      <c r="AP1422" s="104"/>
      <c r="AQ1422" s="104"/>
      <c r="AR1422" s="104"/>
      <c r="AS1422" s="104"/>
      <c r="AT1422" s="104"/>
      <c r="AU1422" s="104"/>
      <c r="AV1422" s="104"/>
    </row>
    <row r="1423" spans="3:48" x14ac:dyDescent="0.35">
      <c r="C1423" s="176"/>
      <c r="D1423" s="176"/>
      <c r="E1423" s="176"/>
      <c r="F1423" s="176"/>
      <c r="G1423" s="175"/>
      <c r="H1423" s="175"/>
      <c r="I1423" s="175"/>
      <c r="J1423" s="175"/>
      <c r="L1423" s="175"/>
      <c r="T1423" s="176"/>
      <c r="U1423" s="176"/>
      <c r="V1423" s="176"/>
      <c r="W1423" s="176"/>
      <c r="X1423" s="175"/>
      <c r="Y1423" s="175"/>
      <c r="Z1423" s="175"/>
      <c r="AA1423" s="175"/>
      <c r="AC1423" s="175"/>
      <c r="AL1423" s="106"/>
      <c r="AM1423" s="104"/>
      <c r="AN1423" s="104"/>
      <c r="AO1423" s="104"/>
      <c r="AP1423" s="104"/>
      <c r="AQ1423" s="104"/>
      <c r="AR1423" s="104"/>
      <c r="AS1423" s="104"/>
      <c r="AT1423" s="104"/>
      <c r="AU1423" s="104"/>
      <c r="AV1423" s="104"/>
    </row>
    <row r="1424" spans="3:48" x14ac:dyDescent="0.35">
      <c r="C1424" s="176"/>
      <c r="D1424" s="176"/>
      <c r="E1424" s="176"/>
      <c r="F1424" s="176"/>
      <c r="G1424" s="175"/>
      <c r="H1424" s="175"/>
      <c r="I1424" s="175"/>
      <c r="J1424" s="175"/>
      <c r="L1424" s="175"/>
      <c r="T1424" s="176"/>
      <c r="U1424" s="176"/>
      <c r="V1424" s="176"/>
      <c r="W1424" s="176"/>
      <c r="X1424" s="175"/>
      <c r="Y1424" s="175"/>
      <c r="Z1424" s="175"/>
      <c r="AA1424" s="175"/>
      <c r="AC1424" s="175"/>
      <c r="AL1424" s="106"/>
      <c r="AM1424" s="104"/>
      <c r="AN1424" s="104"/>
      <c r="AO1424" s="104"/>
      <c r="AP1424" s="104"/>
      <c r="AQ1424" s="104"/>
      <c r="AR1424" s="104"/>
      <c r="AS1424" s="104"/>
      <c r="AT1424" s="104"/>
      <c r="AU1424" s="104"/>
      <c r="AV1424" s="104"/>
    </row>
    <row r="1425" spans="3:48" x14ac:dyDescent="0.35">
      <c r="C1425" s="176"/>
      <c r="D1425" s="176"/>
      <c r="E1425" s="176"/>
      <c r="F1425" s="176"/>
      <c r="G1425" s="175"/>
      <c r="H1425" s="175"/>
      <c r="I1425" s="175"/>
      <c r="J1425" s="175"/>
      <c r="L1425" s="175"/>
      <c r="T1425" s="176"/>
      <c r="U1425" s="176"/>
      <c r="V1425" s="176"/>
      <c r="W1425" s="176"/>
      <c r="X1425" s="175"/>
      <c r="Y1425" s="175"/>
      <c r="Z1425" s="175"/>
      <c r="AA1425" s="175"/>
      <c r="AC1425" s="175"/>
      <c r="AL1425" s="106"/>
      <c r="AM1425" s="104"/>
      <c r="AN1425" s="104"/>
      <c r="AO1425" s="104"/>
      <c r="AP1425" s="104"/>
      <c r="AQ1425" s="104"/>
      <c r="AR1425" s="104"/>
      <c r="AS1425" s="104"/>
      <c r="AT1425" s="104"/>
      <c r="AU1425" s="104"/>
      <c r="AV1425" s="104"/>
    </row>
    <row r="1426" spans="3:48" x14ac:dyDescent="0.35">
      <c r="C1426" s="176"/>
      <c r="D1426" s="176"/>
      <c r="E1426" s="176"/>
      <c r="F1426" s="176"/>
      <c r="G1426" s="175"/>
      <c r="H1426" s="175"/>
      <c r="I1426" s="175"/>
      <c r="J1426" s="175"/>
      <c r="L1426" s="175"/>
      <c r="T1426" s="176"/>
      <c r="U1426" s="176"/>
      <c r="V1426" s="176"/>
      <c r="W1426" s="176"/>
      <c r="X1426" s="175"/>
      <c r="Y1426" s="175"/>
      <c r="Z1426" s="175"/>
      <c r="AA1426" s="175"/>
      <c r="AC1426" s="175"/>
      <c r="AL1426" s="106"/>
      <c r="AM1426" s="104"/>
      <c r="AN1426" s="104"/>
      <c r="AO1426" s="104"/>
      <c r="AP1426" s="104"/>
      <c r="AQ1426" s="104"/>
      <c r="AR1426" s="104"/>
      <c r="AS1426" s="104"/>
      <c r="AT1426" s="104"/>
      <c r="AU1426" s="104"/>
      <c r="AV1426" s="104"/>
    </row>
    <row r="1427" spans="3:48" x14ac:dyDescent="0.35">
      <c r="C1427" s="176"/>
      <c r="D1427" s="176"/>
      <c r="E1427" s="176"/>
      <c r="F1427" s="176"/>
      <c r="G1427" s="175"/>
      <c r="H1427" s="175"/>
      <c r="I1427" s="175"/>
      <c r="J1427" s="175"/>
      <c r="L1427" s="175"/>
      <c r="T1427" s="176"/>
      <c r="U1427" s="176"/>
      <c r="V1427" s="176"/>
      <c r="W1427" s="176"/>
      <c r="X1427" s="175"/>
      <c r="Y1427" s="175"/>
      <c r="Z1427" s="175"/>
      <c r="AA1427" s="175"/>
      <c r="AC1427" s="175"/>
      <c r="AL1427" s="106"/>
      <c r="AM1427" s="104"/>
      <c r="AN1427" s="104"/>
      <c r="AO1427" s="104"/>
      <c r="AP1427" s="104"/>
      <c r="AQ1427" s="104"/>
      <c r="AR1427" s="104"/>
      <c r="AS1427" s="104"/>
      <c r="AT1427" s="104"/>
      <c r="AU1427" s="104"/>
      <c r="AV1427" s="104"/>
    </row>
    <row r="1428" spans="3:48" x14ac:dyDescent="0.35">
      <c r="C1428" s="176"/>
      <c r="D1428" s="176"/>
      <c r="E1428" s="176"/>
      <c r="F1428" s="176"/>
      <c r="G1428" s="175"/>
      <c r="H1428" s="175"/>
      <c r="I1428" s="175"/>
      <c r="J1428" s="175"/>
      <c r="L1428" s="175"/>
      <c r="T1428" s="176"/>
      <c r="U1428" s="176"/>
      <c r="V1428" s="176"/>
      <c r="W1428" s="176"/>
      <c r="X1428" s="175"/>
      <c r="Y1428" s="175"/>
      <c r="Z1428" s="175"/>
      <c r="AA1428" s="175"/>
      <c r="AC1428" s="175"/>
      <c r="AL1428" s="106"/>
      <c r="AM1428" s="104"/>
      <c r="AN1428" s="104"/>
      <c r="AO1428" s="104"/>
      <c r="AP1428" s="104"/>
      <c r="AQ1428" s="104"/>
      <c r="AR1428" s="104"/>
      <c r="AS1428" s="104"/>
      <c r="AT1428" s="104"/>
      <c r="AU1428" s="104"/>
      <c r="AV1428" s="104"/>
    </row>
    <row r="1429" spans="3:48" x14ac:dyDescent="0.35">
      <c r="C1429" s="176"/>
      <c r="D1429" s="176"/>
      <c r="E1429" s="176"/>
      <c r="F1429" s="176"/>
      <c r="G1429" s="175"/>
      <c r="H1429" s="175"/>
      <c r="I1429" s="175"/>
      <c r="J1429" s="175"/>
      <c r="L1429" s="175"/>
      <c r="T1429" s="176"/>
      <c r="U1429" s="176"/>
      <c r="V1429" s="176"/>
      <c r="W1429" s="176"/>
      <c r="X1429" s="175"/>
      <c r="Y1429" s="175"/>
      <c r="Z1429" s="175"/>
      <c r="AA1429" s="175"/>
      <c r="AC1429" s="175"/>
      <c r="AL1429" s="106"/>
      <c r="AM1429" s="104"/>
      <c r="AN1429" s="104"/>
      <c r="AO1429" s="104"/>
      <c r="AP1429" s="104"/>
      <c r="AQ1429" s="104"/>
      <c r="AR1429" s="104"/>
      <c r="AS1429" s="104"/>
      <c r="AT1429" s="104"/>
      <c r="AU1429" s="104"/>
      <c r="AV1429" s="104"/>
    </row>
    <row r="1430" spans="3:48" x14ac:dyDescent="0.35">
      <c r="C1430" s="176"/>
      <c r="D1430" s="176"/>
      <c r="E1430" s="176"/>
      <c r="F1430" s="176"/>
      <c r="G1430" s="175"/>
      <c r="H1430" s="175"/>
      <c r="I1430" s="175"/>
      <c r="J1430" s="175"/>
      <c r="L1430" s="175"/>
      <c r="T1430" s="176"/>
      <c r="U1430" s="176"/>
      <c r="V1430" s="176"/>
      <c r="W1430" s="176"/>
      <c r="X1430" s="175"/>
      <c r="Y1430" s="175"/>
      <c r="Z1430" s="175"/>
      <c r="AA1430" s="175"/>
      <c r="AC1430" s="175"/>
      <c r="AL1430" s="106"/>
      <c r="AM1430" s="104"/>
      <c r="AN1430" s="104"/>
      <c r="AO1430" s="104"/>
      <c r="AP1430" s="104"/>
      <c r="AQ1430" s="104"/>
      <c r="AR1430" s="104"/>
      <c r="AS1430" s="104"/>
      <c r="AT1430" s="104"/>
      <c r="AU1430" s="104"/>
      <c r="AV1430" s="104"/>
    </row>
    <row r="1431" spans="3:48" x14ac:dyDescent="0.35">
      <c r="C1431" s="176"/>
      <c r="D1431" s="176"/>
      <c r="E1431" s="176"/>
      <c r="F1431" s="176"/>
      <c r="G1431" s="175"/>
      <c r="H1431" s="175"/>
      <c r="I1431" s="175"/>
      <c r="J1431" s="175"/>
      <c r="L1431" s="175"/>
      <c r="T1431" s="176"/>
      <c r="U1431" s="176"/>
      <c r="V1431" s="176"/>
      <c r="W1431" s="176"/>
      <c r="X1431" s="175"/>
      <c r="Y1431" s="175"/>
      <c r="Z1431" s="175"/>
      <c r="AA1431" s="175"/>
      <c r="AC1431" s="175"/>
      <c r="AL1431" s="106"/>
      <c r="AM1431" s="104"/>
      <c r="AN1431" s="104"/>
      <c r="AO1431" s="104"/>
      <c r="AP1431" s="104"/>
      <c r="AQ1431" s="104"/>
      <c r="AR1431" s="104"/>
      <c r="AS1431" s="104"/>
      <c r="AT1431" s="104"/>
      <c r="AU1431" s="104"/>
      <c r="AV1431" s="104"/>
    </row>
    <row r="1432" spans="3:48" x14ac:dyDescent="0.35">
      <c r="C1432" s="176"/>
      <c r="D1432" s="176"/>
      <c r="E1432" s="176"/>
      <c r="F1432" s="176"/>
      <c r="G1432" s="175"/>
      <c r="H1432" s="175"/>
      <c r="I1432" s="175"/>
      <c r="J1432" s="175"/>
      <c r="L1432" s="175"/>
      <c r="T1432" s="176"/>
      <c r="U1432" s="176"/>
      <c r="V1432" s="176"/>
      <c r="W1432" s="176"/>
      <c r="X1432" s="175"/>
      <c r="Y1432" s="175"/>
      <c r="Z1432" s="175"/>
      <c r="AA1432" s="175"/>
      <c r="AC1432" s="175"/>
      <c r="AL1432" s="106"/>
      <c r="AM1432" s="104"/>
      <c r="AN1432" s="104"/>
      <c r="AO1432" s="104"/>
      <c r="AP1432" s="104"/>
      <c r="AQ1432" s="104"/>
      <c r="AR1432" s="104"/>
      <c r="AS1432" s="104"/>
      <c r="AT1432" s="104"/>
      <c r="AU1432" s="104"/>
      <c r="AV1432" s="104"/>
    </row>
    <row r="1433" spans="3:48" x14ac:dyDescent="0.35">
      <c r="C1433" s="176"/>
      <c r="D1433" s="176"/>
      <c r="E1433" s="176"/>
      <c r="F1433" s="176"/>
      <c r="G1433" s="175"/>
      <c r="H1433" s="175"/>
      <c r="I1433" s="175"/>
      <c r="J1433" s="175"/>
      <c r="L1433" s="175"/>
      <c r="T1433" s="176"/>
      <c r="U1433" s="176"/>
      <c r="V1433" s="176"/>
      <c r="W1433" s="176"/>
      <c r="X1433" s="175"/>
      <c r="Y1433" s="175"/>
      <c r="Z1433" s="175"/>
      <c r="AA1433" s="175"/>
      <c r="AC1433" s="175"/>
      <c r="AL1433" s="106"/>
      <c r="AM1433" s="104"/>
      <c r="AN1433" s="104"/>
      <c r="AO1433" s="104"/>
      <c r="AP1433" s="104"/>
      <c r="AQ1433" s="104"/>
      <c r="AR1433" s="104"/>
      <c r="AS1433" s="104"/>
      <c r="AT1433" s="104"/>
      <c r="AU1433" s="104"/>
      <c r="AV1433" s="104"/>
    </row>
    <row r="1434" spans="3:48" x14ac:dyDescent="0.35">
      <c r="C1434" s="176"/>
      <c r="D1434" s="176"/>
      <c r="E1434" s="176"/>
      <c r="F1434" s="176"/>
      <c r="G1434" s="175"/>
      <c r="H1434" s="175"/>
      <c r="I1434" s="175"/>
      <c r="J1434" s="175"/>
      <c r="L1434" s="175"/>
      <c r="T1434" s="176"/>
      <c r="U1434" s="176"/>
      <c r="V1434" s="176"/>
      <c r="W1434" s="176"/>
      <c r="X1434" s="175"/>
      <c r="Y1434" s="175"/>
      <c r="Z1434" s="175"/>
      <c r="AA1434" s="175"/>
      <c r="AC1434" s="175"/>
      <c r="AL1434" s="106"/>
      <c r="AM1434" s="104"/>
      <c r="AN1434" s="104"/>
      <c r="AO1434" s="104"/>
      <c r="AP1434" s="104"/>
      <c r="AQ1434" s="104"/>
      <c r="AR1434" s="104"/>
      <c r="AS1434" s="104"/>
      <c r="AT1434" s="104"/>
      <c r="AU1434" s="104"/>
      <c r="AV1434" s="104"/>
    </row>
    <row r="1435" spans="3:48" x14ac:dyDescent="0.35">
      <c r="C1435" s="176"/>
      <c r="D1435" s="176"/>
      <c r="E1435" s="176"/>
      <c r="F1435" s="176"/>
      <c r="G1435" s="175"/>
      <c r="H1435" s="175"/>
      <c r="I1435" s="175"/>
      <c r="J1435" s="175"/>
      <c r="L1435" s="175"/>
      <c r="T1435" s="176"/>
      <c r="U1435" s="176"/>
      <c r="V1435" s="176"/>
      <c r="W1435" s="176"/>
      <c r="X1435" s="175"/>
      <c r="Y1435" s="175"/>
      <c r="Z1435" s="175"/>
      <c r="AA1435" s="175"/>
      <c r="AC1435" s="175"/>
      <c r="AL1435" s="106"/>
      <c r="AM1435" s="104"/>
      <c r="AN1435" s="104"/>
      <c r="AO1435" s="104"/>
      <c r="AP1435" s="104"/>
      <c r="AQ1435" s="104"/>
      <c r="AR1435" s="104"/>
      <c r="AS1435" s="104"/>
      <c r="AT1435" s="104"/>
      <c r="AU1435" s="104"/>
      <c r="AV1435" s="104"/>
    </row>
    <row r="1436" spans="3:48" x14ac:dyDescent="0.35">
      <c r="C1436" s="176"/>
      <c r="D1436" s="176"/>
      <c r="E1436" s="176"/>
      <c r="F1436" s="176"/>
      <c r="G1436" s="175"/>
      <c r="H1436" s="175"/>
      <c r="I1436" s="175"/>
      <c r="J1436" s="175"/>
      <c r="L1436" s="175"/>
      <c r="T1436" s="176"/>
      <c r="U1436" s="176"/>
      <c r="V1436" s="176"/>
      <c r="W1436" s="176"/>
      <c r="X1436" s="175"/>
      <c r="Y1436" s="175"/>
      <c r="Z1436" s="175"/>
      <c r="AA1436" s="175"/>
      <c r="AC1436" s="175"/>
      <c r="AL1436" s="106"/>
      <c r="AM1436" s="104"/>
      <c r="AN1436" s="104"/>
      <c r="AO1436" s="104"/>
      <c r="AP1436" s="104"/>
      <c r="AQ1436" s="104"/>
      <c r="AR1436" s="104"/>
      <c r="AS1436" s="104"/>
      <c r="AT1436" s="104"/>
      <c r="AU1436" s="104"/>
      <c r="AV1436" s="104"/>
    </row>
    <row r="1437" spans="3:48" x14ac:dyDescent="0.35">
      <c r="C1437" s="176"/>
      <c r="D1437" s="176"/>
      <c r="E1437" s="176"/>
      <c r="F1437" s="176"/>
      <c r="G1437" s="175"/>
      <c r="H1437" s="175"/>
      <c r="I1437" s="175"/>
      <c r="J1437" s="175"/>
      <c r="L1437" s="175"/>
      <c r="T1437" s="176"/>
      <c r="U1437" s="176"/>
      <c r="V1437" s="176"/>
      <c r="W1437" s="176"/>
      <c r="X1437" s="175"/>
      <c r="Y1437" s="175"/>
      <c r="Z1437" s="175"/>
      <c r="AA1437" s="175"/>
      <c r="AC1437" s="175"/>
      <c r="AL1437" s="106"/>
      <c r="AM1437" s="104"/>
      <c r="AN1437" s="104"/>
      <c r="AO1437" s="104"/>
      <c r="AP1437" s="104"/>
      <c r="AQ1437" s="104"/>
      <c r="AR1437" s="104"/>
      <c r="AS1437" s="104"/>
      <c r="AT1437" s="104"/>
      <c r="AU1437" s="104"/>
      <c r="AV1437" s="104"/>
    </row>
    <row r="1438" spans="3:48" x14ac:dyDescent="0.35">
      <c r="C1438" s="176"/>
      <c r="D1438" s="176"/>
      <c r="E1438" s="176"/>
      <c r="F1438" s="176"/>
      <c r="G1438" s="175"/>
      <c r="H1438" s="175"/>
      <c r="I1438" s="175"/>
      <c r="J1438" s="175"/>
      <c r="L1438" s="175"/>
      <c r="T1438" s="176"/>
      <c r="U1438" s="176"/>
      <c r="V1438" s="176"/>
      <c r="W1438" s="176"/>
      <c r="X1438" s="175"/>
      <c r="Y1438" s="175"/>
      <c r="Z1438" s="175"/>
      <c r="AA1438" s="175"/>
      <c r="AC1438" s="175"/>
      <c r="AL1438" s="106"/>
      <c r="AM1438" s="104"/>
      <c r="AN1438" s="104"/>
      <c r="AO1438" s="104"/>
      <c r="AP1438" s="104"/>
      <c r="AQ1438" s="104"/>
      <c r="AR1438" s="104"/>
      <c r="AS1438" s="104"/>
      <c r="AT1438" s="104"/>
      <c r="AU1438" s="104"/>
      <c r="AV1438" s="104"/>
    </row>
    <row r="1439" spans="3:48" x14ac:dyDescent="0.35">
      <c r="C1439" s="176"/>
      <c r="D1439" s="176"/>
      <c r="E1439" s="176"/>
      <c r="F1439" s="176"/>
      <c r="G1439" s="175"/>
      <c r="H1439" s="175"/>
      <c r="I1439" s="175"/>
      <c r="J1439" s="175"/>
      <c r="L1439" s="175"/>
      <c r="T1439" s="176"/>
      <c r="U1439" s="176"/>
      <c r="V1439" s="176"/>
      <c r="W1439" s="176"/>
      <c r="X1439" s="175"/>
      <c r="Y1439" s="175"/>
      <c r="Z1439" s="175"/>
      <c r="AA1439" s="175"/>
      <c r="AC1439" s="175"/>
      <c r="AL1439" s="106"/>
      <c r="AM1439" s="104"/>
      <c r="AN1439" s="104"/>
      <c r="AO1439" s="104"/>
      <c r="AP1439" s="104"/>
      <c r="AQ1439" s="104"/>
      <c r="AR1439" s="104"/>
      <c r="AS1439" s="104"/>
      <c r="AT1439" s="104"/>
      <c r="AU1439" s="104"/>
      <c r="AV1439" s="104"/>
    </row>
    <row r="1440" spans="3:48" x14ac:dyDescent="0.35">
      <c r="C1440" s="176"/>
      <c r="D1440" s="176"/>
      <c r="E1440" s="176"/>
      <c r="F1440" s="176"/>
      <c r="G1440" s="175"/>
      <c r="H1440" s="175"/>
      <c r="I1440" s="175"/>
      <c r="J1440" s="175"/>
      <c r="L1440" s="175"/>
      <c r="T1440" s="176"/>
      <c r="U1440" s="176"/>
      <c r="V1440" s="176"/>
      <c r="W1440" s="176"/>
      <c r="X1440" s="175"/>
      <c r="Y1440" s="175"/>
      <c r="Z1440" s="175"/>
      <c r="AA1440" s="175"/>
      <c r="AC1440" s="175"/>
      <c r="AL1440" s="106"/>
      <c r="AM1440" s="104"/>
      <c r="AN1440" s="104"/>
      <c r="AO1440" s="104"/>
      <c r="AP1440" s="104"/>
      <c r="AQ1440" s="104"/>
      <c r="AR1440" s="104"/>
      <c r="AS1440" s="104"/>
      <c r="AT1440" s="104"/>
      <c r="AU1440" s="104"/>
      <c r="AV1440" s="104"/>
    </row>
    <row r="1441" spans="3:48" x14ac:dyDescent="0.35">
      <c r="C1441" s="176"/>
      <c r="D1441" s="176"/>
      <c r="E1441" s="176"/>
      <c r="F1441" s="176"/>
      <c r="G1441" s="175"/>
      <c r="H1441" s="175"/>
      <c r="I1441" s="175"/>
      <c r="J1441" s="175"/>
      <c r="L1441" s="175"/>
      <c r="T1441" s="176"/>
      <c r="U1441" s="176"/>
      <c r="V1441" s="176"/>
      <c r="W1441" s="176"/>
      <c r="X1441" s="175"/>
      <c r="Y1441" s="175"/>
      <c r="Z1441" s="175"/>
      <c r="AA1441" s="175"/>
      <c r="AC1441" s="175"/>
      <c r="AL1441" s="106"/>
      <c r="AM1441" s="104"/>
      <c r="AN1441" s="104"/>
      <c r="AO1441" s="104"/>
      <c r="AP1441" s="104"/>
      <c r="AQ1441" s="104"/>
      <c r="AR1441" s="104"/>
      <c r="AS1441" s="104"/>
      <c r="AT1441" s="104"/>
      <c r="AU1441" s="104"/>
      <c r="AV1441" s="104"/>
    </row>
    <row r="1442" spans="3:48" x14ac:dyDescent="0.35">
      <c r="C1442" s="176"/>
      <c r="D1442" s="176"/>
      <c r="E1442" s="176"/>
      <c r="F1442" s="176"/>
      <c r="G1442" s="175"/>
      <c r="H1442" s="175"/>
      <c r="I1442" s="175"/>
      <c r="J1442" s="175"/>
      <c r="L1442" s="175"/>
      <c r="T1442" s="176"/>
      <c r="U1442" s="176"/>
      <c r="V1442" s="176"/>
      <c r="W1442" s="176"/>
      <c r="X1442" s="175"/>
      <c r="Y1442" s="175"/>
      <c r="Z1442" s="175"/>
      <c r="AA1442" s="175"/>
      <c r="AC1442" s="175"/>
      <c r="AL1442" s="106"/>
      <c r="AM1442" s="104"/>
      <c r="AN1442" s="104"/>
      <c r="AO1442" s="104"/>
      <c r="AP1442" s="104"/>
      <c r="AQ1442" s="104"/>
      <c r="AR1442" s="104"/>
      <c r="AS1442" s="104"/>
      <c r="AT1442" s="104"/>
      <c r="AU1442" s="104"/>
      <c r="AV1442" s="104"/>
    </row>
    <row r="1443" spans="3:48" x14ac:dyDescent="0.35">
      <c r="C1443" s="176"/>
      <c r="D1443" s="176"/>
      <c r="E1443" s="176"/>
      <c r="F1443" s="176"/>
      <c r="G1443" s="175"/>
      <c r="H1443" s="175"/>
      <c r="I1443" s="175"/>
      <c r="J1443" s="175"/>
      <c r="L1443" s="175"/>
      <c r="T1443" s="176"/>
      <c r="U1443" s="176"/>
      <c r="V1443" s="176"/>
      <c r="W1443" s="176"/>
      <c r="X1443" s="175"/>
      <c r="Y1443" s="175"/>
      <c r="Z1443" s="175"/>
      <c r="AA1443" s="175"/>
      <c r="AC1443" s="175"/>
      <c r="AL1443" s="106"/>
      <c r="AM1443" s="104"/>
      <c r="AN1443" s="104"/>
      <c r="AO1443" s="104"/>
      <c r="AP1443" s="104"/>
      <c r="AQ1443" s="104"/>
      <c r="AR1443" s="104"/>
      <c r="AS1443" s="104"/>
      <c r="AT1443" s="104"/>
      <c r="AU1443" s="104"/>
      <c r="AV1443" s="104"/>
    </row>
    <row r="1444" spans="3:48" x14ac:dyDescent="0.35">
      <c r="C1444" s="176"/>
      <c r="D1444" s="176"/>
      <c r="E1444" s="176"/>
      <c r="F1444" s="176"/>
      <c r="G1444" s="175"/>
      <c r="H1444" s="175"/>
      <c r="I1444" s="175"/>
      <c r="J1444" s="175"/>
      <c r="L1444" s="175"/>
      <c r="T1444" s="176"/>
      <c r="U1444" s="176"/>
      <c r="V1444" s="176"/>
      <c r="W1444" s="176"/>
      <c r="X1444" s="175"/>
      <c r="Y1444" s="175"/>
      <c r="Z1444" s="175"/>
      <c r="AA1444" s="175"/>
      <c r="AC1444" s="175"/>
      <c r="AL1444" s="106"/>
      <c r="AM1444" s="104"/>
      <c r="AN1444" s="104"/>
      <c r="AO1444" s="104"/>
      <c r="AP1444" s="104"/>
      <c r="AQ1444" s="104"/>
      <c r="AR1444" s="104"/>
      <c r="AS1444" s="104"/>
      <c r="AT1444" s="104"/>
      <c r="AU1444" s="104"/>
      <c r="AV1444" s="104"/>
    </row>
    <row r="1445" spans="3:48" x14ac:dyDescent="0.35">
      <c r="C1445" s="176"/>
      <c r="D1445" s="176"/>
      <c r="E1445" s="176"/>
      <c r="F1445" s="176"/>
      <c r="G1445" s="175"/>
      <c r="H1445" s="175"/>
      <c r="I1445" s="175"/>
      <c r="J1445" s="175"/>
      <c r="L1445" s="175"/>
      <c r="T1445" s="176"/>
      <c r="U1445" s="176"/>
      <c r="V1445" s="176"/>
      <c r="W1445" s="176"/>
      <c r="X1445" s="175"/>
      <c r="Y1445" s="175"/>
      <c r="Z1445" s="175"/>
      <c r="AA1445" s="175"/>
      <c r="AC1445" s="175"/>
      <c r="AL1445" s="106"/>
      <c r="AM1445" s="104"/>
      <c r="AN1445" s="104"/>
      <c r="AO1445" s="104"/>
      <c r="AP1445" s="104"/>
      <c r="AQ1445" s="104"/>
      <c r="AR1445" s="104"/>
      <c r="AS1445" s="104"/>
      <c r="AT1445" s="104"/>
      <c r="AU1445" s="104"/>
      <c r="AV1445" s="104"/>
    </row>
    <row r="1446" spans="3:48" x14ac:dyDescent="0.35">
      <c r="C1446" s="176"/>
      <c r="D1446" s="176"/>
      <c r="E1446" s="176"/>
      <c r="F1446" s="176"/>
      <c r="G1446" s="175"/>
      <c r="H1446" s="175"/>
      <c r="I1446" s="175"/>
      <c r="J1446" s="175"/>
      <c r="L1446" s="175"/>
      <c r="T1446" s="176"/>
      <c r="U1446" s="176"/>
      <c r="V1446" s="176"/>
      <c r="W1446" s="176"/>
      <c r="X1446" s="175"/>
      <c r="Y1446" s="175"/>
      <c r="Z1446" s="175"/>
      <c r="AA1446" s="175"/>
      <c r="AC1446" s="175"/>
      <c r="AL1446" s="106"/>
      <c r="AM1446" s="104"/>
      <c r="AN1446" s="104"/>
      <c r="AO1446" s="104"/>
      <c r="AP1446" s="104"/>
      <c r="AQ1446" s="104"/>
      <c r="AR1446" s="104"/>
      <c r="AS1446" s="104"/>
      <c r="AT1446" s="104"/>
      <c r="AU1446" s="104"/>
      <c r="AV1446" s="104"/>
    </row>
    <row r="1447" spans="3:48" x14ac:dyDescent="0.35">
      <c r="C1447" s="176"/>
      <c r="D1447" s="176"/>
      <c r="E1447" s="176"/>
      <c r="F1447" s="176"/>
      <c r="G1447" s="175"/>
      <c r="H1447" s="175"/>
      <c r="I1447" s="175"/>
      <c r="J1447" s="175"/>
      <c r="L1447" s="175"/>
      <c r="T1447" s="176"/>
      <c r="U1447" s="176"/>
      <c r="V1447" s="176"/>
      <c r="W1447" s="176"/>
      <c r="X1447" s="175"/>
      <c r="Y1447" s="175"/>
      <c r="Z1447" s="175"/>
      <c r="AA1447" s="175"/>
      <c r="AC1447" s="175"/>
      <c r="AL1447" s="106"/>
      <c r="AM1447" s="104"/>
      <c r="AN1447" s="104"/>
      <c r="AO1447" s="104"/>
      <c r="AP1447" s="104"/>
      <c r="AQ1447" s="104"/>
      <c r="AR1447" s="104"/>
      <c r="AS1447" s="104"/>
      <c r="AT1447" s="104"/>
      <c r="AU1447" s="104"/>
      <c r="AV1447" s="104"/>
    </row>
    <row r="1448" spans="3:48" x14ac:dyDescent="0.35">
      <c r="C1448" s="176"/>
      <c r="D1448" s="176"/>
      <c r="E1448" s="176"/>
      <c r="F1448" s="176"/>
      <c r="G1448" s="175"/>
      <c r="H1448" s="175"/>
      <c r="I1448" s="175"/>
      <c r="J1448" s="175"/>
      <c r="L1448" s="175"/>
      <c r="T1448" s="176"/>
      <c r="U1448" s="176"/>
      <c r="V1448" s="176"/>
      <c r="W1448" s="176"/>
      <c r="X1448" s="175"/>
      <c r="Y1448" s="175"/>
      <c r="Z1448" s="175"/>
      <c r="AA1448" s="175"/>
      <c r="AC1448" s="175"/>
      <c r="AL1448" s="106"/>
      <c r="AM1448" s="104"/>
      <c r="AN1448" s="104"/>
      <c r="AO1448" s="104"/>
      <c r="AP1448" s="104"/>
      <c r="AQ1448" s="104"/>
      <c r="AR1448" s="104"/>
      <c r="AS1448" s="104"/>
      <c r="AT1448" s="104"/>
      <c r="AU1448" s="104"/>
      <c r="AV1448" s="104"/>
    </row>
    <row r="1449" spans="3:48" x14ac:dyDescent="0.35">
      <c r="C1449" s="176"/>
      <c r="D1449" s="176"/>
      <c r="E1449" s="176"/>
      <c r="F1449" s="176"/>
      <c r="G1449" s="175"/>
      <c r="H1449" s="175"/>
      <c r="I1449" s="175"/>
      <c r="J1449" s="175"/>
      <c r="L1449" s="175"/>
      <c r="T1449" s="176"/>
      <c r="U1449" s="176"/>
      <c r="V1449" s="176"/>
      <c r="W1449" s="176"/>
      <c r="X1449" s="175"/>
      <c r="Y1449" s="175"/>
      <c r="Z1449" s="175"/>
      <c r="AA1449" s="175"/>
      <c r="AC1449" s="175"/>
      <c r="AL1449" s="106"/>
      <c r="AM1449" s="104"/>
      <c r="AN1449" s="104"/>
      <c r="AO1449" s="104"/>
      <c r="AP1449" s="104"/>
      <c r="AQ1449" s="104"/>
      <c r="AR1449" s="104"/>
      <c r="AS1449" s="104"/>
      <c r="AT1449" s="104"/>
      <c r="AU1449" s="104"/>
      <c r="AV1449" s="104"/>
    </row>
    <row r="1450" spans="3:48" x14ac:dyDescent="0.35">
      <c r="C1450" s="176"/>
      <c r="D1450" s="176"/>
      <c r="E1450" s="176"/>
      <c r="F1450" s="176"/>
      <c r="G1450" s="175"/>
      <c r="H1450" s="175"/>
      <c r="I1450" s="175"/>
      <c r="J1450" s="175"/>
      <c r="L1450" s="175"/>
      <c r="T1450" s="176"/>
      <c r="U1450" s="176"/>
      <c r="V1450" s="176"/>
      <c r="W1450" s="176"/>
      <c r="X1450" s="175"/>
      <c r="Y1450" s="175"/>
      <c r="Z1450" s="175"/>
      <c r="AA1450" s="175"/>
      <c r="AC1450" s="175"/>
      <c r="AL1450" s="106"/>
      <c r="AM1450" s="104"/>
      <c r="AN1450" s="104"/>
      <c r="AO1450" s="104"/>
      <c r="AP1450" s="104"/>
      <c r="AQ1450" s="104"/>
      <c r="AR1450" s="104"/>
      <c r="AS1450" s="104"/>
      <c r="AT1450" s="104"/>
      <c r="AU1450" s="104"/>
      <c r="AV1450" s="104"/>
    </row>
    <row r="1451" spans="3:48" x14ac:dyDescent="0.35">
      <c r="C1451" s="176"/>
      <c r="D1451" s="176"/>
      <c r="E1451" s="176"/>
      <c r="F1451" s="176"/>
      <c r="G1451" s="175"/>
      <c r="H1451" s="175"/>
      <c r="I1451" s="175"/>
      <c r="J1451" s="175"/>
      <c r="L1451" s="175"/>
      <c r="T1451" s="176"/>
      <c r="U1451" s="176"/>
      <c r="V1451" s="176"/>
      <c r="W1451" s="176"/>
      <c r="X1451" s="175"/>
      <c r="Y1451" s="175"/>
      <c r="Z1451" s="175"/>
      <c r="AA1451" s="175"/>
      <c r="AC1451" s="175"/>
      <c r="AL1451" s="106"/>
      <c r="AM1451" s="104"/>
      <c r="AN1451" s="104"/>
      <c r="AO1451" s="104"/>
      <c r="AP1451" s="104"/>
      <c r="AQ1451" s="104"/>
      <c r="AR1451" s="104"/>
      <c r="AS1451" s="104"/>
      <c r="AT1451" s="104"/>
      <c r="AU1451" s="104"/>
      <c r="AV1451" s="104"/>
    </row>
    <row r="1452" spans="3:48" x14ac:dyDescent="0.35">
      <c r="C1452" s="176"/>
      <c r="D1452" s="176"/>
      <c r="E1452" s="176"/>
      <c r="F1452" s="176"/>
      <c r="G1452" s="175"/>
      <c r="H1452" s="175"/>
      <c r="I1452" s="175"/>
      <c r="J1452" s="175"/>
      <c r="L1452" s="175"/>
      <c r="T1452" s="176"/>
      <c r="U1452" s="176"/>
      <c r="V1452" s="176"/>
      <c r="W1452" s="176"/>
      <c r="X1452" s="175"/>
      <c r="Y1452" s="175"/>
      <c r="Z1452" s="175"/>
      <c r="AA1452" s="175"/>
      <c r="AC1452" s="175"/>
      <c r="AL1452" s="106"/>
      <c r="AM1452" s="104"/>
      <c r="AN1452" s="104"/>
      <c r="AO1452" s="104"/>
      <c r="AP1452" s="104"/>
      <c r="AQ1452" s="104"/>
      <c r="AR1452" s="104"/>
      <c r="AS1452" s="104"/>
      <c r="AT1452" s="104"/>
      <c r="AU1452" s="104"/>
      <c r="AV1452" s="104"/>
    </row>
    <row r="1453" spans="3:48" x14ac:dyDescent="0.35">
      <c r="C1453" s="176"/>
      <c r="D1453" s="176"/>
      <c r="E1453" s="176"/>
      <c r="F1453" s="176"/>
      <c r="G1453" s="175"/>
      <c r="H1453" s="175"/>
      <c r="I1453" s="175"/>
      <c r="J1453" s="175"/>
      <c r="L1453" s="175"/>
      <c r="T1453" s="176"/>
      <c r="U1453" s="176"/>
      <c r="V1453" s="176"/>
      <c r="W1453" s="176"/>
      <c r="X1453" s="175"/>
      <c r="Y1453" s="175"/>
      <c r="Z1453" s="175"/>
      <c r="AA1453" s="175"/>
      <c r="AC1453" s="175"/>
      <c r="AL1453" s="106"/>
      <c r="AM1453" s="104"/>
      <c r="AN1453" s="104"/>
      <c r="AO1453" s="104"/>
      <c r="AP1453" s="104"/>
      <c r="AQ1453" s="104"/>
      <c r="AR1453" s="104"/>
      <c r="AS1453" s="104"/>
      <c r="AT1453" s="104"/>
      <c r="AU1453" s="104"/>
      <c r="AV1453" s="104"/>
    </row>
    <row r="1454" spans="3:48" x14ac:dyDescent="0.35">
      <c r="C1454" s="176"/>
      <c r="D1454" s="176"/>
      <c r="E1454" s="176"/>
      <c r="F1454" s="176"/>
      <c r="G1454" s="175"/>
      <c r="H1454" s="175"/>
      <c r="I1454" s="175"/>
      <c r="J1454" s="175"/>
      <c r="L1454" s="175"/>
      <c r="T1454" s="176"/>
      <c r="U1454" s="176"/>
      <c r="V1454" s="176"/>
      <c r="W1454" s="176"/>
      <c r="X1454" s="175"/>
      <c r="Y1454" s="175"/>
      <c r="Z1454" s="175"/>
      <c r="AA1454" s="175"/>
      <c r="AC1454" s="175"/>
      <c r="AL1454" s="106"/>
      <c r="AM1454" s="104"/>
      <c r="AN1454" s="104"/>
      <c r="AO1454" s="104"/>
      <c r="AP1454" s="104"/>
      <c r="AQ1454" s="104"/>
      <c r="AR1454" s="104"/>
      <c r="AS1454" s="104"/>
      <c r="AT1454" s="104"/>
      <c r="AU1454" s="104"/>
      <c r="AV1454" s="104"/>
    </row>
    <row r="1455" spans="3:48" x14ac:dyDescent="0.35">
      <c r="C1455" s="176"/>
      <c r="D1455" s="176"/>
      <c r="E1455" s="176"/>
      <c r="F1455" s="176"/>
      <c r="G1455" s="175"/>
      <c r="H1455" s="175"/>
      <c r="I1455" s="175"/>
      <c r="J1455" s="175"/>
      <c r="L1455" s="175"/>
      <c r="T1455" s="176"/>
      <c r="U1455" s="176"/>
      <c r="V1455" s="176"/>
      <c r="W1455" s="176"/>
      <c r="X1455" s="175"/>
      <c r="Y1455" s="175"/>
      <c r="Z1455" s="175"/>
      <c r="AA1455" s="175"/>
      <c r="AC1455" s="175"/>
      <c r="AL1455" s="106"/>
      <c r="AM1455" s="104"/>
      <c r="AN1455" s="104"/>
      <c r="AO1455" s="104"/>
      <c r="AP1455" s="104"/>
      <c r="AQ1455" s="104"/>
      <c r="AR1455" s="104"/>
      <c r="AS1455" s="104"/>
      <c r="AT1455" s="104"/>
      <c r="AU1455" s="104"/>
      <c r="AV1455" s="104"/>
    </row>
    <row r="1456" spans="3:48" x14ac:dyDescent="0.35">
      <c r="C1456" s="176"/>
      <c r="D1456" s="176"/>
      <c r="E1456" s="176"/>
      <c r="F1456" s="176"/>
      <c r="G1456" s="175"/>
      <c r="H1456" s="175"/>
      <c r="I1456" s="175"/>
      <c r="J1456" s="175"/>
      <c r="L1456" s="175"/>
      <c r="T1456" s="176"/>
      <c r="U1456" s="176"/>
      <c r="V1456" s="176"/>
      <c r="W1456" s="176"/>
      <c r="X1456" s="175"/>
      <c r="Y1456" s="175"/>
      <c r="Z1456" s="175"/>
      <c r="AA1456" s="175"/>
      <c r="AC1456" s="175"/>
      <c r="AL1456" s="106"/>
      <c r="AM1456" s="104"/>
      <c r="AN1456" s="104"/>
      <c r="AO1456" s="104"/>
      <c r="AP1456" s="104"/>
      <c r="AQ1456" s="104"/>
      <c r="AR1456" s="104"/>
      <c r="AS1456" s="104"/>
      <c r="AT1456" s="104"/>
      <c r="AU1456" s="104"/>
      <c r="AV1456" s="104"/>
    </row>
    <row r="1457" spans="3:48" x14ac:dyDescent="0.35">
      <c r="C1457" s="176"/>
      <c r="D1457" s="176"/>
      <c r="E1457" s="176"/>
      <c r="F1457" s="176"/>
      <c r="G1457" s="175"/>
      <c r="H1457" s="175"/>
      <c r="I1457" s="175"/>
      <c r="J1457" s="175"/>
      <c r="L1457" s="175"/>
      <c r="T1457" s="176"/>
      <c r="U1457" s="176"/>
      <c r="V1457" s="176"/>
      <c r="W1457" s="176"/>
      <c r="X1457" s="175"/>
      <c r="Y1457" s="175"/>
      <c r="Z1457" s="175"/>
      <c r="AA1457" s="175"/>
      <c r="AC1457" s="175"/>
      <c r="AL1457" s="106"/>
      <c r="AM1457" s="104"/>
      <c r="AN1457" s="104"/>
      <c r="AO1457" s="104"/>
      <c r="AP1457" s="104"/>
      <c r="AQ1457" s="104"/>
      <c r="AR1457" s="104"/>
      <c r="AS1457" s="104"/>
      <c r="AT1457" s="104"/>
      <c r="AU1457" s="104"/>
      <c r="AV1457" s="104"/>
    </row>
    <row r="1458" spans="3:48" x14ac:dyDescent="0.35">
      <c r="C1458" s="176"/>
      <c r="D1458" s="176"/>
      <c r="E1458" s="176"/>
      <c r="F1458" s="176"/>
      <c r="G1458" s="175"/>
      <c r="H1458" s="175"/>
      <c r="I1458" s="175"/>
      <c r="J1458" s="175"/>
      <c r="L1458" s="175"/>
      <c r="T1458" s="176"/>
      <c r="U1458" s="176"/>
      <c r="V1458" s="176"/>
      <c r="W1458" s="176"/>
      <c r="X1458" s="175"/>
      <c r="Y1458" s="175"/>
      <c r="Z1458" s="175"/>
      <c r="AA1458" s="175"/>
      <c r="AC1458" s="175"/>
      <c r="AL1458" s="106"/>
      <c r="AM1458" s="104"/>
      <c r="AN1458" s="104"/>
      <c r="AO1458" s="104"/>
      <c r="AP1458" s="104"/>
      <c r="AQ1458" s="104"/>
      <c r="AR1458" s="104"/>
      <c r="AS1458" s="104"/>
      <c r="AT1458" s="104"/>
      <c r="AU1458" s="104"/>
      <c r="AV1458" s="104"/>
    </row>
    <row r="1459" spans="3:48" x14ac:dyDescent="0.35">
      <c r="C1459" s="176"/>
      <c r="D1459" s="176"/>
      <c r="E1459" s="176"/>
      <c r="F1459" s="176"/>
      <c r="G1459" s="175"/>
      <c r="H1459" s="175"/>
      <c r="I1459" s="175"/>
      <c r="J1459" s="175"/>
      <c r="L1459" s="175"/>
      <c r="T1459" s="176"/>
      <c r="U1459" s="176"/>
      <c r="V1459" s="176"/>
      <c r="W1459" s="176"/>
      <c r="X1459" s="175"/>
      <c r="Y1459" s="175"/>
      <c r="Z1459" s="175"/>
      <c r="AA1459" s="175"/>
      <c r="AC1459" s="175"/>
      <c r="AL1459" s="106"/>
      <c r="AM1459" s="104"/>
      <c r="AN1459" s="104"/>
      <c r="AO1459" s="104"/>
      <c r="AP1459" s="104"/>
      <c r="AQ1459" s="104"/>
      <c r="AR1459" s="104"/>
      <c r="AS1459" s="104"/>
      <c r="AT1459" s="104"/>
      <c r="AU1459" s="104"/>
      <c r="AV1459" s="104"/>
    </row>
    <row r="1460" spans="3:48" x14ac:dyDescent="0.35">
      <c r="C1460" s="176"/>
      <c r="D1460" s="176"/>
      <c r="E1460" s="176"/>
      <c r="F1460" s="176"/>
      <c r="G1460" s="175"/>
      <c r="H1460" s="175"/>
      <c r="I1460" s="175"/>
      <c r="J1460" s="175"/>
      <c r="L1460" s="175"/>
      <c r="T1460" s="176"/>
      <c r="U1460" s="176"/>
      <c r="V1460" s="176"/>
      <c r="W1460" s="176"/>
      <c r="X1460" s="175"/>
      <c r="Y1460" s="175"/>
      <c r="Z1460" s="175"/>
      <c r="AA1460" s="175"/>
      <c r="AC1460" s="175"/>
      <c r="AL1460" s="106"/>
      <c r="AM1460" s="104"/>
      <c r="AN1460" s="104"/>
      <c r="AO1460" s="104"/>
      <c r="AP1460" s="104"/>
      <c r="AQ1460" s="104"/>
      <c r="AR1460" s="104"/>
      <c r="AS1460" s="104"/>
      <c r="AT1460" s="104"/>
      <c r="AU1460" s="104"/>
      <c r="AV1460" s="104"/>
    </row>
    <row r="1461" spans="3:48" x14ac:dyDescent="0.35">
      <c r="C1461" s="176"/>
      <c r="D1461" s="176"/>
      <c r="E1461" s="176"/>
      <c r="F1461" s="176"/>
      <c r="G1461" s="175"/>
      <c r="H1461" s="175"/>
      <c r="I1461" s="175"/>
      <c r="J1461" s="175"/>
      <c r="L1461" s="175"/>
      <c r="T1461" s="176"/>
      <c r="U1461" s="176"/>
      <c r="V1461" s="176"/>
      <c r="W1461" s="176"/>
      <c r="X1461" s="175"/>
      <c r="Y1461" s="175"/>
      <c r="Z1461" s="175"/>
      <c r="AA1461" s="175"/>
      <c r="AC1461" s="175"/>
      <c r="AL1461" s="106"/>
      <c r="AM1461" s="104"/>
      <c r="AN1461" s="104"/>
      <c r="AO1461" s="104"/>
      <c r="AP1461" s="104"/>
      <c r="AQ1461" s="104"/>
      <c r="AR1461" s="104"/>
      <c r="AS1461" s="104"/>
      <c r="AT1461" s="104"/>
      <c r="AU1461" s="104"/>
      <c r="AV1461" s="104"/>
    </row>
    <row r="1462" spans="3:48" x14ac:dyDescent="0.35">
      <c r="C1462" s="176"/>
      <c r="D1462" s="176"/>
      <c r="E1462" s="176"/>
      <c r="F1462" s="176"/>
      <c r="G1462" s="175"/>
      <c r="H1462" s="175"/>
      <c r="I1462" s="175"/>
      <c r="J1462" s="175"/>
      <c r="L1462" s="175"/>
      <c r="T1462" s="176"/>
      <c r="U1462" s="176"/>
      <c r="V1462" s="176"/>
      <c r="W1462" s="176"/>
      <c r="X1462" s="175"/>
      <c r="Y1462" s="175"/>
      <c r="Z1462" s="175"/>
      <c r="AA1462" s="175"/>
      <c r="AC1462" s="175"/>
      <c r="AL1462" s="106"/>
      <c r="AM1462" s="104"/>
      <c r="AN1462" s="104"/>
      <c r="AO1462" s="104"/>
      <c r="AP1462" s="104"/>
      <c r="AQ1462" s="104"/>
      <c r="AR1462" s="104"/>
      <c r="AS1462" s="104"/>
      <c r="AT1462" s="104"/>
      <c r="AU1462" s="104"/>
      <c r="AV1462" s="104"/>
    </row>
    <row r="1463" spans="3:48" x14ac:dyDescent="0.35">
      <c r="C1463" s="176"/>
      <c r="D1463" s="176"/>
      <c r="E1463" s="176"/>
      <c r="F1463" s="176"/>
      <c r="G1463" s="175"/>
      <c r="H1463" s="175"/>
      <c r="I1463" s="175"/>
      <c r="J1463" s="175"/>
      <c r="L1463" s="175"/>
      <c r="T1463" s="176"/>
      <c r="U1463" s="176"/>
      <c r="V1463" s="176"/>
      <c r="W1463" s="176"/>
      <c r="X1463" s="175"/>
      <c r="Y1463" s="175"/>
      <c r="Z1463" s="175"/>
      <c r="AA1463" s="175"/>
      <c r="AC1463" s="175"/>
      <c r="AL1463" s="106"/>
      <c r="AM1463" s="104"/>
      <c r="AN1463" s="104"/>
      <c r="AO1463" s="104"/>
      <c r="AP1463" s="104"/>
      <c r="AQ1463" s="104"/>
      <c r="AR1463" s="104"/>
      <c r="AS1463" s="104"/>
      <c r="AT1463" s="104"/>
      <c r="AU1463" s="104"/>
      <c r="AV1463" s="104"/>
    </row>
    <row r="1464" spans="3:48" x14ac:dyDescent="0.35">
      <c r="C1464" s="176"/>
      <c r="D1464" s="176"/>
      <c r="E1464" s="176"/>
      <c r="F1464" s="176"/>
      <c r="G1464" s="175"/>
      <c r="H1464" s="175"/>
      <c r="I1464" s="175"/>
      <c r="J1464" s="175"/>
      <c r="L1464" s="175"/>
      <c r="T1464" s="176"/>
      <c r="U1464" s="176"/>
      <c r="V1464" s="176"/>
      <c r="W1464" s="176"/>
      <c r="X1464" s="175"/>
      <c r="Y1464" s="175"/>
      <c r="Z1464" s="175"/>
      <c r="AA1464" s="175"/>
      <c r="AC1464" s="175"/>
      <c r="AL1464" s="106"/>
      <c r="AM1464" s="104"/>
      <c r="AN1464" s="104"/>
      <c r="AO1464" s="104"/>
      <c r="AP1464" s="104"/>
      <c r="AQ1464" s="104"/>
      <c r="AR1464" s="104"/>
      <c r="AS1464" s="104"/>
      <c r="AT1464" s="104"/>
      <c r="AU1464" s="104"/>
      <c r="AV1464" s="104"/>
    </row>
    <row r="1465" spans="3:48" x14ac:dyDescent="0.35">
      <c r="C1465" s="176"/>
      <c r="D1465" s="176"/>
      <c r="E1465" s="176"/>
      <c r="F1465" s="176"/>
      <c r="G1465" s="175"/>
      <c r="H1465" s="175"/>
      <c r="I1465" s="175"/>
      <c r="J1465" s="175"/>
      <c r="L1465" s="175"/>
      <c r="T1465" s="176"/>
      <c r="U1465" s="176"/>
      <c r="V1465" s="176"/>
      <c r="W1465" s="176"/>
      <c r="X1465" s="175"/>
      <c r="Y1465" s="175"/>
      <c r="Z1465" s="175"/>
      <c r="AA1465" s="175"/>
      <c r="AC1465" s="175"/>
      <c r="AL1465" s="106"/>
      <c r="AM1465" s="104"/>
      <c r="AN1465" s="104"/>
      <c r="AO1465" s="104"/>
      <c r="AP1465" s="104"/>
      <c r="AQ1465" s="104"/>
      <c r="AR1465" s="104"/>
      <c r="AS1465" s="104"/>
      <c r="AT1465" s="104"/>
      <c r="AU1465" s="104"/>
      <c r="AV1465" s="104"/>
    </row>
    <row r="1466" spans="3:48" x14ac:dyDescent="0.35">
      <c r="C1466" s="176"/>
      <c r="D1466" s="176"/>
      <c r="E1466" s="176"/>
      <c r="F1466" s="176"/>
      <c r="G1466" s="175"/>
      <c r="H1466" s="175"/>
      <c r="I1466" s="175"/>
      <c r="J1466" s="175"/>
      <c r="L1466" s="175"/>
      <c r="T1466" s="176"/>
      <c r="U1466" s="176"/>
      <c r="V1466" s="176"/>
      <c r="W1466" s="176"/>
      <c r="X1466" s="175"/>
      <c r="Y1466" s="175"/>
      <c r="Z1466" s="175"/>
      <c r="AA1466" s="175"/>
      <c r="AC1466" s="175"/>
      <c r="AL1466" s="106"/>
      <c r="AM1466" s="104"/>
      <c r="AN1466" s="104"/>
      <c r="AO1466" s="104"/>
      <c r="AP1466" s="104"/>
      <c r="AQ1466" s="104"/>
      <c r="AR1466" s="104"/>
      <c r="AS1466" s="104"/>
      <c r="AT1466" s="104"/>
      <c r="AU1466" s="104"/>
      <c r="AV1466" s="104"/>
    </row>
    <row r="1467" spans="3:48" x14ac:dyDescent="0.35">
      <c r="C1467" s="176"/>
      <c r="D1467" s="176"/>
      <c r="E1467" s="176"/>
      <c r="F1467" s="176"/>
      <c r="G1467" s="175"/>
      <c r="H1467" s="175"/>
      <c r="I1467" s="175"/>
      <c r="J1467" s="175"/>
      <c r="L1467" s="175"/>
      <c r="T1467" s="176"/>
      <c r="U1467" s="176"/>
      <c r="V1467" s="176"/>
      <c r="W1467" s="176"/>
      <c r="X1467" s="175"/>
      <c r="Y1467" s="175"/>
      <c r="Z1467" s="175"/>
      <c r="AA1467" s="175"/>
      <c r="AC1467" s="175"/>
      <c r="AL1467" s="106"/>
      <c r="AM1467" s="104"/>
      <c r="AN1467" s="104"/>
      <c r="AO1467" s="104"/>
      <c r="AP1467" s="104"/>
      <c r="AQ1467" s="104"/>
      <c r="AR1467" s="104"/>
      <c r="AS1467" s="104"/>
      <c r="AT1467" s="104"/>
      <c r="AU1467" s="104"/>
      <c r="AV1467" s="104"/>
    </row>
    <row r="1468" spans="3:48" x14ac:dyDescent="0.35">
      <c r="C1468" s="176"/>
      <c r="D1468" s="176"/>
      <c r="E1468" s="176"/>
      <c r="F1468" s="176"/>
      <c r="G1468" s="175"/>
      <c r="H1468" s="175"/>
      <c r="I1468" s="175"/>
      <c r="J1468" s="175"/>
      <c r="L1468" s="175"/>
      <c r="T1468" s="176"/>
      <c r="U1468" s="176"/>
      <c r="V1468" s="176"/>
      <c r="W1468" s="176"/>
      <c r="X1468" s="175"/>
      <c r="Y1468" s="175"/>
      <c r="Z1468" s="175"/>
      <c r="AA1468" s="175"/>
      <c r="AC1468" s="175"/>
      <c r="AL1468" s="106"/>
      <c r="AM1468" s="104"/>
      <c r="AN1468" s="104"/>
      <c r="AO1468" s="104"/>
      <c r="AP1468" s="104"/>
      <c r="AQ1468" s="104"/>
      <c r="AR1468" s="104"/>
      <c r="AS1468" s="104"/>
      <c r="AT1468" s="104"/>
      <c r="AU1468" s="104"/>
      <c r="AV1468" s="104"/>
    </row>
    <row r="1469" spans="3:48" x14ac:dyDescent="0.35">
      <c r="C1469" s="176"/>
      <c r="D1469" s="176"/>
      <c r="E1469" s="176"/>
      <c r="F1469" s="176"/>
      <c r="G1469" s="175"/>
      <c r="H1469" s="175"/>
      <c r="I1469" s="175"/>
      <c r="J1469" s="175"/>
      <c r="L1469" s="175"/>
      <c r="T1469" s="176"/>
      <c r="U1469" s="176"/>
      <c r="V1469" s="176"/>
      <c r="W1469" s="176"/>
      <c r="X1469" s="175"/>
      <c r="Y1469" s="175"/>
      <c r="Z1469" s="175"/>
      <c r="AA1469" s="175"/>
      <c r="AC1469" s="175"/>
      <c r="AL1469" s="106"/>
      <c r="AM1469" s="104"/>
      <c r="AN1469" s="104"/>
      <c r="AO1469" s="104"/>
      <c r="AP1469" s="104"/>
      <c r="AQ1469" s="104"/>
      <c r="AR1469" s="104"/>
      <c r="AS1469" s="104"/>
      <c r="AT1469" s="104"/>
      <c r="AU1469" s="104"/>
      <c r="AV1469" s="104"/>
    </row>
    <row r="1470" spans="3:48" x14ac:dyDescent="0.35">
      <c r="C1470" s="176"/>
      <c r="D1470" s="176"/>
      <c r="E1470" s="176"/>
      <c r="F1470" s="176"/>
      <c r="G1470" s="175"/>
      <c r="H1470" s="175"/>
      <c r="I1470" s="175"/>
      <c r="J1470" s="175"/>
      <c r="L1470" s="175"/>
      <c r="T1470" s="176"/>
      <c r="U1470" s="176"/>
      <c r="V1470" s="176"/>
      <c r="W1470" s="176"/>
      <c r="X1470" s="175"/>
      <c r="Y1470" s="175"/>
      <c r="Z1470" s="175"/>
      <c r="AA1470" s="175"/>
      <c r="AC1470" s="175"/>
      <c r="AL1470" s="106"/>
      <c r="AM1470" s="104"/>
      <c r="AN1470" s="104"/>
      <c r="AO1470" s="104"/>
      <c r="AP1470" s="104"/>
      <c r="AQ1470" s="104"/>
      <c r="AR1470" s="104"/>
      <c r="AS1470" s="104"/>
      <c r="AT1470" s="104"/>
      <c r="AU1470" s="104"/>
      <c r="AV1470" s="104"/>
    </row>
    <row r="1471" spans="3:48" x14ac:dyDescent="0.35">
      <c r="C1471" s="176"/>
      <c r="D1471" s="176"/>
      <c r="E1471" s="176"/>
      <c r="F1471" s="176"/>
      <c r="G1471" s="175"/>
      <c r="H1471" s="175"/>
      <c r="I1471" s="175"/>
      <c r="J1471" s="175"/>
      <c r="L1471" s="175"/>
      <c r="T1471" s="176"/>
      <c r="U1471" s="176"/>
      <c r="V1471" s="176"/>
      <c r="W1471" s="176"/>
      <c r="X1471" s="175"/>
      <c r="Y1471" s="175"/>
      <c r="Z1471" s="175"/>
      <c r="AA1471" s="175"/>
      <c r="AC1471" s="175"/>
      <c r="AL1471" s="106"/>
      <c r="AM1471" s="104"/>
      <c r="AN1471" s="104"/>
      <c r="AO1471" s="104"/>
      <c r="AP1471" s="104"/>
      <c r="AQ1471" s="104"/>
      <c r="AR1471" s="104"/>
      <c r="AS1471" s="104"/>
      <c r="AT1471" s="104"/>
      <c r="AU1471" s="104"/>
      <c r="AV1471" s="104"/>
    </row>
    <row r="1472" spans="3:48" x14ac:dyDescent="0.35">
      <c r="C1472" s="176"/>
      <c r="D1472" s="176"/>
      <c r="E1472" s="176"/>
      <c r="F1472" s="176"/>
      <c r="G1472" s="175"/>
      <c r="H1472" s="175"/>
      <c r="I1472" s="175"/>
      <c r="J1472" s="175"/>
      <c r="L1472" s="175"/>
      <c r="T1472" s="176"/>
      <c r="U1472" s="176"/>
      <c r="V1472" s="176"/>
      <c r="W1472" s="176"/>
      <c r="X1472" s="175"/>
      <c r="Y1472" s="175"/>
      <c r="Z1472" s="175"/>
      <c r="AA1472" s="175"/>
      <c r="AC1472" s="175"/>
      <c r="AL1472" s="106"/>
      <c r="AM1472" s="104"/>
      <c r="AN1472" s="104"/>
      <c r="AO1472" s="104"/>
      <c r="AP1472" s="104"/>
      <c r="AQ1472" s="104"/>
      <c r="AR1472" s="104"/>
      <c r="AS1472" s="104"/>
      <c r="AT1472" s="104"/>
      <c r="AU1472" s="104"/>
      <c r="AV1472" s="104"/>
    </row>
    <row r="1473" spans="3:48" x14ac:dyDescent="0.35">
      <c r="C1473" s="176"/>
      <c r="D1473" s="176"/>
      <c r="E1473" s="176"/>
      <c r="F1473" s="176"/>
      <c r="G1473" s="175"/>
      <c r="H1473" s="175"/>
      <c r="I1473" s="175"/>
      <c r="J1473" s="175"/>
      <c r="L1473" s="175"/>
      <c r="T1473" s="176"/>
      <c r="U1473" s="176"/>
      <c r="V1473" s="176"/>
      <c r="W1473" s="176"/>
      <c r="X1473" s="175"/>
      <c r="Y1473" s="175"/>
      <c r="Z1473" s="175"/>
      <c r="AA1473" s="175"/>
      <c r="AC1473" s="175"/>
      <c r="AL1473" s="106"/>
      <c r="AM1473" s="104"/>
      <c r="AN1473" s="104"/>
      <c r="AO1473" s="104"/>
      <c r="AP1473" s="104"/>
      <c r="AQ1473" s="104"/>
      <c r="AR1473" s="104"/>
      <c r="AS1473" s="104"/>
      <c r="AT1473" s="104"/>
      <c r="AU1473" s="104"/>
      <c r="AV1473" s="104"/>
    </row>
    <row r="1474" spans="3:48" x14ac:dyDescent="0.35">
      <c r="C1474" s="176"/>
      <c r="D1474" s="176"/>
      <c r="E1474" s="176"/>
      <c r="F1474" s="176"/>
      <c r="G1474" s="175"/>
      <c r="H1474" s="175"/>
      <c r="I1474" s="175"/>
      <c r="J1474" s="175"/>
      <c r="L1474" s="175"/>
      <c r="T1474" s="176"/>
      <c r="U1474" s="176"/>
      <c r="V1474" s="176"/>
      <c r="W1474" s="176"/>
      <c r="X1474" s="175"/>
      <c r="Y1474" s="175"/>
      <c r="Z1474" s="175"/>
      <c r="AA1474" s="175"/>
      <c r="AC1474" s="175"/>
      <c r="AL1474" s="106"/>
      <c r="AM1474" s="104"/>
      <c r="AN1474" s="104"/>
      <c r="AO1474" s="104"/>
      <c r="AP1474" s="104"/>
      <c r="AQ1474" s="104"/>
      <c r="AR1474" s="104"/>
      <c r="AS1474" s="104"/>
      <c r="AT1474" s="104"/>
      <c r="AU1474" s="104"/>
      <c r="AV1474" s="104"/>
    </row>
    <row r="1475" spans="3:48" x14ac:dyDescent="0.35">
      <c r="C1475" s="176"/>
      <c r="D1475" s="176"/>
      <c r="E1475" s="176"/>
      <c r="F1475" s="176"/>
      <c r="G1475" s="175"/>
      <c r="H1475" s="175"/>
      <c r="I1475" s="175"/>
      <c r="J1475" s="175"/>
      <c r="L1475" s="175"/>
      <c r="T1475" s="176"/>
      <c r="U1475" s="176"/>
      <c r="V1475" s="176"/>
      <c r="W1475" s="176"/>
      <c r="X1475" s="175"/>
      <c r="Y1475" s="175"/>
      <c r="Z1475" s="175"/>
      <c r="AA1475" s="175"/>
      <c r="AC1475" s="175"/>
      <c r="AL1475" s="106"/>
      <c r="AM1475" s="104"/>
      <c r="AN1475" s="104"/>
      <c r="AO1475" s="104"/>
      <c r="AP1475" s="104"/>
      <c r="AQ1475" s="104"/>
      <c r="AR1475" s="104"/>
      <c r="AS1475" s="104"/>
      <c r="AT1475" s="104"/>
      <c r="AU1475" s="104"/>
      <c r="AV1475" s="104"/>
    </row>
    <row r="1476" spans="3:48" x14ac:dyDescent="0.35">
      <c r="C1476" s="176"/>
      <c r="D1476" s="176"/>
      <c r="E1476" s="176"/>
      <c r="F1476" s="176"/>
      <c r="G1476" s="175"/>
      <c r="H1476" s="175"/>
      <c r="I1476" s="175"/>
      <c r="J1476" s="175"/>
      <c r="L1476" s="175"/>
      <c r="T1476" s="176"/>
      <c r="U1476" s="176"/>
      <c r="V1476" s="176"/>
      <c r="W1476" s="176"/>
      <c r="X1476" s="175"/>
      <c r="Y1476" s="175"/>
      <c r="Z1476" s="175"/>
      <c r="AA1476" s="175"/>
      <c r="AC1476" s="175"/>
      <c r="AL1476" s="106"/>
      <c r="AM1476" s="104"/>
      <c r="AN1476" s="104"/>
      <c r="AO1476" s="104"/>
      <c r="AP1476" s="104"/>
      <c r="AQ1476" s="104"/>
      <c r="AR1476" s="104"/>
      <c r="AS1476" s="104"/>
      <c r="AT1476" s="104"/>
      <c r="AU1476" s="104"/>
      <c r="AV1476" s="104"/>
    </row>
    <row r="1477" spans="3:48" x14ac:dyDescent="0.35">
      <c r="C1477" s="176"/>
      <c r="D1477" s="176"/>
      <c r="E1477" s="176"/>
      <c r="F1477" s="176"/>
      <c r="G1477" s="175"/>
      <c r="H1477" s="175"/>
      <c r="I1477" s="175"/>
      <c r="J1477" s="175"/>
      <c r="L1477" s="175"/>
      <c r="T1477" s="176"/>
      <c r="U1477" s="176"/>
      <c r="V1477" s="176"/>
      <c r="W1477" s="176"/>
      <c r="X1477" s="175"/>
      <c r="Y1477" s="175"/>
      <c r="Z1477" s="175"/>
      <c r="AA1477" s="175"/>
      <c r="AC1477" s="175"/>
      <c r="AL1477" s="106"/>
      <c r="AM1477" s="104"/>
      <c r="AN1477" s="104"/>
      <c r="AO1477" s="104"/>
      <c r="AP1477" s="104"/>
      <c r="AQ1477" s="104"/>
      <c r="AR1477" s="104"/>
      <c r="AS1477" s="104"/>
      <c r="AT1477" s="104"/>
      <c r="AU1477" s="104"/>
      <c r="AV1477" s="104"/>
    </row>
    <row r="1478" spans="3:48" x14ac:dyDescent="0.35">
      <c r="C1478" s="176"/>
      <c r="D1478" s="176"/>
      <c r="E1478" s="176"/>
      <c r="F1478" s="176"/>
      <c r="G1478" s="175"/>
      <c r="H1478" s="175"/>
      <c r="I1478" s="175"/>
      <c r="J1478" s="175"/>
      <c r="L1478" s="175"/>
      <c r="T1478" s="176"/>
      <c r="U1478" s="176"/>
      <c r="V1478" s="176"/>
      <c r="W1478" s="176"/>
      <c r="X1478" s="175"/>
      <c r="Y1478" s="175"/>
      <c r="Z1478" s="175"/>
      <c r="AA1478" s="175"/>
      <c r="AC1478" s="175"/>
      <c r="AL1478" s="106"/>
      <c r="AM1478" s="104"/>
      <c r="AN1478" s="104"/>
      <c r="AO1478" s="104"/>
      <c r="AP1478" s="104"/>
      <c r="AQ1478" s="104"/>
      <c r="AR1478" s="104"/>
      <c r="AS1478" s="104"/>
      <c r="AT1478" s="104"/>
      <c r="AU1478" s="104"/>
      <c r="AV1478" s="104"/>
    </row>
    <row r="1479" spans="3:48" x14ac:dyDescent="0.35">
      <c r="C1479" s="176"/>
      <c r="D1479" s="176"/>
      <c r="E1479" s="176"/>
      <c r="F1479" s="176"/>
      <c r="G1479" s="175"/>
      <c r="H1479" s="175"/>
      <c r="I1479" s="175"/>
      <c r="J1479" s="175"/>
      <c r="L1479" s="175"/>
      <c r="T1479" s="176"/>
      <c r="U1479" s="176"/>
      <c r="V1479" s="176"/>
      <c r="W1479" s="176"/>
      <c r="X1479" s="175"/>
      <c r="Y1479" s="175"/>
      <c r="Z1479" s="175"/>
      <c r="AA1479" s="175"/>
      <c r="AC1479" s="175"/>
      <c r="AL1479" s="106"/>
      <c r="AM1479" s="104"/>
      <c r="AN1479" s="104"/>
      <c r="AO1479" s="104"/>
      <c r="AP1479" s="104"/>
      <c r="AQ1479" s="104"/>
      <c r="AR1479" s="104"/>
      <c r="AS1479" s="104"/>
      <c r="AT1479" s="104"/>
      <c r="AU1479" s="104"/>
      <c r="AV1479" s="104"/>
    </row>
    <row r="1480" spans="3:48" x14ac:dyDescent="0.35">
      <c r="C1480" s="176"/>
      <c r="D1480" s="176"/>
      <c r="E1480" s="176"/>
      <c r="F1480" s="176"/>
      <c r="G1480" s="175"/>
      <c r="H1480" s="175"/>
      <c r="I1480" s="175"/>
      <c r="J1480" s="175"/>
      <c r="L1480" s="175"/>
      <c r="T1480" s="176"/>
      <c r="U1480" s="176"/>
      <c r="V1480" s="176"/>
      <c r="W1480" s="176"/>
      <c r="X1480" s="175"/>
      <c r="Y1480" s="175"/>
      <c r="Z1480" s="175"/>
      <c r="AA1480" s="175"/>
      <c r="AC1480" s="175"/>
      <c r="AL1480" s="106"/>
      <c r="AM1480" s="104"/>
      <c r="AN1480" s="104"/>
      <c r="AO1480" s="104"/>
      <c r="AP1480" s="104"/>
      <c r="AQ1480" s="104"/>
      <c r="AR1480" s="104"/>
      <c r="AS1480" s="104"/>
      <c r="AT1480" s="104"/>
      <c r="AU1480" s="104"/>
      <c r="AV1480" s="104"/>
    </row>
    <row r="1481" spans="3:48" x14ac:dyDescent="0.35">
      <c r="C1481" s="176"/>
      <c r="D1481" s="176"/>
      <c r="E1481" s="176"/>
      <c r="F1481" s="176"/>
      <c r="G1481" s="175"/>
      <c r="H1481" s="175"/>
      <c r="I1481" s="175"/>
      <c r="J1481" s="175"/>
      <c r="L1481" s="175"/>
      <c r="T1481" s="176"/>
      <c r="U1481" s="176"/>
      <c r="V1481" s="176"/>
      <c r="W1481" s="176"/>
      <c r="X1481" s="175"/>
      <c r="Y1481" s="175"/>
      <c r="Z1481" s="175"/>
      <c r="AA1481" s="175"/>
      <c r="AC1481" s="175"/>
      <c r="AL1481" s="106"/>
      <c r="AM1481" s="104"/>
      <c r="AN1481" s="104"/>
      <c r="AO1481" s="104"/>
      <c r="AP1481" s="104"/>
      <c r="AQ1481" s="104"/>
      <c r="AR1481" s="104"/>
      <c r="AS1481" s="104"/>
      <c r="AT1481" s="104"/>
      <c r="AU1481" s="104"/>
      <c r="AV1481" s="104"/>
    </row>
    <row r="1482" spans="3:48" x14ac:dyDescent="0.35">
      <c r="C1482" s="176"/>
      <c r="D1482" s="176"/>
      <c r="E1482" s="176"/>
      <c r="F1482" s="176"/>
      <c r="G1482" s="175"/>
      <c r="H1482" s="175"/>
      <c r="I1482" s="175"/>
      <c r="J1482" s="175"/>
      <c r="L1482" s="175"/>
      <c r="T1482" s="176"/>
      <c r="U1482" s="176"/>
      <c r="V1482" s="176"/>
      <c r="W1482" s="176"/>
      <c r="X1482" s="175"/>
      <c r="Y1482" s="175"/>
      <c r="Z1482" s="175"/>
      <c r="AA1482" s="175"/>
      <c r="AC1482" s="175"/>
      <c r="AL1482" s="106"/>
      <c r="AM1482" s="104"/>
      <c r="AN1482" s="104"/>
      <c r="AO1482" s="104"/>
      <c r="AP1482" s="104"/>
      <c r="AQ1482" s="104"/>
      <c r="AR1482" s="104"/>
      <c r="AS1482" s="104"/>
      <c r="AT1482" s="104"/>
      <c r="AU1482" s="104"/>
      <c r="AV1482" s="104"/>
    </row>
    <row r="1483" spans="3:48" x14ac:dyDescent="0.35">
      <c r="C1483" s="176"/>
      <c r="D1483" s="176"/>
      <c r="E1483" s="176"/>
      <c r="F1483" s="176"/>
      <c r="G1483" s="175"/>
      <c r="H1483" s="175"/>
      <c r="I1483" s="175"/>
      <c r="J1483" s="175"/>
      <c r="L1483" s="175"/>
      <c r="T1483" s="176"/>
      <c r="U1483" s="176"/>
      <c r="V1483" s="176"/>
      <c r="W1483" s="176"/>
      <c r="X1483" s="175"/>
      <c r="Y1483" s="175"/>
      <c r="Z1483" s="175"/>
      <c r="AA1483" s="175"/>
      <c r="AC1483" s="175"/>
      <c r="AL1483" s="106"/>
      <c r="AM1483" s="104"/>
      <c r="AN1483" s="104"/>
      <c r="AO1483" s="104"/>
      <c r="AP1483" s="104"/>
      <c r="AQ1483" s="104"/>
      <c r="AR1483" s="104"/>
      <c r="AS1483" s="104"/>
      <c r="AT1483" s="104"/>
      <c r="AU1483" s="104"/>
      <c r="AV1483" s="104"/>
    </row>
    <row r="1484" spans="3:48" x14ac:dyDescent="0.35">
      <c r="C1484" s="176"/>
      <c r="D1484" s="176"/>
      <c r="E1484" s="176"/>
      <c r="F1484" s="176"/>
      <c r="G1484" s="175"/>
      <c r="H1484" s="175"/>
      <c r="I1484" s="175"/>
      <c r="J1484" s="175"/>
      <c r="L1484" s="175"/>
      <c r="T1484" s="176"/>
      <c r="U1484" s="176"/>
      <c r="V1484" s="176"/>
      <c r="W1484" s="176"/>
      <c r="X1484" s="175"/>
      <c r="Y1484" s="175"/>
      <c r="Z1484" s="175"/>
      <c r="AA1484" s="175"/>
      <c r="AC1484" s="175"/>
      <c r="AL1484" s="106"/>
      <c r="AM1484" s="104"/>
      <c r="AN1484" s="104"/>
      <c r="AO1484" s="104"/>
      <c r="AP1484" s="104"/>
      <c r="AQ1484" s="104"/>
      <c r="AR1484" s="104"/>
      <c r="AS1484" s="104"/>
      <c r="AT1484" s="104"/>
      <c r="AU1484" s="104"/>
      <c r="AV1484" s="104"/>
    </row>
    <row r="1485" spans="3:48" x14ac:dyDescent="0.35">
      <c r="C1485" s="176"/>
      <c r="D1485" s="176"/>
      <c r="E1485" s="176"/>
      <c r="F1485" s="176"/>
      <c r="G1485" s="175"/>
      <c r="H1485" s="175"/>
      <c r="I1485" s="175"/>
      <c r="J1485" s="175"/>
      <c r="L1485" s="175"/>
      <c r="T1485" s="176"/>
      <c r="U1485" s="176"/>
      <c r="V1485" s="176"/>
      <c r="W1485" s="176"/>
      <c r="X1485" s="175"/>
      <c r="Y1485" s="175"/>
      <c r="Z1485" s="175"/>
      <c r="AA1485" s="175"/>
      <c r="AC1485" s="175"/>
      <c r="AL1485" s="106"/>
      <c r="AM1485" s="104"/>
      <c r="AN1485" s="104"/>
      <c r="AO1485" s="104"/>
      <c r="AP1485" s="104"/>
      <c r="AQ1485" s="104"/>
      <c r="AR1485" s="104"/>
      <c r="AS1485" s="104"/>
      <c r="AT1485" s="104"/>
      <c r="AU1485" s="104"/>
      <c r="AV1485" s="104"/>
    </row>
    <row r="1486" spans="3:48" x14ac:dyDescent="0.35">
      <c r="C1486" s="176"/>
      <c r="D1486" s="176"/>
      <c r="E1486" s="176"/>
      <c r="F1486" s="176"/>
      <c r="G1486" s="175"/>
      <c r="H1486" s="175"/>
      <c r="I1486" s="175"/>
      <c r="J1486" s="175"/>
      <c r="L1486" s="175"/>
      <c r="T1486" s="176"/>
      <c r="U1486" s="176"/>
      <c r="V1486" s="176"/>
      <c r="W1486" s="176"/>
      <c r="X1486" s="175"/>
      <c r="Y1486" s="175"/>
      <c r="Z1486" s="175"/>
      <c r="AA1486" s="175"/>
      <c r="AC1486" s="175"/>
      <c r="AL1486" s="106"/>
      <c r="AM1486" s="104"/>
      <c r="AN1486" s="104"/>
      <c r="AO1486" s="104"/>
      <c r="AP1486" s="104"/>
      <c r="AQ1486" s="104"/>
      <c r="AR1486" s="104"/>
      <c r="AS1486" s="104"/>
      <c r="AT1486" s="104"/>
      <c r="AU1486" s="104"/>
      <c r="AV1486" s="104"/>
    </row>
    <row r="1487" spans="3:48" x14ac:dyDescent="0.35">
      <c r="C1487" s="176"/>
      <c r="D1487" s="176"/>
      <c r="E1487" s="176"/>
      <c r="F1487" s="176"/>
      <c r="G1487" s="175"/>
      <c r="H1487" s="175"/>
      <c r="I1487" s="175"/>
      <c r="J1487" s="175"/>
      <c r="L1487" s="175"/>
      <c r="T1487" s="176"/>
      <c r="U1487" s="176"/>
      <c r="V1487" s="176"/>
      <c r="W1487" s="176"/>
      <c r="X1487" s="175"/>
      <c r="Y1487" s="175"/>
      <c r="Z1487" s="175"/>
      <c r="AA1487" s="175"/>
      <c r="AC1487" s="175"/>
      <c r="AL1487" s="106"/>
      <c r="AM1487" s="104"/>
      <c r="AN1487" s="104"/>
      <c r="AO1487" s="104"/>
      <c r="AP1487" s="104"/>
      <c r="AQ1487" s="104"/>
      <c r="AR1487" s="104"/>
      <c r="AS1487" s="104"/>
      <c r="AT1487" s="104"/>
      <c r="AU1487" s="104"/>
      <c r="AV1487" s="104"/>
    </row>
    <row r="1488" spans="3:48" x14ac:dyDescent="0.35">
      <c r="C1488" s="176"/>
      <c r="D1488" s="176"/>
      <c r="E1488" s="176"/>
      <c r="F1488" s="176"/>
      <c r="G1488" s="175"/>
      <c r="H1488" s="175"/>
      <c r="I1488" s="175"/>
      <c r="J1488" s="175"/>
      <c r="L1488" s="175"/>
      <c r="T1488" s="176"/>
      <c r="U1488" s="176"/>
      <c r="V1488" s="176"/>
      <c r="W1488" s="176"/>
      <c r="X1488" s="175"/>
      <c r="Y1488" s="175"/>
      <c r="Z1488" s="175"/>
      <c r="AA1488" s="175"/>
      <c r="AC1488" s="175"/>
      <c r="AL1488" s="106"/>
      <c r="AM1488" s="104"/>
      <c r="AN1488" s="104"/>
      <c r="AO1488" s="104"/>
      <c r="AP1488" s="104"/>
      <c r="AQ1488" s="104"/>
      <c r="AR1488" s="104"/>
      <c r="AS1488" s="104"/>
      <c r="AT1488" s="104"/>
      <c r="AU1488" s="104"/>
      <c r="AV1488" s="104"/>
    </row>
    <row r="1489" spans="3:48" x14ac:dyDescent="0.35">
      <c r="C1489" s="176"/>
      <c r="D1489" s="176"/>
      <c r="E1489" s="176"/>
      <c r="F1489" s="176"/>
      <c r="G1489" s="175"/>
      <c r="H1489" s="175"/>
      <c r="I1489" s="175"/>
      <c r="J1489" s="175"/>
      <c r="L1489" s="175"/>
      <c r="T1489" s="176"/>
      <c r="U1489" s="176"/>
      <c r="V1489" s="176"/>
      <c r="W1489" s="176"/>
      <c r="X1489" s="175"/>
      <c r="Y1489" s="175"/>
      <c r="Z1489" s="175"/>
      <c r="AA1489" s="175"/>
      <c r="AC1489" s="175"/>
      <c r="AL1489" s="106"/>
      <c r="AM1489" s="104"/>
      <c r="AN1489" s="104"/>
      <c r="AO1489" s="104"/>
      <c r="AP1489" s="104"/>
      <c r="AQ1489" s="104"/>
      <c r="AR1489" s="104"/>
      <c r="AS1489" s="104"/>
      <c r="AT1489" s="104"/>
      <c r="AU1489" s="104"/>
      <c r="AV1489" s="104"/>
    </row>
    <row r="1490" spans="3:48" x14ac:dyDescent="0.35">
      <c r="C1490" s="176"/>
      <c r="D1490" s="176"/>
      <c r="E1490" s="176"/>
      <c r="F1490" s="176"/>
      <c r="G1490" s="175"/>
      <c r="H1490" s="175"/>
      <c r="I1490" s="175"/>
      <c r="J1490" s="175"/>
      <c r="L1490" s="175"/>
      <c r="T1490" s="176"/>
      <c r="U1490" s="176"/>
      <c r="V1490" s="176"/>
      <c r="W1490" s="176"/>
      <c r="X1490" s="175"/>
      <c r="Y1490" s="175"/>
      <c r="Z1490" s="175"/>
      <c r="AA1490" s="175"/>
      <c r="AC1490" s="175"/>
      <c r="AL1490" s="106"/>
      <c r="AM1490" s="104"/>
      <c r="AN1490" s="104"/>
      <c r="AO1490" s="104"/>
      <c r="AP1490" s="104"/>
      <c r="AQ1490" s="104"/>
      <c r="AR1490" s="104"/>
      <c r="AS1490" s="104"/>
      <c r="AT1490" s="104"/>
      <c r="AU1490" s="104"/>
      <c r="AV1490" s="104"/>
    </row>
    <row r="1491" spans="3:48" x14ac:dyDescent="0.35">
      <c r="C1491" s="176"/>
      <c r="D1491" s="176"/>
      <c r="E1491" s="176"/>
      <c r="F1491" s="176"/>
      <c r="G1491" s="175"/>
      <c r="H1491" s="175"/>
      <c r="I1491" s="175"/>
      <c r="J1491" s="175"/>
      <c r="L1491" s="175"/>
      <c r="T1491" s="176"/>
      <c r="U1491" s="176"/>
      <c r="V1491" s="176"/>
      <c r="W1491" s="176"/>
      <c r="X1491" s="175"/>
      <c r="Y1491" s="175"/>
      <c r="Z1491" s="175"/>
      <c r="AA1491" s="175"/>
      <c r="AC1491" s="175"/>
      <c r="AL1491" s="106"/>
      <c r="AM1491" s="104"/>
      <c r="AN1491" s="104"/>
      <c r="AO1491" s="104"/>
      <c r="AP1491" s="104"/>
      <c r="AQ1491" s="104"/>
      <c r="AR1491" s="104"/>
      <c r="AS1491" s="104"/>
      <c r="AT1491" s="104"/>
      <c r="AU1491" s="104"/>
      <c r="AV1491" s="104"/>
    </row>
    <row r="1492" spans="3:48" x14ac:dyDescent="0.35">
      <c r="C1492" s="176"/>
      <c r="D1492" s="176"/>
      <c r="E1492" s="176"/>
      <c r="F1492" s="176"/>
      <c r="G1492" s="175"/>
      <c r="H1492" s="175"/>
      <c r="I1492" s="175"/>
      <c r="J1492" s="175"/>
      <c r="L1492" s="175"/>
      <c r="T1492" s="176"/>
      <c r="U1492" s="176"/>
      <c r="V1492" s="176"/>
      <c r="W1492" s="176"/>
      <c r="X1492" s="175"/>
      <c r="Y1492" s="175"/>
      <c r="Z1492" s="175"/>
      <c r="AA1492" s="175"/>
      <c r="AC1492" s="175"/>
      <c r="AL1492" s="106"/>
      <c r="AM1492" s="104"/>
      <c r="AN1492" s="104"/>
      <c r="AO1492" s="104"/>
      <c r="AP1492" s="104"/>
      <c r="AQ1492" s="104"/>
      <c r="AR1492" s="104"/>
      <c r="AS1492" s="104"/>
      <c r="AT1492" s="104"/>
      <c r="AU1492" s="104"/>
      <c r="AV1492" s="104"/>
    </row>
    <row r="1493" spans="3:48" x14ac:dyDescent="0.35">
      <c r="C1493" s="176"/>
      <c r="D1493" s="176"/>
      <c r="E1493" s="176"/>
      <c r="F1493" s="176"/>
      <c r="G1493" s="175"/>
      <c r="H1493" s="175"/>
      <c r="I1493" s="175"/>
      <c r="J1493" s="175"/>
      <c r="L1493" s="175"/>
      <c r="T1493" s="176"/>
      <c r="U1493" s="176"/>
      <c r="V1493" s="176"/>
      <c r="W1493" s="176"/>
      <c r="X1493" s="175"/>
      <c r="Y1493" s="175"/>
      <c r="Z1493" s="175"/>
      <c r="AA1493" s="175"/>
      <c r="AC1493" s="175"/>
      <c r="AL1493" s="106"/>
      <c r="AM1493" s="104"/>
      <c r="AN1493" s="104"/>
      <c r="AO1493" s="104"/>
      <c r="AP1493" s="104"/>
      <c r="AQ1493" s="104"/>
      <c r="AR1493" s="104"/>
      <c r="AS1493" s="104"/>
      <c r="AT1493" s="104"/>
      <c r="AU1493" s="104"/>
      <c r="AV1493" s="104"/>
    </row>
    <row r="1494" spans="3:48" x14ac:dyDescent="0.35">
      <c r="C1494" s="176"/>
      <c r="D1494" s="176"/>
      <c r="E1494" s="176"/>
      <c r="F1494" s="176"/>
      <c r="G1494" s="175"/>
      <c r="H1494" s="175"/>
      <c r="I1494" s="175"/>
      <c r="J1494" s="175"/>
      <c r="L1494" s="175"/>
      <c r="T1494" s="176"/>
      <c r="U1494" s="176"/>
      <c r="V1494" s="176"/>
      <c r="W1494" s="176"/>
      <c r="X1494" s="175"/>
      <c r="Y1494" s="175"/>
      <c r="Z1494" s="175"/>
      <c r="AA1494" s="175"/>
      <c r="AC1494" s="175"/>
      <c r="AL1494" s="106"/>
      <c r="AM1494" s="104"/>
      <c r="AN1494" s="104"/>
      <c r="AO1494" s="104"/>
      <c r="AP1494" s="104"/>
      <c r="AQ1494" s="104"/>
      <c r="AR1494" s="104"/>
      <c r="AS1494" s="104"/>
      <c r="AT1494" s="104"/>
      <c r="AU1494" s="104"/>
      <c r="AV1494" s="104"/>
    </row>
    <row r="1495" spans="3:48" x14ac:dyDescent="0.35">
      <c r="C1495" s="176"/>
      <c r="D1495" s="176"/>
      <c r="E1495" s="176"/>
      <c r="F1495" s="176"/>
      <c r="G1495" s="175"/>
      <c r="H1495" s="175"/>
      <c r="I1495" s="175"/>
      <c r="J1495" s="175"/>
      <c r="L1495" s="175"/>
      <c r="T1495" s="176"/>
      <c r="U1495" s="176"/>
      <c r="V1495" s="176"/>
      <c r="W1495" s="176"/>
      <c r="X1495" s="175"/>
      <c r="Y1495" s="175"/>
      <c r="Z1495" s="175"/>
      <c r="AA1495" s="175"/>
      <c r="AC1495" s="175"/>
      <c r="AL1495" s="106"/>
      <c r="AM1495" s="104"/>
      <c r="AN1495" s="104"/>
      <c r="AO1495" s="104"/>
      <c r="AP1495" s="104"/>
      <c r="AQ1495" s="104"/>
      <c r="AR1495" s="104"/>
      <c r="AS1495" s="104"/>
      <c r="AT1495" s="104"/>
      <c r="AU1495" s="104"/>
      <c r="AV1495" s="104"/>
    </row>
    <row r="1496" spans="3:48" x14ac:dyDescent="0.35">
      <c r="C1496" s="176"/>
      <c r="D1496" s="176"/>
      <c r="E1496" s="176"/>
      <c r="F1496" s="176"/>
      <c r="G1496" s="175"/>
      <c r="H1496" s="175"/>
      <c r="I1496" s="175"/>
      <c r="J1496" s="175"/>
      <c r="L1496" s="175"/>
      <c r="T1496" s="176"/>
      <c r="U1496" s="176"/>
      <c r="V1496" s="176"/>
      <c r="W1496" s="176"/>
      <c r="X1496" s="175"/>
      <c r="Y1496" s="175"/>
      <c r="Z1496" s="175"/>
      <c r="AA1496" s="175"/>
      <c r="AC1496" s="175"/>
      <c r="AL1496" s="106"/>
      <c r="AM1496" s="104"/>
      <c r="AN1496" s="104"/>
      <c r="AO1496" s="104"/>
      <c r="AP1496" s="104"/>
      <c r="AQ1496" s="104"/>
      <c r="AR1496" s="104"/>
      <c r="AS1496" s="104"/>
      <c r="AT1496" s="104"/>
      <c r="AU1496" s="104"/>
      <c r="AV1496" s="104"/>
    </row>
    <row r="1497" spans="3:48" x14ac:dyDescent="0.35">
      <c r="C1497" s="176"/>
      <c r="D1497" s="176"/>
      <c r="E1497" s="176"/>
      <c r="F1497" s="176"/>
      <c r="G1497" s="175"/>
      <c r="H1497" s="175"/>
      <c r="I1497" s="175"/>
      <c r="J1497" s="175"/>
      <c r="L1497" s="175"/>
      <c r="T1497" s="176"/>
      <c r="U1497" s="176"/>
      <c r="V1497" s="176"/>
      <c r="W1497" s="176"/>
      <c r="X1497" s="175"/>
      <c r="Y1497" s="175"/>
      <c r="Z1497" s="175"/>
      <c r="AA1497" s="175"/>
      <c r="AC1497" s="175"/>
      <c r="AL1497" s="106"/>
      <c r="AM1497" s="104"/>
      <c r="AN1497" s="104"/>
      <c r="AO1497" s="104"/>
      <c r="AP1497" s="104"/>
      <c r="AQ1497" s="104"/>
      <c r="AR1497" s="104"/>
      <c r="AS1497" s="104"/>
      <c r="AT1497" s="104"/>
      <c r="AU1497" s="104"/>
      <c r="AV1497" s="104"/>
    </row>
    <row r="1498" spans="3:48" x14ac:dyDescent="0.35">
      <c r="C1498" s="176"/>
      <c r="D1498" s="176"/>
      <c r="E1498" s="176"/>
      <c r="F1498" s="176"/>
      <c r="G1498" s="175"/>
      <c r="H1498" s="175"/>
      <c r="I1498" s="175"/>
      <c r="J1498" s="175"/>
      <c r="L1498" s="175"/>
      <c r="T1498" s="176"/>
      <c r="U1498" s="176"/>
      <c r="V1498" s="176"/>
      <c r="W1498" s="176"/>
      <c r="X1498" s="175"/>
      <c r="Y1498" s="175"/>
      <c r="Z1498" s="175"/>
      <c r="AA1498" s="175"/>
      <c r="AC1498" s="175"/>
      <c r="AL1498" s="106"/>
      <c r="AM1498" s="104"/>
      <c r="AN1498" s="104"/>
      <c r="AO1498" s="104"/>
      <c r="AP1498" s="104"/>
      <c r="AQ1498" s="104"/>
      <c r="AR1498" s="104"/>
      <c r="AS1498" s="104"/>
      <c r="AT1498" s="104"/>
      <c r="AU1498" s="104"/>
      <c r="AV1498" s="104"/>
    </row>
    <row r="1499" spans="3:48" x14ac:dyDescent="0.35">
      <c r="C1499" s="176"/>
      <c r="D1499" s="176"/>
      <c r="E1499" s="176"/>
      <c r="F1499" s="176"/>
      <c r="G1499" s="175"/>
      <c r="H1499" s="175"/>
      <c r="I1499" s="175"/>
      <c r="J1499" s="175"/>
      <c r="L1499" s="175"/>
      <c r="T1499" s="176"/>
      <c r="U1499" s="176"/>
      <c r="V1499" s="176"/>
      <c r="W1499" s="176"/>
      <c r="X1499" s="175"/>
      <c r="Y1499" s="175"/>
      <c r="Z1499" s="175"/>
      <c r="AA1499" s="175"/>
      <c r="AC1499" s="175"/>
      <c r="AL1499" s="106"/>
      <c r="AM1499" s="104"/>
      <c r="AN1499" s="104"/>
      <c r="AO1499" s="104"/>
      <c r="AP1499" s="104"/>
      <c r="AQ1499" s="104"/>
      <c r="AR1499" s="104"/>
      <c r="AS1499" s="104"/>
      <c r="AT1499" s="104"/>
      <c r="AU1499" s="104"/>
      <c r="AV1499" s="104"/>
    </row>
    <row r="1500" spans="3:48" x14ac:dyDescent="0.35">
      <c r="C1500" s="176"/>
      <c r="D1500" s="176"/>
      <c r="E1500" s="176"/>
      <c r="F1500" s="176"/>
      <c r="G1500" s="175"/>
      <c r="H1500" s="175"/>
      <c r="I1500" s="175"/>
      <c r="J1500" s="175"/>
      <c r="L1500" s="175"/>
      <c r="T1500" s="176"/>
      <c r="U1500" s="176"/>
      <c r="V1500" s="176"/>
      <c r="W1500" s="176"/>
      <c r="X1500" s="175"/>
      <c r="Y1500" s="175"/>
      <c r="Z1500" s="175"/>
      <c r="AA1500" s="175"/>
      <c r="AC1500" s="175"/>
      <c r="AL1500" s="106"/>
      <c r="AM1500" s="104"/>
      <c r="AN1500" s="104"/>
      <c r="AO1500" s="104"/>
      <c r="AP1500" s="104"/>
      <c r="AQ1500" s="104"/>
      <c r="AR1500" s="104"/>
      <c r="AS1500" s="104"/>
      <c r="AT1500" s="104"/>
      <c r="AU1500" s="104"/>
      <c r="AV1500" s="104"/>
    </row>
    <row r="1501" spans="3:48" x14ac:dyDescent="0.35">
      <c r="C1501" s="176"/>
      <c r="D1501" s="176"/>
      <c r="E1501" s="176"/>
      <c r="F1501" s="176"/>
      <c r="G1501" s="175"/>
      <c r="H1501" s="175"/>
      <c r="I1501" s="175"/>
      <c r="J1501" s="175"/>
      <c r="L1501" s="175"/>
      <c r="T1501" s="176"/>
      <c r="U1501" s="176"/>
      <c r="V1501" s="176"/>
      <c r="W1501" s="176"/>
      <c r="X1501" s="175"/>
      <c r="Y1501" s="175"/>
      <c r="Z1501" s="175"/>
      <c r="AA1501" s="175"/>
      <c r="AC1501" s="175"/>
      <c r="AL1501" s="106"/>
      <c r="AM1501" s="104"/>
      <c r="AN1501" s="104"/>
      <c r="AO1501" s="104"/>
      <c r="AP1501" s="104"/>
      <c r="AQ1501" s="104"/>
      <c r="AR1501" s="104"/>
      <c r="AS1501" s="104"/>
      <c r="AT1501" s="104"/>
      <c r="AU1501" s="104"/>
      <c r="AV1501" s="104"/>
    </row>
    <row r="1502" spans="3:48" x14ac:dyDescent="0.35">
      <c r="C1502" s="176"/>
      <c r="D1502" s="176"/>
      <c r="E1502" s="176"/>
      <c r="F1502" s="176"/>
      <c r="G1502" s="175"/>
      <c r="H1502" s="175"/>
      <c r="I1502" s="175"/>
      <c r="J1502" s="175"/>
      <c r="L1502" s="175"/>
      <c r="T1502" s="176"/>
      <c r="U1502" s="176"/>
      <c r="V1502" s="176"/>
      <c r="W1502" s="176"/>
      <c r="X1502" s="175"/>
      <c r="Y1502" s="175"/>
      <c r="Z1502" s="175"/>
      <c r="AA1502" s="175"/>
      <c r="AC1502" s="175"/>
      <c r="AL1502" s="106"/>
      <c r="AM1502" s="104"/>
      <c r="AN1502" s="104"/>
      <c r="AO1502" s="104"/>
      <c r="AP1502" s="104"/>
      <c r="AQ1502" s="104"/>
      <c r="AR1502" s="104"/>
      <c r="AS1502" s="104"/>
      <c r="AT1502" s="104"/>
      <c r="AU1502" s="104"/>
      <c r="AV1502" s="104"/>
    </row>
    <row r="1503" spans="3:48" x14ac:dyDescent="0.35">
      <c r="C1503" s="176"/>
      <c r="D1503" s="176"/>
      <c r="E1503" s="176"/>
      <c r="F1503" s="176"/>
      <c r="G1503" s="175"/>
      <c r="H1503" s="175"/>
      <c r="I1503" s="175"/>
      <c r="J1503" s="175"/>
      <c r="L1503" s="175"/>
      <c r="T1503" s="176"/>
      <c r="U1503" s="176"/>
      <c r="V1503" s="176"/>
      <c r="W1503" s="176"/>
      <c r="X1503" s="175"/>
      <c r="Y1503" s="175"/>
      <c r="Z1503" s="175"/>
      <c r="AA1503" s="175"/>
      <c r="AC1503" s="175"/>
      <c r="AL1503" s="106"/>
      <c r="AM1503" s="104"/>
      <c r="AN1503" s="104"/>
      <c r="AO1503" s="104"/>
      <c r="AP1503" s="104"/>
      <c r="AQ1503" s="104"/>
      <c r="AR1503" s="104"/>
      <c r="AS1503" s="104"/>
      <c r="AT1503" s="104"/>
      <c r="AU1503" s="104"/>
      <c r="AV1503" s="104"/>
    </row>
    <row r="1504" spans="3:48" x14ac:dyDescent="0.35">
      <c r="C1504" s="176"/>
      <c r="D1504" s="176"/>
      <c r="E1504" s="176"/>
      <c r="F1504" s="176"/>
      <c r="G1504" s="175"/>
      <c r="H1504" s="175"/>
      <c r="I1504" s="175"/>
      <c r="J1504" s="175"/>
      <c r="L1504" s="175"/>
      <c r="T1504" s="176"/>
      <c r="U1504" s="176"/>
      <c r="V1504" s="176"/>
      <c r="W1504" s="176"/>
      <c r="X1504" s="175"/>
      <c r="Y1504" s="175"/>
      <c r="Z1504" s="175"/>
      <c r="AA1504" s="175"/>
      <c r="AC1504" s="175"/>
      <c r="AL1504" s="106"/>
      <c r="AM1504" s="104"/>
      <c r="AN1504" s="104"/>
      <c r="AO1504" s="104"/>
      <c r="AP1504" s="104"/>
      <c r="AQ1504" s="104"/>
      <c r="AR1504" s="104"/>
      <c r="AS1504" s="104"/>
      <c r="AT1504" s="104"/>
      <c r="AU1504" s="104"/>
      <c r="AV1504" s="104"/>
    </row>
    <row r="1505" spans="3:48" x14ac:dyDescent="0.35">
      <c r="C1505" s="176"/>
      <c r="D1505" s="176"/>
      <c r="E1505" s="176"/>
      <c r="F1505" s="176"/>
      <c r="G1505" s="175"/>
      <c r="H1505" s="175"/>
      <c r="I1505" s="175"/>
      <c r="J1505" s="175"/>
      <c r="L1505" s="175"/>
      <c r="T1505" s="176"/>
      <c r="U1505" s="176"/>
      <c r="V1505" s="176"/>
      <c r="W1505" s="176"/>
      <c r="X1505" s="175"/>
      <c r="Y1505" s="175"/>
      <c r="Z1505" s="175"/>
      <c r="AA1505" s="175"/>
      <c r="AC1505" s="175"/>
      <c r="AL1505" s="106"/>
      <c r="AM1505" s="104"/>
      <c r="AN1505" s="104"/>
      <c r="AO1505" s="104"/>
      <c r="AP1505" s="104"/>
      <c r="AQ1505" s="104"/>
      <c r="AR1505" s="104"/>
      <c r="AS1505" s="104"/>
      <c r="AT1505" s="104"/>
      <c r="AU1505" s="104"/>
      <c r="AV1505" s="104"/>
    </row>
    <row r="1506" spans="3:48" x14ac:dyDescent="0.35">
      <c r="C1506" s="176"/>
      <c r="D1506" s="176"/>
      <c r="E1506" s="176"/>
      <c r="F1506" s="176"/>
      <c r="G1506" s="175"/>
      <c r="H1506" s="175"/>
      <c r="I1506" s="175"/>
      <c r="J1506" s="175"/>
      <c r="L1506" s="175"/>
      <c r="T1506" s="176"/>
      <c r="U1506" s="176"/>
      <c r="V1506" s="176"/>
      <c r="W1506" s="176"/>
      <c r="X1506" s="175"/>
      <c r="Y1506" s="175"/>
      <c r="Z1506" s="175"/>
      <c r="AA1506" s="175"/>
      <c r="AC1506" s="175"/>
      <c r="AL1506" s="106"/>
      <c r="AM1506" s="104"/>
      <c r="AN1506" s="104"/>
      <c r="AO1506" s="104"/>
      <c r="AP1506" s="104"/>
      <c r="AQ1506" s="104"/>
      <c r="AR1506" s="104"/>
      <c r="AS1506" s="104"/>
      <c r="AT1506" s="104"/>
      <c r="AU1506" s="104"/>
      <c r="AV1506" s="104"/>
    </row>
    <row r="1507" spans="3:48" x14ac:dyDescent="0.35">
      <c r="C1507" s="176"/>
      <c r="D1507" s="176"/>
      <c r="E1507" s="176"/>
      <c r="F1507" s="176"/>
      <c r="G1507" s="175"/>
      <c r="H1507" s="175"/>
      <c r="I1507" s="175"/>
      <c r="J1507" s="175"/>
      <c r="L1507" s="175"/>
      <c r="T1507" s="176"/>
      <c r="U1507" s="176"/>
      <c r="V1507" s="176"/>
      <c r="W1507" s="176"/>
      <c r="X1507" s="175"/>
      <c r="Y1507" s="175"/>
      <c r="Z1507" s="175"/>
      <c r="AA1507" s="175"/>
      <c r="AC1507" s="175"/>
      <c r="AL1507" s="106"/>
      <c r="AM1507" s="104"/>
      <c r="AN1507" s="104"/>
      <c r="AO1507" s="104"/>
      <c r="AP1507" s="104"/>
      <c r="AQ1507" s="104"/>
      <c r="AR1507" s="104"/>
      <c r="AS1507" s="104"/>
      <c r="AT1507" s="104"/>
      <c r="AU1507" s="104"/>
      <c r="AV1507" s="104"/>
    </row>
    <row r="1508" spans="3:48" x14ac:dyDescent="0.35">
      <c r="C1508" s="176"/>
      <c r="D1508" s="176"/>
      <c r="E1508" s="176"/>
      <c r="F1508" s="176"/>
      <c r="G1508" s="175"/>
      <c r="H1508" s="175"/>
      <c r="I1508" s="175"/>
      <c r="J1508" s="175"/>
      <c r="L1508" s="175"/>
      <c r="T1508" s="176"/>
      <c r="U1508" s="176"/>
      <c r="V1508" s="176"/>
      <c r="W1508" s="176"/>
      <c r="X1508" s="175"/>
      <c r="Y1508" s="175"/>
      <c r="Z1508" s="175"/>
      <c r="AA1508" s="175"/>
      <c r="AC1508" s="175"/>
      <c r="AL1508" s="106"/>
      <c r="AM1508" s="104"/>
      <c r="AN1508" s="104"/>
      <c r="AO1508" s="104"/>
      <c r="AP1508" s="104"/>
      <c r="AQ1508" s="104"/>
      <c r="AR1508" s="104"/>
      <c r="AS1508" s="104"/>
      <c r="AT1508" s="104"/>
      <c r="AU1508" s="104"/>
      <c r="AV1508" s="104"/>
    </row>
    <row r="1509" spans="3:48" x14ac:dyDescent="0.35">
      <c r="C1509" s="176"/>
      <c r="D1509" s="176"/>
      <c r="E1509" s="176"/>
      <c r="F1509" s="176"/>
      <c r="G1509" s="175"/>
      <c r="H1509" s="175"/>
      <c r="I1509" s="175"/>
      <c r="J1509" s="175"/>
      <c r="L1509" s="175"/>
      <c r="T1509" s="176"/>
      <c r="U1509" s="176"/>
      <c r="V1509" s="176"/>
      <c r="W1509" s="176"/>
      <c r="X1509" s="175"/>
      <c r="Y1509" s="175"/>
      <c r="Z1509" s="175"/>
      <c r="AA1509" s="175"/>
      <c r="AC1509" s="175"/>
      <c r="AL1509" s="106"/>
      <c r="AM1509" s="104"/>
      <c r="AN1509" s="104"/>
      <c r="AO1509" s="104"/>
      <c r="AP1509" s="104"/>
      <c r="AQ1509" s="104"/>
      <c r="AR1509" s="104"/>
      <c r="AS1509" s="104"/>
      <c r="AT1509" s="104"/>
      <c r="AU1509" s="104"/>
      <c r="AV1509" s="104"/>
    </row>
    <row r="1510" spans="3:48" x14ac:dyDescent="0.35">
      <c r="C1510" s="176"/>
      <c r="D1510" s="176"/>
      <c r="E1510" s="176"/>
      <c r="F1510" s="176"/>
      <c r="G1510" s="175"/>
      <c r="H1510" s="175"/>
      <c r="I1510" s="175"/>
      <c r="J1510" s="175"/>
      <c r="L1510" s="175"/>
      <c r="T1510" s="176"/>
      <c r="U1510" s="176"/>
      <c r="V1510" s="176"/>
      <c r="W1510" s="176"/>
      <c r="X1510" s="175"/>
      <c r="Y1510" s="175"/>
      <c r="Z1510" s="175"/>
      <c r="AA1510" s="175"/>
      <c r="AC1510" s="175"/>
      <c r="AL1510" s="106"/>
      <c r="AM1510" s="104"/>
      <c r="AN1510" s="104"/>
      <c r="AO1510" s="104"/>
      <c r="AP1510" s="104"/>
      <c r="AQ1510" s="104"/>
      <c r="AR1510" s="104"/>
      <c r="AS1510" s="104"/>
      <c r="AT1510" s="104"/>
      <c r="AU1510" s="104"/>
      <c r="AV1510" s="104"/>
    </row>
    <row r="1511" spans="3:48" x14ac:dyDescent="0.35">
      <c r="C1511" s="176"/>
      <c r="D1511" s="176"/>
      <c r="E1511" s="176"/>
      <c r="F1511" s="176"/>
      <c r="G1511" s="175"/>
      <c r="H1511" s="175"/>
      <c r="I1511" s="175"/>
      <c r="J1511" s="175"/>
      <c r="L1511" s="175"/>
      <c r="T1511" s="176"/>
      <c r="U1511" s="176"/>
      <c r="V1511" s="176"/>
      <c r="W1511" s="176"/>
      <c r="X1511" s="175"/>
      <c r="Y1511" s="175"/>
      <c r="Z1511" s="175"/>
      <c r="AA1511" s="175"/>
      <c r="AC1511" s="175"/>
      <c r="AL1511" s="106"/>
      <c r="AM1511" s="104"/>
      <c r="AN1511" s="104"/>
      <c r="AO1511" s="104"/>
      <c r="AP1511" s="104"/>
      <c r="AQ1511" s="104"/>
      <c r="AR1511" s="104"/>
      <c r="AS1511" s="104"/>
      <c r="AT1511" s="104"/>
      <c r="AU1511" s="104"/>
      <c r="AV1511" s="104"/>
    </row>
    <row r="1512" spans="3:48" x14ac:dyDescent="0.35">
      <c r="C1512" s="176"/>
      <c r="D1512" s="176"/>
      <c r="E1512" s="176"/>
      <c r="F1512" s="176"/>
      <c r="G1512" s="175"/>
      <c r="H1512" s="175"/>
      <c r="I1512" s="175"/>
      <c r="J1512" s="175"/>
      <c r="L1512" s="175"/>
      <c r="T1512" s="176"/>
      <c r="U1512" s="176"/>
      <c r="V1512" s="176"/>
      <c r="W1512" s="176"/>
      <c r="X1512" s="175"/>
      <c r="Y1512" s="175"/>
      <c r="Z1512" s="175"/>
      <c r="AA1512" s="175"/>
      <c r="AC1512" s="175"/>
      <c r="AL1512" s="106"/>
      <c r="AM1512" s="104"/>
      <c r="AN1512" s="104"/>
      <c r="AO1512" s="104"/>
      <c r="AP1512" s="104"/>
      <c r="AQ1512" s="104"/>
      <c r="AR1512" s="104"/>
      <c r="AS1512" s="104"/>
      <c r="AT1512" s="104"/>
      <c r="AU1512" s="104"/>
      <c r="AV1512" s="104"/>
    </row>
    <row r="1513" spans="3:48" x14ac:dyDescent="0.35">
      <c r="C1513" s="176"/>
      <c r="D1513" s="176"/>
      <c r="E1513" s="176"/>
      <c r="F1513" s="176"/>
      <c r="G1513" s="175"/>
      <c r="H1513" s="175"/>
      <c r="I1513" s="175"/>
      <c r="J1513" s="175"/>
      <c r="L1513" s="175"/>
      <c r="T1513" s="176"/>
      <c r="U1513" s="176"/>
      <c r="V1513" s="176"/>
      <c r="W1513" s="176"/>
      <c r="X1513" s="175"/>
      <c r="Y1513" s="175"/>
      <c r="Z1513" s="175"/>
      <c r="AA1513" s="175"/>
      <c r="AC1513" s="175"/>
      <c r="AL1513" s="106"/>
      <c r="AM1513" s="104"/>
      <c r="AN1513" s="104"/>
      <c r="AO1513" s="104"/>
      <c r="AP1513" s="104"/>
      <c r="AQ1513" s="104"/>
      <c r="AR1513" s="104"/>
      <c r="AS1513" s="104"/>
      <c r="AT1513" s="104"/>
      <c r="AU1513" s="104"/>
      <c r="AV1513" s="104"/>
    </row>
    <row r="1514" spans="3:48" x14ac:dyDescent="0.35">
      <c r="C1514" s="176"/>
      <c r="D1514" s="176"/>
      <c r="E1514" s="176"/>
      <c r="F1514" s="176"/>
      <c r="G1514" s="175"/>
      <c r="H1514" s="175"/>
      <c r="I1514" s="175"/>
      <c r="J1514" s="175"/>
      <c r="L1514" s="175"/>
      <c r="T1514" s="176"/>
      <c r="U1514" s="176"/>
      <c r="V1514" s="176"/>
      <c r="W1514" s="176"/>
      <c r="X1514" s="175"/>
      <c r="Y1514" s="175"/>
      <c r="Z1514" s="175"/>
      <c r="AA1514" s="175"/>
      <c r="AC1514" s="175"/>
      <c r="AL1514" s="106"/>
      <c r="AM1514" s="104"/>
      <c r="AN1514" s="104"/>
      <c r="AO1514" s="104"/>
      <c r="AP1514" s="104"/>
      <c r="AQ1514" s="104"/>
      <c r="AR1514" s="104"/>
      <c r="AS1514" s="104"/>
      <c r="AT1514" s="104"/>
      <c r="AU1514" s="104"/>
      <c r="AV1514" s="104"/>
    </row>
    <row r="1515" spans="3:48" x14ac:dyDescent="0.35">
      <c r="C1515" s="176"/>
      <c r="D1515" s="176"/>
      <c r="E1515" s="176"/>
      <c r="F1515" s="176"/>
      <c r="G1515" s="175"/>
      <c r="H1515" s="175"/>
      <c r="I1515" s="175"/>
      <c r="J1515" s="175"/>
      <c r="L1515" s="175"/>
      <c r="T1515" s="176"/>
      <c r="U1515" s="176"/>
      <c r="V1515" s="176"/>
      <c r="W1515" s="176"/>
      <c r="X1515" s="175"/>
      <c r="Y1515" s="175"/>
      <c r="Z1515" s="175"/>
      <c r="AA1515" s="175"/>
      <c r="AC1515" s="175"/>
      <c r="AL1515" s="106"/>
      <c r="AM1515" s="104"/>
      <c r="AN1515" s="104"/>
      <c r="AO1515" s="104"/>
      <c r="AP1515" s="104"/>
      <c r="AQ1515" s="104"/>
      <c r="AR1515" s="104"/>
      <c r="AS1515" s="104"/>
      <c r="AT1515" s="104"/>
      <c r="AU1515" s="104"/>
      <c r="AV1515" s="104"/>
    </row>
    <row r="1516" spans="3:48" x14ac:dyDescent="0.35">
      <c r="C1516" s="176"/>
      <c r="D1516" s="176"/>
      <c r="E1516" s="176"/>
      <c r="F1516" s="176"/>
      <c r="G1516" s="175"/>
      <c r="H1516" s="175"/>
      <c r="I1516" s="175"/>
      <c r="J1516" s="175"/>
      <c r="L1516" s="175"/>
      <c r="T1516" s="176"/>
      <c r="U1516" s="176"/>
      <c r="V1516" s="176"/>
      <c r="W1516" s="176"/>
      <c r="X1516" s="175"/>
      <c r="Y1516" s="175"/>
      <c r="Z1516" s="175"/>
      <c r="AA1516" s="175"/>
      <c r="AC1516" s="175"/>
      <c r="AL1516" s="106"/>
      <c r="AM1516" s="104"/>
      <c r="AN1516" s="104"/>
      <c r="AO1516" s="104"/>
      <c r="AP1516" s="104"/>
      <c r="AQ1516" s="104"/>
      <c r="AR1516" s="104"/>
      <c r="AS1516" s="104"/>
      <c r="AT1516" s="104"/>
      <c r="AU1516" s="104"/>
      <c r="AV1516" s="104"/>
    </row>
    <row r="1517" spans="3:48" x14ac:dyDescent="0.35">
      <c r="C1517" s="176"/>
      <c r="D1517" s="176"/>
      <c r="E1517" s="176"/>
      <c r="F1517" s="176"/>
      <c r="G1517" s="175"/>
      <c r="H1517" s="175"/>
      <c r="I1517" s="175"/>
      <c r="J1517" s="175"/>
      <c r="L1517" s="175"/>
      <c r="T1517" s="176"/>
      <c r="U1517" s="176"/>
      <c r="V1517" s="176"/>
      <c r="W1517" s="176"/>
      <c r="X1517" s="175"/>
      <c r="Y1517" s="175"/>
      <c r="Z1517" s="175"/>
      <c r="AA1517" s="175"/>
      <c r="AC1517" s="175"/>
      <c r="AL1517" s="106"/>
      <c r="AM1517" s="104"/>
      <c r="AN1517" s="104"/>
      <c r="AO1517" s="104"/>
      <c r="AP1517" s="104"/>
      <c r="AQ1517" s="104"/>
      <c r="AR1517" s="104"/>
      <c r="AS1517" s="104"/>
      <c r="AT1517" s="104"/>
      <c r="AU1517" s="104"/>
      <c r="AV1517" s="104"/>
    </row>
    <row r="1518" spans="3:48" x14ac:dyDescent="0.35">
      <c r="C1518" s="176"/>
      <c r="D1518" s="176"/>
      <c r="E1518" s="176"/>
      <c r="F1518" s="176"/>
      <c r="G1518" s="175"/>
      <c r="H1518" s="175"/>
      <c r="I1518" s="175"/>
      <c r="J1518" s="175"/>
      <c r="L1518" s="175"/>
      <c r="T1518" s="176"/>
      <c r="U1518" s="176"/>
      <c r="V1518" s="176"/>
      <c r="W1518" s="176"/>
      <c r="X1518" s="175"/>
      <c r="Y1518" s="175"/>
      <c r="Z1518" s="175"/>
      <c r="AA1518" s="175"/>
      <c r="AC1518" s="175"/>
      <c r="AL1518" s="106"/>
      <c r="AM1518" s="104"/>
      <c r="AN1518" s="104"/>
      <c r="AO1518" s="104"/>
      <c r="AP1518" s="104"/>
      <c r="AQ1518" s="104"/>
      <c r="AR1518" s="104"/>
      <c r="AS1518" s="104"/>
      <c r="AT1518" s="104"/>
      <c r="AU1518" s="104"/>
      <c r="AV1518" s="104"/>
    </row>
    <row r="1519" spans="3:48" x14ac:dyDescent="0.35">
      <c r="C1519" s="176"/>
      <c r="D1519" s="176"/>
      <c r="E1519" s="176"/>
      <c r="F1519" s="176"/>
      <c r="G1519" s="175"/>
      <c r="H1519" s="175"/>
      <c r="I1519" s="175"/>
      <c r="J1519" s="175"/>
      <c r="L1519" s="175"/>
      <c r="T1519" s="176"/>
      <c r="U1519" s="176"/>
      <c r="V1519" s="176"/>
      <c r="W1519" s="176"/>
      <c r="X1519" s="175"/>
      <c r="Y1519" s="175"/>
      <c r="Z1519" s="175"/>
      <c r="AA1519" s="175"/>
      <c r="AC1519" s="175"/>
      <c r="AL1519" s="106"/>
      <c r="AM1519" s="104"/>
      <c r="AN1519" s="104"/>
      <c r="AO1519" s="104"/>
      <c r="AP1519" s="104"/>
      <c r="AQ1519" s="104"/>
      <c r="AR1519" s="104"/>
      <c r="AS1519" s="104"/>
      <c r="AT1519" s="104"/>
      <c r="AU1519" s="104"/>
      <c r="AV1519" s="104"/>
    </row>
    <row r="1520" spans="3:48" x14ac:dyDescent="0.35">
      <c r="C1520" s="176"/>
      <c r="D1520" s="176"/>
      <c r="E1520" s="176"/>
      <c r="F1520" s="176"/>
      <c r="G1520" s="175"/>
      <c r="H1520" s="175"/>
      <c r="I1520" s="175"/>
      <c r="J1520" s="175"/>
      <c r="L1520" s="175"/>
      <c r="T1520" s="176"/>
      <c r="U1520" s="176"/>
      <c r="V1520" s="176"/>
      <c r="W1520" s="176"/>
      <c r="X1520" s="175"/>
      <c r="Y1520" s="175"/>
      <c r="Z1520" s="175"/>
      <c r="AA1520" s="175"/>
      <c r="AC1520" s="175"/>
      <c r="AL1520" s="106"/>
      <c r="AM1520" s="104"/>
      <c r="AN1520" s="104"/>
      <c r="AO1520" s="104"/>
      <c r="AP1520" s="104"/>
      <c r="AQ1520" s="104"/>
      <c r="AR1520" s="104"/>
      <c r="AS1520" s="104"/>
      <c r="AT1520" s="104"/>
      <c r="AU1520" s="104"/>
      <c r="AV1520" s="104"/>
    </row>
    <row r="1521" spans="3:48" x14ac:dyDescent="0.35">
      <c r="C1521" s="176"/>
      <c r="D1521" s="176"/>
      <c r="E1521" s="176"/>
      <c r="F1521" s="176"/>
      <c r="G1521" s="175"/>
      <c r="H1521" s="175"/>
      <c r="I1521" s="175"/>
      <c r="J1521" s="175"/>
      <c r="L1521" s="175"/>
      <c r="T1521" s="176"/>
      <c r="U1521" s="176"/>
      <c r="V1521" s="176"/>
      <c r="W1521" s="176"/>
      <c r="X1521" s="175"/>
      <c r="Y1521" s="175"/>
      <c r="Z1521" s="175"/>
      <c r="AA1521" s="175"/>
      <c r="AC1521" s="175"/>
      <c r="AL1521" s="106"/>
      <c r="AM1521" s="104"/>
      <c r="AN1521" s="104"/>
      <c r="AO1521" s="104"/>
      <c r="AP1521" s="104"/>
      <c r="AQ1521" s="104"/>
      <c r="AR1521" s="104"/>
      <c r="AS1521" s="104"/>
      <c r="AT1521" s="104"/>
      <c r="AU1521" s="104"/>
      <c r="AV1521" s="104"/>
    </row>
    <row r="1522" spans="3:48" x14ac:dyDescent="0.35">
      <c r="C1522" s="176"/>
      <c r="D1522" s="176"/>
      <c r="E1522" s="176"/>
      <c r="F1522" s="176"/>
      <c r="G1522" s="175"/>
      <c r="H1522" s="175"/>
      <c r="I1522" s="175"/>
      <c r="J1522" s="175"/>
      <c r="L1522" s="175"/>
      <c r="T1522" s="176"/>
      <c r="U1522" s="176"/>
      <c r="V1522" s="176"/>
      <c r="W1522" s="176"/>
      <c r="X1522" s="175"/>
      <c r="Y1522" s="175"/>
      <c r="Z1522" s="175"/>
      <c r="AA1522" s="175"/>
      <c r="AC1522" s="175"/>
      <c r="AL1522" s="106"/>
      <c r="AM1522" s="104"/>
      <c r="AN1522" s="104"/>
      <c r="AO1522" s="104"/>
      <c r="AP1522" s="104"/>
      <c r="AQ1522" s="104"/>
      <c r="AR1522" s="104"/>
      <c r="AS1522" s="104"/>
      <c r="AT1522" s="104"/>
      <c r="AU1522" s="104"/>
      <c r="AV1522" s="104"/>
    </row>
    <row r="1523" spans="3:48" x14ac:dyDescent="0.35">
      <c r="C1523" s="176"/>
      <c r="D1523" s="176"/>
      <c r="E1523" s="176"/>
      <c r="F1523" s="176"/>
      <c r="G1523" s="175"/>
      <c r="H1523" s="175"/>
      <c r="I1523" s="175"/>
      <c r="J1523" s="175"/>
      <c r="L1523" s="175"/>
      <c r="T1523" s="176"/>
      <c r="U1523" s="176"/>
      <c r="V1523" s="176"/>
      <c r="W1523" s="176"/>
      <c r="X1523" s="175"/>
      <c r="Y1523" s="175"/>
      <c r="Z1523" s="175"/>
      <c r="AA1523" s="175"/>
      <c r="AC1523" s="175"/>
      <c r="AL1523" s="106"/>
      <c r="AM1523" s="104"/>
      <c r="AN1523" s="104"/>
      <c r="AO1523" s="104"/>
      <c r="AP1523" s="104"/>
      <c r="AQ1523" s="104"/>
      <c r="AR1523" s="104"/>
      <c r="AS1523" s="104"/>
      <c r="AT1523" s="104"/>
      <c r="AU1523" s="104"/>
      <c r="AV1523" s="104"/>
    </row>
    <row r="1524" spans="3:48" x14ac:dyDescent="0.35">
      <c r="C1524" s="176"/>
      <c r="D1524" s="176"/>
      <c r="E1524" s="176"/>
      <c r="F1524" s="176"/>
      <c r="G1524" s="175"/>
      <c r="H1524" s="175"/>
      <c r="I1524" s="175"/>
      <c r="J1524" s="175"/>
      <c r="L1524" s="175"/>
      <c r="T1524" s="176"/>
      <c r="U1524" s="176"/>
      <c r="V1524" s="176"/>
      <c r="W1524" s="176"/>
      <c r="X1524" s="175"/>
      <c r="Y1524" s="175"/>
      <c r="Z1524" s="175"/>
      <c r="AA1524" s="175"/>
      <c r="AC1524" s="175"/>
      <c r="AL1524" s="106"/>
      <c r="AM1524" s="104"/>
      <c r="AN1524" s="104"/>
      <c r="AO1524" s="104"/>
      <c r="AP1524" s="104"/>
      <c r="AQ1524" s="104"/>
      <c r="AR1524" s="104"/>
      <c r="AS1524" s="104"/>
      <c r="AT1524" s="104"/>
      <c r="AU1524" s="104"/>
      <c r="AV1524" s="104"/>
    </row>
    <row r="1525" spans="3:48" x14ac:dyDescent="0.35">
      <c r="C1525" s="176"/>
      <c r="D1525" s="176"/>
      <c r="E1525" s="176"/>
      <c r="F1525" s="176"/>
      <c r="G1525" s="175"/>
      <c r="H1525" s="175"/>
      <c r="I1525" s="175"/>
      <c r="J1525" s="175"/>
      <c r="L1525" s="175"/>
      <c r="T1525" s="176"/>
      <c r="U1525" s="176"/>
      <c r="V1525" s="176"/>
      <c r="W1525" s="176"/>
      <c r="X1525" s="175"/>
      <c r="Y1525" s="175"/>
      <c r="Z1525" s="175"/>
      <c r="AA1525" s="175"/>
      <c r="AC1525" s="175"/>
      <c r="AL1525" s="106"/>
      <c r="AM1525" s="104"/>
      <c r="AN1525" s="104"/>
      <c r="AO1525" s="104"/>
      <c r="AP1525" s="104"/>
      <c r="AQ1525" s="104"/>
      <c r="AR1525" s="104"/>
      <c r="AS1525" s="104"/>
      <c r="AT1525" s="104"/>
      <c r="AU1525" s="104"/>
      <c r="AV1525" s="104"/>
    </row>
    <row r="1526" spans="3:48" x14ac:dyDescent="0.35">
      <c r="C1526" s="176"/>
      <c r="D1526" s="176"/>
      <c r="E1526" s="176"/>
      <c r="F1526" s="176"/>
      <c r="G1526" s="175"/>
      <c r="H1526" s="175"/>
      <c r="I1526" s="175"/>
      <c r="J1526" s="175"/>
      <c r="L1526" s="175"/>
      <c r="T1526" s="176"/>
      <c r="U1526" s="176"/>
      <c r="V1526" s="176"/>
      <c r="W1526" s="176"/>
      <c r="X1526" s="175"/>
      <c r="Y1526" s="175"/>
      <c r="Z1526" s="175"/>
      <c r="AA1526" s="175"/>
      <c r="AC1526" s="175"/>
      <c r="AL1526" s="106"/>
      <c r="AM1526" s="104"/>
      <c r="AN1526" s="104"/>
      <c r="AO1526" s="104"/>
      <c r="AP1526" s="104"/>
      <c r="AQ1526" s="104"/>
      <c r="AR1526" s="104"/>
      <c r="AS1526" s="104"/>
      <c r="AT1526" s="104"/>
      <c r="AU1526" s="104"/>
      <c r="AV1526" s="104"/>
    </row>
    <row r="1527" spans="3:48" x14ac:dyDescent="0.35">
      <c r="C1527" s="176"/>
      <c r="D1527" s="176"/>
      <c r="E1527" s="176"/>
      <c r="F1527" s="176"/>
      <c r="G1527" s="175"/>
      <c r="H1527" s="175"/>
      <c r="I1527" s="175"/>
      <c r="J1527" s="175"/>
      <c r="L1527" s="175"/>
      <c r="T1527" s="176"/>
      <c r="U1527" s="176"/>
      <c r="V1527" s="176"/>
      <c r="W1527" s="176"/>
      <c r="X1527" s="175"/>
      <c r="Y1527" s="175"/>
      <c r="Z1527" s="175"/>
      <c r="AA1527" s="175"/>
      <c r="AC1527" s="175"/>
      <c r="AL1527" s="106"/>
      <c r="AM1527" s="104"/>
      <c r="AN1527" s="104"/>
      <c r="AO1527" s="104"/>
      <c r="AP1527" s="104"/>
      <c r="AQ1527" s="104"/>
      <c r="AR1527" s="104"/>
      <c r="AS1527" s="104"/>
      <c r="AT1527" s="104"/>
      <c r="AU1527" s="104"/>
      <c r="AV1527" s="104"/>
    </row>
    <row r="1528" spans="3:48" x14ac:dyDescent="0.35">
      <c r="C1528" s="176"/>
      <c r="D1528" s="176"/>
      <c r="E1528" s="176"/>
      <c r="F1528" s="176"/>
      <c r="G1528" s="175"/>
      <c r="H1528" s="175"/>
      <c r="I1528" s="175"/>
      <c r="J1528" s="175"/>
      <c r="L1528" s="175"/>
      <c r="T1528" s="176"/>
      <c r="U1528" s="176"/>
      <c r="V1528" s="176"/>
      <c r="W1528" s="176"/>
      <c r="X1528" s="175"/>
      <c r="Y1528" s="175"/>
      <c r="Z1528" s="175"/>
      <c r="AA1528" s="175"/>
      <c r="AC1528" s="175"/>
      <c r="AL1528" s="106"/>
      <c r="AM1528" s="104"/>
      <c r="AN1528" s="104"/>
      <c r="AO1528" s="104"/>
      <c r="AP1528" s="104"/>
      <c r="AQ1528" s="104"/>
      <c r="AR1528" s="104"/>
      <c r="AS1528" s="104"/>
      <c r="AT1528" s="104"/>
      <c r="AU1528" s="104"/>
      <c r="AV1528" s="104"/>
    </row>
    <row r="1529" spans="3:48" x14ac:dyDescent="0.35">
      <c r="C1529" s="176"/>
      <c r="D1529" s="176"/>
      <c r="E1529" s="176"/>
      <c r="F1529" s="176"/>
      <c r="G1529" s="175"/>
      <c r="H1529" s="175"/>
      <c r="I1529" s="175"/>
      <c r="J1529" s="175"/>
      <c r="L1529" s="175"/>
      <c r="T1529" s="176"/>
      <c r="U1529" s="176"/>
      <c r="V1529" s="176"/>
      <c r="W1529" s="176"/>
      <c r="X1529" s="175"/>
      <c r="Y1529" s="175"/>
      <c r="Z1529" s="175"/>
      <c r="AA1529" s="175"/>
      <c r="AC1529" s="175"/>
      <c r="AL1529" s="106"/>
      <c r="AM1529" s="104"/>
      <c r="AN1529" s="104"/>
      <c r="AO1529" s="104"/>
      <c r="AP1529" s="104"/>
      <c r="AQ1529" s="104"/>
      <c r="AR1529" s="104"/>
      <c r="AS1529" s="104"/>
      <c r="AT1529" s="104"/>
      <c r="AU1529" s="104"/>
      <c r="AV1529" s="104"/>
    </row>
    <row r="1530" spans="3:48" x14ac:dyDescent="0.35">
      <c r="C1530" s="176"/>
      <c r="D1530" s="176"/>
      <c r="E1530" s="176"/>
      <c r="F1530" s="176"/>
      <c r="G1530" s="175"/>
      <c r="H1530" s="175"/>
      <c r="I1530" s="175"/>
      <c r="J1530" s="175"/>
      <c r="L1530" s="175"/>
      <c r="T1530" s="176"/>
      <c r="U1530" s="176"/>
      <c r="V1530" s="176"/>
      <c r="W1530" s="176"/>
      <c r="X1530" s="175"/>
      <c r="Y1530" s="175"/>
      <c r="Z1530" s="175"/>
      <c r="AA1530" s="175"/>
      <c r="AC1530" s="175"/>
      <c r="AL1530" s="106"/>
      <c r="AM1530" s="104"/>
      <c r="AN1530" s="104"/>
      <c r="AO1530" s="104"/>
      <c r="AP1530" s="104"/>
      <c r="AQ1530" s="104"/>
      <c r="AR1530" s="104"/>
      <c r="AS1530" s="104"/>
      <c r="AT1530" s="104"/>
      <c r="AU1530" s="104"/>
      <c r="AV1530" s="104"/>
    </row>
    <row r="1531" spans="3:48" x14ac:dyDescent="0.35">
      <c r="C1531" s="176"/>
      <c r="D1531" s="176"/>
      <c r="E1531" s="176"/>
      <c r="F1531" s="176"/>
      <c r="G1531" s="175"/>
      <c r="H1531" s="175"/>
      <c r="I1531" s="175"/>
      <c r="J1531" s="175"/>
      <c r="L1531" s="175"/>
      <c r="T1531" s="176"/>
      <c r="U1531" s="176"/>
      <c r="V1531" s="176"/>
      <c r="W1531" s="176"/>
      <c r="X1531" s="175"/>
      <c r="Y1531" s="175"/>
      <c r="Z1531" s="175"/>
      <c r="AA1531" s="175"/>
      <c r="AC1531" s="175"/>
      <c r="AL1531" s="106"/>
      <c r="AM1531" s="104"/>
      <c r="AN1531" s="104"/>
      <c r="AO1531" s="104"/>
      <c r="AP1531" s="104"/>
      <c r="AQ1531" s="104"/>
      <c r="AR1531" s="104"/>
      <c r="AS1531" s="104"/>
      <c r="AT1531" s="104"/>
      <c r="AU1531" s="104"/>
      <c r="AV1531" s="104"/>
    </row>
    <row r="1532" spans="3:48" x14ac:dyDescent="0.35">
      <c r="C1532" s="176"/>
      <c r="D1532" s="176"/>
      <c r="E1532" s="176"/>
      <c r="F1532" s="176"/>
      <c r="G1532" s="175"/>
      <c r="H1532" s="175"/>
      <c r="I1532" s="175"/>
      <c r="J1532" s="175"/>
      <c r="L1532" s="175"/>
      <c r="T1532" s="176"/>
      <c r="U1532" s="176"/>
      <c r="V1532" s="176"/>
      <c r="W1532" s="176"/>
      <c r="X1532" s="175"/>
      <c r="Y1532" s="175"/>
      <c r="Z1532" s="175"/>
      <c r="AA1532" s="175"/>
      <c r="AC1532" s="175"/>
      <c r="AL1532" s="106"/>
      <c r="AM1532" s="104"/>
      <c r="AN1532" s="104"/>
      <c r="AO1532" s="104"/>
      <c r="AP1532" s="104"/>
      <c r="AQ1532" s="104"/>
      <c r="AR1532" s="104"/>
      <c r="AS1532" s="104"/>
      <c r="AT1532" s="104"/>
      <c r="AU1532" s="104"/>
      <c r="AV1532" s="104"/>
    </row>
    <row r="1533" spans="3:48" x14ac:dyDescent="0.35">
      <c r="C1533" s="176"/>
      <c r="D1533" s="176"/>
      <c r="E1533" s="176"/>
      <c r="F1533" s="176"/>
      <c r="G1533" s="175"/>
      <c r="H1533" s="175"/>
      <c r="I1533" s="175"/>
      <c r="J1533" s="175"/>
      <c r="L1533" s="175"/>
      <c r="T1533" s="176"/>
      <c r="U1533" s="176"/>
      <c r="V1533" s="176"/>
      <c r="W1533" s="176"/>
      <c r="X1533" s="175"/>
      <c r="Y1533" s="175"/>
      <c r="Z1533" s="175"/>
      <c r="AA1533" s="175"/>
      <c r="AC1533" s="175"/>
      <c r="AL1533" s="106"/>
      <c r="AM1533" s="104"/>
      <c r="AN1533" s="104"/>
      <c r="AO1533" s="104"/>
      <c r="AP1533" s="104"/>
      <c r="AQ1533" s="104"/>
      <c r="AR1533" s="104"/>
      <c r="AS1533" s="104"/>
      <c r="AT1533" s="104"/>
      <c r="AU1533" s="104"/>
      <c r="AV1533" s="104"/>
    </row>
    <row r="1534" spans="3:48" x14ac:dyDescent="0.35">
      <c r="C1534" s="176"/>
      <c r="D1534" s="176"/>
      <c r="E1534" s="176"/>
      <c r="F1534" s="176"/>
      <c r="G1534" s="175"/>
      <c r="H1534" s="175"/>
      <c r="I1534" s="175"/>
      <c r="J1534" s="175"/>
      <c r="L1534" s="175"/>
      <c r="T1534" s="176"/>
      <c r="U1534" s="176"/>
      <c r="V1534" s="176"/>
      <c r="W1534" s="176"/>
      <c r="X1534" s="175"/>
      <c r="Y1534" s="175"/>
      <c r="Z1534" s="175"/>
      <c r="AA1534" s="175"/>
      <c r="AC1534" s="175"/>
      <c r="AL1534" s="106"/>
      <c r="AM1534" s="104"/>
      <c r="AN1534" s="104"/>
      <c r="AO1534" s="104"/>
      <c r="AP1534" s="104"/>
      <c r="AQ1534" s="104"/>
      <c r="AR1534" s="104"/>
      <c r="AS1534" s="104"/>
      <c r="AT1534" s="104"/>
      <c r="AU1534" s="104"/>
      <c r="AV1534" s="104"/>
    </row>
    <row r="1535" spans="3:48" x14ac:dyDescent="0.35">
      <c r="C1535" s="176"/>
      <c r="D1535" s="176"/>
      <c r="E1535" s="176"/>
      <c r="F1535" s="176"/>
      <c r="G1535" s="175"/>
      <c r="H1535" s="175"/>
      <c r="I1535" s="175"/>
      <c r="J1535" s="175"/>
      <c r="L1535" s="175"/>
      <c r="T1535" s="176"/>
      <c r="U1535" s="176"/>
      <c r="V1535" s="176"/>
      <c r="W1535" s="176"/>
      <c r="X1535" s="175"/>
      <c r="Y1535" s="175"/>
      <c r="Z1535" s="175"/>
      <c r="AA1535" s="175"/>
      <c r="AC1535" s="175"/>
      <c r="AL1535" s="106"/>
      <c r="AM1535" s="104"/>
      <c r="AN1535" s="104"/>
      <c r="AO1535" s="104"/>
      <c r="AP1535" s="104"/>
      <c r="AQ1535" s="104"/>
      <c r="AR1535" s="104"/>
      <c r="AS1535" s="104"/>
      <c r="AT1535" s="104"/>
      <c r="AU1535" s="104"/>
      <c r="AV1535" s="104"/>
    </row>
    <row r="1536" spans="3:48" x14ac:dyDescent="0.35">
      <c r="C1536" s="176"/>
      <c r="D1536" s="176"/>
      <c r="E1536" s="176"/>
      <c r="F1536" s="176"/>
      <c r="G1536" s="175"/>
      <c r="H1536" s="175"/>
      <c r="I1536" s="175"/>
      <c r="J1536" s="175"/>
      <c r="L1536" s="175"/>
      <c r="T1536" s="176"/>
      <c r="U1536" s="176"/>
      <c r="V1536" s="176"/>
      <c r="W1536" s="176"/>
      <c r="X1536" s="175"/>
      <c r="Y1536" s="175"/>
      <c r="Z1536" s="175"/>
      <c r="AA1536" s="175"/>
      <c r="AC1536" s="175"/>
      <c r="AL1536" s="106"/>
      <c r="AM1536" s="104"/>
      <c r="AN1536" s="104"/>
      <c r="AO1536" s="104"/>
      <c r="AP1536" s="104"/>
      <c r="AQ1536" s="104"/>
      <c r="AR1536" s="104"/>
      <c r="AS1536" s="104"/>
      <c r="AT1536" s="104"/>
      <c r="AU1536" s="104"/>
      <c r="AV1536" s="104"/>
    </row>
    <row r="1537" spans="3:48" x14ac:dyDescent="0.35">
      <c r="C1537" s="176"/>
      <c r="D1537" s="176"/>
      <c r="E1537" s="176"/>
      <c r="F1537" s="176"/>
      <c r="G1537" s="175"/>
      <c r="H1537" s="175"/>
      <c r="I1537" s="175"/>
      <c r="J1537" s="175"/>
      <c r="L1537" s="175"/>
      <c r="T1537" s="176"/>
      <c r="U1537" s="176"/>
      <c r="V1537" s="176"/>
      <c r="W1537" s="176"/>
      <c r="X1537" s="175"/>
      <c r="Y1537" s="175"/>
      <c r="Z1537" s="175"/>
      <c r="AA1537" s="175"/>
      <c r="AC1537" s="175"/>
      <c r="AL1537" s="106"/>
      <c r="AM1537" s="104"/>
      <c r="AN1537" s="104"/>
      <c r="AO1537" s="104"/>
      <c r="AP1537" s="104"/>
      <c r="AQ1537" s="104"/>
      <c r="AR1537" s="104"/>
      <c r="AS1537" s="104"/>
      <c r="AT1537" s="104"/>
      <c r="AU1537" s="104"/>
      <c r="AV1537" s="104"/>
    </row>
    <row r="1538" spans="3:48" x14ac:dyDescent="0.35">
      <c r="C1538" s="176"/>
      <c r="D1538" s="176"/>
      <c r="E1538" s="176"/>
      <c r="F1538" s="176"/>
      <c r="G1538" s="175"/>
      <c r="H1538" s="175"/>
      <c r="I1538" s="175"/>
      <c r="J1538" s="175"/>
      <c r="L1538" s="175"/>
      <c r="T1538" s="176"/>
      <c r="U1538" s="176"/>
      <c r="V1538" s="176"/>
      <c r="W1538" s="176"/>
      <c r="X1538" s="175"/>
      <c r="Y1538" s="175"/>
      <c r="Z1538" s="175"/>
      <c r="AA1538" s="175"/>
      <c r="AC1538" s="175"/>
      <c r="AL1538" s="106"/>
      <c r="AM1538" s="104"/>
      <c r="AN1538" s="104"/>
      <c r="AO1538" s="104"/>
      <c r="AP1538" s="104"/>
      <c r="AQ1538" s="104"/>
      <c r="AR1538" s="104"/>
      <c r="AS1538" s="104"/>
      <c r="AT1538" s="104"/>
      <c r="AU1538" s="104"/>
      <c r="AV1538" s="104"/>
    </row>
    <row r="1539" spans="3:48" x14ac:dyDescent="0.35">
      <c r="C1539" s="176"/>
      <c r="D1539" s="176"/>
      <c r="E1539" s="176"/>
      <c r="F1539" s="176"/>
      <c r="G1539" s="175"/>
      <c r="H1539" s="175"/>
      <c r="I1539" s="175"/>
      <c r="J1539" s="175"/>
      <c r="L1539" s="175"/>
      <c r="T1539" s="176"/>
      <c r="U1539" s="176"/>
      <c r="V1539" s="176"/>
      <c r="W1539" s="176"/>
      <c r="X1539" s="175"/>
      <c r="Y1539" s="175"/>
      <c r="Z1539" s="175"/>
      <c r="AA1539" s="175"/>
      <c r="AC1539" s="175"/>
      <c r="AL1539" s="106"/>
      <c r="AM1539" s="104"/>
      <c r="AN1539" s="104"/>
      <c r="AO1539" s="104"/>
      <c r="AP1539" s="104"/>
      <c r="AQ1539" s="104"/>
      <c r="AR1539" s="104"/>
      <c r="AS1539" s="104"/>
      <c r="AT1539" s="104"/>
      <c r="AU1539" s="104"/>
      <c r="AV1539" s="104"/>
    </row>
    <row r="1540" spans="3:48" x14ac:dyDescent="0.35">
      <c r="C1540" s="176"/>
      <c r="D1540" s="176"/>
      <c r="E1540" s="176"/>
      <c r="F1540" s="176"/>
      <c r="G1540" s="175"/>
      <c r="H1540" s="175"/>
      <c r="I1540" s="175"/>
      <c r="J1540" s="175"/>
      <c r="L1540" s="175"/>
      <c r="T1540" s="176"/>
      <c r="U1540" s="176"/>
      <c r="V1540" s="176"/>
      <c r="W1540" s="176"/>
      <c r="X1540" s="175"/>
      <c r="Y1540" s="175"/>
      <c r="Z1540" s="175"/>
      <c r="AA1540" s="175"/>
      <c r="AC1540" s="175"/>
      <c r="AL1540" s="106"/>
      <c r="AM1540" s="104"/>
      <c r="AN1540" s="104"/>
      <c r="AO1540" s="104"/>
      <c r="AP1540" s="104"/>
      <c r="AQ1540" s="104"/>
      <c r="AR1540" s="104"/>
      <c r="AS1540" s="104"/>
      <c r="AT1540" s="104"/>
      <c r="AU1540" s="104"/>
      <c r="AV1540" s="104"/>
    </row>
    <row r="1541" spans="3:48" x14ac:dyDescent="0.35">
      <c r="C1541" s="176"/>
      <c r="D1541" s="176"/>
      <c r="E1541" s="176"/>
      <c r="F1541" s="176"/>
      <c r="G1541" s="175"/>
      <c r="H1541" s="175"/>
      <c r="I1541" s="175"/>
      <c r="J1541" s="175"/>
      <c r="L1541" s="175"/>
      <c r="T1541" s="176"/>
      <c r="U1541" s="176"/>
      <c r="V1541" s="176"/>
      <c r="W1541" s="176"/>
      <c r="X1541" s="175"/>
      <c r="Y1541" s="175"/>
      <c r="Z1541" s="175"/>
      <c r="AA1541" s="175"/>
      <c r="AC1541" s="175"/>
      <c r="AL1541" s="106"/>
      <c r="AM1541" s="104"/>
      <c r="AN1541" s="104"/>
      <c r="AO1541" s="104"/>
      <c r="AP1541" s="104"/>
      <c r="AQ1541" s="104"/>
      <c r="AR1541" s="104"/>
      <c r="AS1541" s="104"/>
      <c r="AT1541" s="104"/>
      <c r="AU1541" s="104"/>
      <c r="AV1541" s="104"/>
    </row>
    <row r="1542" spans="3:48" x14ac:dyDescent="0.35">
      <c r="C1542" s="176"/>
      <c r="D1542" s="176"/>
      <c r="E1542" s="176"/>
      <c r="F1542" s="176"/>
      <c r="G1542" s="175"/>
      <c r="H1542" s="175"/>
      <c r="I1542" s="175"/>
      <c r="J1542" s="175"/>
      <c r="L1542" s="175"/>
      <c r="T1542" s="176"/>
      <c r="U1542" s="176"/>
      <c r="V1542" s="176"/>
      <c r="W1542" s="176"/>
      <c r="X1542" s="175"/>
      <c r="Y1542" s="175"/>
      <c r="Z1542" s="175"/>
      <c r="AA1542" s="175"/>
      <c r="AC1542" s="175"/>
      <c r="AL1542" s="106"/>
      <c r="AM1542" s="104"/>
      <c r="AN1542" s="104"/>
      <c r="AO1542" s="104"/>
      <c r="AP1542" s="104"/>
      <c r="AQ1542" s="104"/>
      <c r="AR1542" s="104"/>
      <c r="AS1542" s="104"/>
      <c r="AT1542" s="104"/>
      <c r="AU1542" s="104"/>
      <c r="AV1542" s="104"/>
    </row>
    <row r="1543" spans="3:48" x14ac:dyDescent="0.35">
      <c r="C1543" s="176"/>
      <c r="D1543" s="176"/>
      <c r="E1543" s="176"/>
      <c r="F1543" s="176"/>
      <c r="G1543" s="175"/>
      <c r="H1543" s="175"/>
      <c r="I1543" s="175"/>
      <c r="J1543" s="175"/>
      <c r="L1543" s="175"/>
      <c r="T1543" s="176"/>
      <c r="U1543" s="176"/>
      <c r="V1543" s="176"/>
      <c r="W1543" s="176"/>
      <c r="X1543" s="175"/>
      <c r="Y1543" s="175"/>
      <c r="Z1543" s="175"/>
      <c r="AA1543" s="175"/>
      <c r="AC1543" s="175"/>
      <c r="AL1543" s="106"/>
      <c r="AM1543" s="104"/>
      <c r="AN1543" s="104"/>
      <c r="AO1543" s="104"/>
      <c r="AP1543" s="104"/>
      <c r="AQ1543" s="104"/>
      <c r="AR1543" s="104"/>
      <c r="AS1543" s="104"/>
      <c r="AT1543" s="104"/>
      <c r="AU1543" s="104"/>
      <c r="AV1543" s="104"/>
    </row>
    <row r="1544" spans="3:48" x14ac:dyDescent="0.35">
      <c r="C1544" s="176"/>
      <c r="D1544" s="176"/>
      <c r="E1544" s="176"/>
      <c r="F1544" s="176"/>
      <c r="G1544" s="175"/>
      <c r="H1544" s="175"/>
      <c r="I1544" s="175"/>
      <c r="J1544" s="175"/>
      <c r="L1544" s="175"/>
      <c r="T1544" s="176"/>
      <c r="U1544" s="176"/>
      <c r="V1544" s="176"/>
      <c r="W1544" s="176"/>
      <c r="X1544" s="175"/>
      <c r="Y1544" s="175"/>
      <c r="Z1544" s="175"/>
      <c r="AA1544" s="175"/>
      <c r="AC1544" s="175"/>
      <c r="AL1544" s="106"/>
      <c r="AM1544" s="104"/>
      <c r="AN1544" s="104"/>
      <c r="AO1544" s="104"/>
      <c r="AP1544" s="104"/>
      <c r="AQ1544" s="104"/>
      <c r="AR1544" s="104"/>
      <c r="AS1544" s="104"/>
      <c r="AT1544" s="104"/>
      <c r="AU1544" s="104"/>
      <c r="AV1544" s="104"/>
    </row>
    <row r="1545" spans="3:48" x14ac:dyDescent="0.35">
      <c r="C1545" s="176"/>
      <c r="D1545" s="176"/>
      <c r="E1545" s="176"/>
      <c r="F1545" s="176"/>
      <c r="G1545" s="175"/>
      <c r="H1545" s="175"/>
      <c r="I1545" s="175"/>
      <c r="J1545" s="175"/>
      <c r="L1545" s="175"/>
      <c r="T1545" s="176"/>
      <c r="U1545" s="176"/>
      <c r="V1545" s="176"/>
      <c r="W1545" s="176"/>
      <c r="X1545" s="175"/>
      <c r="Y1545" s="175"/>
      <c r="Z1545" s="175"/>
      <c r="AA1545" s="175"/>
      <c r="AC1545" s="175"/>
      <c r="AL1545" s="106"/>
      <c r="AM1545" s="104"/>
      <c r="AN1545" s="104"/>
      <c r="AO1545" s="104"/>
      <c r="AP1545" s="104"/>
      <c r="AQ1545" s="104"/>
      <c r="AR1545" s="104"/>
      <c r="AS1545" s="104"/>
      <c r="AT1545" s="104"/>
      <c r="AU1545" s="104"/>
      <c r="AV1545" s="104"/>
    </row>
    <row r="1546" spans="3:48" x14ac:dyDescent="0.35">
      <c r="C1546" s="176"/>
      <c r="D1546" s="176"/>
      <c r="E1546" s="176"/>
      <c r="F1546" s="176"/>
      <c r="G1546" s="175"/>
      <c r="H1546" s="175"/>
      <c r="I1546" s="175"/>
      <c r="J1546" s="175"/>
      <c r="L1546" s="175"/>
      <c r="T1546" s="176"/>
      <c r="U1546" s="176"/>
      <c r="V1546" s="176"/>
      <c r="W1546" s="176"/>
      <c r="X1546" s="175"/>
      <c r="Y1546" s="175"/>
      <c r="Z1546" s="175"/>
      <c r="AA1546" s="175"/>
      <c r="AC1546" s="175"/>
      <c r="AL1546" s="106"/>
      <c r="AM1546" s="104"/>
      <c r="AN1546" s="104"/>
      <c r="AO1546" s="104"/>
      <c r="AP1546" s="104"/>
      <c r="AQ1546" s="104"/>
      <c r="AR1546" s="104"/>
      <c r="AS1546" s="104"/>
      <c r="AT1546" s="104"/>
      <c r="AU1546" s="104"/>
      <c r="AV1546" s="104"/>
    </row>
    <row r="1547" spans="3:48" x14ac:dyDescent="0.35">
      <c r="C1547" s="176"/>
      <c r="D1547" s="176"/>
      <c r="E1547" s="176"/>
      <c r="F1547" s="176"/>
      <c r="G1547" s="175"/>
      <c r="H1547" s="175"/>
      <c r="I1547" s="175"/>
      <c r="J1547" s="175"/>
      <c r="L1547" s="175"/>
      <c r="T1547" s="176"/>
      <c r="U1547" s="176"/>
      <c r="V1547" s="176"/>
      <c r="W1547" s="176"/>
      <c r="X1547" s="175"/>
      <c r="Y1547" s="175"/>
      <c r="Z1547" s="175"/>
      <c r="AA1547" s="175"/>
      <c r="AC1547" s="175"/>
      <c r="AL1547" s="106"/>
      <c r="AM1547" s="104"/>
      <c r="AN1547" s="104"/>
      <c r="AO1547" s="104"/>
      <c r="AP1547" s="104"/>
      <c r="AQ1547" s="104"/>
      <c r="AR1547" s="104"/>
      <c r="AS1547" s="104"/>
      <c r="AT1547" s="104"/>
      <c r="AU1547" s="104"/>
      <c r="AV1547" s="104"/>
    </row>
    <row r="1548" spans="3:48" x14ac:dyDescent="0.35">
      <c r="C1548" s="176"/>
      <c r="D1548" s="176"/>
      <c r="E1548" s="176"/>
      <c r="F1548" s="176"/>
      <c r="G1548" s="175"/>
      <c r="H1548" s="175"/>
      <c r="I1548" s="175"/>
      <c r="J1548" s="175"/>
      <c r="L1548" s="175"/>
      <c r="T1548" s="176"/>
      <c r="U1548" s="176"/>
      <c r="V1548" s="176"/>
      <c r="W1548" s="176"/>
      <c r="X1548" s="175"/>
      <c r="Y1548" s="175"/>
      <c r="Z1548" s="175"/>
      <c r="AA1548" s="175"/>
      <c r="AC1548" s="175"/>
      <c r="AL1548" s="106"/>
      <c r="AM1548" s="104"/>
      <c r="AN1548" s="104"/>
      <c r="AO1548" s="104"/>
      <c r="AP1548" s="104"/>
      <c r="AQ1548" s="104"/>
      <c r="AR1548" s="104"/>
      <c r="AS1548" s="104"/>
      <c r="AT1548" s="104"/>
      <c r="AU1548" s="104"/>
      <c r="AV1548" s="104"/>
    </row>
    <row r="1549" spans="3:48" x14ac:dyDescent="0.35">
      <c r="C1549" s="176"/>
      <c r="D1549" s="176"/>
      <c r="E1549" s="176"/>
      <c r="F1549" s="176"/>
      <c r="G1549" s="175"/>
      <c r="H1549" s="175"/>
      <c r="I1549" s="175"/>
      <c r="J1549" s="175"/>
      <c r="L1549" s="175"/>
      <c r="T1549" s="176"/>
      <c r="U1549" s="176"/>
      <c r="V1549" s="176"/>
      <c r="W1549" s="176"/>
      <c r="X1549" s="175"/>
      <c r="Y1549" s="175"/>
      <c r="Z1549" s="175"/>
      <c r="AA1549" s="175"/>
      <c r="AC1549" s="175"/>
      <c r="AL1549" s="106"/>
      <c r="AM1549" s="104"/>
      <c r="AN1549" s="104"/>
      <c r="AO1549" s="104"/>
      <c r="AP1549" s="104"/>
      <c r="AQ1549" s="104"/>
      <c r="AR1549" s="104"/>
      <c r="AS1549" s="104"/>
      <c r="AT1549" s="104"/>
      <c r="AU1549" s="104"/>
      <c r="AV1549" s="104"/>
    </row>
    <row r="1550" spans="3:48" x14ac:dyDescent="0.35">
      <c r="C1550" s="176"/>
      <c r="D1550" s="176"/>
      <c r="E1550" s="176"/>
      <c r="F1550" s="176"/>
      <c r="G1550" s="175"/>
      <c r="H1550" s="175"/>
      <c r="I1550" s="175"/>
      <c r="J1550" s="175"/>
      <c r="L1550" s="175"/>
      <c r="T1550" s="176"/>
      <c r="U1550" s="176"/>
      <c r="V1550" s="176"/>
      <c r="W1550" s="176"/>
      <c r="X1550" s="175"/>
      <c r="Y1550" s="175"/>
      <c r="Z1550" s="175"/>
      <c r="AA1550" s="175"/>
      <c r="AC1550" s="175"/>
      <c r="AL1550" s="106"/>
      <c r="AM1550" s="104"/>
      <c r="AN1550" s="104"/>
      <c r="AO1550" s="104"/>
      <c r="AP1550" s="104"/>
      <c r="AQ1550" s="104"/>
      <c r="AR1550" s="104"/>
      <c r="AS1550" s="104"/>
      <c r="AT1550" s="104"/>
      <c r="AU1550" s="104"/>
      <c r="AV1550" s="104"/>
    </row>
    <row r="1551" spans="3:48" x14ac:dyDescent="0.35">
      <c r="C1551" s="176"/>
      <c r="D1551" s="176"/>
      <c r="E1551" s="176"/>
      <c r="F1551" s="176"/>
      <c r="G1551" s="175"/>
      <c r="H1551" s="175"/>
      <c r="I1551" s="175"/>
      <c r="J1551" s="175"/>
      <c r="L1551" s="175"/>
      <c r="T1551" s="176"/>
      <c r="U1551" s="176"/>
      <c r="V1551" s="176"/>
      <c r="W1551" s="176"/>
      <c r="X1551" s="175"/>
      <c r="Y1551" s="175"/>
      <c r="Z1551" s="175"/>
      <c r="AA1551" s="175"/>
      <c r="AC1551" s="175"/>
      <c r="AL1551" s="106"/>
      <c r="AM1551" s="104"/>
      <c r="AN1551" s="104"/>
      <c r="AO1551" s="104"/>
      <c r="AP1551" s="104"/>
      <c r="AQ1551" s="104"/>
      <c r="AR1551" s="104"/>
      <c r="AS1551" s="104"/>
      <c r="AT1551" s="104"/>
      <c r="AU1551" s="104"/>
      <c r="AV1551" s="104"/>
    </row>
    <row r="1552" spans="3:48" x14ac:dyDescent="0.35">
      <c r="C1552" s="176"/>
      <c r="D1552" s="176"/>
      <c r="E1552" s="176"/>
      <c r="F1552" s="176"/>
      <c r="G1552" s="175"/>
      <c r="H1552" s="175"/>
      <c r="I1552" s="175"/>
      <c r="J1552" s="175"/>
      <c r="L1552" s="175"/>
      <c r="T1552" s="176"/>
      <c r="U1552" s="176"/>
      <c r="V1552" s="176"/>
      <c r="W1552" s="176"/>
      <c r="X1552" s="175"/>
      <c r="Y1552" s="175"/>
      <c r="Z1552" s="175"/>
      <c r="AA1552" s="175"/>
      <c r="AC1552" s="175"/>
      <c r="AL1552" s="106"/>
      <c r="AM1552" s="104"/>
      <c r="AN1552" s="104"/>
      <c r="AO1552" s="104"/>
      <c r="AP1552" s="104"/>
      <c r="AQ1552" s="104"/>
      <c r="AR1552" s="104"/>
      <c r="AS1552" s="104"/>
      <c r="AT1552" s="104"/>
      <c r="AU1552" s="104"/>
      <c r="AV1552" s="104"/>
    </row>
    <row r="1553" spans="3:48" x14ac:dyDescent="0.35">
      <c r="C1553" s="176"/>
      <c r="D1553" s="176"/>
      <c r="E1553" s="176"/>
      <c r="F1553" s="176"/>
      <c r="G1553" s="175"/>
      <c r="H1553" s="175"/>
      <c r="I1553" s="175"/>
      <c r="J1553" s="175"/>
      <c r="L1553" s="175"/>
      <c r="T1553" s="176"/>
      <c r="U1553" s="176"/>
      <c r="V1553" s="176"/>
      <c r="W1553" s="176"/>
      <c r="X1553" s="175"/>
      <c r="Y1553" s="175"/>
      <c r="Z1553" s="175"/>
      <c r="AA1553" s="175"/>
      <c r="AC1553" s="175"/>
      <c r="AL1553" s="106"/>
      <c r="AM1553" s="104"/>
      <c r="AN1553" s="104"/>
      <c r="AO1553" s="104"/>
      <c r="AP1553" s="104"/>
      <c r="AQ1553" s="104"/>
      <c r="AR1553" s="104"/>
      <c r="AS1553" s="104"/>
      <c r="AT1553" s="104"/>
      <c r="AU1553" s="104"/>
      <c r="AV1553" s="104"/>
    </row>
    <row r="1554" spans="3:48" x14ac:dyDescent="0.35">
      <c r="C1554" s="176"/>
      <c r="D1554" s="176"/>
      <c r="E1554" s="176"/>
      <c r="F1554" s="176"/>
      <c r="G1554" s="175"/>
      <c r="H1554" s="175"/>
      <c r="I1554" s="175"/>
      <c r="J1554" s="175"/>
      <c r="L1554" s="175"/>
      <c r="T1554" s="176"/>
      <c r="U1554" s="176"/>
      <c r="V1554" s="176"/>
      <c r="W1554" s="176"/>
      <c r="X1554" s="175"/>
      <c r="Y1554" s="175"/>
      <c r="Z1554" s="175"/>
      <c r="AA1554" s="175"/>
      <c r="AC1554" s="175"/>
      <c r="AL1554" s="106"/>
      <c r="AM1554" s="104"/>
      <c r="AN1554" s="104"/>
      <c r="AO1554" s="104"/>
      <c r="AP1554" s="104"/>
      <c r="AQ1554" s="104"/>
      <c r="AR1554" s="104"/>
      <c r="AS1554" s="104"/>
      <c r="AT1554" s="104"/>
      <c r="AU1554" s="104"/>
      <c r="AV1554" s="104"/>
    </row>
    <row r="1555" spans="3:48" x14ac:dyDescent="0.35">
      <c r="C1555" s="176"/>
      <c r="D1555" s="176"/>
      <c r="E1555" s="176"/>
      <c r="F1555" s="176"/>
      <c r="G1555" s="175"/>
      <c r="H1555" s="175"/>
      <c r="I1555" s="175"/>
      <c r="J1555" s="175"/>
      <c r="L1555" s="175"/>
      <c r="T1555" s="176"/>
      <c r="U1555" s="176"/>
      <c r="V1555" s="176"/>
      <c r="W1555" s="176"/>
      <c r="X1555" s="175"/>
      <c r="Y1555" s="175"/>
      <c r="Z1555" s="175"/>
      <c r="AA1555" s="175"/>
      <c r="AC1555" s="175"/>
      <c r="AL1555" s="106"/>
      <c r="AM1555" s="104"/>
      <c r="AN1555" s="104"/>
      <c r="AO1555" s="104"/>
      <c r="AP1555" s="104"/>
      <c r="AQ1555" s="104"/>
      <c r="AR1555" s="104"/>
      <c r="AS1555" s="104"/>
      <c r="AT1555" s="104"/>
      <c r="AU1555" s="104"/>
      <c r="AV1555" s="104"/>
    </row>
    <row r="1556" spans="3:48" x14ac:dyDescent="0.35">
      <c r="C1556" s="176"/>
      <c r="D1556" s="176"/>
      <c r="E1556" s="176"/>
      <c r="F1556" s="176"/>
      <c r="G1556" s="175"/>
      <c r="H1556" s="175"/>
      <c r="I1556" s="175"/>
      <c r="J1556" s="175"/>
      <c r="L1556" s="175"/>
      <c r="T1556" s="176"/>
      <c r="U1556" s="176"/>
      <c r="V1556" s="176"/>
      <c r="W1556" s="176"/>
      <c r="X1556" s="175"/>
      <c r="Y1556" s="175"/>
      <c r="Z1556" s="175"/>
      <c r="AA1556" s="175"/>
      <c r="AC1556" s="175"/>
      <c r="AL1556" s="106"/>
      <c r="AM1556" s="104"/>
      <c r="AN1556" s="104"/>
      <c r="AO1556" s="104"/>
      <c r="AP1556" s="104"/>
      <c r="AQ1556" s="104"/>
      <c r="AR1556" s="104"/>
      <c r="AS1556" s="104"/>
      <c r="AT1556" s="104"/>
      <c r="AU1556" s="104"/>
      <c r="AV1556" s="104"/>
    </row>
    <row r="1557" spans="3:48" x14ac:dyDescent="0.35">
      <c r="C1557" s="176"/>
      <c r="D1557" s="176"/>
      <c r="E1557" s="176"/>
      <c r="F1557" s="176"/>
      <c r="G1557" s="175"/>
      <c r="H1557" s="175"/>
      <c r="I1557" s="175"/>
      <c r="J1557" s="175"/>
      <c r="L1557" s="175"/>
      <c r="T1557" s="176"/>
      <c r="U1557" s="176"/>
      <c r="V1557" s="176"/>
      <c r="W1557" s="176"/>
      <c r="X1557" s="175"/>
      <c r="Y1557" s="175"/>
      <c r="Z1557" s="175"/>
      <c r="AA1557" s="175"/>
      <c r="AC1557" s="175"/>
      <c r="AL1557" s="106"/>
      <c r="AM1557" s="104"/>
      <c r="AN1557" s="104"/>
      <c r="AO1557" s="104"/>
      <c r="AP1557" s="104"/>
      <c r="AQ1557" s="104"/>
      <c r="AR1557" s="104"/>
      <c r="AS1557" s="104"/>
      <c r="AT1557" s="104"/>
      <c r="AU1557" s="104"/>
      <c r="AV1557" s="104"/>
    </row>
    <row r="1558" spans="3:48" x14ac:dyDescent="0.35">
      <c r="C1558" s="176"/>
      <c r="D1558" s="176"/>
      <c r="E1558" s="176"/>
      <c r="F1558" s="176"/>
      <c r="G1558" s="175"/>
      <c r="H1558" s="175"/>
      <c r="I1558" s="175"/>
      <c r="J1558" s="175"/>
      <c r="L1558" s="175"/>
      <c r="T1558" s="176"/>
      <c r="U1558" s="176"/>
      <c r="V1558" s="176"/>
      <c r="W1558" s="176"/>
      <c r="X1558" s="175"/>
      <c r="Y1558" s="175"/>
      <c r="Z1558" s="175"/>
      <c r="AA1558" s="175"/>
      <c r="AC1558" s="175"/>
      <c r="AL1558" s="106"/>
      <c r="AM1558" s="104"/>
      <c r="AN1558" s="104"/>
      <c r="AO1558" s="104"/>
      <c r="AP1558" s="104"/>
      <c r="AQ1558" s="104"/>
      <c r="AR1558" s="104"/>
      <c r="AS1558" s="104"/>
      <c r="AT1558" s="104"/>
      <c r="AU1558" s="104"/>
      <c r="AV1558" s="104"/>
    </row>
    <row r="1559" spans="3:48" x14ac:dyDescent="0.35">
      <c r="C1559" s="176"/>
      <c r="D1559" s="176"/>
      <c r="E1559" s="176"/>
      <c r="F1559" s="176"/>
      <c r="G1559" s="175"/>
      <c r="H1559" s="175"/>
      <c r="I1559" s="175"/>
      <c r="J1559" s="175"/>
      <c r="L1559" s="175"/>
      <c r="T1559" s="176"/>
      <c r="U1559" s="176"/>
      <c r="V1559" s="176"/>
      <c r="W1559" s="176"/>
      <c r="X1559" s="175"/>
      <c r="Y1559" s="175"/>
      <c r="Z1559" s="175"/>
      <c r="AA1559" s="175"/>
      <c r="AC1559" s="175"/>
      <c r="AL1559" s="106"/>
      <c r="AM1559" s="104"/>
      <c r="AN1559" s="104"/>
      <c r="AO1559" s="104"/>
      <c r="AP1559" s="104"/>
      <c r="AQ1559" s="104"/>
      <c r="AR1559" s="104"/>
      <c r="AS1559" s="104"/>
      <c r="AT1559" s="104"/>
      <c r="AU1559" s="104"/>
      <c r="AV1559" s="104"/>
    </row>
    <row r="1560" spans="3:48" x14ac:dyDescent="0.35">
      <c r="C1560" s="176"/>
      <c r="D1560" s="176"/>
      <c r="E1560" s="176"/>
      <c r="F1560" s="176"/>
      <c r="G1560" s="175"/>
      <c r="H1560" s="175"/>
      <c r="I1560" s="175"/>
      <c r="J1560" s="175"/>
      <c r="L1560" s="175"/>
      <c r="T1560" s="176"/>
      <c r="U1560" s="176"/>
      <c r="V1560" s="176"/>
      <c r="W1560" s="176"/>
      <c r="X1560" s="175"/>
      <c r="Y1560" s="175"/>
      <c r="Z1560" s="175"/>
      <c r="AA1560" s="175"/>
      <c r="AC1560" s="175"/>
      <c r="AL1560" s="106"/>
      <c r="AM1560" s="104"/>
      <c r="AN1560" s="104"/>
      <c r="AO1560" s="104"/>
      <c r="AP1560" s="104"/>
      <c r="AQ1560" s="104"/>
      <c r="AR1560" s="104"/>
      <c r="AS1560" s="104"/>
      <c r="AT1560" s="104"/>
      <c r="AU1560" s="104"/>
      <c r="AV1560" s="104"/>
    </row>
    <row r="1561" spans="3:48" x14ac:dyDescent="0.35">
      <c r="C1561" s="176"/>
      <c r="D1561" s="176"/>
      <c r="E1561" s="176"/>
      <c r="F1561" s="176"/>
      <c r="G1561" s="175"/>
      <c r="H1561" s="175"/>
      <c r="I1561" s="175"/>
      <c r="J1561" s="175"/>
      <c r="L1561" s="175"/>
      <c r="T1561" s="176"/>
      <c r="U1561" s="176"/>
      <c r="V1561" s="176"/>
      <c r="W1561" s="176"/>
      <c r="X1561" s="175"/>
      <c r="Y1561" s="175"/>
      <c r="Z1561" s="175"/>
      <c r="AA1561" s="175"/>
      <c r="AC1561" s="175"/>
      <c r="AL1561" s="106"/>
      <c r="AM1561" s="104"/>
      <c r="AN1561" s="104"/>
      <c r="AO1561" s="104"/>
      <c r="AP1561" s="104"/>
      <c r="AQ1561" s="104"/>
      <c r="AR1561" s="104"/>
      <c r="AS1561" s="104"/>
      <c r="AT1561" s="104"/>
      <c r="AU1561" s="104"/>
      <c r="AV1561" s="104"/>
    </row>
    <row r="1562" spans="3:48" x14ac:dyDescent="0.35">
      <c r="C1562" s="176"/>
      <c r="D1562" s="176"/>
      <c r="E1562" s="176"/>
      <c r="F1562" s="176"/>
      <c r="G1562" s="175"/>
      <c r="H1562" s="175"/>
      <c r="I1562" s="175"/>
      <c r="J1562" s="175"/>
      <c r="L1562" s="175"/>
      <c r="T1562" s="176"/>
      <c r="U1562" s="176"/>
      <c r="V1562" s="176"/>
      <c r="W1562" s="176"/>
      <c r="X1562" s="175"/>
      <c r="Y1562" s="175"/>
      <c r="Z1562" s="175"/>
      <c r="AA1562" s="175"/>
      <c r="AC1562" s="175"/>
      <c r="AL1562" s="106"/>
      <c r="AM1562" s="104"/>
      <c r="AN1562" s="104"/>
      <c r="AO1562" s="104"/>
      <c r="AP1562" s="104"/>
      <c r="AQ1562" s="104"/>
      <c r="AR1562" s="104"/>
      <c r="AS1562" s="104"/>
      <c r="AT1562" s="104"/>
      <c r="AU1562" s="104"/>
      <c r="AV1562" s="104"/>
    </row>
    <row r="1563" spans="3:48" x14ac:dyDescent="0.35">
      <c r="C1563" s="176"/>
      <c r="D1563" s="176"/>
      <c r="E1563" s="176"/>
      <c r="F1563" s="176"/>
      <c r="G1563" s="175"/>
      <c r="H1563" s="175"/>
      <c r="I1563" s="175"/>
      <c r="J1563" s="175"/>
      <c r="L1563" s="175"/>
      <c r="T1563" s="176"/>
      <c r="U1563" s="176"/>
      <c r="V1563" s="176"/>
      <c r="W1563" s="176"/>
      <c r="X1563" s="175"/>
      <c r="Y1563" s="175"/>
      <c r="Z1563" s="175"/>
      <c r="AA1563" s="175"/>
      <c r="AC1563" s="175"/>
      <c r="AL1563" s="106"/>
      <c r="AM1563" s="104"/>
      <c r="AN1563" s="104"/>
      <c r="AO1563" s="104"/>
      <c r="AP1563" s="104"/>
      <c r="AQ1563" s="104"/>
      <c r="AR1563" s="104"/>
      <c r="AS1563" s="104"/>
      <c r="AT1563" s="104"/>
      <c r="AU1563" s="104"/>
      <c r="AV1563" s="104"/>
    </row>
    <row r="1564" spans="3:48" x14ac:dyDescent="0.35">
      <c r="C1564" s="176"/>
      <c r="D1564" s="176"/>
      <c r="E1564" s="176"/>
      <c r="F1564" s="176"/>
      <c r="G1564" s="175"/>
      <c r="H1564" s="175"/>
      <c r="I1564" s="175"/>
      <c r="J1564" s="175"/>
      <c r="L1564" s="175"/>
      <c r="T1564" s="176"/>
      <c r="U1564" s="176"/>
      <c r="V1564" s="176"/>
      <c r="W1564" s="176"/>
      <c r="X1564" s="175"/>
      <c r="Y1564" s="175"/>
      <c r="Z1564" s="175"/>
      <c r="AA1564" s="175"/>
      <c r="AC1564" s="175"/>
      <c r="AL1564" s="106"/>
      <c r="AM1564" s="104"/>
      <c r="AN1564" s="104"/>
      <c r="AO1564" s="104"/>
      <c r="AP1564" s="104"/>
      <c r="AQ1564" s="104"/>
      <c r="AR1564" s="104"/>
      <c r="AS1564" s="104"/>
      <c r="AT1564" s="104"/>
      <c r="AU1564" s="104"/>
      <c r="AV1564" s="104"/>
    </row>
    <row r="1565" spans="3:48" x14ac:dyDescent="0.35">
      <c r="C1565" s="176"/>
      <c r="D1565" s="176"/>
      <c r="E1565" s="176"/>
      <c r="F1565" s="176"/>
      <c r="G1565" s="175"/>
      <c r="H1565" s="175"/>
      <c r="I1565" s="175"/>
      <c r="J1565" s="175"/>
      <c r="L1565" s="175"/>
      <c r="T1565" s="176"/>
      <c r="U1565" s="176"/>
      <c r="V1565" s="176"/>
      <c r="W1565" s="176"/>
      <c r="X1565" s="175"/>
      <c r="Y1565" s="175"/>
      <c r="Z1565" s="175"/>
      <c r="AA1565" s="175"/>
      <c r="AC1565" s="175"/>
      <c r="AL1565" s="106"/>
      <c r="AM1565" s="104"/>
      <c r="AN1565" s="104"/>
      <c r="AO1565" s="104"/>
      <c r="AP1565" s="104"/>
      <c r="AQ1565" s="104"/>
      <c r="AR1565" s="104"/>
      <c r="AS1565" s="104"/>
      <c r="AT1565" s="104"/>
      <c r="AU1565" s="104"/>
      <c r="AV1565" s="104"/>
    </row>
    <row r="1566" spans="3:48" x14ac:dyDescent="0.35">
      <c r="C1566" s="176"/>
      <c r="D1566" s="176"/>
      <c r="E1566" s="176"/>
      <c r="F1566" s="176"/>
      <c r="G1566" s="175"/>
      <c r="H1566" s="175"/>
      <c r="I1566" s="175"/>
      <c r="J1566" s="175"/>
      <c r="L1566" s="175"/>
      <c r="T1566" s="176"/>
      <c r="U1566" s="176"/>
      <c r="V1566" s="176"/>
      <c r="W1566" s="176"/>
      <c r="X1566" s="175"/>
      <c r="Y1566" s="175"/>
      <c r="Z1566" s="175"/>
      <c r="AA1566" s="175"/>
      <c r="AC1566" s="175"/>
      <c r="AL1566" s="106"/>
      <c r="AM1566" s="104"/>
      <c r="AN1566" s="104"/>
      <c r="AO1566" s="104"/>
      <c r="AP1566" s="104"/>
      <c r="AQ1566" s="104"/>
      <c r="AR1566" s="104"/>
      <c r="AS1566" s="104"/>
      <c r="AT1566" s="104"/>
      <c r="AU1566" s="104"/>
      <c r="AV1566" s="104"/>
    </row>
    <row r="1567" spans="3:48" x14ac:dyDescent="0.35">
      <c r="C1567" s="176"/>
      <c r="D1567" s="176"/>
      <c r="E1567" s="176"/>
      <c r="F1567" s="176"/>
      <c r="G1567" s="175"/>
      <c r="H1567" s="175"/>
      <c r="I1567" s="175"/>
      <c r="J1567" s="175"/>
      <c r="L1567" s="175"/>
      <c r="T1567" s="176"/>
      <c r="U1567" s="176"/>
      <c r="V1567" s="176"/>
      <c r="W1567" s="176"/>
      <c r="X1567" s="175"/>
      <c r="Y1567" s="175"/>
      <c r="Z1567" s="175"/>
      <c r="AA1567" s="175"/>
      <c r="AC1567" s="175"/>
      <c r="AL1567" s="106"/>
      <c r="AM1567" s="104"/>
      <c r="AN1567" s="104"/>
      <c r="AO1567" s="104"/>
      <c r="AP1567" s="104"/>
      <c r="AQ1567" s="104"/>
      <c r="AR1567" s="104"/>
      <c r="AS1567" s="104"/>
      <c r="AT1567" s="104"/>
      <c r="AU1567" s="104"/>
      <c r="AV1567" s="104"/>
    </row>
    <row r="1568" spans="3:48" x14ac:dyDescent="0.35">
      <c r="C1568" s="176"/>
      <c r="D1568" s="176"/>
      <c r="E1568" s="176"/>
      <c r="F1568" s="176"/>
      <c r="G1568" s="175"/>
      <c r="H1568" s="175"/>
      <c r="I1568" s="175"/>
      <c r="J1568" s="175"/>
      <c r="L1568" s="175"/>
      <c r="T1568" s="176"/>
      <c r="U1568" s="176"/>
      <c r="V1568" s="176"/>
      <c r="W1568" s="176"/>
      <c r="X1568" s="175"/>
      <c r="Y1568" s="175"/>
      <c r="Z1568" s="175"/>
      <c r="AA1568" s="175"/>
      <c r="AC1568" s="175"/>
      <c r="AL1568" s="106"/>
      <c r="AM1568" s="104"/>
      <c r="AN1568" s="104"/>
      <c r="AO1568" s="104"/>
      <c r="AP1568" s="104"/>
      <c r="AQ1568" s="104"/>
      <c r="AR1568" s="104"/>
      <c r="AS1568" s="104"/>
      <c r="AT1568" s="104"/>
      <c r="AU1568" s="104"/>
      <c r="AV1568" s="104"/>
    </row>
    <row r="1569" spans="3:48" x14ac:dyDescent="0.35">
      <c r="C1569" s="176"/>
      <c r="D1569" s="176"/>
      <c r="E1569" s="176"/>
      <c r="F1569" s="176"/>
      <c r="G1569" s="175"/>
      <c r="H1569" s="175"/>
      <c r="I1569" s="175"/>
      <c r="J1569" s="175"/>
      <c r="L1569" s="175"/>
      <c r="T1569" s="176"/>
      <c r="U1569" s="176"/>
      <c r="V1569" s="176"/>
      <c r="W1569" s="176"/>
      <c r="X1569" s="175"/>
      <c r="Y1569" s="175"/>
      <c r="Z1569" s="175"/>
      <c r="AA1569" s="175"/>
      <c r="AC1569" s="175"/>
      <c r="AL1569" s="106"/>
      <c r="AM1569" s="104"/>
      <c r="AN1569" s="104"/>
      <c r="AO1569" s="104"/>
      <c r="AP1569" s="104"/>
      <c r="AQ1569" s="104"/>
      <c r="AR1569" s="104"/>
      <c r="AS1569" s="104"/>
      <c r="AT1569" s="104"/>
      <c r="AU1569" s="104"/>
      <c r="AV1569" s="104"/>
    </row>
    <row r="1570" spans="3:48" x14ac:dyDescent="0.35">
      <c r="C1570" s="176"/>
      <c r="D1570" s="176"/>
      <c r="E1570" s="176"/>
      <c r="F1570" s="176"/>
      <c r="G1570" s="175"/>
      <c r="H1570" s="175"/>
      <c r="I1570" s="175"/>
      <c r="J1570" s="175"/>
      <c r="L1570" s="175"/>
      <c r="T1570" s="176"/>
      <c r="U1570" s="176"/>
      <c r="V1570" s="176"/>
      <c r="W1570" s="176"/>
      <c r="X1570" s="175"/>
      <c r="Y1570" s="175"/>
      <c r="Z1570" s="175"/>
      <c r="AA1570" s="175"/>
      <c r="AC1570" s="175"/>
      <c r="AL1570" s="106"/>
      <c r="AM1570" s="104"/>
      <c r="AN1570" s="104"/>
      <c r="AO1570" s="104"/>
      <c r="AP1570" s="104"/>
      <c r="AQ1570" s="104"/>
      <c r="AR1570" s="104"/>
      <c r="AS1570" s="104"/>
      <c r="AT1570" s="104"/>
      <c r="AU1570" s="104"/>
      <c r="AV1570" s="104"/>
    </row>
    <row r="1571" spans="3:48" x14ac:dyDescent="0.35">
      <c r="C1571" s="176"/>
      <c r="D1571" s="176"/>
      <c r="E1571" s="176"/>
      <c r="F1571" s="176"/>
      <c r="G1571" s="175"/>
      <c r="H1571" s="175"/>
      <c r="I1571" s="175"/>
      <c r="J1571" s="175"/>
      <c r="L1571" s="175"/>
      <c r="T1571" s="176"/>
      <c r="U1571" s="176"/>
      <c r="V1571" s="176"/>
      <c r="W1571" s="176"/>
      <c r="X1571" s="175"/>
      <c r="Y1571" s="175"/>
      <c r="Z1571" s="175"/>
      <c r="AA1571" s="175"/>
      <c r="AC1571" s="175"/>
      <c r="AL1571" s="106"/>
      <c r="AM1571" s="104"/>
      <c r="AN1571" s="104"/>
      <c r="AO1571" s="104"/>
      <c r="AP1571" s="104"/>
      <c r="AQ1571" s="104"/>
      <c r="AR1571" s="104"/>
      <c r="AS1571" s="104"/>
      <c r="AT1571" s="104"/>
      <c r="AU1571" s="104"/>
      <c r="AV1571" s="104"/>
    </row>
    <row r="1572" spans="3:48" x14ac:dyDescent="0.35">
      <c r="C1572" s="176"/>
      <c r="D1572" s="176"/>
      <c r="E1572" s="176"/>
      <c r="F1572" s="176"/>
      <c r="G1572" s="175"/>
      <c r="H1572" s="175"/>
      <c r="I1572" s="175"/>
      <c r="J1572" s="175"/>
      <c r="L1572" s="175"/>
      <c r="T1572" s="176"/>
      <c r="U1572" s="176"/>
      <c r="V1572" s="176"/>
      <c r="W1572" s="176"/>
      <c r="X1572" s="175"/>
      <c r="Y1572" s="175"/>
      <c r="Z1572" s="175"/>
      <c r="AA1572" s="175"/>
      <c r="AC1572" s="175"/>
      <c r="AL1572" s="106"/>
      <c r="AM1572" s="104"/>
      <c r="AN1572" s="104"/>
      <c r="AO1572" s="104"/>
      <c r="AP1572" s="104"/>
      <c r="AQ1572" s="104"/>
      <c r="AR1572" s="104"/>
      <c r="AS1572" s="104"/>
      <c r="AT1572" s="104"/>
      <c r="AU1572" s="104"/>
      <c r="AV1572" s="104"/>
    </row>
    <row r="1573" spans="3:48" x14ac:dyDescent="0.35">
      <c r="C1573" s="176"/>
      <c r="D1573" s="176"/>
      <c r="E1573" s="176"/>
      <c r="F1573" s="176"/>
      <c r="G1573" s="175"/>
      <c r="H1573" s="175"/>
      <c r="I1573" s="175"/>
      <c r="J1573" s="175"/>
      <c r="L1573" s="175"/>
      <c r="T1573" s="176"/>
      <c r="U1573" s="176"/>
      <c r="V1573" s="176"/>
      <c r="W1573" s="176"/>
      <c r="X1573" s="175"/>
      <c r="Y1573" s="175"/>
      <c r="Z1573" s="175"/>
      <c r="AA1573" s="175"/>
      <c r="AC1573" s="175"/>
      <c r="AL1573" s="106"/>
      <c r="AM1573" s="104"/>
      <c r="AN1573" s="104"/>
      <c r="AO1573" s="104"/>
      <c r="AP1573" s="104"/>
      <c r="AQ1573" s="104"/>
      <c r="AR1573" s="104"/>
      <c r="AS1573" s="104"/>
      <c r="AT1573" s="104"/>
      <c r="AU1573" s="104"/>
      <c r="AV1573" s="104"/>
    </row>
    <row r="1574" spans="3:48" x14ac:dyDescent="0.35">
      <c r="C1574" s="176"/>
      <c r="D1574" s="176"/>
      <c r="E1574" s="176"/>
      <c r="F1574" s="176"/>
      <c r="G1574" s="175"/>
      <c r="H1574" s="175"/>
      <c r="I1574" s="175"/>
      <c r="J1574" s="175"/>
      <c r="L1574" s="175"/>
      <c r="T1574" s="176"/>
      <c r="U1574" s="176"/>
      <c r="V1574" s="176"/>
      <c r="W1574" s="176"/>
      <c r="X1574" s="175"/>
      <c r="Y1574" s="175"/>
      <c r="Z1574" s="175"/>
      <c r="AA1574" s="175"/>
      <c r="AC1574" s="175"/>
      <c r="AL1574" s="106"/>
      <c r="AM1574" s="104"/>
      <c r="AN1574" s="104"/>
      <c r="AO1574" s="104"/>
      <c r="AP1574" s="104"/>
      <c r="AQ1574" s="104"/>
      <c r="AR1574" s="104"/>
      <c r="AS1574" s="104"/>
      <c r="AT1574" s="104"/>
      <c r="AU1574" s="104"/>
      <c r="AV1574" s="104"/>
    </row>
    <row r="1575" spans="3:48" x14ac:dyDescent="0.35">
      <c r="C1575" s="176"/>
      <c r="D1575" s="176"/>
      <c r="E1575" s="176"/>
      <c r="F1575" s="176"/>
      <c r="G1575" s="175"/>
      <c r="H1575" s="175"/>
      <c r="I1575" s="175"/>
      <c r="J1575" s="175"/>
      <c r="L1575" s="175"/>
      <c r="T1575" s="176"/>
      <c r="U1575" s="176"/>
      <c r="V1575" s="176"/>
      <c r="W1575" s="176"/>
      <c r="X1575" s="175"/>
      <c r="Y1575" s="175"/>
      <c r="Z1575" s="175"/>
      <c r="AA1575" s="175"/>
      <c r="AC1575" s="175"/>
      <c r="AL1575" s="106"/>
      <c r="AM1575" s="104"/>
      <c r="AN1575" s="104"/>
      <c r="AO1575" s="104"/>
      <c r="AP1575" s="104"/>
      <c r="AQ1575" s="104"/>
      <c r="AR1575" s="104"/>
      <c r="AS1575" s="104"/>
      <c r="AT1575" s="104"/>
      <c r="AU1575" s="104"/>
      <c r="AV1575" s="104"/>
    </row>
    <row r="1576" spans="3:48" x14ac:dyDescent="0.35">
      <c r="C1576" s="176"/>
      <c r="D1576" s="176"/>
      <c r="E1576" s="176"/>
      <c r="F1576" s="176"/>
      <c r="G1576" s="175"/>
      <c r="H1576" s="175"/>
      <c r="I1576" s="175"/>
      <c r="J1576" s="175"/>
      <c r="L1576" s="175"/>
      <c r="T1576" s="176"/>
      <c r="U1576" s="176"/>
      <c r="V1576" s="176"/>
      <c r="W1576" s="176"/>
      <c r="X1576" s="175"/>
      <c r="Y1576" s="175"/>
      <c r="Z1576" s="175"/>
      <c r="AA1576" s="175"/>
      <c r="AC1576" s="175"/>
      <c r="AL1576" s="106"/>
      <c r="AM1576" s="104"/>
      <c r="AN1576" s="104"/>
      <c r="AO1576" s="104"/>
      <c r="AP1576" s="104"/>
      <c r="AQ1576" s="104"/>
      <c r="AR1576" s="104"/>
      <c r="AS1576" s="104"/>
      <c r="AT1576" s="104"/>
      <c r="AU1576" s="104"/>
      <c r="AV1576" s="104"/>
    </row>
    <row r="1577" spans="3:48" x14ac:dyDescent="0.35">
      <c r="C1577" s="176"/>
      <c r="D1577" s="176"/>
      <c r="E1577" s="176"/>
      <c r="F1577" s="176"/>
      <c r="G1577" s="175"/>
      <c r="H1577" s="175"/>
      <c r="I1577" s="175"/>
      <c r="J1577" s="175"/>
      <c r="L1577" s="175"/>
      <c r="T1577" s="176"/>
      <c r="U1577" s="176"/>
      <c r="V1577" s="176"/>
      <c r="W1577" s="176"/>
      <c r="X1577" s="175"/>
      <c r="Y1577" s="175"/>
      <c r="Z1577" s="175"/>
      <c r="AA1577" s="175"/>
      <c r="AC1577" s="175"/>
      <c r="AL1577" s="106"/>
      <c r="AM1577" s="104"/>
      <c r="AN1577" s="104"/>
      <c r="AO1577" s="104"/>
      <c r="AP1577" s="104"/>
      <c r="AQ1577" s="104"/>
      <c r="AR1577" s="104"/>
      <c r="AS1577" s="104"/>
      <c r="AT1577" s="104"/>
      <c r="AU1577" s="104"/>
      <c r="AV1577" s="104"/>
    </row>
    <row r="1578" spans="3:48" x14ac:dyDescent="0.35">
      <c r="C1578" s="176"/>
      <c r="D1578" s="176"/>
      <c r="E1578" s="176"/>
      <c r="F1578" s="176"/>
      <c r="G1578" s="175"/>
      <c r="H1578" s="175"/>
      <c r="I1578" s="175"/>
      <c r="J1578" s="175"/>
      <c r="L1578" s="175"/>
      <c r="T1578" s="176"/>
      <c r="U1578" s="176"/>
      <c r="V1578" s="176"/>
      <c r="W1578" s="176"/>
      <c r="X1578" s="175"/>
      <c r="Y1578" s="175"/>
      <c r="Z1578" s="175"/>
      <c r="AA1578" s="175"/>
      <c r="AC1578" s="175"/>
      <c r="AL1578" s="106"/>
      <c r="AM1578" s="104"/>
      <c r="AN1578" s="104"/>
      <c r="AO1578" s="104"/>
      <c r="AP1578" s="104"/>
      <c r="AQ1578" s="104"/>
      <c r="AR1578" s="104"/>
      <c r="AS1578" s="104"/>
      <c r="AT1578" s="104"/>
      <c r="AU1578" s="104"/>
      <c r="AV1578" s="104"/>
    </row>
    <row r="1579" spans="3:48" x14ac:dyDescent="0.35">
      <c r="C1579" s="176"/>
      <c r="D1579" s="176"/>
      <c r="E1579" s="176"/>
      <c r="F1579" s="176"/>
      <c r="G1579" s="175"/>
      <c r="H1579" s="175"/>
      <c r="I1579" s="175"/>
      <c r="J1579" s="175"/>
      <c r="L1579" s="175"/>
      <c r="T1579" s="176"/>
      <c r="U1579" s="176"/>
      <c r="V1579" s="176"/>
      <c r="W1579" s="176"/>
      <c r="X1579" s="175"/>
      <c r="Y1579" s="175"/>
      <c r="Z1579" s="175"/>
      <c r="AA1579" s="175"/>
      <c r="AC1579" s="175"/>
      <c r="AL1579" s="106"/>
      <c r="AM1579" s="104"/>
      <c r="AN1579" s="104"/>
      <c r="AO1579" s="104"/>
      <c r="AP1579" s="104"/>
      <c r="AQ1579" s="104"/>
      <c r="AR1579" s="104"/>
      <c r="AS1579" s="104"/>
      <c r="AT1579" s="104"/>
      <c r="AU1579" s="104"/>
      <c r="AV1579" s="104"/>
    </row>
    <row r="1580" spans="3:48" x14ac:dyDescent="0.35">
      <c r="C1580" s="176"/>
      <c r="D1580" s="176"/>
      <c r="E1580" s="176"/>
      <c r="F1580" s="176"/>
      <c r="G1580" s="175"/>
      <c r="H1580" s="175"/>
      <c r="I1580" s="175"/>
      <c r="J1580" s="175"/>
      <c r="L1580" s="175"/>
      <c r="T1580" s="176"/>
      <c r="U1580" s="176"/>
      <c r="V1580" s="176"/>
      <c r="W1580" s="176"/>
      <c r="X1580" s="175"/>
      <c r="Y1580" s="175"/>
      <c r="Z1580" s="175"/>
      <c r="AA1580" s="175"/>
      <c r="AC1580" s="175"/>
      <c r="AL1580" s="106"/>
      <c r="AM1580" s="104"/>
      <c r="AN1580" s="104"/>
      <c r="AO1580" s="104"/>
      <c r="AP1580" s="104"/>
      <c r="AQ1580" s="104"/>
      <c r="AR1580" s="104"/>
      <c r="AS1580" s="104"/>
      <c r="AT1580" s="104"/>
      <c r="AU1580" s="104"/>
      <c r="AV1580" s="104"/>
    </row>
    <row r="1581" spans="3:48" x14ac:dyDescent="0.35">
      <c r="C1581" s="176"/>
      <c r="D1581" s="176"/>
      <c r="E1581" s="176"/>
      <c r="F1581" s="176"/>
      <c r="G1581" s="175"/>
      <c r="H1581" s="175"/>
      <c r="I1581" s="175"/>
      <c r="J1581" s="175"/>
      <c r="L1581" s="175"/>
      <c r="T1581" s="176"/>
      <c r="U1581" s="176"/>
      <c r="V1581" s="176"/>
      <c r="W1581" s="176"/>
      <c r="X1581" s="175"/>
      <c r="Y1581" s="175"/>
      <c r="Z1581" s="175"/>
      <c r="AA1581" s="175"/>
      <c r="AC1581" s="175"/>
      <c r="AL1581" s="106"/>
      <c r="AM1581" s="104"/>
      <c r="AN1581" s="104"/>
      <c r="AO1581" s="104"/>
      <c r="AP1581" s="104"/>
      <c r="AQ1581" s="104"/>
      <c r="AR1581" s="104"/>
      <c r="AS1581" s="104"/>
      <c r="AT1581" s="104"/>
      <c r="AU1581" s="104"/>
      <c r="AV1581" s="104"/>
    </row>
    <row r="1582" spans="3:48" x14ac:dyDescent="0.35">
      <c r="C1582" s="176"/>
      <c r="D1582" s="176"/>
      <c r="E1582" s="176"/>
      <c r="F1582" s="176"/>
      <c r="G1582" s="175"/>
      <c r="H1582" s="175"/>
      <c r="I1582" s="175"/>
      <c r="J1582" s="175"/>
      <c r="L1582" s="175"/>
      <c r="T1582" s="176"/>
      <c r="U1582" s="176"/>
      <c r="V1582" s="176"/>
      <c r="W1582" s="176"/>
      <c r="X1582" s="175"/>
      <c r="Y1582" s="175"/>
      <c r="Z1582" s="175"/>
      <c r="AA1582" s="175"/>
      <c r="AC1582" s="175"/>
      <c r="AL1582" s="106"/>
      <c r="AM1582" s="104"/>
      <c r="AN1582" s="104"/>
      <c r="AO1582" s="104"/>
      <c r="AP1582" s="104"/>
      <c r="AQ1582" s="104"/>
      <c r="AR1582" s="104"/>
      <c r="AS1582" s="104"/>
      <c r="AT1582" s="104"/>
      <c r="AU1582" s="104"/>
      <c r="AV1582" s="104"/>
    </row>
    <row r="1583" spans="3:48" x14ac:dyDescent="0.35">
      <c r="C1583" s="176"/>
      <c r="D1583" s="176"/>
      <c r="E1583" s="176"/>
      <c r="F1583" s="176"/>
      <c r="G1583" s="175"/>
      <c r="H1583" s="175"/>
      <c r="I1583" s="175"/>
      <c r="J1583" s="175"/>
      <c r="L1583" s="175"/>
      <c r="T1583" s="176"/>
      <c r="U1583" s="176"/>
      <c r="V1583" s="176"/>
      <c r="W1583" s="176"/>
      <c r="X1583" s="175"/>
      <c r="Y1583" s="175"/>
      <c r="Z1583" s="175"/>
      <c r="AA1583" s="175"/>
      <c r="AC1583" s="175"/>
      <c r="AL1583" s="106"/>
      <c r="AM1583" s="104"/>
      <c r="AN1583" s="104"/>
      <c r="AO1583" s="104"/>
      <c r="AP1583" s="104"/>
      <c r="AQ1583" s="104"/>
      <c r="AR1583" s="104"/>
      <c r="AS1583" s="104"/>
      <c r="AT1583" s="104"/>
      <c r="AU1583" s="104"/>
      <c r="AV1583" s="104"/>
    </row>
    <row r="1584" spans="3:48" x14ac:dyDescent="0.35">
      <c r="C1584" s="176"/>
      <c r="D1584" s="176"/>
      <c r="E1584" s="176"/>
      <c r="F1584" s="176"/>
      <c r="G1584" s="175"/>
      <c r="H1584" s="175"/>
      <c r="I1584" s="175"/>
      <c r="J1584" s="175"/>
      <c r="L1584" s="175"/>
      <c r="T1584" s="176"/>
      <c r="U1584" s="176"/>
      <c r="V1584" s="176"/>
      <c r="W1584" s="176"/>
      <c r="X1584" s="175"/>
      <c r="Y1584" s="175"/>
      <c r="Z1584" s="175"/>
      <c r="AA1584" s="175"/>
      <c r="AC1584" s="175"/>
      <c r="AL1584" s="106"/>
      <c r="AM1584" s="104"/>
      <c r="AN1584" s="104"/>
      <c r="AO1584" s="104"/>
      <c r="AP1584" s="104"/>
      <c r="AQ1584" s="104"/>
      <c r="AR1584" s="104"/>
      <c r="AS1584" s="104"/>
      <c r="AT1584" s="104"/>
      <c r="AU1584" s="104"/>
      <c r="AV1584" s="104"/>
    </row>
    <row r="1585" spans="3:48" x14ac:dyDescent="0.35">
      <c r="C1585" s="176"/>
      <c r="D1585" s="176"/>
      <c r="E1585" s="176"/>
      <c r="F1585" s="176"/>
      <c r="G1585" s="175"/>
      <c r="H1585" s="175"/>
      <c r="I1585" s="175"/>
      <c r="J1585" s="175"/>
      <c r="L1585" s="175"/>
      <c r="T1585" s="176"/>
      <c r="U1585" s="176"/>
      <c r="V1585" s="176"/>
      <c r="W1585" s="176"/>
      <c r="X1585" s="175"/>
      <c r="Y1585" s="175"/>
      <c r="Z1585" s="175"/>
      <c r="AA1585" s="175"/>
      <c r="AC1585" s="175"/>
      <c r="AL1585" s="106"/>
      <c r="AM1585" s="104"/>
      <c r="AN1585" s="104"/>
      <c r="AO1585" s="104"/>
      <c r="AP1585" s="104"/>
      <c r="AQ1585" s="104"/>
      <c r="AR1585" s="104"/>
      <c r="AS1585" s="104"/>
      <c r="AT1585" s="104"/>
      <c r="AU1585" s="104"/>
      <c r="AV1585" s="104"/>
    </row>
    <row r="1586" spans="3:48" x14ac:dyDescent="0.35">
      <c r="C1586" s="176"/>
      <c r="D1586" s="176"/>
      <c r="E1586" s="176"/>
      <c r="F1586" s="176"/>
      <c r="G1586" s="175"/>
      <c r="H1586" s="175"/>
      <c r="I1586" s="175"/>
      <c r="J1586" s="175"/>
      <c r="L1586" s="175"/>
      <c r="T1586" s="176"/>
      <c r="U1586" s="176"/>
      <c r="V1586" s="176"/>
      <c r="W1586" s="176"/>
      <c r="X1586" s="175"/>
      <c r="Y1586" s="175"/>
      <c r="Z1586" s="175"/>
      <c r="AA1586" s="175"/>
      <c r="AC1586" s="175"/>
      <c r="AL1586" s="106"/>
      <c r="AM1586" s="104"/>
      <c r="AN1586" s="104"/>
      <c r="AO1586" s="104"/>
      <c r="AP1586" s="104"/>
      <c r="AQ1586" s="104"/>
      <c r="AR1586" s="104"/>
      <c r="AS1586" s="104"/>
      <c r="AT1586" s="104"/>
      <c r="AU1586" s="104"/>
      <c r="AV1586" s="104"/>
    </row>
    <row r="1587" spans="3:48" x14ac:dyDescent="0.35">
      <c r="C1587" s="176"/>
      <c r="D1587" s="176"/>
      <c r="E1587" s="176"/>
      <c r="F1587" s="176"/>
      <c r="G1587" s="175"/>
      <c r="H1587" s="175"/>
      <c r="I1587" s="175"/>
      <c r="J1587" s="175"/>
      <c r="L1587" s="175"/>
      <c r="T1587" s="176"/>
      <c r="U1587" s="176"/>
      <c r="V1587" s="176"/>
      <c r="W1587" s="176"/>
      <c r="X1587" s="175"/>
      <c r="Y1587" s="175"/>
      <c r="Z1587" s="175"/>
      <c r="AA1587" s="175"/>
      <c r="AC1587" s="175"/>
      <c r="AL1587" s="106"/>
      <c r="AM1587" s="104"/>
      <c r="AN1587" s="104"/>
      <c r="AO1587" s="104"/>
      <c r="AP1587" s="104"/>
      <c r="AQ1587" s="104"/>
      <c r="AR1587" s="104"/>
      <c r="AS1587" s="104"/>
      <c r="AT1587" s="104"/>
      <c r="AU1587" s="104"/>
      <c r="AV1587" s="104"/>
    </row>
    <row r="1588" spans="3:48" x14ac:dyDescent="0.35">
      <c r="C1588" s="176"/>
      <c r="D1588" s="176"/>
      <c r="E1588" s="176"/>
      <c r="F1588" s="176"/>
      <c r="G1588" s="175"/>
      <c r="H1588" s="175"/>
      <c r="I1588" s="175"/>
      <c r="J1588" s="175"/>
      <c r="L1588" s="175"/>
      <c r="T1588" s="176"/>
      <c r="U1588" s="176"/>
      <c r="V1588" s="176"/>
      <c r="W1588" s="176"/>
      <c r="X1588" s="175"/>
      <c r="Y1588" s="175"/>
      <c r="Z1588" s="175"/>
      <c r="AA1588" s="175"/>
      <c r="AC1588" s="175"/>
      <c r="AL1588" s="106"/>
      <c r="AM1588" s="104"/>
      <c r="AN1588" s="104"/>
      <c r="AO1588" s="104"/>
      <c r="AP1588" s="104"/>
      <c r="AQ1588" s="104"/>
      <c r="AR1588" s="104"/>
      <c r="AS1588" s="104"/>
      <c r="AT1588" s="104"/>
      <c r="AU1588" s="104"/>
      <c r="AV1588" s="104"/>
    </row>
    <row r="1589" spans="3:48" x14ac:dyDescent="0.35">
      <c r="C1589" s="176"/>
      <c r="D1589" s="176"/>
      <c r="E1589" s="176"/>
      <c r="F1589" s="176"/>
      <c r="G1589" s="175"/>
      <c r="H1589" s="175"/>
      <c r="I1589" s="175"/>
      <c r="J1589" s="175"/>
      <c r="L1589" s="175"/>
      <c r="T1589" s="176"/>
      <c r="U1589" s="176"/>
      <c r="V1589" s="176"/>
      <c r="W1589" s="176"/>
      <c r="X1589" s="175"/>
      <c r="Y1589" s="175"/>
      <c r="Z1589" s="175"/>
      <c r="AA1589" s="175"/>
      <c r="AC1589" s="175"/>
      <c r="AL1589" s="106"/>
      <c r="AM1589" s="104"/>
      <c r="AN1589" s="104"/>
      <c r="AO1589" s="104"/>
      <c r="AP1589" s="104"/>
      <c r="AQ1589" s="104"/>
      <c r="AR1589" s="104"/>
      <c r="AS1589" s="104"/>
      <c r="AT1589" s="104"/>
      <c r="AU1589" s="104"/>
      <c r="AV1589" s="104"/>
    </row>
    <row r="1590" spans="3:48" x14ac:dyDescent="0.35">
      <c r="C1590" s="176"/>
      <c r="D1590" s="176"/>
      <c r="E1590" s="176"/>
      <c r="F1590" s="176"/>
      <c r="G1590" s="175"/>
      <c r="H1590" s="175"/>
      <c r="I1590" s="175"/>
      <c r="J1590" s="175"/>
      <c r="L1590" s="175"/>
      <c r="T1590" s="176"/>
      <c r="U1590" s="176"/>
      <c r="V1590" s="176"/>
      <c r="W1590" s="176"/>
      <c r="X1590" s="175"/>
      <c r="Y1590" s="175"/>
      <c r="Z1590" s="175"/>
      <c r="AA1590" s="175"/>
      <c r="AC1590" s="175"/>
      <c r="AL1590" s="106"/>
      <c r="AM1590" s="104"/>
      <c r="AN1590" s="104"/>
      <c r="AO1590" s="104"/>
      <c r="AP1590" s="104"/>
      <c r="AQ1590" s="104"/>
      <c r="AR1590" s="104"/>
      <c r="AS1590" s="104"/>
      <c r="AT1590" s="104"/>
      <c r="AU1590" s="104"/>
      <c r="AV1590" s="104"/>
    </row>
    <row r="1591" spans="3:48" x14ac:dyDescent="0.35">
      <c r="C1591" s="176"/>
      <c r="D1591" s="176"/>
      <c r="E1591" s="176"/>
      <c r="F1591" s="176"/>
      <c r="G1591" s="175"/>
      <c r="H1591" s="175"/>
      <c r="I1591" s="175"/>
      <c r="J1591" s="175"/>
      <c r="L1591" s="175"/>
      <c r="T1591" s="176"/>
      <c r="U1591" s="176"/>
      <c r="V1591" s="176"/>
      <c r="W1591" s="176"/>
      <c r="X1591" s="175"/>
      <c r="Y1591" s="175"/>
      <c r="Z1591" s="175"/>
      <c r="AA1591" s="175"/>
      <c r="AC1591" s="175"/>
      <c r="AL1591" s="106"/>
      <c r="AM1591" s="104"/>
      <c r="AN1591" s="104"/>
      <c r="AO1591" s="104"/>
      <c r="AP1591" s="104"/>
      <c r="AQ1591" s="104"/>
      <c r="AR1591" s="104"/>
      <c r="AS1591" s="104"/>
      <c r="AT1591" s="104"/>
      <c r="AU1591" s="104"/>
      <c r="AV1591" s="104"/>
    </row>
    <row r="1592" spans="3:48" x14ac:dyDescent="0.35">
      <c r="C1592" s="176"/>
      <c r="D1592" s="176"/>
      <c r="E1592" s="176"/>
      <c r="F1592" s="176"/>
      <c r="G1592" s="175"/>
      <c r="H1592" s="175"/>
      <c r="I1592" s="175"/>
      <c r="J1592" s="175"/>
      <c r="L1592" s="175"/>
      <c r="T1592" s="176"/>
      <c r="U1592" s="176"/>
      <c r="V1592" s="176"/>
      <c r="W1592" s="176"/>
      <c r="X1592" s="175"/>
      <c r="Y1592" s="175"/>
      <c r="Z1592" s="175"/>
      <c r="AA1592" s="175"/>
      <c r="AC1592" s="175"/>
      <c r="AL1592" s="106"/>
      <c r="AM1592" s="104"/>
      <c r="AN1592" s="104"/>
      <c r="AO1592" s="104"/>
      <c r="AP1592" s="104"/>
      <c r="AQ1592" s="104"/>
      <c r="AR1592" s="104"/>
      <c r="AS1592" s="104"/>
      <c r="AT1592" s="104"/>
      <c r="AU1592" s="104"/>
      <c r="AV1592" s="104"/>
    </row>
    <row r="1593" spans="3:48" x14ac:dyDescent="0.35">
      <c r="C1593" s="176"/>
      <c r="D1593" s="176"/>
      <c r="E1593" s="176"/>
      <c r="F1593" s="176"/>
      <c r="G1593" s="175"/>
      <c r="H1593" s="175"/>
      <c r="I1593" s="175"/>
      <c r="J1593" s="175"/>
      <c r="L1593" s="175"/>
      <c r="T1593" s="176"/>
      <c r="U1593" s="176"/>
      <c r="V1593" s="176"/>
      <c r="W1593" s="176"/>
      <c r="X1593" s="175"/>
      <c r="Y1593" s="175"/>
      <c r="Z1593" s="175"/>
      <c r="AA1593" s="175"/>
      <c r="AC1593" s="175"/>
      <c r="AL1593" s="106"/>
      <c r="AM1593" s="104"/>
      <c r="AN1593" s="104"/>
      <c r="AO1593" s="104"/>
      <c r="AP1593" s="104"/>
      <c r="AQ1593" s="104"/>
      <c r="AR1593" s="104"/>
      <c r="AS1593" s="104"/>
      <c r="AT1593" s="104"/>
      <c r="AU1593" s="104"/>
      <c r="AV1593" s="104"/>
    </row>
    <row r="1594" spans="3:48" x14ac:dyDescent="0.35">
      <c r="C1594" s="176"/>
      <c r="D1594" s="176"/>
      <c r="E1594" s="176"/>
      <c r="F1594" s="176"/>
      <c r="G1594" s="175"/>
      <c r="H1594" s="175"/>
      <c r="I1594" s="175"/>
      <c r="J1594" s="175"/>
      <c r="L1594" s="175"/>
      <c r="T1594" s="176"/>
      <c r="U1594" s="176"/>
      <c r="V1594" s="176"/>
      <c r="W1594" s="176"/>
      <c r="X1594" s="175"/>
      <c r="Y1594" s="175"/>
      <c r="Z1594" s="175"/>
      <c r="AA1594" s="175"/>
      <c r="AC1594" s="175"/>
      <c r="AL1594" s="106"/>
      <c r="AM1594" s="104"/>
      <c r="AN1594" s="104"/>
      <c r="AO1594" s="104"/>
      <c r="AP1594" s="104"/>
      <c r="AQ1594" s="104"/>
      <c r="AR1594" s="104"/>
      <c r="AS1594" s="104"/>
      <c r="AT1594" s="104"/>
      <c r="AU1594" s="104"/>
      <c r="AV1594" s="104"/>
    </row>
    <row r="1595" spans="3:48" x14ac:dyDescent="0.35">
      <c r="C1595" s="176"/>
      <c r="D1595" s="176"/>
      <c r="E1595" s="176"/>
      <c r="F1595" s="176"/>
      <c r="G1595" s="175"/>
      <c r="H1595" s="175"/>
      <c r="I1595" s="175"/>
      <c r="J1595" s="175"/>
      <c r="L1595" s="175"/>
      <c r="T1595" s="176"/>
      <c r="U1595" s="176"/>
      <c r="V1595" s="176"/>
      <c r="W1595" s="176"/>
      <c r="X1595" s="175"/>
      <c r="Y1595" s="175"/>
      <c r="Z1595" s="175"/>
      <c r="AA1595" s="175"/>
      <c r="AC1595" s="175"/>
      <c r="AL1595" s="106"/>
      <c r="AM1595" s="104"/>
      <c r="AN1595" s="104"/>
      <c r="AO1595" s="104"/>
      <c r="AP1595" s="104"/>
      <c r="AQ1595" s="104"/>
      <c r="AR1595" s="104"/>
      <c r="AS1595" s="104"/>
      <c r="AT1595" s="104"/>
      <c r="AU1595" s="104"/>
      <c r="AV1595" s="104"/>
    </row>
    <row r="1596" spans="3:48" x14ac:dyDescent="0.35">
      <c r="C1596" s="176"/>
      <c r="D1596" s="176"/>
      <c r="E1596" s="176"/>
      <c r="F1596" s="176"/>
      <c r="G1596" s="175"/>
      <c r="H1596" s="175"/>
      <c r="I1596" s="175"/>
      <c r="J1596" s="175"/>
      <c r="L1596" s="175"/>
      <c r="T1596" s="176"/>
      <c r="U1596" s="176"/>
      <c r="V1596" s="176"/>
      <c r="W1596" s="176"/>
      <c r="X1596" s="175"/>
      <c r="Y1596" s="175"/>
      <c r="Z1596" s="175"/>
      <c r="AA1596" s="175"/>
      <c r="AC1596" s="175"/>
      <c r="AL1596" s="106"/>
      <c r="AM1596" s="104"/>
      <c r="AN1596" s="104"/>
      <c r="AO1596" s="104"/>
      <c r="AP1596" s="104"/>
      <c r="AQ1596" s="104"/>
      <c r="AR1596" s="104"/>
      <c r="AS1596" s="104"/>
      <c r="AT1596" s="104"/>
      <c r="AU1596" s="104"/>
      <c r="AV1596" s="104"/>
    </row>
    <row r="1597" spans="3:48" x14ac:dyDescent="0.35">
      <c r="C1597" s="176"/>
      <c r="D1597" s="176"/>
      <c r="E1597" s="176"/>
      <c r="F1597" s="176"/>
      <c r="G1597" s="175"/>
      <c r="H1597" s="175"/>
      <c r="I1597" s="175"/>
      <c r="J1597" s="175"/>
      <c r="L1597" s="175"/>
      <c r="T1597" s="176"/>
      <c r="U1597" s="176"/>
      <c r="V1597" s="176"/>
      <c r="W1597" s="176"/>
      <c r="X1597" s="175"/>
      <c r="Y1597" s="175"/>
      <c r="Z1597" s="175"/>
      <c r="AA1597" s="175"/>
      <c r="AC1597" s="175"/>
      <c r="AL1597" s="106"/>
      <c r="AM1597" s="104"/>
      <c r="AN1597" s="104"/>
      <c r="AO1597" s="104"/>
      <c r="AP1597" s="104"/>
      <c r="AQ1597" s="104"/>
      <c r="AR1597" s="104"/>
      <c r="AS1597" s="104"/>
      <c r="AT1597" s="104"/>
      <c r="AU1597" s="104"/>
      <c r="AV1597" s="104"/>
    </row>
    <row r="1598" spans="3:48" x14ac:dyDescent="0.35">
      <c r="C1598" s="176"/>
      <c r="D1598" s="176"/>
      <c r="E1598" s="176"/>
      <c r="F1598" s="176"/>
      <c r="G1598" s="175"/>
      <c r="H1598" s="175"/>
      <c r="I1598" s="175"/>
      <c r="J1598" s="175"/>
      <c r="L1598" s="175"/>
      <c r="T1598" s="176"/>
      <c r="U1598" s="176"/>
      <c r="V1598" s="176"/>
      <c r="W1598" s="176"/>
      <c r="X1598" s="175"/>
      <c r="Y1598" s="175"/>
      <c r="Z1598" s="175"/>
      <c r="AA1598" s="175"/>
      <c r="AC1598" s="175"/>
      <c r="AL1598" s="106"/>
      <c r="AM1598" s="104"/>
      <c r="AN1598" s="104"/>
      <c r="AO1598" s="104"/>
      <c r="AP1598" s="104"/>
      <c r="AQ1598" s="104"/>
      <c r="AR1598" s="104"/>
      <c r="AS1598" s="104"/>
      <c r="AT1598" s="104"/>
      <c r="AU1598" s="104"/>
      <c r="AV1598" s="104"/>
    </row>
    <row r="1599" spans="3:48" x14ac:dyDescent="0.35">
      <c r="C1599" s="176"/>
      <c r="D1599" s="176"/>
      <c r="E1599" s="176"/>
      <c r="F1599" s="176"/>
      <c r="G1599" s="175"/>
      <c r="H1599" s="175"/>
      <c r="I1599" s="175"/>
      <c r="J1599" s="175"/>
      <c r="L1599" s="175"/>
      <c r="T1599" s="176"/>
      <c r="U1599" s="176"/>
      <c r="V1599" s="176"/>
      <c r="W1599" s="176"/>
      <c r="X1599" s="175"/>
      <c r="Y1599" s="175"/>
      <c r="Z1599" s="175"/>
      <c r="AA1599" s="175"/>
      <c r="AC1599" s="175"/>
      <c r="AL1599" s="106"/>
      <c r="AM1599" s="104"/>
      <c r="AN1599" s="104"/>
      <c r="AO1599" s="104"/>
      <c r="AP1599" s="104"/>
      <c r="AQ1599" s="104"/>
      <c r="AR1599" s="104"/>
      <c r="AS1599" s="104"/>
      <c r="AT1599" s="104"/>
      <c r="AU1599" s="104"/>
      <c r="AV1599" s="104"/>
    </row>
    <row r="1600" spans="3:48" x14ac:dyDescent="0.35">
      <c r="C1600" s="176"/>
      <c r="D1600" s="176"/>
      <c r="E1600" s="176"/>
      <c r="F1600" s="176"/>
      <c r="G1600" s="175"/>
      <c r="H1600" s="175"/>
      <c r="I1600" s="175"/>
      <c r="J1600" s="175"/>
      <c r="L1600" s="175"/>
      <c r="T1600" s="176"/>
      <c r="U1600" s="176"/>
      <c r="V1600" s="176"/>
      <c r="W1600" s="176"/>
      <c r="X1600" s="175"/>
      <c r="Y1600" s="175"/>
      <c r="Z1600" s="175"/>
      <c r="AA1600" s="175"/>
      <c r="AC1600" s="175"/>
      <c r="AL1600" s="106"/>
      <c r="AM1600" s="104"/>
      <c r="AN1600" s="104"/>
      <c r="AO1600" s="104"/>
      <c r="AP1600" s="104"/>
      <c r="AQ1600" s="104"/>
      <c r="AR1600" s="104"/>
      <c r="AS1600" s="104"/>
      <c r="AT1600" s="104"/>
      <c r="AU1600" s="104"/>
      <c r="AV1600" s="104"/>
    </row>
    <row r="1601" spans="3:48" x14ac:dyDescent="0.35">
      <c r="C1601" s="176"/>
      <c r="D1601" s="176"/>
      <c r="E1601" s="176"/>
      <c r="F1601" s="176"/>
      <c r="G1601" s="175"/>
      <c r="H1601" s="175"/>
      <c r="I1601" s="175"/>
      <c r="J1601" s="175"/>
      <c r="L1601" s="175"/>
      <c r="T1601" s="176"/>
      <c r="U1601" s="176"/>
      <c r="V1601" s="176"/>
      <c r="W1601" s="176"/>
      <c r="X1601" s="175"/>
      <c r="Y1601" s="175"/>
      <c r="Z1601" s="175"/>
      <c r="AA1601" s="175"/>
      <c r="AC1601" s="175"/>
      <c r="AL1601" s="106"/>
      <c r="AM1601" s="104"/>
      <c r="AN1601" s="104"/>
      <c r="AO1601" s="104"/>
      <c r="AP1601" s="104"/>
      <c r="AQ1601" s="104"/>
      <c r="AR1601" s="104"/>
      <c r="AS1601" s="104"/>
      <c r="AT1601" s="104"/>
      <c r="AU1601" s="104"/>
      <c r="AV1601" s="104"/>
    </row>
    <row r="1602" spans="3:48" x14ac:dyDescent="0.35">
      <c r="C1602" s="176"/>
      <c r="D1602" s="176"/>
      <c r="E1602" s="176"/>
      <c r="F1602" s="176"/>
      <c r="G1602" s="175"/>
      <c r="H1602" s="175"/>
      <c r="I1602" s="175"/>
      <c r="J1602" s="175"/>
      <c r="L1602" s="175"/>
      <c r="T1602" s="176"/>
      <c r="U1602" s="176"/>
      <c r="V1602" s="176"/>
      <c r="W1602" s="176"/>
      <c r="X1602" s="175"/>
      <c r="Y1602" s="175"/>
      <c r="Z1602" s="175"/>
      <c r="AA1602" s="175"/>
      <c r="AC1602" s="175"/>
      <c r="AL1602" s="106"/>
      <c r="AM1602" s="104"/>
      <c r="AN1602" s="104"/>
      <c r="AO1602" s="104"/>
      <c r="AP1602" s="104"/>
      <c r="AQ1602" s="104"/>
      <c r="AR1602" s="104"/>
      <c r="AS1602" s="104"/>
      <c r="AT1602" s="104"/>
      <c r="AU1602" s="104"/>
      <c r="AV1602" s="104"/>
    </row>
    <row r="1603" spans="3:48" x14ac:dyDescent="0.35">
      <c r="C1603" s="176"/>
      <c r="D1603" s="176"/>
      <c r="E1603" s="176"/>
      <c r="F1603" s="176"/>
      <c r="G1603" s="175"/>
      <c r="H1603" s="175"/>
      <c r="I1603" s="175"/>
      <c r="J1603" s="175"/>
      <c r="L1603" s="175"/>
      <c r="T1603" s="176"/>
      <c r="U1603" s="176"/>
      <c r="V1603" s="176"/>
      <c r="W1603" s="176"/>
      <c r="X1603" s="175"/>
      <c r="Y1603" s="175"/>
      <c r="Z1603" s="175"/>
      <c r="AA1603" s="175"/>
      <c r="AC1603" s="175"/>
      <c r="AL1603" s="106"/>
      <c r="AM1603" s="104"/>
      <c r="AN1603" s="104"/>
      <c r="AO1603" s="104"/>
      <c r="AP1603" s="104"/>
      <c r="AQ1603" s="104"/>
      <c r="AR1603" s="104"/>
      <c r="AS1603" s="104"/>
      <c r="AT1603" s="104"/>
      <c r="AU1603" s="104"/>
      <c r="AV1603" s="104"/>
    </row>
    <row r="1604" spans="3:48" x14ac:dyDescent="0.35">
      <c r="C1604" s="176"/>
      <c r="D1604" s="176"/>
      <c r="E1604" s="176"/>
      <c r="F1604" s="176"/>
      <c r="G1604" s="175"/>
      <c r="H1604" s="175"/>
      <c r="I1604" s="175"/>
      <c r="J1604" s="175"/>
      <c r="L1604" s="175"/>
      <c r="T1604" s="176"/>
      <c r="U1604" s="176"/>
      <c r="V1604" s="176"/>
      <c r="W1604" s="176"/>
      <c r="X1604" s="175"/>
      <c r="Y1604" s="175"/>
      <c r="Z1604" s="175"/>
      <c r="AA1604" s="175"/>
      <c r="AC1604" s="175"/>
      <c r="AL1604" s="106"/>
      <c r="AM1604" s="104"/>
      <c r="AN1604" s="104"/>
      <c r="AO1604" s="104"/>
      <c r="AP1604" s="104"/>
      <c r="AQ1604" s="104"/>
      <c r="AR1604" s="104"/>
      <c r="AS1604" s="104"/>
      <c r="AT1604" s="104"/>
      <c r="AU1604" s="104"/>
      <c r="AV1604" s="104"/>
    </row>
    <row r="1605" spans="3:48" x14ac:dyDescent="0.35">
      <c r="C1605" s="176"/>
      <c r="D1605" s="176"/>
      <c r="E1605" s="176"/>
      <c r="F1605" s="176"/>
      <c r="G1605" s="175"/>
      <c r="H1605" s="175"/>
      <c r="I1605" s="175"/>
      <c r="J1605" s="175"/>
      <c r="L1605" s="175"/>
      <c r="T1605" s="176"/>
      <c r="U1605" s="176"/>
      <c r="V1605" s="176"/>
      <c r="W1605" s="176"/>
      <c r="X1605" s="175"/>
      <c r="Y1605" s="175"/>
      <c r="Z1605" s="175"/>
      <c r="AA1605" s="175"/>
      <c r="AC1605" s="175"/>
      <c r="AL1605" s="106"/>
      <c r="AM1605" s="104"/>
      <c r="AN1605" s="104"/>
      <c r="AO1605" s="104"/>
      <c r="AP1605" s="104"/>
      <c r="AQ1605" s="104"/>
      <c r="AR1605" s="104"/>
      <c r="AS1605" s="104"/>
      <c r="AT1605" s="104"/>
      <c r="AU1605" s="104"/>
      <c r="AV1605" s="104"/>
    </row>
    <row r="1606" spans="3:48" x14ac:dyDescent="0.35">
      <c r="C1606" s="176"/>
      <c r="D1606" s="176"/>
      <c r="E1606" s="176"/>
      <c r="F1606" s="176"/>
      <c r="G1606" s="175"/>
      <c r="H1606" s="175"/>
      <c r="I1606" s="175"/>
      <c r="J1606" s="175"/>
      <c r="L1606" s="175"/>
      <c r="T1606" s="176"/>
      <c r="U1606" s="176"/>
      <c r="V1606" s="176"/>
      <c r="W1606" s="176"/>
      <c r="X1606" s="175"/>
      <c r="Y1606" s="175"/>
      <c r="Z1606" s="175"/>
      <c r="AA1606" s="175"/>
      <c r="AC1606" s="175"/>
      <c r="AL1606" s="106"/>
      <c r="AM1606" s="104"/>
      <c r="AN1606" s="104"/>
      <c r="AO1606" s="104"/>
      <c r="AP1606" s="104"/>
      <c r="AQ1606" s="104"/>
      <c r="AR1606" s="104"/>
      <c r="AS1606" s="104"/>
      <c r="AT1606" s="104"/>
      <c r="AU1606" s="104"/>
      <c r="AV1606" s="104"/>
    </row>
    <row r="1607" spans="3:48" x14ac:dyDescent="0.35">
      <c r="C1607" s="176"/>
      <c r="D1607" s="176"/>
      <c r="E1607" s="176"/>
      <c r="F1607" s="176"/>
      <c r="G1607" s="175"/>
      <c r="H1607" s="175"/>
      <c r="I1607" s="175"/>
      <c r="J1607" s="175"/>
      <c r="L1607" s="175"/>
      <c r="T1607" s="176"/>
      <c r="U1607" s="176"/>
      <c r="V1607" s="176"/>
      <c r="W1607" s="176"/>
      <c r="X1607" s="175"/>
      <c r="Y1607" s="175"/>
      <c r="Z1607" s="175"/>
      <c r="AA1607" s="175"/>
      <c r="AC1607" s="175"/>
      <c r="AL1607" s="106"/>
      <c r="AM1607" s="104"/>
      <c r="AN1607" s="104"/>
      <c r="AO1607" s="104"/>
      <c r="AP1607" s="104"/>
      <c r="AQ1607" s="104"/>
      <c r="AR1607" s="104"/>
      <c r="AS1607" s="104"/>
      <c r="AT1607" s="104"/>
      <c r="AU1607" s="104"/>
      <c r="AV1607" s="104"/>
    </row>
    <row r="1608" spans="3:48" x14ac:dyDescent="0.35">
      <c r="C1608" s="176"/>
      <c r="D1608" s="176"/>
      <c r="E1608" s="176"/>
      <c r="F1608" s="176"/>
      <c r="G1608" s="175"/>
      <c r="H1608" s="175"/>
      <c r="I1608" s="175"/>
      <c r="J1608" s="175"/>
      <c r="L1608" s="175"/>
      <c r="T1608" s="176"/>
      <c r="U1608" s="176"/>
      <c r="V1608" s="176"/>
      <c r="W1608" s="176"/>
      <c r="X1608" s="175"/>
      <c r="Y1608" s="175"/>
      <c r="Z1608" s="175"/>
      <c r="AA1608" s="175"/>
      <c r="AC1608" s="175"/>
      <c r="AL1608" s="106"/>
      <c r="AM1608" s="104"/>
      <c r="AN1608" s="104"/>
      <c r="AO1608" s="104"/>
      <c r="AP1608" s="104"/>
      <c r="AQ1608" s="104"/>
      <c r="AR1608" s="104"/>
      <c r="AS1608" s="104"/>
      <c r="AT1608" s="104"/>
      <c r="AU1608" s="104"/>
      <c r="AV1608" s="104"/>
    </row>
    <row r="1609" spans="3:48" x14ac:dyDescent="0.35">
      <c r="C1609" s="176"/>
      <c r="D1609" s="176"/>
      <c r="E1609" s="176"/>
      <c r="F1609" s="176"/>
      <c r="G1609" s="175"/>
      <c r="H1609" s="175"/>
      <c r="I1609" s="175"/>
      <c r="J1609" s="175"/>
      <c r="L1609" s="175"/>
      <c r="T1609" s="176"/>
      <c r="U1609" s="176"/>
      <c r="V1609" s="176"/>
      <c r="W1609" s="176"/>
      <c r="X1609" s="175"/>
      <c r="Y1609" s="175"/>
      <c r="Z1609" s="175"/>
      <c r="AA1609" s="175"/>
      <c r="AC1609" s="175"/>
      <c r="AL1609" s="106"/>
      <c r="AM1609" s="104"/>
      <c r="AN1609" s="104"/>
      <c r="AO1609" s="104"/>
      <c r="AP1609" s="104"/>
      <c r="AQ1609" s="104"/>
      <c r="AR1609" s="104"/>
      <c r="AS1609" s="104"/>
      <c r="AT1609" s="104"/>
      <c r="AU1609" s="104"/>
      <c r="AV1609" s="104"/>
    </row>
    <row r="1610" spans="3:48" x14ac:dyDescent="0.35">
      <c r="C1610" s="176"/>
      <c r="D1610" s="176"/>
      <c r="E1610" s="176"/>
      <c r="F1610" s="176"/>
      <c r="G1610" s="175"/>
      <c r="H1610" s="175"/>
      <c r="I1610" s="175"/>
      <c r="J1610" s="175"/>
      <c r="L1610" s="175"/>
      <c r="T1610" s="176"/>
      <c r="U1610" s="176"/>
      <c r="V1610" s="176"/>
      <c r="W1610" s="176"/>
      <c r="X1610" s="175"/>
      <c r="Y1610" s="175"/>
      <c r="Z1610" s="175"/>
      <c r="AA1610" s="175"/>
      <c r="AC1610" s="175"/>
      <c r="AL1610" s="106"/>
      <c r="AM1610" s="104"/>
      <c r="AN1610" s="104"/>
      <c r="AO1610" s="104"/>
      <c r="AP1610" s="104"/>
      <c r="AQ1610" s="104"/>
      <c r="AR1610" s="104"/>
      <c r="AS1610" s="104"/>
      <c r="AT1610" s="104"/>
      <c r="AU1610" s="104"/>
      <c r="AV1610" s="104"/>
    </row>
    <row r="1611" spans="3:48" x14ac:dyDescent="0.35">
      <c r="C1611" s="176"/>
      <c r="D1611" s="176"/>
      <c r="E1611" s="176"/>
      <c r="F1611" s="176"/>
      <c r="G1611" s="175"/>
      <c r="H1611" s="175"/>
      <c r="I1611" s="175"/>
      <c r="J1611" s="175"/>
      <c r="L1611" s="175"/>
      <c r="T1611" s="176"/>
      <c r="U1611" s="176"/>
      <c r="V1611" s="176"/>
      <c r="W1611" s="176"/>
      <c r="X1611" s="175"/>
      <c r="Y1611" s="175"/>
      <c r="Z1611" s="175"/>
      <c r="AA1611" s="175"/>
      <c r="AC1611" s="175"/>
      <c r="AL1611" s="106"/>
      <c r="AM1611" s="104"/>
      <c r="AN1611" s="104"/>
      <c r="AO1611" s="104"/>
      <c r="AP1611" s="104"/>
      <c r="AQ1611" s="104"/>
      <c r="AR1611" s="104"/>
      <c r="AS1611" s="104"/>
      <c r="AT1611" s="104"/>
      <c r="AU1611" s="104"/>
      <c r="AV1611" s="104"/>
    </row>
    <row r="1612" spans="3:48" x14ac:dyDescent="0.35">
      <c r="C1612" s="176"/>
      <c r="D1612" s="176"/>
      <c r="E1612" s="176"/>
      <c r="F1612" s="176"/>
      <c r="G1612" s="175"/>
      <c r="H1612" s="175"/>
      <c r="I1612" s="175"/>
      <c r="J1612" s="175"/>
      <c r="L1612" s="175"/>
      <c r="T1612" s="176"/>
      <c r="U1612" s="176"/>
      <c r="V1612" s="176"/>
      <c r="W1612" s="176"/>
      <c r="X1612" s="175"/>
      <c r="Y1612" s="175"/>
      <c r="Z1612" s="175"/>
      <c r="AA1612" s="175"/>
      <c r="AC1612" s="175"/>
      <c r="AL1612" s="106"/>
      <c r="AM1612" s="104"/>
      <c r="AN1612" s="104"/>
      <c r="AO1612" s="104"/>
      <c r="AP1612" s="104"/>
      <c r="AQ1612" s="104"/>
      <c r="AR1612" s="104"/>
      <c r="AS1612" s="104"/>
      <c r="AT1612" s="104"/>
      <c r="AU1612" s="104"/>
      <c r="AV1612" s="104"/>
    </row>
    <row r="1613" spans="3:48" x14ac:dyDescent="0.35">
      <c r="C1613" s="176"/>
      <c r="D1613" s="176"/>
      <c r="E1613" s="176"/>
      <c r="F1613" s="176"/>
      <c r="G1613" s="175"/>
      <c r="H1613" s="175"/>
      <c r="I1613" s="175"/>
      <c r="J1613" s="175"/>
      <c r="L1613" s="175"/>
      <c r="T1613" s="176"/>
      <c r="U1613" s="176"/>
      <c r="V1613" s="176"/>
      <c r="W1613" s="176"/>
      <c r="X1613" s="175"/>
      <c r="Y1613" s="175"/>
      <c r="Z1613" s="175"/>
      <c r="AA1613" s="175"/>
      <c r="AC1613" s="175"/>
      <c r="AL1613" s="106"/>
      <c r="AM1613" s="104"/>
      <c r="AN1613" s="104"/>
      <c r="AO1613" s="104"/>
      <c r="AP1613" s="104"/>
      <c r="AQ1613" s="104"/>
      <c r="AR1613" s="104"/>
      <c r="AS1613" s="104"/>
      <c r="AT1613" s="104"/>
      <c r="AU1613" s="104"/>
      <c r="AV1613" s="104"/>
    </row>
    <row r="1614" spans="3:48" x14ac:dyDescent="0.35">
      <c r="C1614" s="176"/>
      <c r="D1614" s="176"/>
      <c r="E1614" s="176"/>
      <c r="F1614" s="176"/>
      <c r="G1614" s="175"/>
      <c r="H1614" s="175"/>
      <c r="I1614" s="175"/>
      <c r="J1614" s="175"/>
      <c r="L1614" s="175"/>
      <c r="T1614" s="176"/>
      <c r="U1614" s="176"/>
      <c r="V1614" s="176"/>
      <c r="W1614" s="176"/>
      <c r="X1614" s="175"/>
      <c r="Y1614" s="175"/>
      <c r="Z1614" s="175"/>
      <c r="AA1614" s="175"/>
      <c r="AC1614" s="175"/>
      <c r="AL1614" s="106"/>
      <c r="AM1614" s="104"/>
      <c r="AN1614" s="104"/>
      <c r="AO1614" s="104"/>
      <c r="AP1614" s="104"/>
      <c r="AQ1614" s="104"/>
      <c r="AR1614" s="104"/>
      <c r="AS1614" s="104"/>
      <c r="AT1614" s="104"/>
      <c r="AU1614" s="104"/>
      <c r="AV1614" s="104"/>
    </row>
    <row r="1615" spans="3:48" x14ac:dyDescent="0.35">
      <c r="C1615" s="176"/>
      <c r="D1615" s="176"/>
      <c r="E1615" s="176"/>
      <c r="F1615" s="176"/>
      <c r="G1615" s="175"/>
      <c r="H1615" s="175"/>
      <c r="I1615" s="175"/>
      <c r="J1615" s="175"/>
      <c r="L1615" s="175"/>
      <c r="T1615" s="176"/>
      <c r="U1615" s="176"/>
      <c r="V1615" s="176"/>
      <c r="W1615" s="176"/>
      <c r="X1615" s="175"/>
      <c r="Y1615" s="175"/>
      <c r="Z1615" s="175"/>
      <c r="AA1615" s="175"/>
      <c r="AC1615" s="175"/>
      <c r="AL1615" s="106"/>
      <c r="AM1615" s="104"/>
      <c r="AN1615" s="104"/>
      <c r="AO1615" s="104"/>
      <c r="AP1615" s="104"/>
      <c r="AQ1615" s="104"/>
      <c r="AR1615" s="104"/>
      <c r="AS1615" s="104"/>
      <c r="AT1615" s="104"/>
      <c r="AU1615" s="104"/>
      <c r="AV1615" s="104"/>
    </row>
    <row r="1616" spans="3:48" x14ac:dyDescent="0.35">
      <c r="C1616" s="176"/>
      <c r="D1616" s="176"/>
      <c r="E1616" s="176"/>
      <c r="F1616" s="176"/>
      <c r="G1616" s="175"/>
      <c r="H1616" s="175"/>
      <c r="I1616" s="175"/>
      <c r="J1616" s="175"/>
      <c r="L1616" s="175"/>
      <c r="T1616" s="176"/>
      <c r="U1616" s="176"/>
      <c r="V1616" s="176"/>
      <c r="W1616" s="176"/>
      <c r="X1616" s="175"/>
      <c r="Y1616" s="175"/>
      <c r="Z1616" s="175"/>
      <c r="AA1616" s="175"/>
      <c r="AC1616" s="175"/>
      <c r="AL1616" s="106"/>
      <c r="AM1616" s="104"/>
      <c r="AN1616" s="104"/>
      <c r="AO1616" s="104"/>
      <c r="AP1616" s="104"/>
      <c r="AQ1616" s="104"/>
      <c r="AR1616" s="104"/>
      <c r="AS1616" s="104"/>
      <c r="AT1616" s="104"/>
      <c r="AU1616" s="104"/>
      <c r="AV1616" s="104"/>
    </row>
    <row r="1617" spans="3:48" x14ac:dyDescent="0.35">
      <c r="C1617" s="176"/>
      <c r="D1617" s="176"/>
      <c r="E1617" s="176"/>
      <c r="F1617" s="176"/>
      <c r="G1617" s="175"/>
      <c r="H1617" s="175"/>
      <c r="I1617" s="175"/>
      <c r="J1617" s="175"/>
      <c r="L1617" s="175"/>
      <c r="T1617" s="176"/>
      <c r="U1617" s="176"/>
      <c r="V1617" s="176"/>
      <c r="W1617" s="176"/>
      <c r="X1617" s="175"/>
      <c r="Y1617" s="175"/>
      <c r="Z1617" s="175"/>
      <c r="AA1617" s="175"/>
      <c r="AC1617" s="175"/>
      <c r="AL1617" s="106"/>
      <c r="AM1617" s="104"/>
      <c r="AN1617" s="104"/>
      <c r="AO1617" s="104"/>
      <c r="AP1617" s="104"/>
      <c r="AQ1617" s="104"/>
      <c r="AR1617" s="104"/>
      <c r="AS1617" s="104"/>
      <c r="AT1617" s="104"/>
      <c r="AU1617" s="104"/>
      <c r="AV1617" s="104"/>
    </row>
    <row r="1618" spans="3:48" x14ac:dyDescent="0.35">
      <c r="C1618" s="176"/>
      <c r="D1618" s="176"/>
      <c r="E1618" s="176"/>
      <c r="F1618" s="176"/>
      <c r="G1618" s="175"/>
      <c r="H1618" s="175"/>
      <c r="I1618" s="175"/>
      <c r="J1618" s="175"/>
      <c r="L1618" s="175"/>
      <c r="T1618" s="176"/>
      <c r="U1618" s="176"/>
      <c r="V1618" s="176"/>
      <c r="W1618" s="176"/>
      <c r="X1618" s="175"/>
      <c r="Y1618" s="175"/>
      <c r="Z1618" s="175"/>
      <c r="AA1618" s="175"/>
      <c r="AC1618" s="175"/>
      <c r="AL1618" s="106"/>
      <c r="AM1618" s="104"/>
      <c r="AN1618" s="104"/>
      <c r="AO1618" s="104"/>
      <c r="AP1618" s="104"/>
      <c r="AQ1618" s="104"/>
      <c r="AR1618" s="104"/>
      <c r="AS1618" s="104"/>
      <c r="AT1618" s="104"/>
      <c r="AU1618" s="104"/>
      <c r="AV1618" s="104"/>
    </row>
    <row r="1619" spans="3:48" x14ac:dyDescent="0.35">
      <c r="C1619" s="176"/>
      <c r="D1619" s="176"/>
      <c r="E1619" s="176"/>
      <c r="F1619" s="176"/>
      <c r="G1619" s="175"/>
      <c r="H1619" s="175"/>
      <c r="I1619" s="175"/>
      <c r="J1619" s="175"/>
      <c r="L1619" s="175"/>
      <c r="T1619" s="176"/>
      <c r="U1619" s="176"/>
      <c r="V1619" s="176"/>
      <c r="W1619" s="176"/>
      <c r="X1619" s="175"/>
      <c r="Y1619" s="175"/>
      <c r="Z1619" s="175"/>
      <c r="AA1619" s="175"/>
      <c r="AC1619" s="175"/>
      <c r="AL1619" s="106"/>
      <c r="AM1619" s="104"/>
      <c r="AN1619" s="104"/>
      <c r="AO1619" s="104"/>
      <c r="AP1619" s="104"/>
      <c r="AQ1619" s="104"/>
      <c r="AR1619" s="104"/>
      <c r="AS1619" s="104"/>
      <c r="AT1619" s="104"/>
      <c r="AU1619" s="104"/>
      <c r="AV1619" s="104"/>
    </row>
    <row r="1620" spans="3:48" x14ac:dyDescent="0.35">
      <c r="C1620" s="176"/>
      <c r="D1620" s="176"/>
      <c r="E1620" s="176"/>
      <c r="F1620" s="176"/>
      <c r="G1620" s="175"/>
      <c r="H1620" s="175"/>
      <c r="I1620" s="175"/>
      <c r="J1620" s="175"/>
      <c r="L1620" s="175"/>
      <c r="T1620" s="176"/>
      <c r="U1620" s="176"/>
      <c r="V1620" s="176"/>
      <c r="W1620" s="176"/>
      <c r="X1620" s="175"/>
      <c r="Y1620" s="175"/>
      <c r="Z1620" s="175"/>
      <c r="AA1620" s="175"/>
      <c r="AC1620" s="175"/>
      <c r="AL1620" s="106"/>
      <c r="AM1620" s="104"/>
      <c r="AN1620" s="104"/>
      <c r="AO1620" s="104"/>
      <c r="AP1620" s="104"/>
      <c r="AQ1620" s="104"/>
      <c r="AR1620" s="104"/>
      <c r="AS1620" s="104"/>
      <c r="AT1620" s="104"/>
      <c r="AU1620" s="104"/>
      <c r="AV1620" s="104"/>
    </row>
    <row r="1621" spans="3:48" x14ac:dyDescent="0.35">
      <c r="C1621" s="176"/>
      <c r="D1621" s="176"/>
      <c r="E1621" s="176"/>
      <c r="F1621" s="176"/>
      <c r="G1621" s="175"/>
      <c r="H1621" s="175"/>
      <c r="I1621" s="175"/>
      <c r="J1621" s="175"/>
      <c r="L1621" s="175"/>
      <c r="T1621" s="176"/>
      <c r="U1621" s="176"/>
      <c r="V1621" s="176"/>
      <c r="W1621" s="176"/>
      <c r="X1621" s="175"/>
      <c r="Y1621" s="175"/>
      <c r="Z1621" s="175"/>
      <c r="AA1621" s="175"/>
      <c r="AC1621" s="175"/>
      <c r="AL1621" s="106"/>
      <c r="AM1621" s="104"/>
      <c r="AN1621" s="104"/>
      <c r="AO1621" s="104"/>
      <c r="AP1621" s="104"/>
      <c r="AQ1621" s="104"/>
      <c r="AR1621" s="104"/>
      <c r="AS1621" s="104"/>
      <c r="AT1621" s="104"/>
      <c r="AU1621" s="104"/>
      <c r="AV1621" s="104"/>
    </row>
    <row r="1622" spans="3:48" x14ac:dyDescent="0.35">
      <c r="C1622" s="176"/>
      <c r="D1622" s="176"/>
      <c r="E1622" s="176"/>
      <c r="F1622" s="176"/>
      <c r="G1622" s="175"/>
      <c r="H1622" s="175"/>
      <c r="I1622" s="175"/>
      <c r="J1622" s="175"/>
      <c r="L1622" s="175"/>
      <c r="T1622" s="176"/>
      <c r="U1622" s="176"/>
      <c r="V1622" s="176"/>
      <c r="W1622" s="176"/>
      <c r="X1622" s="175"/>
      <c r="Y1622" s="175"/>
      <c r="Z1622" s="175"/>
      <c r="AA1622" s="175"/>
      <c r="AC1622" s="175"/>
      <c r="AL1622" s="106"/>
      <c r="AM1622" s="104"/>
      <c r="AN1622" s="104"/>
      <c r="AO1622" s="104"/>
      <c r="AP1622" s="104"/>
      <c r="AQ1622" s="104"/>
      <c r="AR1622" s="104"/>
      <c r="AS1622" s="104"/>
      <c r="AT1622" s="104"/>
      <c r="AU1622" s="104"/>
      <c r="AV1622" s="104"/>
    </row>
    <row r="1623" spans="3:48" x14ac:dyDescent="0.35">
      <c r="C1623" s="176"/>
      <c r="D1623" s="176"/>
      <c r="E1623" s="176"/>
      <c r="F1623" s="176"/>
      <c r="G1623" s="175"/>
      <c r="H1623" s="175"/>
      <c r="I1623" s="175"/>
      <c r="J1623" s="175"/>
      <c r="L1623" s="175"/>
      <c r="T1623" s="176"/>
      <c r="U1623" s="176"/>
      <c r="V1623" s="176"/>
      <c r="W1623" s="176"/>
      <c r="X1623" s="175"/>
      <c r="Y1623" s="175"/>
      <c r="Z1623" s="175"/>
      <c r="AA1623" s="175"/>
      <c r="AC1623" s="175"/>
      <c r="AL1623" s="106"/>
      <c r="AM1623" s="104"/>
      <c r="AN1623" s="104"/>
      <c r="AO1623" s="104"/>
      <c r="AP1623" s="104"/>
      <c r="AQ1623" s="104"/>
      <c r="AR1623" s="104"/>
      <c r="AS1623" s="104"/>
      <c r="AT1623" s="104"/>
      <c r="AU1623" s="104"/>
      <c r="AV1623" s="104"/>
    </row>
    <row r="1624" spans="3:48" x14ac:dyDescent="0.35">
      <c r="C1624" s="176"/>
      <c r="D1624" s="176"/>
      <c r="E1624" s="176"/>
      <c r="F1624" s="176"/>
      <c r="G1624" s="175"/>
      <c r="H1624" s="175"/>
      <c r="I1624" s="175"/>
      <c r="J1624" s="175"/>
      <c r="L1624" s="175"/>
      <c r="T1624" s="176"/>
      <c r="U1624" s="176"/>
      <c r="V1624" s="176"/>
      <c r="W1624" s="176"/>
      <c r="X1624" s="175"/>
      <c r="Y1624" s="175"/>
      <c r="Z1624" s="175"/>
      <c r="AA1624" s="175"/>
      <c r="AC1624" s="175"/>
      <c r="AL1624" s="106"/>
      <c r="AM1624" s="104"/>
      <c r="AN1624" s="104"/>
      <c r="AO1624" s="104"/>
      <c r="AP1624" s="104"/>
      <c r="AQ1624" s="104"/>
      <c r="AR1624" s="104"/>
      <c r="AS1624" s="104"/>
      <c r="AT1624" s="104"/>
      <c r="AU1624" s="104"/>
      <c r="AV1624" s="104"/>
    </row>
    <row r="1625" spans="3:48" x14ac:dyDescent="0.35">
      <c r="C1625" s="176"/>
      <c r="D1625" s="176"/>
      <c r="E1625" s="176"/>
      <c r="F1625" s="176"/>
      <c r="G1625" s="175"/>
      <c r="H1625" s="175"/>
      <c r="I1625" s="175"/>
      <c r="J1625" s="175"/>
      <c r="L1625" s="175"/>
      <c r="T1625" s="176"/>
      <c r="U1625" s="176"/>
      <c r="V1625" s="176"/>
      <c r="W1625" s="176"/>
      <c r="X1625" s="175"/>
      <c r="Y1625" s="175"/>
      <c r="Z1625" s="175"/>
      <c r="AA1625" s="175"/>
      <c r="AC1625" s="175"/>
      <c r="AL1625" s="106"/>
      <c r="AM1625" s="104"/>
      <c r="AN1625" s="104"/>
      <c r="AO1625" s="104"/>
      <c r="AP1625" s="104"/>
      <c r="AQ1625" s="104"/>
      <c r="AR1625" s="104"/>
      <c r="AS1625" s="104"/>
      <c r="AT1625" s="104"/>
      <c r="AU1625" s="104"/>
      <c r="AV1625" s="104"/>
    </row>
    <row r="1626" spans="3:48" x14ac:dyDescent="0.35">
      <c r="C1626" s="176"/>
      <c r="D1626" s="176"/>
      <c r="E1626" s="176"/>
      <c r="F1626" s="176"/>
      <c r="G1626" s="175"/>
      <c r="H1626" s="175"/>
      <c r="I1626" s="175"/>
      <c r="J1626" s="175"/>
      <c r="L1626" s="175"/>
      <c r="T1626" s="176"/>
      <c r="U1626" s="176"/>
      <c r="V1626" s="176"/>
      <c r="W1626" s="176"/>
      <c r="X1626" s="175"/>
      <c r="Y1626" s="175"/>
      <c r="Z1626" s="175"/>
      <c r="AA1626" s="175"/>
      <c r="AC1626" s="175"/>
      <c r="AL1626" s="106"/>
      <c r="AM1626" s="104"/>
      <c r="AN1626" s="104"/>
      <c r="AO1626" s="104"/>
      <c r="AP1626" s="104"/>
      <c r="AQ1626" s="104"/>
      <c r="AR1626" s="104"/>
      <c r="AS1626" s="104"/>
      <c r="AT1626" s="104"/>
      <c r="AU1626" s="104"/>
      <c r="AV1626" s="104"/>
    </row>
    <row r="1627" spans="3:48" x14ac:dyDescent="0.35">
      <c r="C1627" s="176"/>
      <c r="D1627" s="176"/>
      <c r="E1627" s="176"/>
      <c r="F1627" s="176"/>
      <c r="G1627" s="175"/>
      <c r="H1627" s="175"/>
      <c r="I1627" s="175"/>
      <c r="J1627" s="175"/>
      <c r="L1627" s="175"/>
      <c r="T1627" s="176"/>
      <c r="U1627" s="176"/>
      <c r="V1627" s="176"/>
      <c r="W1627" s="176"/>
      <c r="X1627" s="175"/>
      <c r="Y1627" s="175"/>
      <c r="Z1627" s="175"/>
      <c r="AA1627" s="175"/>
      <c r="AC1627" s="175"/>
      <c r="AL1627" s="106"/>
      <c r="AM1627" s="104"/>
      <c r="AN1627" s="104"/>
      <c r="AO1627" s="104"/>
      <c r="AP1627" s="104"/>
      <c r="AQ1627" s="104"/>
      <c r="AR1627" s="104"/>
      <c r="AS1627" s="104"/>
      <c r="AT1627" s="104"/>
      <c r="AU1627" s="104"/>
      <c r="AV1627" s="104"/>
    </row>
    <row r="1628" spans="3:48" x14ac:dyDescent="0.35">
      <c r="C1628" s="176"/>
      <c r="D1628" s="176"/>
      <c r="E1628" s="176"/>
      <c r="F1628" s="176"/>
      <c r="G1628" s="175"/>
      <c r="H1628" s="175"/>
      <c r="I1628" s="175"/>
      <c r="J1628" s="175"/>
      <c r="L1628" s="175"/>
      <c r="T1628" s="176"/>
      <c r="U1628" s="176"/>
      <c r="V1628" s="176"/>
      <c r="W1628" s="176"/>
      <c r="X1628" s="175"/>
      <c r="Y1628" s="175"/>
      <c r="Z1628" s="175"/>
      <c r="AA1628" s="175"/>
      <c r="AC1628" s="175"/>
      <c r="AL1628" s="106"/>
      <c r="AM1628" s="104"/>
      <c r="AN1628" s="104"/>
      <c r="AO1628" s="104"/>
      <c r="AP1628" s="104"/>
      <c r="AQ1628" s="104"/>
      <c r="AR1628" s="104"/>
      <c r="AS1628" s="104"/>
      <c r="AT1628" s="104"/>
      <c r="AU1628" s="104"/>
      <c r="AV1628" s="104"/>
    </row>
    <row r="1629" spans="3:48" x14ac:dyDescent="0.35">
      <c r="C1629" s="176"/>
      <c r="D1629" s="176"/>
      <c r="E1629" s="176"/>
      <c r="F1629" s="176"/>
      <c r="G1629" s="175"/>
      <c r="H1629" s="175"/>
      <c r="I1629" s="175"/>
      <c r="J1629" s="175"/>
      <c r="L1629" s="175"/>
      <c r="T1629" s="176"/>
      <c r="U1629" s="176"/>
      <c r="V1629" s="176"/>
      <c r="W1629" s="176"/>
      <c r="X1629" s="175"/>
      <c r="Y1629" s="175"/>
      <c r="Z1629" s="175"/>
      <c r="AA1629" s="175"/>
      <c r="AC1629" s="175"/>
      <c r="AL1629" s="106"/>
      <c r="AM1629" s="104"/>
      <c r="AN1629" s="104"/>
      <c r="AO1629" s="104"/>
      <c r="AP1629" s="104"/>
      <c r="AQ1629" s="104"/>
      <c r="AR1629" s="104"/>
      <c r="AS1629" s="104"/>
      <c r="AT1629" s="104"/>
      <c r="AU1629" s="104"/>
      <c r="AV1629" s="104"/>
    </row>
    <row r="1630" spans="3:48" x14ac:dyDescent="0.35">
      <c r="C1630" s="176"/>
      <c r="D1630" s="176"/>
      <c r="E1630" s="176"/>
      <c r="F1630" s="176"/>
      <c r="G1630" s="175"/>
      <c r="H1630" s="175"/>
      <c r="I1630" s="175"/>
      <c r="J1630" s="175"/>
      <c r="L1630" s="175"/>
      <c r="T1630" s="176"/>
      <c r="U1630" s="176"/>
      <c r="V1630" s="176"/>
      <c r="W1630" s="176"/>
      <c r="X1630" s="175"/>
      <c r="Y1630" s="175"/>
      <c r="Z1630" s="175"/>
      <c r="AA1630" s="175"/>
      <c r="AC1630" s="175"/>
      <c r="AL1630" s="106"/>
      <c r="AM1630" s="104"/>
      <c r="AN1630" s="104"/>
      <c r="AO1630" s="104"/>
      <c r="AP1630" s="104"/>
      <c r="AQ1630" s="104"/>
      <c r="AR1630" s="104"/>
      <c r="AS1630" s="104"/>
      <c r="AT1630" s="104"/>
      <c r="AU1630" s="104"/>
      <c r="AV1630" s="104"/>
    </row>
    <row r="1631" spans="3:48" x14ac:dyDescent="0.35">
      <c r="C1631" s="176"/>
      <c r="D1631" s="176"/>
      <c r="E1631" s="176"/>
      <c r="F1631" s="176"/>
      <c r="G1631" s="175"/>
      <c r="H1631" s="175"/>
      <c r="I1631" s="175"/>
      <c r="J1631" s="175"/>
      <c r="L1631" s="175"/>
      <c r="T1631" s="176"/>
      <c r="U1631" s="176"/>
      <c r="V1631" s="176"/>
      <c r="W1631" s="176"/>
      <c r="X1631" s="175"/>
      <c r="Y1631" s="175"/>
      <c r="Z1631" s="175"/>
      <c r="AA1631" s="175"/>
      <c r="AC1631" s="175"/>
      <c r="AL1631" s="106"/>
      <c r="AM1631" s="104"/>
      <c r="AN1631" s="104"/>
      <c r="AO1631" s="104"/>
      <c r="AP1631" s="104"/>
      <c r="AQ1631" s="104"/>
      <c r="AR1631" s="104"/>
      <c r="AS1631" s="104"/>
      <c r="AT1631" s="104"/>
      <c r="AU1631" s="104"/>
      <c r="AV1631" s="104"/>
    </row>
    <row r="1632" spans="3:48" x14ac:dyDescent="0.35">
      <c r="C1632" s="176"/>
      <c r="D1632" s="176"/>
      <c r="E1632" s="176"/>
      <c r="F1632" s="176"/>
      <c r="G1632" s="175"/>
      <c r="H1632" s="175"/>
      <c r="I1632" s="175"/>
      <c r="J1632" s="175"/>
      <c r="L1632" s="175"/>
      <c r="T1632" s="176"/>
      <c r="U1632" s="176"/>
      <c r="V1632" s="176"/>
      <c r="W1632" s="176"/>
      <c r="X1632" s="175"/>
      <c r="Y1632" s="175"/>
      <c r="Z1632" s="175"/>
      <c r="AA1632" s="175"/>
      <c r="AC1632" s="175"/>
      <c r="AL1632" s="106"/>
      <c r="AM1632" s="104"/>
      <c r="AN1632" s="104"/>
      <c r="AO1632" s="104"/>
      <c r="AP1632" s="104"/>
      <c r="AQ1632" s="104"/>
      <c r="AR1632" s="104"/>
      <c r="AS1632" s="104"/>
      <c r="AT1632" s="104"/>
      <c r="AU1632" s="104"/>
      <c r="AV1632" s="104"/>
    </row>
    <row r="1633" spans="3:48" x14ac:dyDescent="0.35">
      <c r="C1633" s="176"/>
      <c r="D1633" s="176"/>
      <c r="E1633" s="176"/>
      <c r="F1633" s="176"/>
      <c r="G1633" s="175"/>
      <c r="H1633" s="175"/>
      <c r="I1633" s="175"/>
      <c r="J1633" s="175"/>
      <c r="L1633" s="175"/>
      <c r="T1633" s="176"/>
      <c r="U1633" s="176"/>
      <c r="V1633" s="176"/>
      <c r="W1633" s="176"/>
      <c r="X1633" s="175"/>
      <c r="Y1633" s="175"/>
      <c r="Z1633" s="175"/>
      <c r="AA1633" s="175"/>
      <c r="AC1633" s="175"/>
      <c r="AL1633" s="106"/>
      <c r="AM1633" s="104"/>
      <c r="AN1633" s="104"/>
      <c r="AO1633" s="104"/>
      <c r="AP1633" s="104"/>
      <c r="AQ1633" s="104"/>
      <c r="AR1633" s="104"/>
      <c r="AS1633" s="104"/>
      <c r="AT1633" s="104"/>
      <c r="AU1633" s="104"/>
      <c r="AV1633" s="104"/>
    </row>
    <row r="1634" spans="3:48" x14ac:dyDescent="0.35">
      <c r="C1634" s="176"/>
      <c r="D1634" s="176"/>
      <c r="E1634" s="176"/>
      <c r="F1634" s="176"/>
      <c r="G1634" s="175"/>
      <c r="H1634" s="175"/>
      <c r="I1634" s="175"/>
      <c r="J1634" s="175"/>
      <c r="L1634" s="175"/>
      <c r="T1634" s="176"/>
      <c r="U1634" s="176"/>
      <c r="V1634" s="176"/>
      <c r="W1634" s="176"/>
      <c r="X1634" s="175"/>
      <c r="Y1634" s="175"/>
      <c r="Z1634" s="175"/>
      <c r="AA1634" s="175"/>
      <c r="AC1634" s="175"/>
      <c r="AL1634" s="106"/>
      <c r="AM1634" s="104"/>
      <c r="AN1634" s="104"/>
      <c r="AO1634" s="104"/>
      <c r="AP1634" s="104"/>
      <c r="AQ1634" s="104"/>
      <c r="AR1634" s="104"/>
      <c r="AS1634" s="104"/>
      <c r="AT1634" s="104"/>
      <c r="AU1634" s="104"/>
      <c r="AV1634" s="104"/>
    </row>
    <row r="1635" spans="3:48" x14ac:dyDescent="0.35">
      <c r="C1635" s="176"/>
      <c r="D1635" s="176"/>
      <c r="E1635" s="176"/>
      <c r="F1635" s="176"/>
      <c r="G1635" s="175"/>
      <c r="H1635" s="175"/>
      <c r="I1635" s="175"/>
      <c r="J1635" s="175"/>
      <c r="L1635" s="175"/>
      <c r="T1635" s="176"/>
      <c r="U1635" s="176"/>
      <c r="V1635" s="176"/>
      <c r="W1635" s="176"/>
      <c r="X1635" s="175"/>
      <c r="Y1635" s="175"/>
      <c r="Z1635" s="175"/>
      <c r="AA1635" s="175"/>
      <c r="AC1635" s="175"/>
      <c r="AL1635" s="106"/>
      <c r="AM1635" s="104"/>
      <c r="AN1635" s="104"/>
      <c r="AO1635" s="104"/>
      <c r="AP1635" s="104"/>
      <c r="AQ1635" s="104"/>
      <c r="AR1635" s="104"/>
      <c r="AS1635" s="104"/>
      <c r="AT1635" s="104"/>
      <c r="AU1635" s="104"/>
      <c r="AV1635" s="104"/>
    </row>
    <row r="1636" spans="3:48" x14ac:dyDescent="0.35">
      <c r="C1636" s="176"/>
      <c r="D1636" s="176"/>
      <c r="E1636" s="176"/>
      <c r="F1636" s="176"/>
      <c r="G1636" s="175"/>
      <c r="H1636" s="175"/>
      <c r="I1636" s="175"/>
      <c r="J1636" s="175"/>
      <c r="L1636" s="175"/>
      <c r="T1636" s="176"/>
      <c r="U1636" s="176"/>
      <c r="V1636" s="176"/>
      <c r="W1636" s="176"/>
      <c r="X1636" s="175"/>
      <c r="Y1636" s="175"/>
      <c r="Z1636" s="175"/>
      <c r="AA1636" s="175"/>
      <c r="AC1636" s="175"/>
      <c r="AL1636" s="106"/>
      <c r="AM1636" s="104"/>
      <c r="AN1636" s="104"/>
      <c r="AO1636" s="104"/>
      <c r="AP1636" s="104"/>
      <c r="AQ1636" s="104"/>
      <c r="AR1636" s="104"/>
      <c r="AS1636" s="104"/>
      <c r="AT1636" s="104"/>
      <c r="AU1636" s="104"/>
      <c r="AV1636" s="104"/>
    </row>
    <row r="1637" spans="3:48" x14ac:dyDescent="0.35">
      <c r="C1637" s="176"/>
      <c r="D1637" s="176"/>
      <c r="E1637" s="176"/>
      <c r="F1637" s="176"/>
      <c r="G1637" s="175"/>
      <c r="H1637" s="175"/>
      <c r="I1637" s="175"/>
      <c r="J1637" s="175"/>
      <c r="L1637" s="175"/>
      <c r="T1637" s="176"/>
      <c r="U1637" s="176"/>
      <c r="V1637" s="176"/>
      <c r="W1637" s="176"/>
      <c r="X1637" s="175"/>
      <c r="Y1637" s="175"/>
      <c r="Z1637" s="175"/>
      <c r="AA1637" s="175"/>
      <c r="AC1637" s="175"/>
      <c r="AL1637" s="106"/>
      <c r="AM1637" s="104"/>
      <c r="AN1637" s="104"/>
      <c r="AO1637" s="104"/>
      <c r="AP1637" s="104"/>
      <c r="AQ1637" s="104"/>
      <c r="AR1637" s="104"/>
      <c r="AS1637" s="104"/>
      <c r="AT1637" s="104"/>
      <c r="AU1637" s="104"/>
      <c r="AV1637" s="104"/>
    </row>
    <row r="1638" spans="3:48" x14ac:dyDescent="0.35">
      <c r="C1638" s="176"/>
      <c r="D1638" s="176"/>
      <c r="E1638" s="176"/>
      <c r="F1638" s="176"/>
      <c r="G1638" s="175"/>
      <c r="H1638" s="175"/>
      <c r="I1638" s="175"/>
      <c r="J1638" s="175"/>
      <c r="L1638" s="175"/>
      <c r="T1638" s="176"/>
      <c r="U1638" s="176"/>
      <c r="V1638" s="176"/>
      <c r="W1638" s="176"/>
      <c r="X1638" s="175"/>
      <c r="Y1638" s="175"/>
      <c r="Z1638" s="175"/>
      <c r="AA1638" s="175"/>
      <c r="AC1638" s="175"/>
      <c r="AL1638" s="106"/>
      <c r="AM1638" s="104"/>
      <c r="AN1638" s="104"/>
      <c r="AO1638" s="104"/>
      <c r="AP1638" s="104"/>
      <c r="AQ1638" s="104"/>
      <c r="AR1638" s="104"/>
      <c r="AS1638" s="104"/>
      <c r="AT1638" s="104"/>
      <c r="AU1638" s="104"/>
      <c r="AV1638" s="104"/>
    </row>
    <row r="1639" spans="3:48" x14ac:dyDescent="0.35">
      <c r="C1639" s="176"/>
      <c r="D1639" s="176"/>
      <c r="E1639" s="176"/>
      <c r="F1639" s="176"/>
      <c r="G1639" s="175"/>
      <c r="H1639" s="175"/>
      <c r="I1639" s="175"/>
      <c r="J1639" s="175"/>
      <c r="L1639" s="175"/>
      <c r="T1639" s="176"/>
      <c r="U1639" s="176"/>
      <c r="V1639" s="176"/>
      <c r="W1639" s="176"/>
      <c r="X1639" s="175"/>
      <c r="Y1639" s="175"/>
      <c r="Z1639" s="175"/>
      <c r="AA1639" s="175"/>
      <c r="AC1639" s="175"/>
      <c r="AL1639" s="106"/>
      <c r="AM1639" s="104"/>
      <c r="AN1639" s="104"/>
      <c r="AO1639" s="104"/>
      <c r="AP1639" s="104"/>
      <c r="AQ1639" s="104"/>
      <c r="AR1639" s="104"/>
      <c r="AS1639" s="104"/>
      <c r="AT1639" s="104"/>
      <c r="AU1639" s="104"/>
      <c r="AV1639" s="104"/>
    </row>
    <row r="1640" spans="3:48" x14ac:dyDescent="0.35">
      <c r="C1640" s="176"/>
      <c r="D1640" s="176"/>
      <c r="E1640" s="176"/>
      <c r="F1640" s="176"/>
      <c r="G1640" s="175"/>
      <c r="H1640" s="175"/>
      <c r="I1640" s="175"/>
      <c r="J1640" s="175"/>
      <c r="L1640" s="175"/>
      <c r="T1640" s="176"/>
      <c r="U1640" s="176"/>
      <c r="V1640" s="176"/>
      <c r="W1640" s="176"/>
      <c r="X1640" s="175"/>
      <c r="Y1640" s="175"/>
      <c r="Z1640" s="175"/>
      <c r="AA1640" s="175"/>
      <c r="AC1640" s="175"/>
      <c r="AL1640" s="106"/>
      <c r="AM1640" s="104"/>
      <c r="AN1640" s="104"/>
      <c r="AO1640" s="104"/>
      <c r="AP1640" s="104"/>
      <c r="AQ1640" s="104"/>
      <c r="AR1640" s="104"/>
      <c r="AS1640" s="104"/>
      <c r="AT1640" s="104"/>
      <c r="AU1640" s="104"/>
      <c r="AV1640" s="104"/>
    </row>
    <row r="1641" spans="3:48" x14ac:dyDescent="0.35">
      <c r="C1641" s="176"/>
      <c r="D1641" s="176"/>
      <c r="E1641" s="176"/>
      <c r="F1641" s="176"/>
      <c r="G1641" s="175"/>
      <c r="H1641" s="175"/>
      <c r="I1641" s="175"/>
      <c r="J1641" s="175"/>
      <c r="L1641" s="175"/>
      <c r="T1641" s="176"/>
      <c r="U1641" s="176"/>
      <c r="V1641" s="176"/>
      <c r="W1641" s="176"/>
      <c r="X1641" s="175"/>
      <c r="Y1641" s="175"/>
      <c r="Z1641" s="175"/>
      <c r="AA1641" s="175"/>
      <c r="AC1641" s="175"/>
      <c r="AL1641" s="106"/>
      <c r="AM1641" s="104"/>
      <c r="AN1641" s="104"/>
      <c r="AO1641" s="104"/>
      <c r="AP1641" s="104"/>
      <c r="AQ1641" s="104"/>
      <c r="AR1641" s="104"/>
      <c r="AS1641" s="104"/>
      <c r="AT1641" s="104"/>
      <c r="AU1641" s="104"/>
      <c r="AV1641" s="104"/>
    </row>
    <row r="1642" spans="3:48" x14ac:dyDescent="0.35">
      <c r="C1642" s="176"/>
      <c r="D1642" s="176"/>
      <c r="E1642" s="176"/>
      <c r="F1642" s="176"/>
      <c r="G1642" s="175"/>
      <c r="H1642" s="175"/>
      <c r="I1642" s="175"/>
      <c r="J1642" s="175"/>
      <c r="L1642" s="175"/>
      <c r="T1642" s="176"/>
      <c r="U1642" s="176"/>
      <c r="V1642" s="176"/>
      <c r="W1642" s="176"/>
      <c r="X1642" s="175"/>
      <c r="Y1642" s="175"/>
      <c r="Z1642" s="175"/>
      <c r="AA1642" s="175"/>
      <c r="AC1642" s="175"/>
      <c r="AL1642" s="106"/>
      <c r="AM1642" s="104"/>
      <c r="AN1642" s="104"/>
      <c r="AO1642" s="104"/>
      <c r="AP1642" s="104"/>
      <c r="AQ1642" s="104"/>
      <c r="AR1642" s="104"/>
      <c r="AS1642" s="104"/>
      <c r="AT1642" s="104"/>
      <c r="AU1642" s="104"/>
      <c r="AV1642" s="104"/>
    </row>
    <row r="1643" spans="3:48" x14ac:dyDescent="0.35">
      <c r="C1643" s="176"/>
      <c r="D1643" s="176"/>
      <c r="E1643" s="176"/>
      <c r="F1643" s="176"/>
      <c r="G1643" s="175"/>
      <c r="H1643" s="175"/>
      <c r="I1643" s="175"/>
      <c r="J1643" s="175"/>
      <c r="L1643" s="175"/>
      <c r="T1643" s="176"/>
      <c r="U1643" s="176"/>
      <c r="V1643" s="176"/>
      <c r="W1643" s="176"/>
      <c r="X1643" s="175"/>
      <c r="Y1643" s="175"/>
      <c r="Z1643" s="175"/>
      <c r="AA1643" s="175"/>
      <c r="AC1643" s="175"/>
      <c r="AL1643" s="106"/>
      <c r="AM1643" s="104"/>
      <c r="AN1643" s="104"/>
      <c r="AO1643" s="104"/>
      <c r="AP1643" s="104"/>
      <c r="AQ1643" s="104"/>
      <c r="AR1643" s="104"/>
      <c r="AS1643" s="104"/>
      <c r="AT1643" s="104"/>
      <c r="AU1643" s="104"/>
      <c r="AV1643" s="104"/>
    </row>
    <row r="1644" spans="3:48" x14ac:dyDescent="0.35">
      <c r="C1644" s="176"/>
      <c r="D1644" s="176"/>
      <c r="E1644" s="176"/>
      <c r="F1644" s="176"/>
      <c r="G1644" s="175"/>
      <c r="H1644" s="175"/>
      <c r="I1644" s="175"/>
      <c r="J1644" s="175"/>
      <c r="L1644" s="175"/>
      <c r="T1644" s="176"/>
      <c r="U1644" s="176"/>
      <c r="V1644" s="176"/>
      <c r="W1644" s="176"/>
      <c r="X1644" s="175"/>
      <c r="Y1644" s="175"/>
      <c r="Z1644" s="175"/>
      <c r="AA1644" s="175"/>
      <c r="AC1644" s="175"/>
      <c r="AL1644" s="106"/>
      <c r="AM1644" s="104"/>
      <c r="AN1644" s="104"/>
      <c r="AO1644" s="104"/>
      <c r="AP1644" s="104"/>
      <c r="AQ1644" s="104"/>
      <c r="AR1644" s="104"/>
      <c r="AS1644" s="104"/>
      <c r="AT1644" s="104"/>
      <c r="AU1644" s="104"/>
      <c r="AV1644" s="104"/>
    </row>
    <row r="1645" spans="3:48" x14ac:dyDescent="0.35">
      <c r="C1645" s="176"/>
      <c r="D1645" s="176"/>
      <c r="E1645" s="176"/>
      <c r="F1645" s="176"/>
      <c r="G1645" s="175"/>
      <c r="H1645" s="175"/>
      <c r="I1645" s="175"/>
      <c r="J1645" s="175"/>
      <c r="L1645" s="175"/>
      <c r="T1645" s="176"/>
      <c r="U1645" s="176"/>
      <c r="V1645" s="176"/>
      <c r="W1645" s="176"/>
      <c r="X1645" s="175"/>
      <c r="Y1645" s="175"/>
      <c r="Z1645" s="175"/>
      <c r="AA1645" s="175"/>
      <c r="AC1645" s="175"/>
      <c r="AL1645" s="106"/>
      <c r="AM1645" s="104"/>
      <c r="AN1645" s="104"/>
      <c r="AO1645" s="104"/>
      <c r="AP1645" s="104"/>
      <c r="AQ1645" s="104"/>
      <c r="AR1645" s="104"/>
      <c r="AS1645" s="104"/>
      <c r="AT1645" s="104"/>
      <c r="AU1645" s="104"/>
      <c r="AV1645" s="104"/>
    </row>
    <row r="1646" spans="3:48" x14ac:dyDescent="0.35">
      <c r="C1646" s="176"/>
      <c r="D1646" s="176"/>
      <c r="E1646" s="176"/>
      <c r="F1646" s="176"/>
      <c r="G1646" s="175"/>
      <c r="H1646" s="175"/>
      <c r="I1646" s="175"/>
      <c r="J1646" s="175"/>
      <c r="L1646" s="175"/>
      <c r="T1646" s="176"/>
      <c r="U1646" s="176"/>
      <c r="V1646" s="176"/>
      <c r="W1646" s="176"/>
      <c r="X1646" s="175"/>
      <c r="Y1646" s="175"/>
      <c r="Z1646" s="175"/>
      <c r="AA1646" s="175"/>
      <c r="AC1646" s="175"/>
      <c r="AL1646" s="106"/>
      <c r="AM1646" s="104"/>
      <c r="AN1646" s="104"/>
      <c r="AO1646" s="104"/>
      <c r="AP1646" s="104"/>
      <c r="AQ1646" s="104"/>
      <c r="AR1646" s="104"/>
      <c r="AS1646" s="104"/>
      <c r="AT1646" s="104"/>
      <c r="AU1646" s="104"/>
      <c r="AV1646" s="104"/>
    </row>
    <row r="1647" spans="3:48" x14ac:dyDescent="0.35">
      <c r="C1647" s="176"/>
      <c r="D1647" s="176"/>
      <c r="E1647" s="176"/>
      <c r="F1647" s="176"/>
      <c r="G1647" s="175"/>
      <c r="H1647" s="175"/>
      <c r="I1647" s="175"/>
      <c r="J1647" s="175"/>
      <c r="L1647" s="175"/>
      <c r="T1647" s="176"/>
      <c r="U1647" s="176"/>
      <c r="V1647" s="176"/>
      <c r="W1647" s="176"/>
      <c r="X1647" s="175"/>
      <c r="Y1647" s="175"/>
      <c r="Z1647" s="175"/>
      <c r="AA1647" s="175"/>
      <c r="AC1647" s="175"/>
      <c r="AL1647" s="106"/>
      <c r="AM1647" s="104"/>
      <c r="AN1647" s="104"/>
      <c r="AO1647" s="104"/>
      <c r="AP1647" s="104"/>
      <c r="AQ1647" s="104"/>
      <c r="AR1647" s="104"/>
      <c r="AS1647" s="104"/>
      <c r="AT1647" s="104"/>
      <c r="AU1647" s="104"/>
      <c r="AV1647" s="104"/>
    </row>
    <row r="1648" spans="3:48" x14ac:dyDescent="0.35">
      <c r="C1648" s="176"/>
      <c r="D1648" s="176"/>
      <c r="E1648" s="176"/>
      <c r="F1648" s="176"/>
      <c r="G1648" s="175"/>
      <c r="H1648" s="175"/>
      <c r="I1648" s="175"/>
      <c r="J1648" s="175"/>
      <c r="L1648" s="175"/>
      <c r="T1648" s="176"/>
      <c r="U1648" s="176"/>
      <c r="V1648" s="176"/>
      <c r="W1648" s="176"/>
      <c r="X1648" s="175"/>
      <c r="Y1648" s="175"/>
      <c r="Z1648" s="175"/>
      <c r="AA1648" s="175"/>
      <c r="AC1648" s="175"/>
      <c r="AL1648" s="106"/>
      <c r="AM1648" s="104"/>
      <c r="AN1648" s="104"/>
      <c r="AO1648" s="104"/>
      <c r="AP1648" s="104"/>
      <c r="AQ1648" s="104"/>
      <c r="AR1648" s="104"/>
      <c r="AS1648" s="104"/>
      <c r="AT1648" s="104"/>
      <c r="AU1648" s="104"/>
      <c r="AV1648" s="104"/>
    </row>
    <row r="1649" spans="3:48" x14ac:dyDescent="0.35">
      <c r="C1649" s="176"/>
      <c r="D1649" s="176"/>
      <c r="E1649" s="176"/>
      <c r="F1649" s="176"/>
      <c r="G1649" s="175"/>
      <c r="H1649" s="175"/>
      <c r="I1649" s="175"/>
      <c r="J1649" s="175"/>
      <c r="L1649" s="175"/>
      <c r="T1649" s="176"/>
      <c r="U1649" s="176"/>
      <c r="V1649" s="176"/>
      <c r="W1649" s="176"/>
      <c r="X1649" s="175"/>
      <c r="Y1649" s="175"/>
      <c r="Z1649" s="175"/>
      <c r="AA1649" s="175"/>
      <c r="AC1649" s="175"/>
      <c r="AL1649" s="106"/>
      <c r="AM1649" s="104"/>
      <c r="AN1649" s="104"/>
      <c r="AO1649" s="104"/>
      <c r="AP1649" s="104"/>
      <c r="AQ1649" s="104"/>
      <c r="AR1649" s="104"/>
      <c r="AS1649" s="104"/>
      <c r="AT1649" s="104"/>
      <c r="AU1649" s="104"/>
      <c r="AV1649" s="104"/>
    </row>
    <row r="1650" spans="3:48" x14ac:dyDescent="0.35">
      <c r="C1650" s="176"/>
      <c r="D1650" s="176"/>
      <c r="E1650" s="176"/>
      <c r="F1650" s="176"/>
      <c r="G1650" s="175"/>
      <c r="H1650" s="175"/>
      <c r="I1650" s="175"/>
      <c r="J1650" s="175"/>
      <c r="L1650" s="175"/>
      <c r="T1650" s="176"/>
      <c r="U1650" s="176"/>
      <c r="V1650" s="176"/>
      <c r="W1650" s="176"/>
      <c r="X1650" s="175"/>
      <c r="Y1650" s="175"/>
      <c r="Z1650" s="175"/>
      <c r="AA1650" s="175"/>
      <c r="AC1650" s="175"/>
      <c r="AL1650" s="106"/>
      <c r="AM1650" s="104"/>
      <c r="AN1650" s="104"/>
      <c r="AO1650" s="104"/>
      <c r="AP1650" s="104"/>
      <c r="AQ1650" s="104"/>
      <c r="AR1650" s="104"/>
      <c r="AS1650" s="104"/>
      <c r="AT1650" s="104"/>
      <c r="AU1650" s="104"/>
      <c r="AV1650" s="104"/>
    </row>
    <row r="1651" spans="3:48" x14ac:dyDescent="0.35">
      <c r="C1651" s="176"/>
      <c r="D1651" s="176"/>
      <c r="E1651" s="176"/>
      <c r="F1651" s="176"/>
      <c r="G1651" s="175"/>
      <c r="H1651" s="175"/>
      <c r="I1651" s="175"/>
      <c r="J1651" s="175"/>
      <c r="L1651" s="175"/>
      <c r="T1651" s="176"/>
      <c r="U1651" s="176"/>
      <c r="V1651" s="176"/>
      <c r="W1651" s="176"/>
      <c r="X1651" s="175"/>
      <c r="Y1651" s="175"/>
      <c r="Z1651" s="175"/>
      <c r="AA1651" s="175"/>
      <c r="AC1651" s="175"/>
      <c r="AL1651" s="106"/>
      <c r="AM1651" s="104"/>
      <c r="AN1651" s="104"/>
      <c r="AO1651" s="104"/>
      <c r="AP1651" s="104"/>
      <c r="AQ1651" s="104"/>
      <c r="AR1651" s="104"/>
      <c r="AS1651" s="104"/>
      <c r="AT1651" s="104"/>
      <c r="AU1651" s="104"/>
      <c r="AV1651" s="104"/>
    </row>
    <row r="1652" spans="3:48" x14ac:dyDescent="0.35">
      <c r="C1652" s="176"/>
      <c r="D1652" s="176"/>
      <c r="E1652" s="176"/>
      <c r="F1652" s="176"/>
      <c r="G1652" s="175"/>
      <c r="H1652" s="175"/>
      <c r="I1652" s="175"/>
      <c r="J1652" s="175"/>
      <c r="L1652" s="175"/>
      <c r="T1652" s="176"/>
      <c r="U1652" s="176"/>
      <c r="V1652" s="176"/>
      <c r="W1652" s="176"/>
      <c r="X1652" s="175"/>
      <c r="Y1652" s="175"/>
      <c r="Z1652" s="175"/>
      <c r="AA1652" s="175"/>
      <c r="AC1652" s="175"/>
      <c r="AL1652" s="106"/>
      <c r="AM1652" s="104"/>
      <c r="AN1652" s="104"/>
      <c r="AO1652" s="104"/>
      <c r="AP1652" s="104"/>
      <c r="AQ1652" s="104"/>
      <c r="AR1652" s="104"/>
      <c r="AS1652" s="104"/>
      <c r="AT1652" s="104"/>
      <c r="AU1652" s="104"/>
      <c r="AV1652" s="104"/>
    </row>
    <row r="1653" spans="3:48" x14ac:dyDescent="0.35">
      <c r="C1653" s="176"/>
      <c r="D1653" s="176"/>
      <c r="E1653" s="176"/>
      <c r="F1653" s="176"/>
      <c r="G1653" s="175"/>
      <c r="H1653" s="175"/>
      <c r="I1653" s="175"/>
      <c r="J1653" s="175"/>
      <c r="L1653" s="175"/>
      <c r="T1653" s="176"/>
      <c r="U1653" s="176"/>
      <c r="V1653" s="176"/>
      <c r="W1653" s="176"/>
      <c r="X1653" s="175"/>
      <c r="Y1653" s="175"/>
      <c r="Z1653" s="175"/>
      <c r="AA1653" s="175"/>
      <c r="AC1653" s="175"/>
      <c r="AL1653" s="106"/>
      <c r="AM1653" s="104"/>
      <c r="AN1653" s="104"/>
      <c r="AO1653" s="104"/>
      <c r="AP1653" s="104"/>
      <c r="AQ1653" s="104"/>
      <c r="AR1653" s="104"/>
      <c r="AS1653" s="104"/>
      <c r="AT1653" s="104"/>
      <c r="AU1653" s="104"/>
      <c r="AV1653" s="104"/>
    </row>
    <row r="1654" spans="3:48" x14ac:dyDescent="0.35">
      <c r="C1654" s="176"/>
      <c r="D1654" s="176"/>
      <c r="E1654" s="176"/>
      <c r="F1654" s="176"/>
      <c r="G1654" s="175"/>
      <c r="H1654" s="175"/>
      <c r="I1654" s="175"/>
      <c r="J1654" s="175"/>
      <c r="L1654" s="175"/>
      <c r="T1654" s="176"/>
      <c r="U1654" s="176"/>
      <c r="V1654" s="176"/>
      <c r="W1654" s="176"/>
      <c r="X1654" s="175"/>
      <c r="Y1654" s="175"/>
      <c r="Z1654" s="175"/>
      <c r="AA1654" s="175"/>
      <c r="AC1654" s="175"/>
      <c r="AL1654" s="106"/>
      <c r="AM1654" s="104"/>
      <c r="AN1654" s="104"/>
      <c r="AO1654" s="104"/>
      <c r="AP1654" s="104"/>
      <c r="AQ1654" s="104"/>
      <c r="AR1654" s="104"/>
      <c r="AS1654" s="104"/>
      <c r="AT1654" s="104"/>
      <c r="AU1654" s="104"/>
      <c r="AV1654" s="104"/>
    </row>
    <row r="1655" spans="3:48" x14ac:dyDescent="0.35">
      <c r="C1655" s="176"/>
      <c r="D1655" s="176"/>
      <c r="E1655" s="176"/>
      <c r="F1655" s="176"/>
      <c r="G1655" s="175"/>
      <c r="H1655" s="175"/>
      <c r="I1655" s="175"/>
      <c r="J1655" s="175"/>
      <c r="L1655" s="175"/>
      <c r="T1655" s="176"/>
      <c r="U1655" s="176"/>
      <c r="V1655" s="176"/>
      <c r="W1655" s="176"/>
      <c r="X1655" s="175"/>
      <c r="Y1655" s="175"/>
      <c r="Z1655" s="175"/>
      <c r="AA1655" s="175"/>
      <c r="AC1655" s="175"/>
      <c r="AL1655" s="106"/>
      <c r="AM1655" s="104"/>
      <c r="AN1655" s="104"/>
      <c r="AO1655" s="104"/>
      <c r="AP1655" s="104"/>
      <c r="AQ1655" s="104"/>
      <c r="AR1655" s="104"/>
      <c r="AS1655" s="104"/>
      <c r="AT1655" s="104"/>
      <c r="AU1655" s="104"/>
      <c r="AV1655" s="104"/>
    </row>
    <row r="1656" spans="3:48" x14ac:dyDescent="0.35">
      <c r="C1656" s="176"/>
      <c r="D1656" s="176"/>
      <c r="E1656" s="176"/>
      <c r="F1656" s="176"/>
      <c r="G1656" s="175"/>
      <c r="H1656" s="175"/>
      <c r="I1656" s="175"/>
      <c r="J1656" s="175"/>
      <c r="L1656" s="175"/>
      <c r="T1656" s="176"/>
      <c r="U1656" s="176"/>
      <c r="V1656" s="176"/>
      <c r="W1656" s="176"/>
      <c r="X1656" s="175"/>
      <c r="Y1656" s="175"/>
      <c r="Z1656" s="175"/>
      <c r="AA1656" s="175"/>
      <c r="AC1656" s="175"/>
      <c r="AL1656" s="106"/>
      <c r="AM1656" s="104"/>
      <c r="AN1656" s="104"/>
      <c r="AO1656" s="104"/>
      <c r="AP1656" s="104"/>
      <c r="AQ1656" s="104"/>
      <c r="AR1656" s="104"/>
      <c r="AS1656" s="104"/>
      <c r="AT1656" s="104"/>
      <c r="AU1656" s="104"/>
      <c r="AV1656" s="104"/>
    </row>
    <row r="1657" spans="3:48" x14ac:dyDescent="0.35">
      <c r="C1657" s="176"/>
      <c r="D1657" s="176"/>
      <c r="E1657" s="176"/>
      <c r="F1657" s="176"/>
      <c r="G1657" s="175"/>
      <c r="H1657" s="175"/>
      <c r="I1657" s="175"/>
      <c r="J1657" s="175"/>
      <c r="L1657" s="175"/>
      <c r="T1657" s="176"/>
      <c r="U1657" s="176"/>
      <c r="V1657" s="176"/>
      <c r="W1657" s="176"/>
      <c r="X1657" s="175"/>
      <c r="Y1657" s="175"/>
      <c r="Z1657" s="175"/>
      <c r="AA1657" s="175"/>
      <c r="AC1657" s="175"/>
      <c r="AL1657" s="106"/>
      <c r="AM1657" s="104"/>
      <c r="AN1657" s="104"/>
      <c r="AO1657" s="104"/>
      <c r="AP1657" s="104"/>
      <c r="AQ1657" s="104"/>
      <c r="AR1657" s="104"/>
      <c r="AS1657" s="104"/>
      <c r="AT1657" s="104"/>
      <c r="AU1657" s="104"/>
      <c r="AV1657" s="104"/>
    </row>
    <row r="1658" spans="3:48" x14ac:dyDescent="0.35">
      <c r="C1658" s="176"/>
      <c r="D1658" s="176"/>
      <c r="E1658" s="176"/>
      <c r="F1658" s="176"/>
      <c r="G1658" s="175"/>
      <c r="H1658" s="175"/>
      <c r="I1658" s="175"/>
      <c r="J1658" s="175"/>
      <c r="L1658" s="175"/>
      <c r="T1658" s="176"/>
      <c r="U1658" s="176"/>
      <c r="V1658" s="176"/>
      <c r="W1658" s="176"/>
      <c r="X1658" s="175"/>
      <c r="Y1658" s="175"/>
      <c r="Z1658" s="175"/>
      <c r="AA1658" s="175"/>
      <c r="AC1658" s="175"/>
      <c r="AL1658" s="106"/>
      <c r="AM1658" s="104"/>
      <c r="AN1658" s="104"/>
      <c r="AO1658" s="104"/>
      <c r="AP1658" s="104"/>
      <c r="AQ1658" s="104"/>
      <c r="AR1658" s="104"/>
      <c r="AS1658" s="104"/>
      <c r="AT1658" s="104"/>
      <c r="AU1658" s="104"/>
      <c r="AV1658" s="104"/>
    </row>
    <row r="1659" spans="3:48" x14ac:dyDescent="0.35">
      <c r="C1659" s="176"/>
      <c r="D1659" s="176"/>
      <c r="E1659" s="176"/>
      <c r="F1659" s="176"/>
      <c r="G1659" s="175"/>
      <c r="H1659" s="175"/>
      <c r="I1659" s="175"/>
      <c r="J1659" s="175"/>
      <c r="L1659" s="175"/>
      <c r="T1659" s="176"/>
      <c r="U1659" s="176"/>
      <c r="V1659" s="176"/>
      <c r="W1659" s="176"/>
      <c r="X1659" s="175"/>
      <c r="Y1659" s="175"/>
      <c r="Z1659" s="175"/>
      <c r="AA1659" s="175"/>
      <c r="AC1659" s="175"/>
      <c r="AL1659" s="106"/>
      <c r="AM1659" s="104"/>
      <c r="AN1659" s="104"/>
      <c r="AO1659" s="104"/>
      <c r="AP1659" s="104"/>
      <c r="AQ1659" s="104"/>
      <c r="AR1659" s="104"/>
      <c r="AS1659" s="104"/>
      <c r="AT1659" s="104"/>
      <c r="AU1659" s="104"/>
      <c r="AV1659" s="104"/>
    </row>
    <row r="1660" spans="3:48" x14ac:dyDescent="0.35">
      <c r="C1660" s="176"/>
      <c r="D1660" s="176"/>
      <c r="E1660" s="176"/>
      <c r="F1660" s="176"/>
      <c r="G1660" s="175"/>
      <c r="H1660" s="175"/>
      <c r="I1660" s="175"/>
      <c r="J1660" s="175"/>
      <c r="L1660" s="175"/>
      <c r="T1660" s="176"/>
      <c r="U1660" s="176"/>
      <c r="V1660" s="176"/>
      <c r="W1660" s="176"/>
      <c r="X1660" s="175"/>
      <c r="Y1660" s="175"/>
      <c r="Z1660" s="175"/>
      <c r="AA1660" s="175"/>
      <c r="AC1660" s="175"/>
      <c r="AL1660" s="106"/>
      <c r="AM1660" s="104"/>
      <c r="AN1660" s="104"/>
      <c r="AO1660" s="104"/>
      <c r="AP1660" s="104"/>
      <c r="AQ1660" s="104"/>
      <c r="AR1660" s="104"/>
      <c r="AS1660" s="104"/>
      <c r="AT1660" s="104"/>
      <c r="AU1660" s="104"/>
      <c r="AV1660" s="104"/>
    </row>
    <row r="1661" spans="3:48" x14ac:dyDescent="0.35">
      <c r="C1661" s="176"/>
      <c r="D1661" s="176"/>
      <c r="E1661" s="176"/>
      <c r="F1661" s="176"/>
      <c r="G1661" s="175"/>
      <c r="H1661" s="175"/>
      <c r="I1661" s="175"/>
      <c r="J1661" s="175"/>
      <c r="L1661" s="175"/>
      <c r="T1661" s="176"/>
      <c r="U1661" s="176"/>
      <c r="V1661" s="176"/>
      <c r="W1661" s="176"/>
      <c r="X1661" s="175"/>
      <c r="Y1661" s="175"/>
      <c r="Z1661" s="175"/>
      <c r="AA1661" s="175"/>
      <c r="AC1661" s="175"/>
      <c r="AL1661" s="106"/>
      <c r="AM1661" s="104"/>
      <c r="AN1661" s="104"/>
      <c r="AO1661" s="104"/>
      <c r="AP1661" s="104"/>
      <c r="AQ1661" s="104"/>
      <c r="AR1661" s="104"/>
      <c r="AS1661" s="104"/>
      <c r="AT1661" s="104"/>
      <c r="AU1661" s="104"/>
      <c r="AV1661" s="104"/>
    </row>
    <row r="1662" spans="3:48" x14ac:dyDescent="0.35">
      <c r="C1662" s="176"/>
      <c r="D1662" s="176"/>
      <c r="E1662" s="176"/>
      <c r="F1662" s="176"/>
      <c r="G1662" s="175"/>
      <c r="H1662" s="175"/>
      <c r="I1662" s="175"/>
      <c r="J1662" s="175"/>
      <c r="L1662" s="175"/>
      <c r="T1662" s="176"/>
      <c r="U1662" s="176"/>
      <c r="V1662" s="176"/>
      <c r="W1662" s="176"/>
      <c r="X1662" s="175"/>
      <c r="Y1662" s="175"/>
      <c r="Z1662" s="175"/>
      <c r="AA1662" s="175"/>
      <c r="AC1662" s="175"/>
      <c r="AL1662" s="106"/>
      <c r="AM1662" s="104"/>
      <c r="AN1662" s="104"/>
      <c r="AO1662" s="104"/>
      <c r="AP1662" s="104"/>
      <c r="AQ1662" s="104"/>
      <c r="AR1662" s="104"/>
      <c r="AS1662" s="104"/>
      <c r="AT1662" s="104"/>
      <c r="AU1662" s="104"/>
      <c r="AV1662" s="104"/>
    </row>
    <row r="1663" spans="3:48" x14ac:dyDescent="0.35">
      <c r="C1663" s="176"/>
      <c r="D1663" s="176"/>
      <c r="E1663" s="176"/>
      <c r="F1663" s="176"/>
      <c r="G1663" s="175"/>
      <c r="H1663" s="175"/>
      <c r="I1663" s="175"/>
      <c r="J1663" s="175"/>
      <c r="L1663" s="175"/>
      <c r="T1663" s="176"/>
      <c r="U1663" s="176"/>
      <c r="V1663" s="176"/>
      <c r="W1663" s="176"/>
      <c r="X1663" s="175"/>
      <c r="Y1663" s="175"/>
      <c r="Z1663" s="175"/>
      <c r="AA1663" s="175"/>
      <c r="AC1663" s="175"/>
      <c r="AL1663" s="106"/>
      <c r="AM1663" s="104"/>
      <c r="AN1663" s="104"/>
      <c r="AO1663" s="104"/>
      <c r="AP1663" s="104"/>
      <c r="AQ1663" s="104"/>
      <c r="AR1663" s="104"/>
      <c r="AS1663" s="104"/>
      <c r="AT1663" s="104"/>
      <c r="AU1663" s="104"/>
      <c r="AV1663" s="104"/>
    </row>
    <row r="1664" spans="3:48" x14ac:dyDescent="0.35">
      <c r="C1664" s="176"/>
      <c r="D1664" s="176"/>
      <c r="E1664" s="176"/>
      <c r="F1664" s="176"/>
      <c r="G1664" s="175"/>
      <c r="H1664" s="175"/>
      <c r="I1664" s="175"/>
      <c r="J1664" s="175"/>
      <c r="L1664" s="175"/>
      <c r="T1664" s="176"/>
      <c r="U1664" s="176"/>
      <c r="V1664" s="176"/>
      <c r="W1664" s="176"/>
      <c r="X1664" s="175"/>
      <c r="Y1664" s="175"/>
      <c r="Z1664" s="175"/>
      <c r="AA1664" s="175"/>
      <c r="AC1664" s="175"/>
      <c r="AL1664" s="106"/>
      <c r="AM1664" s="104"/>
      <c r="AN1664" s="104"/>
      <c r="AO1664" s="104"/>
      <c r="AP1664" s="104"/>
      <c r="AQ1664" s="104"/>
      <c r="AR1664" s="104"/>
      <c r="AS1664" s="104"/>
      <c r="AT1664" s="104"/>
      <c r="AU1664" s="104"/>
      <c r="AV1664" s="104"/>
    </row>
    <row r="1665" spans="3:48" x14ac:dyDescent="0.35">
      <c r="C1665" s="176"/>
      <c r="D1665" s="176"/>
      <c r="E1665" s="176"/>
      <c r="F1665" s="176"/>
      <c r="G1665" s="175"/>
      <c r="H1665" s="175"/>
      <c r="I1665" s="175"/>
      <c r="J1665" s="175"/>
      <c r="L1665" s="175"/>
      <c r="T1665" s="176"/>
      <c r="U1665" s="176"/>
      <c r="V1665" s="176"/>
      <c r="W1665" s="176"/>
      <c r="X1665" s="175"/>
      <c r="Y1665" s="175"/>
      <c r="Z1665" s="175"/>
      <c r="AA1665" s="175"/>
      <c r="AC1665" s="175"/>
      <c r="AL1665" s="106"/>
      <c r="AM1665" s="104"/>
      <c r="AN1665" s="104"/>
      <c r="AO1665" s="104"/>
      <c r="AP1665" s="104"/>
      <c r="AQ1665" s="104"/>
      <c r="AR1665" s="104"/>
      <c r="AS1665" s="104"/>
      <c r="AT1665" s="104"/>
      <c r="AU1665" s="104"/>
      <c r="AV1665" s="104"/>
    </row>
    <row r="1666" spans="3:48" x14ac:dyDescent="0.35">
      <c r="C1666" s="176"/>
      <c r="D1666" s="176"/>
      <c r="E1666" s="176"/>
      <c r="F1666" s="176"/>
      <c r="G1666" s="175"/>
      <c r="H1666" s="175"/>
      <c r="I1666" s="175"/>
      <c r="J1666" s="175"/>
      <c r="L1666" s="175"/>
      <c r="T1666" s="176"/>
      <c r="U1666" s="176"/>
      <c r="V1666" s="176"/>
      <c r="W1666" s="176"/>
      <c r="X1666" s="175"/>
      <c r="Y1666" s="175"/>
      <c r="Z1666" s="175"/>
      <c r="AA1666" s="175"/>
      <c r="AC1666" s="175"/>
      <c r="AL1666" s="106"/>
      <c r="AM1666" s="104"/>
      <c r="AN1666" s="104"/>
      <c r="AO1666" s="104"/>
      <c r="AP1666" s="104"/>
      <c r="AQ1666" s="104"/>
      <c r="AR1666" s="104"/>
      <c r="AS1666" s="104"/>
      <c r="AT1666" s="104"/>
      <c r="AU1666" s="104"/>
      <c r="AV1666" s="104"/>
    </row>
    <row r="1667" spans="3:48" x14ac:dyDescent="0.35">
      <c r="C1667" s="176"/>
      <c r="D1667" s="176"/>
      <c r="E1667" s="176"/>
      <c r="F1667" s="176"/>
      <c r="G1667" s="175"/>
      <c r="H1667" s="175"/>
      <c r="I1667" s="175"/>
      <c r="J1667" s="175"/>
      <c r="L1667" s="175"/>
      <c r="T1667" s="176"/>
      <c r="U1667" s="176"/>
      <c r="V1667" s="176"/>
      <c r="W1667" s="176"/>
      <c r="X1667" s="175"/>
      <c r="Y1667" s="175"/>
      <c r="Z1667" s="175"/>
      <c r="AA1667" s="175"/>
      <c r="AC1667" s="175"/>
      <c r="AL1667" s="106"/>
      <c r="AM1667" s="104"/>
      <c r="AN1667" s="104"/>
      <c r="AO1667" s="104"/>
      <c r="AP1667" s="104"/>
      <c r="AQ1667" s="104"/>
      <c r="AR1667" s="104"/>
      <c r="AS1667" s="104"/>
      <c r="AT1667" s="104"/>
      <c r="AU1667" s="104"/>
      <c r="AV1667" s="104"/>
    </row>
    <row r="1668" spans="3:48" x14ac:dyDescent="0.35">
      <c r="C1668" s="176"/>
      <c r="D1668" s="176"/>
      <c r="E1668" s="176"/>
      <c r="F1668" s="176"/>
      <c r="G1668" s="175"/>
      <c r="H1668" s="175"/>
      <c r="I1668" s="175"/>
      <c r="J1668" s="175"/>
      <c r="L1668" s="175"/>
      <c r="T1668" s="176"/>
      <c r="U1668" s="176"/>
      <c r="V1668" s="176"/>
      <c r="W1668" s="176"/>
      <c r="X1668" s="175"/>
      <c r="Y1668" s="175"/>
      <c r="Z1668" s="175"/>
      <c r="AA1668" s="175"/>
      <c r="AC1668" s="175"/>
      <c r="AL1668" s="106"/>
      <c r="AM1668" s="104"/>
      <c r="AN1668" s="104"/>
      <c r="AO1668" s="104"/>
      <c r="AP1668" s="104"/>
      <c r="AQ1668" s="104"/>
      <c r="AR1668" s="104"/>
      <c r="AS1668" s="104"/>
      <c r="AT1668" s="104"/>
      <c r="AU1668" s="104"/>
      <c r="AV1668" s="104"/>
    </row>
    <row r="1669" spans="3:48" x14ac:dyDescent="0.35">
      <c r="C1669" s="176"/>
      <c r="D1669" s="176"/>
      <c r="E1669" s="176"/>
      <c r="F1669" s="176"/>
      <c r="G1669" s="175"/>
      <c r="H1669" s="175"/>
      <c r="I1669" s="175"/>
      <c r="J1669" s="175"/>
      <c r="L1669" s="175"/>
      <c r="T1669" s="176"/>
      <c r="U1669" s="176"/>
      <c r="V1669" s="176"/>
      <c r="W1669" s="176"/>
      <c r="X1669" s="175"/>
      <c r="Y1669" s="175"/>
      <c r="Z1669" s="175"/>
      <c r="AA1669" s="175"/>
      <c r="AC1669" s="175"/>
      <c r="AL1669" s="106"/>
      <c r="AM1669" s="104"/>
      <c r="AN1669" s="104"/>
      <c r="AO1669" s="104"/>
      <c r="AP1669" s="104"/>
      <c r="AQ1669" s="104"/>
      <c r="AR1669" s="104"/>
      <c r="AS1669" s="104"/>
      <c r="AT1669" s="104"/>
      <c r="AU1669" s="104"/>
      <c r="AV1669" s="104"/>
    </row>
    <row r="1670" spans="3:48" x14ac:dyDescent="0.35">
      <c r="C1670" s="176"/>
      <c r="D1670" s="176"/>
      <c r="E1670" s="176"/>
      <c r="F1670" s="176"/>
      <c r="G1670" s="175"/>
      <c r="H1670" s="175"/>
      <c r="I1670" s="175"/>
      <c r="J1670" s="175"/>
      <c r="L1670" s="175"/>
      <c r="T1670" s="176"/>
      <c r="U1670" s="176"/>
      <c r="V1670" s="176"/>
      <c r="W1670" s="176"/>
      <c r="X1670" s="175"/>
      <c r="Y1670" s="175"/>
      <c r="Z1670" s="175"/>
      <c r="AA1670" s="175"/>
      <c r="AC1670" s="175"/>
      <c r="AL1670" s="106"/>
      <c r="AM1670" s="104"/>
      <c r="AN1670" s="104"/>
      <c r="AO1670" s="104"/>
      <c r="AP1670" s="104"/>
      <c r="AQ1670" s="104"/>
      <c r="AR1670" s="104"/>
      <c r="AS1670" s="104"/>
      <c r="AT1670" s="104"/>
      <c r="AU1670" s="104"/>
      <c r="AV1670" s="104"/>
    </row>
    <row r="1671" spans="3:48" x14ac:dyDescent="0.35">
      <c r="C1671" s="176"/>
      <c r="D1671" s="176"/>
      <c r="E1671" s="176"/>
      <c r="F1671" s="176"/>
      <c r="G1671" s="175"/>
      <c r="H1671" s="175"/>
      <c r="I1671" s="175"/>
      <c r="J1671" s="175"/>
      <c r="L1671" s="175"/>
      <c r="T1671" s="176"/>
      <c r="U1671" s="176"/>
      <c r="V1671" s="176"/>
      <c r="W1671" s="176"/>
      <c r="X1671" s="175"/>
      <c r="Y1671" s="175"/>
      <c r="Z1671" s="175"/>
      <c r="AA1671" s="175"/>
      <c r="AC1671" s="175"/>
      <c r="AL1671" s="106"/>
      <c r="AM1671" s="104"/>
      <c r="AN1671" s="104"/>
      <c r="AO1671" s="104"/>
      <c r="AP1671" s="104"/>
      <c r="AQ1671" s="104"/>
      <c r="AR1671" s="104"/>
      <c r="AS1671" s="104"/>
      <c r="AT1671" s="104"/>
      <c r="AU1671" s="104"/>
      <c r="AV1671" s="104"/>
    </row>
    <row r="1672" spans="3:48" x14ac:dyDescent="0.35">
      <c r="C1672" s="176"/>
      <c r="D1672" s="176"/>
      <c r="E1672" s="176"/>
      <c r="F1672" s="176"/>
      <c r="G1672" s="175"/>
      <c r="H1672" s="175"/>
      <c r="I1672" s="175"/>
      <c r="J1672" s="175"/>
      <c r="L1672" s="175"/>
      <c r="T1672" s="176"/>
      <c r="U1672" s="176"/>
      <c r="V1672" s="176"/>
      <c r="W1672" s="176"/>
      <c r="X1672" s="175"/>
      <c r="Y1672" s="175"/>
      <c r="Z1672" s="175"/>
      <c r="AA1672" s="175"/>
      <c r="AC1672" s="175"/>
      <c r="AL1672" s="106"/>
      <c r="AM1672" s="104"/>
      <c r="AN1672" s="104"/>
      <c r="AO1672" s="104"/>
      <c r="AP1672" s="104"/>
      <c r="AQ1672" s="104"/>
      <c r="AR1672" s="104"/>
      <c r="AS1672" s="104"/>
      <c r="AT1672" s="104"/>
      <c r="AU1672" s="104"/>
      <c r="AV1672" s="104"/>
    </row>
    <row r="1673" spans="3:48" x14ac:dyDescent="0.35">
      <c r="C1673" s="176"/>
      <c r="D1673" s="176"/>
      <c r="E1673" s="176"/>
      <c r="F1673" s="176"/>
      <c r="G1673" s="175"/>
      <c r="H1673" s="175"/>
      <c r="I1673" s="175"/>
      <c r="J1673" s="175"/>
      <c r="L1673" s="175"/>
      <c r="T1673" s="176"/>
      <c r="U1673" s="176"/>
      <c r="V1673" s="176"/>
      <c r="W1673" s="176"/>
      <c r="X1673" s="175"/>
      <c r="Y1673" s="175"/>
      <c r="Z1673" s="175"/>
      <c r="AA1673" s="175"/>
      <c r="AC1673" s="175"/>
      <c r="AL1673" s="106"/>
      <c r="AM1673" s="104"/>
      <c r="AN1673" s="104"/>
      <c r="AO1673" s="104"/>
      <c r="AP1673" s="104"/>
      <c r="AQ1673" s="104"/>
      <c r="AR1673" s="104"/>
      <c r="AS1673" s="104"/>
      <c r="AT1673" s="104"/>
      <c r="AU1673" s="104"/>
      <c r="AV1673" s="104"/>
    </row>
    <row r="1674" spans="3:48" x14ac:dyDescent="0.35">
      <c r="C1674" s="176"/>
      <c r="D1674" s="176"/>
      <c r="E1674" s="176"/>
      <c r="F1674" s="176"/>
      <c r="G1674" s="175"/>
      <c r="H1674" s="175"/>
      <c r="I1674" s="175"/>
      <c r="J1674" s="175"/>
      <c r="L1674" s="175"/>
      <c r="T1674" s="176"/>
      <c r="U1674" s="176"/>
      <c r="V1674" s="176"/>
      <c r="W1674" s="176"/>
      <c r="X1674" s="175"/>
      <c r="Y1674" s="175"/>
      <c r="Z1674" s="175"/>
      <c r="AA1674" s="175"/>
      <c r="AC1674" s="175"/>
      <c r="AL1674" s="106"/>
      <c r="AM1674" s="104"/>
      <c r="AN1674" s="104"/>
      <c r="AO1674" s="104"/>
      <c r="AP1674" s="104"/>
      <c r="AQ1674" s="104"/>
      <c r="AR1674" s="104"/>
      <c r="AS1674" s="104"/>
      <c r="AT1674" s="104"/>
      <c r="AU1674" s="104"/>
      <c r="AV1674" s="104"/>
    </row>
    <row r="1675" spans="3:48" x14ac:dyDescent="0.35">
      <c r="C1675" s="176"/>
      <c r="D1675" s="176"/>
      <c r="E1675" s="176"/>
      <c r="F1675" s="176"/>
      <c r="G1675" s="175"/>
      <c r="H1675" s="175"/>
      <c r="I1675" s="175"/>
      <c r="J1675" s="175"/>
      <c r="L1675" s="175"/>
      <c r="T1675" s="176"/>
      <c r="U1675" s="176"/>
      <c r="V1675" s="176"/>
      <c r="W1675" s="176"/>
      <c r="X1675" s="175"/>
      <c r="Y1675" s="175"/>
      <c r="Z1675" s="175"/>
      <c r="AA1675" s="175"/>
      <c r="AC1675" s="175"/>
      <c r="AL1675" s="106"/>
      <c r="AM1675" s="104"/>
      <c r="AN1675" s="104"/>
      <c r="AO1675" s="104"/>
      <c r="AP1675" s="104"/>
      <c r="AQ1675" s="104"/>
      <c r="AR1675" s="104"/>
      <c r="AS1675" s="104"/>
      <c r="AT1675" s="104"/>
      <c r="AU1675" s="104"/>
      <c r="AV1675" s="104"/>
    </row>
    <row r="1676" spans="3:48" x14ac:dyDescent="0.35">
      <c r="C1676" s="176"/>
      <c r="D1676" s="176"/>
      <c r="E1676" s="176"/>
      <c r="F1676" s="176"/>
      <c r="G1676" s="175"/>
      <c r="H1676" s="175"/>
      <c r="I1676" s="175"/>
      <c r="J1676" s="175"/>
      <c r="L1676" s="175"/>
      <c r="T1676" s="176"/>
      <c r="U1676" s="176"/>
      <c r="V1676" s="176"/>
      <c r="W1676" s="176"/>
      <c r="X1676" s="175"/>
      <c r="Y1676" s="175"/>
      <c r="Z1676" s="175"/>
      <c r="AA1676" s="175"/>
      <c r="AC1676" s="175"/>
      <c r="AL1676" s="106"/>
      <c r="AM1676" s="104"/>
      <c r="AN1676" s="104"/>
      <c r="AO1676" s="104"/>
      <c r="AP1676" s="104"/>
      <c r="AQ1676" s="104"/>
      <c r="AR1676" s="104"/>
      <c r="AS1676" s="104"/>
      <c r="AT1676" s="104"/>
      <c r="AU1676" s="104"/>
      <c r="AV1676" s="104"/>
    </row>
    <row r="1677" spans="3:48" x14ac:dyDescent="0.35">
      <c r="C1677" s="176"/>
      <c r="D1677" s="176"/>
      <c r="E1677" s="176"/>
      <c r="F1677" s="176"/>
      <c r="G1677" s="175"/>
      <c r="H1677" s="175"/>
      <c r="I1677" s="175"/>
      <c r="J1677" s="175"/>
      <c r="L1677" s="175"/>
      <c r="T1677" s="176"/>
      <c r="U1677" s="176"/>
      <c r="V1677" s="176"/>
      <c r="W1677" s="176"/>
      <c r="X1677" s="175"/>
      <c r="Y1677" s="175"/>
      <c r="Z1677" s="175"/>
      <c r="AA1677" s="175"/>
      <c r="AC1677" s="175"/>
      <c r="AL1677" s="106"/>
      <c r="AM1677" s="104"/>
      <c r="AN1677" s="104"/>
      <c r="AO1677" s="104"/>
      <c r="AP1677" s="104"/>
      <c r="AQ1677" s="104"/>
      <c r="AR1677" s="104"/>
      <c r="AS1677" s="104"/>
      <c r="AT1677" s="104"/>
      <c r="AU1677" s="104"/>
      <c r="AV1677" s="104"/>
    </row>
    <row r="1678" spans="3:48" x14ac:dyDescent="0.35">
      <c r="C1678" s="176"/>
      <c r="D1678" s="176"/>
      <c r="E1678" s="176"/>
      <c r="F1678" s="176"/>
      <c r="G1678" s="175"/>
      <c r="H1678" s="175"/>
      <c r="I1678" s="175"/>
      <c r="J1678" s="175"/>
      <c r="L1678" s="175"/>
      <c r="T1678" s="176"/>
      <c r="U1678" s="176"/>
      <c r="V1678" s="176"/>
      <c r="W1678" s="176"/>
      <c r="X1678" s="175"/>
      <c r="Y1678" s="175"/>
      <c r="Z1678" s="175"/>
      <c r="AA1678" s="175"/>
      <c r="AC1678" s="175"/>
      <c r="AL1678" s="106"/>
      <c r="AM1678" s="104"/>
      <c r="AN1678" s="104"/>
      <c r="AO1678" s="104"/>
      <c r="AP1678" s="104"/>
      <c r="AQ1678" s="104"/>
      <c r="AR1678" s="104"/>
      <c r="AS1678" s="104"/>
      <c r="AT1678" s="104"/>
      <c r="AU1678" s="104"/>
      <c r="AV1678" s="104"/>
    </row>
    <row r="1679" spans="3:48" x14ac:dyDescent="0.35">
      <c r="C1679" s="176"/>
      <c r="D1679" s="176"/>
      <c r="E1679" s="176"/>
      <c r="F1679" s="176"/>
      <c r="G1679" s="175"/>
      <c r="H1679" s="175"/>
      <c r="I1679" s="175"/>
      <c r="J1679" s="175"/>
      <c r="L1679" s="175"/>
      <c r="T1679" s="176"/>
      <c r="U1679" s="176"/>
      <c r="V1679" s="176"/>
      <c r="W1679" s="176"/>
      <c r="X1679" s="175"/>
      <c r="Y1679" s="175"/>
      <c r="Z1679" s="175"/>
      <c r="AA1679" s="175"/>
      <c r="AC1679" s="175"/>
      <c r="AL1679" s="106"/>
      <c r="AM1679" s="104"/>
      <c r="AN1679" s="104"/>
      <c r="AO1679" s="104"/>
      <c r="AP1679" s="104"/>
      <c r="AQ1679" s="104"/>
      <c r="AR1679" s="104"/>
      <c r="AS1679" s="104"/>
      <c r="AT1679" s="104"/>
      <c r="AU1679" s="104"/>
      <c r="AV1679" s="104"/>
    </row>
    <row r="1680" spans="3:48" x14ac:dyDescent="0.35">
      <c r="C1680" s="176"/>
      <c r="D1680" s="176"/>
      <c r="E1680" s="176"/>
      <c r="F1680" s="176"/>
      <c r="G1680" s="175"/>
      <c r="H1680" s="175"/>
      <c r="I1680" s="175"/>
      <c r="J1680" s="175"/>
      <c r="L1680" s="175"/>
      <c r="T1680" s="176"/>
      <c r="U1680" s="176"/>
      <c r="V1680" s="176"/>
      <c r="W1680" s="176"/>
      <c r="X1680" s="175"/>
      <c r="Y1680" s="175"/>
      <c r="Z1680" s="175"/>
      <c r="AA1680" s="175"/>
      <c r="AC1680" s="175"/>
      <c r="AL1680" s="106"/>
      <c r="AM1680" s="104"/>
      <c r="AN1680" s="104"/>
      <c r="AO1680" s="104"/>
      <c r="AP1680" s="104"/>
      <c r="AQ1680" s="104"/>
      <c r="AR1680" s="104"/>
      <c r="AS1680" s="104"/>
      <c r="AT1680" s="104"/>
      <c r="AU1680" s="104"/>
      <c r="AV1680" s="104"/>
    </row>
    <row r="1681" spans="3:48" x14ac:dyDescent="0.35">
      <c r="C1681" s="176"/>
      <c r="D1681" s="176"/>
      <c r="E1681" s="176"/>
      <c r="F1681" s="176"/>
      <c r="G1681" s="175"/>
      <c r="H1681" s="175"/>
      <c r="I1681" s="175"/>
      <c r="J1681" s="175"/>
      <c r="L1681" s="175"/>
      <c r="T1681" s="176"/>
      <c r="U1681" s="176"/>
      <c r="V1681" s="176"/>
      <c r="W1681" s="176"/>
      <c r="X1681" s="175"/>
      <c r="Y1681" s="175"/>
      <c r="Z1681" s="175"/>
      <c r="AA1681" s="175"/>
      <c r="AC1681" s="175"/>
      <c r="AL1681" s="106"/>
      <c r="AM1681" s="104"/>
      <c r="AN1681" s="104"/>
      <c r="AO1681" s="104"/>
      <c r="AP1681" s="104"/>
      <c r="AQ1681" s="104"/>
      <c r="AR1681" s="104"/>
      <c r="AS1681" s="104"/>
      <c r="AT1681" s="104"/>
      <c r="AU1681" s="104"/>
      <c r="AV1681" s="104"/>
    </row>
    <row r="1682" spans="3:48" x14ac:dyDescent="0.35">
      <c r="C1682" s="176"/>
      <c r="D1682" s="176"/>
      <c r="E1682" s="176"/>
      <c r="F1682" s="176"/>
      <c r="G1682" s="175"/>
      <c r="H1682" s="175"/>
      <c r="I1682" s="175"/>
      <c r="J1682" s="175"/>
      <c r="L1682" s="175"/>
      <c r="T1682" s="176"/>
      <c r="U1682" s="176"/>
      <c r="V1682" s="176"/>
      <c r="W1682" s="176"/>
      <c r="X1682" s="175"/>
      <c r="Y1682" s="175"/>
      <c r="Z1682" s="175"/>
      <c r="AA1682" s="175"/>
      <c r="AC1682" s="175"/>
      <c r="AL1682" s="106"/>
      <c r="AM1682" s="104"/>
      <c r="AN1682" s="104"/>
      <c r="AO1682" s="104"/>
      <c r="AP1682" s="104"/>
      <c r="AQ1682" s="104"/>
      <c r="AR1682" s="104"/>
      <c r="AS1682" s="104"/>
      <c r="AT1682" s="104"/>
      <c r="AU1682" s="104"/>
      <c r="AV1682" s="104"/>
    </row>
    <row r="1683" spans="3:48" x14ac:dyDescent="0.35">
      <c r="C1683" s="176"/>
      <c r="D1683" s="176"/>
      <c r="E1683" s="176"/>
      <c r="F1683" s="176"/>
      <c r="G1683" s="175"/>
      <c r="H1683" s="175"/>
      <c r="I1683" s="175"/>
      <c r="J1683" s="175"/>
      <c r="L1683" s="175"/>
      <c r="T1683" s="176"/>
      <c r="U1683" s="176"/>
      <c r="V1683" s="176"/>
      <c r="W1683" s="176"/>
      <c r="X1683" s="175"/>
      <c r="Y1683" s="175"/>
      <c r="Z1683" s="175"/>
      <c r="AA1683" s="175"/>
      <c r="AC1683" s="175"/>
      <c r="AL1683" s="106"/>
      <c r="AM1683" s="104"/>
      <c r="AN1683" s="104"/>
      <c r="AO1683" s="104"/>
      <c r="AP1683" s="104"/>
      <c r="AQ1683" s="104"/>
      <c r="AR1683" s="104"/>
      <c r="AS1683" s="104"/>
      <c r="AT1683" s="104"/>
      <c r="AU1683" s="104"/>
      <c r="AV1683" s="104"/>
    </row>
    <row r="1684" spans="3:48" x14ac:dyDescent="0.35">
      <c r="C1684" s="176"/>
      <c r="D1684" s="176"/>
      <c r="E1684" s="176"/>
      <c r="F1684" s="176"/>
      <c r="G1684" s="175"/>
      <c r="H1684" s="175"/>
      <c r="I1684" s="175"/>
      <c r="J1684" s="175"/>
      <c r="L1684" s="175"/>
      <c r="T1684" s="176"/>
      <c r="U1684" s="176"/>
      <c r="V1684" s="176"/>
      <c r="W1684" s="176"/>
      <c r="X1684" s="175"/>
      <c r="Y1684" s="175"/>
      <c r="Z1684" s="175"/>
      <c r="AA1684" s="175"/>
      <c r="AC1684" s="175"/>
      <c r="AL1684" s="106"/>
      <c r="AM1684" s="104"/>
      <c r="AN1684" s="104"/>
      <c r="AO1684" s="104"/>
      <c r="AP1684" s="104"/>
      <c r="AQ1684" s="104"/>
      <c r="AR1684" s="104"/>
      <c r="AS1684" s="104"/>
      <c r="AT1684" s="104"/>
      <c r="AU1684" s="104"/>
      <c r="AV1684" s="104"/>
    </row>
    <row r="1685" spans="3:48" x14ac:dyDescent="0.35">
      <c r="C1685" s="176"/>
      <c r="D1685" s="176"/>
      <c r="E1685" s="176"/>
      <c r="F1685" s="176"/>
      <c r="G1685" s="175"/>
      <c r="H1685" s="175"/>
      <c r="I1685" s="175"/>
      <c r="J1685" s="175"/>
      <c r="L1685" s="175"/>
      <c r="T1685" s="176"/>
      <c r="U1685" s="176"/>
      <c r="V1685" s="176"/>
      <c r="W1685" s="176"/>
      <c r="X1685" s="175"/>
      <c r="Y1685" s="175"/>
      <c r="Z1685" s="175"/>
      <c r="AA1685" s="175"/>
      <c r="AC1685" s="175"/>
      <c r="AL1685" s="106"/>
      <c r="AM1685" s="104"/>
      <c r="AN1685" s="104"/>
      <c r="AO1685" s="104"/>
      <c r="AP1685" s="104"/>
      <c r="AQ1685" s="104"/>
      <c r="AR1685" s="104"/>
      <c r="AS1685" s="104"/>
      <c r="AT1685" s="104"/>
      <c r="AU1685" s="104"/>
      <c r="AV1685" s="104"/>
    </row>
    <row r="1686" spans="3:48" x14ac:dyDescent="0.35">
      <c r="C1686" s="176"/>
      <c r="D1686" s="176"/>
      <c r="E1686" s="176"/>
      <c r="F1686" s="176"/>
      <c r="G1686" s="175"/>
      <c r="H1686" s="175"/>
      <c r="I1686" s="175"/>
      <c r="J1686" s="175"/>
      <c r="L1686" s="175"/>
      <c r="T1686" s="176"/>
      <c r="U1686" s="176"/>
      <c r="V1686" s="176"/>
      <c r="W1686" s="176"/>
      <c r="X1686" s="175"/>
      <c r="Y1686" s="175"/>
      <c r="Z1686" s="175"/>
      <c r="AA1686" s="175"/>
      <c r="AC1686" s="175"/>
      <c r="AL1686" s="106"/>
      <c r="AM1686" s="104"/>
      <c r="AN1686" s="104"/>
      <c r="AO1686" s="104"/>
      <c r="AP1686" s="104"/>
      <c r="AQ1686" s="104"/>
      <c r="AR1686" s="104"/>
      <c r="AS1686" s="104"/>
      <c r="AT1686" s="104"/>
      <c r="AU1686" s="104"/>
      <c r="AV1686" s="104"/>
    </row>
    <row r="1687" spans="3:48" x14ac:dyDescent="0.35">
      <c r="C1687" s="176"/>
      <c r="D1687" s="176"/>
      <c r="E1687" s="176"/>
      <c r="F1687" s="176"/>
      <c r="G1687" s="175"/>
      <c r="H1687" s="175"/>
      <c r="I1687" s="175"/>
      <c r="J1687" s="175"/>
      <c r="L1687" s="175"/>
      <c r="T1687" s="176"/>
      <c r="U1687" s="176"/>
      <c r="V1687" s="176"/>
      <c r="W1687" s="176"/>
      <c r="X1687" s="175"/>
      <c r="Y1687" s="175"/>
      <c r="Z1687" s="175"/>
      <c r="AA1687" s="175"/>
      <c r="AC1687" s="175"/>
      <c r="AL1687" s="106"/>
      <c r="AM1687" s="104"/>
      <c r="AN1687" s="104"/>
      <c r="AO1687" s="104"/>
      <c r="AP1687" s="104"/>
      <c r="AQ1687" s="104"/>
      <c r="AR1687" s="104"/>
      <c r="AS1687" s="104"/>
      <c r="AT1687" s="104"/>
      <c r="AU1687" s="104"/>
      <c r="AV1687" s="104"/>
    </row>
    <row r="1688" spans="3:48" x14ac:dyDescent="0.35">
      <c r="C1688" s="176"/>
      <c r="D1688" s="176"/>
      <c r="E1688" s="176"/>
      <c r="F1688" s="176"/>
      <c r="G1688" s="175"/>
      <c r="H1688" s="175"/>
      <c r="I1688" s="175"/>
      <c r="J1688" s="175"/>
      <c r="L1688" s="175"/>
      <c r="T1688" s="176"/>
      <c r="U1688" s="176"/>
      <c r="V1688" s="176"/>
      <c r="W1688" s="176"/>
      <c r="X1688" s="175"/>
      <c r="Y1688" s="175"/>
      <c r="Z1688" s="175"/>
      <c r="AA1688" s="175"/>
      <c r="AC1688" s="175"/>
      <c r="AL1688" s="106"/>
      <c r="AM1688" s="104"/>
      <c r="AN1688" s="104"/>
      <c r="AO1688" s="104"/>
      <c r="AP1688" s="104"/>
      <c r="AQ1688" s="104"/>
      <c r="AR1688" s="104"/>
      <c r="AS1688" s="104"/>
      <c r="AT1688" s="104"/>
      <c r="AU1688" s="104"/>
      <c r="AV1688" s="104"/>
    </row>
    <row r="1689" spans="3:48" x14ac:dyDescent="0.35">
      <c r="C1689" s="176"/>
      <c r="D1689" s="176"/>
      <c r="E1689" s="176"/>
      <c r="F1689" s="176"/>
      <c r="G1689" s="175"/>
      <c r="H1689" s="175"/>
      <c r="I1689" s="175"/>
      <c r="J1689" s="175"/>
      <c r="L1689" s="175"/>
      <c r="T1689" s="176"/>
      <c r="U1689" s="176"/>
      <c r="V1689" s="176"/>
      <c r="W1689" s="176"/>
      <c r="X1689" s="175"/>
      <c r="Y1689" s="175"/>
      <c r="Z1689" s="175"/>
      <c r="AA1689" s="175"/>
      <c r="AC1689" s="175"/>
      <c r="AL1689" s="106"/>
      <c r="AM1689" s="104"/>
      <c r="AN1689" s="104"/>
      <c r="AO1689" s="104"/>
      <c r="AP1689" s="104"/>
      <c r="AQ1689" s="104"/>
      <c r="AR1689" s="104"/>
      <c r="AS1689" s="104"/>
      <c r="AT1689" s="104"/>
      <c r="AU1689" s="104"/>
      <c r="AV1689" s="104"/>
    </row>
    <row r="1690" spans="3:48" x14ac:dyDescent="0.35">
      <c r="C1690" s="176"/>
      <c r="D1690" s="176"/>
      <c r="E1690" s="176"/>
      <c r="F1690" s="176"/>
      <c r="G1690" s="175"/>
      <c r="H1690" s="175"/>
      <c r="I1690" s="175"/>
      <c r="J1690" s="175"/>
      <c r="L1690" s="175"/>
      <c r="T1690" s="176"/>
      <c r="U1690" s="176"/>
      <c r="V1690" s="176"/>
      <c r="W1690" s="176"/>
      <c r="X1690" s="175"/>
      <c r="Y1690" s="175"/>
      <c r="Z1690" s="175"/>
      <c r="AA1690" s="175"/>
      <c r="AC1690" s="175"/>
      <c r="AL1690" s="106"/>
      <c r="AM1690" s="104"/>
      <c r="AN1690" s="104"/>
      <c r="AO1690" s="104"/>
      <c r="AP1690" s="104"/>
      <c r="AQ1690" s="104"/>
      <c r="AR1690" s="104"/>
      <c r="AS1690" s="104"/>
      <c r="AT1690" s="104"/>
      <c r="AU1690" s="104"/>
      <c r="AV1690" s="104"/>
    </row>
    <row r="1691" spans="3:48" x14ac:dyDescent="0.35">
      <c r="C1691" s="176"/>
      <c r="D1691" s="176"/>
      <c r="E1691" s="176"/>
      <c r="F1691" s="176"/>
      <c r="G1691" s="175"/>
      <c r="H1691" s="175"/>
      <c r="I1691" s="175"/>
      <c r="J1691" s="175"/>
      <c r="L1691" s="175"/>
      <c r="T1691" s="176"/>
      <c r="U1691" s="176"/>
      <c r="V1691" s="176"/>
      <c r="W1691" s="176"/>
      <c r="X1691" s="175"/>
      <c r="Y1691" s="175"/>
      <c r="Z1691" s="175"/>
      <c r="AA1691" s="175"/>
      <c r="AC1691" s="175"/>
      <c r="AL1691" s="106"/>
      <c r="AM1691" s="104"/>
      <c r="AN1691" s="104"/>
      <c r="AO1691" s="104"/>
      <c r="AP1691" s="104"/>
      <c r="AQ1691" s="104"/>
      <c r="AR1691" s="104"/>
      <c r="AS1691" s="104"/>
      <c r="AT1691" s="104"/>
      <c r="AU1691" s="104"/>
      <c r="AV1691" s="104"/>
    </row>
    <row r="1692" spans="3:48" x14ac:dyDescent="0.35">
      <c r="C1692" s="176"/>
      <c r="D1692" s="176"/>
      <c r="E1692" s="176"/>
      <c r="F1692" s="176"/>
      <c r="G1692" s="175"/>
      <c r="H1692" s="175"/>
      <c r="I1692" s="175"/>
      <c r="J1692" s="175"/>
      <c r="L1692" s="175"/>
      <c r="T1692" s="176"/>
      <c r="U1692" s="176"/>
      <c r="V1692" s="176"/>
      <c r="W1692" s="176"/>
      <c r="X1692" s="175"/>
      <c r="Y1692" s="175"/>
      <c r="Z1692" s="175"/>
      <c r="AA1692" s="175"/>
      <c r="AC1692" s="175"/>
      <c r="AL1692" s="106"/>
      <c r="AM1692" s="104"/>
      <c r="AN1692" s="104"/>
      <c r="AO1692" s="104"/>
      <c r="AP1692" s="104"/>
      <c r="AQ1692" s="104"/>
      <c r="AR1692" s="104"/>
      <c r="AS1692" s="104"/>
      <c r="AT1692" s="104"/>
      <c r="AU1692" s="104"/>
      <c r="AV1692" s="104"/>
    </row>
    <row r="1693" spans="3:48" x14ac:dyDescent="0.35">
      <c r="C1693" s="176"/>
      <c r="D1693" s="176"/>
      <c r="E1693" s="176"/>
      <c r="F1693" s="176"/>
      <c r="G1693" s="175"/>
      <c r="H1693" s="175"/>
      <c r="I1693" s="175"/>
      <c r="J1693" s="175"/>
      <c r="L1693" s="175"/>
      <c r="T1693" s="176"/>
      <c r="U1693" s="176"/>
      <c r="V1693" s="176"/>
      <c r="W1693" s="176"/>
      <c r="X1693" s="175"/>
      <c r="Y1693" s="175"/>
      <c r="Z1693" s="175"/>
      <c r="AA1693" s="175"/>
      <c r="AC1693" s="175"/>
      <c r="AL1693" s="106"/>
      <c r="AM1693" s="104"/>
      <c r="AN1693" s="104"/>
      <c r="AO1693" s="104"/>
      <c r="AP1693" s="104"/>
      <c r="AQ1693" s="104"/>
      <c r="AR1693" s="104"/>
      <c r="AS1693" s="104"/>
      <c r="AT1693" s="104"/>
      <c r="AU1693" s="104"/>
      <c r="AV1693" s="104"/>
    </row>
    <row r="1694" spans="3:48" x14ac:dyDescent="0.35">
      <c r="C1694" s="176"/>
      <c r="D1694" s="176"/>
      <c r="E1694" s="176"/>
      <c r="F1694" s="176"/>
      <c r="G1694" s="175"/>
      <c r="H1694" s="175"/>
      <c r="I1694" s="175"/>
      <c r="J1694" s="175"/>
      <c r="L1694" s="175"/>
      <c r="T1694" s="176"/>
      <c r="U1694" s="176"/>
      <c r="V1694" s="176"/>
      <c r="W1694" s="176"/>
      <c r="X1694" s="175"/>
      <c r="Y1694" s="175"/>
      <c r="Z1694" s="175"/>
      <c r="AA1694" s="175"/>
      <c r="AC1694" s="175"/>
      <c r="AL1694" s="106"/>
      <c r="AM1694" s="104"/>
      <c r="AN1694" s="104"/>
      <c r="AO1694" s="104"/>
      <c r="AP1694" s="104"/>
      <c r="AQ1694" s="104"/>
      <c r="AR1694" s="104"/>
      <c r="AS1694" s="104"/>
      <c r="AT1694" s="104"/>
      <c r="AU1694" s="104"/>
      <c r="AV1694" s="104"/>
    </row>
    <row r="1695" spans="3:48" x14ac:dyDescent="0.35">
      <c r="C1695" s="176"/>
      <c r="D1695" s="176"/>
      <c r="E1695" s="176"/>
      <c r="F1695" s="176"/>
      <c r="G1695" s="175"/>
      <c r="H1695" s="175"/>
      <c r="I1695" s="175"/>
      <c r="J1695" s="175"/>
      <c r="L1695" s="175"/>
      <c r="T1695" s="176"/>
      <c r="U1695" s="176"/>
      <c r="V1695" s="176"/>
      <c r="W1695" s="176"/>
      <c r="X1695" s="175"/>
      <c r="Y1695" s="175"/>
      <c r="Z1695" s="175"/>
      <c r="AA1695" s="175"/>
      <c r="AC1695" s="175"/>
      <c r="AL1695" s="106"/>
      <c r="AM1695" s="104"/>
      <c r="AN1695" s="104"/>
      <c r="AO1695" s="104"/>
      <c r="AP1695" s="104"/>
      <c r="AQ1695" s="104"/>
      <c r="AR1695" s="104"/>
      <c r="AS1695" s="104"/>
      <c r="AT1695" s="104"/>
      <c r="AU1695" s="104"/>
      <c r="AV1695" s="104"/>
    </row>
    <row r="1696" spans="3:48" x14ac:dyDescent="0.35">
      <c r="C1696" s="176"/>
      <c r="D1696" s="176"/>
      <c r="E1696" s="176"/>
      <c r="F1696" s="176"/>
      <c r="G1696" s="175"/>
      <c r="H1696" s="175"/>
      <c r="I1696" s="175"/>
      <c r="J1696" s="175"/>
      <c r="L1696" s="175"/>
      <c r="T1696" s="176"/>
      <c r="U1696" s="176"/>
      <c r="V1696" s="176"/>
      <c r="W1696" s="176"/>
      <c r="X1696" s="175"/>
      <c r="Y1696" s="175"/>
      <c r="Z1696" s="175"/>
      <c r="AA1696" s="175"/>
      <c r="AC1696" s="175"/>
      <c r="AL1696" s="106"/>
      <c r="AM1696" s="104"/>
      <c r="AN1696" s="104"/>
      <c r="AO1696" s="104"/>
      <c r="AP1696" s="104"/>
      <c r="AQ1696" s="104"/>
      <c r="AR1696" s="104"/>
      <c r="AS1696" s="104"/>
      <c r="AT1696" s="104"/>
      <c r="AU1696" s="104"/>
      <c r="AV1696" s="104"/>
    </row>
    <row r="1697" spans="3:48" x14ac:dyDescent="0.35">
      <c r="C1697" s="176"/>
      <c r="D1697" s="176"/>
      <c r="E1697" s="176"/>
      <c r="F1697" s="176"/>
      <c r="G1697" s="175"/>
      <c r="H1697" s="175"/>
      <c r="I1697" s="175"/>
      <c r="J1697" s="175"/>
      <c r="L1697" s="175"/>
      <c r="T1697" s="176"/>
      <c r="U1697" s="176"/>
      <c r="V1697" s="176"/>
      <c r="W1697" s="176"/>
      <c r="X1697" s="175"/>
      <c r="Y1697" s="175"/>
      <c r="Z1697" s="175"/>
      <c r="AA1697" s="175"/>
      <c r="AC1697" s="175"/>
      <c r="AL1697" s="106"/>
      <c r="AM1697" s="104"/>
      <c r="AN1697" s="104"/>
      <c r="AO1697" s="104"/>
      <c r="AP1697" s="104"/>
      <c r="AQ1697" s="104"/>
      <c r="AR1697" s="104"/>
      <c r="AS1697" s="104"/>
      <c r="AT1697" s="104"/>
      <c r="AU1697" s="104"/>
      <c r="AV1697" s="104"/>
    </row>
    <row r="1698" spans="3:48" x14ac:dyDescent="0.35">
      <c r="C1698" s="176"/>
      <c r="D1698" s="176"/>
      <c r="E1698" s="176"/>
      <c r="F1698" s="176"/>
      <c r="G1698" s="175"/>
      <c r="H1698" s="175"/>
      <c r="I1698" s="175"/>
      <c r="J1698" s="175"/>
      <c r="L1698" s="175"/>
      <c r="T1698" s="176"/>
      <c r="U1698" s="176"/>
      <c r="V1698" s="176"/>
      <c r="W1698" s="176"/>
      <c r="X1698" s="175"/>
      <c r="Y1698" s="175"/>
      <c r="Z1698" s="175"/>
      <c r="AA1698" s="175"/>
      <c r="AC1698" s="175"/>
      <c r="AL1698" s="106"/>
      <c r="AM1698" s="104"/>
      <c r="AN1698" s="104"/>
      <c r="AO1698" s="104"/>
      <c r="AP1698" s="104"/>
      <c r="AQ1698" s="104"/>
      <c r="AR1698" s="104"/>
      <c r="AS1698" s="104"/>
      <c r="AT1698" s="104"/>
      <c r="AU1698" s="104"/>
      <c r="AV1698" s="104"/>
    </row>
    <row r="1699" spans="3:48" x14ac:dyDescent="0.35">
      <c r="C1699" s="176"/>
      <c r="D1699" s="176"/>
      <c r="E1699" s="176"/>
      <c r="F1699" s="176"/>
      <c r="G1699" s="175"/>
      <c r="H1699" s="175"/>
      <c r="I1699" s="175"/>
      <c r="J1699" s="175"/>
      <c r="L1699" s="175"/>
      <c r="T1699" s="176"/>
      <c r="U1699" s="176"/>
      <c r="V1699" s="176"/>
      <c r="W1699" s="176"/>
      <c r="X1699" s="175"/>
      <c r="Y1699" s="175"/>
      <c r="Z1699" s="175"/>
      <c r="AA1699" s="175"/>
      <c r="AC1699" s="175"/>
      <c r="AL1699" s="106"/>
      <c r="AM1699" s="104"/>
      <c r="AN1699" s="104"/>
      <c r="AO1699" s="104"/>
      <c r="AP1699" s="104"/>
      <c r="AQ1699" s="104"/>
      <c r="AR1699" s="104"/>
      <c r="AS1699" s="104"/>
      <c r="AT1699" s="104"/>
      <c r="AU1699" s="104"/>
      <c r="AV1699" s="104"/>
    </row>
    <row r="1700" spans="3:48" x14ac:dyDescent="0.35">
      <c r="C1700" s="176"/>
      <c r="D1700" s="176"/>
      <c r="E1700" s="176"/>
      <c r="F1700" s="176"/>
      <c r="G1700" s="175"/>
      <c r="H1700" s="175"/>
      <c r="I1700" s="175"/>
      <c r="J1700" s="175"/>
      <c r="L1700" s="175"/>
      <c r="T1700" s="176"/>
      <c r="U1700" s="176"/>
      <c r="V1700" s="176"/>
      <c r="W1700" s="176"/>
      <c r="X1700" s="175"/>
      <c r="Y1700" s="175"/>
      <c r="Z1700" s="175"/>
      <c r="AA1700" s="175"/>
      <c r="AC1700" s="175"/>
      <c r="AL1700" s="106"/>
      <c r="AM1700" s="104"/>
      <c r="AN1700" s="104"/>
      <c r="AO1700" s="104"/>
      <c r="AP1700" s="104"/>
      <c r="AQ1700" s="104"/>
      <c r="AR1700" s="104"/>
      <c r="AS1700" s="104"/>
      <c r="AT1700" s="104"/>
      <c r="AU1700" s="104"/>
      <c r="AV1700" s="104"/>
    </row>
    <row r="1701" spans="3:48" x14ac:dyDescent="0.35">
      <c r="C1701" s="176"/>
      <c r="D1701" s="176"/>
      <c r="E1701" s="176"/>
      <c r="F1701" s="176"/>
      <c r="G1701" s="175"/>
      <c r="H1701" s="175"/>
      <c r="I1701" s="175"/>
      <c r="J1701" s="175"/>
      <c r="L1701" s="175"/>
      <c r="T1701" s="176"/>
      <c r="U1701" s="176"/>
      <c r="V1701" s="176"/>
      <c r="W1701" s="176"/>
      <c r="X1701" s="175"/>
      <c r="Y1701" s="175"/>
      <c r="Z1701" s="175"/>
      <c r="AA1701" s="175"/>
      <c r="AC1701" s="175"/>
      <c r="AL1701" s="106"/>
      <c r="AM1701" s="104"/>
      <c r="AN1701" s="104"/>
      <c r="AO1701" s="104"/>
      <c r="AP1701" s="104"/>
      <c r="AQ1701" s="104"/>
      <c r="AR1701" s="104"/>
      <c r="AS1701" s="104"/>
      <c r="AT1701" s="104"/>
      <c r="AU1701" s="104"/>
      <c r="AV1701" s="104"/>
    </row>
    <row r="1702" spans="3:48" x14ac:dyDescent="0.35">
      <c r="C1702" s="176"/>
      <c r="D1702" s="176"/>
      <c r="E1702" s="176"/>
      <c r="F1702" s="176"/>
      <c r="G1702" s="175"/>
      <c r="H1702" s="175"/>
      <c r="I1702" s="175"/>
      <c r="J1702" s="175"/>
      <c r="L1702" s="175"/>
      <c r="T1702" s="176"/>
      <c r="U1702" s="176"/>
      <c r="V1702" s="176"/>
      <c r="W1702" s="176"/>
      <c r="X1702" s="175"/>
      <c r="Y1702" s="175"/>
      <c r="Z1702" s="175"/>
      <c r="AA1702" s="175"/>
      <c r="AC1702" s="175"/>
      <c r="AL1702" s="106"/>
      <c r="AM1702" s="104"/>
      <c r="AN1702" s="104"/>
      <c r="AO1702" s="104"/>
      <c r="AP1702" s="104"/>
      <c r="AQ1702" s="104"/>
      <c r="AR1702" s="104"/>
      <c r="AS1702" s="104"/>
      <c r="AT1702" s="104"/>
      <c r="AU1702" s="104"/>
      <c r="AV1702" s="104"/>
    </row>
    <row r="1703" spans="3:48" x14ac:dyDescent="0.35">
      <c r="C1703" s="176"/>
      <c r="D1703" s="176"/>
      <c r="E1703" s="176"/>
      <c r="F1703" s="176"/>
      <c r="G1703" s="175"/>
      <c r="H1703" s="175"/>
      <c r="I1703" s="175"/>
      <c r="J1703" s="175"/>
      <c r="L1703" s="175"/>
      <c r="T1703" s="176"/>
      <c r="U1703" s="176"/>
      <c r="V1703" s="176"/>
      <c r="W1703" s="176"/>
      <c r="X1703" s="175"/>
      <c r="Y1703" s="175"/>
      <c r="Z1703" s="175"/>
      <c r="AA1703" s="175"/>
      <c r="AC1703" s="175"/>
      <c r="AL1703" s="106"/>
      <c r="AM1703" s="104"/>
      <c r="AN1703" s="104"/>
      <c r="AO1703" s="104"/>
      <c r="AP1703" s="104"/>
      <c r="AQ1703" s="104"/>
      <c r="AR1703" s="104"/>
      <c r="AS1703" s="104"/>
      <c r="AT1703" s="104"/>
      <c r="AU1703" s="104"/>
      <c r="AV1703" s="104"/>
    </row>
    <row r="1704" spans="3:48" x14ac:dyDescent="0.35">
      <c r="C1704" s="176"/>
      <c r="D1704" s="176"/>
      <c r="E1704" s="176"/>
      <c r="F1704" s="176"/>
      <c r="G1704" s="175"/>
      <c r="H1704" s="175"/>
      <c r="I1704" s="175"/>
      <c r="J1704" s="175"/>
      <c r="L1704" s="175"/>
      <c r="T1704" s="176"/>
      <c r="U1704" s="176"/>
      <c r="V1704" s="176"/>
      <c r="W1704" s="176"/>
      <c r="X1704" s="175"/>
      <c r="Y1704" s="175"/>
      <c r="Z1704" s="175"/>
      <c r="AA1704" s="175"/>
      <c r="AC1704" s="175"/>
      <c r="AL1704" s="106"/>
      <c r="AM1704" s="104"/>
      <c r="AN1704" s="104"/>
      <c r="AO1704" s="104"/>
      <c r="AP1704" s="104"/>
      <c r="AQ1704" s="104"/>
      <c r="AR1704" s="104"/>
      <c r="AS1704" s="104"/>
      <c r="AT1704" s="104"/>
      <c r="AU1704" s="104"/>
      <c r="AV1704" s="104"/>
    </row>
    <row r="1705" spans="3:48" x14ac:dyDescent="0.35">
      <c r="C1705" s="176"/>
      <c r="D1705" s="176"/>
      <c r="E1705" s="176"/>
      <c r="F1705" s="176"/>
      <c r="G1705" s="175"/>
      <c r="H1705" s="175"/>
      <c r="I1705" s="175"/>
      <c r="J1705" s="175"/>
      <c r="L1705" s="175"/>
      <c r="T1705" s="176"/>
      <c r="U1705" s="176"/>
      <c r="V1705" s="176"/>
      <c r="W1705" s="176"/>
      <c r="X1705" s="175"/>
      <c r="Y1705" s="175"/>
      <c r="Z1705" s="175"/>
      <c r="AA1705" s="175"/>
      <c r="AC1705" s="175"/>
      <c r="AL1705" s="106"/>
      <c r="AM1705" s="104"/>
      <c r="AN1705" s="104"/>
      <c r="AO1705" s="104"/>
      <c r="AP1705" s="104"/>
      <c r="AQ1705" s="104"/>
      <c r="AR1705" s="104"/>
      <c r="AS1705" s="104"/>
      <c r="AT1705" s="104"/>
      <c r="AU1705" s="104"/>
      <c r="AV1705" s="104"/>
    </row>
    <row r="1706" spans="3:48" x14ac:dyDescent="0.35">
      <c r="C1706" s="176"/>
      <c r="D1706" s="176"/>
      <c r="E1706" s="176"/>
      <c r="F1706" s="176"/>
      <c r="G1706" s="175"/>
      <c r="H1706" s="175"/>
      <c r="I1706" s="175"/>
      <c r="J1706" s="175"/>
      <c r="L1706" s="175"/>
      <c r="T1706" s="176"/>
      <c r="U1706" s="176"/>
      <c r="V1706" s="176"/>
      <c r="W1706" s="176"/>
      <c r="X1706" s="175"/>
      <c r="Y1706" s="175"/>
      <c r="Z1706" s="175"/>
      <c r="AA1706" s="175"/>
      <c r="AC1706" s="175"/>
      <c r="AL1706" s="106"/>
      <c r="AM1706" s="104"/>
      <c r="AN1706" s="104"/>
      <c r="AO1706" s="104"/>
      <c r="AP1706" s="104"/>
      <c r="AQ1706" s="104"/>
      <c r="AR1706" s="104"/>
      <c r="AS1706" s="104"/>
      <c r="AT1706" s="104"/>
      <c r="AU1706" s="104"/>
      <c r="AV1706" s="104"/>
    </row>
    <row r="1707" spans="3:48" x14ac:dyDescent="0.35">
      <c r="C1707" s="176"/>
      <c r="D1707" s="176"/>
      <c r="E1707" s="176"/>
      <c r="F1707" s="176"/>
      <c r="G1707" s="175"/>
      <c r="H1707" s="175"/>
      <c r="I1707" s="175"/>
      <c r="J1707" s="175"/>
      <c r="L1707" s="175"/>
      <c r="T1707" s="176"/>
      <c r="U1707" s="176"/>
      <c r="V1707" s="176"/>
      <c r="W1707" s="176"/>
      <c r="X1707" s="175"/>
      <c r="Y1707" s="175"/>
      <c r="Z1707" s="175"/>
      <c r="AA1707" s="175"/>
      <c r="AC1707" s="175"/>
      <c r="AL1707" s="106"/>
      <c r="AM1707" s="104"/>
      <c r="AN1707" s="104"/>
      <c r="AO1707" s="104"/>
      <c r="AP1707" s="104"/>
      <c r="AQ1707" s="104"/>
      <c r="AR1707" s="104"/>
      <c r="AS1707" s="104"/>
      <c r="AT1707" s="104"/>
      <c r="AU1707" s="104"/>
      <c r="AV1707" s="104"/>
    </row>
    <row r="1708" spans="3:48" x14ac:dyDescent="0.35">
      <c r="C1708" s="176"/>
      <c r="D1708" s="176"/>
      <c r="E1708" s="176"/>
      <c r="F1708" s="176"/>
      <c r="G1708" s="175"/>
      <c r="H1708" s="175"/>
      <c r="I1708" s="175"/>
      <c r="J1708" s="175"/>
      <c r="L1708" s="175"/>
      <c r="T1708" s="176"/>
      <c r="U1708" s="176"/>
      <c r="V1708" s="176"/>
      <c r="W1708" s="176"/>
      <c r="X1708" s="175"/>
      <c r="Y1708" s="175"/>
      <c r="Z1708" s="175"/>
      <c r="AA1708" s="175"/>
      <c r="AC1708" s="175"/>
      <c r="AL1708" s="106"/>
      <c r="AM1708" s="104"/>
      <c r="AN1708" s="104"/>
      <c r="AO1708" s="104"/>
      <c r="AP1708" s="104"/>
      <c r="AQ1708" s="104"/>
      <c r="AR1708" s="104"/>
      <c r="AS1708" s="104"/>
      <c r="AT1708" s="104"/>
      <c r="AU1708" s="104"/>
      <c r="AV1708" s="104"/>
    </row>
    <row r="1709" spans="3:48" x14ac:dyDescent="0.35">
      <c r="C1709" s="176"/>
      <c r="D1709" s="176"/>
      <c r="E1709" s="176"/>
      <c r="F1709" s="176"/>
      <c r="G1709" s="175"/>
      <c r="H1709" s="175"/>
      <c r="I1709" s="175"/>
      <c r="J1709" s="175"/>
      <c r="L1709" s="175"/>
      <c r="T1709" s="176"/>
      <c r="U1709" s="176"/>
      <c r="V1709" s="176"/>
      <c r="W1709" s="176"/>
      <c r="X1709" s="175"/>
      <c r="Y1709" s="175"/>
      <c r="Z1709" s="175"/>
      <c r="AA1709" s="175"/>
      <c r="AC1709" s="175"/>
      <c r="AL1709" s="106"/>
      <c r="AM1709" s="104"/>
      <c r="AN1709" s="104"/>
      <c r="AO1709" s="104"/>
      <c r="AP1709" s="104"/>
      <c r="AQ1709" s="104"/>
      <c r="AR1709" s="104"/>
      <c r="AS1709" s="104"/>
      <c r="AT1709" s="104"/>
      <c r="AU1709" s="104"/>
      <c r="AV1709" s="104"/>
    </row>
    <row r="1710" spans="3:48" x14ac:dyDescent="0.35">
      <c r="C1710" s="176"/>
      <c r="D1710" s="176"/>
      <c r="E1710" s="176"/>
      <c r="F1710" s="176"/>
      <c r="G1710" s="175"/>
      <c r="H1710" s="175"/>
      <c r="I1710" s="175"/>
      <c r="J1710" s="175"/>
      <c r="L1710" s="175"/>
      <c r="T1710" s="176"/>
      <c r="U1710" s="176"/>
      <c r="V1710" s="176"/>
      <c r="W1710" s="176"/>
      <c r="X1710" s="175"/>
      <c r="Y1710" s="175"/>
      <c r="Z1710" s="175"/>
      <c r="AA1710" s="175"/>
      <c r="AC1710" s="175"/>
      <c r="AL1710" s="106"/>
      <c r="AM1710" s="104"/>
      <c r="AN1710" s="104"/>
      <c r="AO1710" s="104"/>
      <c r="AP1710" s="104"/>
      <c r="AQ1710" s="104"/>
      <c r="AR1710" s="104"/>
      <c r="AS1710" s="104"/>
      <c r="AT1710" s="104"/>
      <c r="AU1710" s="104"/>
      <c r="AV1710" s="104"/>
    </row>
    <row r="1711" spans="3:48" x14ac:dyDescent="0.35">
      <c r="C1711" s="176"/>
      <c r="D1711" s="176"/>
      <c r="E1711" s="176"/>
      <c r="F1711" s="176"/>
      <c r="G1711" s="175"/>
      <c r="H1711" s="175"/>
      <c r="I1711" s="175"/>
      <c r="J1711" s="175"/>
      <c r="L1711" s="175"/>
      <c r="T1711" s="176"/>
      <c r="U1711" s="176"/>
      <c r="V1711" s="176"/>
      <c r="W1711" s="176"/>
      <c r="X1711" s="175"/>
      <c r="Y1711" s="175"/>
      <c r="Z1711" s="175"/>
      <c r="AA1711" s="175"/>
      <c r="AC1711" s="175"/>
      <c r="AL1711" s="106"/>
      <c r="AM1711" s="104"/>
      <c r="AN1711" s="104"/>
      <c r="AO1711" s="104"/>
      <c r="AP1711" s="104"/>
      <c r="AQ1711" s="104"/>
      <c r="AR1711" s="104"/>
      <c r="AS1711" s="104"/>
      <c r="AT1711" s="104"/>
      <c r="AU1711" s="104"/>
      <c r="AV1711" s="104"/>
    </row>
    <row r="1712" spans="3:48" x14ac:dyDescent="0.35">
      <c r="C1712" s="176"/>
      <c r="D1712" s="176"/>
      <c r="E1712" s="176"/>
      <c r="F1712" s="176"/>
      <c r="G1712" s="175"/>
      <c r="H1712" s="175"/>
      <c r="I1712" s="175"/>
      <c r="J1712" s="175"/>
      <c r="L1712" s="175"/>
      <c r="T1712" s="176"/>
      <c r="U1712" s="176"/>
      <c r="V1712" s="176"/>
      <c r="W1712" s="176"/>
      <c r="X1712" s="175"/>
      <c r="Y1712" s="175"/>
      <c r="Z1712" s="175"/>
      <c r="AA1712" s="175"/>
      <c r="AC1712" s="175"/>
      <c r="AL1712" s="106"/>
      <c r="AM1712" s="104"/>
      <c r="AN1712" s="104"/>
      <c r="AO1712" s="104"/>
      <c r="AP1712" s="104"/>
      <c r="AQ1712" s="104"/>
      <c r="AR1712" s="104"/>
      <c r="AS1712" s="104"/>
      <c r="AT1712" s="104"/>
      <c r="AU1712" s="104"/>
      <c r="AV1712" s="104"/>
    </row>
    <row r="1713" spans="3:48" x14ac:dyDescent="0.35">
      <c r="C1713" s="176"/>
      <c r="D1713" s="176"/>
      <c r="E1713" s="176"/>
      <c r="F1713" s="176"/>
      <c r="G1713" s="175"/>
      <c r="H1713" s="175"/>
      <c r="I1713" s="175"/>
      <c r="J1713" s="175"/>
      <c r="L1713" s="175"/>
      <c r="T1713" s="176"/>
      <c r="U1713" s="176"/>
      <c r="V1713" s="176"/>
      <c r="W1713" s="176"/>
      <c r="X1713" s="175"/>
      <c r="Y1713" s="175"/>
      <c r="Z1713" s="175"/>
      <c r="AA1713" s="175"/>
      <c r="AC1713" s="175"/>
      <c r="AL1713" s="106"/>
      <c r="AM1713" s="104"/>
      <c r="AN1713" s="104"/>
      <c r="AO1713" s="104"/>
      <c r="AP1713" s="104"/>
      <c r="AQ1713" s="104"/>
      <c r="AR1713" s="104"/>
      <c r="AS1713" s="104"/>
      <c r="AT1713" s="104"/>
      <c r="AU1713" s="104"/>
      <c r="AV1713" s="104"/>
    </row>
    <row r="1714" spans="3:48" x14ac:dyDescent="0.35">
      <c r="C1714" s="176"/>
      <c r="D1714" s="176"/>
      <c r="E1714" s="176"/>
      <c r="F1714" s="176"/>
      <c r="G1714" s="175"/>
      <c r="H1714" s="175"/>
      <c r="I1714" s="175"/>
      <c r="J1714" s="175"/>
      <c r="L1714" s="175"/>
      <c r="T1714" s="176"/>
      <c r="U1714" s="176"/>
      <c r="V1714" s="176"/>
      <c r="W1714" s="176"/>
      <c r="X1714" s="175"/>
      <c r="Y1714" s="175"/>
      <c r="Z1714" s="175"/>
      <c r="AA1714" s="175"/>
      <c r="AC1714" s="175"/>
      <c r="AL1714" s="106"/>
      <c r="AM1714" s="104"/>
      <c r="AN1714" s="104"/>
      <c r="AO1714" s="104"/>
      <c r="AP1714" s="104"/>
      <c r="AQ1714" s="104"/>
      <c r="AR1714" s="104"/>
      <c r="AS1714" s="104"/>
      <c r="AT1714" s="104"/>
      <c r="AU1714" s="104"/>
      <c r="AV1714" s="104"/>
    </row>
    <row r="1715" spans="3:48" x14ac:dyDescent="0.35">
      <c r="C1715" s="176"/>
      <c r="D1715" s="176"/>
      <c r="E1715" s="176"/>
      <c r="F1715" s="176"/>
      <c r="G1715" s="175"/>
      <c r="H1715" s="175"/>
      <c r="I1715" s="175"/>
      <c r="J1715" s="175"/>
      <c r="L1715" s="175"/>
      <c r="T1715" s="176"/>
      <c r="U1715" s="176"/>
      <c r="V1715" s="176"/>
      <c r="W1715" s="176"/>
      <c r="X1715" s="175"/>
      <c r="Y1715" s="175"/>
      <c r="Z1715" s="175"/>
      <c r="AA1715" s="175"/>
      <c r="AC1715" s="175"/>
      <c r="AL1715" s="106"/>
      <c r="AM1715" s="104"/>
      <c r="AN1715" s="104"/>
      <c r="AO1715" s="104"/>
      <c r="AP1715" s="104"/>
      <c r="AQ1715" s="104"/>
      <c r="AR1715" s="104"/>
      <c r="AS1715" s="104"/>
      <c r="AT1715" s="104"/>
      <c r="AU1715" s="104"/>
      <c r="AV1715" s="104"/>
    </row>
    <row r="1716" spans="3:48" x14ac:dyDescent="0.35">
      <c r="C1716" s="176"/>
      <c r="D1716" s="176"/>
      <c r="E1716" s="176"/>
      <c r="F1716" s="176"/>
      <c r="G1716" s="175"/>
      <c r="H1716" s="175"/>
      <c r="I1716" s="175"/>
      <c r="J1716" s="175"/>
      <c r="L1716" s="175"/>
      <c r="T1716" s="176"/>
      <c r="U1716" s="176"/>
      <c r="V1716" s="176"/>
      <c r="W1716" s="176"/>
      <c r="X1716" s="175"/>
      <c r="Y1716" s="175"/>
      <c r="Z1716" s="175"/>
      <c r="AA1716" s="175"/>
      <c r="AC1716" s="175"/>
      <c r="AL1716" s="106"/>
      <c r="AM1716" s="104"/>
      <c r="AN1716" s="104"/>
      <c r="AO1716" s="104"/>
      <c r="AP1716" s="104"/>
      <c r="AQ1716" s="104"/>
      <c r="AR1716" s="104"/>
      <c r="AS1716" s="104"/>
      <c r="AT1716" s="104"/>
      <c r="AU1716" s="104"/>
      <c r="AV1716" s="104"/>
    </row>
    <row r="1717" spans="3:48" x14ac:dyDescent="0.35">
      <c r="C1717" s="176"/>
      <c r="D1717" s="176"/>
      <c r="E1717" s="176"/>
      <c r="F1717" s="176"/>
      <c r="G1717" s="175"/>
      <c r="H1717" s="175"/>
      <c r="I1717" s="175"/>
      <c r="J1717" s="175"/>
      <c r="L1717" s="175"/>
      <c r="T1717" s="176"/>
      <c r="U1717" s="176"/>
      <c r="V1717" s="176"/>
      <c r="W1717" s="176"/>
      <c r="X1717" s="175"/>
      <c r="Y1717" s="175"/>
      <c r="Z1717" s="175"/>
      <c r="AA1717" s="175"/>
      <c r="AC1717" s="175"/>
      <c r="AL1717" s="106"/>
      <c r="AM1717" s="104"/>
      <c r="AN1717" s="104"/>
      <c r="AO1717" s="104"/>
      <c r="AP1717" s="104"/>
      <c r="AQ1717" s="104"/>
      <c r="AR1717" s="104"/>
      <c r="AS1717" s="104"/>
      <c r="AT1717" s="104"/>
      <c r="AU1717" s="104"/>
      <c r="AV1717" s="104"/>
    </row>
    <row r="1718" spans="3:48" x14ac:dyDescent="0.35">
      <c r="C1718" s="176"/>
      <c r="D1718" s="176"/>
      <c r="E1718" s="176"/>
      <c r="F1718" s="176"/>
      <c r="G1718" s="175"/>
      <c r="H1718" s="175"/>
      <c r="I1718" s="175"/>
      <c r="J1718" s="175"/>
      <c r="L1718" s="175"/>
      <c r="T1718" s="176"/>
      <c r="U1718" s="176"/>
      <c r="V1718" s="176"/>
      <c r="W1718" s="176"/>
      <c r="X1718" s="175"/>
      <c r="Y1718" s="175"/>
      <c r="Z1718" s="175"/>
      <c r="AA1718" s="175"/>
      <c r="AC1718" s="175"/>
      <c r="AL1718" s="106"/>
      <c r="AM1718" s="104"/>
      <c r="AN1718" s="104"/>
      <c r="AO1718" s="104"/>
      <c r="AP1718" s="104"/>
      <c r="AQ1718" s="104"/>
      <c r="AR1718" s="104"/>
      <c r="AS1718" s="104"/>
      <c r="AT1718" s="104"/>
      <c r="AU1718" s="104"/>
      <c r="AV1718" s="104"/>
    </row>
    <row r="1719" spans="3:48" x14ac:dyDescent="0.35">
      <c r="C1719" s="176"/>
      <c r="D1719" s="176"/>
      <c r="E1719" s="176"/>
      <c r="F1719" s="176"/>
      <c r="G1719" s="175"/>
      <c r="H1719" s="175"/>
      <c r="I1719" s="175"/>
      <c r="J1719" s="175"/>
      <c r="L1719" s="175"/>
      <c r="T1719" s="176"/>
      <c r="U1719" s="176"/>
      <c r="V1719" s="176"/>
      <c r="W1719" s="176"/>
      <c r="X1719" s="175"/>
      <c r="Y1719" s="175"/>
      <c r="Z1719" s="175"/>
      <c r="AA1719" s="175"/>
      <c r="AC1719" s="175"/>
      <c r="AL1719" s="106"/>
      <c r="AM1719" s="104"/>
      <c r="AN1719" s="104"/>
      <c r="AO1719" s="104"/>
      <c r="AP1719" s="104"/>
      <c r="AQ1719" s="104"/>
      <c r="AR1719" s="104"/>
      <c r="AS1719" s="104"/>
      <c r="AT1719" s="104"/>
      <c r="AU1719" s="104"/>
      <c r="AV1719" s="104"/>
    </row>
    <row r="1720" spans="3:48" x14ac:dyDescent="0.35">
      <c r="C1720" s="176"/>
      <c r="D1720" s="176"/>
      <c r="E1720" s="176"/>
      <c r="F1720" s="176"/>
      <c r="G1720" s="175"/>
      <c r="H1720" s="175"/>
      <c r="I1720" s="175"/>
      <c r="J1720" s="175"/>
      <c r="L1720" s="175"/>
      <c r="T1720" s="176"/>
      <c r="U1720" s="176"/>
      <c r="V1720" s="176"/>
      <c r="W1720" s="176"/>
      <c r="X1720" s="175"/>
      <c r="Y1720" s="175"/>
      <c r="Z1720" s="175"/>
      <c r="AA1720" s="175"/>
      <c r="AC1720" s="175"/>
      <c r="AL1720" s="106"/>
      <c r="AM1720" s="104"/>
      <c r="AN1720" s="104"/>
      <c r="AO1720" s="104"/>
      <c r="AP1720" s="104"/>
      <c r="AQ1720" s="104"/>
      <c r="AR1720" s="104"/>
      <c r="AS1720" s="104"/>
      <c r="AT1720" s="104"/>
      <c r="AU1720" s="104"/>
      <c r="AV1720" s="104"/>
    </row>
    <row r="1721" spans="3:48" x14ac:dyDescent="0.35">
      <c r="C1721" s="176"/>
      <c r="D1721" s="176"/>
      <c r="E1721" s="176"/>
      <c r="F1721" s="176"/>
      <c r="G1721" s="175"/>
      <c r="H1721" s="175"/>
      <c r="I1721" s="175"/>
      <c r="J1721" s="175"/>
      <c r="L1721" s="175"/>
      <c r="T1721" s="176"/>
      <c r="U1721" s="176"/>
      <c r="V1721" s="176"/>
      <c r="W1721" s="176"/>
      <c r="X1721" s="175"/>
      <c r="Y1721" s="175"/>
      <c r="Z1721" s="175"/>
      <c r="AA1721" s="175"/>
      <c r="AC1721" s="175"/>
      <c r="AL1721" s="106"/>
      <c r="AM1721" s="104"/>
      <c r="AN1721" s="104"/>
      <c r="AO1721" s="104"/>
      <c r="AP1721" s="104"/>
      <c r="AQ1721" s="104"/>
      <c r="AR1721" s="104"/>
      <c r="AS1721" s="104"/>
      <c r="AT1721" s="104"/>
      <c r="AU1721" s="104"/>
      <c r="AV1721" s="104"/>
    </row>
    <row r="1722" spans="3:48" x14ac:dyDescent="0.35">
      <c r="C1722" s="176"/>
      <c r="D1722" s="176"/>
      <c r="E1722" s="176"/>
      <c r="F1722" s="176"/>
      <c r="G1722" s="175"/>
      <c r="H1722" s="175"/>
      <c r="I1722" s="175"/>
      <c r="J1722" s="175"/>
      <c r="L1722" s="175"/>
      <c r="T1722" s="176"/>
      <c r="U1722" s="176"/>
      <c r="V1722" s="176"/>
      <c r="W1722" s="176"/>
      <c r="X1722" s="175"/>
      <c r="Y1722" s="175"/>
      <c r="Z1722" s="175"/>
      <c r="AA1722" s="175"/>
      <c r="AC1722" s="175"/>
      <c r="AL1722" s="106"/>
      <c r="AM1722" s="104"/>
      <c r="AN1722" s="104"/>
      <c r="AO1722" s="104"/>
      <c r="AP1722" s="104"/>
      <c r="AQ1722" s="104"/>
      <c r="AR1722" s="104"/>
      <c r="AS1722" s="104"/>
      <c r="AT1722" s="104"/>
      <c r="AU1722" s="104"/>
      <c r="AV1722" s="104"/>
    </row>
    <row r="1723" spans="3:48" x14ac:dyDescent="0.35">
      <c r="C1723" s="176"/>
      <c r="D1723" s="176"/>
      <c r="E1723" s="176"/>
      <c r="F1723" s="176"/>
      <c r="G1723" s="175"/>
      <c r="H1723" s="175"/>
      <c r="I1723" s="175"/>
      <c r="J1723" s="175"/>
      <c r="L1723" s="175"/>
      <c r="T1723" s="176"/>
      <c r="U1723" s="176"/>
      <c r="V1723" s="176"/>
      <c r="W1723" s="176"/>
      <c r="X1723" s="175"/>
      <c r="Y1723" s="175"/>
      <c r="Z1723" s="175"/>
      <c r="AA1723" s="175"/>
      <c r="AC1723" s="175"/>
      <c r="AL1723" s="106"/>
      <c r="AM1723" s="104"/>
      <c r="AN1723" s="104"/>
      <c r="AO1723" s="104"/>
      <c r="AP1723" s="104"/>
      <c r="AQ1723" s="104"/>
      <c r="AR1723" s="104"/>
      <c r="AS1723" s="104"/>
      <c r="AT1723" s="104"/>
      <c r="AU1723" s="104"/>
      <c r="AV1723" s="104"/>
    </row>
    <row r="1724" spans="3:48" x14ac:dyDescent="0.35">
      <c r="C1724" s="176"/>
      <c r="D1724" s="176"/>
      <c r="E1724" s="176"/>
      <c r="F1724" s="176"/>
      <c r="G1724" s="175"/>
      <c r="H1724" s="175"/>
      <c r="I1724" s="175"/>
      <c r="J1724" s="175"/>
      <c r="L1724" s="175"/>
      <c r="T1724" s="176"/>
      <c r="U1724" s="176"/>
      <c r="V1724" s="176"/>
      <c r="W1724" s="176"/>
      <c r="X1724" s="175"/>
      <c r="Y1724" s="175"/>
      <c r="Z1724" s="175"/>
      <c r="AA1724" s="175"/>
      <c r="AC1724" s="175"/>
      <c r="AL1724" s="106"/>
      <c r="AM1724" s="104"/>
      <c r="AN1724" s="104"/>
      <c r="AO1724" s="104"/>
      <c r="AP1724" s="104"/>
      <c r="AQ1724" s="104"/>
      <c r="AR1724" s="104"/>
      <c r="AS1724" s="104"/>
      <c r="AT1724" s="104"/>
      <c r="AU1724" s="104"/>
      <c r="AV1724" s="104"/>
    </row>
    <row r="1725" spans="3:48" x14ac:dyDescent="0.35">
      <c r="C1725" s="176"/>
      <c r="D1725" s="176"/>
      <c r="E1725" s="176"/>
      <c r="F1725" s="176"/>
      <c r="G1725" s="175"/>
      <c r="H1725" s="175"/>
      <c r="I1725" s="175"/>
      <c r="J1725" s="175"/>
      <c r="L1725" s="175"/>
      <c r="T1725" s="176"/>
      <c r="U1725" s="176"/>
      <c r="V1725" s="176"/>
      <c r="W1725" s="176"/>
      <c r="X1725" s="175"/>
      <c r="Y1725" s="175"/>
      <c r="Z1725" s="175"/>
      <c r="AA1725" s="175"/>
      <c r="AC1725" s="175"/>
      <c r="AL1725" s="106"/>
      <c r="AM1725" s="104"/>
      <c r="AN1725" s="104"/>
      <c r="AO1725" s="104"/>
      <c r="AP1725" s="104"/>
      <c r="AQ1725" s="104"/>
      <c r="AR1725" s="104"/>
      <c r="AS1725" s="104"/>
      <c r="AT1725" s="104"/>
      <c r="AU1725" s="104"/>
      <c r="AV1725" s="104"/>
    </row>
    <row r="1726" spans="3:48" x14ac:dyDescent="0.35">
      <c r="C1726" s="176"/>
      <c r="D1726" s="176"/>
      <c r="E1726" s="176"/>
      <c r="F1726" s="176"/>
      <c r="G1726" s="175"/>
      <c r="H1726" s="175"/>
      <c r="I1726" s="175"/>
      <c r="J1726" s="175"/>
      <c r="L1726" s="175"/>
      <c r="T1726" s="176"/>
      <c r="U1726" s="176"/>
      <c r="V1726" s="176"/>
      <c r="W1726" s="176"/>
      <c r="X1726" s="175"/>
      <c r="Y1726" s="175"/>
      <c r="Z1726" s="175"/>
      <c r="AA1726" s="175"/>
      <c r="AC1726" s="175"/>
      <c r="AL1726" s="106"/>
      <c r="AM1726" s="104"/>
      <c r="AN1726" s="104"/>
      <c r="AO1726" s="104"/>
      <c r="AP1726" s="104"/>
      <c r="AQ1726" s="104"/>
      <c r="AR1726" s="104"/>
      <c r="AS1726" s="104"/>
      <c r="AT1726" s="104"/>
      <c r="AU1726" s="104"/>
      <c r="AV1726" s="104"/>
    </row>
    <row r="1727" spans="3:48" x14ac:dyDescent="0.35">
      <c r="C1727" s="176"/>
      <c r="D1727" s="176"/>
      <c r="E1727" s="176"/>
      <c r="F1727" s="176"/>
      <c r="G1727" s="175"/>
      <c r="H1727" s="175"/>
      <c r="I1727" s="175"/>
      <c r="J1727" s="175"/>
      <c r="L1727" s="175"/>
      <c r="T1727" s="176"/>
      <c r="U1727" s="176"/>
      <c r="V1727" s="176"/>
      <c r="W1727" s="176"/>
      <c r="X1727" s="175"/>
      <c r="Y1727" s="175"/>
      <c r="Z1727" s="175"/>
      <c r="AA1727" s="175"/>
      <c r="AC1727" s="175"/>
      <c r="AL1727" s="106"/>
      <c r="AM1727" s="104"/>
      <c r="AN1727" s="104"/>
      <c r="AO1727" s="104"/>
      <c r="AP1727" s="104"/>
      <c r="AQ1727" s="104"/>
      <c r="AR1727" s="104"/>
      <c r="AS1727" s="104"/>
      <c r="AT1727" s="104"/>
      <c r="AU1727" s="104"/>
      <c r="AV1727" s="104"/>
    </row>
    <row r="1728" spans="3:48" x14ac:dyDescent="0.35">
      <c r="C1728" s="176"/>
      <c r="D1728" s="176"/>
      <c r="E1728" s="176"/>
      <c r="F1728" s="176"/>
      <c r="G1728" s="175"/>
      <c r="H1728" s="175"/>
      <c r="I1728" s="175"/>
      <c r="J1728" s="175"/>
      <c r="L1728" s="175"/>
      <c r="T1728" s="176"/>
      <c r="U1728" s="176"/>
      <c r="V1728" s="176"/>
      <c r="W1728" s="176"/>
      <c r="X1728" s="175"/>
      <c r="Y1728" s="175"/>
      <c r="Z1728" s="175"/>
      <c r="AA1728" s="175"/>
      <c r="AC1728" s="175"/>
      <c r="AL1728" s="106"/>
      <c r="AM1728" s="104"/>
      <c r="AN1728" s="104"/>
      <c r="AO1728" s="104"/>
      <c r="AP1728" s="104"/>
      <c r="AQ1728" s="104"/>
      <c r="AR1728" s="104"/>
      <c r="AS1728" s="104"/>
      <c r="AT1728" s="104"/>
      <c r="AU1728" s="104"/>
      <c r="AV1728" s="104"/>
    </row>
    <row r="1729" spans="3:48" x14ac:dyDescent="0.35">
      <c r="C1729" s="176"/>
      <c r="D1729" s="176"/>
      <c r="E1729" s="176"/>
      <c r="F1729" s="176"/>
      <c r="G1729" s="175"/>
      <c r="H1729" s="175"/>
      <c r="I1729" s="175"/>
      <c r="J1729" s="175"/>
      <c r="L1729" s="175"/>
      <c r="T1729" s="176"/>
      <c r="U1729" s="176"/>
      <c r="V1729" s="176"/>
      <c r="W1729" s="176"/>
      <c r="X1729" s="175"/>
      <c r="Y1729" s="175"/>
      <c r="Z1729" s="175"/>
      <c r="AA1729" s="175"/>
      <c r="AC1729" s="175"/>
      <c r="AL1729" s="106"/>
      <c r="AM1729" s="104"/>
      <c r="AN1729" s="104"/>
      <c r="AO1729" s="104"/>
      <c r="AP1729" s="104"/>
      <c r="AQ1729" s="104"/>
      <c r="AR1729" s="104"/>
      <c r="AS1729" s="104"/>
      <c r="AT1729" s="104"/>
      <c r="AU1729" s="104"/>
      <c r="AV1729" s="104"/>
    </row>
    <row r="1730" spans="3:48" x14ac:dyDescent="0.35">
      <c r="C1730" s="176"/>
      <c r="D1730" s="176"/>
      <c r="E1730" s="176"/>
      <c r="F1730" s="176"/>
      <c r="G1730" s="175"/>
      <c r="H1730" s="175"/>
      <c r="I1730" s="175"/>
      <c r="J1730" s="175"/>
      <c r="L1730" s="175"/>
      <c r="T1730" s="176"/>
      <c r="U1730" s="176"/>
      <c r="V1730" s="176"/>
      <c r="W1730" s="176"/>
      <c r="X1730" s="175"/>
      <c r="Y1730" s="175"/>
      <c r="Z1730" s="175"/>
      <c r="AA1730" s="175"/>
      <c r="AC1730" s="175"/>
      <c r="AL1730" s="106"/>
      <c r="AM1730" s="104"/>
      <c r="AN1730" s="104"/>
      <c r="AO1730" s="104"/>
      <c r="AP1730" s="104"/>
      <c r="AQ1730" s="104"/>
      <c r="AR1730" s="104"/>
      <c r="AS1730" s="104"/>
      <c r="AT1730" s="104"/>
      <c r="AU1730" s="104"/>
      <c r="AV1730" s="104"/>
    </row>
    <row r="1731" spans="3:48" x14ac:dyDescent="0.35">
      <c r="C1731" s="176"/>
      <c r="D1731" s="176"/>
      <c r="E1731" s="176"/>
      <c r="F1731" s="176"/>
      <c r="G1731" s="175"/>
      <c r="H1731" s="175"/>
      <c r="I1731" s="175"/>
      <c r="J1731" s="175"/>
      <c r="L1731" s="175"/>
      <c r="T1731" s="176"/>
      <c r="U1731" s="176"/>
      <c r="V1731" s="176"/>
      <c r="W1731" s="176"/>
      <c r="X1731" s="175"/>
      <c r="Y1731" s="175"/>
      <c r="Z1731" s="175"/>
      <c r="AA1731" s="175"/>
      <c r="AC1731" s="175"/>
      <c r="AL1731" s="106"/>
      <c r="AM1731" s="104"/>
      <c r="AN1731" s="104"/>
      <c r="AO1731" s="104"/>
      <c r="AP1731" s="104"/>
      <c r="AQ1731" s="104"/>
      <c r="AR1731" s="104"/>
      <c r="AS1731" s="104"/>
      <c r="AT1731" s="104"/>
      <c r="AU1731" s="104"/>
      <c r="AV1731" s="104"/>
    </row>
    <row r="1732" spans="3:48" x14ac:dyDescent="0.35">
      <c r="C1732" s="176"/>
      <c r="D1732" s="176"/>
      <c r="E1732" s="176"/>
      <c r="F1732" s="176"/>
      <c r="G1732" s="175"/>
      <c r="H1732" s="175"/>
      <c r="I1732" s="175"/>
      <c r="J1732" s="175"/>
      <c r="L1732" s="175"/>
      <c r="T1732" s="176"/>
      <c r="U1732" s="176"/>
      <c r="V1732" s="176"/>
      <c r="W1732" s="176"/>
      <c r="X1732" s="175"/>
      <c r="Y1732" s="175"/>
      <c r="Z1732" s="175"/>
      <c r="AA1732" s="175"/>
      <c r="AC1732" s="175"/>
      <c r="AL1732" s="106"/>
      <c r="AM1732" s="104"/>
      <c r="AN1732" s="104"/>
      <c r="AO1732" s="104"/>
      <c r="AP1732" s="104"/>
      <c r="AQ1732" s="104"/>
      <c r="AR1732" s="104"/>
      <c r="AS1732" s="104"/>
      <c r="AT1732" s="104"/>
      <c r="AU1732" s="104"/>
      <c r="AV1732" s="104"/>
    </row>
    <row r="1733" spans="3:48" x14ac:dyDescent="0.35">
      <c r="C1733" s="176"/>
      <c r="D1733" s="176"/>
      <c r="E1733" s="176"/>
      <c r="F1733" s="176"/>
      <c r="G1733" s="175"/>
      <c r="H1733" s="175"/>
      <c r="I1733" s="175"/>
      <c r="J1733" s="175"/>
      <c r="L1733" s="175"/>
      <c r="T1733" s="176"/>
      <c r="U1733" s="176"/>
      <c r="V1733" s="176"/>
      <c r="W1733" s="176"/>
      <c r="X1733" s="175"/>
      <c r="Y1733" s="175"/>
      <c r="Z1733" s="175"/>
      <c r="AA1733" s="175"/>
      <c r="AC1733" s="175"/>
      <c r="AL1733" s="106"/>
      <c r="AM1733" s="104"/>
      <c r="AN1733" s="104"/>
      <c r="AO1733" s="104"/>
      <c r="AP1733" s="104"/>
      <c r="AQ1733" s="104"/>
      <c r="AR1733" s="104"/>
      <c r="AS1733" s="104"/>
      <c r="AT1733" s="104"/>
      <c r="AU1733" s="104"/>
      <c r="AV1733" s="104"/>
    </row>
    <row r="1734" spans="3:48" x14ac:dyDescent="0.35">
      <c r="C1734" s="176"/>
      <c r="D1734" s="176"/>
      <c r="E1734" s="176"/>
      <c r="F1734" s="176"/>
      <c r="G1734" s="175"/>
      <c r="H1734" s="175"/>
      <c r="I1734" s="175"/>
      <c r="J1734" s="175"/>
      <c r="L1734" s="175"/>
      <c r="T1734" s="176"/>
      <c r="U1734" s="176"/>
      <c r="V1734" s="176"/>
      <c r="W1734" s="176"/>
      <c r="X1734" s="175"/>
      <c r="Y1734" s="175"/>
      <c r="Z1734" s="175"/>
      <c r="AA1734" s="175"/>
      <c r="AC1734" s="175"/>
      <c r="AL1734" s="106"/>
      <c r="AM1734" s="104"/>
      <c r="AN1734" s="104"/>
      <c r="AO1734" s="104"/>
      <c r="AP1734" s="104"/>
      <c r="AQ1734" s="104"/>
      <c r="AR1734" s="104"/>
      <c r="AS1734" s="104"/>
      <c r="AT1734" s="104"/>
      <c r="AU1734" s="104"/>
      <c r="AV1734" s="104"/>
    </row>
    <row r="1735" spans="3:48" x14ac:dyDescent="0.35">
      <c r="C1735" s="176"/>
      <c r="D1735" s="176"/>
      <c r="E1735" s="176"/>
      <c r="F1735" s="176"/>
      <c r="G1735" s="175"/>
      <c r="H1735" s="175"/>
      <c r="I1735" s="175"/>
      <c r="J1735" s="175"/>
      <c r="L1735" s="175"/>
      <c r="T1735" s="176"/>
      <c r="U1735" s="176"/>
      <c r="V1735" s="176"/>
      <c r="W1735" s="176"/>
      <c r="X1735" s="175"/>
      <c r="Y1735" s="175"/>
      <c r="Z1735" s="175"/>
      <c r="AA1735" s="175"/>
      <c r="AC1735" s="175"/>
      <c r="AL1735" s="106"/>
      <c r="AM1735" s="104"/>
      <c r="AN1735" s="104"/>
      <c r="AO1735" s="104"/>
      <c r="AP1735" s="104"/>
      <c r="AQ1735" s="104"/>
      <c r="AR1735" s="104"/>
      <c r="AS1735" s="104"/>
      <c r="AT1735" s="104"/>
      <c r="AU1735" s="104"/>
      <c r="AV1735" s="104"/>
    </row>
    <row r="1736" spans="3:48" x14ac:dyDescent="0.35">
      <c r="C1736" s="176"/>
      <c r="D1736" s="176"/>
      <c r="E1736" s="176"/>
      <c r="F1736" s="176"/>
      <c r="G1736" s="175"/>
      <c r="H1736" s="175"/>
      <c r="I1736" s="175"/>
      <c r="J1736" s="175"/>
      <c r="L1736" s="175"/>
      <c r="T1736" s="176"/>
      <c r="U1736" s="176"/>
      <c r="V1736" s="176"/>
      <c r="W1736" s="176"/>
      <c r="X1736" s="175"/>
      <c r="Y1736" s="175"/>
      <c r="Z1736" s="175"/>
      <c r="AA1736" s="175"/>
      <c r="AC1736" s="175"/>
      <c r="AL1736" s="106"/>
      <c r="AM1736" s="104"/>
      <c r="AN1736" s="104"/>
      <c r="AO1736" s="104"/>
      <c r="AP1736" s="104"/>
      <c r="AQ1736" s="104"/>
      <c r="AR1736" s="104"/>
      <c r="AS1736" s="104"/>
      <c r="AT1736" s="104"/>
      <c r="AU1736" s="104"/>
      <c r="AV1736" s="104"/>
    </row>
    <row r="1737" spans="3:48" x14ac:dyDescent="0.35">
      <c r="C1737" s="176"/>
      <c r="D1737" s="176"/>
      <c r="E1737" s="176"/>
      <c r="F1737" s="176"/>
      <c r="G1737" s="175"/>
      <c r="H1737" s="175"/>
      <c r="I1737" s="175"/>
      <c r="J1737" s="175"/>
      <c r="L1737" s="175"/>
      <c r="T1737" s="176"/>
      <c r="U1737" s="176"/>
      <c r="V1737" s="176"/>
      <c r="W1737" s="176"/>
      <c r="X1737" s="175"/>
      <c r="Y1737" s="175"/>
      <c r="Z1737" s="175"/>
      <c r="AA1737" s="175"/>
      <c r="AC1737" s="175"/>
      <c r="AL1737" s="106"/>
      <c r="AM1737" s="104"/>
      <c r="AN1737" s="104"/>
      <c r="AO1737" s="104"/>
      <c r="AP1737" s="104"/>
      <c r="AQ1737" s="104"/>
      <c r="AR1737" s="104"/>
      <c r="AS1737" s="104"/>
      <c r="AT1737" s="104"/>
      <c r="AU1737" s="104"/>
      <c r="AV1737" s="104"/>
    </row>
    <row r="1738" spans="3:48" x14ac:dyDescent="0.35">
      <c r="C1738" s="176"/>
      <c r="D1738" s="176"/>
      <c r="E1738" s="176"/>
      <c r="F1738" s="176"/>
      <c r="G1738" s="175"/>
      <c r="H1738" s="175"/>
      <c r="I1738" s="175"/>
      <c r="J1738" s="175"/>
      <c r="L1738" s="175"/>
      <c r="T1738" s="176"/>
      <c r="U1738" s="176"/>
      <c r="V1738" s="176"/>
      <c r="W1738" s="176"/>
      <c r="X1738" s="175"/>
      <c r="Y1738" s="175"/>
      <c r="Z1738" s="175"/>
      <c r="AA1738" s="175"/>
      <c r="AC1738" s="175"/>
      <c r="AL1738" s="106"/>
      <c r="AM1738" s="104"/>
      <c r="AN1738" s="104"/>
      <c r="AO1738" s="104"/>
      <c r="AP1738" s="104"/>
      <c r="AQ1738" s="104"/>
      <c r="AR1738" s="104"/>
      <c r="AS1738" s="104"/>
      <c r="AT1738" s="104"/>
      <c r="AU1738" s="104"/>
      <c r="AV1738" s="104"/>
    </row>
    <row r="1739" spans="3:48" x14ac:dyDescent="0.35">
      <c r="C1739" s="176"/>
      <c r="D1739" s="176"/>
      <c r="E1739" s="176"/>
      <c r="F1739" s="176"/>
      <c r="G1739" s="175"/>
      <c r="H1739" s="175"/>
      <c r="I1739" s="175"/>
      <c r="J1739" s="175"/>
      <c r="L1739" s="175"/>
      <c r="T1739" s="176"/>
      <c r="U1739" s="176"/>
      <c r="V1739" s="176"/>
      <c r="W1739" s="176"/>
      <c r="X1739" s="175"/>
      <c r="Y1739" s="175"/>
      <c r="Z1739" s="175"/>
      <c r="AA1739" s="175"/>
      <c r="AC1739" s="175"/>
      <c r="AL1739" s="106"/>
      <c r="AM1739" s="104"/>
      <c r="AN1739" s="104"/>
      <c r="AO1739" s="104"/>
      <c r="AP1739" s="104"/>
      <c r="AQ1739" s="104"/>
      <c r="AR1739" s="104"/>
      <c r="AS1739" s="104"/>
      <c r="AT1739" s="104"/>
      <c r="AU1739" s="104"/>
      <c r="AV1739" s="104"/>
    </row>
    <row r="1740" spans="3:48" x14ac:dyDescent="0.35">
      <c r="C1740" s="176"/>
      <c r="D1740" s="176"/>
      <c r="E1740" s="176"/>
      <c r="F1740" s="176"/>
      <c r="G1740" s="175"/>
      <c r="H1740" s="175"/>
      <c r="I1740" s="175"/>
      <c r="J1740" s="175"/>
      <c r="L1740" s="175"/>
      <c r="T1740" s="176"/>
      <c r="U1740" s="176"/>
      <c r="V1740" s="176"/>
      <c r="W1740" s="176"/>
      <c r="X1740" s="175"/>
      <c r="Y1740" s="175"/>
      <c r="Z1740" s="175"/>
      <c r="AA1740" s="175"/>
      <c r="AC1740" s="175"/>
      <c r="AL1740" s="106"/>
      <c r="AM1740" s="104"/>
      <c r="AN1740" s="104"/>
      <c r="AO1740" s="104"/>
      <c r="AP1740" s="104"/>
      <c r="AQ1740" s="104"/>
      <c r="AR1740" s="104"/>
      <c r="AS1740" s="104"/>
      <c r="AT1740" s="104"/>
      <c r="AU1740" s="104"/>
      <c r="AV1740" s="104"/>
    </row>
    <row r="1741" spans="3:48" x14ac:dyDescent="0.35">
      <c r="C1741" s="176"/>
      <c r="D1741" s="176"/>
      <c r="E1741" s="176"/>
      <c r="F1741" s="176"/>
      <c r="G1741" s="175"/>
      <c r="H1741" s="175"/>
      <c r="I1741" s="175"/>
      <c r="J1741" s="175"/>
      <c r="L1741" s="175"/>
      <c r="T1741" s="176"/>
      <c r="U1741" s="176"/>
      <c r="V1741" s="176"/>
      <c r="W1741" s="176"/>
      <c r="X1741" s="175"/>
      <c r="Y1741" s="175"/>
      <c r="Z1741" s="175"/>
      <c r="AA1741" s="175"/>
      <c r="AC1741" s="175"/>
      <c r="AL1741" s="106"/>
      <c r="AM1741" s="104"/>
      <c r="AN1741" s="104"/>
      <c r="AO1741" s="104"/>
      <c r="AP1741" s="104"/>
      <c r="AQ1741" s="104"/>
      <c r="AR1741" s="104"/>
      <c r="AS1741" s="104"/>
      <c r="AT1741" s="104"/>
      <c r="AU1741" s="104"/>
      <c r="AV1741" s="104"/>
    </row>
    <row r="1742" spans="3:48" x14ac:dyDescent="0.35">
      <c r="C1742" s="176"/>
      <c r="D1742" s="176"/>
      <c r="E1742" s="176"/>
      <c r="F1742" s="176"/>
      <c r="G1742" s="175"/>
      <c r="H1742" s="175"/>
      <c r="I1742" s="175"/>
      <c r="J1742" s="175"/>
      <c r="L1742" s="175"/>
      <c r="T1742" s="176"/>
      <c r="U1742" s="176"/>
      <c r="V1742" s="176"/>
      <c r="W1742" s="176"/>
      <c r="X1742" s="175"/>
      <c r="Y1742" s="175"/>
      <c r="Z1742" s="175"/>
      <c r="AA1742" s="175"/>
      <c r="AC1742" s="175"/>
      <c r="AL1742" s="106"/>
      <c r="AM1742" s="104"/>
      <c r="AN1742" s="104"/>
      <c r="AO1742" s="104"/>
      <c r="AP1742" s="104"/>
      <c r="AQ1742" s="104"/>
      <c r="AR1742" s="104"/>
      <c r="AS1742" s="104"/>
      <c r="AT1742" s="104"/>
      <c r="AU1742" s="104"/>
      <c r="AV1742" s="104"/>
    </row>
    <row r="1743" spans="3:48" x14ac:dyDescent="0.35">
      <c r="C1743" s="176"/>
      <c r="D1743" s="176"/>
      <c r="E1743" s="176"/>
      <c r="F1743" s="176"/>
      <c r="G1743" s="175"/>
      <c r="H1743" s="175"/>
      <c r="I1743" s="175"/>
      <c r="J1743" s="175"/>
      <c r="L1743" s="175"/>
      <c r="T1743" s="176"/>
      <c r="U1743" s="176"/>
      <c r="V1743" s="176"/>
      <c r="W1743" s="176"/>
      <c r="X1743" s="175"/>
      <c r="Y1743" s="175"/>
      <c r="Z1743" s="175"/>
      <c r="AA1743" s="175"/>
      <c r="AC1743" s="175"/>
      <c r="AL1743" s="106"/>
      <c r="AM1743" s="104"/>
      <c r="AN1743" s="104"/>
      <c r="AO1743" s="104"/>
      <c r="AP1743" s="104"/>
      <c r="AQ1743" s="104"/>
      <c r="AR1743" s="104"/>
      <c r="AS1743" s="104"/>
      <c r="AT1743" s="104"/>
      <c r="AU1743" s="104"/>
      <c r="AV1743" s="104"/>
    </row>
    <row r="1744" spans="3:48" x14ac:dyDescent="0.35">
      <c r="C1744" s="176"/>
      <c r="D1744" s="176"/>
      <c r="E1744" s="176"/>
      <c r="F1744" s="176"/>
      <c r="G1744" s="175"/>
      <c r="H1744" s="175"/>
      <c r="I1744" s="175"/>
      <c r="J1744" s="175"/>
      <c r="L1744" s="175"/>
      <c r="T1744" s="176"/>
      <c r="U1744" s="176"/>
      <c r="V1744" s="176"/>
      <c r="W1744" s="176"/>
      <c r="X1744" s="175"/>
      <c r="Y1744" s="175"/>
      <c r="Z1744" s="175"/>
      <c r="AA1744" s="175"/>
      <c r="AC1744" s="175"/>
      <c r="AL1744" s="106"/>
      <c r="AM1744" s="104"/>
      <c r="AN1744" s="104"/>
      <c r="AO1744" s="104"/>
      <c r="AP1744" s="104"/>
      <c r="AQ1744" s="104"/>
      <c r="AR1744" s="104"/>
      <c r="AS1744" s="104"/>
      <c r="AT1744" s="104"/>
      <c r="AU1744" s="104"/>
      <c r="AV1744" s="104"/>
    </row>
    <row r="1745" spans="3:48" x14ac:dyDescent="0.35">
      <c r="C1745" s="176"/>
      <c r="D1745" s="176"/>
      <c r="E1745" s="176"/>
      <c r="F1745" s="176"/>
      <c r="G1745" s="175"/>
      <c r="H1745" s="175"/>
      <c r="I1745" s="175"/>
      <c r="J1745" s="175"/>
      <c r="L1745" s="175"/>
      <c r="T1745" s="176"/>
      <c r="U1745" s="176"/>
      <c r="V1745" s="176"/>
      <c r="W1745" s="176"/>
      <c r="X1745" s="175"/>
      <c r="Y1745" s="175"/>
      <c r="Z1745" s="175"/>
      <c r="AA1745" s="175"/>
      <c r="AC1745" s="175"/>
      <c r="AL1745" s="106"/>
      <c r="AM1745" s="104"/>
      <c r="AN1745" s="104"/>
      <c r="AO1745" s="104"/>
      <c r="AP1745" s="104"/>
      <c r="AQ1745" s="104"/>
      <c r="AR1745" s="104"/>
      <c r="AS1745" s="104"/>
      <c r="AT1745" s="104"/>
      <c r="AU1745" s="104"/>
      <c r="AV1745" s="104"/>
    </row>
    <row r="1746" spans="3:48" x14ac:dyDescent="0.35">
      <c r="C1746" s="176"/>
      <c r="D1746" s="176"/>
      <c r="E1746" s="176"/>
      <c r="F1746" s="176"/>
      <c r="G1746" s="175"/>
      <c r="H1746" s="175"/>
      <c r="I1746" s="175"/>
      <c r="J1746" s="175"/>
      <c r="L1746" s="175"/>
      <c r="T1746" s="176"/>
      <c r="U1746" s="176"/>
      <c r="V1746" s="176"/>
      <c r="W1746" s="176"/>
      <c r="X1746" s="175"/>
      <c r="Y1746" s="175"/>
      <c r="Z1746" s="175"/>
      <c r="AA1746" s="175"/>
      <c r="AC1746" s="175"/>
      <c r="AL1746" s="106"/>
      <c r="AM1746" s="104"/>
      <c r="AN1746" s="104"/>
      <c r="AO1746" s="104"/>
      <c r="AP1746" s="104"/>
      <c r="AQ1746" s="104"/>
      <c r="AR1746" s="104"/>
      <c r="AS1746" s="104"/>
      <c r="AT1746" s="104"/>
      <c r="AU1746" s="104"/>
      <c r="AV1746" s="104"/>
    </row>
    <row r="1747" spans="3:48" x14ac:dyDescent="0.35">
      <c r="C1747" s="176"/>
      <c r="D1747" s="176"/>
      <c r="E1747" s="176"/>
      <c r="F1747" s="176"/>
      <c r="G1747" s="175"/>
      <c r="H1747" s="175"/>
      <c r="I1747" s="175"/>
      <c r="J1747" s="175"/>
      <c r="L1747" s="175"/>
      <c r="T1747" s="176"/>
      <c r="U1747" s="176"/>
      <c r="V1747" s="176"/>
      <c r="W1747" s="176"/>
      <c r="X1747" s="175"/>
      <c r="Y1747" s="175"/>
      <c r="Z1747" s="175"/>
      <c r="AA1747" s="175"/>
      <c r="AC1747" s="175"/>
      <c r="AL1747" s="106"/>
      <c r="AM1747" s="104"/>
      <c r="AN1747" s="104"/>
      <c r="AO1747" s="104"/>
      <c r="AP1747" s="104"/>
      <c r="AQ1747" s="104"/>
      <c r="AR1747" s="104"/>
      <c r="AS1747" s="104"/>
      <c r="AT1747" s="104"/>
      <c r="AU1747" s="104"/>
      <c r="AV1747" s="104"/>
    </row>
    <row r="1748" spans="3:48" x14ac:dyDescent="0.35">
      <c r="C1748" s="176"/>
      <c r="D1748" s="176"/>
      <c r="E1748" s="176"/>
      <c r="F1748" s="176"/>
      <c r="G1748" s="175"/>
      <c r="H1748" s="175"/>
      <c r="I1748" s="175"/>
      <c r="J1748" s="175"/>
      <c r="L1748" s="175"/>
      <c r="T1748" s="176"/>
      <c r="U1748" s="176"/>
      <c r="V1748" s="176"/>
      <c r="W1748" s="176"/>
      <c r="X1748" s="175"/>
      <c r="Y1748" s="175"/>
      <c r="Z1748" s="175"/>
      <c r="AA1748" s="175"/>
      <c r="AC1748" s="175"/>
      <c r="AL1748" s="106"/>
      <c r="AM1748" s="104"/>
      <c r="AN1748" s="104"/>
      <c r="AO1748" s="104"/>
      <c r="AP1748" s="104"/>
      <c r="AQ1748" s="104"/>
      <c r="AR1748" s="104"/>
      <c r="AS1748" s="104"/>
      <c r="AT1748" s="104"/>
      <c r="AU1748" s="104"/>
      <c r="AV1748" s="104"/>
    </row>
    <row r="1749" spans="3:48" x14ac:dyDescent="0.35">
      <c r="C1749" s="176"/>
      <c r="D1749" s="176"/>
      <c r="E1749" s="176"/>
      <c r="F1749" s="176"/>
      <c r="G1749" s="175"/>
      <c r="H1749" s="175"/>
      <c r="I1749" s="175"/>
      <c r="J1749" s="175"/>
      <c r="L1749" s="175"/>
      <c r="T1749" s="176"/>
      <c r="U1749" s="176"/>
      <c r="V1749" s="176"/>
      <c r="W1749" s="176"/>
      <c r="X1749" s="175"/>
      <c r="Y1749" s="175"/>
      <c r="Z1749" s="175"/>
      <c r="AA1749" s="175"/>
      <c r="AC1749" s="175"/>
      <c r="AL1749" s="106"/>
      <c r="AM1749" s="104"/>
      <c r="AN1749" s="104"/>
      <c r="AO1749" s="104"/>
      <c r="AP1749" s="104"/>
      <c r="AQ1749" s="104"/>
      <c r="AR1749" s="104"/>
      <c r="AS1749" s="104"/>
      <c r="AT1749" s="104"/>
      <c r="AU1749" s="104"/>
      <c r="AV1749" s="104"/>
    </row>
    <row r="1750" spans="3:48" x14ac:dyDescent="0.35">
      <c r="C1750" s="176"/>
      <c r="D1750" s="176"/>
      <c r="E1750" s="176"/>
      <c r="F1750" s="176"/>
      <c r="G1750" s="175"/>
      <c r="H1750" s="175"/>
      <c r="I1750" s="175"/>
      <c r="J1750" s="175"/>
      <c r="L1750" s="175"/>
      <c r="T1750" s="176"/>
      <c r="U1750" s="176"/>
      <c r="V1750" s="176"/>
      <c r="W1750" s="176"/>
      <c r="X1750" s="175"/>
      <c r="Y1750" s="175"/>
      <c r="Z1750" s="175"/>
      <c r="AA1750" s="175"/>
      <c r="AC1750" s="175"/>
      <c r="AL1750" s="106"/>
      <c r="AM1750" s="104"/>
      <c r="AN1750" s="104"/>
      <c r="AO1750" s="104"/>
      <c r="AP1750" s="104"/>
      <c r="AQ1750" s="104"/>
      <c r="AR1750" s="104"/>
      <c r="AS1750" s="104"/>
      <c r="AT1750" s="104"/>
      <c r="AU1750" s="104"/>
      <c r="AV1750" s="104"/>
    </row>
    <row r="1751" spans="3:48" x14ac:dyDescent="0.35">
      <c r="C1751" s="176"/>
      <c r="D1751" s="176"/>
      <c r="E1751" s="176"/>
      <c r="F1751" s="176"/>
      <c r="G1751" s="175"/>
      <c r="H1751" s="175"/>
      <c r="I1751" s="175"/>
      <c r="J1751" s="175"/>
      <c r="L1751" s="175"/>
      <c r="T1751" s="176"/>
      <c r="U1751" s="176"/>
      <c r="V1751" s="176"/>
      <c r="W1751" s="176"/>
      <c r="X1751" s="175"/>
      <c r="Y1751" s="175"/>
      <c r="Z1751" s="175"/>
      <c r="AA1751" s="175"/>
      <c r="AC1751" s="175"/>
      <c r="AL1751" s="106"/>
      <c r="AM1751" s="104"/>
      <c r="AN1751" s="104"/>
      <c r="AO1751" s="104"/>
      <c r="AP1751" s="104"/>
      <c r="AQ1751" s="104"/>
      <c r="AR1751" s="104"/>
      <c r="AS1751" s="104"/>
      <c r="AT1751" s="104"/>
      <c r="AU1751" s="104"/>
      <c r="AV1751" s="104"/>
    </row>
    <row r="1752" spans="3:48" x14ac:dyDescent="0.35">
      <c r="C1752" s="176"/>
      <c r="D1752" s="176"/>
      <c r="E1752" s="176"/>
      <c r="F1752" s="176"/>
      <c r="G1752" s="175"/>
      <c r="H1752" s="175"/>
      <c r="I1752" s="175"/>
      <c r="J1752" s="175"/>
      <c r="L1752" s="175"/>
      <c r="T1752" s="176"/>
      <c r="U1752" s="176"/>
      <c r="V1752" s="176"/>
      <c r="W1752" s="176"/>
      <c r="X1752" s="175"/>
      <c r="Y1752" s="175"/>
      <c r="Z1752" s="175"/>
      <c r="AA1752" s="175"/>
      <c r="AC1752" s="175"/>
      <c r="AL1752" s="106"/>
      <c r="AM1752" s="104"/>
      <c r="AN1752" s="104"/>
      <c r="AO1752" s="104"/>
      <c r="AP1752" s="104"/>
      <c r="AQ1752" s="104"/>
      <c r="AR1752" s="104"/>
      <c r="AS1752" s="104"/>
      <c r="AT1752" s="104"/>
      <c r="AU1752" s="104"/>
      <c r="AV1752" s="104"/>
    </row>
    <row r="1753" spans="3:48" x14ac:dyDescent="0.35">
      <c r="C1753" s="176"/>
      <c r="D1753" s="176"/>
      <c r="E1753" s="176"/>
      <c r="F1753" s="176"/>
      <c r="G1753" s="175"/>
      <c r="H1753" s="175"/>
      <c r="I1753" s="175"/>
      <c r="J1753" s="175"/>
      <c r="L1753" s="175"/>
      <c r="T1753" s="176"/>
      <c r="U1753" s="176"/>
      <c r="V1753" s="176"/>
      <c r="W1753" s="176"/>
      <c r="X1753" s="175"/>
      <c r="Y1753" s="175"/>
      <c r="Z1753" s="175"/>
      <c r="AA1753" s="175"/>
      <c r="AC1753" s="175"/>
      <c r="AL1753" s="106"/>
      <c r="AM1753" s="104"/>
      <c r="AN1753" s="104"/>
      <c r="AO1753" s="104"/>
      <c r="AP1753" s="104"/>
      <c r="AQ1753" s="104"/>
      <c r="AR1753" s="104"/>
      <c r="AS1753" s="104"/>
      <c r="AT1753" s="104"/>
      <c r="AU1753" s="104"/>
      <c r="AV1753" s="104"/>
    </row>
    <row r="1754" spans="3:48" x14ac:dyDescent="0.35">
      <c r="C1754" s="176"/>
      <c r="D1754" s="176"/>
      <c r="E1754" s="176"/>
      <c r="F1754" s="176"/>
      <c r="G1754" s="175"/>
      <c r="H1754" s="175"/>
      <c r="I1754" s="175"/>
      <c r="J1754" s="175"/>
      <c r="L1754" s="175"/>
      <c r="T1754" s="176"/>
      <c r="U1754" s="176"/>
      <c r="V1754" s="176"/>
      <c r="W1754" s="176"/>
      <c r="X1754" s="175"/>
      <c r="Y1754" s="175"/>
      <c r="Z1754" s="175"/>
      <c r="AA1754" s="175"/>
      <c r="AC1754" s="175"/>
      <c r="AL1754" s="106"/>
      <c r="AM1754" s="104"/>
      <c r="AN1754" s="104"/>
      <c r="AO1754" s="104"/>
      <c r="AP1754" s="104"/>
      <c r="AQ1754" s="104"/>
      <c r="AR1754" s="104"/>
      <c r="AS1754" s="104"/>
      <c r="AT1754" s="104"/>
      <c r="AU1754" s="104"/>
      <c r="AV1754" s="104"/>
    </row>
    <row r="1755" spans="3:48" x14ac:dyDescent="0.35">
      <c r="C1755" s="176"/>
      <c r="D1755" s="176"/>
      <c r="E1755" s="176"/>
      <c r="F1755" s="176"/>
      <c r="G1755" s="175"/>
      <c r="H1755" s="175"/>
      <c r="I1755" s="175"/>
      <c r="J1755" s="175"/>
      <c r="L1755" s="175"/>
      <c r="T1755" s="176"/>
      <c r="U1755" s="176"/>
      <c r="V1755" s="176"/>
      <c r="W1755" s="176"/>
      <c r="X1755" s="175"/>
      <c r="Y1755" s="175"/>
      <c r="Z1755" s="175"/>
      <c r="AA1755" s="175"/>
      <c r="AC1755" s="175"/>
      <c r="AL1755" s="106"/>
      <c r="AM1755" s="104"/>
      <c r="AN1755" s="104"/>
      <c r="AO1755" s="104"/>
      <c r="AP1755" s="104"/>
      <c r="AQ1755" s="104"/>
      <c r="AR1755" s="104"/>
      <c r="AS1755" s="104"/>
      <c r="AT1755" s="104"/>
      <c r="AU1755" s="104"/>
      <c r="AV1755" s="104"/>
    </row>
    <row r="1756" spans="3:48" x14ac:dyDescent="0.35">
      <c r="C1756" s="176"/>
      <c r="D1756" s="176"/>
      <c r="E1756" s="176"/>
      <c r="F1756" s="176"/>
      <c r="G1756" s="175"/>
      <c r="H1756" s="175"/>
      <c r="I1756" s="175"/>
      <c r="J1756" s="175"/>
      <c r="L1756" s="175"/>
      <c r="T1756" s="176"/>
      <c r="U1756" s="176"/>
      <c r="V1756" s="176"/>
      <c r="W1756" s="176"/>
      <c r="X1756" s="175"/>
      <c r="Y1756" s="175"/>
      <c r="Z1756" s="175"/>
      <c r="AA1756" s="175"/>
      <c r="AC1756" s="175"/>
      <c r="AL1756" s="106"/>
      <c r="AM1756" s="104"/>
      <c r="AN1756" s="104"/>
      <c r="AO1756" s="104"/>
      <c r="AP1756" s="104"/>
      <c r="AQ1756" s="104"/>
      <c r="AR1756" s="104"/>
      <c r="AS1756" s="104"/>
      <c r="AT1756" s="104"/>
      <c r="AU1756" s="104"/>
      <c r="AV1756" s="104"/>
    </row>
    <row r="1757" spans="3:48" x14ac:dyDescent="0.35">
      <c r="C1757" s="176"/>
      <c r="D1757" s="176"/>
      <c r="E1757" s="176"/>
      <c r="F1757" s="176"/>
      <c r="G1757" s="175"/>
      <c r="H1757" s="175"/>
      <c r="I1757" s="175"/>
      <c r="J1757" s="175"/>
      <c r="L1757" s="175"/>
      <c r="T1757" s="176"/>
      <c r="U1757" s="176"/>
      <c r="V1757" s="176"/>
      <c r="W1757" s="176"/>
      <c r="X1757" s="175"/>
      <c r="Y1757" s="175"/>
      <c r="Z1757" s="175"/>
      <c r="AA1757" s="175"/>
      <c r="AC1757" s="175"/>
      <c r="AL1757" s="106"/>
      <c r="AM1757" s="104"/>
      <c r="AN1757" s="104"/>
      <c r="AO1757" s="104"/>
      <c r="AP1757" s="104"/>
      <c r="AQ1757" s="104"/>
      <c r="AR1757" s="104"/>
      <c r="AS1757" s="104"/>
      <c r="AT1757" s="104"/>
      <c r="AU1757" s="104"/>
      <c r="AV1757" s="104"/>
    </row>
    <row r="1758" spans="3:48" x14ac:dyDescent="0.35">
      <c r="C1758" s="176"/>
      <c r="D1758" s="176"/>
      <c r="E1758" s="176"/>
      <c r="F1758" s="176"/>
      <c r="G1758" s="175"/>
      <c r="H1758" s="175"/>
      <c r="I1758" s="175"/>
      <c r="J1758" s="175"/>
      <c r="L1758" s="175"/>
      <c r="T1758" s="176"/>
      <c r="U1758" s="176"/>
      <c r="V1758" s="176"/>
      <c r="W1758" s="176"/>
      <c r="X1758" s="175"/>
      <c r="Y1758" s="175"/>
      <c r="Z1758" s="175"/>
      <c r="AA1758" s="175"/>
      <c r="AC1758" s="175"/>
      <c r="AL1758" s="106"/>
      <c r="AM1758" s="104"/>
      <c r="AN1758" s="104"/>
      <c r="AO1758" s="104"/>
      <c r="AP1758" s="104"/>
      <c r="AQ1758" s="104"/>
      <c r="AR1758" s="104"/>
      <c r="AS1758" s="104"/>
      <c r="AT1758" s="104"/>
      <c r="AU1758" s="104"/>
      <c r="AV1758" s="104"/>
    </row>
    <row r="1759" spans="3:48" x14ac:dyDescent="0.35">
      <c r="C1759" s="176"/>
      <c r="D1759" s="176"/>
      <c r="E1759" s="176"/>
      <c r="F1759" s="176"/>
      <c r="G1759" s="175"/>
      <c r="H1759" s="175"/>
      <c r="I1759" s="175"/>
      <c r="J1759" s="175"/>
      <c r="L1759" s="175"/>
      <c r="T1759" s="176"/>
      <c r="U1759" s="176"/>
      <c r="V1759" s="176"/>
      <c r="W1759" s="176"/>
      <c r="X1759" s="175"/>
      <c r="Y1759" s="175"/>
      <c r="Z1759" s="175"/>
      <c r="AA1759" s="175"/>
      <c r="AC1759" s="175"/>
      <c r="AL1759" s="106"/>
      <c r="AM1759" s="104"/>
      <c r="AN1759" s="104"/>
      <c r="AO1759" s="104"/>
      <c r="AP1759" s="104"/>
      <c r="AQ1759" s="104"/>
      <c r="AR1759" s="104"/>
      <c r="AS1759" s="104"/>
      <c r="AT1759" s="104"/>
      <c r="AU1759" s="104"/>
      <c r="AV1759" s="104"/>
    </row>
    <row r="1760" spans="3:48" x14ac:dyDescent="0.35">
      <c r="C1760" s="176"/>
      <c r="D1760" s="176"/>
      <c r="E1760" s="176"/>
      <c r="F1760" s="176"/>
      <c r="G1760" s="175"/>
      <c r="H1760" s="175"/>
      <c r="I1760" s="175"/>
      <c r="J1760" s="175"/>
      <c r="L1760" s="175"/>
      <c r="T1760" s="176"/>
      <c r="U1760" s="176"/>
      <c r="V1760" s="176"/>
      <c r="W1760" s="176"/>
      <c r="X1760" s="175"/>
      <c r="Y1760" s="175"/>
      <c r="Z1760" s="175"/>
      <c r="AA1760" s="175"/>
      <c r="AC1760" s="175"/>
      <c r="AL1760" s="106"/>
      <c r="AM1760" s="104"/>
      <c r="AN1760" s="104"/>
      <c r="AO1760" s="104"/>
      <c r="AP1760" s="104"/>
      <c r="AQ1760" s="104"/>
      <c r="AR1760" s="104"/>
      <c r="AS1760" s="104"/>
      <c r="AT1760" s="104"/>
      <c r="AU1760" s="104"/>
      <c r="AV1760" s="104"/>
    </row>
    <row r="1761" spans="3:48" x14ac:dyDescent="0.35">
      <c r="C1761" s="176"/>
      <c r="D1761" s="176"/>
      <c r="E1761" s="176"/>
      <c r="F1761" s="176"/>
      <c r="G1761" s="175"/>
      <c r="H1761" s="175"/>
      <c r="I1761" s="175"/>
      <c r="J1761" s="175"/>
      <c r="L1761" s="175"/>
      <c r="T1761" s="176"/>
      <c r="U1761" s="176"/>
      <c r="V1761" s="176"/>
      <c r="W1761" s="176"/>
      <c r="X1761" s="175"/>
      <c r="Y1761" s="175"/>
      <c r="Z1761" s="175"/>
      <c r="AA1761" s="175"/>
      <c r="AC1761" s="175"/>
      <c r="AL1761" s="106"/>
      <c r="AM1761" s="104"/>
      <c r="AN1761" s="104"/>
      <c r="AO1761" s="104"/>
      <c r="AP1761" s="104"/>
      <c r="AQ1761" s="104"/>
      <c r="AR1761" s="104"/>
      <c r="AS1761" s="104"/>
      <c r="AT1761" s="104"/>
      <c r="AU1761" s="104"/>
      <c r="AV1761" s="104"/>
    </row>
    <row r="1762" spans="3:48" x14ac:dyDescent="0.35">
      <c r="C1762" s="176"/>
      <c r="D1762" s="176"/>
      <c r="E1762" s="176"/>
      <c r="F1762" s="176"/>
      <c r="G1762" s="175"/>
      <c r="H1762" s="175"/>
      <c r="I1762" s="175"/>
      <c r="J1762" s="175"/>
      <c r="L1762" s="175"/>
      <c r="T1762" s="176"/>
      <c r="U1762" s="176"/>
      <c r="V1762" s="176"/>
      <c r="W1762" s="176"/>
      <c r="X1762" s="175"/>
      <c r="Y1762" s="175"/>
      <c r="Z1762" s="175"/>
      <c r="AA1762" s="175"/>
      <c r="AC1762" s="175"/>
      <c r="AL1762" s="106"/>
      <c r="AM1762" s="104"/>
      <c r="AN1762" s="104"/>
      <c r="AO1762" s="104"/>
      <c r="AP1762" s="104"/>
      <c r="AQ1762" s="104"/>
      <c r="AR1762" s="104"/>
      <c r="AS1762" s="104"/>
      <c r="AT1762" s="104"/>
      <c r="AU1762" s="104"/>
      <c r="AV1762" s="104"/>
    </row>
    <row r="1763" spans="3:48" x14ac:dyDescent="0.35">
      <c r="C1763" s="176"/>
      <c r="D1763" s="176"/>
      <c r="E1763" s="176"/>
      <c r="F1763" s="176"/>
      <c r="G1763" s="175"/>
      <c r="H1763" s="175"/>
      <c r="I1763" s="175"/>
      <c r="J1763" s="175"/>
      <c r="L1763" s="175"/>
      <c r="T1763" s="176"/>
      <c r="U1763" s="176"/>
      <c r="V1763" s="176"/>
      <c r="W1763" s="176"/>
      <c r="X1763" s="175"/>
      <c r="Y1763" s="175"/>
      <c r="Z1763" s="175"/>
      <c r="AA1763" s="175"/>
      <c r="AC1763" s="175"/>
      <c r="AL1763" s="106"/>
      <c r="AM1763" s="104"/>
      <c r="AN1763" s="104"/>
      <c r="AO1763" s="104"/>
      <c r="AP1763" s="104"/>
      <c r="AQ1763" s="104"/>
      <c r="AR1763" s="104"/>
      <c r="AS1763" s="104"/>
      <c r="AT1763" s="104"/>
      <c r="AU1763" s="104"/>
      <c r="AV1763" s="104"/>
    </row>
    <row r="1764" spans="3:48" x14ac:dyDescent="0.35">
      <c r="C1764" s="176"/>
      <c r="D1764" s="176"/>
      <c r="E1764" s="176"/>
      <c r="F1764" s="176"/>
      <c r="G1764" s="175"/>
      <c r="H1764" s="175"/>
      <c r="I1764" s="175"/>
      <c r="J1764" s="175"/>
      <c r="L1764" s="175"/>
      <c r="T1764" s="176"/>
      <c r="U1764" s="176"/>
      <c r="V1764" s="176"/>
      <c r="W1764" s="176"/>
      <c r="X1764" s="175"/>
      <c r="Y1764" s="175"/>
      <c r="Z1764" s="175"/>
      <c r="AA1764" s="175"/>
      <c r="AC1764" s="175"/>
      <c r="AL1764" s="106"/>
      <c r="AM1764" s="104"/>
      <c r="AN1764" s="104"/>
      <c r="AO1764" s="104"/>
      <c r="AP1764" s="104"/>
      <c r="AQ1764" s="104"/>
      <c r="AR1764" s="104"/>
      <c r="AS1764" s="104"/>
      <c r="AT1764" s="104"/>
      <c r="AU1764" s="104"/>
      <c r="AV1764" s="104"/>
    </row>
    <row r="1765" spans="3:48" x14ac:dyDescent="0.35">
      <c r="C1765" s="176"/>
      <c r="D1765" s="176"/>
      <c r="E1765" s="176"/>
      <c r="F1765" s="176"/>
      <c r="G1765" s="175"/>
      <c r="H1765" s="175"/>
      <c r="I1765" s="175"/>
      <c r="J1765" s="175"/>
      <c r="L1765" s="175"/>
      <c r="T1765" s="176"/>
      <c r="U1765" s="176"/>
      <c r="V1765" s="176"/>
      <c r="W1765" s="176"/>
      <c r="X1765" s="175"/>
      <c r="Y1765" s="175"/>
      <c r="Z1765" s="175"/>
      <c r="AA1765" s="175"/>
      <c r="AC1765" s="175"/>
      <c r="AL1765" s="106"/>
      <c r="AM1765" s="104"/>
      <c r="AN1765" s="104"/>
      <c r="AO1765" s="104"/>
      <c r="AP1765" s="104"/>
      <c r="AQ1765" s="104"/>
      <c r="AR1765" s="104"/>
      <c r="AS1765" s="104"/>
      <c r="AT1765" s="104"/>
      <c r="AU1765" s="104"/>
      <c r="AV1765" s="104"/>
    </row>
    <row r="1766" spans="3:48" x14ac:dyDescent="0.35">
      <c r="C1766" s="176"/>
      <c r="D1766" s="176"/>
      <c r="E1766" s="176"/>
      <c r="F1766" s="176"/>
      <c r="G1766" s="175"/>
      <c r="H1766" s="175"/>
      <c r="I1766" s="175"/>
      <c r="J1766" s="175"/>
      <c r="L1766" s="175"/>
      <c r="T1766" s="176"/>
      <c r="U1766" s="176"/>
      <c r="V1766" s="176"/>
      <c r="W1766" s="176"/>
      <c r="X1766" s="175"/>
      <c r="Y1766" s="175"/>
      <c r="Z1766" s="175"/>
      <c r="AA1766" s="175"/>
      <c r="AC1766" s="175"/>
      <c r="AL1766" s="106"/>
      <c r="AM1766" s="104"/>
      <c r="AN1766" s="104"/>
      <c r="AO1766" s="104"/>
      <c r="AP1766" s="104"/>
      <c r="AQ1766" s="104"/>
      <c r="AR1766" s="104"/>
      <c r="AS1766" s="104"/>
      <c r="AT1766" s="104"/>
      <c r="AU1766" s="104"/>
      <c r="AV1766" s="104"/>
    </row>
    <row r="1767" spans="3:48" x14ac:dyDescent="0.35">
      <c r="C1767" s="176"/>
      <c r="D1767" s="176"/>
      <c r="E1767" s="176"/>
      <c r="F1767" s="176"/>
      <c r="G1767" s="175"/>
      <c r="H1767" s="175"/>
      <c r="I1767" s="175"/>
      <c r="J1767" s="175"/>
      <c r="L1767" s="175"/>
      <c r="T1767" s="176"/>
      <c r="U1767" s="176"/>
      <c r="V1767" s="176"/>
      <c r="W1767" s="176"/>
      <c r="X1767" s="175"/>
      <c r="Y1767" s="175"/>
      <c r="Z1767" s="175"/>
      <c r="AA1767" s="175"/>
      <c r="AC1767" s="175"/>
      <c r="AL1767" s="106"/>
      <c r="AM1767" s="104"/>
      <c r="AN1767" s="104"/>
      <c r="AO1767" s="104"/>
      <c r="AP1767" s="104"/>
      <c r="AQ1767" s="104"/>
      <c r="AR1767" s="104"/>
      <c r="AS1767" s="104"/>
      <c r="AT1767" s="104"/>
      <c r="AU1767" s="104"/>
      <c r="AV1767" s="104"/>
    </row>
    <row r="1768" spans="3:48" x14ac:dyDescent="0.35">
      <c r="C1768" s="176"/>
      <c r="D1768" s="176"/>
      <c r="E1768" s="176"/>
      <c r="F1768" s="176"/>
      <c r="G1768" s="175"/>
      <c r="H1768" s="175"/>
      <c r="I1768" s="175"/>
      <c r="J1768" s="175"/>
      <c r="L1768" s="175"/>
      <c r="T1768" s="176"/>
      <c r="U1768" s="176"/>
      <c r="V1768" s="176"/>
      <c r="W1768" s="176"/>
      <c r="X1768" s="175"/>
      <c r="Y1768" s="175"/>
      <c r="Z1768" s="175"/>
      <c r="AA1768" s="175"/>
      <c r="AC1768" s="175"/>
      <c r="AL1768" s="106"/>
      <c r="AM1768" s="104"/>
      <c r="AN1768" s="104"/>
      <c r="AO1768" s="104"/>
      <c r="AP1768" s="104"/>
      <c r="AQ1768" s="104"/>
      <c r="AR1768" s="104"/>
      <c r="AS1768" s="104"/>
      <c r="AT1768" s="104"/>
      <c r="AU1768" s="104"/>
      <c r="AV1768" s="104"/>
    </row>
    <row r="1769" spans="3:48" x14ac:dyDescent="0.35">
      <c r="C1769" s="176"/>
      <c r="D1769" s="176"/>
      <c r="E1769" s="176"/>
      <c r="F1769" s="176"/>
      <c r="G1769" s="175"/>
      <c r="H1769" s="175"/>
      <c r="I1769" s="175"/>
      <c r="J1769" s="175"/>
      <c r="L1769" s="175"/>
      <c r="T1769" s="176"/>
      <c r="U1769" s="176"/>
      <c r="V1769" s="176"/>
      <c r="W1769" s="176"/>
      <c r="X1769" s="175"/>
      <c r="Y1769" s="175"/>
      <c r="Z1769" s="175"/>
      <c r="AA1769" s="175"/>
      <c r="AC1769" s="175"/>
      <c r="AL1769" s="106"/>
      <c r="AM1769" s="104"/>
      <c r="AN1769" s="104"/>
      <c r="AO1769" s="104"/>
      <c r="AP1769" s="104"/>
      <c r="AQ1769" s="104"/>
      <c r="AR1769" s="104"/>
      <c r="AS1769" s="104"/>
      <c r="AT1769" s="104"/>
      <c r="AU1769" s="104"/>
      <c r="AV1769" s="104"/>
    </row>
    <row r="1770" spans="3:48" x14ac:dyDescent="0.35">
      <c r="C1770" s="176"/>
      <c r="D1770" s="176"/>
      <c r="E1770" s="176"/>
      <c r="F1770" s="176"/>
      <c r="G1770" s="175"/>
      <c r="H1770" s="175"/>
      <c r="I1770" s="175"/>
      <c r="J1770" s="175"/>
      <c r="L1770" s="175"/>
      <c r="T1770" s="176"/>
      <c r="U1770" s="176"/>
      <c r="V1770" s="176"/>
      <c r="W1770" s="176"/>
      <c r="X1770" s="175"/>
      <c r="Y1770" s="175"/>
      <c r="Z1770" s="175"/>
      <c r="AA1770" s="175"/>
      <c r="AC1770" s="175"/>
      <c r="AL1770" s="106"/>
      <c r="AM1770" s="104"/>
      <c r="AN1770" s="104"/>
      <c r="AO1770" s="104"/>
      <c r="AP1770" s="104"/>
      <c r="AQ1770" s="104"/>
      <c r="AR1770" s="104"/>
      <c r="AS1770" s="104"/>
      <c r="AT1770" s="104"/>
      <c r="AU1770" s="104"/>
      <c r="AV1770" s="104"/>
    </row>
    <row r="1771" spans="3:48" x14ac:dyDescent="0.35">
      <c r="C1771" s="176"/>
      <c r="D1771" s="176"/>
      <c r="E1771" s="176"/>
      <c r="F1771" s="176"/>
      <c r="G1771" s="175"/>
      <c r="H1771" s="175"/>
      <c r="I1771" s="175"/>
      <c r="J1771" s="175"/>
      <c r="L1771" s="175"/>
      <c r="T1771" s="176"/>
      <c r="U1771" s="176"/>
      <c r="V1771" s="176"/>
      <c r="W1771" s="176"/>
      <c r="X1771" s="175"/>
      <c r="Y1771" s="175"/>
      <c r="Z1771" s="175"/>
      <c r="AA1771" s="175"/>
      <c r="AC1771" s="175"/>
      <c r="AL1771" s="106"/>
      <c r="AM1771" s="104"/>
      <c r="AN1771" s="104"/>
      <c r="AO1771" s="104"/>
      <c r="AP1771" s="104"/>
      <c r="AQ1771" s="104"/>
      <c r="AR1771" s="104"/>
      <c r="AS1771" s="104"/>
      <c r="AT1771" s="104"/>
      <c r="AU1771" s="104"/>
      <c r="AV1771" s="104"/>
    </row>
    <row r="1772" spans="3:48" x14ac:dyDescent="0.35">
      <c r="C1772" s="176"/>
      <c r="D1772" s="176"/>
      <c r="E1772" s="176"/>
      <c r="F1772" s="176"/>
      <c r="G1772" s="175"/>
      <c r="H1772" s="175"/>
      <c r="I1772" s="175"/>
      <c r="J1772" s="175"/>
      <c r="L1772" s="175"/>
      <c r="T1772" s="176"/>
      <c r="U1772" s="176"/>
      <c r="V1772" s="176"/>
      <c r="W1772" s="176"/>
      <c r="X1772" s="175"/>
      <c r="Y1772" s="175"/>
      <c r="Z1772" s="175"/>
      <c r="AA1772" s="175"/>
      <c r="AC1772" s="175"/>
      <c r="AL1772" s="106"/>
      <c r="AM1772" s="104"/>
      <c r="AN1772" s="104"/>
      <c r="AO1772" s="104"/>
      <c r="AP1772" s="104"/>
      <c r="AQ1772" s="104"/>
      <c r="AR1772" s="104"/>
      <c r="AS1772" s="104"/>
      <c r="AT1772" s="104"/>
      <c r="AU1772" s="104"/>
      <c r="AV1772" s="104"/>
    </row>
    <row r="1773" spans="3:48" x14ac:dyDescent="0.35">
      <c r="C1773" s="176"/>
      <c r="D1773" s="176"/>
      <c r="E1773" s="176"/>
      <c r="F1773" s="176"/>
      <c r="G1773" s="175"/>
      <c r="H1773" s="175"/>
      <c r="I1773" s="175"/>
      <c r="J1773" s="175"/>
      <c r="L1773" s="175"/>
      <c r="T1773" s="176"/>
      <c r="U1773" s="176"/>
      <c r="V1773" s="176"/>
      <c r="W1773" s="176"/>
      <c r="X1773" s="175"/>
      <c r="Y1773" s="175"/>
      <c r="Z1773" s="175"/>
      <c r="AA1773" s="175"/>
      <c r="AC1773" s="175"/>
      <c r="AL1773" s="106"/>
      <c r="AM1773" s="104"/>
      <c r="AN1773" s="104"/>
      <c r="AO1773" s="104"/>
      <c r="AP1773" s="104"/>
      <c r="AQ1773" s="104"/>
      <c r="AR1773" s="104"/>
      <c r="AS1773" s="104"/>
      <c r="AT1773" s="104"/>
      <c r="AU1773" s="104"/>
      <c r="AV1773" s="104"/>
    </row>
    <row r="1774" spans="3:48" x14ac:dyDescent="0.35">
      <c r="C1774" s="176"/>
      <c r="D1774" s="176"/>
      <c r="E1774" s="176"/>
      <c r="F1774" s="176"/>
      <c r="G1774" s="175"/>
      <c r="H1774" s="175"/>
      <c r="I1774" s="175"/>
      <c r="J1774" s="175"/>
      <c r="L1774" s="175"/>
      <c r="T1774" s="176"/>
      <c r="U1774" s="176"/>
      <c r="V1774" s="176"/>
      <c r="W1774" s="176"/>
      <c r="X1774" s="175"/>
      <c r="Y1774" s="175"/>
      <c r="Z1774" s="175"/>
      <c r="AA1774" s="175"/>
      <c r="AC1774" s="175"/>
      <c r="AL1774" s="106"/>
      <c r="AM1774" s="104"/>
      <c r="AN1774" s="104"/>
      <c r="AO1774" s="104"/>
      <c r="AP1774" s="104"/>
      <c r="AQ1774" s="104"/>
      <c r="AR1774" s="104"/>
      <c r="AS1774" s="104"/>
      <c r="AT1774" s="104"/>
      <c r="AU1774" s="104"/>
      <c r="AV1774" s="104"/>
    </row>
    <row r="1775" spans="3:48" x14ac:dyDescent="0.35">
      <c r="C1775" s="176"/>
      <c r="D1775" s="176"/>
      <c r="E1775" s="176"/>
      <c r="F1775" s="176"/>
      <c r="G1775" s="175"/>
      <c r="H1775" s="175"/>
      <c r="I1775" s="175"/>
      <c r="J1775" s="175"/>
      <c r="L1775" s="175"/>
      <c r="T1775" s="176"/>
      <c r="U1775" s="176"/>
      <c r="V1775" s="176"/>
      <c r="W1775" s="176"/>
      <c r="X1775" s="175"/>
      <c r="Y1775" s="175"/>
      <c r="Z1775" s="175"/>
      <c r="AA1775" s="175"/>
      <c r="AC1775" s="175"/>
      <c r="AL1775" s="106"/>
      <c r="AM1775" s="104"/>
      <c r="AN1775" s="104"/>
      <c r="AO1775" s="104"/>
      <c r="AP1775" s="104"/>
      <c r="AQ1775" s="104"/>
      <c r="AR1775" s="104"/>
      <c r="AS1775" s="104"/>
      <c r="AT1775" s="104"/>
      <c r="AU1775" s="104"/>
      <c r="AV1775" s="104"/>
    </row>
    <row r="1776" spans="3:48" x14ac:dyDescent="0.35">
      <c r="C1776" s="176"/>
      <c r="D1776" s="176"/>
      <c r="E1776" s="176"/>
      <c r="F1776" s="176"/>
      <c r="G1776" s="175"/>
      <c r="H1776" s="175"/>
      <c r="I1776" s="175"/>
      <c r="J1776" s="175"/>
      <c r="L1776" s="175"/>
      <c r="T1776" s="176"/>
      <c r="U1776" s="176"/>
      <c r="V1776" s="176"/>
      <c r="W1776" s="176"/>
      <c r="X1776" s="175"/>
      <c r="Y1776" s="175"/>
      <c r="Z1776" s="175"/>
      <c r="AA1776" s="175"/>
      <c r="AC1776" s="175"/>
      <c r="AL1776" s="106"/>
      <c r="AM1776" s="104"/>
      <c r="AN1776" s="104"/>
      <c r="AO1776" s="104"/>
      <c r="AP1776" s="104"/>
      <c r="AQ1776" s="104"/>
      <c r="AR1776" s="104"/>
      <c r="AS1776" s="104"/>
      <c r="AT1776" s="104"/>
      <c r="AU1776" s="104"/>
      <c r="AV1776" s="104"/>
    </row>
    <row r="1777" spans="3:48" x14ac:dyDescent="0.35">
      <c r="C1777" s="176"/>
      <c r="D1777" s="176"/>
      <c r="E1777" s="176"/>
      <c r="F1777" s="176"/>
      <c r="G1777" s="175"/>
      <c r="H1777" s="175"/>
      <c r="I1777" s="175"/>
      <c r="J1777" s="175"/>
      <c r="L1777" s="175"/>
      <c r="T1777" s="176"/>
      <c r="U1777" s="176"/>
      <c r="V1777" s="176"/>
      <c r="W1777" s="176"/>
      <c r="X1777" s="175"/>
      <c r="Y1777" s="175"/>
      <c r="Z1777" s="175"/>
      <c r="AA1777" s="175"/>
      <c r="AC1777" s="175"/>
      <c r="AL1777" s="106"/>
      <c r="AM1777" s="104"/>
      <c r="AN1777" s="104"/>
      <c r="AO1777" s="104"/>
      <c r="AP1777" s="104"/>
      <c r="AQ1777" s="104"/>
      <c r="AR1777" s="104"/>
      <c r="AS1777" s="104"/>
      <c r="AT1777" s="104"/>
      <c r="AU1777" s="104"/>
      <c r="AV1777" s="104"/>
    </row>
    <row r="1778" spans="3:48" x14ac:dyDescent="0.35">
      <c r="C1778" s="176"/>
      <c r="D1778" s="176"/>
      <c r="E1778" s="176"/>
      <c r="F1778" s="176"/>
      <c r="G1778" s="175"/>
      <c r="H1778" s="175"/>
      <c r="I1778" s="175"/>
      <c r="J1778" s="175"/>
      <c r="L1778" s="175"/>
      <c r="T1778" s="176"/>
      <c r="U1778" s="176"/>
      <c r="V1778" s="176"/>
      <c r="W1778" s="176"/>
      <c r="X1778" s="175"/>
      <c r="Y1778" s="175"/>
      <c r="Z1778" s="175"/>
      <c r="AA1778" s="175"/>
      <c r="AC1778" s="175"/>
      <c r="AL1778" s="106"/>
      <c r="AM1778" s="104"/>
      <c r="AN1778" s="104"/>
      <c r="AO1778" s="104"/>
      <c r="AP1778" s="104"/>
      <c r="AQ1778" s="104"/>
      <c r="AR1778" s="104"/>
      <c r="AS1778" s="104"/>
      <c r="AT1778" s="104"/>
      <c r="AU1778" s="104"/>
      <c r="AV1778" s="104"/>
    </row>
    <row r="1779" spans="3:48" x14ac:dyDescent="0.35">
      <c r="C1779" s="176"/>
      <c r="D1779" s="176"/>
      <c r="E1779" s="176"/>
      <c r="F1779" s="176"/>
      <c r="G1779" s="175"/>
      <c r="H1779" s="175"/>
      <c r="I1779" s="175"/>
      <c r="J1779" s="175"/>
      <c r="L1779" s="175"/>
      <c r="T1779" s="176"/>
      <c r="U1779" s="176"/>
      <c r="V1779" s="176"/>
      <c r="W1779" s="176"/>
      <c r="X1779" s="175"/>
      <c r="Y1779" s="175"/>
      <c r="Z1779" s="175"/>
      <c r="AA1779" s="175"/>
      <c r="AC1779" s="175"/>
      <c r="AL1779" s="106"/>
      <c r="AM1779" s="104"/>
      <c r="AN1779" s="104"/>
      <c r="AO1779" s="104"/>
      <c r="AP1779" s="104"/>
      <c r="AQ1779" s="104"/>
      <c r="AR1779" s="104"/>
      <c r="AS1779" s="104"/>
      <c r="AT1779" s="104"/>
      <c r="AU1779" s="104"/>
      <c r="AV1779" s="104"/>
    </row>
    <row r="1780" spans="3:48" x14ac:dyDescent="0.35">
      <c r="C1780" s="176"/>
      <c r="D1780" s="176"/>
      <c r="E1780" s="176"/>
      <c r="F1780" s="176"/>
      <c r="G1780" s="175"/>
      <c r="H1780" s="175"/>
      <c r="I1780" s="175"/>
      <c r="J1780" s="175"/>
      <c r="L1780" s="175"/>
      <c r="T1780" s="176"/>
      <c r="U1780" s="176"/>
      <c r="V1780" s="176"/>
      <c r="W1780" s="176"/>
      <c r="X1780" s="175"/>
      <c r="Y1780" s="175"/>
      <c r="Z1780" s="175"/>
      <c r="AA1780" s="175"/>
      <c r="AC1780" s="175"/>
      <c r="AL1780" s="106"/>
      <c r="AM1780" s="104"/>
      <c r="AN1780" s="104"/>
      <c r="AO1780" s="104"/>
      <c r="AP1780" s="104"/>
      <c r="AQ1780" s="104"/>
      <c r="AR1780" s="104"/>
      <c r="AS1780" s="104"/>
      <c r="AT1780" s="104"/>
      <c r="AU1780" s="104"/>
      <c r="AV1780" s="104"/>
    </row>
    <row r="1781" spans="3:48" x14ac:dyDescent="0.35">
      <c r="C1781" s="176"/>
      <c r="D1781" s="176"/>
      <c r="E1781" s="176"/>
      <c r="F1781" s="176"/>
      <c r="G1781" s="175"/>
      <c r="H1781" s="175"/>
      <c r="I1781" s="175"/>
      <c r="J1781" s="175"/>
      <c r="L1781" s="175"/>
      <c r="T1781" s="176"/>
      <c r="U1781" s="176"/>
      <c r="V1781" s="176"/>
      <c r="W1781" s="176"/>
      <c r="X1781" s="175"/>
      <c r="Y1781" s="175"/>
      <c r="Z1781" s="175"/>
      <c r="AA1781" s="175"/>
      <c r="AC1781" s="175"/>
      <c r="AL1781" s="106"/>
      <c r="AM1781" s="104"/>
      <c r="AN1781" s="104"/>
      <c r="AO1781" s="104"/>
      <c r="AP1781" s="104"/>
      <c r="AQ1781" s="104"/>
      <c r="AR1781" s="104"/>
      <c r="AS1781" s="104"/>
      <c r="AT1781" s="104"/>
      <c r="AU1781" s="104"/>
      <c r="AV1781" s="104"/>
    </row>
    <row r="1782" spans="3:48" x14ac:dyDescent="0.35">
      <c r="C1782" s="176"/>
      <c r="D1782" s="176"/>
      <c r="E1782" s="176"/>
      <c r="F1782" s="176"/>
      <c r="G1782" s="175"/>
      <c r="H1782" s="175"/>
      <c r="I1782" s="175"/>
      <c r="J1782" s="175"/>
      <c r="L1782" s="175"/>
      <c r="T1782" s="176"/>
      <c r="U1782" s="176"/>
      <c r="V1782" s="176"/>
      <c r="W1782" s="176"/>
      <c r="X1782" s="175"/>
      <c r="Y1782" s="175"/>
      <c r="Z1782" s="175"/>
      <c r="AA1782" s="175"/>
      <c r="AC1782" s="175"/>
      <c r="AL1782" s="106"/>
      <c r="AM1782" s="104"/>
      <c r="AN1782" s="104"/>
      <c r="AO1782" s="104"/>
      <c r="AP1782" s="104"/>
      <c r="AQ1782" s="104"/>
      <c r="AR1782" s="104"/>
      <c r="AS1782" s="104"/>
      <c r="AT1782" s="104"/>
      <c r="AU1782" s="104"/>
      <c r="AV1782" s="104"/>
    </row>
    <row r="1783" spans="3:48" x14ac:dyDescent="0.35">
      <c r="C1783" s="176"/>
      <c r="D1783" s="176"/>
      <c r="E1783" s="176"/>
      <c r="F1783" s="176"/>
      <c r="G1783" s="175"/>
      <c r="H1783" s="175"/>
      <c r="I1783" s="175"/>
      <c r="J1783" s="175"/>
      <c r="L1783" s="175"/>
      <c r="T1783" s="176"/>
      <c r="U1783" s="176"/>
      <c r="V1783" s="176"/>
      <c r="W1783" s="176"/>
      <c r="X1783" s="175"/>
      <c r="Y1783" s="175"/>
      <c r="Z1783" s="175"/>
      <c r="AA1783" s="175"/>
      <c r="AC1783" s="175"/>
      <c r="AL1783" s="106"/>
      <c r="AM1783" s="104"/>
      <c r="AN1783" s="104"/>
      <c r="AO1783" s="104"/>
      <c r="AP1783" s="104"/>
      <c r="AQ1783" s="104"/>
      <c r="AR1783" s="104"/>
      <c r="AS1783" s="104"/>
      <c r="AT1783" s="104"/>
      <c r="AU1783" s="104"/>
      <c r="AV1783" s="104"/>
    </row>
    <row r="1784" spans="3:48" x14ac:dyDescent="0.35">
      <c r="C1784" s="176"/>
      <c r="D1784" s="176"/>
      <c r="E1784" s="176"/>
      <c r="F1784" s="176"/>
      <c r="G1784" s="175"/>
      <c r="H1784" s="175"/>
      <c r="I1784" s="175"/>
      <c r="J1784" s="175"/>
      <c r="L1784" s="175"/>
      <c r="T1784" s="176"/>
      <c r="U1784" s="176"/>
      <c r="V1784" s="176"/>
      <c r="W1784" s="176"/>
      <c r="X1784" s="175"/>
      <c r="Y1784" s="175"/>
      <c r="Z1784" s="175"/>
      <c r="AA1784" s="175"/>
      <c r="AC1784" s="175"/>
      <c r="AL1784" s="106"/>
      <c r="AM1784" s="104"/>
      <c r="AN1784" s="104"/>
      <c r="AO1784" s="104"/>
      <c r="AP1784" s="104"/>
      <c r="AQ1784" s="104"/>
      <c r="AR1784" s="104"/>
      <c r="AS1784" s="104"/>
      <c r="AT1784" s="104"/>
      <c r="AU1784" s="104"/>
      <c r="AV1784" s="104"/>
    </row>
    <row r="1785" spans="3:48" x14ac:dyDescent="0.35">
      <c r="C1785" s="176"/>
      <c r="D1785" s="176"/>
      <c r="E1785" s="176"/>
      <c r="F1785" s="176"/>
      <c r="G1785" s="175"/>
      <c r="H1785" s="175"/>
      <c r="I1785" s="175"/>
      <c r="J1785" s="175"/>
      <c r="L1785" s="175"/>
      <c r="T1785" s="176"/>
      <c r="U1785" s="176"/>
      <c r="V1785" s="176"/>
      <c r="W1785" s="176"/>
      <c r="X1785" s="175"/>
      <c r="Y1785" s="175"/>
      <c r="Z1785" s="175"/>
      <c r="AA1785" s="175"/>
      <c r="AC1785" s="175"/>
      <c r="AL1785" s="106"/>
      <c r="AM1785" s="104"/>
      <c r="AN1785" s="104"/>
      <c r="AO1785" s="104"/>
      <c r="AP1785" s="104"/>
      <c r="AQ1785" s="104"/>
      <c r="AR1785" s="104"/>
      <c r="AS1785" s="104"/>
      <c r="AT1785" s="104"/>
      <c r="AU1785" s="104"/>
      <c r="AV1785" s="104"/>
    </row>
    <row r="1786" spans="3:48" x14ac:dyDescent="0.35">
      <c r="C1786" s="176"/>
      <c r="D1786" s="176"/>
      <c r="E1786" s="176"/>
      <c r="F1786" s="176"/>
      <c r="G1786" s="175"/>
      <c r="H1786" s="175"/>
      <c r="I1786" s="175"/>
      <c r="J1786" s="175"/>
      <c r="L1786" s="175"/>
      <c r="T1786" s="176"/>
      <c r="U1786" s="176"/>
      <c r="V1786" s="176"/>
      <c r="W1786" s="176"/>
      <c r="X1786" s="175"/>
      <c r="Y1786" s="175"/>
      <c r="Z1786" s="175"/>
      <c r="AA1786" s="175"/>
      <c r="AC1786" s="175"/>
      <c r="AL1786" s="106"/>
      <c r="AM1786" s="104"/>
      <c r="AN1786" s="104"/>
      <c r="AO1786" s="104"/>
      <c r="AP1786" s="104"/>
      <c r="AQ1786" s="104"/>
      <c r="AR1786" s="104"/>
      <c r="AS1786" s="104"/>
      <c r="AT1786" s="104"/>
      <c r="AU1786" s="104"/>
      <c r="AV1786" s="104"/>
    </row>
    <row r="1787" spans="3:48" x14ac:dyDescent="0.35">
      <c r="C1787" s="176"/>
      <c r="D1787" s="176"/>
      <c r="E1787" s="176"/>
      <c r="F1787" s="176"/>
      <c r="G1787" s="175"/>
      <c r="H1787" s="175"/>
      <c r="I1787" s="175"/>
      <c r="J1787" s="175"/>
      <c r="L1787" s="175"/>
      <c r="T1787" s="176"/>
      <c r="U1787" s="176"/>
      <c r="V1787" s="176"/>
      <c r="W1787" s="176"/>
      <c r="X1787" s="175"/>
      <c r="Y1787" s="175"/>
      <c r="Z1787" s="175"/>
      <c r="AA1787" s="175"/>
      <c r="AC1787" s="175"/>
      <c r="AL1787" s="106"/>
      <c r="AM1787" s="104"/>
      <c r="AN1787" s="104"/>
      <c r="AO1787" s="104"/>
      <c r="AP1787" s="104"/>
      <c r="AQ1787" s="104"/>
      <c r="AR1787" s="104"/>
      <c r="AS1787" s="104"/>
      <c r="AT1787" s="104"/>
      <c r="AU1787" s="104"/>
      <c r="AV1787" s="104"/>
    </row>
    <row r="1788" spans="3:48" x14ac:dyDescent="0.35">
      <c r="C1788" s="176"/>
      <c r="D1788" s="176"/>
      <c r="E1788" s="176"/>
      <c r="F1788" s="176"/>
      <c r="G1788" s="175"/>
      <c r="H1788" s="175"/>
      <c r="I1788" s="175"/>
      <c r="J1788" s="175"/>
      <c r="L1788" s="175"/>
      <c r="T1788" s="176"/>
      <c r="U1788" s="176"/>
      <c r="V1788" s="176"/>
      <c r="W1788" s="176"/>
      <c r="X1788" s="175"/>
      <c r="Y1788" s="175"/>
      <c r="Z1788" s="175"/>
      <c r="AA1788" s="175"/>
      <c r="AC1788" s="175"/>
      <c r="AL1788" s="106"/>
      <c r="AM1788" s="104"/>
      <c r="AN1788" s="104"/>
      <c r="AO1788" s="104"/>
      <c r="AP1788" s="104"/>
      <c r="AQ1788" s="104"/>
      <c r="AR1788" s="104"/>
      <c r="AS1788" s="104"/>
      <c r="AT1788" s="104"/>
      <c r="AU1788" s="104"/>
      <c r="AV1788" s="104"/>
    </row>
    <row r="1789" spans="3:48" x14ac:dyDescent="0.35">
      <c r="C1789" s="176"/>
      <c r="D1789" s="176"/>
      <c r="E1789" s="176"/>
      <c r="F1789" s="176"/>
      <c r="G1789" s="175"/>
      <c r="H1789" s="175"/>
      <c r="I1789" s="175"/>
      <c r="J1789" s="175"/>
      <c r="L1789" s="175"/>
      <c r="T1789" s="176"/>
      <c r="U1789" s="176"/>
      <c r="V1789" s="176"/>
      <c r="W1789" s="176"/>
      <c r="X1789" s="175"/>
      <c r="Y1789" s="175"/>
      <c r="Z1789" s="175"/>
      <c r="AA1789" s="175"/>
      <c r="AC1789" s="175"/>
      <c r="AL1789" s="106"/>
      <c r="AM1789" s="104"/>
      <c r="AN1789" s="104"/>
      <c r="AO1789" s="104"/>
      <c r="AP1789" s="104"/>
      <c r="AQ1789" s="104"/>
      <c r="AR1789" s="104"/>
      <c r="AS1789" s="104"/>
      <c r="AT1789" s="104"/>
      <c r="AU1789" s="104"/>
      <c r="AV1789" s="104"/>
    </row>
    <row r="1790" spans="3:48" x14ac:dyDescent="0.35">
      <c r="C1790" s="176"/>
      <c r="D1790" s="176"/>
      <c r="E1790" s="176"/>
      <c r="F1790" s="176"/>
      <c r="G1790" s="175"/>
      <c r="H1790" s="175"/>
      <c r="I1790" s="175"/>
      <c r="J1790" s="175"/>
      <c r="L1790" s="175"/>
      <c r="T1790" s="176"/>
      <c r="U1790" s="176"/>
      <c r="V1790" s="176"/>
      <c r="W1790" s="176"/>
      <c r="X1790" s="175"/>
      <c r="Y1790" s="175"/>
      <c r="Z1790" s="175"/>
      <c r="AA1790" s="175"/>
      <c r="AC1790" s="175"/>
      <c r="AL1790" s="106"/>
      <c r="AM1790" s="104"/>
      <c r="AN1790" s="104"/>
      <c r="AO1790" s="104"/>
      <c r="AP1790" s="104"/>
      <c r="AQ1790" s="104"/>
      <c r="AR1790" s="104"/>
      <c r="AS1790" s="104"/>
      <c r="AT1790" s="104"/>
      <c r="AU1790" s="104"/>
      <c r="AV1790" s="104"/>
    </row>
    <row r="1791" spans="3:48" x14ac:dyDescent="0.35">
      <c r="C1791" s="176"/>
      <c r="D1791" s="176"/>
      <c r="E1791" s="176"/>
      <c r="F1791" s="176"/>
      <c r="G1791" s="175"/>
      <c r="H1791" s="175"/>
      <c r="I1791" s="175"/>
      <c r="J1791" s="175"/>
      <c r="L1791" s="175"/>
      <c r="T1791" s="176"/>
      <c r="U1791" s="176"/>
      <c r="V1791" s="176"/>
      <c r="W1791" s="176"/>
      <c r="X1791" s="175"/>
      <c r="Y1791" s="175"/>
      <c r="Z1791" s="175"/>
      <c r="AA1791" s="175"/>
      <c r="AC1791" s="175"/>
      <c r="AL1791" s="106"/>
      <c r="AM1791" s="104"/>
      <c r="AN1791" s="104"/>
      <c r="AO1791" s="104"/>
      <c r="AP1791" s="104"/>
      <c r="AQ1791" s="104"/>
      <c r="AR1791" s="104"/>
      <c r="AS1791" s="104"/>
      <c r="AT1791" s="104"/>
      <c r="AU1791" s="104"/>
      <c r="AV1791" s="104"/>
    </row>
    <row r="1792" spans="3:48" x14ac:dyDescent="0.35">
      <c r="C1792" s="176"/>
      <c r="D1792" s="176"/>
      <c r="E1792" s="176"/>
      <c r="F1792" s="176"/>
      <c r="G1792" s="175"/>
      <c r="H1792" s="175"/>
      <c r="I1792" s="175"/>
      <c r="J1792" s="175"/>
      <c r="L1792" s="175"/>
      <c r="T1792" s="176"/>
      <c r="U1792" s="176"/>
      <c r="V1792" s="176"/>
      <c r="W1792" s="176"/>
      <c r="X1792" s="175"/>
      <c r="Y1792" s="175"/>
      <c r="Z1792" s="175"/>
      <c r="AA1792" s="175"/>
      <c r="AC1792" s="175"/>
      <c r="AL1792" s="106"/>
      <c r="AM1792" s="104"/>
      <c r="AN1792" s="104"/>
      <c r="AO1792" s="104"/>
      <c r="AP1792" s="104"/>
      <c r="AQ1792" s="104"/>
      <c r="AR1792" s="104"/>
      <c r="AS1792" s="104"/>
      <c r="AT1792" s="104"/>
      <c r="AU1792" s="104"/>
      <c r="AV1792" s="104"/>
    </row>
    <row r="1793" spans="3:48" x14ac:dyDescent="0.35">
      <c r="C1793" s="176"/>
      <c r="D1793" s="176"/>
      <c r="E1793" s="176"/>
      <c r="F1793" s="176"/>
      <c r="G1793" s="175"/>
      <c r="H1793" s="175"/>
      <c r="I1793" s="175"/>
      <c r="J1793" s="175"/>
      <c r="L1793" s="175"/>
      <c r="T1793" s="176"/>
      <c r="U1793" s="176"/>
      <c r="V1793" s="176"/>
      <c r="W1793" s="176"/>
      <c r="X1793" s="175"/>
      <c r="Y1793" s="175"/>
      <c r="Z1793" s="175"/>
      <c r="AA1793" s="175"/>
      <c r="AC1793" s="175"/>
      <c r="AL1793" s="106"/>
      <c r="AM1793" s="104"/>
      <c r="AN1793" s="104"/>
      <c r="AO1793" s="104"/>
      <c r="AP1793" s="104"/>
      <c r="AQ1793" s="104"/>
      <c r="AR1793" s="104"/>
      <c r="AS1793" s="104"/>
      <c r="AT1793" s="104"/>
      <c r="AU1793" s="104"/>
      <c r="AV1793" s="104"/>
    </row>
    <row r="1794" spans="3:48" x14ac:dyDescent="0.35">
      <c r="C1794" s="176"/>
      <c r="D1794" s="176"/>
      <c r="E1794" s="176"/>
      <c r="F1794" s="176"/>
      <c r="G1794" s="175"/>
      <c r="H1794" s="175"/>
      <c r="I1794" s="175"/>
      <c r="J1794" s="175"/>
      <c r="L1794" s="175"/>
      <c r="T1794" s="176"/>
      <c r="U1794" s="176"/>
      <c r="V1794" s="176"/>
      <c r="W1794" s="176"/>
      <c r="X1794" s="175"/>
      <c r="Y1794" s="175"/>
      <c r="Z1794" s="175"/>
      <c r="AA1794" s="175"/>
      <c r="AC1794" s="175"/>
      <c r="AL1794" s="106"/>
      <c r="AM1794" s="104"/>
      <c r="AN1794" s="104"/>
      <c r="AO1794" s="104"/>
      <c r="AP1794" s="104"/>
      <c r="AQ1794" s="104"/>
      <c r="AR1794" s="104"/>
      <c r="AS1794" s="104"/>
      <c r="AT1794" s="104"/>
      <c r="AU1794" s="104"/>
      <c r="AV1794" s="104"/>
    </row>
    <row r="1795" spans="3:48" x14ac:dyDescent="0.35">
      <c r="C1795" s="176"/>
      <c r="D1795" s="176"/>
      <c r="E1795" s="176"/>
      <c r="F1795" s="176"/>
      <c r="G1795" s="175"/>
      <c r="H1795" s="175"/>
      <c r="I1795" s="175"/>
      <c r="J1795" s="175"/>
      <c r="L1795" s="175"/>
      <c r="T1795" s="176"/>
      <c r="U1795" s="176"/>
      <c r="V1795" s="176"/>
      <c r="W1795" s="176"/>
      <c r="X1795" s="175"/>
      <c r="Y1795" s="175"/>
      <c r="Z1795" s="175"/>
      <c r="AA1795" s="175"/>
      <c r="AC1795" s="175"/>
      <c r="AL1795" s="106"/>
      <c r="AM1795" s="104"/>
      <c r="AN1795" s="104"/>
      <c r="AO1795" s="104"/>
      <c r="AP1795" s="104"/>
      <c r="AQ1795" s="104"/>
      <c r="AR1795" s="104"/>
      <c r="AS1795" s="104"/>
      <c r="AT1795" s="104"/>
      <c r="AU1795" s="104"/>
      <c r="AV1795" s="104"/>
    </row>
    <row r="1796" spans="3:48" x14ac:dyDescent="0.35">
      <c r="C1796" s="176"/>
      <c r="D1796" s="176"/>
      <c r="E1796" s="176"/>
      <c r="F1796" s="176"/>
      <c r="G1796" s="175"/>
      <c r="H1796" s="175"/>
      <c r="I1796" s="175"/>
      <c r="J1796" s="175"/>
      <c r="L1796" s="175"/>
      <c r="T1796" s="176"/>
      <c r="U1796" s="176"/>
      <c r="V1796" s="176"/>
      <c r="W1796" s="176"/>
      <c r="X1796" s="175"/>
      <c r="Y1796" s="175"/>
      <c r="Z1796" s="175"/>
      <c r="AA1796" s="175"/>
      <c r="AC1796" s="175"/>
      <c r="AL1796" s="106"/>
      <c r="AM1796" s="104"/>
      <c r="AN1796" s="104"/>
      <c r="AO1796" s="104"/>
      <c r="AP1796" s="104"/>
      <c r="AQ1796" s="104"/>
      <c r="AR1796" s="104"/>
      <c r="AS1796" s="104"/>
      <c r="AT1796" s="104"/>
      <c r="AU1796" s="104"/>
      <c r="AV1796" s="104"/>
    </row>
    <row r="1797" spans="3:48" x14ac:dyDescent="0.35">
      <c r="C1797" s="176"/>
      <c r="D1797" s="176"/>
      <c r="E1797" s="176"/>
      <c r="F1797" s="176"/>
      <c r="G1797" s="175"/>
      <c r="H1797" s="175"/>
      <c r="I1797" s="175"/>
      <c r="J1797" s="175"/>
      <c r="L1797" s="175"/>
      <c r="T1797" s="176"/>
      <c r="U1797" s="176"/>
      <c r="V1797" s="176"/>
      <c r="W1797" s="176"/>
      <c r="X1797" s="175"/>
      <c r="Y1797" s="175"/>
      <c r="Z1797" s="175"/>
      <c r="AA1797" s="175"/>
      <c r="AC1797" s="175"/>
      <c r="AL1797" s="106"/>
      <c r="AM1797" s="104"/>
      <c r="AN1797" s="104"/>
      <c r="AO1797" s="104"/>
      <c r="AP1797" s="104"/>
      <c r="AQ1797" s="104"/>
      <c r="AR1797" s="104"/>
      <c r="AS1797" s="104"/>
      <c r="AT1797" s="104"/>
      <c r="AU1797" s="104"/>
      <c r="AV1797" s="104"/>
    </row>
    <row r="1798" spans="3:48" x14ac:dyDescent="0.35">
      <c r="C1798" s="176"/>
      <c r="D1798" s="176"/>
      <c r="E1798" s="176"/>
      <c r="F1798" s="176"/>
      <c r="G1798" s="175"/>
      <c r="H1798" s="175"/>
      <c r="I1798" s="175"/>
      <c r="J1798" s="175"/>
      <c r="L1798" s="175"/>
      <c r="T1798" s="176"/>
      <c r="U1798" s="176"/>
      <c r="V1798" s="176"/>
      <c r="W1798" s="176"/>
      <c r="X1798" s="175"/>
      <c r="Y1798" s="175"/>
      <c r="Z1798" s="175"/>
      <c r="AA1798" s="175"/>
      <c r="AC1798" s="175"/>
      <c r="AL1798" s="106"/>
      <c r="AM1798" s="104"/>
      <c r="AN1798" s="104"/>
      <c r="AO1798" s="104"/>
      <c r="AP1798" s="104"/>
      <c r="AQ1798" s="104"/>
      <c r="AR1798" s="104"/>
      <c r="AS1798" s="104"/>
      <c r="AT1798" s="104"/>
      <c r="AU1798" s="104"/>
      <c r="AV1798" s="104"/>
    </row>
    <row r="1799" spans="3:48" x14ac:dyDescent="0.35">
      <c r="C1799" s="176"/>
      <c r="D1799" s="176"/>
      <c r="E1799" s="176"/>
      <c r="F1799" s="176"/>
      <c r="G1799" s="175"/>
      <c r="H1799" s="175"/>
      <c r="I1799" s="175"/>
      <c r="J1799" s="175"/>
      <c r="L1799" s="175"/>
      <c r="T1799" s="176"/>
      <c r="U1799" s="176"/>
      <c r="V1799" s="176"/>
      <c r="W1799" s="176"/>
      <c r="X1799" s="175"/>
      <c r="Y1799" s="175"/>
      <c r="Z1799" s="175"/>
      <c r="AA1799" s="175"/>
      <c r="AC1799" s="175"/>
      <c r="AL1799" s="106"/>
      <c r="AM1799" s="104"/>
      <c r="AN1799" s="104"/>
      <c r="AO1799" s="104"/>
      <c r="AP1799" s="104"/>
      <c r="AQ1799" s="104"/>
      <c r="AR1799" s="104"/>
      <c r="AS1799" s="104"/>
      <c r="AT1799" s="104"/>
      <c r="AU1799" s="104"/>
      <c r="AV1799" s="104"/>
    </row>
    <row r="1800" spans="3:48" x14ac:dyDescent="0.35">
      <c r="C1800" s="176"/>
      <c r="D1800" s="176"/>
      <c r="E1800" s="176"/>
      <c r="F1800" s="176"/>
      <c r="G1800" s="175"/>
      <c r="H1800" s="175"/>
      <c r="I1800" s="175"/>
      <c r="J1800" s="175"/>
      <c r="L1800" s="175"/>
      <c r="T1800" s="176"/>
      <c r="U1800" s="176"/>
      <c r="V1800" s="176"/>
      <c r="W1800" s="176"/>
      <c r="X1800" s="175"/>
      <c r="Y1800" s="175"/>
      <c r="Z1800" s="175"/>
      <c r="AA1800" s="175"/>
      <c r="AC1800" s="175"/>
      <c r="AL1800" s="106"/>
      <c r="AM1800" s="104"/>
      <c r="AN1800" s="104"/>
      <c r="AO1800" s="104"/>
      <c r="AP1800" s="104"/>
      <c r="AQ1800" s="104"/>
      <c r="AR1800" s="104"/>
      <c r="AS1800" s="104"/>
      <c r="AT1800" s="104"/>
      <c r="AU1800" s="104"/>
      <c r="AV1800" s="104"/>
    </row>
    <row r="1801" spans="3:48" x14ac:dyDescent="0.35">
      <c r="C1801" s="176"/>
      <c r="D1801" s="176"/>
      <c r="E1801" s="176"/>
      <c r="F1801" s="176"/>
      <c r="G1801" s="175"/>
      <c r="H1801" s="175"/>
      <c r="I1801" s="175"/>
      <c r="J1801" s="175"/>
      <c r="L1801" s="175"/>
      <c r="T1801" s="176"/>
      <c r="U1801" s="176"/>
      <c r="V1801" s="176"/>
      <c r="W1801" s="176"/>
      <c r="X1801" s="175"/>
      <c r="Y1801" s="175"/>
      <c r="Z1801" s="175"/>
      <c r="AA1801" s="175"/>
      <c r="AC1801" s="175"/>
      <c r="AL1801" s="106"/>
      <c r="AM1801" s="104"/>
      <c r="AN1801" s="104"/>
      <c r="AO1801" s="104"/>
      <c r="AP1801" s="104"/>
      <c r="AQ1801" s="104"/>
      <c r="AR1801" s="104"/>
      <c r="AS1801" s="104"/>
      <c r="AT1801" s="104"/>
      <c r="AU1801" s="104"/>
      <c r="AV1801" s="104"/>
    </row>
    <row r="1802" spans="3:48" x14ac:dyDescent="0.35">
      <c r="C1802" s="176"/>
      <c r="D1802" s="176"/>
      <c r="E1802" s="176"/>
      <c r="F1802" s="176"/>
      <c r="G1802" s="175"/>
      <c r="H1802" s="175"/>
      <c r="I1802" s="175"/>
      <c r="J1802" s="175"/>
      <c r="L1802" s="175"/>
      <c r="T1802" s="176"/>
      <c r="U1802" s="176"/>
      <c r="V1802" s="176"/>
      <c r="W1802" s="176"/>
      <c r="X1802" s="175"/>
      <c r="Y1802" s="175"/>
      <c r="Z1802" s="175"/>
      <c r="AA1802" s="175"/>
      <c r="AC1802" s="175"/>
      <c r="AL1802" s="106"/>
      <c r="AM1802" s="104"/>
      <c r="AN1802" s="104"/>
      <c r="AO1802" s="104"/>
      <c r="AP1802" s="104"/>
      <c r="AQ1802" s="104"/>
      <c r="AR1802" s="104"/>
      <c r="AS1802" s="104"/>
      <c r="AT1802" s="104"/>
      <c r="AU1802" s="104"/>
      <c r="AV1802" s="104"/>
    </row>
    <row r="1803" spans="3:48" x14ac:dyDescent="0.35">
      <c r="C1803" s="176"/>
      <c r="D1803" s="176"/>
      <c r="E1803" s="176"/>
      <c r="F1803" s="176"/>
      <c r="G1803" s="175"/>
      <c r="H1803" s="175"/>
      <c r="I1803" s="175"/>
      <c r="J1803" s="175"/>
      <c r="L1803" s="175"/>
      <c r="T1803" s="176"/>
      <c r="U1803" s="176"/>
      <c r="V1803" s="176"/>
      <c r="W1803" s="176"/>
      <c r="X1803" s="175"/>
      <c r="Y1803" s="175"/>
      <c r="Z1803" s="175"/>
      <c r="AA1803" s="175"/>
      <c r="AC1803" s="175"/>
      <c r="AL1803" s="106"/>
      <c r="AM1803" s="104"/>
      <c r="AN1803" s="104"/>
      <c r="AO1803" s="104"/>
      <c r="AP1803" s="104"/>
      <c r="AQ1803" s="104"/>
      <c r="AR1803" s="104"/>
      <c r="AS1803" s="104"/>
      <c r="AT1803" s="104"/>
      <c r="AU1803" s="104"/>
      <c r="AV1803" s="104"/>
    </row>
    <row r="1804" spans="3:48" x14ac:dyDescent="0.35">
      <c r="C1804" s="176"/>
      <c r="D1804" s="176"/>
      <c r="E1804" s="176"/>
      <c r="F1804" s="176"/>
      <c r="G1804" s="175"/>
      <c r="H1804" s="175"/>
      <c r="I1804" s="175"/>
      <c r="J1804" s="175"/>
      <c r="L1804" s="175"/>
      <c r="T1804" s="176"/>
      <c r="U1804" s="176"/>
      <c r="V1804" s="176"/>
      <c r="W1804" s="176"/>
      <c r="X1804" s="175"/>
      <c r="Y1804" s="175"/>
      <c r="Z1804" s="175"/>
      <c r="AA1804" s="175"/>
      <c r="AC1804" s="175"/>
      <c r="AL1804" s="106"/>
      <c r="AM1804" s="104"/>
      <c r="AN1804" s="104"/>
      <c r="AO1804" s="104"/>
      <c r="AP1804" s="104"/>
      <c r="AQ1804" s="104"/>
      <c r="AR1804" s="104"/>
      <c r="AS1804" s="104"/>
      <c r="AT1804" s="104"/>
      <c r="AU1804" s="104"/>
      <c r="AV1804" s="104"/>
    </row>
    <row r="1805" spans="3:48" x14ac:dyDescent="0.35">
      <c r="C1805" s="176"/>
      <c r="D1805" s="176"/>
      <c r="E1805" s="176"/>
      <c r="F1805" s="176"/>
      <c r="G1805" s="175"/>
      <c r="H1805" s="175"/>
      <c r="I1805" s="175"/>
      <c r="J1805" s="175"/>
      <c r="L1805" s="175"/>
      <c r="T1805" s="176"/>
      <c r="U1805" s="176"/>
      <c r="V1805" s="176"/>
      <c r="W1805" s="176"/>
      <c r="X1805" s="175"/>
      <c r="Y1805" s="175"/>
      <c r="Z1805" s="175"/>
      <c r="AA1805" s="175"/>
      <c r="AC1805" s="175"/>
      <c r="AL1805" s="106"/>
      <c r="AM1805" s="104"/>
      <c r="AN1805" s="104"/>
      <c r="AO1805" s="104"/>
      <c r="AP1805" s="104"/>
      <c r="AQ1805" s="104"/>
      <c r="AR1805" s="104"/>
      <c r="AS1805" s="104"/>
      <c r="AT1805" s="104"/>
      <c r="AU1805" s="104"/>
      <c r="AV1805" s="104"/>
    </row>
    <row r="1806" spans="3:48" x14ac:dyDescent="0.35">
      <c r="C1806" s="176"/>
      <c r="D1806" s="176"/>
      <c r="E1806" s="176"/>
      <c r="F1806" s="176"/>
      <c r="G1806" s="175"/>
      <c r="H1806" s="175"/>
      <c r="I1806" s="175"/>
      <c r="J1806" s="175"/>
      <c r="L1806" s="175"/>
      <c r="T1806" s="176"/>
      <c r="U1806" s="176"/>
      <c r="V1806" s="176"/>
      <c r="W1806" s="176"/>
      <c r="X1806" s="175"/>
      <c r="Y1806" s="175"/>
      <c r="Z1806" s="175"/>
      <c r="AA1806" s="175"/>
      <c r="AC1806" s="175"/>
      <c r="AL1806" s="106"/>
      <c r="AM1806" s="104"/>
      <c r="AN1806" s="104"/>
      <c r="AO1806" s="104"/>
      <c r="AP1806" s="104"/>
      <c r="AQ1806" s="104"/>
      <c r="AR1806" s="104"/>
      <c r="AS1806" s="104"/>
      <c r="AT1806" s="104"/>
      <c r="AU1806" s="104"/>
      <c r="AV1806" s="104"/>
    </row>
    <row r="1807" spans="3:48" x14ac:dyDescent="0.35">
      <c r="C1807" s="176"/>
      <c r="D1807" s="176"/>
      <c r="E1807" s="176"/>
      <c r="F1807" s="176"/>
      <c r="G1807" s="175"/>
      <c r="H1807" s="175"/>
      <c r="I1807" s="175"/>
      <c r="J1807" s="175"/>
      <c r="L1807" s="175"/>
      <c r="T1807" s="176"/>
      <c r="U1807" s="176"/>
      <c r="V1807" s="176"/>
      <c r="W1807" s="176"/>
      <c r="X1807" s="175"/>
      <c r="Y1807" s="175"/>
      <c r="Z1807" s="175"/>
      <c r="AA1807" s="175"/>
      <c r="AC1807" s="175"/>
      <c r="AL1807" s="106"/>
      <c r="AM1807" s="104"/>
      <c r="AN1807" s="104"/>
      <c r="AO1807" s="104"/>
      <c r="AP1807" s="104"/>
      <c r="AQ1807" s="104"/>
      <c r="AR1807" s="104"/>
      <c r="AS1807" s="104"/>
      <c r="AT1807" s="104"/>
      <c r="AU1807" s="104"/>
      <c r="AV1807" s="104"/>
    </row>
    <row r="1808" spans="3:48" x14ac:dyDescent="0.35">
      <c r="C1808" s="176"/>
      <c r="D1808" s="176"/>
      <c r="E1808" s="176"/>
      <c r="F1808" s="176"/>
      <c r="G1808" s="175"/>
      <c r="H1808" s="175"/>
      <c r="I1808" s="175"/>
      <c r="J1808" s="175"/>
      <c r="L1808" s="175"/>
      <c r="T1808" s="176"/>
      <c r="U1808" s="176"/>
      <c r="V1808" s="176"/>
      <c r="W1808" s="176"/>
      <c r="X1808" s="175"/>
      <c r="Y1808" s="175"/>
      <c r="Z1808" s="175"/>
      <c r="AA1808" s="175"/>
      <c r="AC1808" s="175"/>
      <c r="AL1808" s="106"/>
      <c r="AM1808" s="104"/>
      <c r="AN1808" s="104"/>
      <c r="AO1808" s="104"/>
      <c r="AP1808" s="104"/>
      <c r="AQ1808" s="104"/>
      <c r="AR1808" s="104"/>
      <c r="AS1808" s="104"/>
      <c r="AT1808" s="104"/>
      <c r="AU1808" s="104"/>
      <c r="AV1808" s="104"/>
    </row>
    <row r="1809" spans="3:48" x14ac:dyDescent="0.35">
      <c r="C1809" s="176"/>
      <c r="D1809" s="176"/>
      <c r="E1809" s="176"/>
      <c r="F1809" s="176"/>
      <c r="G1809" s="175"/>
      <c r="H1809" s="175"/>
      <c r="I1809" s="175"/>
      <c r="J1809" s="175"/>
      <c r="L1809" s="175"/>
      <c r="T1809" s="176"/>
      <c r="U1809" s="176"/>
      <c r="V1809" s="176"/>
      <c r="W1809" s="176"/>
      <c r="X1809" s="175"/>
      <c r="Y1809" s="175"/>
      <c r="Z1809" s="175"/>
      <c r="AA1809" s="175"/>
      <c r="AC1809" s="175"/>
      <c r="AL1809" s="106"/>
      <c r="AM1809" s="104"/>
      <c r="AN1809" s="104"/>
      <c r="AO1809" s="104"/>
      <c r="AP1809" s="104"/>
      <c r="AQ1809" s="104"/>
      <c r="AR1809" s="104"/>
      <c r="AS1809" s="104"/>
      <c r="AT1809" s="104"/>
      <c r="AU1809" s="104"/>
      <c r="AV1809" s="104"/>
    </row>
    <row r="1810" spans="3:48" x14ac:dyDescent="0.35">
      <c r="C1810" s="176"/>
      <c r="D1810" s="176"/>
      <c r="E1810" s="176"/>
      <c r="F1810" s="176"/>
      <c r="G1810" s="175"/>
      <c r="H1810" s="175"/>
      <c r="I1810" s="175"/>
      <c r="J1810" s="175"/>
      <c r="L1810" s="175"/>
      <c r="T1810" s="176"/>
      <c r="U1810" s="176"/>
      <c r="V1810" s="176"/>
      <c r="W1810" s="176"/>
      <c r="X1810" s="175"/>
      <c r="Y1810" s="175"/>
      <c r="Z1810" s="175"/>
      <c r="AA1810" s="175"/>
      <c r="AC1810" s="175"/>
      <c r="AL1810" s="106"/>
      <c r="AM1810" s="104"/>
      <c r="AN1810" s="104"/>
      <c r="AO1810" s="104"/>
      <c r="AP1810" s="104"/>
      <c r="AQ1810" s="104"/>
      <c r="AR1810" s="104"/>
      <c r="AS1810" s="104"/>
      <c r="AT1810" s="104"/>
      <c r="AU1810" s="104"/>
      <c r="AV1810" s="104"/>
    </row>
    <row r="1811" spans="3:48" x14ac:dyDescent="0.35">
      <c r="C1811" s="176"/>
      <c r="D1811" s="176"/>
      <c r="E1811" s="176"/>
      <c r="F1811" s="176"/>
      <c r="G1811" s="175"/>
      <c r="H1811" s="175"/>
      <c r="I1811" s="175"/>
      <c r="J1811" s="175"/>
      <c r="L1811" s="175"/>
      <c r="T1811" s="176"/>
      <c r="U1811" s="176"/>
      <c r="V1811" s="176"/>
      <c r="W1811" s="176"/>
      <c r="X1811" s="175"/>
      <c r="Y1811" s="175"/>
      <c r="Z1811" s="175"/>
      <c r="AA1811" s="175"/>
      <c r="AC1811" s="175"/>
      <c r="AL1811" s="106"/>
      <c r="AM1811" s="104"/>
      <c r="AN1811" s="104"/>
      <c r="AO1811" s="104"/>
      <c r="AP1811" s="104"/>
      <c r="AQ1811" s="104"/>
      <c r="AR1811" s="104"/>
      <c r="AS1811" s="104"/>
      <c r="AT1811" s="104"/>
      <c r="AU1811" s="104"/>
      <c r="AV1811" s="104"/>
    </row>
    <row r="1812" spans="3:48" x14ac:dyDescent="0.35">
      <c r="C1812" s="176"/>
      <c r="D1812" s="176"/>
      <c r="E1812" s="176"/>
      <c r="F1812" s="176"/>
      <c r="G1812" s="175"/>
      <c r="H1812" s="175"/>
      <c r="I1812" s="175"/>
      <c r="J1812" s="175"/>
      <c r="L1812" s="175"/>
      <c r="T1812" s="176"/>
      <c r="U1812" s="176"/>
      <c r="V1812" s="176"/>
      <c r="W1812" s="176"/>
      <c r="X1812" s="175"/>
      <c r="Y1812" s="175"/>
      <c r="Z1812" s="175"/>
      <c r="AA1812" s="175"/>
      <c r="AC1812" s="175"/>
      <c r="AL1812" s="106"/>
      <c r="AM1812" s="104"/>
      <c r="AN1812" s="104"/>
      <c r="AO1812" s="104"/>
      <c r="AP1812" s="104"/>
      <c r="AQ1812" s="104"/>
      <c r="AR1812" s="104"/>
      <c r="AS1812" s="104"/>
      <c r="AT1812" s="104"/>
      <c r="AU1812" s="104"/>
      <c r="AV1812" s="104"/>
    </row>
    <row r="1813" spans="3:48" x14ac:dyDescent="0.35">
      <c r="C1813" s="176"/>
      <c r="D1813" s="176"/>
      <c r="E1813" s="176"/>
      <c r="F1813" s="176"/>
      <c r="G1813" s="175"/>
      <c r="H1813" s="175"/>
      <c r="I1813" s="175"/>
      <c r="J1813" s="175"/>
      <c r="L1813" s="175"/>
      <c r="T1813" s="176"/>
      <c r="U1813" s="176"/>
      <c r="V1813" s="176"/>
      <c r="W1813" s="176"/>
      <c r="X1813" s="175"/>
      <c r="Y1813" s="175"/>
      <c r="Z1813" s="175"/>
      <c r="AA1813" s="175"/>
      <c r="AC1813" s="175"/>
      <c r="AL1813" s="106"/>
      <c r="AM1813" s="104"/>
      <c r="AN1813" s="104"/>
      <c r="AO1813" s="104"/>
      <c r="AP1813" s="104"/>
      <c r="AQ1813" s="104"/>
      <c r="AR1813" s="104"/>
      <c r="AS1813" s="104"/>
      <c r="AT1813" s="104"/>
      <c r="AU1813" s="104"/>
      <c r="AV1813" s="104"/>
    </row>
    <row r="1814" spans="3:48" x14ac:dyDescent="0.35">
      <c r="C1814" s="176"/>
      <c r="D1814" s="176"/>
      <c r="E1814" s="176"/>
      <c r="F1814" s="176"/>
      <c r="G1814" s="175"/>
      <c r="H1814" s="175"/>
      <c r="I1814" s="175"/>
      <c r="J1814" s="175"/>
      <c r="L1814" s="175"/>
      <c r="T1814" s="176"/>
      <c r="U1814" s="176"/>
      <c r="V1814" s="176"/>
      <c r="W1814" s="176"/>
      <c r="X1814" s="175"/>
      <c r="Y1814" s="175"/>
      <c r="Z1814" s="175"/>
      <c r="AA1814" s="175"/>
      <c r="AC1814" s="175"/>
      <c r="AL1814" s="106"/>
      <c r="AM1814" s="104"/>
      <c r="AN1814" s="104"/>
      <c r="AO1814" s="104"/>
      <c r="AP1814" s="104"/>
      <c r="AQ1814" s="104"/>
      <c r="AR1814" s="104"/>
      <c r="AS1814" s="104"/>
      <c r="AT1814" s="104"/>
      <c r="AU1814" s="104"/>
      <c r="AV1814" s="104"/>
    </row>
    <row r="1815" spans="3:48" x14ac:dyDescent="0.35">
      <c r="C1815" s="176"/>
      <c r="D1815" s="176"/>
      <c r="E1815" s="176"/>
      <c r="F1815" s="176"/>
      <c r="G1815" s="175"/>
      <c r="H1815" s="175"/>
      <c r="I1815" s="175"/>
      <c r="J1815" s="175"/>
      <c r="L1815" s="175"/>
      <c r="T1815" s="176"/>
      <c r="U1815" s="176"/>
      <c r="V1815" s="176"/>
      <c r="W1815" s="176"/>
      <c r="X1815" s="175"/>
      <c r="Y1815" s="175"/>
      <c r="Z1815" s="175"/>
      <c r="AA1815" s="175"/>
      <c r="AC1815" s="175"/>
      <c r="AL1815" s="106"/>
      <c r="AM1815" s="104"/>
      <c r="AN1815" s="104"/>
      <c r="AO1815" s="104"/>
      <c r="AP1815" s="104"/>
      <c r="AQ1815" s="104"/>
      <c r="AR1815" s="104"/>
      <c r="AS1815" s="104"/>
      <c r="AT1815" s="104"/>
      <c r="AU1815" s="104"/>
      <c r="AV1815" s="104"/>
    </row>
    <row r="1816" spans="3:48" x14ac:dyDescent="0.35">
      <c r="C1816" s="176"/>
      <c r="D1816" s="176"/>
      <c r="E1816" s="176"/>
      <c r="F1816" s="176"/>
      <c r="G1816" s="175"/>
      <c r="H1816" s="175"/>
      <c r="I1816" s="175"/>
      <c r="J1816" s="175"/>
      <c r="L1816" s="175"/>
      <c r="T1816" s="176"/>
      <c r="U1816" s="176"/>
      <c r="V1816" s="176"/>
      <c r="W1816" s="176"/>
      <c r="X1816" s="175"/>
      <c r="Y1816" s="175"/>
      <c r="Z1816" s="175"/>
      <c r="AA1816" s="175"/>
      <c r="AC1816" s="175"/>
      <c r="AL1816" s="106"/>
      <c r="AM1816" s="104"/>
      <c r="AN1816" s="104"/>
      <c r="AO1816" s="104"/>
      <c r="AP1816" s="104"/>
      <c r="AQ1816" s="104"/>
      <c r="AR1816" s="104"/>
      <c r="AS1816" s="104"/>
      <c r="AT1816" s="104"/>
      <c r="AU1816" s="104"/>
      <c r="AV1816" s="104"/>
    </row>
    <row r="1817" spans="3:48" x14ac:dyDescent="0.35">
      <c r="C1817" s="176"/>
      <c r="D1817" s="176"/>
      <c r="E1817" s="176"/>
      <c r="F1817" s="176"/>
      <c r="G1817" s="175"/>
      <c r="H1817" s="175"/>
      <c r="I1817" s="175"/>
      <c r="J1817" s="175"/>
      <c r="L1817" s="175"/>
      <c r="T1817" s="176"/>
      <c r="U1817" s="176"/>
      <c r="V1817" s="176"/>
      <c r="W1817" s="176"/>
      <c r="X1817" s="175"/>
      <c r="Y1817" s="175"/>
      <c r="Z1817" s="175"/>
      <c r="AA1817" s="175"/>
      <c r="AC1817" s="175"/>
      <c r="AL1817" s="106"/>
      <c r="AM1817" s="104"/>
      <c r="AN1817" s="104"/>
      <c r="AO1817" s="104"/>
      <c r="AP1817" s="104"/>
      <c r="AQ1817" s="104"/>
      <c r="AR1817" s="104"/>
      <c r="AS1817" s="104"/>
      <c r="AT1817" s="104"/>
      <c r="AU1817" s="104"/>
      <c r="AV1817" s="104"/>
    </row>
    <row r="1818" spans="3:48" x14ac:dyDescent="0.35">
      <c r="C1818" s="176"/>
      <c r="D1818" s="176"/>
      <c r="E1818" s="176"/>
      <c r="F1818" s="176"/>
      <c r="G1818" s="175"/>
      <c r="H1818" s="175"/>
      <c r="I1818" s="175"/>
      <c r="J1818" s="175"/>
      <c r="L1818" s="175"/>
      <c r="T1818" s="176"/>
      <c r="U1818" s="176"/>
      <c r="V1818" s="176"/>
      <c r="W1818" s="176"/>
      <c r="X1818" s="175"/>
      <c r="Y1818" s="175"/>
      <c r="Z1818" s="175"/>
      <c r="AA1818" s="175"/>
      <c r="AC1818" s="175"/>
      <c r="AL1818" s="106"/>
      <c r="AM1818" s="104"/>
      <c r="AN1818" s="104"/>
      <c r="AO1818" s="104"/>
      <c r="AP1818" s="104"/>
      <c r="AQ1818" s="104"/>
      <c r="AR1818" s="104"/>
      <c r="AS1818" s="104"/>
      <c r="AT1818" s="104"/>
      <c r="AU1818" s="104"/>
      <c r="AV1818" s="104"/>
    </row>
    <row r="1819" spans="3:48" x14ac:dyDescent="0.35">
      <c r="C1819" s="176"/>
      <c r="D1819" s="176"/>
      <c r="E1819" s="176"/>
      <c r="F1819" s="176"/>
      <c r="G1819" s="175"/>
      <c r="H1819" s="175"/>
      <c r="I1819" s="175"/>
      <c r="J1819" s="175"/>
      <c r="L1819" s="175"/>
      <c r="T1819" s="176"/>
      <c r="U1819" s="176"/>
      <c r="V1819" s="176"/>
      <c r="W1819" s="176"/>
      <c r="X1819" s="175"/>
      <c r="Y1819" s="175"/>
      <c r="Z1819" s="175"/>
      <c r="AA1819" s="175"/>
      <c r="AC1819" s="175"/>
      <c r="AL1819" s="106"/>
      <c r="AM1819" s="104"/>
      <c r="AN1819" s="104"/>
      <c r="AO1819" s="104"/>
      <c r="AP1819" s="104"/>
      <c r="AQ1819" s="104"/>
      <c r="AR1819" s="104"/>
      <c r="AS1819" s="104"/>
      <c r="AT1819" s="104"/>
      <c r="AU1819" s="104"/>
      <c r="AV1819" s="104"/>
    </row>
    <row r="1820" spans="3:48" x14ac:dyDescent="0.35">
      <c r="C1820" s="176"/>
      <c r="D1820" s="176"/>
      <c r="E1820" s="176"/>
      <c r="F1820" s="176"/>
      <c r="G1820" s="175"/>
      <c r="H1820" s="175"/>
      <c r="I1820" s="175"/>
      <c r="J1820" s="175"/>
      <c r="L1820" s="175"/>
      <c r="T1820" s="176"/>
      <c r="U1820" s="176"/>
      <c r="V1820" s="176"/>
      <c r="W1820" s="176"/>
      <c r="X1820" s="175"/>
      <c r="Y1820" s="175"/>
      <c r="Z1820" s="175"/>
      <c r="AA1820" s="175"/>
      <c r="AC1820" s="175"/>
      <c r="AL1820" s="106"/>
      <c r="AM1820" s="104"/>
      <c r="AN1820" s="104"/>
      <c r="AO1820" s="104"/>
      <c r="AP1820" s="104"/>
      <c r="AQ1820" s="104"/>
      <c r="AR1820" s="104"/>
      <c r="AS1820" s="104"/>
      <c r="AT1820" s="104"/>
      <c r="AU1820" s="104"/>
      <c r="AV1820" s="104"/>
    </row>
    <row r="1821" spans="3:48" x14ac:dyDescent="0.35">
      <c r="C1821" s="176"/>
      <c r="D1821" s="176"/>
      <c r="E1821" s="176"/>
      <c r="F1821" s="176"/>
      <c r="G1821" s="175"/>
      <c r="H1821" s="175"/>
      <c r="I1821" s="175"/>
      <c r="J1821" s="175"/>
      <c r="L1821" s="175"/>
      <c r="T1821" s="176"/>
      <c r="U1821" s="176"/>
      <c r="V1821" s="176"/>
      <c r="W1821" s="176"/>
      <c r="X1821" s="175"/>
      <c r="Y1821" s="175"/>
      <c r="Z1821" s="175"/>
      <c r="AA1821" s="175"/>
      <c r="AC1821" s="175"/>
      <c r="AL1821" s="106"/>
      <c r="AM1821" s="104"/>
      <c r="AN1821" s="104"/>
      <c r="AO1821" s="104"/>
      <c r="AP1821" s="104"/>
      <c r="AQ1821" s="104"/>
      <c r="AR1821" s="104"/>
      <c r="AS1821" s="104"/>
      <c r="AT1821" s="104"/>
      <c r="AU1821" s="104"/>
      <c r="AV1821" s="104"/>
    </row>
    <row r="1822" spans="3:48" x14ac:dyDescent="0.35">
      <c r="C1822" s="176"/>
      <c r="D1822" s="176"/>
      <c r="E1822" s="176"/>
      <c r="F1822" s="176"/>
      <c r="G1822" s="175"/>
      <c r="H1822" s="175"/>
      <c r="I1822" s="175"/>
      <c r="J1822" s="175"/>
      <c r="L1822" s="175"/>
      <c r="T1822" s="176"/>
      <c r="U1822" s="176"/>
      <c r="V1822" s="176"/>
      <c r="W1822" s="176"/>
      <c r="X1822" s="175"/>
      <c r="Y1822" s="175"/>
      <c r="Z1822" s="175"/>
      <c r="AA1822" s="175"/>
      <c r="AC1822" s="175"/>
      <c r="AL1822" s="106"/>
      <c r="AM1822" s="104"/>
      <c r="AN1822" s="104"/>
      <c r="AO1822" s="104"/>
      <c r="AP1822" s="104"/>
      <c r="AQ1822" s="104"/>
      <c r="AR1822" s="104"/>
      <c r="AS1822" s="104"/>
      <c r="AT1822" s="104"/>
      <c r="AU1822" s="104"/>
      <c r="AV1822" s="104"/>
    </row>
    <row r="1823" spans="3:48" x14ac:dyDescent="0.35">
      <c r="C1823" s="176"/>
      <c r="D1823" s="176"/>
      <c r="E1823" s="176"/>
      <c r="F1823" s="176"/>
      <c r="G1823" s="175"/>
      <c r="H1823" s="175"/>
      <c r="I1823" s="175"/>
      <c r="J1823" s="175"/>
      <c r="L1823" s="175"/>
      <c r="T1823" s="176"/>
      <c r="U1823" s="176"/>
      <c r="V1823" s="176"/>
      <c r="W1823" s="176"/>
      <c r="X1823" s="175"/>
      <c r="Y1823" s="175"/>
      <c r="Z1823" s="175"/>
      <c r="AA1823" s="175"/>
      <c r="AC1823" s="175"/>
      <c r="AL1823" s="106"/>
      <c r="AM1823" s="104"/>
      <c r="AN1823" s="104"/>
      <c r="AO1823" s="104"/>
      <c r="AP1823" s="104"/>
      <c r="AQ1823" s="104"/>
      <c r="AR1823" s="104"/>
      <c r="AS1823" s="104"/>
      <c r="AT1823" s="104"/>
      <c r="AU1823" s="104"/>
      <c r="AV1823" s="104"/>
    </row>
    <row r="1824" spans="3:48" x14ac:dyDescent="0.35">
      <c r="C1824" s="176"/>
      <c r="D1824" s="176"/>
      <c r="E1824" s="176"/>
      <c r="F1824" s="176"/>
      <c r="G1824" s="175"/>
      <c r="H1824" s="175"/>
      <c r="I1824" s="175"/>
      <c r="J1824" s="175"/>
      <c r="L1824" s="175"/>
      <c r="T1824" s="176"/>
      <c r="U1824" s="176"/>
      <c r="V1824" s="176"/>
      <c r="W1824" s="176"/>
      <c r="X1824" s="175"/>
      <c r="Y1824" s="175"/>
      <c r="Z1824" s="175"/>
      <c r="AA1824" s="175"/>
      <c r="AC1824" s="175"/>
      <c r="AL1824" s="106"/>
      <c r="AM1824" s="104"/>
      <c r="AN1824" s="104"/>
      <c r="AO1824" s="104"/>
      <c r="AP1824" s="104"/>
      <c r="AQ1824" s="104"/>
      <c r="AR1824" s="104"/>
      <c r="AS1824" s="104"/>
      <c r="AT1824" s="104"/>
      <c r="AU1824" s="104"/>
      <c r="AV1824" s="104"/>
    </row>
    <row r="1825" spans="3:48" x14ac:dyDescent="0.35">
      <c r="C1825" s="176"/>
      <c r="D1825" s="176"/>
      <c r="E1825" s="176"/>
      <c r="F1825" s="176"/>
      <c r="G1825" s="175"/>
      <c r="H1825" s="175"/>
      <c r="I1825" s="175"/>
      <c r="J1825" s="175"/>
      <c r="L1825" s="175"/>
      <c r="T1825" s="176"/>
      <c r="U1825" s="176"/>
      <c r="V1825" s="176"/>
      <c r="W1825" s="176"/>
      <c r="X1825" s="175"/>
      <c r="Y1825" s="175"/>
      <c r="Z1825" s="175"/>
      <c r="AA1825" s="175"/>
      <c r="AC1825" s="175"/>
      <c r="AL1825" s="106"/>
      <c r="AM1825" s="104"/>
      <c r="AN1825" s="104"/>
      <c r="AO1825" s="104"/>
      <c r="AP1825" s="104"/>
      <c r="AQ1825" s="104"/>
      <c r="AR1825" s="104"/>
      <c r="AS1825" s="104"/>
      <c r="AT1825" s="104"/>
      <c r="AU1825" s="104"/>
      <c r="AV1825" s="104"/>
    </row>
    <row r="1826" spans="3:48" x14ac:dyDescent="0.35">
      <c r="C1826" s="176"/>
      <c r="D1826" s="176"/>
      <c r="E1826" s="176"/>
      <c r="F1826" s="176"/>
      <c r="G1826" s="175"/>
      <c r="H1826" s="175"/>
      <c r="I1826" s="175"/>
      <c r="J1826" s="175"/>
      <c r="L1826" s="175"/>
      <c r="T1826" s="176"/>
      <c r="U1826" s="176"/>
      <c r="V1826" s="176"/>
      <c r="W1826" s="176"/>
      <c r="X1826" s="175"/>
      <c r="Y1826" s="175"/>
      <c r="Z1826" s="175"/>
      <c r="AA1826" s="175"/>
      <c r="AC1826" s="175"/>
      <c r="AL1826" s="106"/>
      <c r="AM1826" s="104"/>
      <c r="AN1826" s="104"/>
      <c r="AO1826" s="104"/>
      <c r="AP1826" s="104"/>
      <c r="AQ1826" s="104"/>
      <c r="AR1826" s="104"/>
      <c r="AS1826" s="104"/>
      <c r="AT1826" s="104"/>
      <c r="AU1826" s="104"/>
      <c r="AV1826" s="104"/>
    </row>
    <row r="1827" spans="3:48" x14ac:dyDescent="0.35">
      <c r="C1827" s="176"/>
      <c r="D1827" s="176"/>
      <c r="E1827" s="176"/>
      <c r="F1827" s="176"/>
      <c r="G1827" s="175"/>
      <c r="H1827" s="175"/>
      <c r="I1827" s="175"/>
      <c r="J1827" s="175"/>
      <c r="L1827" s="175"/>
      <c r="T1827" s="176"/>
      <c r="U1827" s="176"/>
      <c r="V1827" s="176"/>
      <c r="W1827" s="176"/>
      <c r="X1827" s="175"/>
      <c r="Y1827" s="175"/>
      <c r="Z1827" s="175"/>
      <c r="AA1827" s="175"/>
      <c r="AC1827" s="175"/>
      <c r="AL1827" s="106"/>
      <c r="AM1827" s="104"/>
      <c r="AN1827" s="104"/>
      <c r="AO1827" s="104"/>
      <c r="AP1827" s="104"/>
      <c r="AQ1827" s="104"/>
      <c r="AR1827" s="104"/>
      <c r="AS1827" s="104"/>
      <c r="AT1827" s="104"/>
      <c r="AU1827" s="104"/>
      <c r="AV1827" s="104"/>
    </row>
    <row r="1828" spans="3:48" x14ac:dyDescent="0.35">
      <c r="C1828" s="176"/>
      <c r="D1828" s="176"/>
      <c r="E1828" s="176"/>
      <c r="F1828" s="176"/>
      <c r="G1828" s="175"/>
      <c r="H1828" s="175"/>
      <c r="I1828" s="175"/>
      <c r="J1828" s="175"/>
      <c r="L1828" s="175"/>
      <c r="T1828" s="176"/>
      <c r="U1828" s="176"/>
      <c r="V1828" s="176"/>
      <c r="W1828" s="176"/>
      <c r="X1828" s="175"/>
      <c r="Y1828" s="175"/>
      <c r="Z1828" s="175"/>
      <c r="AA1828" s="175"/>
      <c r="AC1828" s="175"/>
      <c r="AL1828" s="106"/>
      <c r="AM1828" s="104"/>
      <c r="AN1828" s="104"/>
      <c r="AO1828" s="104"/>
      <c r="AP1828" s="104"/>
      <c r="AQ1828" s="104"/>
      <c r="AR1828" s="104"/>
      <c r="AS1828" s="104"/>
      <c r="AT1828" s="104"/>
      <c r="AU1828" s="104"/>
      <c r="AV1828" s="104"/>
    </row>
    <row r="1829" spans="3:48" x14ac:dyDescent="0.35">
      <c r="C1829" s="176"/>
      <c r="D1829" s="176"/>
      <c r="E1829" s="176"/>
      <c r="F1829" s="176"/>
      <c r="G1829" s="175"/>
      <c r="H1829" s="175"/>
      <c r="I1829" s="175"/>
      <c r="J1829" s="175"/>
      <c r="L1829" s="175"/>
      <c r="T1829" s="176"/>
      <c r="U1829" s="176"/>
      <c r="V1829" s="176"/>
      <c r="W1829" s="176"/>
      <c r="X1829" s="175"/>
      <c r="Y1829" s="175"/>
      <c r="Z1829" s="175"/>
      <c r="AA1829" s="175"/>
      <c r="AC1829" s="175"/>
      <c r="AL1829" s="106"/>
      <c r="AM1829" s="104"/>
      <c r="AN1829" s="104"/>
      <c r="AO1829" s="104"/>
      <c r="AP1829" s="104"/>
      <c r="AQ1829" s="104"/>
      <c r="AR1829" s="104"/>
      <c r="AS1829" s="104"/>
      <c r="AT1829" s="104"/>
      <c r="AU1829" s="104"/>
      <c r="AV1829" s="104"/>
    </row>
    <row r="1830" spans="3:48" x14ac:dyDescent="0.35">
      <c r="C1830" s="176"/>
      <c r="D1830" s="176"/>
      <c r="E1830" s="176"/>
      <c r="F1830" s="176"/>
      <c r="G1830" s="175"/>
      <c r="H1830" s="175"/>
      <c r="I1830" s="175"/>
      <c r="J1830" s="175"/>
      <c r="L1830" s="175"/>
      <c r="T1830" s="176"/>
      <c r="U1830" s="176"/>
      <c r="V1830" s="176"/>
      <c r="W1830" s="176"/>
      <c r="X1830" s="175"/>
      <c r="Y1830" s="175"/>
      <c r="Z1830" s="175"/>
      <c r="AA1830" s="175"/>
      <c r="AC1830" s="175"/>
      <c r="AL1830" s="106"/>
      <c r="AM1830" s="104"/>
      <c r="AN1830" s="104"/>
      <c r="AO1830" s="104"/>
      <c r="AP1830" s="104"/>
      <c r="AQ1830" s="104"/>
      <c r="AR1830" s="104"/>
      <c r="AS1830" s="104"/>
      <c r="AT1830" s="104"/>
      <c r="AU1830" s="104"/>
      <c r="AV1830" s="104"/>
    </row>
    <row r="1831" spans="3:48" x14ac:dyDescent="0.35">
      <c r="C1831" s="176"/>
      <c r="D1831" s="176"/>
      <c r="E1831" s="176"/>
      <c r="F1831" s="176"/>
      <c r="G1831" s="175"/>
      <c r="H1831" s="175"/>
      <c r="I1831" s="175"/>
      <c r="J1831" s="175"/>
      <c r="L1831" s="175"/>
      <c r="T1831" s="176"/>
      <c r="U1831" s="176"/>
      <c r="V1831" s="176"/>
      <c r="W1831" s="176"/>
      <c r="X1831" s="175"/>
      <c r="Y1831" s="175"/>
      <c r="Z1831" s="175"/>
      <c r="AA1831" s="175"/>
      <c r="AC1831" s="175"/>
      <c r="AL1831" s="106"/>
      <c r="AM1831" s="104"/>
      <c r="AN1831" s="104"/>
      <c r="AO1831" s="104"/>
      <c r="AP1831" s="104"/>
      <c r="AQ1831" s="104"/>
      <c r="AR1831" s="104"/>
      <c r="AS1831" s="104"/>
      <c r="AT1831" s="104"/>
      <c r="AU1831" s="104"/>
      <c r="AV1831" s="104"/>
    </row>
    <row r="1832" spans="3:48" x14ac:dyDescent="0.35">
      <c r="C1832" s="176"/>
      <c r="D1832" s="176"/>
      <c r="E1832" s="176"/>
      <c r="F1832" s="176"/>
      <c r="G1832" s="175"/>
      <c r="H1832" s="175"/>
      <c r="I1832" s="175"/>
      <c r="J1832" s="175"/>
      <c r="L1832" s="175"/>
      <c r="T1832" s="176"/>
      <c r="U1832" s="176"/>
      <c r="V1832" s="176"/>
      <c r="W1832" s="176"/>
      <c r="X1832" s="175"/>
      <c r="Y1832" s="175"/>
      <c r="Z1832" s="175"/>
      <c r="AA1832" s="175"/>
      <c r="AC1832" s="175"/>
      <c r="AL1832" s="106"/>
      <c r="AM1832" s="104"/>
      <c r="AN1832" s="104"/>
      <c r="AO1832" s="104"/>
      <c r="AP1832" s="104"/>
      <c r="AQ1832" s="104"/>
      <c r="AR1832" s="104"/>
      <c r="AS1832" s="104"/>
      <c r="AT1832" s="104"/>
      <c r="AU1832" s="104"/>
      <c r="AV1832" s="104"/>
    </row>
    <row r="1833" spans="3:48" x14ac:dyDescent="0.35">
      <c r="C1833" s="176"/>
      <c r="D1833" s="176"/>
      <c r="E1833" s="176"/>
      <c r="F1833" s="176"/>
      <c r="G1833" s="175"/>
      <c r="H1833" s="175"/>
      <c r="I1833" s="175"/>
      <c r="J1833" s="175"/>
      <c r="L1833" s="175"/>
      <c r="T1833" s="176"/>
      <c r="U1833" s="176"/>
      <c r="V1833" s="176"/>
      <c r="W1833" s="176"/>
      <c r="X1833" s="175"/>
      <c r="Y1833" s="175"/>
      <c r="Z1833" s="175"/>
      <c r="AA1833" s="175"/>
      <c r="AC1833" s="175"/>
      <c r="AL1833" s="106"/>
      <c r="AM1833" s="104"/>
      <c r="AN1833" s="104"/>
      <c r="AO1833" s="104"/>
      <c r="AP1833" s="104"/>
      <c r="AQ1833" s="104"/>
      <c r="AR1833" s="104"/>
      <c r="AS1833" s="104"/>
      <c r="AT1833" s="104"/>
      <c r="AU1833" s="104"/>
      <c r="AV1833" s="104"/>
    </row>
    <row r="1834" spans="3:48" x14ac:dyDescent="0.35">
      <c r="C1834" s="176"/>
      <c r="D1834" s="176"/>
      <c r="E1834" s="176"/>
      <c r="F1834" s="176"/>
      <c r="G1834" s="175"/>
      <c r="H1834" s="175"/>
      <c r="I1834" s="175"/>
      <c r="J1834" s="175"/>
      <c r="L1834" s="175"/>
      <c r="T1834" s="176"/>
      <c r="U1834" s="176"/>
      <c r="V1834" s="176"/>
      <c r="W1834" s="176"/>
      <c r="X1834" s="175"/>
      <c r="Y1834" s="175"/>
      <c r="Z1834" s="175"/>
      <c r="AA1834" s="175"/>
      <c r="AC1834" s="175"/>
      <c r="AL1834" s="106"/>
      <c r="AM1834" s="104"/>
      <c r="AN1834" s="104"/>
      <c r="AO1834" s="104"/>
      <c r="AP1834" s="104"/>
      <c r="AQ1834" s="104"/>
      <c r="AR1834" s="104"/>
      <c r="AS1834" s="104"/>
      <c r="AT1834" s="104"/>
      <c r="AU1834" s="104"/>
      <c r="AV1834" s="104"/>
    </row>
    <row r="1835" spans="3:48" x14ac:dyDescent="0.35">
      <c r="C1835" s="176"/>
      <c r="D1835" s="176"/>
      <c r="E1835" s="176"/>
      <c r="F1835" s="176"/>
      <c r="G1835" s="175"/>
      <c r="H1835" s="175"/>
      <c r="I1835" s="175"/>
      <c r="J1835" s="175"/>
      <c r="L1835" s="175"/>
      <c r="T1835" s="176"/>
      <c r="U1835" s="176"/>
      <c r="V1835" s="176"/>
      <c r="W1835" s="176"/>
      <c r="X1835" s="175"/>
      <c r="Y1835" s="175"/>
      <c r="Z1835" s="175"/>
      <c r="AA1835" s="175"/>
      <c r="AC1835" s="175"/>
      <c r="AL1835" s="106"/>
      <c r="AM1835" s="104"/>
      <c r="AN1835" s="104"/>
      <c r="AO1835" s="104"/>
      <c r="AP1835" s="104"/>
      <c r="AQ1835" s="104"/>
      <c r="AR1835" s="104"/>
      <c r="AS1835" s="104"/>
      <c r="AT1835" s="104"/>
      <c r="AU1835" s="104"/>
      <c r="AV1835" s="104"/>
    </row>
    <row r="1836" spans="3:48" x14ac:dyDescent="0.35">
      <c r="C1836" s="176"/>
      <c r="D1836" s="176"/>
      <c r="E1836" s="176"/>
      <c r="F1836" s="176"/>
      <c r="G1836" s="175"/>
      <c r="H1836" s="175"/>
      <c r="I1836" s="175"/>
      <c r="J1836" s="175"/>
      <c r="L1836" s="175"/>
      <c r="T1836" s="176"/>
      <c r="U1836" s="176"/>
      <c r="V1836" s="176"/>
      <c r="W1836" s="176"/>
      <c r="X1836" s="175"/>
      <c r="Y1836" s="175"/>
      <c r="Z1836" s="175"/>
      <c r="AA1836" s="175"/>
      <c r="AC1836" s="175"/>
      <c r="AL1836" s="106"/>
      <c r="AM1836" s="104"/>
      <c r="AN1836" s="104"/>
      <c r="AO1836" s="104"/>
      <c r="AP1836" s="104"/>
      <c r="AQ1836" s="104"/>
      <c r="AR1836" s="104"/>
      <c r="AS1836" s="104"/>
      <c r="AT1836" s="104"/>
      <c r="AU1836" s="104"/>
      <c r="AV1836" s="104"/>
    </row>
    <row r="1837" spans="3:48" x14ac:dyDescent="0.35">
      <c r="C1837" s="176"/>
      <c r="D1837" s="176"/>
      <c r="E1837" s="176"/>
      <c r="F1837" s="176"/>
      <c r="G1837" s="175"/>
      <c r="H1837" s="175"/>
      <c r="I1837" s="175"/>
      <c r="J1837" s="175"/>
      <c r="L1837" s="175"/>
      <c r="T1837" s="176"/>
      <c r="U1837" s="176"/>
      <c r="V1837" s="176"/>
      <c r="W1837" s="176"/>
      <c r="X1837" s="175"/>
      <c r="Y1837" s="175"/>
      <c r="Z1837" s="175"/>
      <c r="AA1837" s="175"/>
      <c r="AC1837" s="175"/>
      <c r="AL1837" s="106"/>
      <c r="AM1837" s="104"/>
      <c r="AN1837" s="104"/>
      <c r="AO1837" s="104"/>
      <c r="AP1837" s="104"/>
      <c r="AQ1837" s="104"/>
      <c r="AR1837" s="104"/>
      <c r="AS1837" s="104"/>
      <c r="AT1837" s="104"/>
      <c r="AU1837" s="104"/>
      <c r="AV1837" s="104"/>
    </row>
    <row r="1838" spans="3:48" x14ac:dyDescent="0.35">
      <c r="C1838" s="176"/>
      <c r="D1838" s="176"/>
      <c r="E1838" s="176"/>
      <c r="F1838" s="176"/>
      <c r="G1838" s="175"/>
      <c r="H1838" s="175"/>
      <c r="I1838" s="175"/>
      <c r="J1838" s="175"/>
      <c r="L1838" s="175"/>
      <c r="T1838" s="176"/>
      <c r="U1838" s="176"/>
      <c r="V1838" s="176"/>
      <c r="W1838" s="176"/>
      <c r="X1838" s="175"/>
      <c r="Y1838" s="175"/>
      <c r="Z1838" s="175"/>
      <c r="AA1838" s="175"/>
      <c r="AC1838" s="175"/>
      <c r="AL1838" s="106"/>
      <c r="AM1838" s="104"/>
      <c r="AN1838" s="104"/>
      <c r="AO1838" s="104"/>
      <c r="AP1838" s="104"/>
      <c r="AQ1838" s="104"/>
      <c r="AR1838" s="104"/>
      <c r="AS1838" s="104"/>
      <c r="AT1838" s="104"/>
      <c r="AU1838" s="104"/>
      <c r="AV1838" s="104"/>
    </row>
    <row r="1839" spans="3:48" x14ac:dyDescent="0.35">
      <c r="C1839" s="176"/>
      <c r="D1839" s="176"/>
      <c r="E1839" s="176"/>
      <c r="F1839" s="176"/>
      <c r="G1839" s="175"/>
      <c r="H1839" s="175"/>
      <c r="I1839" s="175"/>
      <c r="J1839" s="175"/>
      <c r="L1839" s="175"/>
      <c r="T1839" s="176"/>
      <c r="U1839" s="176"/>
      <c r="V1839" s="176"/>
      <c r="W1839" s="176"/>
      <c r="X1839" s="175"/>
      <c r="Y1839" s="175"/>
      <c r="Z1839" s="175"/>
      <c r="AA1839" s="175"/>
      <c r="AC1839" s="175"/>
      <c r="AL1839" s="106"/>
      <c r="AM1839" s="104"/>
      <c r="AN1839" s="104"/>
      <c r="AO1839" s="104"/>
      <c r="AP1839" s="104"/>
      <c r="AQ1839" s="104"/>
      <c r="AR1839" s="104"/>
      <c r="AS1839" s="104"/>
      <c r="AT1839" s="104"/>
      <c r="AU1839" s="104"/>
      <c r="AV1839" s="104"/>
    </row>
    <row r="1840" spans="3:48" x14ac:dyDescent="0.35">
      <c r="C1840" s="176"/>
      <c r="D1840" s="176"/>
      <c r="E1840" s="176"/>
      <c r="F1840" s="176"/>
      <c r="G1840" s="175"/>
      <c r="H1840" s="175"/>
      <c r="I1840" s="175"/>
      <c r="J1840" s="175"/>
      <c r="L1840" s="175"/>
      <c r="T1840" s="176"/>
      <c r="U1840" s="176"/>
      <c r="V1840" s="176"/>
      <c r="W1840" s="176"/>
      <c r="X1840" s="175"/>
      <c r="Y1840" s="175"/>
      <c r="Z1840" s="175"/>
      <c r="AA1840" s="175"/>
      <c r="AC1840" s="175"/>
      <c r="AL1840" s="106"/>
      <c r="AM1840" s="104"/>
      <c r="AN1840" s="104"/>
      <c r="AO1840" s="104"/>
      <c r="AP1840" s="104"/>
      <c r="AQ1840" s="104"/>
      <c r="AR1840" s="104"/>
      <c r="AS1840" s="104"/>
      <c r="AT1840" s="104"/>
      <c r="AU1840" s="104"/>
      <c r="AV1840" s="104"/>
    </row>
    <row r="1841" spans="3:48" x14ac:dyDescent="0.35">
      <c r="C1841" s="176"/>
      <c r="D1841" s="176"/>
      <c r="E1841" s="176"/>
      <c r="F1841" s="176"/>
      <c r="G1841" s="175"/>
      <c r="H1841" s="175"/>
      <c r="I1841" s="175"/>
      <c r="J1841" s="175"/>
      <c r="L1841" s="175"/>
      <c r="T1841" s="176"/>
      <c r="U1841" s="176"/>
      <c r="V1841" s="176"/>
      <c r="W1841" s="176"/>
      <c r="X1841" s="175"/>
      <c r="Y1841" s="175"/>
      <c r="Z1841" s="175"/>
      <c r="AA1841" s="175"/>
      <c r="AC1841" s="175"/>
      <c r="AL1841" s="106"/>
      <c r="AM1841" s="104"/>
      <c r="AN1841" s="104"/>
      <c r="AO1841" s="104"/>
      <c r="AP1841" s="104"/>
      <c r="AQ1841" s="104"/>
      <c r="AR1841" s="104"/>
      <c r="AS1841" s="104"/>
      <c r="AT1841" s="104"/>
      <c r="AU1841" s="104"/>
      <c r="AV1841" s="104"/>
    </row>
    <row r="1842" spans="3:48" x14ac:dyDescent="0.35">
      <c r="C1842" s="176"/>
      <c r="D1842" s="176"/>
      <c r="E1842" s="176"/>
      <c r="F1842" s="176"/>
      <c r="G1842" s="175"/>
      <c r="H1842" s="175"/>
      <c r="I1842" s="175"/>
      <c r="J1842" s="175"/>
      <c r="L1842" s="175"/>
      <c r="T1842" s="176"/>
      <c r="U1842" s="176"/>
      <c r="V1842" s="176"/>
      <c r="W1842" s="176"/>
      <c r="X1842" s="175"/>
      <c r="Y1842" s="175"/>
      <c r="Z1842" s="175"/>
      <c r="AA1842" s="175"/>
      <c r="AC1842" s="175"/>
      <c r="AL1842" s="106"/>
      <c r="AM1842" s="104"/>
      <c r="AN1842" s="104"/>
      <c r="AO1842" s="104"/>
      <c r="AP1842" s="104"/>
      <c r="AQ1842" s="104"/>
      <c r="AR1842" s="104"/>
      <c r="AS1842" s="104"/>
      <c r="AT1842" s="104"/>
      <c r="AU1842" s="104"/>
      <c r="AV1842" s="104"/>
    </row>
    <row r="1843" spans="3:48" x14ac:dyDescent="0.35">
      <c r="C1843" s="176"/>
      <c r="D1843" s="176"/>
      <c r="E1843" s="176"/>
      <c r="F1843" s="176"/>
      <c r="G1843" s="175"/>
      <c r="H1843" s="175"/>
      <c r="I1843" s="175"/>
      <c r="J1843" s="175"/>
      <c r="L1843" s="175"/>
      <c r="T1843" s="176"/>
      <c r="U1843" s="176"/>
      <c r="V1843" s="176"/>
      <c r="W1843" s="176"/>
      <c r="X1843" s="175"/>
      <c r="Y1843" s="175"/>
      <c r="Z1843" s="175"/>
      <c r="AA1843" s="175"/>
      <c r="AC1843" s="175"/>
      <c r="AL1843" s="106"/>
      <c r="AM1843" s="104"/>
      <c r="AN1843" s="104"/>
      <c r="AO1843" s="104"/>
      <c r="AP1843" s="104"/>
      <c r="AQ1843" s="104"/>
      <c r="AR1843" s="104"/>
      <c r="AS1843" s="104"/>
      <c r="AT1843" s="104"/>
      <c r="AU1843" s="104"/>
      <c r="AV1843" s="104"/>
    </row>
    <row r="1844" spans="3:48" x14ac:dyDescent="0.35">
      <c r="C1844" s="176"/>
      <c r="D1844" s="176"/>
      <c r="E1844" s="176"/>
      <c r="F1844" s="176"/>
      <c r="G1844" s="175"/>
      <c r="H1844" s="175"/>
      <c r="I1844" s="175"/>
      <c r="J1844" s="175"/>
      <c r="L1844" s="175"/>
      <c r="T1844" s="176"/>
      <c r="U1844" s="176"/>
      <c r="V1844" s="176"/>
      <c r="W1844" s="176"/>
      <c r="X1844" s="175"/>
      <c r="Y1844" s="175"/>
      <c r="Z1844" s="175"/>
      <c r="AA1844" s="175"/>
      <c r="AC1844" s="175"/>
      <c r="AL1844" s="106"/>
      <c r="AM1844" s="104"/>
      <c r="AN1844" s="104"/>
      <c r="AO1844" s="104"/>
      <c r="AP1844" s="104"/>
      <c r="AQ1844" s="104"/>
      <c r="AR1844" s="104"/>
      <c r="AS1844" s="104"/>
      <c r="AT1844" s="104"/>
      <c r="AU1844" s="104"/>
      <c r="AV1844" s="104"/>
    </row>
    <row r="1845" spans="3:48" x14ac:dyDescent="0.35">
      <c r="C1845" s="176"/>
      <c r="D1845" s="176"/>
      <c r="E1845" s="176"/>
      <c r="F1845" s="176"/>
      <c r="G1845" s="175"/>
      <c r="H1845" s="175"/>
      <c r="I1845" s="175"/>
      <c r="J1845" s="175"/>
      <c r="L1845" s="175"/>
      <c r="T1845" s="176"/>
      <c r="U1845" s="176"/>
      <c r="V1845" s="176"/>
      <c r="W1845" s="176"/>
      <c r="X1845" s="175"/>
      <c r="Y1845" s="175"/>
      <c r="Z1845" s="175"/>
      <c r="AA1845" s="175"/>
      <c r="AC1845" s="175"/>
      <c r="AL1845" s="106"/>
      <c r="AM1845" s="104"/>
      <c r="AN1845" s="104"/>
      <c r="AO1845" s="104"/>
      <c r="AP1845" s="104"/>
      <c r="AQ1845" s="104"/>
      <c r="AR1845" s="104"/>
      <c r="AS1845" s="104"/>
      <c r="AT1845" s="104"/>
      <c r="AU1845" s="104"/>
      <c r="AV1845" s="104"/>
    </row>
    <row r="1846" spans="3:48" x14ac:dyDescent="0.35">
      <c r="C1846" s="176"/>
      <c r="D1846" s="176"/>
      <c r="E1846" s="176"/>
      <c r="F1846" s="176"/>
      <c r="G1846" s="175"/>
      <c r="H1846" s="175"/>
      <c r="I1846" s="175"/>
      <c r="J1846" s="175"/>
      <c r="L1846" s="175"/>
      <c r="T1846" s="176"/>
      <c r="U1846" s="176"/>
      <c r="V1846" s="176"/>
      <c r="W1846" s="176"/>
      <c r="X1846" s="175"/>
      <c r="Y1846" s="175"/>
      <c r="Z1846" s="175"/>
      <c r="AA1846" s="175"/>
      <c r="AC1846" s="175"/>
      <c r="AL1846" s="106"/>
      <c r="AM1846" s="104"/>
      <c r="AN1846" s="104"/>
      <c r="AO1846" s="104"/>
      <c r="AP1846" s="104"/>
      <c r="AQ1846" s="104"/>
      <c r="AR1846" s="104"/>
      <c r="AS1846" s="104"/>
      <c r="AT1846" s="104"/>
      <c r="AU1846" s="104"/>
      <c r="AV1846" s="104"/>
    </row>
    <row r="1847" spans="3:48" x14ac:dyDescent="0.35">
      <c r="C1847" s="176"/>
      <c r="D1847" s="176"/>
      <c r="E1847" s="176"/>
      <c r="F1847" s="176"/>
      <c r="G1847" s="175"/>
      <c r="H1847" s="175"/>
      <c r="I1847" s="175"/>
      <c r="J1847" s="175"/>
      <c r="L1847" s="175"/>
      <c r="T1847" s="176"/>
      <c r="U1847" s="176"/>
      <c r="V1847" s="176"/>
      <c r="W1847" s="176"/>
      <c r="X1847" s="175"/>
      <c r="Y1847" s="175"/>
      <c r="Z1847" s="175"/>
      <c r="AA1847" s="175"/>
      <c r="AC1847" s="175"/>
      <c r="AL1847" s="106"/>
      <c r="AM1847" s="104"/>
      <c r="AN1847" s="104"/>
      <c r="AO1847" s="104"/>
      <c r="AP1847" s="104"/>
      <c r="AQ1847" s="104"/>
      <c r="AR1847" s="104"/>
      <c r="AS1847" s="104"/>
      <c r="AT1847" s="104"/>
      <c r="AU1847" s="104"/>
      <c r="AV1847" s="104"/>
    </row>
    <row r="1848" spans="3:48" x14ac:dyDescent="0.35">
      <c r="C1848" s="176"/>
      <c r="D1848" s="176"/>
      <c r="E1848" s="176"/>
      <c r="F1848" s="176"/>
      <c r="G1848" s="175"/>
      <c r="H1848" s="175"/>
      <c r="I1848" s="175"/>
      <c r="J1848" s="175"/>
      <c r="L1848" s="175"/>
      <c r="T1848" s="176"/>
      <c r="U1848" s="176"/>
      <c r="V1848" s="176"/>
      <c r="W1848" s="176"/>
      <c r="X1848" s="175"/>
      <c r="Y1848" s="175"/>
      <c r="Z1848" s="175"/>
      <c r="AA1848" s="175"/>
      <c r="AC1848" s="175"/>
      <c r="AL1848" s="106"/>
      <c r="AM1848" s="104"/>
      <c r="AN1848" s="104"/>
      <c r="AO1848" s="104"/>
      <c r="AP1848" s="104"/>
      <c r="AQ1848" s="104"/>
      <c r="AR1848" s="104"/>
      <c r="AS1848" s="104"/>
      <c r="AT1848" s="104"/>
      <c r="AU1848" s="104"/>
      <c r="AV1848" s="104"/>
    </row>
    <row r="1849" spans="3:48" x14ac:dyDescent="0.35">
      <c r="C1849" s="176"/>
      <c r="D1849" s="176"/>
      <c r="E1849" s="176"/>
      <c r="F1849" s="176"/>
      <c r="G1849" s="175"/>
      <c r="H1849" s="175"/>
      <c r="I1849" s="175"/>
      <c r="J1849" s="175"/>
      <c r="L1849" s="175"/>
      <c r="T1849" s="176"/>
      <c r="U1849" s="176"/>
      <c r="V1849" s="176"/>
      <c r="W1849" s="176"/>
      <c r="X1849" s="175"/>
      <c r="Y1849" s="175"/>
      <c r="Z1849" s="175"/>
      <c r="AA1849" s="175"/>
      <c r="AC1849" s="175"/>
      <c r="AL1849" s="106"/>
      <c r="AM1849" s="104"/>
      <c r="AN1849" s="104"/>
      <c r="AO1849" s="104"/>
      <c r="AP1849" s="104"/>
      <c r="AQ1849" s="104"/>
      <c r="AR1849" s="104"/>
      <c r="AS1849" s="104"/>
      <c r="AT1849" s="104"/>
      <c r="AU1849" s="104"/>
      <c r="AV1849" s="104"/>
    </row>
    <row r="1850" spans="3:48" x14ac:dyDescent="0.35">
      <c r="C1850" s="176"/>
      <c r="D1850" s="176"/>
      <c r="E1850" s="176"/>
      <c r="F1850" s="176"/>
      <c r="G1850" s="175"/>
      <c r="H1850" s="175"/>
      <c r="I1850" s="175"/>
      <c r="J1850" s="175"/>
      <c r="L1850" s="175"/>
      <c r="T1850" s="176"/>
      <c r="U1850" s="176"/>
      <c r="V1850" s="176"/>
      <c r="W1850" s="176"/>
      <c r="X1850" s="175"/>
      <c r="Y1850" s="175"/>
      <c r="Z1850" s="175"/>
      <c r="AA1850" s="175"/>
      <c r="AC1850" s="175"/>
      <c r="AL1850" s="106"/>
      <c r="AM1850" s="104"/>
      <c r="AN1850" s="104"/>
      <c r="AO1850" s="104"/>
      <c r="AP1850" s="104"/>
      <c r="AQ1850" s="104"/>
      <c r="AR1850" s="104"/>
      <c r="AS1850" s="104"/>
      <c r="AT1850" s="104"/>
      <c r="AU1850" s="104"/>
      <c r="AV1850" s="104"/>
    </row>
    <row r="1851" spans="3:48" x14ac:dyDescent="0.35">
      <c r="C1851" s="176"/>
      <c r="D1851" s="176"/>
      <c r="E1851" s="176"/>
      <c r="F1851" s="176"/>
      <c r="G1851" s="175"/>
      <c r="H1851" s="175"/>
      <c r="I1851" s="175"/>
      <c r="J1851" s="175"/>
      <c r="L1851" s="175"/>
      <c r="T1851" s="176"/>
      <c r="U1851" s="176"/>
      <c r="V1851" s="176"/>
      <c r="W1851" s="176"/>
      <c r="X1851" s="175"/>
      <c r="Y1851" s="175"/>
      <c r="Z1851" s="175"/>
      <c r="AA1851" s="175"/>
      <c r="AC1851" s="175"/>
      <c r="AL1851" s="106"/>
      <c r="AM1851" s="104"/>
      <c r="AN1851" s="104"/>
      <c r="AO1851" s="104"/>
      <c r="AP1851" s="104"/>
      <c r="AQ1851" s="104"/>
      <c r="AR1851" s="104"/>
      <c r="AS1851" s="104"/>
      <c r="AT1851" s="104"/>
      <c r="AU1851" s="104"/>
      <c r="AV1851" s="104"/>
    </row>
    <row r="1852" spans="3:48" x14ac:dyDescent="0.35">
      <c r="C1852" s="176"/>
      <c r="D1852" s="176"/>
      <c r="E1852" s="176"/>
      <c r="F1852" s="176"/>
      <c r="G1852" s="175"/>
      <c r="H1852" s="175"/>
      <c r="I1852" s="175"/>
      <c r="J1852" s="175"/>
      <c r="L1852" s="175"/>
      <c r="T1852" s="176"/>
      <c r="U1852" s="176"/>
      <c r="V1852" s="176"/>
      <c r="W1852" s="176"/>
      <c r="X1852" s="175"/>
      <c r="Y1852" s="175"/>
      <c r="Z1852" s="175"/>
      <c r="AA1852" s="175"/>
      <c r="AC1852" s="175"/>
      <c r="AL1852" s="106"/>
      <c r="AM1852" s="104"/>
      <c r="AN1852" s="104"/>
      <c r="AO1852" s="104"/>
      <c r="AP1852" s="104"/>
      <c r="AQ1852" s="104"/>
      <c r="AR1852" s="104"/>
      <c r="AS1852" s="104"/>
      <c r="AT1852" s="104"/>
      <c r="AU1852" s="104"/>
      <c r="AV1852" s="104"/>
    </row>
    <row r="1853" spans="3:48" x14ac:dyDescent="0.35">
      <c r="C1853" s="176"/>
      <c r="D1853" s="176"/>
      <c r="E1853" s="176"/>
      <c r="F1853" s="176"/>
      <c r="G1853" s="175"/>
      <c r="H1853" s="175"/>
      <c r="I1853" s="175"/>
      <c r="J1853" s="175"/>
      <c r="L1853" s="175"/>
      <c r="T1853" s="176"/>
      <c r="U1853" s="176"/>
      <c r="V1853" s="176"/>
      <c r="W1853" s="176"/>
      <c r="X1853" s="175"/>
      <c r="Y1853" s="175"/>
      <c r="Z1853" s="175"/>
      <c r="AA1853" s="175"/>
      <c r="AC1853" s="175"/>
      <c r="AL1853" s="106"/>
      <c r="AM1853" s="104"/>
      <c r="AN1853" s="104"/>
      <c r="AO1853" s="104"/>
      <c r="AP1853" s="104"/>
      <c r="AQ1853" s="104"/>
      <c r="AR1853" s="104"/>
      <c r="AS1853" s="104"/>
      <c r="AT1853" s="104"/>
      <c r="AU1853" s="104"/>
      <c r="AV1853" s="104"/>
    </row>
    <row r="1854" spans="3:48" x14ac:dyDescent="0.35">
      <c r="C1854" s="176"/>
      <c r="D1854" s="176"/>
      <c r="E1854" s="176"/>
      <c r="F1854" s="176"/>
      <c r="G1854" s="175"/>
      <c r="H1854" s="175"/>
      <c r="I1854" s="175"/>
      <c r="J1854" s="175"/>
      <c r="L1854" s="175"/>
      <c r="T1854" s="176"/>
      <c r="U1854" s="176"/>
      <c r="V1854" s="176"/>
      <c r="W1854" s="176"/>
      <c r="X1854" s="175"/>
      <c r="Y1854" s="175"/>
      <c r="Z1854" s="175"/>
      <c r="AA1854" s="175"/>
      <c r="AC1854" s="175"/>
      <c r="AL1854" s="106"/>
      <c r="AM1854" s="104"/>
      <c r="AN1854" s="104"/>
      <c r="AO1854" s="104"/>
      <c r="AP1854" s="104"/>
      <c r="AQ1854" s="104"/>
      <c r="AR1854" s="104"/>
      <c r="AS1854" s="104"/>
      <c r="AT1854" s="104"/>
      <c r="AU1854" s="104"/>
      <c r="AV1854" s="104"/>
    </row>
    <row r="1855" spans="3:48" x14ac:dyDescent="0.35">
      <c r="C1855" s="176"/>
      <c r="D1855" s="176"/>
      <c r="E1855" s="176"/>
      <c r="F1855" s="176"/>
      <c r="G1855" s="175"/>
      <c r="H1855" s="175"/>
      <c r="I1855" s="175"/>
      <c r="J1855" s="175"/>
      <c r="L1855" s="175"/>
      <c r="T1855" s="176"/>
      <c r="U1855" s="176"/>
      <c r="V1855" s="176"/>
      <c r="W1855" s="176"/>
      <c r="X1855" s="175"/>
      <c r="Y1855" s="175"/>
      <c r="Z1855" s="175"/>
      <c r="AA1855" s="175"/>
      <c r="AC1855" s="175"/>
      <c r="AL1855" s="106"/>
      <c r="AM1855" s="104"/>
      <c r="AN1855" s="104"/>
      <c r="AO1855" s="104"/>
      <c r="AP1855" s="104"/>
      <c r="AQ1855" s="104"/>
      <c r="AR1855" s="104"/>
      <c r="AS1855" s="104"/>
      <c r="AT1855" s="104"/>
      <c r="AU1855" s="104"/>
      <c r="AV1855" s="104"/>
    </row>
    <row r="1856" spans="3:48" x14ac:dyDescent="0.35">
      <c r="C1856" s="176"/>
      <c r="D1856" s="176"/>
      <c r="E1856" s="176"/>
      <c r="F1856" s="176"/>
      <c r="G1856" s="175"/>
      <c r="H1856" s="175"/>
      <c r="I1856" s="175"/>
      <c r="J1856" s="175"/>
      <c r="L1856" s="175"/>
      <c r="T1856" s="176"/>
      <c r="U1856" s="176"/>
      <c r="V1856" s="176"/>
      <c r="W1856" s="176"/>
      <c r="X1856" s="175"/>
      <c r="Y1856" s="175"/>
      <c r="Z1856" s="175"/>
      <c r="AA1856" s="175"/>
      <c r="AC1856" s="175"/>
      <c r="AL1856" s="106"/>
      <c r="AM1856" s="104"/>
      <c r="AN1856" s="104"/>
      <c r="AO1856" s="104"/>
      <c r="AP1856" s="104"/>
      <c r="AQ1856" s="104"/>
      <c r="AR1856" s="104"/>
      <c r="AS1856" s="104"/>
      <c r="AT1856" s="104"/>
      <c r="AU1856" s="104"/>
      <c r="AV1856" s="104"/>
    </row>
    <row r="1857" spans="3:48" x14ac:dyDescent="0.35">
      <c r="C1857" s="176"/>
      <c r="D1857" s="176"/>
      <c r="E1857" s="176"/>
      <c r="F1857" s="176"/>
      <c r="G1857" s="175"/>
      <c r="H1857" s="175"/>
      <c r="I1857" s="175"/>
      <c r="J1857" s="175"/>
      <c r="L1857" s="175"/>
      <c r="T1857" s="176"/>
      <c r="U1857" s="176"/>
      <c r="V1857" s="176"/>
      <c r="W1857" s="176"/>
      <c r="X1857" s="175"/>
      <c r="Y1857" s="175"/>
      <c r="Z1857" s="175"/>
      <c r="AA1857" s="175"/>
      <c r="AC1857" s="175"/>
      <c r="AL1857" s="106"/>
      <c r="AM1857" s="104"/>
      <c r="AN1857" s="104"/>
      <c r="AO1857" s="104"/>
      <c r="AP1857" s="104"/>
      <c r="AQ1857" s="104"/>
      <c r="AR1857" s="104"/>
      <c r="AS1857" s="104"/>
      <c r="AT1857" s="104"/>
      <c r="AU1857" s="104"/>
      <c r="AV1857" s="104"/>
    </row>
    <row r="1858" spans="3:48" x14ac:dyDescent="0.35">
      <c r="C1858" s="176"/>
      <c r="D1858" s="176"/>
      <c r="E1858" s="176"/>
      <c r="F1858" s="176"/>
      <c r="G1858" s="175"/>
      <c r="H1858" s="175"/>
      <c r="I1858" s="175"/>
      <c r="J1858" s="175"/>
      <c r="L1858" s="175"/>
      <c r="T1858" s="176"/>
      <c r="U1858" s="176"/>
      <c r="V1858" s="176"/>
      <c r="W1858" s="176"/>
      <c r="X1858" s="175"/>
      <c r="Y1858" s="175"/>
      <c r="Z1858" s="175"/>
      <c r="AA1858" s="175"/>
      <c r="AC1858" s="175"/>
      <c r="AL1858" s="106"/>
      <c r="AM1858" s="104"/>
      <c r="AN1858" s="104"/>
      <c r="AO1858" s="104"/>
      <c r="AP1858" s="104"/>
      <c r="AQ1858" s="104"/>
      <c r="AR1858" s="104"/>
      <c r="AS1858" s="104"/>
      <c r="AT1858" s="104"/>
      <c r="AU1858" s="104"/>
      <c r="AV1858" s="104"/>
    </row>
    <row r="1859" spans="3:48" x14ac:dyDescent="0.35">
      <c r="C1859" s="176"/>
      <c r="D1859" s="176"/>
      <c r="E1859" s="176"/>
      <c r="F1859" s="176"/>
      <c r="G1859" s="175"/>
      <c r="H1859" s="175"/>
      <c r="I1859" s="175"/>
      <c r="J1859" s="175"/>
      <c r="L1859" s="175"/>
      <c r="T1859" s="176"/>
      <c r="U1859" s="176"/>
      <c r="V1859" s="176"/>
      <c r="W1859" s="176"/>
      <c r="X1859" s="175"/>
      <c r="Y1859" s="175"/>
      <c r="Z1859" s="175"/>
      <c r="AA1859" s="175"/>
      <c r="AC1859" s="175"/>
      <c r="AL1859" s="106"/>
      <c r="AM1859" s="104"/>
      <c r="AN1859" s="104"/>
      <c r="AO1859" s="104"/>
      <c r="AP1859" s="104"/>
      <c r="AQ1859" s="104"/>
      <c r="AR1859" s="104"/>
      <c r="AS1859" s="104"/>
      <c r="AT1859" s="104"/>
      <c r="AU1859" s="104"/>
      <c r="AV1859" s="104"/>
    </row>
    <row r="1860" spans="3:48" x14ac:dyDescent="0.35">
      <c r="C1860" s="176"/>
      <c r="D1860" s="176"/>
      <c r="E1860" s="176"/>
      <c r="F1860" s="176"/>
      <c r="G1860" s="175"/>
      <c r="H1860" s="175"/>
      <c r="I1860" s="175"/>
      <c r="J1860" s="175"/>
      <c r="L1860" s="175"/>
      <c r="T1860" s="176"/>
      <c r="U1860" s="176"/>
      <c r="V1860" s="176"/>
      <c r="W1860" s="176"/>
      <c r="X1860" s="175"/>
      <c r="Y1860" s="175"/>
      <c r="Z1860" s="175"/>
      <c r="AA1860" s="175"/>
      <c r="AC1860" s="175"/>
      <c r="AL1860" s="106"/>
      <c r="AM1860" s="104"/>
      <c r="AN1860" s="104"/>
      <c r="AO1860" s="104"/>
      <c r="AP1860" s="104"/>
      <c r="AQ1860" s="104"/>
      <c r="AR1860" s="104"/>
      <c r="AS1860" s="104"/>
      <c r="AT1860" s="104"/>
      <c r="AU1860" s="104"/>
      <c r="AV1860" s="104"/>
    </row>
    <row r="1861" spans="3:48" x14ac:dyDescent="0.35">
      <c r="C1861" s="176"/>
      <c r="D1861" s="176"/>
      <c r="E1861" s="176"/>
      <c r="F1861" s="176"/>
      <c r="G1861" s="175"/>
      <c r="H1861" s="175"/>
      <c r="I1861" s="175"/>
      <c r="J1861" s="175"/>
      <c r="L1861" s="175"/>
      <c r="T1861" s="176"/>
      <c r="U1861" s="176"/>
      <c r="V1861" s="176"/>
      <c r="W1861" s="176"/>
      <c r="X1861" s="175"/>
      <c r="Y1861" s="175"/>
      <c r="Z1861" s="175"/>
      <c r="AA1861" s="175"/>
      <c r="AC1861" s="175"/>
      <c r="AL1861" s="106"/>
      <c r="AM1861" s="104"/>
      <c r="AN1861" s="104"/>
      <c r="AO1861" s="104"/>
      <c r="AP1861" s="104"/>
      <c r="AQ1861" s="104"/>
      <c r="AR1861" s="104"/>
      <c r="AS1861" s="104"/>
      <c r="AT1861" s="104"/>
      <c r="AU1861" s="104"/>
      <c r="AV1861" s="104"/>
    </row>
    <row r="1862" spans="3:48" x14ac:dyDescent="0.35">
      <c r="C1862" s="176"/>
      <c r="D1862" s="176"/>
      <c r="E1862" s="176"/>
      <c r="F1862" s="176"/>
      <c r="G1862" s="175"/>
      <c r="H1862" s="175"/>
      <c r="I1862" s="175"/>
      <c r="J1862" s="175"/>
      <c r="L1862" s="175"/>
      <c r="T1862" s="176"/>
      <c r="U1862" s="176"/>
      <c r="V1862" s="176"/>
      <c r="W1862" s="176"/>
      <c r="X1862" s="175"/>
      <c r="Y1862" s="175"/>
      <c r="Z1862" s="175"/>
      <c r="AA1862" s="175"/>
      <c r="AC1862" s="175"/>
      <c r="AL1862" s="106"/>
      <c r="AM1862" s="104"/>
      <c r="AN1862" s="104"/>
      <c r="AO1862" s="104"/>
      <c r="AP1862" s="104"/>
      <c r="AQ1862" s="104"/>
      <c r="AR1862" s="104"/>
      <c r="AS1862" s="104"/>
      <c r="AT1862" s="104"/>
      <c r="AU1862" s="104"/>
      <c r="AV1862" s="104"/>
    </row>
    <row r="1863" spans="3:48" x14ac:dyDescent="0.35">
      <c r="C1863" s="176"/>
      <c r="D1863" s="176"/>
      <c r="E1863" s="176"/>
      <c r="F1863" s="176"/>
      <c r="G1863" s="175"/>
      <c r="H1863" s="175"/>
      <c r="I1863" s="175"/>
      <c r="J1863" s="175"/>
      <c r="L1863" s="175"/>
      <c r="T1863" s="176"/>
      <c r="U1863" s="176"/>
      <c r="V1863" s="176"/>
      <c r="W1863" s="176"/>
      <c r="X1863" s="175"/>
      <c r="Y1863" s="175"/>
      <c r="Z1863" s="175"/>
      <c r="AA1863" s="175"/>
      <c r="AC1863" s="175"/>
      <c r="AL1863" s="106"/>
      <c r="AM1863" s="104"/>
      <c r="AN1863" s="104"/>
      <c r="AO1863" s="104"/>
      <c r="AP1863" s="104"/>
      <c r="AQ1863" s="104"/>
      <c r="AR1863" s="104"/>
      <c r="AS1863" s="104"/>
      <c r="AT1863" s="104"/>
      <c r="AU1863" s="104"/>
      <c r="AV1863" s="104"/>
    </row>
    <row r="1864" spans="3:48" x14ac:dyDescent="0.35">
      <c r="C1864" s="176"/>
      <c r="D1864" s="176"/>
      <c r="E1864" s="176"/>
      <c r="F1864" s="176"/>
      <c r="G1864" s="175"/>
      <c r="H1864" s="175"/>
      <c r="I1864" s="175"/>
      <c r="J1864" s="175"/>
      <c r="L1864" s="175"/>
      <c r="T1864" s="176"/>
      <c r="U1864" s="176"/>
      <c r="V1864" s="176"/>
      <c r="W1864" s="176"/>
      <c r="X1864" s="175"/>
      <c r="Y1864" s="175"/>
      <c r="Z1864" s="175"/>
      <c r="AA1864" s="175"/>
      <c r="AC1864" s="175"/>
      <c r="AL1864" s="106"/>
      <c r="AM1864" s="104"/>
      <c r="AN1864" s="104"/>
      <c r="AO1864" s="104"/>
      <c r="AP1864" s="104"/>
      <c r="AQ1864" s="104"/>
      <c r="AR1864" s="104"/>
      <c r="AS1864" s="104"/>
      <c r="AT1864" s="104"/>
      <c r="AU1864" s="104"/>
      <c r="AV1864" s="104"/>
    </row>
    <row r="1865" spans="3:48" x14ac:dyDescent="0.35">
      <c r="C1865" s="176"/>
      <c r="D1865" s="176"/>
      <c r="E1865" s="176"/>
      <c r="F1865" s="176"/>
      <c r="G1865" s="175"/>
      <c r="H1865" s="175"/>
      <c r="I1865" s="175"/>
      <c r="J1865" s="175"/>
      <c r="L1865" s="175"/>
      <c r="T1865" s="176"/>
      <c r="U1865" s="176"/>
      <c r="V1865" s="176"/>
      <c r="W1865" s="176"/>
      <c r="X1865" s="175"/>
      <c r="Y1865" s="175"/>
      <c r="Z1865" s="175"/>
      <c r="AA1865" s="175"/>
      <c r="AC1865" s="175"/>
      <c r="AL1865" s="106"/>
      <c r="AM1865" s="104"/>
      <c r="AN1865" s="104"/>
      <c r="AO1865" s="104"/>
      <c r="AP1865" s="104"/>
      <c r="AQ1865" s="104"/>
      <c r="AR1865" s="104"/>
      <c r="AS1865" s="104"/>
      <c r="AT1865" s="104"/>
      <c r="AU1865" s="104"/>
      <c r="AV1865" s="104"/>
    </row>
    <row r="1866" spans="3:48" x14ac:dyDescent="0.35">
      <c r="C1866" s="176"/>
      <c r="D1866" s="176"/>
      <c r="E1866" s="176"/>
      <c r="F1866" s="176"/>
      <c r="G1866" s="175"/>
      <c r="H1866" s="175"/>
      <c r="I1866" s="175"/>
      <c r="J1866" s="175"/>
      <c r="L1866" s="175"/>
      <c r="T1866" s="176"/>
      <c r="U1866" s="176"/>
      <c r="V1866" s="176"/>
      <c r="W1866" s="176"/>
      <c r="X1866" s="175"/>
      <c r="Y1866" s="175"/>
      <c r="Z1866" s="175"/>
      <c r="AA1866" s="175"/>
      <c r="AC1866" s="175"/>
      <c r="AL1866" s="106"/>
      <c r="AM1866" s="104"/>
      <c r="AN1866" s="104"/>
      <c r="AO1866" s="104"/>
      <c r="AP1866" s="104"/>
      <c r="AQ1866" s="104"/>
      <c r="AR1866" s="104"/>
      <c r="AS1866" s="104"/>
      <c r="AT1866" s="104"/>
      <c r="AU1866" s="104"/>
      <c r="AV1866" s="104"/>
    </row>
    <row r="1867" spans="3:48" x14ac:dyDescent="0.35">
      <c r="C1867" s="176"/>
      <c r="D1867" s="176"/>
      <c r="E1867" s="176"/>
      <c r="F1867" s="176"/>
      <c r="G1867" s="175"/>
      <c r="H1867" s="175"/>
      <c r="I1867" s="175"/>
      <c r="J1867" s="175"/>
      <c r="L1867" s="175"/>
      <c r="T1867" s="176"/>
      <c r="U1867" s="176"/>
      <c r="V1867" s="176"/>
      <c r="W1867" s="176"/>
      <c r="X1867" s="175"/>
      <c r="Y1867" s="175"/>
      <c r="Z1867" s="175"/>
      <c r="AA1867" s="175"/>
      <c r="AC1867" s="175"/>
      <c r="AL1867" s="106"/>
      <c r="AM1867" s="104"/>
      <c r="AN1867" s="104"/>
      <c r="AO1867" s="104"/>
      <c r="AP1867" s="104"/>
      <c r="AQ1867" s="104"/>
      <c r="AR1867" s="104"/>
      <c r="AS1867" s="104"/>
      <c r="AT1867" s="104"/>
      <c r="AU1867" s="104"/>
      <c r="AV1867" s="104"/>
    </row>
    <row r="1868" spans="3:48" x14ac:dyDescent="0.35">
      <c r="C1868" s="176"/>
      <c r="D1868" s="176"/>
      <c r="E1868" s="176"/>
      <c r="F1868" s="176"/>
      <c r="G1868" s="175"/>
      <c r="H1868" s="175"/>
      <c r="I1868" s="175"/>
      <c r="J1868" s="175"/>
      <c r="L1868" s="175"/>
      <c r="T1868" s="176"/>
      <c r="U1868" s="176"/>
      <c r="V1868" s="176"/>
      <c r="W1868" s="176"/>
      <c r="X1868" s="175"/>
      <c r="Y1868" s="175"/>
      <c r="Z1868" s="175"/>
      <c r="AA1868" s="175"/>
      <c r="AC1868" s="175"/>
      <c r="AL1868" s="106"/>
      <c r="AM1868" s="104"/>
      <c r="AN1868" s="104"/>
      <c r="AO1868" s="104"/>
      <c r="AP1868" s="104"/>
      <c r="AQ1868" s="104"/>
      <c r="AR1868" s="104"/>
      <c r="AS1868" s="104"/>
      <c r="AT1868" s="104"/>
      <c r="AU1868" s="104"/>
      <c r="AV1868" s="104"/>
    </row>
    <row r="1869" spans="3:48" x14ac:dyDescent="0.35">
      <c r="C1869" s="176"/>
      <c r="D1869" s="176"/>
      <c r="E1869" s="176"/>
      <c r="F1869" s="176"/>
      <c r="G1869" s="175"/>
      <c r="H1869" s="175"/>
      <c r="I1869" s="175"/>
      <c r="J1869" s="175"/>
      <c r="L1869" s="175"/>
      <c r="T1869" s="176"/>
      <c r="U1869" s="176"/>
      <c r="V1869" s="176"/>
      <c r="W1869" s="176"/>
      <c r="X1869" s="175"/>
      <c r="Y1869" s="175"/>
      <c r="Z1869" s="175"/>
      <c r="AA1869" s="175"/>
      <c r="AC1869" s="175"/>
      <c r="AL1869" s="106"/>
      <c r="AM1869" s="104"/>
      <c r="AN1869" s="104"/>
      <c r="AO1869" s="104"/>
      <c r="AP1869" s="104"/>
      <c r="AQ1869" s="104"/>
      <c r="AR1869" s="104"/>
      <c r="AS1869" s="104"/>
      <c r="AT1869" s="104"/>
      <c r="AU1869" s="104"/>
      <c r="AV1869" s="104"/>
    </row>
    <row r="1870" spans="3:48" x14ac:dyDescent="0.35">
      <c r="C1870" s="176"/>
      <c r="D1870" s="176"/>
      <c r="E1870" s="176"/>
      <c r="F1870" s="176"/>
      <c r="G1870" s="175"/>
      <c r="H1870" s="175"/>
      <c r="I1870" s="175"/>
      <c r="J1870" s="175"/>
      <c r="L1870" s="175"/>
      <c r="T1870" s="176"/>
      <c r="U1870" s="176"/>
      <c r="V1870" s="176"/>
      <c r="W1870" s="176"/>
      <c r="X1870" s="175"/>
      <c r="Y1870" s="175"/>
      <c r="Z1870" s="175"/>
      <c r="AA1870" s="175"/>
      <c r="AC1870" s="175"/>
      <c r="AL1870" s="106"/>
      <c r="AM1870" s="104"/>
      <c r="AN1870" s="104"/>
      <c r="AO1870" s="104"/>
      <c r="AP1870" s="104"/>
      <c r="AQ1870" s="104"/>
      <c r="AR1870" s="104"/>
      <c r="AS1870" s="104"/>
      <c r="AT1870" s="104"/>
      <c r="AU1870" s="104"/>
      <c r="AV1870" s="104"/>
    </row>
    <row r="1871" spans="3:48" x14ac:dyDescent="0.35">
      <c r="C1871" s="176"/>
      <c r="D1871" s="176"/>
      <c r="E1871" s="176"/>
      <c r="F1871" s="176"/>
      <c r="G1871" s="175"/>
      <c r="H1871" s="175"/>
      <c r="I1871" s="175"/>
      <c r="J1871" s="175"/>
      <c r="L1871" s="175"/>
      <c r="T1871" s="176"/>
      <c r="U1871" s="176"/>
      <c r="V1871" s="176"/>
      <c r="W1871" s="176"/>
      <c r="X1871" s="175"/>
      <c r="Y1871" s="175"/>
      <c r="Z1871" s="175"/>
      <c r="AA1871" s="175"/>
      <c r="AC1871" s="175"/>
      <c r="AL1871" s="106"/>
      <c r="AM1871" s="104"/>
      <c r="AN1871" s="104"/>
      <c r="AO1871" s="104"/>
      <c r="AP1871" s="104"/>
      <c r="AQ1871" s="104"/>
      <c r="AR1871" s="104"/>
      <c r="AS1871" s="104"/>
      <c r="AT1871" s="104"/>
      <c r="AU1871" s="104"/>
      <c r="AV1871" s="104"/>
    </row>
    <row r="1872" spans="3:48" x14ac:dyDescent="0.35">
      <c r="C1872" s="176"/>
      <c r="D1872" s="176"/>
      <c r="E1872" s="176"/>
      <c r="F1872" s="176"/>
      <c r="G1872" s="175"/>
      <c r="H1872" s="175"/>
      <c r="I1872" s="175"/>
      <c r="J1872" s="175"/>
      <c r="L1872" s="175"/>
      <c r="T1872" s="176"/>
      <c r="U1872" s="176"/>
      <c r="V1872" s="176"/>
      <c r="W1872" s="176"/>
      <c r="X1872" s="175"/>
      <c r="Y1872" s="175"/>
      <c r="Z1872" s="175"/>
      <c r="AA1872" s="175"/>
      <c r="AC1872" s="175"/>
      <c r="AL1872" s="106"/>
      <c r="AM1872" s="104"/>
      <c r="AN1872" s="104"/>
      <c r="AO1872" s="104"/>
      <c r="AP1872" s="104"/>
      <c r="AQ1872" s="104"/>
      <c r="AR1872" s="104"/>
      <c r="AS1872" s="104"/>
      <c r="AT1872" s="104"/>
      <c r="AU1872" s="104"/>
      <c r="AV1872" s="104"/>
    </row>
    <row r="1873" spans="3:48" x14ac:dyDescent="0.35">
      <c r="C1873" s="176"/>
      <c r="D1873" s="176"/>
      <c r="E1873" s="176"/>
      <c r="F1873" s="176"/>
      <c r="G1873" s="175"/>
      <c r="H1873" s="175"/>
      <c r="I1873" s="175"/>
      <c r="J1873" s="175"/>
      <c r="L1873" s="175"/>
      <c r="T1873" s="176"/>
      <c r="U1873" s="176"/>
      <c r="V1873" s="176"/>
      <c r="W1873" s="176"/>
      <c r="X1873" s="175"/>
      <c r="Y1873" s="175"/>
      <c r="Z1873" s="175"/>
      <c r="AA1873" s="175"/>
      <c r="AC1873" s="175"/>
      <c r="AL1873" s="106"/>
      <c r="AM1873" s="104"/>
      <c r="AN1873" s="104"/>
      <c r="AO1873" s="104"/>
      <c r="AP1873" s="104"/>
      <c r="AQ1873" s="104"/>
      <c r="AR1873" s="104"/>
      <c r="AS1873" s="104"/>
      <c r="AT1873" s="104"/>
      <c r="AU1873" s="104"/>
      <c r="AV1873" s="104"/>
    </row>
    <row r="1874" spans="3:48" x14ac:dyDescent="0.35">
      <c r="C1874" s="176"/>
      <c r="D1874" s="176"/>
      <c r="E1874" s="176"/>
      <c r="F1874" s="176"/>
      <c r="G1874" s="175"/>
      <c r="H1874" s="175"/>
      <c r="I1874" s="175"/>
      <c r="J1874" s="175"/>
      <c r="L1874" s="175"/>
      <c r="T1874" s="176"/>
      <c r="U1874" s="176"/>
      <c r="V1874" s="176"/>
      <c r="W1874" s="176"/>
      <c r="X1874" s="175"/>
      <c r="Y1874" s="175"/>
      <c r="Z1874" s="175"/>
      <c r="AA1874" s="175"/>
      <c r="AC1874" s="175"/>
      <c r="AL1874" s="106"/>
      <c r="AM1874" s="104"/>
      <c r="AN1874" s="104"/>
      <c r="AO1874" s="104"/>
      <c r="AP1874" s="104"/>
      <c r="AQ1874" s="104"/>
      <c r="AR1874" s="104"/>
      <c r="AS1874" s="104"/>
      <c r="AT1874" s="104"/>
      <c r="AU1874" s="104"/>
      <c r="AV1874" s="104"/>
    </row>
    <row r="1875" spans="3:48" x14ac:dyDescent="0.35">
      <c r="C1875" s="176"/>
      <c r="D1875" s="176"/>
      <c r="E1875" s="176"/>
      <c r="F1875" s="176"/>
      <c r="G1875" s="175"/>
      <c r="H1875" s="175"/>
      <c r="I1875" s="175"/>
      <c r="J1875" s="175"/>
      <c r="L1875" s="175"/>
      <c r="T1875" s="176"/>
      <c r="U1875" s="176"/>
      <c r="V1875" s="176"/>
      <c r="W1875" s="176"/>
      <c r="X1875" s="175"/>
      <c r="Y1875" s="175"/>
      <c r="Z1875" s="175"/>
      <c r="AA1875" s="175"/>
      <c r="AC1875" s="175"/>
      <c r="AL1875" s="106"/>
      <c r="AM1875" s="104"/>
      <c r="AN1875" s="104"/>
      <c r="AO1875" s="104"/>
      <c r="AP1875" s="104"/>
      <c r="AQ1875" s="104"/>
      <c r="AR1875" s="104"/>
      <c r="AS1875" s="104"/>
      <c r="AT1875" s="104"/>
      <c r="AU1875" s="104"/>
      <c r="AV1875" s="104"/>
    </row>
    <row r="1876" spans="3:48" x14ac:dyDescent="0.35">
      <c r="C1876" s="176"/>
      <c r="D1876" s="176"/>
      <c r="E1876" s="176"/>
      <c r="F1876" s="176"/>
      <c r="G1876" s="175"/>
      <c r="H1876" s="175"/>
      <c r="I1876" s="175"/>
      <c r="J1876" s="175"/>
      <c r="L1876" s="175"/>
      <c r="T1876" s="176"/>
      <c r="U1876" s="176"/>
      <c r="V1876" s="176"/>
      <c r="W1876" s="176"/>
      <c r="X1876" s="175"/>
      <c r="Y1876" s="175"/>
      <c r="Z1876" s="175"/>
      <c r="AA1876" s="175"/>
      <c r="AC1876" s="175"/>
      <c r="AL1876" s="106"/>
      <c r="AM1876" s="104"/>
      <c r="AN1876" s="104"/>
      <c r="AO1876" s="104"/>
      <c r="AP1876" s="104"/>
      <c r="AQ1876" s="104"/>
      <c r="AR1876" s="104"/>
      <c r="AS1876" s="104"/>
      <c r="AT1876" s="104"/>
      <c r="AU1876" s="104"/>
      <c r="AV1876" s="104"/>
    </row>
    <row r="1877" spans="3:48" x14ac:dyDescent="0.35">
      <c r="C1877" s="176"/>
      <c r="D1877" s="176"/>
      <c r="E1877" s="176"/>
      <c r="F1877" s="176"/>
      <c r="G1877" s="175"/>
      <c r="H1877" s="175"/>
      <c r="I1877" s="175"/>
      <c r="J1877" s="175"/>
      <c r="L1877" s="175"/>
      <c r="T1877" s="176"/>
      <c r="U1877" s="176"/>
      <c r="V1877" s="176"/>
      <c r="W1877" s="176"/>
      <c r="X1877" s="175"/>
      <c r="Y1877" s="175"/>
      <c r="Z1877" s="175"/>
      <c r="AA1877" s="175"/>
      <c r="AC1877" s="175"/>
      <c r="AL1877" s="106"/>
      <c r="AM1877" s="104"/>
      <c r="AN1877" s="104"/>
      <c r="AO1877" s="104"/>
      <c r="AP1877" s="104"/>
      <c r="AQ1877" s="104"/>
      <c r="AR1877" s="104"/>
      <c r="AS1877" s="104"/>
      <c r="AT1877" s="104"/>
      <c r="AU1877" s="104"/>
      <c r="AV1877" s="104"/>
    </row>
    <row r="1878" spans="3:48" x14ac:dyDescent="0.35">
      <c r="C1878" s="176"/>
      <c r="D1878" s="176"/>
      <c r="E1878" s="176"/>
      <c r="F1878" s="176"/>
      <c r="G1878" s="175"/>
      <c r="H1878" s="175"/>
      <c r="I1878" s="175"/>
      <c r="J1878" s="175"/>
      <c r="L1878" s="175"/>
      <c r="T1878" s="176"/>
      <c r="U1878" s="176"/>
      <c r="V1878" s="176"/>
      <c r="W1878" s="176"/>
      <c r="X1878" s="175"/>
      <c r="Y1878" s="175"/>
      <c r="Z1878" s="175"/>
      <c r="AA1878" s="175"/>
      <c r="AC1878" s="175"/>
      <c r="AL1878" s="106"/>
      <c r="AM1878" s="104"/>
      <c r="AN1878" s="104"/>
      <c r="AO1878" s="104"/>
      <c r="AP1878" s="104"/>
      <c r="AQ1878" s="104"/>
      <c r="AR1878" s="104"/>
      <c r="AS1878" s="104"/>
      <c r="AT1878" s="104"/>
      <c r="AU1878" s="104"/>
      <c r="AV1878" s="104"/>
    </row>
    <row r="1879" spans="3:48" x14ac:dyDescent="0.35">
      <c r="C1879" s="176"/>
      <c r="D1879" s="176"/>
      <c r="E1879" s="176"/>
      <c r="F1879" s="176"/>
      <c r="G1879" s="175"/>
      <c r="H1879" s="175"/>
      <c r="I1879" s="175"/>
      <c r="J1879" s="175"/>
      <c r="L1879" s="175"/>
      <c r="T1879" s="176"/>
      <c r="U1879" s="176"/>
      <c r="V1879" s="176"/>
      <c r="W1879" s="176"/>
      <c r="X1879" s="175"/>
      <c r="Y1879" s="175"/>
      <c r="Z1879" s="175"/>
      <c r="AA1879" s="175"/>
      <c r="AC1879" s="175"/>
      <c r="AL1879" s="106"/>
      <c r="AM1879" s="104"/>
      <c r="AN1879" s="104"/>
      <c r="AO1879" s="104"/>
      <c r="AP1879" s="104"/>
      <c r="AQ1879" s="104"/>
      <c r="AR1879" s="104"/>
      <c r="AS1879" s="104"/>
      <c r="AT1879" s="104"/>
      <c r="AU1879" s="104"/>
      <c r="AV1879" s="104"/>
    </row>
    <row r="1880" spans="3:48" x14ac:dyDescent="0.35">
      <c r="C1880" s="176"/>
      <c r="D1880" s="176"/>
      <c r="E1880" s="176"/>
      <c r="F1880" s="176"/>
      <c r="G1880" s="175"/>
      <c r="H1880" s="175"/>
      <c r="I1880" s="175"/>
      <c r="J1880" s="175"/>
      <c r="L1880" s="175"/>
      <c r="T1880" s="176"/>
      <c r="U1880" s="176"/>
      <c r="V1880" s="176"/>
      <c r="W1880" s="176"/>
      <c r="X1880" s="175"/>
      <c r="Y1880" s="175"/>
      <c r="Z1880" s="175"/>
      <c r="AA1880" s="175"/>
      <c r="AC1880" s="175"/>
      <c r="AL1880" s="106"/>
      <c r="AM1880" s="104"/>
      <c r="AN1880" s="104"/>
      <c r="AO1880" s="104"/>
      <c r="AP1880" s="104"/>
      <c r="AQ1880" s="104"/>
      <c r="AR1880" s="104"/>
      <c r="AS1880" s="104"/>
      <c r="AT1880" s="104"/>
      <c r="AU1880" s="104"/>
      <c r="AV1880" s="104"/>
    </row>
    <row r="1881" spans="3:48" x14ac:dyDescent="0.35">
      <c r="C1881" s="176"/>
      <c r="D1881" s="176"/>
      <c r="E1881" s="176"/>
      <c r="F1881" s="176"/>
      <c r="G1881" s="175"/>
      <c r="H1881" s="175"/>
      <c r="I1881" s="175"/>
      <c r="J1881" s="175"/>
      <c r="L1881" s="175"/>
      <c r="T1881" s="176"/>
      <c r="U1881" s="176"/>
      <c r="V1881" s="176"/>
      <c r="W1881" s="176"/>
      <c r="X1881" s="175"/>
      <c r="Y1881" s="175"/>
      <c r="Z1881" s="175"/>
      <c r="AA1881" s="175"/>
      <c r="AC1881" s="175"/>
      <c r="AL1881" s="106"/>
      <c r="AM1881" s="104"/>
      <c r="AN1881" s="104"/>
      <c r="AO1881" s="104"/>
      <c r="AP1881" s="104"/>
      <c r="AQ1881" s="104"/>
      <c r="AR1881" s="104"/>
      <c r="AS1881" s="104"/>
      <c r="AT1881" s="104"/>
      <c r="AU1881" s="104"/>
      <c r="AV1881" s="104"/>
    </row>
    <row r="1882" spans="3:48" x14ac:dyDescent="0.35">
      <c r="C1882" s="176"/>
      <c r="D1882" s="176"/>
      <c r="E1882" s="176"/>
      <c r="F1882" s="176"/>
      <c r="G1882" s="175"/>
      <c r="H1882" s="175"/>
      <c r="I1882" s="175"/>
      <c r="J1882" s="175"/>
      <c r="L1882" s="175"/>
      <c r="T1882" s="176"/>
      <c r="U1882" s="176"/>
      <c r="V1882" s="176"/>
      <c r="W1882" s="176"/>
      <c r="X1882" s="175"/>
      <c r="Y1882" s="175"/>
      <c r="Z1882" s="175"/>
      <c r="AA1882" s="175"/>
      <c r="AC1882" s="175"/>
      <c r="AL1882" s="106"/>
      <c r="AM1882" s="104"/>
      <c r="AN1882" s="104"/>
      <c r="AO1882" s="104"/>
      <c r="AP1882" s="104"/>
      <c r="AQ1882" s="104"/>
      <c r="AR1882" s="104"/>
      <c r="AS1882" s="104"/>
      <c r="AT1882" s="104"/>
      <c r="AU1882" s="104"/>
      <c r="AV1882" s="104"/>
    </row>
    <row r="1883" spans="3:48" x14ac:dyDescent="0.35">
      <c r="C1883" s="176"/>
      <c r="D1883" s="176"/>
      <c r="E1883" s="176"/>
      <c r="F1883" s="176"/>
      <c r="G1883" s="175"/>
      <c r="H1883" s="175"/>
      <c r="I1883" s="175"/>
      <c r="J1883" s="175"/>
      <c r="L1883" s="175"/>
      <c r="T1883" s="176"/>
      <c r="U1883" s="176"/>
      <c r="V1883" s="176"/>
      <c r="W1883" s="176"/>
      <c r="X1883" s="175"/>
      <c r="Y1883" s="175"/>
      <c r="Z1883" s="175"/>
      <c r="AA1883" s="175"/>
      <c r="AC1883" s="175"/>
      <c r="AL1883" s="106"/>
      <c r="AM1883" s="104"/>
      <c r="AN1883" s="104"/>
      <c r="AO1883" s="104"/>
      <c r="AP1883" s="104"/>
      <c r="AQ1883" s="104"/>
      <c r="AR1883" s="104"/>
      <c r="AS1883" s="104"/>
      <c r="AT1883" s="104"/>
      <c r="AU1883" s="104"/>
      <c r="AV1883" s="104"/>
    </row>
    <row r="1884" spans="3:48" x14ac:dyDescent="0.35">
      <c r="C1884" s="176"/>
      <c r="D1884" s="176"/>
      <c r="E1884" s="176"/>
      <c r="F1884" s="176"/>
      <c r="G1884" s="175"/>
      <c r="H1884" s="175"/>
      <c r="I1884" s="175"/>
      <c r="J1884" s="175"/>
      <c r="L1884" s="175"/>
      <c r="T1884" s="176"/>
      <c r="U1884" s="176"/>
      <c r="V1884" s="176"/>
      <c r="W1884" s="176"/>
      <c r="X1884" s="175"/>
      <c r="Y1884" s="175"/>
      <c r="Z1884" s="175"/>
      <c r="AA1884" s="175"/>
      <c r="AC1884" s="175"/>
      <c r="AL1884" s="106"/>
      <c r="AM1884" s="104"/>
      <c r="AN1884" s="104"/>
      <c r="AO1884" s="104"/>
      <c r="AP1884" s="104"/>
      <c r="AQ1884" s="104"/>
      <c r="AR1884" s="104"/>
      <c r="AS1884" s="104"/>
      <c r="AT1884" s="104"/>
      <c r="AU1884" s="104"/>
      <c r="AV1884" s="104"/>
    </row>
    <row r="1885" spans="3:48" x14ac:dyDescent="0.35">
      <c r="C1885" s="176"/>
      <c r="D1885" s="176"/>
      <c r="E1885" s="176"/>
      <c r="F1885" s="176"/>
      <c r="G1885" s="175"/>
      <c r="H1885" s="175"/>
      <c r="I1885" s="175"/>
      <c r="J1885" s="175"/>
      <c r="L1885" s="175"/>
      <c r="T1885" s="176"/>
      <c r="U1885" s="176"/>
      <c r="V1885" s="176"/>
      <c r="W1885" s="176"/>
      <c r="X1885" s="175"/>
      <c r="Y1885" s="175"/>
      <c r="Z1885" s="175"/>
      <c r="AA1885" s="175"/>
      <c r="AC1885" s="175"/>
      <c r="AL1885" s="106"/>
      <c r="AM1885" s="104"/>
      <c r="AN1885" s="104"/>
      <c r="AO1885" s="104"/>
      <c r="AP1885" s="104"/>
      <c r="AQ1885" s="104"/>
      <c r="AR1885" s="104"/>
      <c r="AS1885" s="104"/>
      <c r="AT1885" s="104"/>
      <c r="AU1885" s="104"/>
      <c r="AV1885" s="104"/>
    </row>
    <row r="1886" spans="3:48" x14ac:dyDescent="0.35">
      <c r="C1886" s="176"/>
      <c r="D1886" s="176"/>
      <c r="E1886" s="176"/>
      <c r="F1886" s="176"/>
      <c r="G1886" s="175"/>
      <c r="H1886" s="175"/>
      <c r="I1886" s="175"/>
      <c r="J1886" s="175"/>
      <c r="L1886" s="175"/>
      <c r="T1886" s="176"/>
      <c r="U1886" s="176"/>
      <c r="V1886" s="176"/>
      <c r="W1886" s="176"/>
      <c r="X1886" s="175"/>
      <c r="Y1886" s="175"/>
      <c r="Z1886" s="175"/>
      <c r="AA1886" s="175"/>
      <c r="AC1886" s="175"/>
      <c r="AL1886" s="106"/>
      <c r="AM1886" s="104"/>
      <c r="AN1886" s="104"/>
      <c r="AO1886" s="104"/>
      <c r="AP1886" s="104"/>
      <c r="AQ1886" s="104"/>
      <c r="AR1886" s="104"/>
      <c r="AS1886" s="104"/>
      <c r="AT1886" s="104"/>
      <c r="AU1886" s="104"/>
      <c r="AV1886" s="104"/>
    </row>
    <row r="1887" spans="3:48" x14ac:dyDescent="0.35">
      <c r="C1887" s="176"/>
      <c r="D1887" s="176"/>
      <c r="E1887" s="176"/>
      <c r="F1887" s="176"/>
      <c r="G1887" s="175"/>
      <c r="H1887" s="175"/>
      <c r="I1887" s="175"/>
      <c r="J1887" s="175"/>
      <c r="L1887" s="175"/>
      <c r="T1887" s="176"/>
      <c r="U1887" s="176"/>
      <c r="V1887" s="176"/>
      <c r="W1887" s="176"/>
      <c r="X1887" s="175"/>
      <c r="Y1887" s="175"/>
      <c r="Z1887" s="175"/>
      <c r="AA1887" s="175"/>
      <c r="AC1887" s="175"/>
      <c r="AL1887" s="106"/>
      <c r="AM1887" s="104"/>
      <c r="AN1887" s="104"/>
      <c r="AO1887" s="104"/>
      <c r="AP1887" s="104"/>
      <c r="AQ1887" s="104"/>
      <c r="AR1887" s="104"/>
      <c r="AS1887" s="104"/>
      <c r="AT1887" s="104"/>
      <c r="AU1887" s="104"/>
      <c r="AV1887" s="104"/>
    </row>
    <row r="1888" spans="3:48" x14ac:dyDescent="0.35">
      <c r="C1888" s="176"/>
      <c r="D1888" s="176"/>
      <c r="E1888" s="176"/>
      <c r="F1888" s="176"/>
      <c r="G1888" s="175"/>
      <c r="H1888" s="175"/>
      <c r="I1888" s="175"/>
      <c r="J1888" s="175"/>
      <c r="L1888" s="175"/>
      <c r="T1888" s="176"/>
      <c r="U1888" s="176"/>
      <c r="V1888" s="176"/>
      <c r="W1888" s="176"/>
      <c r="X1888" s="175"/>
      <c r="Y1888" s="175"/>
      <c r="Z1888" s="175"/>
      <c r="AA1888" s="175"/>
      <c r="AC1888" s="175"/>
      <c r="AL1888" s="106"/>
      <c r="AM1888" s="104"/>
      <c r="AN1888" s="104"/>
      <c r="AO1888" s="104"/>
      <c r="AP1888" s="104"/>
      <c r="AQ1888" s="104"/>
      <c r="AR1888" s="104"/>
      <c r="AS1888" s="104"/>
      <c r="AT1888" s="104"/>
      <c r="AU1888" s="104"/>
      <c r="AV1888" s="104"/>
    </row>
    <row r="1889" spans="3:48" x14ac:dyDescent="0.35">
      <c r="C1889" s="176"/>
      <c r="D1889" s="176"/>
      <c r="E1889" s="176"/>
      <c r="F1889" s="176"/>
      <c r="G1889" s="175"/>
      <c r="H1889" s="175"/>
      <c r="I1889" s="175"/>
      <c r="J1889" s="175"/>
      <c r="L1889" s="175"/>
      <c r="T1889" s="176"/>
      <c r="U1889" s="176"/>
      <c r="V1889" s="176"/>
      <c r="W1889" s="176"/>
      <c r="X1889" s="175"/>
      <c r="Y1889" s="175"/>
      <c r="Z1889" s="175"/>
      <c r="AA1889" s="175"/>
      <c r="AC1889" s="175"/>
      <c r="AL1889" s="106"/>
      <c r="AM1889" s="104"/>
      <c r="AN1889" s="104"/>
      <c r="AO1889" s="104"/>
      <c r="AP1889" s="104"/>
      <c r="AQ1889" s="104"/>
      <c r="AR1889" s="104"/>
      <c r="AS1889" s="104"/>
      <c r="AT1889" s="104"/>
      <c r="AU1889" s="104"/>
      <c r="AV1889" s="104"/>
    </row>
    <row r="1890" spans="3:48" x14ac:dyDescent="0.35">
      <c r="C1890" s="176"/>
      <c r="D1890" s="176"/>
      <c r="E1890" s="176"/>
      <c r="F1890" s="176"/>
      <c r="G1890" s="175"/>
      <c r="H1890" s="175"/>
      <c r="I1890" s="175"/>
      <c r="J1890" s="175"/>
      <c r="L1890" s="175"/>
      <c r="T1890" s="176"/>
      <c r="U1890" s="176"/>
      <c r="V1890" s="176"/>
      <c r="W1890" s="176"/>
      <c r="X1890" s="175"/>
      <c r="Y1890" s="175"/>
      <c r="Z1890" s="175"/>
      <c r="AA1890" s="175"/>
      <c r="AC1890" s="175"/>
      <c r="AL1890" s="106"/>
      <c r="AM1890" s="104"/>
      <c r="AN1890" s="104"/>
      <c r="AO1890" s="104"/>
      <c r="AP1890" s="104"/>
      <c r="AQ1890" s="104"/>
      <c r="AR1890" s="104"/>
      <c r="AS1890" s="104"/>
      <c r="AT1890" s="104"/>
      <c r="AU1890" s="104"/>
      <c r="AV1890" s="104"/>
    </row>
    <row r="1891" spans="3:48" x14ac:dyDescent="0.35">
      <c r="C1891" s="176"/>
      <c r="D1891" s="176"/>
      <c r="E1891" s="176"/>
      <c r="F1891" s="176"/>
      <c r="G1891" s="175"/>
      <c r="H1891" s="175"/>
      <c r="I1891" s="175"/>
      <c r="J1891" s="175"/>
      <c r="L1891" s="175"/>
      <c r="T1891" s="176"/>
      <c r="U1891" s="176"/>
      <c r="V1891" s="176"/>
      <c r="W1891" s="176"/>
      <c r="X1891" s="175"/>
      <c r="Y1891" s="175"/>
      <c r="Z1891" s="175"/>
      <c r="AA1891" s="175"/>
      <c r="AC1891" s="175"/>
      <c r="AL1891" s="106"/>
      <c r="AM1891" s="104"/>
      <c r="AN1891" s="104"/>
      <c r="AO1891" s="104"/>
      <c r="AP1891" s="104"/>
      <c r="AQ1891" s="104"/>
      <c r="AR1891" s="104"/>
      <c r="AS1891" s="104"/>
      <c r="AT1891" s="104"/>
      <c r="AU1891" s="104"/>
      <c r="AV1891" s="104"/>
    </row>
    <row r="1892" spans="3:48" x14ac:dyDescent="0.35">
      <c r="C1892" s="176"/>
      <c r="D1892" s="176"/>
      <c r="E1892" s="176"/>
      <c r="F1892" s="176"/>
      <c r="G1892" s="175"/>
      <c r="H1892" s="175"/>
      <c r="I1892" s="175"/>
      <c r="J1892" s="175"/>
      <c r="L1892" s="175"/>
      <c r="T1892" s="176"/>
      <c r="U1892" s="176"/>
      <c r="V1892" s="176"/>
      <c r="W1892" s="176"/>
      <c r="X1892" s="175"/>
      <c r="Y1892" s="175"/>
      <c r="Z1892" s="175"/>
      <c r="AA1892" s="175"/>
      <c r="AC1892" s="175"/>
      <c r="AL1892" s="106"/>
      <c r="AM1892" s="104"/>
      <c r="AN1892" s="104"/>
      <c r="AO1892" s="104"/>
      <c r="AP1892" s="104"/>
      <c r="AQ1892" s="104"/>
      <c r="AR1892" s="104"/>
      <c r="AS1892" s="104"/>
      <c r="AT1892" s="104"/>
      <c r="AU1892" s="104"/>
      <c r="AV1892" s="104"/>
    </row>
    <row r="1893" spans="3:48" x14ac:dyDescent="0.35">
      <c r="C1893" s="176"/>
      <c r="D1893" s="176"/>
      <c r="E1893" s="176"/>
      <c r="F1893" s="176"/>
      <c r="G1893" s="175"/>
      <c r="H1893" s="175"/>
      <c r="I1893" s="175"/>
      <c r="J1893" s="175"/>
      <c r="L1893" s="175"/>
      <c r="T1893" s="176"/>
      <c r="U1893" s="176"/>
      <c r="V1893" s="176"/>
      <c r="W1893" s="176"/>
      <c r="X1893" s="175"/>
      <c r="Y1893" s="175"/>
      <c r="Z1893" s="175"/>
      <c r="AA1893" s="175"/>
      <c r="AC1893" s="175"/>
      <c r="AL1893" s="106"/>
      <c r="AM1893" s="104"/>
      <c r="AN1893" s="104"/>
      <c r="AO1893" s="104"/>
      <c r="AP1893" s="104"/>
      <c r="AQ1893" s="104"/>
      <c r="AR1893" s="104"/>
      <c r="AS1893" s="104"/>
      <c r="AT1893" s="104"/>
      <c r="AU1893" s="104"/>
      <c r="AV1893" s="104"/>
    </row>
    <row r="1894" spans="3:48" x14ac:dyDescent="0.35">
      <c r="C1894" s="176"/>
      <c r="D1894" s="176"/>
      <c r="E1894" s="176"/>
      <c r="F1894" s="176"/>
      <c r="G1894" s="175"/>
      <c r="H1894" s="175"/>
      <c r="I1894" s="175"/>
      <c r="J1894" s="175"/>
      <c r="L1894" s="175"/>
      <c r="T1894" s="176"/>
      <c r="U1894" s="176"/>
      <c r="V1894" s="176"/>
      <c r="W1894" s="176"/>
      <c r="X1894" s="175"/>
      <c r="Y1894" s="175"/>
      <c r="Z1894" s="175"/>
      <c r="AA1894" s="175"/>
      <c r="AC1894" s="175"/>
      <c r="AL1894" s="106"/>
      <c r="AM1894" s="104"/>
      <c r="AN1894" s="104"/>
      <c r="AO1894" s="104"/>
      <c r="AP1894" s="104"/>
      <c r="AQ1894" s="104"/>
      <c r="AR1894" s="104"/>
      <c r="AS1894" s="104"/>
      <c r="AT1894" s="104"/>
      <c r="AU1894" s="104"/>
      <c r="AV1894" s="104"/>
    </row>
    <row r="1895" spans="3:48" x14ac:dyDescent="0.35">
      <c r="C1895" s="176"/>
      <c r="D1895" s="176"/>
      <c r="E1895" s="176"/>
      <c r="F1895" s="176"/>
      <c r="G1895" s="175"/>
      <c r="H1895" s="175"/>
      <c r="I1895" s="175"/>
      <c r="J1895" s="175"/>
      <c r="L1895" s="175"/>
      <c r="T1895" s="176"/>
      <c r="U1895" s="176"/>
      <c r="V1895" s="176"/>
      <c r="W1895" s="176"/>
      <c r="X1895" s="175"/>
      <c r="Y1895" s="175"/>
      <c r="Z1895" s="175"/>
      <c r="AA1895" s="175"/>
      <c r="AC1895" s="175"/>
      <c r="AL1895" s="106"/>
      <c r="AM1895" s="104"/>
      <c r="AN1895" s="104"/>
      <c r="AO1895" s="104"/>
      <c r="AP1895" s="104"/>
      <c r="AQ1895" s="104"/>
      <c r="AR1895" s="104"/>
      <c r="AS1895" s="104"/>
      <c r="AT1895" s="104"/>
      <c r="AU1895" s="104"/>
      <c r="AV1895" s="104"/>
    </row>
    <row r="1896" spans="3:48" x14ac:dyDescent="0.35">
      <c r="C1896" s="176"/>
      <c r="D1896" s="176"/>
      <c r="E1896" s="176"/>
      <c r="F1896" s="176"/>
      <c r="G1896" s="175"/>
      <c r="H1896" s="175"/>
      <c r="I1896" s="175"/>
      <c r="J1896" s="175"/>
      <c r="L1896" s="175"/>
      <c r="T1896" s="176"/>
      <c r="U1896" s="176"/>
      <c r="V1896" s="176"/>
      <c r="W1896" s="176"/>
      <c r="X1896" s="175"/>
      <c r="Y1896" s="175"/>
      <c r="Z1896" s="175"/>
      <c r="AA1896" s="175"/>
      <c r="AC1896" s="175"/>
      <c r="AL1896" s="106"/>
      <c r="AM1896" s="104"/>
      <c r="AN1896" s="104"/>
      <c r="AO1896" s="104"/>
      <c r="AP1896" s="104"/>
      <c r="AQ1896" s="104"/>
      <c r="AR1896" s="104"/>
      <c r="AS1896" s="104"/>
      <c r="AT1896" s="104"/>
      <c r="AU1896" s="104"/>
      <c r="AV1896" s="104"/>
    </row>
    <row r="1897" spans="3:48" x14ac:dyDescent="0.35">
      <c r="C1897" s="176"/>
      <c r="D1897" s="176"/>
      <c r="E1897" s="176"/>
      <c r="F1897" s="176"/>
      <c r="G1897" s="175"/>
      <c r="H1897" s="175"/>
      <c r="I1897" s="175"/>
      <c r="J1897" s="175"/>
      <c r="L1897" s="175"/>
      <c r="T1897" s="176"/>
      <c r="U1897" s="176"/>
      <c r="V1897" s="176"/>
      <c r="W1897" s="176"/>
      <c r="X1897" s="175"/>
      <c r="Y1897" s="175"/>
      <c r="Z1897" s="175"/>
      <c r="AA1897" s="175"/>
      <c r="AC1897" s="175"/>
      <c r="AL1897" s="106"/>
      <c r="AM1897" s="104"/>
      <c r="AN1897" s="104"/>
      <c r="AO1897" s="104"/>
      <c r="AP1897" s="104"/>
      <c r="AQ1897" s="104"/>
      <c r="AR1897" s="104"/>
      <c r="AS1897" s="104"/>
      <c r="AT1897" s="104"/>
      <c r="AU1897" s="104"/>
      <c r="AV1897" s="104"/>
    </row>
    <row r="1898" spans="3:48" x14ac:dyDescent="0.35">
      <c r="C1898" s="176"/>
      <c r="D1898" s="176"/>
      <c r="E1898" s="176"/>
      <c r="F1898" s="176"/>
      <c r="G1898" s="175"/>
      <c r="H1898" s="175"/>
      <c r="I1898" s="175"/>
      <c r="J1898" s="175"/>
      <c r="L1898" s="175"/>
      <c r="T1898" s="176"/>
      <c r="U1898" s="176"/>
      <c r="V1898" s="176"/>
      <c r="W1898" s="176"/>
      <c r="X1898" s="175"/>
      <c r="Y1898" s="175"/>
      <c r="Z1898" s="175"/>
      <c r="AA1898" s="175"/>
      <c r="AC1898" s="175"/>
      <c r="AL1898" s="106"/>
      <c r="AM1898" s="104"/>
      <c r="AN1898" s="104"/>
      <c r="AO1898" s="104"/>
      <c r="AP1898" s="104"/>
      <c r="AQ1898" s="104"/>
      <c r="AR1898" s="104"/>
      <c r="AS1898" s="104"/>
      <c r="AT1898" s="104"/>
      <c r="AU1898" s="104"/>
      <c r="AV1898" s="104"/>
    </row>
    <row r="1899" spans="3:48" x14ac:dyDescent="0.35">
      <c r="C1899" s="176"/>
      <c r="D1899" s="176"/>
      <c r="E1899" s="176"/>
      <c r="F1899" s="176"/>
      <c r="G1899" s="175"/>
      <c r="H1899" s="175"/>
      <c r="I1899" s="175"/>
      <c r="J1899" s="175"/>
      <c r="L1899" s="175"/>
      <c r="T1899" s="176"/>
      <c r="U1899" s="176"/>
      <c r="V1899" s="176"/>
      <c r="W1899" s="176"/>
      <c r="X1899" s="175"/>
      <c r="Y1899" s="175"/>
      <c r="Z1899" s="175"/>
      <c r="AA1899" s="175"/>
      <c r="AC1899" s="175"/>
      <c r="AL1899" s="106"/>
      <c r="AM1899" s="104"/>
      <c r="AN1899" s="104"/>
      <c r="AO1899" s="104"/>
      <c r="AP1899" s="104"/>
      <c r="AQ1899" s="104"/>
      <c r="AR1899" s="104"/>
      <c r="AS1899" s="104"/>
      <c r="AT1899" s="104"/>
      <c r="AU1899" s="104"/>
      <c r="AV1899" s="104"/>
    </row>
    <row r="1900" spans="3:48" x14ac:dyDescent="0.35">
      <c r="C1900" s="176"/>
      <c r="D1900" s="176"/>
      <c r="E1900" s="176"/>
      <c r="F1900" s="176"/>
      <c r="G1900" s="175"/>
      <c r="H1900" s="175"/>
      <c r="I1900" s="175"/>
      <c r="J1900" s="175"/>
      <c r="L1900" s="175"/>
      <c r="T1900" s="176"/>
      <c r="U1900" s="176"/>
      <c r="V1900" s="176"/>
      <c r="W1900" s="176"/>
      <c r="X1900" s="175"/>
      <c r="Y1900" s="175"/>
      <c r="Z1900" s="175"/>
      <c r="AA1900" s="175"/>
      <c r="AC1900" s="175"/>
      <c r="AL1900" s="106"/>
      <c r="AM1900" s="104"/>
      <c r="AN1900" s="104"/>
      <c r="AO1900" s="104"/>
      <c r="AP1900" s="104"/>
      <c r="AQ1900" s="104"/>
      <c r="AR1900" s="104"/>
      <c r="AS1900" s="104"/>
      <c r="AT1900" s="104"/>
      <c r="AU1900" s="104"/>
      <c r="AV1900" s="104"/>
    </row>
    <row r="1901" spans="3:48" x14ac:dyDescent="0.35">
      <c r="C1901" s="176"/>
      <c r="D1901" s="176"/>
      <c r="E1901" s="176"/>
      <c r="F1901" s="176"/>
      <c r="G1901" s="175"/>
      <c r="H1901" s="175"/>
      <c r="I1901" s="175"/>
      <c r="J1901" s="175"/>
      <c r="L1901" s="175"/>
      <c r="T1901" s="176"/>
      <c r="U1901" s="176"/>
      <c r="V1901" s="176"/>
      <c r="W1901" s="176"/>
      <c r="X1901" s="175"/>
      <c r="Y1901" s="175"/>
      <c r="Z1901" s="175"/>
      <c r="AA1901" s="175"/>
      <c r="AC1901" s="175"/>
      <c r="AL1901" s="106"/>
      <c r="AM1901" s="104"/>
      <c r="AN1901" s="104"/>
      <c r="AO1901" s="104"/>
      <c r="AP1901" s="104"/>
      <c r="AQ1901" s="104"/>
      <c r="AR1901" s="104"/>
      <c r="AS1901" s="104"/>
      <c r="AT1901" s="104"/>
      <c r="AU1901" s="104"/>
      <c r="AV1901" s="104"/>
    </row>
    <row r="1902" spans="3:48" x14ac:dyDescent="0.35">
      <c r="C1902" s="176"/>
      <c r="D1902" s="176"/>
      <c r="E1902" s="176"/>
      <c r="F1902" s="176"/>
      <c r="G1902" s="175"/>
      <c r="H1902" s="175"/>
      <c r="I1902" s="175"/>
      <c r="J1902" s="175"/>
      <c r="L1902" s="175"/>
      <c r="T1902" s="176"/>
      <c r="U1902" s="176"/>
      <c r="V1902" s="176"/>
      <c r="W1902" s="176"/>
      <c r="X1902" s="175"/>
      <c r="Y1902" s="175"/>
      <c r="Z1902" s="175"/>
      <c r="AA1902" s="175"/>
      <c r="AC1902" s="175"/>
      <c r="AL1902" s="106"/>
      <c r="AM1902" s="104"/>
      <c r="AN1902" s="104"/>
      <c r="AO1902" s="104"/>
      <c r="AP1902" s="104"/>
      <c r="AQ1902" s="104"/>
      <c r="AR1902" s="104"/>
      <c r="AS1902" s="104"/>
      <c r="AT1902" s="104"/>
      <c r="AU1902" s="104"/>
      <c r="AV1902" s="104"/>
    </row>
    <row r="1903" spans="3:48" x14ac:dyDescent="0.35">
      <c r="C1903" s="176"/>
      <c r="D1903" s="176"/>
      <c r="E1903" s="176"/>
      <c r="F1903" s="176"/>
      <c r="G1903" s="175"/>
      <c r="H1903" s="175"/>
      <c r="I1903" s="175"/>
      <c r="J1903" s="175"/>
      <c r="L1903" s="175"/>
      <c r="T1903" s="176"/>
      <c r="U1903" s="176"/>
      <c r="V1903" s="176"/>
      <c r="W1903" s="176"/>
      <c r="X1903" s="175"/>
      <c r="Y1903" s="175"/>
      <c r="Z1903" s="175"/>
      <c r="AA1903" s="175"/>
      <c r="AC1903" s="175"/>
      <c r="AL1903" s="106"/>
      <c r="AM1903" s="104"/>
      <c r="AN1903" s="104"/>
      <c r="AO1903" s="104"/>
      <c r="AP1903" s="104"/>
      <c r="AQ1903" s="104"/>
      <c r="AR1903" s="104"/>
      <c r="AS1903" s="104"/>
      <c r="AT1903" s="104"/>
      <c r="AU1903" s="104"/>
      <c r="AV1903" s="104"/>
    </row>
    <row r="1904" spans="3:48" x14ac:dyDescent="0.35">
      <c r="C1904" s="176"/>
      <c r="D1904" s="176"/>
      <c r="E1904" s="176"/>
      <c r="F1904" s="176"/>
      <c r="G1904" s="175"/>
      <c r="H1904" s="175"/>
      <c r="I1904" s="175"/>
      <c r="J1904" s="175"/>
      <c r="L1904" s="175"/>
      <c r="T1904" s="176"/>
      <c r="U1904" s="176"/>
      <c r="V1904" s="176"/>
      <c r="W1904" s="176"/>
      <c r="X1904" s="175"/>
      <c r="Y1904" s="175"/>
      <c r="Z1904" s="175"/>
      <c r="AA1904" s="175"/>
      <c r="AC1904" s="175"/>
      <c r="AL1904" s="106"/>
      <c r="AM1904" s="104"/>
      <c r="AN1904" s="104"/>
      <c r="AO1904" s="104"/>
      <c r="AP1904" s="104"/>
      <c r="AQ1904" s="104"/>
      <c r="AR1904" s="104"/>
      <c r="AS1904" s="104"/>
      <c r="AT1904" s="104"/>
      <c r="AU1904" s="104"/>
      <c r="AV1904" s="104"/>
    </row>
    <row r="1905" spans="3:48" x14ac:dyDescent="0.35">
      <c r="C1905" s="176"/>
      <c r="D1905" s="176"/>
      <c r="E1905" s="176"/>
      <c r="F1905" s="176"/>
      <c r="G1905" s="175"/>
      <c r="H1905" s="175"/>
      <c r="I1905" s="175"/>
      <c r="J1905" s="175"/>
      <c r="L1905" s="175"/>
      <c r="T1905" s="176"/>
      <c r="U1905" s="176"/>
      <c r="V1905" s="176"/>
      <c r="W1905" s="176"/>
      <c r="X1905" s="175"/>
      <c r="Y1905" s="175"/>
      <c r="Z1905" s="175"/>
      <c r="AA1905" s="175"/>
      <c r="AC1905" s="175"/>
      <c r="AL1905" s="106"/>
      <c r="AM1905" s="104"/>
      <c r="AN1905" s="104"/>
      <c r="AO1905" s="104"/>
      <c r="AP1905" s="104"/>
      <c r="AQ1905" s="104"/>
      <c r="AR1905" s="104"/>
      <c r="AS1905" s="104"/>
      <c r="AT1905" s="104"/>
      <c r="AU1905" s="104"/>
      <c r="AV1905" s="104"/>
    </row>
    <row r="1906" spans="3:48" x14ac:dyDescent="0.35">
      <c r="C1906" s="176"/>
      <c r="D1906" s="176"/>
      <c r="E1906" s="176"/>
      <c r="F1906" s="176"/>
      <c r="G1906" s="175"/>
      <c r="H1906" s="175"/>
      <c r="I1906" s="175"/>
      <c r="J1906" s="175"/>
      <c r="L1906" s="175"/>
      <c r="T1906" s="176"/>
      <c r="U1906" s="176"/>
      <c r="V1906" s="176"/>
      <c r="W1906" s="176"/>
      <c r="X1906" s="175"/>
      <c r="Y1906" s="175"/>
      <c r="Z1906" s="175"/>
      <c r="AA1906" s="175"/>
      <c r="AC1906" s="175"/>
      <c r="AL1906" s="106"/>
      <c r="AM1906" s="104"/>
      <c r="AN1906" s="104"/>
      <c r="AO1906" s="104"/>
      <c r="AP1906" s="104"/>
      <c r="AQ1906" s="104"/>
      <c r="AR1906" s="104"/>
      <c r="AS1906" s="104"/>
      <c r="AT1906" s="104"/>
      <c r="AU1906" s="104"/>
      <c r="AV1906" s="104"/>
    </row>
    <row r="1907" spans="3:48" x14ac:dyDescent="0.35">
      <c r="C1907" s="176"/>
      <c r="D1907" s="176"/>
      <c r="E1907" s="176"/>
      <c r="F1907" s="176"/>
      <c r="G1907" s="175"/>
      <c r="H1907" s="175"/>
      <c r="I1907" s="175"/>
      <c r="J1907" s="175"/>
      <c r="L1907" s="175"/>
      <c r="T1907" s="176"/>
      <c r="U1907" s="176"/>
      <c r="V1907" s="176"/>
      <c r="W1907" s="176"/>
      <c r="X1907" s="175"/>
      <c r="Y1907" s="175"/>
      <c r="Z1907" s="175"/>
      <c r="AA1907" s="175"/>
      <c r="AC1907" s="175"/>
      <c r="AL1907" s="106"/>
      <c r="AM1907" s="104"/>
      <c r="AN1907" s="104"/>
      <c r="AO1907" s="104"/>
      <c r="AP1907" s="104"/>
      <c r="AQ1907" s="104"/>
      <c r="AR1907" s="104"/>
      <c r="AS1907" s="104"/>
      <c r="AT1907" s="104"/>
      <c r="AU1907" s="104"/>
      <c r="AV1907" s="104"/>
    </row>
    <row r="1908" spans="3:48" x14ac:dyDescent="0.35">
      <c r="C1908" s="176"/>
      <c r="D1908" s="176"/>
      <c r="E1908" s="176"/>
      <c r="F1908" s="176"/>
      <c r="G1908" s="175"/>
      <c r="H1908" s="175"/>
      <c r="I1908" s="175"/>
      <c r="J1908" s="175"/>
      <c r="L1908" s="175"/>
      <c r="T1908" s="176"/>
      <c r="U1908" s="176"/>
      <c r="V1908" s="176"/>
      <c r="W1908" s="176"/>
      <c r="X1908" s="175"/>
      <c r="Y1908" s="175"/>
      <c r="Z1908" s="175"/>
      <c r="AA1908" s="175"/>
      <c r="AC1908" s="175"/>
      <c r="AL1908" s="106"/>
      <c r="AM1908" s="104"/>
      <c r="AN1908" s="104"/>
      <c r="AO1908" s="104"/>
      <c r="AP1908" s="104"/>
      <c r="AQ1908" s="104"/>
      <c r="AR1908" s="104"/>
      <c r="AS1908" s="104"/>
      <c r="AT1908" s="104"/>
      <c r="AU1908" s="104"/>
      <c r="AV1908" s="104"/>
    </row>
    <row r="1909" spans="3:48" x14ac:dyDescent="0.35">
      <c r="C1909" s="176"/>
      <c r="D1909" s="176"/>
      <c r="E1909" s="176"/>
      <c r="F1909" s="176"/>
      <c r="G1909" s="175"/>
      <c r="H1909" s="175"/>
      <c r="I1909" s="175"/>
      <c r="J1909" s="175"/>
      <c r="L1909" s="175"/>
      <c r="T1909" s="176"/>
      <c r="U1909" s="176"/>
      <c r="V1909" s="176"/>
      <c r="W1909" s="176"/>
      <c r="X1909" s="175"/>
      <c r="Y1909" s="175"/>
      <c r="Z1909" s="175"/>
      <c r="AA1909" s="175"/>
      <c r="AC1909" s="175"/>
      <c r="AL1909" s="106"/>
      <c r="AM1909" s="104"/>
      <c r="AN1909" s="104"/>
      <c r="AO1909" s="104"/>
      <c r="AP1909" s="104"/>
      <c r="AQ1909" s="104"/>
      <c r="AR1909" s="104"/>
      <c r="AS1909" s="104"/>
      <c r="AT1909" s="104"/>
      <c r="AU1909" s="104"/>
      <c r="AV1909" s="104"/>
    </row>
    <row r="1910" spans="3:48" x14ac:dyDescent="0.35">
      <c r="C1910" s="176"/>
      <c r="D1910" s="176"/>
      <c r="E1910" s="176"/>
      <c r="F1910" s="176"/>
      <c r="G1910" s="175"/>
      <c r="H1910" s="175"/>
      <c r="I1910" s="175"/>
      <c r="J1910" s="175"/>
      <c r="L1910" s="175"/>
      <c r="T1910" s="176"/>
      <c r="U1910" s="176"/>
      <c r="V1910" s="176"/>
      <c r="W1910" s="176"/>
      <c r="X1910" s="175"/>
      <c r="Y1910" s="175"/>
      <c r="Z1910" s="175"/>
      <c r="AA1910" s="175"/>
      <c r="AC1910" s="175"/>
      <c r="AL1910" s="106"/>
      <c r="AM1910" s="104"/>
      <c r="AN1910" s="104"/>
      <c r="AO1910" s="104"/>
      <c r="AP1910" s="104"/>
      <c r="AQ1910" s="104"/>
      <c r="AR1910" s="104"/>
      <c r="AS1910" s="104"/>
      <c r="AT1910" s="104"/>
      <c r="AU1910" s="104"/>
      <c r="AV1910" s="104"/>
    </row>
    <row r="1911" spans="3:48" x14ac:dyDescent="0.35">
      <c r="C1911" s="176"/>
      <c r="D1911" s="176"/>
      <c r="E1911" s="176"/>
      <c r="F1911" s="176"/>
      <c r="G1911" s="175"/>
      <c r="H1911" s="175"/>
      <c r="I1911" s="175"/>
      <c r="J1911" s="175"/>
      <c r="L1911" s="175"/>
      <c r="T1911" s="176"/>
      <c r="U1911" s="176"/>
      <c r="V1911" s="176"/>
      <c r="W1911" s="176"/>
      <c r="X1911" s="175"/>
      <c r="Y1911" s="175"/>
      <c r="Z1911" s="175"/>
      <c r="AA1911" s="175"/>
      <c r="AC1911" s="175"/>
      <c r="AL1911" s="106"/>
      <c r="AM1911" s="104"/>
      <c r="AN1911" s="104"/>
      <c r="AO1911" s="104"/>
      <c r="AP1911" s="104"/>
      <c r="AQ1911" s="104"/>
      <c r="AR1911" s="104"/>
      <c r="AS1911" s="104"/>
      <c r="AT1911" s="104"/>
      <c r="AU1911" s="104"/>
      <c r="AV1911" s="104"/>
    </row>
    <row r="1912" spans="3:48" x14ac:dyDescent="0.35">
      <c r="C1912" s="176"/>
      <c r="D1912" s="176"/>
      <c r="E1912" s="176"/>
      <c r="F1912" s="176"/>
      <c r="G1912" s="175"/>
      <c r="H1912" s="175"/>
      <c r="I1912" s="175"/>
      <c r="J1912" s="175"/>
      <c r="L1912" s="175"/>
      <c r="T1912" s="176"/>
      <c r="U1912" s="176"/>
      <c r="V1912" s="176"/>
      <c r="W1912" s="176"/>
      <c r="X1912" s="175"/>
      <c r="Y1912" s="175"/>
      <c r="Z1912" s="175"/>
      <c r="AA1912" s="175"/>
      <c r="AC1912" s="175"/>
      <c r="AL1912" s="106"/>
      <c r="AM1912" s="104"/>
      <c r="AN1912" s="104"/>
      <c r="AO1912" s="104"/>
      <c r="AP1912" s="104"/>
      <c r="AQ1912" s="104"/>
      <c r="AR1912" s="104"/>
      <c r="AS1912" s="104"/>
      <c r="AT1912" s="104"/>
      <c r="AU1912" s="104"/>
      <c r="AV1912" s="104"/>
    </row>
    <row r="1913" spans="3:48" x14ac:dyDescent="0.35">
      <c r="C1913" s="176"/>
      <c r="D1913" s="176"/>
      <c r="E1913" s="176"/>
      <c r="F1913" s="176"/>
      <c r="G1913" s="175"/>
      <c r="H1913" s="175"/>
      <c r="I1913" s="175"/>
      <c r="J1913" s="175"/>
      <c r="L1913" s="175"/>
      <c r="T1913" s="176"/>
      <c r="U1913" s="176"/>
      <c r="V1913" s="176"/>
      <c r="W1913" s="176"/>
      <c r="X1913" s="175"/>
      <c r="Y1913" s="175"/>
      <c r="Z1913" s="175"/>
      <c r="AA1913" s="175"/>
      <c r="AC1913" s="175"/>
      <c r="AL1913" s="106"/>
      <c r="AM1913" s="104"/>
      <c r="AN1913" s="104"/>
      <c r="AO1913" s="104"/>
      <c r="AP1913" s="104"/>
      <c r="AQ1913" s="104"/>
      <c r="AR1913" s="104"/>
      <c r="AS1913" s="104"/>
      <c r="AT1913" s="104"/>
      <c r="AU1913" s="104"/>
      <c r="AV1913" s="104"/>
    </row>
    <row r="1914" spans="3:48" x14ac:dyDescent="0.35">
      <c r="C1914" s="176"/>
      <c r="D1914" s="176"/>
      <c r="E1914" s="176"/>
      <c r="F1914" s="176"/>
      <c r="G1914" s="175"/>
      <c r="H1914" s="175"/>
      <c r="I1914" s="175"/>
      <c r="J1914" s="175"/>
      <c r="L1914" s="175"/>
      <c r="T1914" s="176"/>
      <c r="U1914" s="176"/>
      <c r="V1914" s="176"/>
      <c r="W1914" s="176"/>
      <c r="X1914" s="175"/>
      <c r="Y1914" s="175"/>
      <c r="Z1914" s="175"/>
      <c r="AA1914" s="175"/>
      <c r="AC1914" s="175"/>
      <c r="AL1914" s="106"/>
      <c r="AM1914" s="104"/>
      <c r="AN1914" s="104"/>
      <c r="AO1914" s="104"/>
      <c r="AP1914" s="104"/>
      <c r="AQ1914" s="104"/>
      <c r="AR1914" s="104"/>
      <c r="AS1914" s="104"/>
      <c r="AT1914" s="104"/>
      <c r="AU1914" s="104"/>
      <c r="AV1914" s="104"/>
    </row>
    <row r="1915" spans="3:48" x14ac:dyDescent="0.35">
      <c r="C1915" s="176"/>
      <c r="D1915" s="176"/>
      <c r="E1915" s="176"/>
      <c r="F1915" s="176"/>
      <c r="G1915" s="175"/>
      <c r="H1915" s="175"/>
      <c r="I1915" s="175"/>
      <c r="J1915" s="175"/>
      <c r="L1915" s="175"/>
      <c r="T1915" s="176"/>
      <c r="U1915" s="176"/>
      <c r="V1915" s="176"/>
      <c r="W1915" s="176"/>
      <c r="X1915" s="175"/>
      <c r="Y1915" s="175"/>
      <c r="Z1915" s="175"/>
      <c r="AA1915" s="175"/>
      <c r="AC1915" s="175"/>
      <c r="AL1915" s="106"/>
      <c r="AM1915" s="104"/>
      <c r="AN1915" s="104"/>
      <c r="AO1915" s="104"/>
      <c r="AP1915" s="104"/>
      <c r="AQ1915" s="104"/>
      <c r="AR1915" s="104"/>
      <c r="AS1915" s="104"/>
      <c r="AT1915" s="104"/>
      <c r="AU1915" s="104"/>
      <c r="AV1915" s="104"/>
    </row>
    <row r="1916" spans="3:48" x14ac:dyDescent="0.35">
      <c r="C1916" s="176"/>
      <c r="D1916" s="176"/>
      <c r="E1916" s="176"/>
      <c r="F1916" s="176"/>
      <c r="G1916" s="175"/>
      <c r="H1916" s="175"/>
      <c r="I1916" s="175"/>
      <c r="J1916" s="175"/>
      <c r="L1916" s="175"/>
      <c r="T1916" s="176"/>
      <c r="U1916" s="176"/>
      <c r="V1916" s="176"/>
      <c r="W1916" s="176"/>
      <c r="X1916" s="175"/>
      <c r="Y1916" s="175"/>
      <c r="Z1916" s="175"/>
      <c r="AA1916" s="175"/>
      <c r="AC1916" s="175"/>
      <c r="AL1916" s="106"/>
      <c r="AM1916" s="104"/>
      <c r="AN1916" s="104"/>
      <c r="AO1916" s="104"/>
      <c r="AP1916" s="104"/>
      <c r="AQ1916" s="104"/>
      <c r="AR1916" s="104"/>
      <c r="AS1916" s="104"/>
      <c r="AT1916" s="104"/>
      <c r="AU1916" s="104"/>
      <c r="AV1916" s="104"/>
    </row>
    <row r="1917" spans="3:48" x14ac:dyDescent="0.35">
      <c r="C1917" s="176"/>
      <c r="D1917" s="176"/>
      <c r="E1917" s="176"/>
      <c r="F1917" s="176"/>
      <c r="G1917" s="175"/>
      <c r="H1917" s="175"/>
      <c r="I1917" s="175"/>
      <c r="J1917" s="175"/>
      <c r="L1917" s="175"/>
      <c r="T1917" s="176"/>
      <c r="U1917" s="176"/>
      <c r="V1917" s="176"/>
      <c r="W1917" s="176"/>
      <c r="X1917" s="175"/>
      <c r="Y1917" s="175"/>
      <c r="Z1917" s="175"/>
      <c r="AA1917" s="175"/>
      <c r="AC1917" s="175"/>
      <c r="AL1917" s="106"/>
      <c r="AM1917" s="104"/>
      <c r="AN1917" s="104"/>
      <c r="AO1917" s="104"/>
      <c r="AP1917" s="104"/>
      <c r="AQ1917" s="104"/>
      <c r="AR1917" s="104"/>
      <c r="AS1917" s="104"/>
      <c r="AT1917" s="104"/>
      <c r="AU1917" s="104"/>
      <c r="AV1917" s="104"/>
    </row>
    <row r="1918" spans="3:48" x14ac:dyDescent="0.35">
      <c r="C1918" s="176"/>
      <c r="D1918" s="176"/>
      <c r="E1918" s="176"/>
      <c r="F1918" s="176"/>
      <c r="G1918" s="175"/>
      <c r="H1918" s="175"/>
      <c r="I1918" s="175"/>
      <c r="J1918" s="175"/>
      <c r="L1918" s="175"/>
      <c r="T1918" s="176"/>
      <c r="U1918" s="176"/>
      <c r="V1918" s="176"/>
      <c r="W1918" s="176"/>
      <c r="X1918" s="175"/>
      <c r="Y1918" s="175"/>
      <c r="Z1918" s="175"/>
      <c r="AA1918" s="175"/>
      <c r="AC1918" s="175"/>
      <c r="AL1918" s="106"/>
      <c r="AM1918" s="104"/>
      <c r="AN1918" s="104"/>
      <c r="AO1918" s="104"/>
      <c r="AP1918" s="104"/>
      <c r="AQ1918" s="104"/>
      <c r="AR1918" s="104"/>
      <c r="AS1918" s="104"/>
      <c r="AT1918" s="104"/>
      <c r="AU1918" s="104"/>
      <c r="AV1918" s="104"/>
    </row>
    <row r="1919" spans="3:48" x14ac:dyDescent="0.35">
      <c r="C1919" s="176"/>
      <c r="D1919" s="176"/>
      <c r="E1919" s="176"/>
      <c r="F1919" s="176"/>
      <c r="G1919" s="175"/>
      <c r="H1919" s="175"/>
      <c r="I1919" s="175"/>
      <c r="J1919" s="175"/>
      <c r="L1919" s="175"/>
      <c r="T1919" s="176"/>
      <c r="U1919" s="176"/>
      <c r="V1919" s="176"/>
      <c r="W1919" s="176"/>
      <c r="X1919" s="175"/>
      <c r="Y1919" s="175"/>
      <c r="Z1919" s="175"/>
      <c r="AA1919" s="175"/>
      <c r="AC1919" s="175"/>
      <c r="AL1919" s="106"/>
      <c r="AM1919" s="104"/>
      <c r="AN1919" s="104"/>
      <c r="AO1919" s="104"/>
      <c r="AP1919" s="104"/>
      <c r="AQ1919" s="104"/>
      <c r="AR1919" s="104"/>
      <c r="AS1919" s="104"/>
      <c r="AT1919" s="104"/>
      <c r="AU1919" s="104"/>
      <c r="AV1919" s="104"/>
    </row>
    <row r="1920" spans="3:48" x14ac:dyDescent="0.35">
      <c r="C1920" s="176"/>
      <c r="D1920" s="176"/>
      <c r="E1920" s="176"/>
      <c r="F1920" s="176"/>
      <c r="G1920" s="175"/>
      <c r="H1920" s="175"/>
      <c r="I1920" s="175"/>
      <c r="J1920" s="175"/>
      <c r="L1920" s="175"/>
      <c r="T1920" s="176"/>
      <c r="U1920" s="176"/>
      <c r="V1920" s="176"/>
      <c r="W1920" s="176"/>
      <c r="X1920" s="175"/>
      <c r="Y1920" s="175"/>
      <c r="Z1920" s="175"/>
      <c r="AA1920" s="175"/>
      <c r="AC1920" s="175"/>
      <c r="AL1920" s="106"/>
      <c r="AM1920" s="104"/>
      <c r="AN1920" s="104"/>
      <c r="AO1920" s="104"/>
      <c r="AP1920" s="104"/>
      <c r="AQ1920" s="104"/>
      <c r="AR1920" s="104"/>
      <c r="AS1920" s="104"/>
      <c r="AT1920" s="104"/>
      <c r="AU1920" s="104"/>
      <c r="AV1920" s="104"/>
    </row>
    <row r="1921" spans="3:48" x14ac:dyDescent="0.35">
      <c r="C1921" s="176"/>
      <c r="D1921" s="176"/>
      <c r="E1921" s="176"/>
      <c r="F1921" s="176"/>
      <c r="G1921" s="175"/>
      <c r="H1921" s="175"/>
      <c r="I1921" s="175"/>
      <c r="J1921" s="175"/>
      <c r="L1921" s="175"/>
      <c r="T1921" s="176"/>
      <c r="U1921" s="176"/>
      <c r="V1921" s="176"/>
      <c r="W1921" s="176"/>
      <c r="X1921" s="175"/>
      <c r="Y1921" s="175"/>
      <c r="Z1921" s="175"/>
      <c r="AA1921" s="175"/>
      <c r="AC1921" s="175"/>
      <c r="AL1921" s="106"/>
      <c r="AM1921" s="104"/>
      <c r="AN1921" s="104"/>
      <c r="AO1921" s="104"/>
      <c r="AP1921" s="104"/>
      <c r="AQ1921" s="104"/>
      <c r="AR1921" s="104"/>
      <c r="AS1921" s="104"/>
      <c r="AT1921" s="104"/>
      <c r="AU1921" s="104"/>
      <c r="AV1921" s="104"/>
    </row>
    <row r="1922" spans="3:48" x14ac:dyDescent="0.35">
      <c r="C1922" s="176"/>
      <c r="D1922" s="176"/>
      <c r="E1922" s="176"/>
      <c r="F1922" s="176"/>
      <c r="G1922" s="175"/>
      <c r="H1922" s="175"/>
      <c r="I1922" s="175"/>
      <c r="J1922" s="175"/>
      <c r="L1922" s="175"/>
      <c r="T1922" s="176"/>
      <c r="U1922" s="176"/>
      <c r="V1922" s="176"/>
      <c r="W1922" s="176"/>
      <c r="X1922" s="175"/>
      <c r="Y1922" s="175"/>
      <c r="Z1922" s="175"/>
      <c r="AA1922" s="175"/>
      <c r="AC1922" s="175"/>
      <c r="AL1922" s="106"/>
      <c r="AM1922" s="104"/>
      <c r="AN1922" s="104"/>
      <c r="AO1922" s="104"/>
      <c r="AP1922" s="104"/>
      <c r="AQ1922" s="104"/>
      <c r="AR1922" s="104"/>
      <c r="AS1922" s="104"/>
      <c r="AT1922" s="104"/>
      <c r="AU1922" s="104"/>
      <c r="AV1922" s="104"/>
    </row>
    <row r="1923" spans="3:48" x14ac:dyDescent="0.35">
      <c r="C1923" s="176"/>
      <c r="D1923" s="176"/>
      <c r="E1923" s="176"/>
      <c r="F1923" s="176"/>
      <c r="G1923" s="175"/>
      <c r="H1923" s="175"/>
      <c r="I1923" s="175"/>
      <c r="J1923" s="175"/>
      <c r="L1923" s="175"/>
      <c r="T1923" s="176"/>
      <c r="U1923" s="176"/>
      <c r="V1923" s="176"/>
      <c r="W1923" s="176"/>
      <c r="X1923" s="175"/>
      <c r="Y1923" s="175"/>
      <c r="Z1923" s="175"/>
      <c r="AA1923" s="175"/>
      <c r="AC1923" s="175"/>
      <c r="AL1923" s="106"/>
      <c r="AM1923" s="104"/>
      <c r="AN1923" s="104"/>
      <c r="AO1923" s="104"/>
      <c r="AP1923" s="104"/>
      <c r="AQ1923" s="104"/>
      <c r="AR1923" s="104"/>
      <c r="AS1923" s="104"/>
      <c r="AT1923" s="104"/>
      <c r="AU1923" s="104"/>
      <c r="AV1923" s="104"/>
    </row>
    <row r="1924" spans="3:48" x14ac:dyDescent="0.35">
      <c r="C1924" s="176"/>
      <c r="D1924" s="176"/>
      <c r="E1924" s="176"/>
      <c r="F1924" s="176"/>
      <c r="G1924" s="175"/>
      <c r="H1924" s="175"/>
      <c r="I1924" s="175"/>
      <c r="J1924" s="175"/>
      <c r="L1924" s="175"/>
      <c r="T1924" s="176"/>
      <c r="U1924" s="176"/>
      <c r="V1924" s="176"/>
      <c r="W1924" s="176"/>
      <c r="X1924" s="175"/>
      <c r="Y1924" s="175"/>
      <c r="Z1924" s="175"/>
      <c r="AA1924" s="175"/>
      <c r="AC1924" s="175"/>
      <c r="AL1924" s="106"/>
      <c r="AM1924" s="104"/>
      <c r="AN1924" s="104"/>
      <c r="AO1924" s="104"/>
      <c r="AP1924" s="104"/>
      <c r="AQ1924" s="104"/>
      <c r="AR1924" s="104"/>
      <c r="AS1924" s="104"/>
      <c r="AT1924" s="104"/>
      <c r="AU1924" s="104"/>
      <c r="AV1924" s="104"/>
    </row>
    <row r="1925" spans="3:48" x14ac:dyDescent="0.35">
      <c r="C1925" s="176"/>
      <c r="D1925" s="176"/>
      <c r="E1925" s="176"/>
      <c r="F1925" s="176"/>
      <c r="G1925" s="175"/>
      <c r="H1925" s="175"/>
      <c r="I1925" s="175"/>
      <c r="J1925" s="175"/>
      <c r="L1925" s="175"/>
      <c r="T1925" s="176"/>
      <c r="U1925" s="176"/>
      <c r="V1925" s="176"/>
      <c r="W1925" s="176"/>
      <c r="X1925" s="175"/>
      <c r="Y1925" s="175"/>
      <c r="Z1925" s="175"/>
      <c r="AA1925" s="175"/>
      <c r="AC1925" s="175"/>
      <c r="AL1925" s="106"/>
      <c r="AM1925" s="104"/>
      <c r="AN1925" s="104"/>
      <c r="AO1925" s="104"/>
      <c r="AP1925" s="104"/>
      <c r="AQ1925" s="104"/>
      <c r="AR1925" s="104"/>
      <c r="AS1925" s="104"/>
      <c r="AT1925" s="104"/>
      <c r="AU1925" s="104"/>
      <c r="AV1925" s="104"/>
    </row>
    <row r="1926" spans="3:48" x14ac:dyDescent="0.35">
      <c r="C1926" s="176"/>
      <c r="D1926" s="176"/>
      <c r="E1926" s="176"/>
      <c r="F1926" s="176"/>
      <c r="G1926" s="175"/>
      <c r="H1926" s="175"/>
      <c r="I1926" s="175"/>
      <c r="J1926" s="175"/>
      <c r="L1926" s="175"/>
      <c r="T1926" s="176"/>
      <c r="U1926" s="176"/>
      <c r="V1926" s="176"/>
      <c r="W1926" s="176"/>
      <c r="X1926" s="175"/>
      <c r="Y1926" s="175"/>
      <c r="Z1926" s="175"/>
      <c r="AA1926" s="175"/>
      <c r="AC1926" s="175"/>
      <c r="AL1926" s="106"/>
      <c r="AM1926" s="104"/>
      <c r="AN1926" s="104"/>
      <c r="AO1926" s="104"/>
      <c r="AP1926" s="104"/>
      <c r="AQ1926" s="104"/>
      <c r="AR1926" s="104"/>
      <c r="AS1926" s="104"/>
      <c r="AT1926" s="104"/>
      <c r="AU1926" s="104"/>
      <c r="AV1926" s="104"/>
    </row>
    <row r="1927" spans="3:48" x14ac:dyDescent="0.35">
      <c r="C1927" s="176"/>
      <c r="D1927" s="176"/>
      <c r="E1927" s="176"/>
      <c r="F1927" s="176"/>
      <c r="G1927" s="175"/>
      <c r="H1927" s="175"/>
      <c r="I1927" s="175"/>
      <c r="J1927" s="175"/>
      <c r="L1927" s="175"/>
      <c r="T1927" s="176"/>
      <c r="U1927" s="176"/>
      <c r="V1927" s="176"/>
      <c r="W1927" s="176"/>
      <c r="X1927" s="175"/>
      <c r="Y1927" s="175"/>
      <c r="Z1927" s="175"/>
      <c r="AA1927" s="175"/>
      <c r="AC1927" s="175"/>
      <c r="AL1927" s="106"/>
      <c r="AM1927" s="104"/>
      <c r="AN1927" s="104"/>
      <c r="AO1927" s="104"/>
      <c r="AP1927" s="104"/>
      <c r="AQ1927" s="104"/>
      <c r="AR1927" s="104"/>
      <c r="AS1927" s="104"/>
      <c r="AT1927" s="104"/>
      <c r="AU1927" s="104"/>
      <c r="AV1927" s="104"/>
    </row>
    <row r="1928" spans="3:48" x14ac:dyDescent="0.35">
      <c r="C1928" s="176"/>
      <c r="D1928" s="176"/>
      <c r="E1928" s="176"/>
      <c r="F1928" s="176"/>
      <c r="G1928" s="175"/>
      <c r="H1928" s="175"/>
      <c r="I1928" s="175"/>
      <c r="J1928" s="175"/>
      <c r="L1928" s="175"/>
      <c r="T1928" s="176"/>
      <c r="U1928" s="176"/>
      <c r="V1928" s="176"/>
      <c r="W1928" s="176"/>
      <c r="X1928" s="175"/>
      <c r="Y1928" s="175"/>
      <c r="Z1928" s="175"/>
      <c r="AA1928" s="175"/>
      <c r="AC1928" s="175"/>
      <c r="AL1928" s="106"/>
      <c r="AM1928" s="104"/>
      <c r="AN1928" s="104"/>
      <c r="AO1928" s="104"/>
      <c r="AP1928" s="104"/>
      <c r="AQ1928" s="104"/>
      <c r="AR1928" s="104"/>
      <c r="AS1928" s="104"/>
      <c r="AT1928" s="104"/>
      <c r="AU1928" s="104"/>
      <c r="AV1928" s="104"/>
    </row>
    <row r="1929" spans="3:48" x14ac:dyDescent="0.35">
      <c r="C1929" s="176"/>
      <c r="D1929" s="176"/>
      <c r="E1929" s="176"/>
      <c r="F1929" s="176"/>
      <c r="G1929" s="175"/>
      <c r="H1929" s="175"/>
      <c r="I1929" s="175"/>
      <c r="J1929" s="175"/>
      <c r="L1929" s="175"/>
      <c r="T1929" s="176"/>
      <c r="U1929" s="176"/>
      <c r="V1929" s="176"/>
      <c r="W1929" s="176"/>
      <c r="X1929" s="175"/>
      <c r="Y1929" s="175"/>
      <c r="Z1929" s="175"/>
      <c r="AA1929" s="175"/>
      <c r="AC1929" s="175"/>
      <c r="AL1929" s="106"/>
      <c r="AM1929" s="104"/>
      <c r="AN1929" s="104"/>
      <c r="AO1929" s="104"/>
      <c r="AP1929" s="104"/>
      <c r="AQ1929" s="104"/>
      <c r="AR1929" s="104"/>
      <c r="AS1929" s="104"/>
      <c r="AT1929" s="104"/>
      <c r="AU1929" s="104"/>
      <c r="AV1929" s="104"/>
    </row>
    <row r="1930" spans="3:48" x14ac:dyDescent="0.35">
      <c r="C1930" s="176"/>
      <c r="D1930" s="176"/>
      <c r="E1930" s="176"/>
      <c r="F1930" s="176"/>
      <c r="G1930" s="175"/>
      <c r="H1930" s="175"/>
      <c r="I1930" s="175"/>
      <c r="J1930" s="175"/>
      <c r="L1930" s="175"/>
      <c r="T1930" s="176"/>
      <c r="U1930" s="176"/>
      <c r="V1930" s="176"/>
      <c r="W1930" s="176"/>
      <c r="X1930" s="175"/>
      <c r="Y1930" s="175"/>
      <c r="Z1930" s="175"/>
      <c r="AA1930" s="175"/>
      <c r="AC1930" s="175"/>
      <c r="AL1930" s="106"/>
      <c r="AM1930" s="104"/>
      <c r="AN1930" s="104"/>
      <c r="AO1930" s="104"/>
      <c r="AP1930" s="104"/>
      <c r="AQ1930" s="104"/>
      <c r="AR1930" s="104"/>
      <c r="AS1930" s="104"/>
      <c r="AT1930" s="104"/>
      <c r="AU1930" s="104"/>
      <c r="AV1930" s="104"/>
    </row>
    <row r="1931" spans="3:48" x14ac:dyDescent="0.35">
      <c r="C1931" s="176"/>
      <c r="D1931" s="176"/>
      <c r="E1931" s="176"/>
      <c r="F1931" s="176"/>
      <c r="G1931" s="175"/>
      <c r="H1931" s="175"/>
      <c r="I1931" s="175"/>
      <c r="J1931" s="175"/>
      <c r="L1931" s="175"/>
      <c r="T1931" s="176"/>
      <c r="U1931" s="176"/>
      <c r="V1931" s="176"/>
      <c r="W1931" s="176"/>
      <c r="X1931" s="175"/>
      <c r="Y1931" s="175"/>
      <c r="Z1931" s="175"/>
      <c r="AA1931" s="175"/>
      <c r="AC1931" s="175"/>
      <c r="AL1931" s="106"/>
      <c r="AM1931" s="104"/>
      <c r="AN1931" s="104"/>
      <c r="AO1931" s="104"/>
      <c r="AP1931" s="104"/>
      <c r="AQ1931" s="104"/>
      <c r="AR1931" s="104"/>
      <c r="AS1931" s="104"/>
      <c r="AT1931" s="104"/>
      <c r="AU1931" s="104"/>
      <c r="AV1931" s="104"/>
    </row>
    <row r="1932" spans="3:48" x14ac:dyDescent="0.35">
      <c r="C1932" s="176"/>
      <c r="D1932" s="176"/>
      <c r="E1932" s="176"/>
      <c r="F1932" s="176"/>
      <c r="G1932" s="175"/>
      <c r="H1932" s="175"/>
      <c r="I1932" s="175"/>
      <c r="J1932" s="175"/>
      <c r="L1932" s="175"/>
      <c r="T1932" s="176"/>
      <c r="U1932" s="176"/>
      <c r="V1932" s="176"/>
      <c r="W1932" s="176"/>
      <c r="X1932" s="175"/>
      <c r="Y1932" s="175"/>
      <c r="Z1932" s="175"/>
      <c r="AA1932" s="175"/>
      <c r="AC1932" s="175"/>
      <c r="AL1932" s="106"/>
      <c r="AM1932" s="104"/>
      <c r="AN1932" s="104"/>
      <c r="AO1932" s="104"/>
      <c r="AP1932" s="104"/>
      <c r="AQ1932" s="104"/>
      <c r="AR1932" s="104"/>
      <c r="AS1932" s="104"/>
      <c r="AT1932" s="104"/>
      <c r="AU1932" s="104"/>
      <c r="AV1932" s="104"/>
    </row>
    <row r="1933" spans="3:48" x14ac:dyDescent="0.35">
      <c r="C1933" s="176"/>
      <c r="D1933" s="176"/>
      <c r="E1933" s="176"/>
      <c r="F1933" s="176"/>
      <c r="G1933" s="175"/>
      <c r="H1933" s="175"/>
      <c r="I1933" s="175"/>
      <c r="J1933" s="175"/>
      <c r="L1933" s="175"/>
      <c r="T1933" s="176"/>
      <c r="U1933" s="176"/>
      <c r="V1933" s="176"/>
      <c r="W1933" s="176"/>
      <c r="X1933" s="175"/>
      <c r="Y1933" s="175"/>
      <c r="Z1933" s="175"/>
      <c r="AA1933" s="175"/>
      <c r="AC1933" s="175"/>
      <c r="AL1933" s="106"/>
      <c r="AM1933" s="104"/>
      <c r="AN1933" s="104"/>
      <c r="AO1933" s="104"/>
      <c r="AP1933" s="104"/>
      <c r="AQ1933" s="104"/>
      <c r="AR1933" s="104"/>
      <c r="AS1933" s="104"/>
      <c r="AT1933" s="104"/>
      <c r="AU1933" s="104"/>
      <c r="AV1933" s="104"/>
    </row>
    <row r="1934" spans="3:48" x14ac:dyDescent="0.35">
      <c r="C1934" s="176"/>
      <c r="D1934" s="176"/>
      <c r="E1934" s="176"/>
      <c r="F1934" s="176"/>
      <c r="G1934" s="175"/>
      <c r="H1934" s="175"/>
      <c r="I1934" s="175"/>
      <c r="J1934" s="175"/>
      <c r="L1934" s="175"/>
      <c r="T1934" s="176"/>
      <c r="U1934" s="176"/>
      <c r="V1934" s="176"/>
      <c r="W1934" s="176"/>
      <c r="X1934" s="175"/>
      <c r="Y1934" s="175"/>
      <c r="Z1934" s="175"/>
      <c r="AA1934" s="175"/>
      <c r="AC1934" s="175"/>
      <c r="AL1934" s="106"/>
      <c r="AM1934" s="104"/>
      <c r="AN1934" s="104"/>
      <c r="AO1934" s="104"/>
      <c r="AP1934" s="104"/>
      <c r="AQ1934" s="104"/>
      <c r="AR1934" s="104"/>
      <c r="AS1934" s="104"/>
      <c r="AT1934" s="104"/>
      <c r="AU1934" s="104"/>
      <c r="AV1934" s="104"/>
    </row>
    <row r="1935" spans="3:48" x14ac:dyDescent="0.35">
      <c r="C1935" s="176"/>
      <c r="D1935" s="176"/>
      <c r="E1935" s="176"/>
      <c r="F1935" s="176"/>
      <c r="G1935" s="175"/>
      <c r="H1935" s="175"/>
      <c r="I1935" s="175"/>
      <c r="J1935" s="175"/>
      <c r="L1935" s="175"/>
      <c r="T1935" s="176"/>
      <c r="U1935" s="176"/>
      <c r="V1935" s="176"/>
      <c r="W1935" s="176"/>
      <c r="X1935" s="175"/>
      <c r="Y1935" s="175"/>
      <c r="Z1935" s="175"/>
      <c r="AA1935" s="175"/>
      <c r="AC1935" s="175"/>
      <c r="AL1935" s="106"/>
      <c r="AM1935" s="104"/>
      <c r="AN1935" s="104"/>
      <c r="AO1935" s="104"/>
      <c r="AP1935" s="104"/>
      <c r="AQ1935" s="104"/>
      <c r="AR1935" s="104"/>
      <c r="AS1935" s="104"/>
      <c r="AT1935" s="104"/>
      <c r="AU1935" s="104"/>
      <c r="AV1935" s="104"/>
    </row>
    <row r="1936" spans="3:48" x14ac:dyDescent="0.35">
      <c r="C1936" s="176"/>
      <c r="D1936" s="176"/>
      <c r="E1936" s="176"/>
      <c r="F1936" s="176"/>
      <c r="G1936" s="175"/>
      <c r="H1936" s="175"/>
      <c r="I1936" s="175"/>
      <c r="J1936" s="175"/>
      <c r="L1936" s="175"/>
      <c r="T1936" s="176"/>
      <c r="U1936" s="176"/>
      <c r="V1936" s="176"/>
      <c r="W1936" s="176"/>
      <c r="X1936" s="175"/>
      <c r="Y1936" s="175"/>
      <c r="Z1936" s="175"/>
      <c r="AA1936" s="175"/>
      <c r="AC1936" s="175"/>
      <c r="AL1936" s="106"/>
      <c r="AM1936" s="104"/>
      <c r="AN1936" s="104"/>
      <c r="AO1936" s="104"/>
      <c r="AP1936" s="104"/>
      <c r="AQ1936" s="104"/>
      <c r="AR1936" s="104"/>
      <c r="AS1936" s="104"/>
      <c r="AT1936" s="104"/>
      <c r="AU1936" s="104"/>
      <c r="AV1936" s="104"/>
    </row>
    <row r="1937" spans="3:48" x14ac:dyDescent="0.35">
      <c r="C1937" s="176"/>
      <c r="D1937" s="176"/>
      <c r="E1937" s="176"/>
      <c r="F1937" s="176"/>
      <c r="G1937" s="175"/>
      <c r="H1937" s="175"/>
      <c r="I1937" s="175"/>
      <c r="J1937" s="175"/>
      <c r="L1937" s="175"/>
      <c r="T1937" s="176"/>
      <c r="U1937" s="176"/>
      <c r="V1937" s="176"/>
      <c r="W1937" s="176"/>
      <c r="X1937" s="175"/>
      <c r="Y1937" s="175"/>
      <c r="Z1937" s="175"/>
      <c r="AA1937" s="175"/>
      <c r="AC1937" s="175"/>
      <c r="AL1937" s="106"/>
      <c r="AM1937" s="104"/>
      <c r="AN1937" s="104"/>
      <c r="AO1937" s="104"/>
      <c r="AP1937" s="104"/>
      <c r="AQ1937" s="104"/>
      <c r="AR1937" s="104"/>
      <c r="AS1937" s="104"/>
      <c r="AT1937" s="104"/>
      <c r="AU1937" s="104"/>
      <c r="AV1937" s="104"/>
    </row>
    <row r="1938" spans="3:48" x14ac:dyDescent="0.35">
      <c r="C1938" s="176"/>
      <c r="D1938" s="176"/>
      <c r="E1938" s="176"/>
      <c r="F1938" s="176"/>
      <c r="G1938" s="175"/>
      <c r="H1938" s="175"/>
      <c r="I1938" s="175"/>
      <c r="J1938" s="175"/>
      <c r="L1938" s="175"/>
      <c r="T1938" s="176"/>
      <c r="U1938" s="176"/>
      <c r="V1938" s="176"/>
      <c r="W1938" s="176"/>
      <c r="X1938" s="175"/>
      <c r="Y1938" s="175"/>
      <c r="Z1938" s="175"/>
      <c r="AA1938" s="175"/>
      <c r="AC1938" s="175"/>
      <c r="AL1938" s="106"/>
      <c r="AM1938" s="104"/>
      <c r="AN1938" s="104"/>
      <c r="AO1938" s="104"/>
      <c r="AP1938" s="104"/>
      <c r="AQ1938" s="104"/>
      <c r="AR1938" s="104"/>
      <c r="AS1938" s="104"/>
      <c r="AT1938" s="104"/>
      <c r="AU1938" s="104"/>
      <c r="AV1938" s="104"/>
    </row>
    <row r="1939" spans="3:48" x14ac:dyDescent="0.35">
      <c r="C1939" s="176"/>
      <c r="D1939" s="176"/>
      <c r="E1939" s="176"/>
      <c r="F1939" s="176"/>
      <c r="G1939" s="175"/>
      <c r="H1939" s="175"/>
      <c r="I1939" s="175"/>
      <c r="J1939" s="175"/>
      <c r="L1939" s="175"/>
      <c r="T1939" s="176"/>
      <c r="U1939" s="176"/>
      <c r="V1939" s="176"/>
      <c r="W1939" s="176"/>
      <c r="X1939" s="175"/>
      <c r="Y1939" s="175"/>
      <c r="Z1939" s="175"/>
      <c r="AA1939" s="175"/>
      <c r="AC1939" s="175"/>
      <c r="AL1939" s="106"/>
      <c r="AM1939" s="104"/>
      <c r="AN1939" s="104"/>
      <c r="AO1939" s="104"/>
      <c r="AP1939" s="104"/>
      <c r="AQ1939" s="104"/>
      <c r="AR1939" s="104"/>
      <c r="AS1939" s="104"/>
      <c r="AT1939" s="104"/>
      <c r="AU1939" s="104"/>
      <c r="AV1939" s="104"/>
    </row>
    <row r="1940" spans="3:48" x14ac:dyDescent="0.35">
      <c r="C1940" s="176"/>
      <c r="D1940" s="176"/>
      <c r="E1940" s="176"/>
      <c r="F1940" s="176"/>
      <c r="G1940" s="175"/>
      <c r="H1940" s="175"/>
      <c r="I1940" s="175"/>
      <c r="J1940" s="175"/>
      <c r="L1940" s="175"/>
      <c r="T1940" s="176"/>
      <c r="U1940" s="176"/>
      <c r="V1940" s="176"/>
      <c r="W1940" s="176"/>
      <c r="X1940" s="175"/>
      <c r="Y1940" s="175"/>
      <c r="Z1940" s="175"/>
      <c r="AA1940" s="175"/>
      <c r="AC1940" s="175"/>
      <c r="AL1940" s="106"/>
      <c r="AM1940" s="104"/>
      <c r="AN1940" s="104"/>
      <c r="AO1940" s="104"/>
      <c r="AP1940" s="104"/>
      <c r="AQ1940" s="104"/>
      <c r="AR1940" s="104"/>
      <c r="AS1940" s="104"/>
      <c r="AT1940" s="104"/>
      <c r="AU1940" s="104"/>
      <c r="AV1940" s="104"/>
    </row>
    <row r="1941" spans="3:48" x14ac:dyDescent="0.35">
      <c r="C1941" s="176"/>
      <c r="D1941" s="176"/>
      <c r="E1941" s="176"/>
      <c r="F1941" s="176"/>
      <c r="G1941" s="175"/>
      <c r="H1941" s="175"/>
      <c r="I1941" s="175"/>
      <c r="J1941" s="175"/>
      <c r="L1941" s="175"/>
      <c r="T1941" s="176"/>
      <c r="U1941" s="176"/>
      <c r="V1941" s="176"/>
      <c r="W1941" s="176"/>
      <c r="X1941" s="175"/>
      <c r="Y1941" s="175"/>
      <c r="Z1941" s="175"/>
      <c r="AA1941" s="175"/>
      <c r="AC1941" s="175"/>
      <c r="AL1941" s="106"/>
      <c r="AM1941" s="104"/>
      <c r="AN1941" s="104"/>
      <c r="AO1941" s="104"/>
      <c r="AP1941" s="104"/>
      <c r="AQ1941" s="104"/>
      <c r="AR1941" s="104"/>
      <c r="AS1941" s="104"/>
      <c r="AT1941" s="104"/>
      <c r="AU1941" s="104"/>
      <c r="AV1941" s="104"/>
    </row>
    <row r="1942" spans="3:48" x14ac:dyDescent="0.35">
      <c r="C1942" s="176"/>
      <c r="D1942" s="176"/>
      <c r="E1942" s="176"/>
      <c r="F1942" s="176"/>
      <c r="G1942" s="175"/>
      <c r="H1942" s="175"/>
      <c r="I1942" s="175"/>
      <c r="J1942" s="175"/>
      <c r="L1942" s="175"/>
      <c r="T1942" s="176"/>
      <c r="U1942" s="176"/>
      <c r="V1942" s="176"/>
      <c r="W1942" s="176"/>
      <c r="X1942" s="175"/>
      <c r="Y1942" s="175"/>
      <c r="Z1942" s="175"/>
      <c r="AA1942" s="175"/>
      <c r="AC1942" s="175"/>
      <c r="AL1942" s="106"/>
      <c r="AM1942" s="104"/>
      <c r="AN1942" s="104"/>
      <c r="AO1942" s="104"/>
      <c r="AP1942" s="104"/>
      <c r="AQ1942" s="104"/>
      <c r="AR1942" s="104"/>
      <c r="AS1942" s="104"/>
      <c r="AT1942" s="104"/>
      <c r="AU1942" s="104"/>
      <c r="AV1942" s="104"/>
    </row>
    <row r="1943" spans="3:48" x14ac:dyDescent="0.35">
      <c r="C1943" s="176"/>
      <c r="D1943" s="176"/>
      <c r="E1943" s="176"/>
      <c r="F1943" s="176"/>
      <c r="G1943" s="175"/>
      <c r="H1943" s="175"/>
      <c r="I1943" s="175"/>
      <c r="J1943" s="175"/>
      <c r="L1943" s="175"/>
      <c r="T1943" s="176"/>
      <c r="U1943" s="176"/>
      <c r="V1943" s="176"/>
      <c r="W1943" s="176"/>
      <c r="X1943" s="175"/>
      <c r="Y1943" s="175"/>
      <c r="Z1943" s="175"/>
      <c r="AA1943" s="175"/>
      <c r="AC1943" s="175"/>
      <c r="AL1943" s="106"/>
      <c r="AM1943" s="104"/>
      <c r="AN1943" s="104"/>
      <c r="AO1943" s="104"/>
      <c r="AP1943" s="104"/>
      <c r="AQ1943" s="104"/>
      <c r="AR1943" s="104"/>
      <c r="AS1943" s="104"/>
      <c r="AT1943" s="104"/>
      <c r="AU1943" s="104"/>
      <c r="AV1943" s="104"/>
    </row>
    <row r="1944" spans="3:48" x14ac:dyDescent="0.35">
      <c r="C1944" s="176"/>
      <c r="D1944" s="176"/>
      <c r="E1944" s="176"/>
      <c r="F1944" s="176"/>
      <c r="G1944" s="175"/>
      <c r="H1944" s="175"/>
      <c r="I1944" s="175"/>
      <c r="J1944" s="175"/>
      <c r="L1944" s="175"/>
      <c r="T1944" s="176"/>
      <c r="U1944" s="176"/>
      <c r="V1944" s="176"/>
      <c r="W1944" s="176"/>
      <c r="X1944" s="175"/>
      <c r="Y1944" s="175"/>
      <c r="Z1944" s="175"/>
      <c r="AA1944" s="175"/>
      <c r="AC1944" s="175"/>
      <c r="AL1944" s="106"/>
      <c r="AM1944" s="104"/>
      <c r="AN1944" s="104"/>
      <c r="AO1944" s="104"/>
      <c r="AP1944" s="104"/>
      <c r="AQ1944" s="104"/>
      <c r="AR1944" s="104"/>
      <c r="AS1944" s="104"/>
      <c r="AT1944" s="104"/>
      <c r="AU1944" s="104"/>
      <c r="AV1944" s="104"/>
    </row>
    <row r="1945" spans="3:48" x14ac:dyDescent="0.35">
      <c r="C1945" s="176"/>
      <c r="D1945" s="176"/>
      <c r="E1945" s="176"/>
      <c r="F1945" s="176"/>
      <c r="G1945" s="175"/>
      <c r="H1945" s="175"/>
      <c r="I1945" s="175"/>
      <c r="J1945" s="175"/>
      <c r="L1945" s="175"/>
      <c r="T1945" s="176"/>
      <c r="U1945" s="176"/>
      <c r="V1945" s="176"/>
      <c r="W1945" s="176"/>
      <c r="X1945" s="175"/>
      <c r="Y1945" s="175"/>
      <c r="Z1945" s="175"/>
      <c r="AA1945" s="175"/>
      <c r="AC1945" s="175"/>
      <c r="AL1945" s="106"/>
      <c r="AM1945" s="104"/>
      <c r="AN1945" s="104"/>
      <c r="AO1945" s="104"/>
      <c r="AP1945" s="104"/>
      <c r="AQ1945" s="104"/>
      <c r="AR1945" s="104"/>
      <c r="AS1945" s="104"/>
      <c r="AT1945" s="104"/>
      <c r="AU1945" s="104"/>
      <c r="AV1945" s="104"/>
    </row>
    <row r="1946" spans="3:48" x14ac:dyDescent="0.35">
      <c r="C1946" s="176"/>
      <c r="D1946" s="176"/>
      <c r="E1946" s="176"/>
      <c r="F1946" s="176"/>
      <c r="G1946" s="175"/>
      <c r="H1946" s="175"/>
      <c r="I1946" s="175"/>
      <c r="J1946" s="175"/>
      <c r="L1946" s="175"/>
      <c r="T1946" s="176"/>
      <c r="U1946" s="176"/>
      <c r="V1946" s="176"/>
      <c r="W1946" s="176"/>
      <c r="X1946" s="175"/>
      <c r="Y1946" s="175"/>
      <c r="Z1946" s="175"/>
      <c r="AA1946" s="175"/>
      <c r="AC1946" s="175"/>
      <c r="AL1946" s="106"/>
      <c r="AM1946" s="104"/>
      <c r="AN1946" s="104"/>
      <c r="AO1946" s="104"/>
      <c r="AP1946" s="104"/>
      <c r="AQ1946" s="104"/>
      <c r="AR1946" s="104"/>
      <c r="AS1946" s="104"/>
      <c r="AT1946" s="104"/>
      <c r="AU1946" s="104"/>
      <c r="AV1946" s="104"/>
    </row>
    <row r="1947" spans="3:48" x14ac:dyDescent="0.35">
      <c r="C1947" s="176"/>
      <c r="D1947" s="176"/>
      <c r="E1947" s="176"/>
      <c r="F1947" s="176"/>
      <c r="G1947" s="175"/>
      <c r="H1947" s="175"/>
      <c r="I1947" s="175"/>
      <c r="J1947" s="175"/>
      <c r="L1947" s="175"/>
      <c r="T1947" s="176"/>
      <c r="U1947" s="176"/>
      <c r="V1947" s="176"/>
      <c r="W1947" s="176"/>
      <c r="X1947" s="175"/>
      <c r="Y1947" s="175"/>
      <c r="Z1947" s="175"/>
      <c r="AA1947" s="175"/>
      <c r="AC1947" s="175"/>
      <c r="AL1947" s="106"/>
      <c r="AM1947" s="104"/>
      <c r="AN1947" s="104"/>
      <c r="AO1947" s="104"/>
      <c r="AP1947" s="104"/>
      <c r="AQ1947" s="104"/>
      <c r="AR1947" s="104"/>
      <c r="AS1947" s="104"/>
      <c r="AT1947" s="104"/>
      <c r="AU1947" s="104"/>
      <c r="AV1947" s="104"/>
    </row>
    <row r="1948" spans="3:48" x14ac:dyDescent="0.35">
      <c r="C1948" s="176"/>
      <c r="D1948" s="176"/>
      <c r="E1948" s="176"/>
      <c r="F1948" s="176"/>
      <c r="G1948" s="175"/>
      <c r="H1948" s="175"/>
      <c r="I1948" s="175"/>
      <c r="J1948" s="175"/>
      <c r="L1948" s="175"/>
      <c r="T1948" s="176"/>
      <c r="U1948" s="176"/>
      <c r="V1948" s="176"/>
      <c r="W1948" s="176"/>
      <c r="X1948" s="175"/>
      <c r="Y1948" s="175"/>
      <c r="Z1948" s="175"/>
      <c r="AA1948" s="175"/>
      <c r="AC1948" s="175"/>
      <c r="AL1948" s="106"/>
      <c r="AM1948" s="104"/>
      <c r="AN1948" s="104"/>
      <c r="AO1948" s="104"/>
      <c r="AP1948" s="104"/>
      <c r="AQ1948" s="104"/>
      <c r="AR1948" s="104"/>
      <c r="AS1948" s="104"/>
      <c r="AT1948" s="104"/>
      <c r="AU1948" s="104"/>
      <c r="AV1948" s="104"/>
    </row>
    <row r="1949" spans="3:48" x14ac:dyDescent="0.35">
      <c r="C1949" s="176"/>
      <c r="D1949" s="176"/>
      <c r="E1949" s="176"/>
      <c r="F1949" s="176"/>
      <c r="G1949" s="175"/>
      <c r="H1949" s="175"/>
      <c r="I1949" s="175"/>
      <c r="J1949" s="175"/>
      <c r="L1949" s="175"/>
      <c r="T1949" s="176"/>
      <c r="U1949" s="176"/>
      <c r="V1949" s="176"/>
      <c r="W1949" s="176"/>
      <c r="X1949" s="175"/>
      <c r="Y1949" s="175"/>
      <c r="Z1949" s="175"/>
      <c r="AA1949" s="175"/>
      <c r="AC1949" s="175"/>
      <c r="AL1949" s="106"/>
      <c r="AM1949" s="104"/>
      <c r="AN1949" s="104"/>
      <c r="AO1949" s="104"/>
      <c r="AP1949" s="104"/>
      <c r="AQ1949" s="104"/>
      <c r="AR1949" s="104"/>
      <c r="AS1949" s="104"/>
      <c r="AT1949" s="104"/>
      <c r="AU1949" s="104"/>
      <c r="AV1949" s="104"/>
    </row>
    <row r="1950" spans="3:48" x14ac:dyDescent="0.35">
      <c r="C1950" s="176"/>
      <c r="D1950" s="176"/>
      <c r="E1950" s="176"/>
      <c r="F1950" s="176"/>
      <c r="G1950" s="175"/>
      <c r="H1950" s="175"/>
      <c r="I1950" s="175"/>
      <c r="J1950" s="175"/>
      <c r="L1950" s="175"/>
      <c r="T1950" s="176"/>
      <c r="U1950" s="176"/>
      <c r="V1950" s="176"/>
      <c r="W1950" s="176"/>
      <c r="X1950" s="175"/>
      <c r="Y1950" s="175"/>
      <c r="Z1950" s="175"/>
      <c r="AA1950" s="175"/>
      <c r="AC1950" s="175"/>
      <c r="AL1950" s="106"/>
      <c r="AM1950" s="104"/>
      <c r="AN1950" s="104"/>
      <c r="AO1950" s="104"/>
      <c r="AP1950" s="104"/>
      <c r="AQ1950" s="104"/>
      <c r="AR1950" s="104"/>
      <c r="AS1950" s="104"/>
      <c r="AT1950" s="104"/>
      <c r="AU1950" s="104"/>
      <c r="AV1950" s="104"/>
    </row>
    <row r="1951" spans="3:48" x14ac:dyDescent="0.35">
      <c r="C1951" s="176"/>
      <c r="D1951" s="176"/>
      <c r="E1951" s="176"/>
      <c r="F1951" s="176"/>
      <c r="G1951" s="175"/>
      <c r="H1951" s="175"/>
      <c r="I1951" s="175"/>
      <c r="J1951" s="175"/>
      <c r="L1951" s="175"/>
      <c r="T1951" s="176"/>
      <c r="U1951" s="176"/>
      <c r="V1951" s="176"/>
      <c r="W1951" s="176"/>
      <c r="X1951" s="175"/>
      <c r="Y1951" s="175"/>
      <c r="Z1951" s="175"/>
      <c r="AA1951" s="175"/>
      <c r="AC1951" s="175"/>
      <c r="AL1951" s="106"/>
      <c r="AM1951" s="104"/>
      <c r="AN1951" s="104"/>
      <c r="AO1951" s="104"/>
      <c r="AP1951" s="104"/>
      <c r="AQ1951" s="104"/>
      <c r="AR1951" s="104"/>
      <c r="AS1951" s="104"/>
      <c r="AT1951" s="104"/>
      <c r="AU1951" s="104"/>
      <c r="AV1951" s="104"/>
    </row>
    <row r="1952" spans="3:48" x14ac:dyDescent="0.35">
      <c r="C1952" s="176"/>
      <c r="D1952" s="176"/>
      <c r="E1952" s="176"/>
      <c r="F1952" s="176"/>
      <c r="G1952" s="175"/>
      <c r="H1952" s="175"/>
      <c r="I1952" s="175"/>
      <c r="J1952" s="175"/>
      <c r="L1952" s="175"/>
      <c r="T1952" s="176"/>
      <c r="U1952" s="176"/>
      <c r="V1952" s="176"/>
      <c r="W1952" s="176"/>
      <c r="X1952" s="175"/>
      <c r="Y1952" s="175"/>
      <c r="Z1952" s="175"/>
      <c r="AA1952" s="175"/>
      <c r="AC1952" s="175"/>
      <c r="AL1952" s="106"/>
      <c r="AM1952" s="104"/>
      <c r="AN1952" s="104"/>
      <c r="AO1952" s="104"/>
      <c r="AP1952" s="104"/>
      <c r="AQ1952" s="104"/>
      <c r="AR1952" s="104"/>
      <c r="AS1952" s="104"/>
      <c r="AT1952" s="104"/>
      <c r="AU1952" s="104"/>
      <c r="AV1952" s="104"/>
    </row>
    <row r="1953" spans="3:48" x14ac:dyDescent="0.35">
      <c r="C1953" s="176"/>
      <c r="D1953" s="176"/>
      <c r="E1953" s="176"/>
      <c r="F1953" s="176"/>
      <c r="G1953" s="175"/>
      <c r="H1953" s="175"/>
      <c r="I1953" s="175"/>
      <c r="J1953" s="175"/>
      <c r="L1953" s="175"/>
      <c r="T1953" s="176"/>
      <c r="U1953" s="176"/>
      <c r="V1953" s="176"/>
      <c r="W1953" s="176"/>
      <c r="X1953" s="175"/>
      <c r="Y1953" s="175"/>
      <c r="Z1953" s="175"/>
      <c r="AA1953" s="175"/>
      <c r="AC1953" s="175"/>
      <c r="AL1953" s="106"/>
      <c r="AM1953" s="104"/>
      <c r="AN1953" s="104"/>
      <c r="AO1953" s="104"/>
      <c r="AP1953" s="104"/>
      <c r="AQ1953" s="104"/>
      <c r="AR1953" s="104"/>
      <c r="AS1953" s="104"/>
      <c r="AT1953" s="104"/>
      <c r="AU1953" s="104"/>
      <c r="AV1953" s="104"/>
    </row>
    <row r="1954" spans="3:48" x14ac:dyDescent="0.35">
      <c r="C1954" s="176"/>
      <c r="D1954" s="176"/>
      <c r="E1954" s="176"/>
      <c r="F1954" s="176"/>
      <c r="G1954" s="175"/>
      <c r="H1954" s="175"/>
      <c r="I1954" s="175"/>
      <c r="J1954" s="175"/>
      <c r="L1954" s="175"/>
      <c r="T1954" s="176"/>
      <c r="U1954" s="176"/>
      <c r="V1954" s="176"/>
      <c r="W1954" s="176"/>
      <c r="X1954" s="175"/>
      <c r="Y1954" s="175"/>
      <c r="Z1954" s="175"/>
      <c r="AA1954" s="175"/>
      <c r="AC1954" s="175"/>
      <c r="AL1954" s="106"/>
      <c r="AM1954" s="104"/>
      <c r="AN1954" s="104"/>
      <c r="AO1954" s="104"/>
      <c r="AP1954" s="104"/>
      <c r="AQ1954" s="104"/>
      <c r="AR1954" s="104"/>
      <c r="AS1954" s="104"/>
      <c r="AT1954" s="104"/>
      <c r="AU1954" s="104"/>
      <c r="AV1954" s="104"/>
    </row>
    <row r="1955" spans="3:48" x14ac:dyDescent="0.35">
      <c r="C1955" s="176"/>
      <c r="D1955" s="176"/>
      <c r="E1955" s="176"/>
      <c r="F1955" s="176"/>
      <c r="G1955" s="175"/>
      <c r="H1955" s="175"/>
      <c r="I1955" s="175"/>
      <c r="J1955" s="175"/>
      <c r="L1955" s="175"/>
      <c r="T1955" s="176"/>
      <c r="U1955" s="176"/>
      <c r="V1955" s="176"/>
      <c r="W1955" s="176"/>
      <c r="X1955" s="175"/>
      <c r="Y1955" s="175"/>
      <c r="Z1955" s="175"/>
      <c r="AA1955" s="175"/>
      <c r="AC1955" s="175"/>
      <c r="AL1955" s="106"/>
      <c r="AM1955" s="104"/>
      <c r="AN1955" s="104"/>
      <c r="AO1955" s="104"/>
      <c r="AP1955" s="104"/>
      <c r="AQ1955" s="104"/>
      <c r="AR1955" s="104"/>
      <c r="AS1955" s="104"/>
      <c r="AT1955" s="104"/>
      <c r="AU1955" s="104"/>
      <c r="AV1955" s="104"/>
    </row>
    <row r="1956" spans="3:48" x14ac:dyDescent="0.35">
      <c r="C1956" s="176"/>
      <c r="D1956" s="176"/>
      <c r="E1956" s="176"/>
      <c r="F1956" s="176"/>
      <c r="G1956" s="175"/>
      <c r="H1956" s="175"/>
      <c r="I1956" s="175"/>
      <c r="J1956" s="175"/>
      <c r="L1956" s="175"/>
      <c r="T1956" s="176"/>
      <c r="U1956" s="176"/>
      <c r="V1956" s="176"/>
      <c r="W1956" s="176"/>
      <c r="X1956" s="175"/>
      <c r="Y1956" s="175"/>
      <c r="Z1956" s="175"/>
      <c r="AA1956" s="175"/>
      <c r="AC1956" s="175"/>
      <c r="AL1956" s="106"/>
      <c r="AM1956" s="104"/>
      <c r="AN1956" s="104"/>
      <c r="AO1956" s="104"/>
      <c r="AP1956" s="104"/>
      <c r="AQ1956" s="104"/>
      <c r="AR1956" s="104"/>
      <c r="AS1956" s="104"/>
      <c r="AT1956" s="104"/>
      <c r="AU1956" s="104"/>
      <c r="AV1956" s="104"/>
    </row>
    <row r="1957" spans="3:48" x14ac:dyDescent="0.35">
      <c r="C1957" s="176"/>
      <c r="D1957" s="176"/>
      <c r="E1957" s="176"/>
      <c r="F1957" s="176"/>
      <c r="G1957" s="175"/>
      <c r="H1957" s="175"/>
      <c r="I1957" s="175"/>
      <c r="J1957" s="175"/>
      <c r="L1957" s="175"/>
      <c r="T1957" s="176"/>
      <c r="U1957" s="176"/>
      <c r="V1957" s="176"/>
      <c r="W1957" s="176"/>
      <c r="X1957" s="175"/>
      <c r="Y1957" s="175"/>
      <c r="Z1957" s="175"/>
      <c r="AA1957" s="175"/>
      <c r="AC1957" s="175"/>
      <c r="AL1957" s="106"/>
      <c r="AM1957" s="104"/>
      <c r="AN1957" s="104"/>
      <c r="AO1957" s="104"/>
      <c r="AP1957" s="104"/>
      <c r="AQ1957" s="104"/>
      <c r="AR1957" s="104"/>
      <c r="AS1957" s="104"/>
      <c r="AT1957" s="104"/>
      <c r="AU1957" s="104"/>
      <c r="AV1957" s="104"/>
    </row>
    <row r="1958" spans="3:48" x14ac:dyDescent="0.35">
      <c r="C1958" s="176"/>
      <c r="D1958" s="176"/>
      <c r="E1958" s="176"/>
      <c r="F1958" s="176"/>
      <c r="G1958" s="175"/>
      <c r="H1958" s="175"/>
      <c r="I1958" s="175"/>
      <c r="J1958" s="175"/>
      <c r="L1958" s="175"/>
      <c r="T1958" s="176"/>
      <c r="U1958" s="176"/>
      <c r="V1958" s="176"/>
      <c r="W1958" s="176"/>
      <c r="X1958" s="175"/>
      <c r="Y1958" s="175"/>
      <c r="Z1958" s="175"/>
      <c r="AA1958" s="175"/>
      <c r="AC1958" s="175"/>
      <c r="AL1958" s="106"/>
      <c r="AM1958" s="104"/>
      <c r="AN1958" s="104"/>
      <c r="AO1958" s="104"/>
      <c r="AP1958" s="104"/>
      <c r="AQ1958" s="104"/>
      <c r="AR1958" s="104"/>
      <c r="AS1958" s="104"/>
      <c r="AT1958" s="104"/>
      <c r="AU1958" s="104"/>
      <c r="AV1958" s="104"/>
    </row>
    <row r="1959" spans="3:48" x14ac:dyDescent="0.35">
      <c r="C1959" s="176"/>
      <c r="D1959" s="176"/>
      <c r="E1959" s="176"/>
      <c r="F1959" s="176"/>
      <c r="G1959" s="175"/>
      <c r="H1959" s="175"/>
      <c r="I1959" s="175"/>
      <c r="J1959" s="175"/>
      <c r="L1959" s="175"/>
      <c r="T1959" s="176"/>
      <c r="U1959" s="176"/>
      <c r="V1959" s="176"/>
      <c r="W1959" s="176"/>
      <c r="X1959" s="175"/>
      <c r="Y1959" s="175"/>
      <c r="Z1959" s="175"/>
      <c r="AA1959" s="175"/>
      <c r="AC1959" s="175"/>
      <c r="AL1959" s="106"/>
      <c r="AM1959" s="104"/>
      <c r="AN1959" s="104"/>
      <c r="AO1959" s="104"/>
      <c r="AP1959" s="104"/>
      <c r="AQ1959" s="104"/>
      <c r="AR1959" s="104"/>
      <c r="AS1959" s="104"/>
      <c r="AT1959" s="104"/>
      <c r="AU1959" s="104"/>
      <c r="AV1959" s="104"/>
    </row>
    <row r="1960" spans="3:48" x14ac:dyDescent="0.35">
      <c r="C1960" s="176"/>
      <c r="D1960" s="176"/>
      <c r="E1960" s="176"/>
      <c r="F1960" s="176"/>
      <c r="G1960" s="175"/>
      <c r="H1960" s="175"/>
      <c r="I1960" s="175"/>
      <c r="J1960" s="175"/>
      <c r="L1960" s="175"/>
      <c r="T1960" s="176"/>
      <c r="U1960" s="176"/>
      <c r="V1960" s="176"/>
      <c r="W1960" s="176"/>
      <c r="X1960" s="175"/>
      <c r="Y1960" s="175"/>
      <c r="Z1960" s="175"/>
      <c r="AA1960" s="175"/>
      <c r="AC1960" s="175"/>
      <c r="AL1960" s="106"/>
      <c r="AM1960" s="104"/>
      <c r="AN1960" s="104"/>
      <c r="AO1960" s="104"/>
      <c r="AP1960" s="104"/>
      <c r="AQ1960" s="104"/>
      <c r="AR1960" s="104"/>
      <c r="AS1960" s="104"/>
      <c r="AT1960" s="104"/>
      <c r="AU1960" s="104"/>
      <c r="AV1960" s="104"/>
    </row>
    <row r="1961" spans="3:48" x14ac:dyDescent="0.35">
      <c r="C1961" s="176"/>
      <c r="D1961" s="176"/>
      <c r="E1961" s="176"/>
      <c r="F1961" s="176"/>
      <c r="G1961" s="175"/>
      <c r="H1961" s="175"/>
      <c r="I1961" s="175"/>
      <c r="J1961" s="175"/>
      <c r="L1961" s="175"/>
      <c r="T1961" s="176"/>
      <c r="U1961" s="176"/>
      <c r="V1961" s="176"/>
      <c r="W1961" s="176"/>
      <c r="X1961" s="175"/>
      <c r="Y1961" s="175"/>
      <c r="Z1961" s="175"/>
      <c r="AA1961" s="175"/>
      <c r="AC1961" s="175"/>
      <c r="AL1961" s="106"/>
      <c r="AM1961" s="104"/>
      <c r="AN1961" s="104"/>
      <c r="AO1961" s="104"/>
      <c r="AP1961" s="104"/>
      <c r="AQ1961" s="104"/>
      <c r="AR1961" s="104"/>
      <c r="AS1961" s="104"/>
      <c r="AT1961" s="104"/>
      <c r="AU1961" s="104"/>
      <c r="AV1961" s="104"/>
    </row>
    <row r="1962" spans="3:48" x14ac:dyDescent="0.35">
      <c r="C1962" s="176"/>
      <c r="D1962" s="176"/>
      <c r="E1962" s="176"/>
      <c r="F1962" s="176"/>
      <c r="G1962" s="175"/>
      <c r="H1962" s="175"/>
      <c r="I1962" s="175"/>
      <c r="J1962" s="175"/>
      <c r="L1962" s="175"/>
      <c r="T1962" s="176"/>
      <c r="U1962" s="176"/>
      <c r="V1962" s="176"/>
      <c r="W1962" s="176"/>
      <c r="X1962" s="175"/>
      <c r="Y1962" s="175"/>
      <c r="Z1962" s="175"/>
      <c r="AA1962" s="175"/>
      <c r="AC1962" s="175"/>
      <c r="AL1962" s="106"/>
      <c r="AM1962" s="104"/>
      <c r="AN1962" s="104"/>
      <c r="AO1962" s="104"/>
      <c r="AP1962" s="104"/>
      <c r="AQ1962" s="104"/>
      <c r="AR1962" s="104"/>
      <c r="AS1962" s="104"/>
      <c r="AT1962" s="104"/>
      <c r="AU1962" s="104"/>
      <c r="AV1962" s="104"/>
    </row>
    <row r="1963" spans="3:48" x14ac:dyDescent="0.35">
      <c r="C1963" s="176"/>
      <c r="D1963" s="176"/>
      <c r="E1963" s="176"/>
      <c r="F1963" s="176"/>
      <c r="G1963" s="175"/>
      <c r="H1963" s="175"/>
      <c r="I1963" s="175"/>
      <c r="J1963" s="175"/>
      <c r="L1963" s="175"/>
      <c r="T1963" s="176"/>
      <c r="U1963" s="176"/>
      <c r="V1963" s="176"/>
      <c r="W1963" s="176"/>
      <c r="X1963" s="175"/>
      <c r="Y1963" s="175"/>
      <c r="Z1963" s="175"/>
      <c r="AA1963" s="175"/>
      <c r="AC1963" s="175"/>
      <c r="AL1963" s="106"/>
      <c r="AM1963" s="104"/>
      <c r="AN1963" s="104"/>
      <c r="AO1963" s="104"/>
      <c r="AP1963" s="104"/>
      <c r="AQ1963" s="104"/>
      <c r="AR1963" s="104"/>
      <c r="AS1963" s="104"/>
      <c r="AT1963" s="104"/>
      <c r="AU1963" s="104"/>
      <c r="AV1963" s="104"/>
    </row>
    <row r="1964" spans="3:48" x14ac:dyDescent="0.35">
      <c r="C1964" s="176"/>
      <c r="D1964" s="176"/>
      <c r="E1964" s="176"/>
      <c r="F1964" s="176"/>
      <c r="G1964" s="175"/>
      <c r="H1964" s="175"/>
      <c r="I1964" s="175"/>
      <c r="J1964" s="175"/>
      <c r="L1964" s="175"/>
      <c r="T1964" s="176"/>
      <c r="U1964" s="176"/>
      <c r="V1964" s="176"/>
      <c r="W1964" s="176"/>
      <c r="X1964" s="175"/>
      <c r="Y1964" s="175"/>
      <c r="Z1964" s="175"/>
      <c r="AA1964" s="175"/>
      <c r="AC1964" s="175"/>
      <c r="AL1964" s="106"/>
      <c r="AM1964" s="104"/>
      <c r="AN1964" s="104"/>
      <c r="AO1964" s="104"/>
      <c r="AP1964" s="104"/>
      <c r="AQ1964" s="104"/>
      <c r="AR1964" s="104"/>
      <c r="AS1964" s="104"/>
      <c r="AT1964" s="104"/>
      <c r="AU1964" s="104"/>
      <c r="AV1964" s="104"/>
    </row>
    <row r="1965" spans="3:48" x14ac:dyDescent="0.35">
      <c r="C1965" s="176"/>
      <c r="D1965" s="176"/>
      <c r="E1965" s="176"/>
      <c r="F1965" s="176"/>
      <c r="G1965" s="175"/>
      <c r="H1965" s="175"/>
      <c r="I1965" s="175"/>
      <c r="J1965" s="175"/>
      <c r="L1965" s="175"/>
      <c r="T1965" s="176"/>
      <c r="U1965" s="176"/>
      <c r="V1965" s="176"/>
      <c r="W1965" s="176"/>
      <c r="X1965" s="175"/>
      <c r="Y1965" s="175"/>
      <c r="Z1965" s="175"/>
      <c r="AA1965" s="175"/>
      <c r="AC1965" s="175"/>
      <c r="AL1965" s="106"/>
      <c r="AM1965" s="104"/>
      <c r="AN1965" s="104"/>
      <c r="AO1965" s="104"/>
      <c r="AP1965" s="104"/>
      <c r="AQ1965" s="104"/>
      <c r="AR1965" s="104"/>
      <c r="AS1965" s="104"/>
      <c r="AT1965" s="104"/>
      <c r="AU1965" s="104"/>
      <c r="AV1965" s="104"/>
    </row>
    <row r="1966" spans="3:48" x14ac:dyDescent="0.35">
      <c r="C1966" s="176"/>
      <c r="D1966" s="176"/>
      <c r="E1966" s="176"/>
      <c r="F1966" s="176"/>
      <c r="G1966" s="175"/>
      <c r="H1966" s="175"/>
      <c r="I1966" s="175"/>
      <c r="J1966" s="175"/>
      <c r="L1966" s="175"/>
      <c r="T1966" s="176"/>
      <c r="U1966" s="176"/>
      <c r="V1966" s="176"/>
      <c r="W1966" s="176"/>
      <c r="X1966" s="175"/>
      <c r="Y1966" s="175"/>
      <c r="Z1966" s="175"/>
      <c r="AA1966" s="175"/>
      <c r="AC1966" s="175"/>
      <c r="AL1966" s="106"/>
      <c r="AM1966" s="104"/>
      <c r="AN1966" s="104"/>
      <c r="AO1966" s="104"/>
      <c r="AP1966" s="104"/>
      <c r="AQ1966" s="104"/>
      <c r="AR1966" s="104"/>
      <c r="AS1966" s="104"/>
      <c r="AT1966" s="104"/>
      <c r="AU1966" s="104"/>
      <c r="AV1966" s="104"/>
    </row>
    <row r="1967" spans="3:48" x14ac:dyDescent="0.35">
      <c r="C1967" s="176"/>
      <c r="D1967" s="176"/>
      <c r="E1967" s="176"/>
      <c r="F1967" s="176"/>
      <c r="G1967" s="175"/>
      <c r="H1967" s="175"/>
      <c r="I1967" s="175"/>
      <c r="J1967" s="175"/>
      <c r="L1967" s="175"/>
      <c r="T1967" s="176"/>
      <c r="U1967" s="176"/>
      <c r="V1967" s="176"/>
      <c r="W1967" s="176"/>
      <c r="X1967" s="175"/>
      <c r="Y1967" s="175"/>
      <c r="Z1967" s="175"/>
      <c r="AA1967" s="175"/>
      <c r="AC1967" s="175"/>
      <c r="AL1967" s="106"/>
      <c r="AM1967" s="104"/>
      <c r="AN1967" s="104"/>
      <c r="AO1967" s="104"/>
      <c r="AP1967" s="104"/>
      <c r="AQ1967" s="104"/>
      <c r="AR1967" s="104"/>
      <c r="AS1967" s="104"/>
      <c r="AT1967" s="104"/>
      <c r="AU1967" s="104"/>
      <c r="AV1967" s="104"/>
    </row>
    <row r="1968" spans="3:48" x14ac:dyDescent="0.35">
      <c r="C1968" s="176"/>
      <c r="D1968" s="176"/>
      <c r="E1968" s="176"/>
      <c r="F1968" s="176"/>
      <c r="G1968" s="175"/>
      <c r="H1968" s="175"/>
      <c r="I1968" s="175"/>
      <c r="J1968" s="175"/>
      <c r="L1968" s="175"/>
      <c r="T1968" s="176"/>
      <c r="U1968" s="176"/>
      <c r="V1968" s="176"/>
      <c r="W1968" s="176"/>
      <c r="X1968" s="175"/>
      <c r="Y1968" s="175"/>
      <c r="Z1968" s="175"/>
      <c r="AA1968" s="175"/>
      <c r="AC1968" s="175"/>
      <c r="AL1968" s="106"/>
      <c r="AM1968" s="104"/>
      <c r="AN1968" s="104"/>
      <c r="AO1968" s="104"/>
      <c r="AP1968" s="104"/>
      <c r="AQ1968" s="104"/>
      <c r="AR1968" s="104"/>
      <c r="AS1968" s="104"/>
      <c r="AT1968" s="104"/>
      <c r="AU1968" s="104"/>
      <c r="AV1968" s="104"/>
    </row>
    <row r="1969" spans="3:48" x14ac:dyDescent="0.35">
      <c r="C1969" s="176"/>
      <c r="D1969" s="176"/>
      <c r="E1969" s="176"/>
      <c r="F1969" s="176"/>
      <c r="G1969" s="175"/>
      <c r="H1969" s="175"/>
      <c r="I1969" s="175"/>
      <c r="J1969" s="175"/>
      <c r="L1969" s="175"/>
      <c r="T1969" s="176"/>
      <c r="U1969" s="176"/>
      <c r="V1969" s="176"/>
      <c r="W1969" s="176"/>
      <c r="X1969" s="175"/>
      <c r="Y1969" s="175"/>
      <c r="Z1969" s="175"/>
      <c r="AA1969" s="175"/>
      <c r="AC1969" s="175"/>
      <c r="AL1969" s="106"/>
      <c r="AM1969" s="104"/>
      <c r="AN1969" s="104"/>
      <c r="AO1969" s="104"/>
      <c r="AP1969" s="104"/>
      <c r="AQ1969" s="104"/>
      <c r="AR1969" s="104"/>
      <c r="AS1969" s="104"/>
      <c r="AT1969" s="104"/>
      <c r="AU1969" s="104"/>
      <c r="AV1969" s="104"/>
    </row>
    <row r="1970" spans="3:48" x14ac:dyDescent="0.35">
      <c r="C1970" s="176"/>
      <c r="D1970" s="176"/>
      <c r="E1970" s="176"/>
      <c r="F1970" s="176"/>
      <c r="G1970" s="175"/>
      <c r="H1970" s="175"/>
      <c r="I1970" s="175"/>
      <c r="J1970" s="175"/>
      <c r="L1970" s="175"/>
      <c r="T1970" s="176"/>
      <c r="U1970" s="176"/>
      <c r="V1970" s="176"/>
      <c r="W1970" s="176"/>
      <c r="X1970" s="175"/>
      <c r="Y1970" s="175"/>
      <c r="Z1970" s="175"/>
      <c r="AA1970" s="175"/>
      <c r="AC1970" s="175"/>
      <c r="AL1970" s="106"/>
      <c r="AM1970" s="104"/>
      <c r="AN1970" s="104"/>
      <c r="AO1970" s="104"/>
      <c r="AP1970" s="104"/>
      <c r="AQ1970" s="104"/>
      <c r="AR1970" s="104"/>
      <c r="AS1970" s="104"/>
      <c r="AT1970" s="104"/>
      <c r="AU1970" s="104"/>
      <c r="AV1970" s="104"/>
    </row>
    <row r="1971" spans="3:48" x14ac:dyDescent="0.35">
      <c r="C1971" s="176"/>
      <c r="D1971" s="176"/>
      <c r="E1971" s="176"/>
      <c r="F1971" s="176"/>
      <c r="G1971" s="175"/>
      <c r="H1971" s="175"/>
      <c r="I1971" s="175"/>
      <c r="J1971" s="175"/>
      <c r="L1971" s="175"/>
      <c r="T1971" s="176"/>
      <c r="U1971" s="176"/>
      <c r="V1971" s="176"/>
      <c r="W1971" s="176"/>
      <c r="X1971" s="175"/>
      <c r="Y1971" s="175"/>
      <c r="Z1971" s="175"/>
      <c r="AA1971" s="175"/>
      <c r="AC1971" s="175"/>
      <c r="AL1971" s="106"/>
      <c r="AM1971" s="104"/>
      <c r="AN1971" s="104"/>
      <c r="AO1971" s="104"/>
      <c r="AP1971" s="104"/>
      <c r="AQ1971" s="104"/>
      <c r="AR1971" s="104"/>
      <c r="AS1971" s="104"/>
      <c r="AT1971" s="104"/>
      <c r="AU1971" s="104"/>
      <c r="AV1971" s="104"/>
    </row>
    <row r="1972" spans="3:48" x14ac:dyDescent="0.35">
      <c r="C1972" s="176"/>
      <c r="D1972" s="176"/>
      <c r="E1972" s="176"/>
      <c r="F1972" s="176"/>
      <c r="G1972" s="175"/>
      <c r="H1972" s="175"/>
      <c r="I1972" s="175"/>
      <c r="J1972" s="175"/>
      <c r="L1972" s="175"/>
      <c r="T1972" s="176"/>
      <c r="U1972" s="176"/>
      <c r="V1972" s="176"/>
      <c r="W1972" s="176"/>
      <c r="X1972" s="175"/>
      <c r="Y1972" s="175"/>
      <c r="Z1972" s="175"/>
      <c r="AA1972" s="175"/>
      <c r="AC1972" s="175"/>
      <c r="AL1972" s="106"/>
      <c r="AM1972" s="104"/>
      <c r="AN1972" s="104"/>
      <c r="AO1972" s="104"/>
      <c r="AP1972" s="104"/>
      <c r="AQ1972" s="104"/>
      <c r="AR1972" s="104"/>
      <c r="AS1972" s="104"/>
      <c r="AT1972" s="104"/>
      <c r="AU1972" s="104"/>
      <c r="AV1972" s="104"/>
    </row>
    <row r="1973" spans="3:48" x14ac:dyDescent="0.35">
      <c r="C1973" s="176"/>
      <c r="D1973" s="176"/>
      <c r="E1973" s="176"/>
      <c r="F1973" s="176"/>
      <c r="G1973" s="175"/>
      <c r="H1973" s="175"/>
      <c r="I1973" s="175"/>
      <c r="J1973" s="175"/>
      <c r="L1973" s="175"/>
      <c r="T1973" s="176"/>
      <c r="U1973" s="176"/>
      <c r="V1973" s="176"/>
      <c r="W1973" s="176"/>
      <c r="X1973" s="175"/>
      <c r="Y1973" s="175"/>
      <c r="Z1973" s="175"/>
      <c r="AA1973" s="175"/>
      <c r="AC1973" s="175"/>
      <c r="AL1973" s="106"/>
      <c r="AM1973" s="104"/>
      <c r="AN1973" s="104"/>
      <c r="AO1973" s="104"/>
      <c r="AP1973" s="104"/>
      <c r="AQ1973" s="104"/>
      <c r="AR1973" s="104"/>
      <c r="AS1973" s="104"/>
      <c r="AT1973" s="104"/>
      <c r="AU1973" s="104"/>
      <c r="AV1973" s="104"/>
    </row>
    <row r="1974" spans="3:48" x14ac:dyDescent="0.35">
      <c r="C1974" s="176"/>
      <c r="D1974" s="176"/>
      <c r="E1974" s="176"/>
      <c r="F1974" s="176"/>
      <c r="G1974" s="175"/>
      <c r="H1974" s="175"/>
      <c r="I1974" s="175"/>
      <c r="J1974" s="175"/>
      <c r="L1974" s="175"/>
      <c r="T1974" s="176"/>
      <c r="U1974" s="176"/>
      <c r="V1974" s="176"/>
      <c r="W1974" s="176"/>
      <c r="X1974" s="175"/>
      <c r="Y1974" s="175"/>
      <c r="Z1974" s="175"/>
      <c r="AA1974" s="175"/>
      <c r="AC1974" s="175"/>
      <c r="AL1974" s="106"/>
      <c r="AM1974" s="104"/>
      <c r="AN1974" s="104"/>
      <c r="AO1974" s="104"/>
      <c r="AP1974" s="104"/>
      <c r="AQ1974" s="104"/>
      <c r="AR1974" s="104"/>
      <c r="AS1974" s="104"/>
      <c r="AT1974" s="104"/>
      <c r="AU1974" s="104"/>
      <c r="AV1974" s="104"/>
    </row>
    <row r="1975" spans="3:48" x14ac:dyDescent="0.35">
      <c r="C1975" s="176"/>
      <c r="D1975" s="176"/>
      <c r="E1975" s="176"/>
      <c r="F1975" s="176"/>
      <c r="G1975" s="175"/>
      <c r="H1975" s="175"/>
      <c r="I1975" s="175"/>
      <c r="J1975" s="175"/>
      <c r="L1975" s="175"/>
      <c r="T1975" s="176"/>
      <c r="U1975" s="176"/>
      <c r="V1975" s="176"/>
      <c r="W1975" s="176"/>
      <c r="X1975" s="175"/>
      <c r="Y1975" s="175"/>
      <c r="Z1975" s="175"/>
      <c r="AA1975" s="175"/>
      <c r="AC1975" s="175"/>
      <c r="AL1975" s="106"/>
      <c r="AM1975" s="104"/>
      <c r="AN1975" s="104"/>
      <c r="AO1975" s="104"/>
      <c r="AP1975" s="104"/>
      <c r="AQ1975" s="104"/>
      <c r="AR1975" s="104"/>
      <c r="AS1975" s="104"/>
      <c r="AT1975" s="104"/>
      <c r="AU1975" s="104"/>
      <c r="AV1975" s="104"/>
    </row>
    <row r="1976" spans="3:48" x14ac:dyDescent="0.35">
      <c r="C1976" s="176"/>
      <c r="D1976" s="176"/>
      <c r="E1976" s="176"/>
      <c r="F1976" s="176"/>
      <c r="G1976" s="175"/>
      <c r="H1976" s="175"/>
      <c r="I1976" s="175"/>
      <c r="J1976" s="175"/>
      <c r="L1976" s="175"/>
      <c r="T1976" s="176"/>
      <c r="U1976" s="176"/>
      <c r="V1976" s="176"/>
      <c r="W1976" s="176"/>
      <c r="X1976" s="175"/>
      <c r="Y1976" s="175"/>
      <c r="Z1976" s="175"/>
      <c r="AA1976" s="175"/>
      <c r="AC1976" s="175"/>
      <c r="AL1976" s="106"/>
      <c r="AM1976" s="104"/>
      <c r="AN1976" s="104"/>
      <c r="AO1976" s="104"/>
      <c r="AP1976" s="104"/>
      <c r="AQ1976" s="104"/>
      <c r="AR1976" s="104"/>
      <c r="AS1976" s="104"/>
      <c r="AT1976" s="104"/>
      <c r="AU1976" s="104"/>
      <c r="AV1976" s="104"/>
    </row>
    <row r="1977" spans="3:48" x14ac:dyDescent="0.35">
      <c r="C1977" s="176"/>
      <c r="D1977" s="176"/>
      <c r="E1977" s="176"/>
      <c r="F1977" s="176"/>
      <c r="G1977" s="175"/>
      <c r="H1977" s="175"/>
      <c r="I1977" s="175"/>
      <c r="J1977" s="175"/>
      <c r="L1977" s="175"/>
      <c r="T1977" s="176"/>
      <c r="U1977" s="176"/>
      <c r="V1977" s="176"/>
      <c r="W1977" s="176"/>
      <c r="X1977" s="175"/>
      <c r="Y1977" s="175"/>
      <c r="Z1977" s="175"/>
      <c r="AA1977" s="175"/>
      <c r="AC1977" s="175"/>
      <c r="AL1977" s="106"/>
      <c r="AM1977" s="104"/>
      <c r="AN1977" s="104"/>
      <c r="AO1977" s="104"/>
      <c r="AP1977" s="104"/>
      <c r="AQ1977" s="104"/>
      <c r="AR1977" s="104"/>
      <c r="AS1977" s="104"/>
      <c r="AT1977" s="104"/>
      <c r="AU1977" s="104"/>
      <c r="AV1977" s="104"/>
    </row>
    <row r="1978" spans="3:48" x14ac:dyDescent="0.35">
      <c r="C1978" s="176"/>
      <c r="D1978" s="176"/>
      <c r="E1978" s="176"/>
      <c r="F1978" s="176"/>
      <c r="G1978" s="175"/>
      <c r="H1978" s="175"/>
      <c r="I1978" s="175"/>
      <c r="J1978" s="175"/>
      <c r="L1978" s="175"/>
      <c r="T1978" s="176"/>
      <c r="U1978" s="176"/>
      <c r="V1978" s="176"/>
      <c r="W1978" s="176"/>
      <c r="X1978" s="175"/>
      <c r="Y1978" s="175"/>
      <c r="Z1978" s="175"/>
      <c r="AA1978" s="175"/>
      <c r="AC1978" s="175"/>
      <c r="AL1978" s="106"/>
      <c r="AM1978" s="104"/>
      <c r="AN1978" s="104"/>
      <c r="AO1978" s="104"/>
      <c r="AP1978" s="104"/>
      <c r="AQ1978" s="104"/>
      <c r="AR1978" s="104"/>
      <c r="AS1978" s="104"/>
      <c r="AT1978" s="104"/>
      <c r="AU1978" s="104"/>
      <c r="AV1978" s="104"/>
    </row>
    <row r="1979" spans="3:48" x14ac:dyDescent="0.35">
      <c r="C1979" s="176"/>
      <c r="D1979" s="176"/>
      <c r="E1979" s="176"/>
      <c r="F1979" s="176"/>
      <c r="G1979" s="175"/>
      <c r="H1979" s="175"/>
      <c r="I1979" s="175"/>
      <c r="J1979" s="175"/>
      <c r="L1979" s="175"/>
      <c r="T1979" s="176"/>
      <c r="U1979" s="176"/>
      <c r="V1979" s="176"/>
      <c r="W1979" s="176"/>
      <c r="X1979" s="175"/>
      <c r="Y1979" s="175"/>
      <c r="Z1979" s="175"/>
      <c r="AA1979" s="175"/>
      <c r="AC1979" s="175"/>
      <c r="AL1979" s="106"/>
      <c r="AM1979" s="104"/>
      <c r="AN1979" s="104"/>
      <c r="AO1979" s="104"/>
      <c r="AP1979" s="104"/>
      <c r="AQ1979" s="104"/>
      <c r="AR1979" s="104"/>
      <c r="AS1979" s="104"/>
      <c r="AT1979" s="104"/>
      <c r="AU1979" s="104"/>
      <c r="AV1979" s="104"/>
    </row>
    <row r="1980" spans="3:48" x14ac:dyDescent="0.35">
      <c r="C1980" s="176"/>
      <c r="D1980" s="176"/>
      <c r="E1980" s="176"/>
      <c r="F1980" s="176"/>
      <c r="G1980" s="175"/>
      <c r="H1980" s="175"/>
      <c r="I1980" s="175"/>
      <c r="J1980" s="175"/>
      <c r="L1980" s="175"/>
      <c r="T1980" s="176"/>
      <c r="U1980" s="176"/>
      <c r="V1980" s="176"/>
      <c r="W1980" s="176"/>
      <c r="X1980" s="175"/>
      <c r="Y1980" s="175"/>
      <c r="Z1980" s="175"/>
      <c r="AA1980" s="175"/>
      <c r="AC1980" s="175"/>
      <c r="AL1980" s="106"/>
      <c r="AM1980" s="104"/>
      <c r="AN1980" s="104"/>
      <c r="AO1980" s="104"/>
      <c r="AP1980" s="104"/>
      <c r="AQ1980" s="104"/>
      <c r="AR1980" s="104"/>
      <c r="AS1980" s="104"/>
      <c r="AT1980" s="104"/>
      <c r="AU1980" s="104"/>
      <c r="AV1980" s="104"/>
    </row>
    <row r="1981" spans="3:48" x14ac:dyDescent="0.35">
      <c r="C1981" s="176"/>
      <c r="D1981" s="176"/>
      <c r="E1981" s="176"/>
      <c r="F1981" s="176"/>
      <c r="G1981" s="175"/>
      <c r="H1981" s="175"/>
      <c r="I1981" s="175"/>
      <c r="J1981" s="175"/>
      <c r="L1981" s="175"/>
      <c r="T1981" s="176"/>
      <c r="U1981" s="176"/>
      <c r="V1981" s="176"/>
      <c r="W1981" s="176"/>
      <c r="X1981" s="175"/>
      <c r="Y1981" s="175"/>
      <c r="Z1981" s="175"/>
      <c r="AA1981" s="175"/>
      <c r="AC1981" s="175"/>
      <c r="AL1981" s="106"/>
      <c r="AM1981" s="104"/>
      <c r="AN1981" s="104"/>
      <c r="AO1981" s="104"/>
      <c r="AP1981" s="104"/>
      <c r="AQ1981" s="104"/>
      <c r="AR1981" s="104"/>
      <c r="AS1981" s="104"/>
      <c r="AT1981" s="104"/>
      <c r="AU1981" s="104"/>
      <c r="AV1981" s="104"/>
    </row>
    <row r="1982" spans="3:48" x14ac:dyDescent="0.35">
      <c r="C1982" s="176"/>
      <c r="D1982" s="176"/>
      <c r="E1982" s="176"/>
      <c r="F1982" s="176"/>
      <c r="G1982" s="175"/>
      <c r="H1982" s="175"/>
      <c r="I1982" s="175"/>
      <c r="J1982" s="175"/>
      <c r="L1982" s="175"/>
      <c r="T1982" s="176"/>
      <c r="U1982" s="176"/>
      <c r="V1982" s="176"/>
      <c r="W1982" s="176"/>
      <c r="X1982" s="175"/>
      <c r="Y1982" s="175"/>
      <c r="Z1982" s="175"/>
      <c r="AA1982" s="175"/>
      <c r="AC1982" s="175"/>
      <c r="AL1982" s="106"/>
      <c r="AM1982" s="104"/>
      <c r="AN1982" s="104"/>
      <c r="AO1982" s="104"/>
      <c r="AP1982" s="104"/>
      <c r="AQ1982" s="104"/>
      <c r="AR1982" s="104"/>
      <c r="AS1982" s="104"/>
      <c r="AT1982" s="104"/>
      <c r="AU1982" s="104"/>
      <c r="AV1982" s="104"/>
    </row>
    <row r="1983" spans="3:48" x14ac:dyDescent="0.35">
      <c r="C1983" s="176"/>
      <c r="D1983" s="176"/>
      <c r="E1983" s="176"/>
      <c r="F1983" s="176"/>
      <c r="G1983" s="175"/>
      <c r="H1983" s="175"/>
      <c r="I1983" s="175"/>
      <c r="J1983" s="175"/>
      <c r="L1983" s="175"/>
      <c r="T1983" s="176"/>
      <c r="U1983" s="176"/>
      <c r="V1983" s="176"/>
      <c r="W1983" s="176"/>
      <c r="X1983" s="175"/>
      <c r="Y1983" s="175"/>
      <c r="Z1983" s="175"/>
      <c r="AA1983" s="175"/>
      <c r="AC1983" s="175"/>
      <c r="AL1983" s="106"/>
      <c r="AM1983" s="104"/>
      <c r="AN1983" s="104"/>
      <c r="AO1983" s="104"/>
      <c r="AP1983" s="104"/>
      <c r="AQ1983" s="104"/>
      <c r="AR1983" s="104"/>
      <c r="AS1983" s="104"/>
      <c r="AT1983" s="104"/>
      <c r="AU1983" s="104"/>
      <c r="AV1983" s="104"/>
    </row>
    <row r="1984" spans="3:48" x14ac:dyDescent="0.35">
      <c r="C1984" s="176"/>
      <c r="D1984" s="176"/>
      <c r="E1984" s="176"/>
      <c r="F1984" s="176"/>
      <c r="G1984" s="175"/>
      <c r="H1984" s="175"/>
      <c r="I1984" s="175"/>
      <c r="J1984" s="175"/>
      <c r="L1984" s="175"/>
      <c r="T1984" s="176"/>
      <c r="U1984" s="176"/>
      <c r="V1984" s="176"/>
      <c r="W1984" s="176"/>
      <c r="X1984" s="175"/>
      <c r="Y1984" s="175"/>
      <c r="Z1984" s="175"/>
      <c r="AA1984" s="175"/>
      <c r="AC1984" s="175"/>
      <c r="AL1984" s="106"/>
      <c r="AM1984" s="104"/>
      <c r="AN1984" s="104"/>
      <c r="AO1984" s="104"/>
      <c r="AP1984" s="104"/>
      <c r="AQ1984" s="104"/>
      <c r="AR1984" s="104"/>
      <c r="AS1984" s="104"/>
      <c r="AT1984" s="104"/>
      <c r="AU1984" s="104"/>
      <c r="AV1984" s="104"/>
    </row>
    <row r="1985" spans="3:48" x14ac:dyDescent="0.35">
      <c r="C1985" s="176"/>
      <c r="D1985" s="176"/>
      <c r="E1985" s="176"/>
      <c r="F1985" s="176"/>
      <c r="G1985" s="175"/>
      <c r="H1985" s="175"/>
      <c r="I1985" s="175"/>
      <c r="J1985" s="175"/>
      <c r="L1985" s="175"/>
      <c r="T1985" s="176"/>
      <c r="U1985" s="176"/>
      <c r="V1985" s="176"/>
      <c r="W1985" s="176"/>
      <c r="X1985" s="175"/>
      <c r="Y1985" s="175"/>
      <c r="Z1985" s="175"/>
      <c r="AA1985" s="175"/>
      <c r="AC1985" s="175"/>
      <c r="AL1985" s="106"/>
      <c r="AM1985" s="104"/>
      <c r="AN1985" s="104"/>
      <c r="AO1985" s="104"/>
      <c r="AP1985" s="104"/>
      <c r="AQ1985" s="104"/>
      <c r="AR1985" s="104"/>
      <c r="AS1985" s="104"/>
      <c r="AT1985" s="104"/>
      <c r="AU1985" s="104"/>
      <c r="AV1985" s="104"/>
    </row>
    <row r="1986" spans="3:48" x14ac:dyDescent="0.35">
      <c r="C1986" s="176"/>
      <c r="D1986" s="176"/>
      <c r="E1986" s="176"/>
      <c r="F1986" s="176"/>
      <c r="G1986" s="175"/>
      <c r="H1986" s="175"/>
      <c r="I1986" s="175"/>
      <c r="J1986" s="175"/>
      <c r="L1986" s="175"/>
      <c r="T1986" s="176"/>
      <c r="U1986" s="176"/>
      <c r="V1986" s="176"/>
      <c r="W1986" s="176"/>
      <c r="X1986" s="175"/>
      <c r="Y1986" s="175"/>
      <c r="Z1986" s="175"/>
      <c r="AA1986" s="175"/>
      <c r="AC1986" s="175"/>
      <c r="AL1986" s="106"/>
      <c r="AM1986" s="104"/>
      <c r="AN1986" s="104"/>
      <c r="AO1986" s="104"/>
      <c r="AP1986" s="104"/>
      <c r="AQ1986" s="104"/>
      <c r="AR1986" s="104"/>
      <c r="AS1986" s="104"/>
      <c r="AT1986" s="104"/>
      <c r="AU1986" s="104"/>
      <c r="AV1986" s="104"/>
    </row>
    <row r="1987" spans="3:48" x14ac:dyDescent="0.35">
      <c r="C1987" s="176"/>
      <c r="D1987" s="176"/>
      <c r="E1987" s="176"/>
      <c r="F1987" s="176"/>
      <c r="G1987" s="175"/>
      <c r="H1987" s="175"/>
      <c r="I1987" s="175"/>
      <c r="J1987" s="175"/>
      <c r="L1987" s="175"/>
      <c r="T1987" s="176"/>
      <c r="U1987" s="176"/>
      <c r="V1987" s="176"/>
      <c r="W1987" s="176"/>
      <c r="X1987" s="175"/>
      <c r="Y1987" s="175"/>
      <c r="Z1987" s="175"/>
      <c r="AA1987" s="175"/>
      <c r="AC1987" s="175"/>
      <c r="AL1987" s="106"/>
      <c r="AM1987" s="104"/>
      <c r="AN1987" s="104"/>
      <c r="AO1987" s="104"/>
      <c r="AP1987" s="104"/>
      <c r="AQ1987" s="104"/>
      <c r="AR1987" s="104"/>
      <c r="AS1987" s="104"/>
      <c r="AT1987" s="104"/>
      <c r="AU1987" s="104"/>
      <c r="AV1987" s="104"/>
    </row>
    <row r="1988" spans="3:48" x14ac:dyDescent="0.35">
      <c r="C1988" s="176"/>
      <c r="D1988" s="176"/>
      <c r="E1988" s="176"/>
      <c r="F1988" s="176"/>
      <c r="G1988" s="175"/>
      <c r="H1988" s="175"/>
      <c r="I1988" s="175"/>
      <c r="J1988" s="175"/>
      <c r="L1988" s="175"/>
      <c r="T1988" s="176"/>
      <c r="U1988" s="176"/>
      <c r="V1988" s="176"/>
      <c r="W1988" s="176"/>
      <c r="X1988" s="175"/>
      <c r="Y1988" s="175"/>
      <c r="Z1988" s="175"/>
      <c r="AA1988" s="175"/>
      <c r="AC1988" s="175"/>
      <c r="AL1988" s="106"/>
      <c r="AM1988" s="104"/>
      <c r="AN1988" s="104"/>
      <c r="AO1988" s="104"/>
      <c r="AP1988" s="104"/>
      <c r="AQ1988" s="104"/>
      <c r="AR1988" s="104"/>
      <c r="AS1988" s="104"/>
      <c r="AT1988" s="104"/>
      <c r="AU1988" s="104"/>
      <c r="AV1988" s="104"/>
    </row>
    <row r="1989" spans="3:48" x14ac:dyDescent="0.35">
      <c r="C1989" s="176"/>
      <c r="D1989" s="176"/>
      <c r="E1989" s="176"/>
      <c r="F1989" s="176"/>
      <c r="G1989" s="175"/>
      <c r="H1989" s="175"/>
      <c r="I1989" s="175"/>
      <c r="J1989" s="175"/>
      <c r="L1989" s="175"/>
      <c r="T1989" s="176"/>
      <c r="U1989" s="176"/>
      <c r="V1989" s="176"/>
      <c r="W1989" s="176"/>
      <c r="X1989" s="175"/>
      <c r="Y1989" s="175"/>
      <c r="Z1989" s="175"/>
      <c r="AA1989" s="175"/>
      <c r="AC1989" s="175"/>
      <c r="AL1989" s="106"/>
      <c r="AM1989" s="104"/>
      <c r="AN1989" s="104"/>
      <c r="AO1989" s="104"/>
      <c r="AP1989" s="104"/>
      <c r="AQ1989" s="104"/>
      <c r="AR1989" s="104"/>
      <c r="AS1989" s="104"/>
      <c r="AT1989" s="104"/>
      <c r="AU1989" s="104"/>
      <c r="AV1989" s="104"/>
    </row>
    <row r="1990" spans="3:48" x14ac:dyDescent="0.35">
      <c r="C1990" s="176"/>
      <c r="D1990" s="176"/>
      <c r="E1990" s="176"/>
      <c r="F1990" s="176"/>
      <c r="G1990" s="175"/>
      <c r="H1990" s="175"/>
      <c r="I1990" s="175"/>
      <c r="J1990" s="175"/>
      <c r="L1990" s="175"/>
      <c r="T1990" s="176"/>
      <c r="U1990" s="176"/>
      <c r="V1990" s="176"/>
      <c r="W1990" s="176"/>
      <c r="X1990" s="175"/>
      <c r="Y1990" s="175"/>
      <c r="Z1990" s="175"/>
      <c r="AA1990" s="175"/>
      <c r="AC1990" s="175"/>
      <c r="AL1990" s="106"/>
      <c r="AM1990" s="104"/>
      <c r="AN1990" s="104"/>
      <c r="AO1990" s="104"/>
      <c r="AP1990" s="104"/>
      <c r="AQ1990" s="104"/>
      <c r="AR1990" s="104"/>
      <c r="AS1990" s="104"/>
      <c r="AT1990" s="104"/>
      <c r="AU1990" s="104"/>
      <c r="AV1990" s="104"/>
    </row>
    <row r="1991" spans="3:48" x14ac:dyDescent="0.35">
      <c r="C1991" s="176"/>
      <c r="D1991" s="176"/>
      <c r="E1991" s="176"/>
      <c r="F1991" s="176"/>
      <c r="G1991" s="175"/>
      <c r="H1991" s="175"/>
      <c r="I1991" s="175"/>
      <c r="J1991" s="175"/>
      <c r="L1991" s="175"/>
      <c r="T1991" s="176"/>
      <c r="U1991" s="176"/>
      <c r="V1991" s="176"/>
      <c r="W1991" s="176"/>
      <c r="X1991" s="175"/>
      <c r="Y1991" s="175"/>
      <c r="Z1991" s="175"/>
      <c r="AA1991" s="175"/>
      <c r="AC1991" s="175"/>
      <c r="AL1991" s="106"/>
      <c r="AM1991" s="104"/>
      <c r="AN1991" s="104"/>
      <c r="AO1991" s="104"/>
      <c r="AP1991" s="104"/>
      <c r="AQ1991" s="104"/>
      <c r="AR1991" s="104"/>
      <c r="AS1991" s="104"/>
      <c r="AT1991" s="104"/>
      <c r="AU1991" s="104"/>
      <c r="AV1991" s="104"/>
    </row>
    <row r="1992" spans="3:48" x14ac:dyDescent="0.35">
      <c r="C1992" s="176"/>
      <c r="D1992" s="176"/>
      <c r="E1992" s="176"/>
      <c r="F1992" s="176"/>
      <c r="G1992" s="175"/>
      <c r="H1992" s="175"/>
      <c r="I1992" s="175"/>
      <c r="J1992" s="175"/>
      <c r="L1992" s="175"/>
      <c r="T1992" s="176"/>
      <c r="U1992" s="176"/>
      <c r="V1992" s="176"/>
      <c r="W1992" s="176"/>
      <c r="X1992" s="175"/>
      <c r="Y1992" s="175"/>
      <c r="Z1992" s="175"/>
      <c r="AA1992" s="175"/>
      <c r="AC1992" s="175"/>
      <c r="AL1992" s="106"/>
      <c r="AM1992" s="104"/>
      <c r="AN1992" s="104"/>
      <c r="AO1992" s="104"/>
      <c r="AP1992" s="104"/>
      <c r="AQ1992" s="104"/>
      <c r="AR1992" s="104"/>
      <c r="AS1992" s="104"/>
      <c r="AT1992" s="104"/>
      <c r="AU1992" s="104"/>
      <c r="AV1992" s="104"/>
    </row>
    <row r="1993" spans="3:48" x14ac:dyDescent="0.35">
      <c r="C1993" s="176"/>
      <c r="D1993" s="176"/>
      <c r="E1993" s="176"/>
      <c r="F1993" s="176"/>
      <c r="G1993" s="175"/>
      <c r="H1993" s="175"/>
      <c r="I1993" s="175"/>
      <c r="J1993" s="175"/>
      <c r="L1993" s="175"/>
      <c r="T1993" s="176"/>
      <c r="U1993" s="176"/>
      <c r="V1993" s="176"/>
      <c r="W1993" s="176"/>
      <c r="X1993" s="175"/>
      <c r="Y1993" s="175"/>
      <c r="Z1993" s="175"/>
      <c r="AA1993" s="175"/>
      <c r="AC1993" s="175"/>
      <c r="AL1993" s="106"/>
      <c r="AM1993" s="104"/>
      <c r="AN1993" s="104"/>
      <c r="AO1993" s="104"/>
      <c r="AP1993" s="104"/>
      <c r="AQ1993" s="104"/>
      <c r="AR1993" s="104"/>
      <c r="AS1993" s="104"/>
      <c r="AT1993" s="104"/>
      <c r="AU1993" s="104"/>
      <c r="AV1993" s="104"/>
    </row>
    <row r="1994" spans="3:48" x14ac:dyDescent="0.35">
      <c r="C1994" s="176"/>
      <c r="D1994" s="176"/>
      <c r="E1994" s="176"/>
      <c r="F1994" s="176"/>
      <c r="G1994" s="175"/>
      <c r="H1994" s="175"/>
      <c r="I1994" s="175"/>
      <c r="J1994" s="175"/>
      <c r="L1994" s="175"/>
      <c r="T1994" s="176"/>
      <c r="U1994" s="176"/>
      <c r="V1994" s="176"/>
      <c r="W1994" s="176"/>
      <c r="X1994" s="175"/>
      <c r="Y1994" s="175"/>
      <c r="Z1994" s="175"/>
      <c r="AA1994" s="175"/>
      <c r="AC1994" s="175"/>
      <c r="AL1994" s="106"/>
      <c r="AM1994" s="104"/>
      <c r="AN1994" s="104"/>
      <c r="AO1994" s="104"/>
      <c r="AP1994" s="104"/>
      <c r="AQ1994" s="104"/>
      <c r="AR1994" s="104"/>
      <c r="AS1994" s="104"/>
      <c r="AT1994" s="104"/>
      <c r="AU1994" s="104"/>
      <c r="AV1994" s="104"/>
    </row>
    <row r="1995" spans="3:48" x14ac:dyDescent="0.35">
      <c r="C1995" s="176"/>
      <c r="D1995" s="176"/>
      <c r="E1995" s="176"/>
      <c r="F1995" s="176"/>
      <c r="G1995" s="175"/>
      <c r="H1995" s="175"/>
      <c r="I1995" s="175"/>
      <c r="J1995" s="175"/>
      <c r="L1995" s="175"/>
      <c r="T1995" s="176"/>
      <c r="U1995" s="176"/>
      <c r="V1995" s="176"/>
      <c r="W1995" s="176"/>
      <c r="X1995" s="175"/>
      <c r="Y1995" s="175"/>
      <c r="Z1995" s="175"/>
      <c r="AA1995" s="175"/>
      <c r="AC1995" s="175"/>
      <c r="AL1995" s="106"/>
      <c r="AM1995" s="104"/>
      <c r="AN1995" s="104"/>
      <c r="AO1995" s="104"/>
      <c r="AP1995" s="104"/>
      <c r="AQ1995" s="104"/>
      <c r="AR1995" s="104"/>
      <c r="AS1995" s="104"/>
      <c r="AT1995" s="104"/>
      <c r="AU1995" s="104"/>
      <c r="AV1995" s="104"/>
    </row>
    <row r="1996" spans="3:48" x14ac:dyDescent="0.35">
      <c r="C1996" s="176"/>
      <c r="D1996" s="176"/>
      <c r="E1996" s="176"/>
      <c r="F1996" s="176"/>
      <c r="G1996" s="175"/>
      <c r="H1996" s="175"/>
      <c r="I1996" s="175"/>
      <c r="J1996" s="175"/>
      <c r="L1996" s="175"/>
      <c r="T1996" s="176"/>
      <c r="U1996" s="176"/>
      <c r="V1996" s="176"/>
      <c r="W1996" s="176"/>
      <c r="X1996" s="175"/>
      <c r="Y1996" s="175"/>
      <c r="Z1996" s="175"/>
      <c r="AA1996" s="175"/>
      <c r="AC1996" s="175"/>
      <c r="AL1996" s="106"/>
      <c r="AM1996" s="104"/>
      <c r="AN1996" s="104"/>
      <c r="AO1996" s="104"/>
      <c r="AP1996" s="104"/>
      <c r="AQ1996" s="104"/>
      <c r="AR1996" s="104"/>
      <c r="AS1996" s="104"/>
      <c r="AT1996" s="104"/>
      <c r="AU1996" s="104"/>
      <c r="AV1996" s="104"/>
    </row>
    <row r="1997" spans="3:48" x14ac:dyDescent="0.35">
      <c r="C1997" s="176"/>
      <c r="D1997" s="176"/>
      <c r="E1997" s="176"/>
      <c r="F1997" s="176"/>
      <c r="G1997" s="175"/>
      <c r="H1997" s="175"/>
      <c r="I1997" s="175"/>
      <c r="J1997" s="175"/>
      <c r="L1997" s="175"/>
      <c r="T1997" s="176"/>
      <c r="U1997" s="176"/>
      <c r="V1997" s="176"/>
      <c r="W1997" s="176"/>
      <c r="X1997" s="175"/>
      <c r="Y1997" s="175"/>
      <c r="Z1997" s="175"/>
      <c r="AA1997" s="175"/>
      <c r="AC1997" s="175"/>
      <c r="AL1997" s="106"/>
      <c r="AM1997" s="104"/>
      <c r="AN1997" s="104"/>
      <c r="AO1997" s="104"/>
      <c r="AP1997" s="104"/>
      <c r="AQ1997" s="104"/>
      <c r="AR1997" s="104"/>
      <c r="AS1997" s="104"/>
      <c r="AT1997" s="104"/>
      <c r="AU1997" s="104"/>
      <c r="AV1997" s="104"/>
    </row>
    <row r="1998" spans="3:48" x14ac:dyDescent="0.35">
      <c r="C1998" s="176"/>
      <c r="D1998" s="176"/>
      <c r="E1998" s="176"/>
      <c r="F1998" s="176"/>
      <c r="G1998" s="175"/>
      <c r="H1998" s="175"/>
      <c r="I1998" s="175"/>
      <c r="J1998" s="175"/>
      <c r="L1998" s="175"/>
      <c r="T1998" s="176"/>
      <c r="U1998" s="176"/>
      <c r="V1998" s="176"/>
      <c r="W1998" s="176"/>
      <c r="X1998" s="175"/>
      <c r="Y1998" s="175"/>
      <c r="Z1998" s="175"/>
      <c r="AA1998" s="175"/>
      <c r="AC1998" s="175"/>
      <c r="AL1998" s="106"/>
      <c r="AM1998" s="104"/>
      <c r="AN1998" s="104"/>
      <c r="AO1998" s="104"/>
      <c r="AP1998" s="104"/>
      <c r="AQ1998" s="104"/>
      <c r="AR1998" s="104"/>
      <c r="AS1998" s="104"/>
      <c r="AT1998" s="104"/>
      <c r="AU1998" s="104"/>
      <c r="AV1998" s="104"/>
    </row>
    <row r="1999" spans="3:48" x14ac:dyDescent="0.35">
      <c r="C1999" s="176"/>
      <c r="D1999" s="176"/>
      <c r="E1999" s="176"/>
      <c r="F1999" s="176"/>
      <c r="G1999" s="175"/>
      <c r="H1999" s="175"/>
      <c r="I1999" s="175"/>
      <c r="J1999" s="175"/>
      <c r="L1999" s="175"/>
      <c r="T1999" s="176"/>
      <c r="U1999" s="176"/>
      <c r="V1999" s="176"/>
      <c r="W1999" s="176"/>
      <c r="X1999" s="175"/>
      <c r="Y1999" s="175"/>
      <c r="Z1999" s="175"/>
      <c r="AA1999" s="175"/>
      <c r="AC1999" s="175"/>
      <c r="AL1999" s="106"/>
      <c r="AM1999" s="104"/>
      <c r="AN1999" s="104"/>
      <c r="AO1999" s="104"/>
      <c r="AP1999" s="104"/>
      <c r="AQ1999" s="104"/>
      <c r="AR1999" s="104"/>
      <c r="AS1999" s="104"/>
      <c r="AT1999" s="104"/>
      <c r="AU1999" s="104"/>
      <c r="AV1999" s="104"/>
    </row>
    <row r="2000" spans="3:48" x14ac:dyDescent="0.35">
      <c r="C2000" s="176"/>
      <c r="D2000" s="176"/>
      <c r="E2000" s="176"/>
      <c r="F2000" s="176"/>
      <c r="G2000" s="175"/>
      <c r="H2000" s="175"/>
      <c r="I2000" s="175"/>
      <c r="J2000" s="175"/>
      <c r="L2000" s="175"/>
      <c r="T2000" s="176"/>
      <c r="U2000" s="176"/>
      <c r="V2000" s="176"/>
      <c r="W2000" s="176"/>
      <c r="X2000" s="175"/>
      <c r="Y2000" s="175"/>
      <c r="Z2000" s="175"/>
      <c r="AA2000" s="175"/>
      <c r="AC2000" s="175"/>
      <c r="AL2000" s="106"/>
      <c r="AM2000" s="104"/>
      <c r="AN2000" s="104"/>
      <c r="AO2000" s="104"/>
      <c r="AP2000" s="104"/>
      <c r="AQ2000" s="104"/>
      <c r="AR2000" s="104"/>
      <c r="AS2000" s="104"/>
      <c r="AT2000" s="104"/>
      <c r="AU2000" s="104"/>
      <c r="AV2000" s="104"/>
    </row>
    <row r="2001" spans="3:48" x14ac:dyDescent="0.35">
      <c r="C2001" s="176"/>
      <c r="D2001" s="176"/>
      <c r="E2001" s="176"/>
      <c r="F2001" s="176"/>
      <c r="G2001" s="175"/>
      <c r="H2001" s="175"/>
      <c r="I2001" s="175"/>
      <c r="J2001" s="175"/>
      <c r="L2001" s="175"/>
      <c r="T2001" s="176"/>
      <c r="U2001" s="176"/>
      <c r="V2001" s="176"/>
      <c r="W2001" s="176"/>
      <c r="X2001" s="175"/>
      <c r="Y2001" s="175"/>
      <c r="Z2001" s="175"/>
      <c r="AA2001" s="175"/>
      <c r="AC2001" s="175"/>
      <c r="AL2001" s="106"/>
      <c r="AM2001" s="104"/>
      <c r="AN2001" s="104"/>
      <c r="AO2001" s="104"/>
      <c r="AP2001" s="104"/>
      <c r="AQ2001" s="104"/>
      <c r="AR2001" s="104"/>
      <c r="AS2001" s="104"/>
      <c r="AT2001" s="104"/>
      <c r="AU2001" s="104"/>
      <c r="AV2001" s="104"/>
    </row>
    <row r="2002" spans="3:48" x14ac:dyDescent="0.35">
      <c r="C2002" s="176"/>
      <c r="D2002" s="176"/>
      <c r="E2002" s="176"/>
      <c r="F2002" s="176"/>
      <c r="G2002" s="175"/>
      <c r="H2002" s="175"/>
      <c r="I2002" s="175"/>
      <c r="J2002" s="175"/>
      <c r="L2002" s="175"/>
      <c r="T2002" s="176"/>
      <c r="U2002" s="176"/>
      <c r="V2002" s="176"/>
      <c r="W2002" s="176"/>
      <c r="X2002" s="175"/>
      <c r="Y2002" s="175"/>
      <c r="Z2002" s="175"/>
      <c r="AA2002" s="175"/>
      <c r="AC2002" s="175"/>
      <c r="AL2002" s="106"/>
      <c r="AM2002" s="104"/>
      <c r="AN2002" s="104"/>
      <c r="AO2002" s="104"/>
      <c r="AP2002" s="104"/>
      <c r="AQ2002" s="104"/>
      <c r="AR2002" s="104"/>
      <c r="AS2002" s="104"/>
      <c r="AT2002" s="104"/>
      <c r="AU2002" s="104"/>
      <c r="AV2002" s="104"/>
    </row>
    <row r="2003" spans="3:48" x14ac:dyDescent="0.35">
      <c r="C2003" s="176"/>
      <c r="D2003" s="176"/>
      <c r="E2003" s="176"/>
      <c r="F2003" s="176"/>
      <c r="G2003" s="175"/>
      <c r="H2003" s="175"/>
      <c r="I2003" s="175"/>
      <c r="J2003" s="175"/>
      <c r="L2003" s="175"/>
      <c r="T2003" s="176"/>
      <c r="U2003" s="176"/>
      <c r="V2003" s="176"/>
      <c r="W2003" s="176"/>
      <c r="X2003" s="175"/>
      <c r="Y2003" s="175"/>
      <c r="Z2003" s="175"/>
      <c r="AA2003" s="175"/>
      <c r="AC2003" s="175"/>
      <c r="AL2003" s="106"/>
      <c r="AM2003" s="104"/>
      <c r="AN2003" s="104"/>
      <c r="AO2003" s="104"/>
      <c r="AP2003" s="104"/>
      <c r="AQ2003" s="104"/>
      <c r="AR2003" s="104"/>
      <c r="AS2003" s="104"/>
      <c r="AT2003" s="104"/>
      <c r="AU2003" s="104"/>
      <c r="AV2003" s="104"/>
    </row>
    <row r="2004" spans="3:48" x14ac:dyDescent="0.35">
      <c r="C2004" s="176"/>
      <c r="D2004" s="176"/>
      <c r="E2004" s="176"/>
      <c r="F2004" s="176"/>
      <c r="G2004" s="175"/>
      <c r="H2004" s="175"/>
      <c r="I2004" s="175"/>
      <c r="J2004" s="175"/>
      <c r="L2004" s="175"/>
      <c r="T2004" s="176"/>
      <c r="U2004" s="176"/>
      <c r="V2004" s="176"/>
      <c r="W2004" s="176"/>
      <c r="X2004" s="175"/>
      <c r="Y2004" s="175"/>
      <c r="Z2004" s="175"/>
      <c r="AA2004" s="175"/>
      <c r="AC2004" s="175"/>
      <c r="AL2004" s="106"/>
      <c r="AM2004" s="104"/>
      <c r="AN2004" s="104"/>
      <c r="AO2004" s="104"/>
      <c r="AP2004" s="104"/>
      <c r="AQ2004" s="104"/>
      <c r="AR2004" s="104"/>
      <c r="AS2004" s="104"/>
      <c r="AT2004" s="104"/>
      <c r="AU2004" s="104"/>
      <c r="AV2004" s="104"/>
    </row>
    <row r="2005" spans="3:48" x14ac:dyDescent="0.35">
      <c r="C2005" s="176"/>
      <c r="D2005" s="176"/>
      <c r="E2005" s="176"/>
      <c r="F2005" s="176"/>
      <c r="G2005" s="175"/>
      <c r="H2005" s="175"/>
      <c r="I2005" s="175"/>
      <c r="J2005" s="175"/>
      <c r="L2005" s="175"/>
      <c r="T2005" s="176"/>
      <c r="U2005" s="176"/>
      <c r="V2005" s="176"/>
      <c r="W2005" s="176"/>
      <c r="X2005" s="175"/>
      <c r="Y2005" s="175"/>
      <c r="Z2005" s="175"/>
      <c r="AA2005" s="175"/>
      <c r="AC2005" s="175"/>
      <c r="AL2005" s="106"/>
      <c r="AM2005" s="104"/>
      <c r="AN2005" s="104"/>
      <c r="AO2005" s="104"/>
      <c r="AP2005" s="104"/>
      <c r="AQ2005" s="104"/>
      <c r="AR2005" s="104"/>
      <c r="AS2005" s="104"/>
      <c r="AT2005" s="104"/>
      <c r="AU2005" s="104"/>
      <c r="AV2005" s="104"/>
    </row>
    <row r="2006" spans="3:48" x14ac:dyDescent="0.35">
      <c r="C2006" s="176"/>
      <c r="D2006" s="176"/>
      <c r="E2006" s="176"/>
      <c r="F2006" s="176"/>
      <c r="G2006" s="175"/>
      <c r="H2006" s="175"/>
      <c r="I2006" s="175"/>
      <c r="J2006" s="175"/>
      <c r="L2006" s="175"/>
      <c r="T2006" s="176"/>
      <c r="U2006" s="176"/>
      <c r="V2006" s="176"/>
      <c r="W2006" s="176"/>
      <c r="X2006" s="175"/>
      <c r="Y2006" s="175"/>
      <c r="Z2006" s="175"/>
      <c r="AA2006" s="175"/>
      <c r="AC2006" s="175"/>
      <c r="AL2006" s="106"/>
      <c r="AM2006" s="104"/>
      <c r="AN2006" s="104"/>
      <c r="AO2006" s="104"/>
      <c r="AP2006" s="104"/>
      <c r="AQ2006" s="104"/>
      <c r="AR2006" s="104"/>
      <c r="AS2006" s="104"/>
      <c r="AT2006" s="104"/>
      <c r="AU2006" s="104"/>
      <c r="AV2006" s="104"/>
    </row>
    <row r="2007" spans="3:48" x14ac:dyDescent="0.35">
      <c r="C2007" s="176"/>
      <c r="D2007" s="176"/>
      <c r="E2007" s="176"/>
      <c r="F2007" s="176"/>
      <c r="G2007" s="175"/>
      <c r="H2007" s="175"/>
      <c r="I2007" s="175"/>
      <c r="J2007" s="175"/>
      <c r="L2007" s="175"/>
      <c r="T2007" s="176"/>
      <c r="U2007" s="176"/>
      <c r="V2007" s="176"/>
      <c r="W2007" s="176"/>
      <c r="X2007" s="175"/>
      <c r="Y2007" s="175"/>
      <c r="Z2007" s="175"/>
      <c r="AA2007" s="175"/>
      <c r="AC2007" s="175"/>
      <c r="AL2007" s="106"/>
      <c r="AM2007" s="104"/>
      <c r="AN2007" s="104"/>
      <c r="AO2007" s="104"/>
      <c r="AP2007" s="104"/>
      <c r="AQ2007" s="104"/>
      <c r="AR2007" s="104"/>
      <c r="AS2007" s="104"/>
      <c r="AT2007" s="104"/>
      <c r="AU2007" s="104"/>
      <c r="AV2007" s="104"/>
    </row>
    <row r="2008" spans="3:48" x14ac:dyDescent="0.35">
      <c r="C2008" s="176"/>
      <c r="D2008" s="176"/>
      <c r="E2008" s="176"/>
      <c r="F2008" s="176"/>
      <c r="G2008" s="175"/>
      <c r="H2008" s="175"/>
      <c r="I2008" s="175"/>
      <c r="J2008" s="175"/>
      <c r="L2008" s="175"/>
      <c r="T2008" s="176"/>
      <c r="U2008" s="176"/>
      <c r="V2008" s="176"/>
      <c r="W2008" s="176"/>
      <c r="X2008" s="175"/>
      <c r="Y2008" s="175"/>
      <c r="Z2008" s="175"/>
      <c r="AA2008" s="175"/>
      <c r="AC2008" s="175"/>
      <c r="AL2008" s="106"/>
      <c r="AM2008" s="104"/>
      <c r="AN2008" s="104"/>
      <c r="AO2008" s="104"/>
      <c r="AP2008" s="104"/>
      <c r="AQ2008" s="104"/>
      <c r="AR2008" s="104"/>
      <c r="AS2008" s="104"/>
      <c r="AT2008" s="104"/>
      <c r="AU2008" s="104"/>
      <c r="AV2008" s="104"/>
    </row>
    <row r="2009" spans="3:48" x14ac:dyDescent="0.35">
      <c r="C2009" s="176"/>
      <c r="D2009" s="176"/>
      <c r="E2009" s="176"/>
      <c r="F2009" s="176"/>
      <c r="G2009" s="175"/>
      <c r="H2009" s="175"/>
      <c r="I2009" s="175"/>
      <c r="J2009" s="175"/>
      <c r="L2009" s="175"/>
      <c r="T2009" s="176"/>
      <c r="U2009" s="176"/>
      <c r="V2009" s="176"/>
      <c r="W2009" s="176"/>
      <c r="X2009" s="175"/>
      <c r="Y2009" s="175"/>
      <c r="Z2009" s="175"/>
      <c r="AA2009" s="175"/>
      <c r="AC2009" s="175"/>
      <c r="AL2009" s="106"/>
      <c r="AM2009" s="104"/>
      <c r="AN2009" s="104"/>
      <c r="AO2009" s="104"/>
      <c r="AP2009" s="104"/>
      <c r="AQ2009" s="104"/>
      <c r="AR2009" s="104"/>
      <c r="AS2009" s="104"/>
      <c r="AT2009" s="104"/>
      <c r="AU2009" s="104"/>
      <c r="AV2009" s="104"/>
    </row>
    <row r="2010" spans="3:48" x14ac:dyDescent="0.35">
      <c r="C2010" s="176"/>
      <c r="D2010" s="176"/>
      <c r="E2010" s="176"/>
      <c r="F2010" s="176"/>
      <c r="G2010" s="175"/>
      <c r="H2010" s="175"/>
      <c r="I2010" s="175"/>
      <c r="J2010" s="175"/>
      <c r="L2010" s="175"/>
      <c r="T2010" s="176"/>
      <c r="U2010" s="176"/>
      <c r="V2010" s="176"/>
      <c r="W2010" s="176"/>
      <c r="X2010" s="175"/>
      <c r="Y2010" s="175"/>
      <c r="Z2010" s="175"/>
      <c r="AA2010" s="175"/>
      <c r="AC2010" s="175"/>
      <c r="AL2010" s="106"/>
      <c r="AM2010" s="104"/>
      <c r="AN2010" s="104"/>
      <c r="AO2010" s="104"/>
      <c r="AP2010" s="104"/>
      <c r="AQ2010" s="104"/>
      <c r="AR2010" s="104"/>
      <c r="AS2010" s="104"/>
      <c r="AT2010" s="104"/>
      <c r="AU2010" s="104"/>
      <c r="AV2010" s="104"/>
    </row>
    <row r="2011" spans="3:48" x14ac:dyDescent="0.35">
      <c r="C2011" s="176"/>
      <c r="D2011" s="176"/>
      <c r="E2011" s="176"/>
      <c r="F2011" s="176"/>
      <c r="G2011" s="175"/>
      <c r="H2011" s="175"/>
      <c r="I2011" s="175"/>
      <c r="J2011" s="175"/>
      <c r="L2011" s="175"/>
      <c r="T2011" s="176"/>
      <c r="U2011" s="176"/>
      <c r="V2011" s="176"/>
      <c r="W2011" s="176"/>
      <c r="X2011" s="175"/>
      <c r="Y2011" s="175"/>
      <c r="Z2011" s="175"/>
      <c r="AA2011" s="175"/>
      <c r="AC2011" s="175"/>
      <c r="AL2011" s="106"/>
      <c r="AM2011" s="104"/>
      <c r="AN2011" s="104"/>
      <c r="AO2011" s="104"/>
      <c r="AP2011" s="104"/>
      <c r="AQ2011" s="104"/>
      <c r="AR2011" s="104"/>
      <c r="AS2011" s="104"/>
      <c r="AT2011" s="104"/>
      <c r="AU2011" s="104"/>
      <c r="AV2011" s="104"/>
    </row>
    <row r="2012" spans="3:48" x14ac:dyDescent="0.35">
      <c r="C2012" s="176"/>
      <c r="D2012" s="176"/>
      <c r="E2012" s="176"/>
      <c r="F2012" s="176"/>
      <c r="G2012" s="175"/>
      <c r="H2012" s="175"/>
      <c r="I2012" s="175"/>
      <c r="J2012" s="175"/>
      <c r="L2012" s="175"/>
      <c r="T2012" s="176"/>
      <c r="U2012" s="176"/>
      <c r="V2012" s="176"/>
      <c r="W2012" s="176"/>
      <c r="X2012" s="175"/>
      <c r="Y2012" s="175"/>
      <c r="Z2012" s="175"/>
      <c r="AA2012" s="175"/>
      <c r="AC2012" s="175"/>
      <c r="AL2012" s="106"/>
      <c r="AM2012" s="104"/>
      <c r="AN2012" s="104"/>
      <c r="AO2012" s="104"/>
      <c r="AP2012" s="104"/>
      <c r="AQ2012" s="104"/>
      <c r="AR2012" s="104"/>
      <c r="AS2012" s="104"/>
      <c r="AT2012" s="104"/>
      <c r="AU2012" s="104"/>
      <c r="AV2012" s="104"/>
    </row>
    <row r="2013" spans="3:48" x14ac:dyDescent="0.35">
      <c r="C2013" s="176"/>
      <c r="D2013" s="176"/>
      <c r="E2013" s="176"/>
      <c r="F2013" s="176"/>
      <c r="G2013" s="175"/>
      <c r="H2013" s="175"/>
      <c r="I2013" s="175"/>
      <c r="J2013" s="175"/>
      <c r="L2013" s="175"/>
      <c r="T2013" s="176"/>
      <c r="U2013" s="176"/>
      <c r="V2013" s="176"/>
      <c r="W2013" s="176"/>
      <c r="X2013" s="175"/>
      <c r="Y2013" s="175"/>
      <c r="Z2013" s="175"/>
      <c r="AA2013" s="175"/>
      <c r="AC2013" s="175"/>
      <c r="AL2013" s="106"/>
      <c r="AM2013" s="104"/>
      <c r="AN2013" s="104"/>
      <c r="AO2013" s="104"/>
      <c r="AP2013" s="104"/>
      <c r="AQ2013" s="104"/>
      <c r="AR2013" s="104"/>
      <c r="AS2013" s="104"/>
      <c r="AT2013" s="104"/>
      <c r="AU2013" s="104"/>
      <c r="AV2013" s="104"/>
    </row>
    <row r="2014" spans="3:48" x14ac:dyDescent="0.35">
      <c r="C2014" s="176"/>
      <c r="D2014" s="176"/>
      <c r="E2014" s="176"/>
      <c r="F2014" s="176"/>
      <c r="G2014" s="175"/>
      <c r="H2014" s="175"/>
      <c r="I2014" s="175"/>
      <c r="J2014" s="175"/>
      <c r="L2014" s="175"/>
      <c r="T2014" s="176"/>
      <c r="U2014" s="176"/>
      <c r="V2014" s="176"/>
      <c r="W2014" s="176"/>
      <c r="X2014" s="175"/>
      <c r="Y2014" s="175"/>
      <c r="Z2014" s="175"/>
      <c r="AA2014" s="175"/>
      <c r="AC2014" s="175"/>
      <c r="AL2014" s="106"/>
      <c r="AM2014" s="104"/>
      <c r="AN2014" s="104"/>
      <c r="AO2014" s="104"/>
      <c r="AP2014" s="104"/>
      <c r="AQ2014" s="104"/>
      <c r="AR2014" s="104"/>
      <c r="AS2014" s="104"/>
      <c r="AT2014" s="104"/>
      <c r="AU2014" s="104"/>
      <c r="AV2014" s="104"/>
    </row>
    <row r="2015" spans="3:48" x14ac:dyDescent="0.35">
      <c r="C2015" s="176"/>
      <c r="D2015" s="176"/>
      <c r="E2015" s="176"/>
      <c r="F2015" s="176"/>
      <c r="G2015" s="175"/>
      <c r="H2015" s="175"/>
      <c r="I2015" s="175"/>
      <c r="J2015" s="175"/>
      <c r="L2015" s="175"/>
      <c r="T2015" s="176"/>
      <c r="U2015" s="176"/>
      <c r="V2015" s="176"/>
      <c r="W2015" s="176"/>
      <c r="X2015" s="175"/>
      <c r="Y2015" s="175"/>
      <c r="Z2015" s="175"/>
      <c r="AA2015" s="175"/>
      <c r="AC2015" s="175"/>
      <c r="AL2015" s="106"/>
      <c r="AM2015" s="104"/>
      <c r="AN2015" s="104"/>
      <c r="AO2015" s="104"/>
      <c r="AP2015" s="104"/>
      <c r="AQ2015" s="104"/>
      <c r="AR2015" s="104"/>
      <c r="AS2015" s="104"/>
      <c r="AT2015" s="104"/>
      <c r="AU2015" s="104"/>
      <c r="AV2015" s="104"/>
    </row>
    <row r="2016" spans="3:48" x14ac:dyDescent="0.35">
      <c r="C2016" s="176"/>
      <c r="D2016" s="176"/>
      <c r="E2016" s="176"/>
      <c r="F2016" s="176"/>
      <c r="G2016" s="175"/>
      <c r="H2016" s="175"/>
      <c r="I2016" s="175"/>
      <c r="J2016" s="175"/>
      <c r="L2016" s="175"/>
      <c r="T2016" s="176"/>
      <c r="U2016" s="176"/>
      <c r="V2016" s="176"/>
      <c r="W2016" s="176"/>
      <c r="X2016" s="175"/>
      <c r="Y2016" s="175"/>
      <c r="Z2016" s="175"/>
      <c r="AA2016" s="175"/>
      <c r="AC2016" s="175"/>
      <c r="AL2016" s="106"/>
      <c r="AM2016" s="104"/>
      <c r="AN2016" s="104"/>
      <c r="AO2016" s="104"/>
      <c r="AP2016" s="104"/>
      <c r="AQ2016" s="104"/>
      <c r="AR2016" s="104"/>
      <c r="AS2016" s="104"/>
      <c r="AT2016" s="104"/>
      <c r="AU2016" s="104"/>
      <c r="AV2016" s="104"/>
    </row>
    <row r="2017" spans="3:48" x14ac:dyDescent="0.35">
      <c r="C2017" s="176"/>
      <c r="D2017" s="176"/>
      <c r="E2017" s="176"/>
      <c r="F2017" s="176"/>
      <c r="G2017" s="175"/>
      <c r="H2017" s="175"/>
      <c r="I2017" s="175"/>
      <c r="J2017" s="175"/>
      <c r="L2017" s="175"/>
      <c r="T2017" s="176"/>
      <c r="U2017" s="176"/>
      <c r="V2017" s="176"/>
      <c r="W2017" s="176"/>
      <c r="X2017" s="175"/>
      <c r="Y2017" s="175"/>
      <c r="Z2017" s="175"/>
      <c r="AA2017" s="175"/>
      <c r="AC2017" s="175"/>
      <c r="AL2017" s="106"/>
      <c r="AM2017" s="104"/>
      <c r="AN2017" s="104"/>
      <c r="AO2017" s="104"/>
      <c r="AP2017" s="104"/>
      <c r="AQ2017" s="104"/>
      <c r="AR2017" s="104"/>
      <c r="AS2017" s="104"/>
      <c r="AT2017" s="104"/>
      <c r="AU2017" s="104"/>
      <c r="AV2017" s="104"/>
    </row>
    <row r="2018" spans="3:48" x14ac:dyDescent="0.35">
      <c r="C2018" s="176"/>
      <c r="D2018" s="176"/>
      <c r="E2018" s="176"/>
      <c r="F2018" s="176"/>
      <c r="G2018" s="175"/>
      <c r="H2018" s="175"/>
      <c r="I2018" s="175"/>
      <c r="J2018" s="175"/>
      <c r="L2018" s="175"/>
      <c r="T2018" s="176"/>
      <c r="U2018" s="176"/>
      <c r="V2018" s="176"/>
      <c r="W2018" s="176"/>
      <c r="X2018" s="175"/>
      <c r="Y2018" s="175"/>
      <c r="Z2018" s="175"/>
      <c r="AA2018" s="175"/>
      <c r="AC2018" s="175"/>
      <c r="AL2018" s="106"/>
      <c r="AM2018" s="104"/>
      <c r="AN2018" s="104"/>
      <c r="AO2018" s="104"/>
      <c r="AP2018" s="104"/>
      <c r="AQ2018" s="104"/>
      <c r="AR2018" s="104"/>
      <c r="AS2018" s="104"/>
      <c r="AT2018" s="104"/>
      <c r="AU2018" s="104"/>
      <c r="AV2018" s="104"/>
    </row>
    <row r="2019" spans="3:48" x14ac:dyDescent="0.35">
      <c r="C2019" s="176"/>
      <c r="D2019" s="176"/>
      <c r="E2019" s="176"/>
      <c r="F2019" s="176"/>
      <c r="G2019" s="175"/>
      <c r="H2019" s="175"/>
      <c r="I2019" s="175"/>
      <c r="J2019" s="175"/>
      <c r="L2019" s="175"/>
      <c r="T2019" s="176"/>
      <c r="U2019" s="176"/>
      <c r="V2019" s="176"/>
      <c r="W2019" s="176"/>
      <c r="X2019" s="175"/>
      <c r="Y2019" s="175"/>
      <c r="Z2019" s="175"/>
      <c r="AA2019" s="175"/>
      <c r="AC2019" s="175"/>
      <c r="AL2019" s="106"/>
      <c r="AM2019" s="104"/>
      <c r="AN2019" s="104"/>
      <c r="AO2019" s="104"/>
      <c r="AP2019" s="104"/>
      <c r="AQ2019" s="104"/>
      <c r="AR2019" s="104"/>
      <c r="AS2019" s="104"/>
      <c r="AT2019" s="104"/>
      <c r="AU2019" s="104"/>
      <c r="AV2019" s="104"/>
    </row>
    <row r="2020" spans="3:48" x14ac:dyDescent="0.35">
      <c r="C2020" s="176"/>
      <c r="D2020" s="176"/>
      <c r="E2020" s="176"/>
      <c r="F2020" s="176"/>
      <c r="G2020" s="175"/>
      <c r="H2020" s="175"/>
      <c r="I2020" s="175"/>
      <c r="J2020" s="175"/>
      <c r="L2020" s="175"/>
      <c r="T2020" s="176"/>
      <c r="U2020" s="176"/>
      <c r="V2020" s="176"/>
      <c r="W2020" s="176"/>
      <c r="X2020" s="175"/>
      <c r="Y2020" s="175"/>
      <c r="Z2020" s="175"/>
      <c r="AA2020" s="175"/>
      <c r="AC2020" s="175"/>
      <c r="AL2020" s="106"/>
      <c r="AM2020" s="104"/>
      <c r="AN2020" s="104"/>
      <c r="AO2020" s="104"/>
      <c r="AP2020" s="104"/>
      <c r="AQ2020" s="104"/>
      <c r="AR2020" s="104"/>
      <c r="AS2020" s="104"/>
      <c r="AT2020" s="104"/>
      <c r="AU2020" s="104"/>
      <c r="AV2020" s="104"/>
    </row>
    <row r="2021" spans="3:48" x14ac:dyDescent="0.35">
      <c r="C2021" s="176"/>
      <c r="D2021" s="176"/>
      <c r="E2021" s="176"/>
      <c r="F2021" s="176"/>
      <c r="G2021" s="175"/>
      <c r="H2021" s="175"/>
      <c r="I2021" s="175"/>
      <c r="J2021" s="175"/>
      <c r="L2021" s="175"/>
      <c r="T2021" s="176"/>
      <c r="U2021" s="176"/>
      <c r="V2021" s="176"/>
      <c r="W2021" s="176"/>
      <c r="X2021" s="175"/>
      <c r="Y2021" s="175"/>
      <c r="Z2021" s="175"/>
      <c r="AA2021" s="175"/>
      <c r="AC2021" s="175"/>
      <c r="AL2021" s="106"/>
      <c r="AM2021" s="104"/>
      <c r="AN2021" s="104"/>
      <c r="AO2021" s="104"/>
      <c r="AP2021" s="104"/>
      <c r="AQ2021" s="104"/>
      <c r="AR2021" s="104"/>
      <c r="AS2021" s="104"/>
      <c r="AT2021" s="104"/>
      <c r="AU2021" s="104"/>
      <c r="AV2021" s="104"/>
    </row>
    <row r="2022" spans="3:48" x14ac:dyDescent="0.35">
      <c r="C2022" s="176"/>
      <c r="D2022" s="176"/>
      <c r="E2022" s="176"/>
      <c r="F2022" s="176"/>
      <c r="G2022" s="175"/>
      <c r="H2022" s="175"/>
      <c r="I2022" s="175"/>
      <c r="J2022" s="175"/>
      <c r="L2022" s="175"/>
      <c r="T2022" s="176"/>
      <c r="U2022" s="176"/>
      <c r="V2022" s="176"/>
      <c r="W2022" s="176"/>
      <c r="X2022" s="175"/>
      <c r="Y2022" s="175"/>
      <c r="Z2022" s="175"/>
      <c r="AA2022" s="175"/>
      <c r="AC2022" s="175"/>
      <c r="AL2022" s="106"/>
      <c r="AM2022" s="104"/>
      <c r="AN2022" s="104"/>
      <c r="AO2022" s="104"/>
      <c r="AP2022" s="104"/>
      <c r="AQ2022" s="104"/>
      <c r="AR2022" s="104"/>
      <c r="AS2022" s="104"/>
      <c r="AT2022" s="104"/>
      <c r="AU2022" s="104"/>
      <c r="AV2022" s="104"/>
    </row>
    <row r="2023" spans="3:48" x14ac:dyDescent="0.35">
      <c r="C2023" s="176"/>
      <c r="D2023" s="176"/>
      <c r="E2023" s="176"/>
      <c r="F2023" s="176"/>
      <c r="G2023" s="175"/>
      <c r="H2023" s="175"/>
      <c r="I2023" s="175"/>
      <c r="J2023" s="175"/>
      <c r="L2023" s="175"/>
      <c r="T2023" s="176"/>
      <c r="U2023" s="176"/>
      <c r="V2023" s="176"/>
      <c r="W2023" s="176"/>
      <c r="X2023" s="175"/>
      <c r="Y2023" s="175"/>
      <c r="Z2023" s="175"/>
      <c r="AA2023" s="175"/>
      <c r="AC2023" s="175"/>
      <c r="AL2023" s="106"/>
      <c r="AM2023" s="104"/>
      <c r="AN2023" s="104"/>
      <c r="AO2023" s="104"/>
      <c r="AP2023" s="104"/>
      <c r="AQ2023" s="104"/>
      <c r="AR2023" s="104"/>
      <c r="AS2023" s="104"/>
      <c r="AT2023" s="104"/>
      <c r="AU2023" s="104"/>
      <c r="AV2023" s="104"/>
    </row>
    <row r="2024" spans="3:48" x14ac:dyDescent="0.35">
      <c r="C2024" s="176"/>
      <c r="D2024" s="176"/>
      <c r="E2024" s="176"/>
      <c r="F2024" s="176"/>
      <c r="G2024" s="175"/>
      <c r="H2024" s="175"/>
      <c r="I2024" s="175"/>
      <c r="J2024" s="175"/>
      <c r="L2024" s="175"/>
      <c r="T2024" s="176"/>
      <c r="U2024" s="176"/>
      <c r="V2024" s="176"/>
      <c r="W2024" s="176"/>
      <c r="X2024" s="175"/>
      <c r="Y2024" s="175"/>
      <c r="Z2024" s="175"/>
      <c r="AA2024" s="175"/>
      <c r="AC2024" s="175"/>
      <c r="AL2024" s="106"/>
      <c r="AM2024" s="104"/>
      <c r="AN2024" s="104"/>
      <c r="AO2024" s="104"/>
      <c r="AP2024" s="104"/>
      <c r="AQ2024" s="104"/>
      <c r="AR2024" s="104"/>
      <c r="AS2024" s="104"/>
      <c r="AT2024" s="104"/>
      <c r="AU2024" s="104"/>
      <c r="AV2024" s="104"/>
    </row>
    <row r="2025" spans="3:48" x14ac:dyDescent="0.35">
      <c r="C2025" s="176"/>
      <c r="D2025" s="176"/>
      <c r="E2025" s="176"/>
      <c r="F2025" s="176"/>
      <c r="G2025" s="175"/>
      <c r="H2025" s="175"/>
      <c r="I2025" s="175"/>
      <c r="J2025" s="175"/>
      <c r="L2025" s="175"/>
      <c r="T2025" s="176"/>
      <c r="U2025" s="176"/>
      <c r="V2025" s="176"/>
      <c r="W2025" s="176"/>
      <c r="X2025" s="175"/>
      <c r="Y2025" s="175"/>
      <c r="Z2025" s="175"/>
      <c r="AA2025" s="175"/>
      <c r="AC2025" s="175"/>
      <c r="AL2025" s="106"/>
      <c r="AM2025" s="104"/>
      <c r="AN2025" s="104"/>
      <c r="AO2025" s="104"/>
      <c r="AP2025" s="104"/>
      <c r="AQ2025" s="104"/>
      <c r="AR2025" s="104"/>
      <c r="AS2025" s="104"/>
      <c r="AT2025" s="104"/>
      <c r="AU2025" s="104"/>
      <c r="AV2025" s="104"/>
    </row>
    <row r="2026" spans="3:48" x14ac:dyDescent="0.35">
      <c r="C2026" s="176"/>
      <c r="D2026" s="176"/>
      <c r="E2026" s="176"/>
      <c r="F2026" s="176"/>
      <c r="G2026" s="175"/>
      <c r="H2026" s="175"/>
      <c r="I2026" s="175"/>
      <c r="J2026" s="175"/>
      <c r="L2026" s="175"/>
      <c r="T2026" s="176"/>
      <c r="U2026" s="176"/>
      <c r="V2026" s="176"/>
      <c r="W2026" s="176"/>
      <c r="X2026" s="175"/>
      <c r="Y2026" s="175"/>
      <c r="Z2026" s="175"/>
      <c r="AA2026" s="175"/>
      <c r="AC2026" s="175"/>
      <c r="AL2026" s="106"/>
      <c r="AM2026" s="104"/>
      <c r="AN2026" s="104"/>
      <c r="AO2026" s="104"/>
      <c r="AP2026" s="104"/>
      <c r="AQ2026" s="104"/>
      <c r="AR2026" s="104"/>
      <c r="AS2026" s="104"/>
      <c r="AT2026" s="104"/>
      <c r="AU2026" s="104"/>
      <c r="AV2026" s="104"/>
    </row>
    <row r="2027" spans="3:48" x14ac:dyDescent="0.35">
      <c r="C2027" s="176"/>
      <c r="D2027" s="176"/>
      <c r="E2027" s="176"/>
      <c r="F2027" s="176"/>
      <c r="G2027" s="175"/>
      <c r="H2027" s="175"/>
      <c r="I2027" s="175"/>
      <c r="J2027" s="175"/>
      <c r="L2027" s="175"/>
      <c r="T2027" s="176"/>
      <c r="U2027" s="176"/>
      <c r="V2027" s="176"/>
      <c r="W2027" s="176"/>
      <c r="X2027" s="175"/>
      <c r="Y2027" s="175"/>
      <c r="Z2027" s="175"/>
      <c r="AA2027" s="175"/>
      <c r="AC2027" s="175"/>
      <c r="AL2027" s="106"/>
      <c r="AM2027" s="104"/>
      <c r="AN2027" s="104"/>
      <c r="AO2027" s="104"/>
      <c r="AP2027" s="104"/>
      <c r="AQ2027" s="104"/>
      <c r="AR2027" s="104"/>
      <c r="AS2027" s="104"/>
      <c r="AT2027" s="104"/>
      <c r="AU2027" s="104"/>
      <c r="AV2027" s="104"/>
    </row>
    <row r="2028" spans="3:48" x14ac:dyDescent="0.35">
      <c r="C2028" s="176"/>
      <c r="D2028" s="176"/>
      <c r="E2028" s="176"/>
      <c r="F2028" s="176"/>
      <c r="G2028" s="175"/>
      <c r="H2028" s="175"/>
      <c r="I2028" s="175"/>
      <c r="J2028" s="175"/>
      <c r="L2028" s="175"/>
      <c r="T2028" s="176"/>
      <c r="U2028" s="176"/>
      <c r="V2028" s="176"/>
      <c r="W2028" s="176"/>
      <c r="X2028" s="175"/>
      <c r="Y2028" s="175"/>
      <c r="Z2028" s="175"/>
      <c r="AA2028" s="175"/>
      <c r="AC2028" s="175"/>
      <c r="AL2028" s="106"/>
      <c r="AM2028" s="104"/>
      <c r="AN2028" s="104"/>
      <c r="AO2028" s="104"/>
      <c r="AP2028" s="104"/>
      <c r="AQ2028" s="104"/>
      <c r="AR2028" s="104"/>
      <c r="AS2028" s="104"/>
      <c r="AT2028" s="104"/>
      <c r="AU2028" s="104"/>
      <c r="AV2028" s="104"/>
    </row>
    <row r="2029" spans="3:48" x14ac:dyDescent="0.35">
      <c r="C2029" s="176"/>
      <c r="D2029" s="176"/>
      <c r="E2029" s="176"/>
      <c r="F2029" s="176"/>
      <c r="G2029" s="175"/>
      <c r="H2029" s="175"/>
      <c r="I2029" s="175"/>
      <c r="J2029" s="175"/>
      <c r="L2029" s="175"/>
      <c r="T2029" s="176"/>
      <c r="U2029" s="176"/>
      <c r="V2029" s="176"/>
      <c r="W2029" s="176"/>
      <c r="X2029" s="175"/>
      <c r="Y2029" s="175"/>
      <c r="Z2029" s="175"/>
      <c r="AA2029" s="175"/>
      <c r="AC2029" s="175"/>
      <c r="AL2029" s="106"/>
      <c r="AM2029" s="104"/>
      <c r="AN2029" s="104"/>
      <c r="AO2029" s="104"/>
      <c r="AP2029" s="104"/>
      <c r="AQ2029" s="104"/>
      <c r="AR2029" s="104"/>
      <c r="AS2029" s="104"/>
      <c r="AT2029" s="104"/>
      <c r="AU2029" s="104"/>
      <c r="AV2029" s="104"/>
    </row>
    <row r="2030" spans="3:48" x14ac:dyDescent="0.35">
      <c r="C2030" s="176"/>
      <c r="D2030" s="176"/>
      <c r="E2030" s="176"/>
      <c r="F2030" s="176"/>
      <c r="G2030" s="175"/>
      <c r="H2030" s="175"/>
      <c r="I2030" s="175"/>
      <c r="J2030" s="175"/>
      <c r="L2030" s="175"/>
      <c r="T2030" s="176"/>
      <c r="U2030" s="176"/>
      <c r="V2030" s="176"/>
      <c r="W2030" s="176"/>
      <c r="X2030" s="175"/>
      <c r="Y2030" s="175"/>
      <c r="Z2030" s="175"/>
      <c r="AA2030" s="175"/>
      <c r="AC2030" s="175"/>
      <c r="AL2030" s="106"/>
      <c r="AM2030" s="104"/>
      <c r="AN2030" s="104"/>
      <c r="AO2030" s="104"/>
      <c r="AP2030" s="104"/>
      <c r="AQ2030" s="104"/>
      <c r="AR2030" s="104"/>
      <c r="AS2030" s="104"/>
      <c r="AT2030" s="104"/>
      <c r="AU2030" s="104"/>
      <c r="AV2030" s="104"/>
    </row>
    <row r="2031" spans="3:48" x14ac:dyDescent="0.35">
      <c r="C2031" s="176"/>
      <c r="D2031" s="176"/>
      <c r="E2031" s="176"/>
      <c r="F2031" s="176"/>
      <c r="G2031" s="175"/>
      <c r="H2031" s="175"/>
      <c r="I2031" s="175"/>
      <c r="J2031" s="175"/>
      <c r="L2031" s="175"/>
      <c r="T2031" s="176"/>
      <c r="U2031" s="176"/>
      <c r="V2031" s="176"/>
      <c r="W2031" s="176"/>
      <c r="X2031" s="175"/>
      <c r="Y2031" s="175"/>
      <c r="Z2031" s="175"/>
      <c r="AA2031" s="175"/>
      <c r="AC2031" s="175"/>
      <c r="AL2031" s="106"/>
      <c r="AM2031" s="104"/>
      <c r="AN2031" s="104"/>
      <c r="AO2031" s="104"/>
      <c r="AP2031" s="104"/>
      <c r="AQ2031" s="104"/>
      <c r="AR2031" s="104"/>
      <c r="AS2031" s="104"/>
      <c r="AT2031" s="104"/>
      <c r="AU2031" s="104"/>
      <c r="AV2031" s="104"/>
    </row>
    <row r="2032" spans="3:48" x14ac:dyDescent="0.35">
      <c r="C2032" s="176"/>
      <c r="D2032" s="176"/>
      <c r="E2032" s="176"/>
      <c r="F2032" s="176"/>
      <c r="G2032" s="175"/>
      <c r="H2032" s="175"/>
      <c r="I2032" s="175"/>
      <c r="J2032" s="175"/>
      <c r="L2032" s="175"/>
      <c r="T2032" s="176"/>
      <c r="U2032" s="176"/>
      <c r="V2032" s="176"/>
      <c r="W2032" s="176"/>
      <c r="X2032" s="175"/>
      <c r="Y2032" s="175"/>
      <c r="Z2032" s="175"/>
      <c r="AA2032" s="175"/>
      <c r="AC2032" s="175"/>
      <c r="AL2032" s="106"/>
      <c r="AM2032" s="104"/>
      <c r="AN2032" s="104"/>
      <c r="AO2032" s="104"/>
      <c r="AP2032" s="104"/>
      <c r="AQ2032" s="104"/>
      <c r="AR2032" s="104"/>
      <c r="AS2032" s="104"/>
      <c r="AT2032" s="104"/>
      <c r="AU2032" s="104"/>
      <c r="AV2032" s="104"/>
    </row>
    <row r="2033" spans="3:48" x14ac:dyDescent="0.35">
      <c r="C2033" s="176"/>
      <c r="D2033" s="176"/>
      <c r="E2033" s="176"/>
      <c r="F2033" s="176"/>
      <c r="G2033" s="175"/>
      <c r="H2033" s="175"/>
      <c r="I2033" s="175"/>
      <c r="J2033" s="175"/>
      <c r="L2033" s="175"/>
      <c r="T2033" s="176"/>
      <c r="U2033" s="176"/>
      <c r="V2033" s="176"/>
      <c r="W2033" s="176"/>
      <c r="X2033" s="175"/>
      <c r="Y2033" s="175"/>
      <c r="Z2033" s="175"/>
      <c r="AA2033" s="175"/>
      <c r="AC2033" s="175"/>
      <c r="AL2033" s="106"/>
      <c r="AM2033" s="104"/>
      <c r="AN2033" s="104"/>
      <c r="AO2033" s="104"/>
      <c r="AP2033" s="104"/>
      <c r="AQ2033" s="104"/>
      <c r="AR2033" s="104"/>
      <c r="AS2033" s="104"/>
      <c r="AT2033" s="104"/>
      <c r="AU2033" s="104"/>
      <c r="AV2033" s="104"/>
    </row>
    <row r="2034" spans="3:48" x14ac:dyDescent="0.35">
      <c r="C2034" s="176"/>
      <c r="D2034" s="176"/>
      <c r="E2034" s="176"/>
      <c r="F2034" s="176"/>
      <c r="G2034" s="175"/>
      <c r="H2034" s="175"/>
      <c r="I2034" s="175"/>
      <c r="J2034" s="175"/>
      <c r="L2034" s="175"/>
      <c r="T2034" s="176"/>
      <c r="U2034" s="176"/>
      <c r="V2034" s="176"/>
      <c r="W2034" s="176"/>
      <c r="X2034" s="175"/>
      <c r="Y2034" s="175"/>
      <c r="Z2034" s="175"/>
      <c r="AA2034" s="175"/>
      <c r="AC2034" s="175"/>
      <c r="AL2034" s="106"/>
      <c r="AM2034" s="104"/>
      <c r="AN2034" s="104"/>
      <c r="AO2034" s="104"/>
      <c r="AP2034" s="104"/>
      <c r="AQ2034" s="104"/>
      <c r="AR2034" s="104"/>
      <c r="AS2034" s="104"/>
      <c r="AT2034" s="104"/>
      <c r="AU2034" s="104"/>
      <c r="AV2034" s="104"/>
    </row>
    <row r="2035" spans="3:48" x14ac:dyDescent="0.35">
      <c r="C2035" s="176"/>
      <c r="D2035" s="176"/>
      <c r="E2035" s="176"/>
      <c r="F2035" s="176"/>
      <c r="G2035" s="175"/>
      <c r="H2035" s="175"/>
      <c r="I2035" s="175"/>
      <c r="J2035" s="175"/>
      <c r="L2035" s="175"/>
      <c r="T2035" s="176"/>
      <c r="U2035" s="176"/>
      <c r="V2035" s="176"/>
      <c r="W2035" s="176"/>
      <c r="X2035" s="175"/>
      <c r="Y2035" s="175"/>
      <c r="Z2035" s="175"/>
      <c r="AA2035" s="175"/>
      <c r="AC2035" s="175"/>
      <c r="AL2035" s="106"/>
      <c r="AM2035" s="104"/>
      <c r="AN2035" s="104"/>
      <c r="AO2035" s="104"/>
      <c r="AP2035" s="104"/>
      <c r="AQ2035" s="104"/>
      <c r="AR2035" s="104"/>
      <c r="AS2035" s="104"/>
      <c r="AT2035" s="104"/>
      <c r="AU2035" s="104"/>
      <c r="AV2035" s="104"/>
    </row>
    <row r="2036" spans="3:48" x14ac:dyDescent="0.35">
      <c r="C2036" s="176"/>
      <c r="D2036" s="176"/>
      <c r="E2036" s="176"/>
      <c r="F2036" s="176"/>
      <c r="G2036" s="175"/>
      <c r="H2036" s="175"/>
      <c r="I2036" s="175"/>
      <c r="J2036" s="175"/>
      <c r="L2036" s="175"/>
      <c r="T2036" s="176"/>
      <c r="U2036" s="176"/>
      <c r="V2036" s="176"/>
      <c r="W2036" s="176"/>
      <c r="X2036" s="175"/>
      <c r="Y2036" s="175"/>
      <c r="Z2036" s="175"/>
      <c r="AA2036" s="175"/>
      <c r="AC2036" s="175"/>
      <c r="AL2036" s="106"/>
      <c r="AM2036" s="104"/>
      <c r="AN2036" s="104"/>
      <c r="AO2036" s="104"/>
      <c r="AP2036" s="104"/>
      <c r="AQ2036" s="104"/>
      <c r="AR2036" s="104"/>
      <c r="AS2036" s="104"/>
      <c r="AT2036" s="104"/>
      <c r="AU2036" s="104"/>
      <c r="AV2036" s="104"/>
    </row>
    <row r="2037" spans="3:48" x14ac:dyDescent="0.35">
      <c r="C2037" s="176"/>
      <c r="D2037" s="176"/>
      <c r="E2037" s="176"/>
      <c r="F2037" s="176"/>
      <c r="G2037" s="175"/>
      <c r="H2037" s="175"/>
      <c r="I2037" s="175"/>
      <c r="J2037" s="175"/>
      <c r="L2037" s="175"/>
      <c r="T2037" s="176"/>
      <c r="U2037" s="176"/>
      <c r="V2037" s="176"/>
      <c r="W2037" s="176"/>
      <c r="X2037" s="175"/>
      <c r="Y2037" s="175"/>
      <c r="Z2037" s="175"/>
      <c r="AA2037" s="175"/>
      <c r="AC2037" s="175"/>
      <c r="AL2037" s="106"/>
      <c r="AM2037" s="104"/>
      <c r="AN2037" s="104"/>
      <c r="AO2037" s="104"/>
      <c r="AP2037" s="104"/>
      <c r="AQ2037" s="104"/>
      <c r="AR2037" s="104"/>
      <c r="AS2037" s="104"/>
      <c r="AT2037" s="104"/>
      <c r="AU2037" s="104"/>
      <c r="AV2037" s="104"/>
    </row>
    <row r="2038" spans="3:48" x14ac:dyDescent="0.35">
      <c r="C2038" s="176"/>
      <c r="D2038" s="176"/>
      <c r="E2038" s="176"/>
      <c r="F2038" s="176"/>
      <c r="G2038" s="175"/>
      <c r="H2038" s="175"/>
      <c r="I2038" s="175"/>
      <c r="J2038" s="175"/>
      <c r="L2038" s="175"/>
      <c r="T2038" s="176"/>
      <c r="U2038" s="176"/>
      <c r="V2038" s="176"/>
      <c r="W2038" s="176"/>
      <c r="X2038" s="175"/>
      <c r="Y2038" s="175"/>
      <c r="Z2038" s="175"/>
      <c r="AA2038" s="175"/>
      <c r="AC2038" s="175"/>
      <c r="AL2038" s="106"/>
      <c r="AM2038" s="104"/>
      <c r="AN2038" s="104"/>
      <c r="AO2038" s="104"/>
      <c r="AP2038" s="104"/>
      <c r="AQ2038" s="104"/>
      <c r="AR2038" s="104"/>
      <c r="AS2038" s="104"/>
      <c r="AT2038" s="104"/>
      <c r="AU2038" s="104"/>
      <c r="AV2038" s="104"/>
    </row>
    <row r="2039" spans="3:48" x14ac:dyDescent="0.35">
      <c r="C2039" s="176"/>
      <c r="D2039" s="176"/>
      <c r="E2039" s="176"/>
      <c r="F2039" s="176"/>
      <c r="G2039" s="175"/>
      <c r="H2039" s="175"/>
      <c r="I2039" s="175"/>
      <c r="J2039" s="175"/>
      <c r="L2039" s="175"/>
      <c r="T2039" s="176"/>
      <c r="U2039" s="176"/>
      <c r="V2039" s="176"/>
      <c r="W2039" s="176"/>
      <c r="X2039" s="175"/>
      <c r="Y2039" s="175"/>
      <c r="Z2039" s="175"/>
      <c r="AA2039" s="175"/>
      <c r="AC2039" s="175"/>
      <c r="AL2039" s="106"/>
      <c r="AM2039" s="104"/>
      <c r="AN2039" s="104"/>
      <c r="AO2039" s="104"/>
      <c r="AP2039" s="104"/>
      <c r="AQ2039" s="104"/>
      <c r="AR2039" s="104"/>
      <c r="AS2039" s="104"/>
      <c r="AT2039" s="104"/>
      <c r="AU2039" s="104"/>
      <c r="AV2039" s="104"/>
    </row>
    <row r="2040" spans="3:48" x14ac:dyDescent="0.35">
      <c r="C2040" s="176"/>
      <c r="D2040" s="176"/>
      <c r="E2040" s="176"/>
      <c r="F2040" s="176"/>
      <c r="G2040" s="175"/>
      <c r="H2040" s="175"/>
      <c r="I2040" s="175"/>
      <c r="J2040" s="175"/>
      <c r="L2040" s="175"/>
      <c r="T2040" s="176"/>
      <c r="U2040" s="176"/>
      <c r="V2040" s="176"/>
      <c r="W2040" s="176"/>
      <c r="X2040" s="175"/>
      <c r="Y2040" s="175"/>
      <c r="Z2040" s="175"/>
      <c r="AA2040" s="175"/>
      <c r="AC2040" s="175"/>
      <c r="AL2040" s="106"/>
      <c r="AM2040" s="104"/>
      <c r="AN2040" s="104"/>
      <c r="AO2040" s="104"/>
      <c r="AP2040" s="104"/>
      <c r="AQ2040" s="104"/>
      <c r="AR2040" s="104"/>
      <c r="AS2040" s="104"/>
      <c r="AT2040" s="104"/>
      <c r="AU2040" s="104"/>
      <c r="AV2040" s="104"/>
    </row>
    <row r="2041" spans="3:48" x14ac:dyDescent="0.35">
      <c r="C2041" s="176"/>
      <c r="D2041" s="176"/>
      <c r="E2041" s="176"/>
      <c r="F2041" s="176"/>
      <c r="G2041" s="175"/>
      <c r="H2041" s="175"/>
      <c r="I2041" s="175"/>
      <c r="J2041" s="175"/>
      <c r="L2041" s="175"/>
      <c r="T2041" s="176"/>
      <c r="U2041" s="176"/>
      <c r="V2041" s="176"/>
      <c r="W2041" s="176"/>
      <c r="X2041" s="175"/>
      <c r="Y2041" s="175"/>
      <c r="Z2041" s="175"/>
      <c r="AA2041" s="175"/>
      <c r="AC2041" s="175"/>
      <c r="AL2041" s="106"/>
      <c r="AM2041" s="104"/>
      <c r="AN2041" s="104"/>
      <c r="AO2041" s="104"/>
      <c r="AP2041" s="104"/>
      <c r="AQ2041" s="104"/>
      <c r="AR2041" s="104"/>
      <c r="AS2041" s="104"/>
      <c r="AT2041" s="104"/>
      <c r="AU2041" s="104"/>
      <c r="AV2041" s="104"/>
    </row>
    <row r="2042" spans="3:48" x14ac:dyDescent="0.35">
      <c r="C2042" s="176"/>
      <c r="D2042" s="176"/>
      <c r="E2042" s="176"/>
      <c r="F2042" s="176"/>
      <c r="G2042" s="175"/>
      <c r="H2042" s="175"/>
      <c r="I2042" s="175"/>
      <c r="J2042" s="175"/>
      <c r="L2042" s="175"/>
      <c r="T2042" s="176"/>
      <c r="U2042" s="176"/>
      <c r="V2042" s="176"/>
      <c r="W2042" s="176"/>
      <c r="X2042" s="175"/>
      <c r="Y2042" s="175"/>
      <c r="Z2042" s="175"/>
      <c r="AA2042" s="175"/>
      <c r="AC2042" s="175"/>
      <c r="AL2042" s="106"/>
      <c r="AM2042" s="104"/>
      <c r="AN2042" s="104"/>
      <c r="AO2042" s="104"/>
      <c r="AP2042" s="104"/>
      <c r="AQ2042" s="104"/>
      <c r="AR2042" s="104"/>
      <c r="AS2042" s="104"/>
      <c r="AT2042" s="104"/>
      <c r="AU2042" s="104"/>
      <c r="AV2042" s="104"/>
    </row>
    <row r="2043" spans="3:48" x14ac:dyDescent="0.35">
      <c r="C2043" s="176"/>
      <c r="D2043" s="176"/>
      <c r="E2043" s="176"/>
      <c r="F2043" s="176"/>
      <c r="G2043" s="175"/>
      <c r="H2043" s="175"/>
      <c r="I2043" s="175"/>
      <c r="J2043" s="175"/>
      <c r="L2043" s="175"/>
      <c r="T2043" s="176"/>
      <c r="U2043" s="176"/>
      <c r="V2043" s="176"/>
      <c r="W2043" s="176"/>
      <c r="X2043" s="175"/>
      <c r="Y2043" s="175"/>
      <c r="Z2043" s="175"/>
      <c r="AA2043" s="175"/>
      <c r="AC2043" s="175"/>
      <c r="AL2043" s="106"/>
      <c r="AM2043" s="104"/>
      <c r="AN2043" s="104"/>
      <c r="AO2043" s="104"/>
      <c r="AP2043" s="104"/>
      <c r="AQ2043" s="104"/>
      <c r="AR2043" s="104"/>
      <c r="AS2043" s="104"/>
      <c r="AT2043" s="104"/>
      <c r="AU2043" s="104"/>
      <c r="AV2043" s="104"/>
    </row>
    <row r="2044" spans="3:48" x14ac:dyDescent="0.35">
      <c r="C2044" s="176"/>
      <c r="D2044" s="176"/>
      <c r="E2044" s="176"/>
      <c r="F2044" s="176"/>
      <c r="G2044" s="175"/>
      <c r="H2044" s="175"/>
      <c r="I2044" s="175"/>
      <c r="J2044" s="175"/>
      <c r="L2044" s="175"/>
      <c r="T2044" s="176"/>
      <c r="U2044" s="176"/>
      <c r="V2044" s="176"/>
      <c r="W2044" s="176"/>
      <c r="X2044" s="175"/>
      <c r="Y2044" s="175"/>
      <c r="Z2044" s="175"/>
      <c r="AA2044" s="175"/>
      <c r="AC2044" s="175"/>
      <c r="AL2044" s="106"/>
      <c r="AM2044" s="104"/>
      <c r="AN2044" s="104"/>
      <c r="AO2044" s="104"/>
      <c r="AP2044" s="104"/>
      <c r="AQ2044" s="104"/>
      <c r="AR2044" s="104"/>
      <c r="AS2044" s="104"/>
      <c r="AT2044" s="104"/>
      <c r="AU2044" s="104"/>
      <c r="AV2044" s="104"/>
    </row>
    <row r="2045" spans="3:48" x14ac:dyDescent="0.35">
      <c r="C2045" s="176"/>
      <c r="D2045" s="176"/>
      <c r="E2045" s="176"/>
      <c r="F2045" s="176"/>
      <c r="G2045" s="175"/>
      <c r="H2045" s="175"/>
      <c r="I2045" s="175"/>
      <c r="J2045" s="175"/>
      <c r="L2045" s="175"/>
      <c r="T2045" s="176"/>
      <c r="U2045" s="176"/>
      <c r="V2045" s="176"/>
      <c r="W2045" s="176"/>
      <c r="X2045" s="175"/>
      <c r="Y2045" s="175"/>
      <c r="Z2045" s="175"/>
      <c r="AA2045" s="175"/>
      <c r="AC2045" s="175"/>
      <c r="AL2045" s="106"/>
      <c r="AM2045" s="104"/>
      <c r="AN2045" s="104"/>
      <c r="AO2045" s="104"/>
      <c r="AP2045" s="104"/>
      <c r="AQ2045" s="104"/>
      <c r="AR2045" s="104"/>
      <c r="AS2045" s="104"/>
      <c r="AT2045" s="104"/>
      <c r="AU2045" s="104"/>
      <c r="AV2045" s="104"/>
    </row>
    <row r="2046" spans="3:48" x14ac:dyDescent="0.35">
      <c r="C2046" s="176"/>
      <c r="D2046" s="176"/>
      <c r="E2046" s="176"/>
      <c r="F2046" s="176"/>
      <c r="G2046" s="175"/>
      <c r="H2046" s="175"/>
      <c r="I2046" s="175"/>
      <c r="J2046" s="175"/>
      <c r="L2046" s="175"/>
      <c r="T2046" s="176"/>
      <c r="U2046" s="176"/>
      <c r="V2046" s="176"/>
      <c r="W2046" s="176"/>
      <c r="X2046" s="175"/>
      <c r="Y2046" s="175"/>
      <c r="Z2046" s="175"/>
      <c r="AA2046" s="175"/>
      <c r="AC2046" s="175"/>
      <c r="AL2046" s="106"/>
      <c r="AM2046" s="104"/>
      <c r="AN2046" s="104"/>
      <c r="AO2046" s="104"/>
      <c r="AP2046" s="104"/>
      <c r="AQ2046" s="104"/>
      <c r="AR2046" s="104"/>
      <c r="AS2046" s="104"/>
      <c r="AT2046" s="104"/>
      <c r="AU2046" s="104"/>
      <c r="AV2046" s="104"/>
    </row>
    <row r="2047" spans="3:48" x14ac:dyDescent="0.35">
      <c r="C2047" s="176"/>
      <c r="D2047" s="176"/>
      <c r="E2047" s="176"/>
      <c r="F2047" s="176"/>
      <c r="G2047" s="175"/>
      <c r="H2047" s="175"/>
      <c r="I2047" s="175"/>
      <c r="J2047" s="175"/>
      <c r="L2047" s="175"/>
      <c r="T2047" s="176"/>
      <c r="U2047" s="176"/>
      <c r="V2047" s="176"/>
      <c r="W2047" s="176"/>
      <c r="X2047" s="175"/>
      <c r="Y2047" s="175"/>
      <c r="Z2047" s="175"/>
      <c r="AA2047" s="175"/>
      <c r="AC2047" s="175"/>
      <c r="AL2047" s="106"/>
      <c r="AM2047" s="104"/>
      <c r="AN2047" s="104"/>
      <c r="AO2047" s="104"/>
      <c r="AP2047" s="104"/>
      <c r="AQ2047" s="104"/>
      <c r="AR2047" s="104"/>
      <c r="AS2047" s="104"/>
      <c r="AT2047" s="104"/>
      <c r="AU2047" s="104"/>
      <c r="AV2047" s="104"/>
    </row>
    <row r="2048" spans="3:48" x14ac:dyDescent="0.35">
      <c r="C2048" s="176"/>
      <c r="D2048" s="176"/>
      <c r="E2048" s="176"/>
      <c r="F2048" s="176"/>
      <c r="G2048" s="175"/>
      <c r="H2048" s="175"/>
      <c r="I2048" s="175"/>
      <c r="J2048" s="175"/>
      <c r="L2048" s="175"/>
      <c r="T2048" s="176"/>
      <c r="U2048" s="176"/>
      <c r="V2048" s="176"/>
      <c r="W2048" s="176"/>
      <c r="X2048" s="175"/>
      <c r="Y2048" s="175"/>
      <c r="Z2048" s="175"/>
      <c r="AA2048" s="175"/>
      <c r="AC2048" s="175"/>
      <c r="AL2048" s="106"/>
      <c r="AM2048" s="104"/>
      <c r="AN2048" s="104"/>
      <c r="AO2048" s="104"/>
      <c r="AP2048" s="104"/>
      <c r="AQ2048" s="104"/>
      <c r="AR2048" s="104"/>
      <c r="AS2048" s="104"/>
      <c r="AT2048" s="104"/>
      <c r="AU2048" s="104"/>
      <c r="AV2048" s="104"/>
    </row>
    <row r="2049" spans="3:48" x14ac:dyDescent="0.35">
      <c r="C2049" s="176"/>
      <c r="D2049" s="176"/>
      <c r="E2049" s="176"/>
      <c r="F2049" s="176"/>
      <c r="G2049" s="175"/>
      <c r="H2049" s="175"/>
      <c r="I2049" s="175"/>
      <c r="J2049" s="175"/>
      <c r="L2049" s="175"/>
      <c r="T2049" s="176"/>
      <c r="U2049" s="176"/>
      <c r="V2049" s="176"/>
      <c r="W2049" s="176"/>
      <c r="X2049" s="175"/>
      <c r="Y2049" s="175"/>
      <c r="Z2049" s="175"/>
      <c r="AA2049" s="175"/>
      <c r="AC2049" s="175"/>
      <c r="AL2049" s="106"/>
      <c r="AM2049" s="104"/>
      <c r="AN2049" s="104"/>
      <c r="AO2049" s="104"/>
      <c r="AP2049" s="104"/>
      <c r="AQ2049" s="104"/>
      <c r="AR2049" s="104"/>
      <c r="AS2049" s="104"/>
      <c r="AT2049" s="104"/>
      <c r="AU2049" s="104"/>
      <c r="AV2049" s="104"/>
    </row>
    <row r="2050" spans="3:48" x14ac:dyDescent="0.35">
      <c r="C2050" s="176"/>
      <c r="D2050" s="176"/>
      <c r="E2050" s="176"/>
      <c r="F2050" s="176"/>
      <c r="G2050" s="175"/>
      <c r="H2050" s="175"/>
      <c r="I2050" s="175"/>
      <c r="J2050" s="175"/>
      <c r="L2050" s="175"/>
      <c r="T2050" s="176"/>
      <c r="U2050" s="176"/>
      <c r="V2050" s="176"/>
      <c r="W2050" s="176"/>
      <c r="X2050" s="175"/>
      <c r="Y2050" s="175"/>
      <c r="Z2050" s="175"/>
      <c r="AA2050" s="175"/>
      <c r="AC2050" s="175"/>
      <c r="AL2050" s="106"/>
      <c r="AM2050" s="104"/>
      <c r="AN2050" s="104"/>
      <c r="AO2050" s="104"/>
      <c r="AP2050" s="104"/>
      <c r="AQ2050" s="104"/>
      <c r="AR2050" s="104"/>
      <c r="AS2050" s="104"/>
      <c r="AT2050" s="104"/>
      <c r="AU2050" s="104"/>
      <c r="AV2050" s="104"/>
    </row>
    <row r="2051" spans="3:48" x14ac:dyDescent="0.35">
      <c r="C2051" s="176"/>
      <c r="D2051" s="176"/>
      <c r="E2051" s="176"/>
      <c r="F2051" s="176"/>
      <c r="G2051" s="175"/>
      <c r="H2051" s="175"/>
      <c r="I2051" s="175"/>
      <c r="J2051" s="175"/>
      <c r="L2051" s="175"/>
      <c r="T2051" s="176"/>
      <c r="U2051" s="176"/>
      <c r="V2051" s="176"/>
      <c r="W2051" s="176"/>
      <c r="X2051" s="175"/>
      <c r="Y2051" s="175"/>
      <c r="Z2051" s="175"/>
      <c r="AA2051" s="175"/>
      <c r="AC2051" s="175"/>
      <c r="AL2051" s="106"/>
      <c r="AM2051" s="104"/>
      <c r="AN2051" s="104"/>
      <c r="AO2051" s="104"/>
      <c r="AP2051" s="104"/>
      <c r="AQ2051" s="104"/>
      <c r="AR2051" s="104"/>
      <c r="AS2051" s="104"/>
      <c r="AT2051" s="104"/>
      <c r="AU2051" s="104"/>
      <c r="AV2051" s="104"/>
    </row>
    <row r="2052" spans="3:48" x14ac:dyDescent="0.35">
      <c r="C2052" s="176"/>
      <c r="D2052" s="176"/>
      <c r="E2052" s="176"/>
      <c r="F2052" s="176"/>
      <c r="G2052" s="175"/>
      <c r="H2052" s="175"/>
      <c r="I2052" s="175"/>
      <c r="J2052" s="175"/>
      <c r="L2052" s="175"/>
      <c r="T2052" s="176"/>
      <c r="U2052" s="176"/>
      <c r="V2052" s="176"/>
      <c r="W2052" s="176"/>
      <c r="X2052" s="175"/>
      <c r="Y2052" s="175"/>
      <c r="Z2052" s="175"/>
      <c r="AA2052" s="175"/>
      <c r="AC2052" s="175"/>
      <c r="AL2052" s="106"/>
      <c r="AM2052" s="104"/>
      <c r="AN2052" s="104"/>
      <c r="AO2052" s="104"/>
      <c r="AP2052" s="104"/>
      <c r="AQ2052" s="104"/>
      <c r="AR2052" s="104"/>
      <c r="AS2052" s="104"/>
      <c r="AT2052" s="104"/>
      <c r="AU2052" s="104"/>
      <c r="AV2052" s="104"/>
    </row>
    <row r="2053" spans="3:48" x14ac:dyDescent="0.35">
      <c r="C2053" s="176"/>
      <c r="D2053" s="176"/>
      <c r="E2053" s="176"/>
      <c r="F2053" s="176"/>
      <c r="G2053" s="175"/>
      <c r="H2053" s="175"/>
      <c r="I2053" s="175"/>
      <c r="J2053" s="175"/>
      <c r="L2053" s="175"/>
      <c r="T2053" s="176"/>
      <c r="U2053" s="176"/>
      <c r="V2053" s="176"/>
      <c r="W2053" s="176"/>
      <c r="X2053" s="175"/>
      <c r="Y2053" s="175"/>
      <c r="Z2053" s="175"/>
      <c r="AA2053" s="175"/>
      <c r="AC2053" s="175"/>
      <c r="AL2053" s="106"/>
      <c r="AM2053" s="104"/>
      <c r="AN2053" s="104"/>
      <c r="AO2053" s="104"/>
      <c r="AP2053" s="104"/>
      <c r="AQ2053" s="104"/>
      <c r="AR2053" s="104"/>
      <c r="AS2053" s="104"/>
      <c r="AT2053" s="104"/>
      <c r="AU2053" s="104"/>
      <c r="AV2053" s="104"/>
    </row>
    <row r="2054" spans="3:48" x14ac:dyDescent="0.35">
      <c r="C2054" s="176"/>
      <c r="D2054" s="176"/>
      <c r="E2054" s="176"/>
      <c r="F2054" s="176"/>
      <c r="G2054" s="175"/>
      <c r="H2054" s="175"/>
      <c r="I2054" s="175"/>
      <c r="J2054" s="175"/>
      <c r="L2054" s="175"/>
      <c r="T2054" s="176"/>
      <c r="U2054" s="176"/>
      <c r="V2054" s="176"/>
      <c r="W2054" s="176"/>
      <c r="X2054" s="175"/>
      <c r="Y2054" s="175"/>
      <c r="Z2054" s="175"/>
      <c r="AA2054" s="175"/>
      <c r="AC2054" s="175"/>
      <c r="AL2054" s="106"/>
      <c r="AM2054" s="104"/>
      <c r="AN2054" s="104"/>
      <c r="AO2054" s="104"/>
      <c r="AP2054" s="104"/>
      <c r="AQ2054" s="104"/>
      <c r="AR2054" s="104"/>
      <c r="AS2054" s="104"/>
      <c r="AT2054" s="104"/>
      <c r="AU2054" s="104"/>
      <c r="AV2054" s="104"/>
    </row>
    <row r="2055" spans="3:48" x14ac:dyDescent="0.35">
      <c r="C2055" s="176"/>
      <c r="D2055" s="176"/>
      <c r="E2055" s="176"/>
      <c r="F2055" s="176"/>
      <c r="G2055" s="175"/>
      <c r="H2055" s="175"/>
      <c r="I2055" s="175"/>
      <c r="J2055" s="175"/>
      <c r="L2055" s="175"/>
      <c r="T2055" s="176"/>
      <c r="U2055" s="176"/>
      <c r="V2055" s="176"/>
      <c r="W2055" s="176"/>
      <c r="X2055" s="175"/>
      <c r="Y2055" s="175"/>
      <c r="Z2055" s="175"/>
      <c r="AA2055" s="175"/>
      <c r="AC2055" s="175"/>
      <c r="AL2055" s="106"/>
      <c r="AM2055" s="104"/>
      <c r="AN2055" s="104"/>
      <c r="AO2055" s="104"/>
      <c r="AP2055" s="104"/>
      <c r="AQ2055" s="104"/>
      <c r="AR2055" s="104"/>
      <c r="AS2055" s="104"/>
      <c r="AT2055" s="104"/>
      <c r="AU2055" s="104"/>
      <c r="AV2055" s="104"/>
    </row>
    <row r="2056" spans="3:48" x14ac:dyDescent="0.35">
      <c r="C2056" s="176"/>
      <c r="D2056" s="176"/>
      <c r="E2056" s="176"/>
      <c r="F2056" s="176"/>
      <c r="G2056" s="175"/>
      <c r="H2056" s="175"/>
      <c r="I2056" s="175"/>
      <c r="J2056" s="175"/>
      <c r="L2056" s="175"/>
      <c r="T2056" s="176"/>
      <c r="U2056" s="176"/>
      <c r="V2056" s="176"/>
      <c r="W2056" s="176"/>
      <c r="X2056" s="175"/>
      <c r="Y2056" s="175"/>
      <c r="Z2056" s="175"/>
      <c r="AA2056" s="175"/>
      <c r="AC2056" s="175"/>
      <c r="AL2056" s="106"/>
      <c r="AM2056" s="104"/>
      <c r="AN2056" s="104"/>
      <c r="AO2056" s="104"/>
      <c r="AP2056" s="104"/>
      <c r="AQ2056" s="104"/>
      <c r="AR2056" s="104"/>
      <c r="AS2056" s="104"/>
      <c r="AT2056" s="104"/>
      <c r="AU2056" s="104"/>
      <c r="AV2056" s="104"/>
    </row>
    <row r="2057" spans="3:48" x14ac:dyDescent="0.35">
      <c r="C2057" s="176"/>
      <c r="D2057" s="176"/>
      <c r="E2057" s="176"/>
      <c r="F2057" s="176"/>
      <c r="G2057" s="175"/>
      <c r="H2057" s="175"/>
      <c r="I2057" s="175"/>
      <c r="J2057" s="175"/>
      <c r="L2057" s="175"/>
      <c r="T2057" s="176"/>
      <c r="U2057" s="176"/>
      <c r="V2057" s="176"/>
      <c r="W2057" s="176"/>
      <c r="X2057" s="175"/>
      <c r="Y2057" s="175"/>
      <c r="Z2057" s="175"/>
      <c r="AA2057" s="175"/>
      <c r="AC2057" s="175"/>
      <c r="AL2057" s="106"/>
      <c r="AM2057" s="104"/>
      <c r="AN2057" s="104"/>
      <c r="AO2057" s="104"/>
      <c r="AP2057" s="104"/>
      <c r="AQ2057" s="104"/>
      <c r="AR2057" s="104"/>
      <c r="AS2057" s="104"/>
      <c r="AT2057" s="104"/>
      <c r="AU2057" s="104"/>
      <c r="AV2057" s="104"/>
    </row>
    <row r="2058" spans="3:48" x14ac:dyDescent="0.35">
      <c r="C2058" s="176"/>
      <c r="D2058" s="176"/>
      <c r="E2058" s="176"/>
      <c r="F2058" s="176"/>
      <c r="G2058" s="175"/>
      <c r="H2058" s="175"/>
      <c r="I2058" s="175"/>
      <c r="J2058" s="175"/>
      <c r="L2058" s="175"/>
      <c r="T2058" s="176"/>
      <c r="U2058" s="176"/>
      <c r="V2058" s="176"/>
      <c r="W2058" s="176"/>
      <c r="X2058" s="175"/>
      <c r="Y2058" s="175"/>
      <c r="Z2058" s="175"/>
      <c r="AA2058" s="175"/>
      <c r="AC2058" s="175"/>
      <c r="AL2058" s="106"/>
      <c r="AM2058" s="104"/>
      <c r="AN2058" s="104"/>
      <c r="AO2058" s="104"/>
      <c r="AP2058" s="104"/>
      <c r="AQ2058" s="104"/>
      <c r="AR2058" s="104"/>
      <c r="AS2058" s="104"/>
      <c r="AT2058" s="104"/>
      <c r="AU2058" s="104"/>
      <c r="AV2058" s="104"/>
    </row>
    <row r="2059" spans="3:48" x14ac:dyDescent="0.35">
      <c r="C2059" s="176"/>
      <c r="D2059" s="176"/>
      <c r="E2059" s="176"/>
      <c r="F2059" s="176"/>
      <c r="G2059" s="175"/>
      <c r="H2059" s="175"/>
      <c r="I2059" s="175"/>
      <c r="J2059" s="175"/>
      <c r="L2059" s="175"/>
      <c r="T2059" s="176"/>
      <c r="U2059" s="176"/>
      <c r="V2059" s="176"/>
      <c r="W2059" s="176"/>
      <c r="X2059" s="175"/>
      <c r="Y2059" s="175"/>
      <c r="Z2059" s="175"/>
      <c r="AA2059" s="175"/>
      <c r="AC2059" s="175"/>
      <c r="AL2059" s="106"/>
      <c r="AM2059" s="104"/>
      <c r="AN2059" s="104"/>
      <c r="AO2059" s="104"/>
      <c r="AP2059" s="104"/>
      <c r="AQ2059" s="104"/>
      <c r="AR2059" s="104"/>
      <c r="AS2059" s="104"/>
      <c r="AT2059" s="104"/>
      <c r="AU2059" s="104"/>
      <c r="AV2059" s="104"/>
    </row>
    <row r="2060" spans="3:48" x14ac:dyDescent="0.35">
      <c r="C2060" s="176"/>
      <c r="D2060" s="176"/>
      <c r="E2060" s="176"/>
      <c r="F2060" s="176"/>
      <c r="G2060" s="175"/>
      <c r="H2060" s="175"/>
      <c r="I2060" s="175"/>
      <c r="J2060" s="175"/>
      <c r="L2060" s="175"/>
      <c r="T2060" s="176"/>
      <c r="U2060" s="176"/>
      <c r="V2060" s="176"/>
      <c r="W2060" s="176"/>
      <c r="X2060" s="175"/>
      <c r="Y2060" s="175"/>
      <c r="Z2060" s="175"/>
      <c r="AA2060" s="175"/>
      <c r="AC2060" s="175"/>
      <c r="AL2060" s="106"/>
      <c r="AM2060" s="104"/>
      <c r="AN2060" s="104"/>
      <c r="AO2060" s="104"/>
      <c r="AP2060" s="104"/>
      <c r="AQ2060" s="104"/>
      <c r="AR2060" s="104"/>
      <c r="AS2060" s="104"/>
      <c r="AT2060" s="104"/>
      <c r="AU2060" s="104"/>
      <c r="AV2060" s="104"/>
    </row>
    <row r="2061" spans="3:48" x14ac:dyDescent="0.35">
      <c r="C2061" s="176"/>
      <c r="D2061" s="176"/>
      <c r="E2061" s="176"/>
      <c r="F2061" s="176"/>
      <c r="G2061" s="175"/>
      <c r="H2061" s="175"/>
      <c r="I2061" s="175"/>
      <c r="J2061" s="175"/>
      <c r="L2061" s="175"/>
      <c r="T2061" s="176"/>
      <c r="U2061" s="176"/>
      <c r="V2061" s="176"/>
      <c r="W2061" s="176"/>
      <c r="X2061" s="175"/>
      <c r="Y2061" s="175"/>
      <c r="Z2061" s="175"/>
      <c r="AA2061" s="175"/>
      <c r="AC2061" s="175"/>
      <c r="AL2061" s="106"/>
      <c r="AM2061" s="104"/>
      <c r="AN2061" s="104"/>
      <c r="AO2061" s="104"/>
      <c r="AP2061" s="104"/>
      <c r="AQ2061" s="104"/>
      <c r="AR2061" s="104"/>
      <c r="AS2061" s="104"/>
      <c r="AT2061" s="104"/>
      <c r="AU2061" s="104"/>
      <c r="AV2061" s="104"/>
    </row>
    <row r="2062" spans="3:48" x14ac:dyDescent="0.35">
      <c r="C2062" s="176"/>
      <c r="D2062" s="176"/>
      <c r="E2062" s="176"/>
      <c r="F2062" s="176"/>
      <c r="G2062" s="175"/>
      <c r="H2062" s="175"/>
      <c r="I2062" s="175"/>
      <c r="J2062" s="175"/>
      <c r="L2062" s="175"/>
      <c r="T2062" s="176"/>
      <c r="U2062" s="176"/>
      <c r="V2062" s="176"/>
      <c r="W2062" s="176"/>
      <c r="X2062" s="175"/>
      <c r="Y2062" s="175"/>
      <c r="Z2062" s="175"/>
      <c r="AA2062" s="175"/>
      <c r="AC2062" s="175"/>
      <c r="AL2062" s="106"/>
      <c r="AM2062" s="104"/>
      <c r="AN2062" s="104"/>
      <c r="AO2062" s="104"/>
      <c r="AP2062" s="104"/>
      <c r="AQ2062" s="104"/>
      <c r="AR2062" s="104"/>
      <c r="AS2062" s="104"/>
      <c r="AT2062" s="104"/>
      <c r="AU2062" s="104"/>
      <c r="AV2062" s="104"/>
    </row>
    <row r="2063" spans="3:48" x14ac:dyDescent="0.35">
      <c r="C2063" s="176"/>
      <c r="D2063" s="176"/>
      <c r="E2063" s="176"/>
      <c r="F2063" s="176"/>
      <c r="G2063" s="175"/>
      <c r="H2063" s="175"/>
      <c r="I2063" s="175"/>
      <c r="J2063" s="175"/>
      <c r="L2063" s="175"/>
      <c r="T2063" s="176"/>
      <c r="U2063" s="176"/>
      <c r="V2063" s="176"/>
      <c r="W2063" s="176"/>
      <c r="X2063" s="175"/>
      <c r="Y2063" s="175"/>
      <c r="Z2063" s="175"/>
      <c r="AA2063" s="175"/>
      <c r="AC2063" s="175"/>
      <c r="AL2063" s="106"/>
      <c r="AM2063" s="104"/>
      <c r="AN2063" s="104"/>
      <c r="AO2063" s="104"/>
      <c r="AP2063" s="104"/>
      <c r="AQ2063" s="104"/>
      <c r="AR2063" s="104"/>
      <c r="AS2063" s="104"/>
      <c r="AT2063" s="104"/>
      <c r="AU2063" s="104"/>
      <c r="AV2063" s="104"/>
    </row>
    <row r="2064" spans="3:48" x14ac:dyDescent="0.35">
      <c r="C2064" s="176"/>
      <c r="D2064" s="176"/>
      <c r="E2064" s="176"/>
      <c r="F2064" s="176"/>
      <c r="G2064" s="175"/>
      <c r="H2064" s="175"/>
      <c r="I2064" s="175"/>
      <c r="J2064" s="175"/>
      <c r="L2064" s="175"/>
      <c r="T2064" s="176"/>
      <c r="U2064" s="176"/>
      <c r="V2064" s="176"/>
      <c r="W2064" s="176"/>
      <c r="X2064" s="175"/>
      <c r="Y2064" s="175"/>
      <c r="Z2064" s="175"/>
      <c r="AA2064" s="175"/>
      <c r="AC2064" s="175"/>
      <c r="AL2064" s="106"/>
      <c r="AM2064" s="104"/>
      <c r="AN2064" s="104"/>
      <c r="AO2064" s="104"/>
      <c r="AP2064" s="104"/>
      <c r="AQ2064" s="104"/>
      <c r="AR2064" s="104"/>
      <c r="AS2064" s="104"/>
      <c r="AT2064" s="104"/>
      <c r="AU2064" s="104"/>
      <c r="AV2064" s="104"/>
    </row>
    <row r="2065" spans="3:48" x14ac:dyDescent="0.35">
      <c r="C2065" s="176"/>
      <c r="D2065" s="176"/>
      <c r="E2065" s="176"/>
      <c r="F2065" s="176"/>
      <c r="G2065" s="175"/>
      <c r="H2065" s="175"/>
      <c r="I2065" s="175"/>
      <c r="J2065" s="175"/>
      <c r="L2065" s="175"/>
      <c r="T2065" s="176"/>
      <c r="U2065" s="176"/>
      <c r="V2065" s="176"/>
      <c r="W2065" s="176"/>
      <c r="X2065" s="175"/>
      <c r="Y2065" s="175"/>
      <c r="Z2065" s="175"/>
      <c r="AA2065" s="175"/>
      <c r="AC2065" s="175"/>
      <c r="AL2065" s="106"/>
      <c r="AM2065" s="104"/>
      <c r="AN2065" s="104"/>
      <c r="AO2065" s="104"/>
      <c r="AP2065" s="104"/>
      <c r="AQ2065" s="104"/>
      <c r="AR2065" s="104"/>
      <c r="AS2065" s="104"/>
      <c r="AT2065" s="104"/>
      <c r="AU2065" s="104"/>
      <c r="AV2065" s="104"/>
    </row>
    <row r="2066" spans="3:48" x14ac:dyDescent="0.35">
      <c r="C2066" s="176"/>
      <c r="D2066" s="176"/>
      <c r="E2066" s="176"/>
      <c r="F2066" s="176"/>
      <c r="G2066" s="175"/>
      <c r="H2066" s="175"/>
      <c r="I2066" s="175"/>
      <c r="J2066" s="175"/>
      <c r="L2066" s="175"/>
      <c r="T2066" s="176"/>
      <c r="U2066" s="176"/>
      <c r="V2066" s="176"/>
      <c r="W2066" s="176"/>
      <c r="X2066" s="175"/>
      <c r="Y2066" s="175"/>
      <c r="Z2066" s="175"/>
      <c r="AA2066" s="175"/>
      <c r="AC2066" s="175"/>
      <c r="AL2066" s="106"/>
      <c r="AM2066" s="104"/>
      <c r="AN2066" s="104"/>
      <c r="AO2066" s="104"/>
      <c r="AP2066" s="104"/>
      <c r="AQ2066" s="104"/>
      <c r="AR2066" s="104"/>
      <c r="AS2066" s="104"/>
      <c r="AT2066" s="104"/>
      <c r="AU2066" s="104"/>
      <c r="AV2066" s="104"/>
    </row>
    <row r="2067" spans="3:48" x14ac:dyDescent="0.35">
      <c r="C2067" s="176"/>
      <c r="D2067" s="176"/>
      <c r="E2067" s="176"/>
      <c r="F2067" s="176"/>
      <c r="G2067" s="175"/>
      <c r="H2067" s="175"/>
      <c r="I2067" s="175"/>
      <c r="J2067" s="175"/>
      <c r="L2067" s="175"/>
      <c r="T2067" s="176"/>
      <c r="U2067" s="176"/>
      <c r="V2067" s="176"/>
      <c r="W2067" s="176"/>
      <c r="X2067" s="175"/>
      <c r="Y2067" s="175"/>
      <c r="Z2067" s="175"/>
      <c r="AA2067" s="175"/>
      <c r="AC2067" s="175"/>
      <c r="AL2067" s="106"/>
      <c r="AM2067" s="104"/>
      <c r="AN2067" s="104"/>
      <c r="AO2067" s="104"/>
      <c r="AP2067" s="104"/>
      <c r="AQ2067" s="104"/>
      <c r="AR2067" s="104"/>
      <c r="AS2067" s="104"/>
      <c r="AT2067" s="104"/>
      <c r="AU2067" s="104"/>
      <c r="AV2067" s="104"/>
    </row>
    <row r="2068" spans="3:48" x14ac:dyDescent="0.35">
      <c r="C2068" s="176"/>
      <c r="D2068" s="176"/>
      <c r="E2068" s="176"/>
      <c r="F2068" s="176"/>
      <c r="G2068" s="175"/>
      <c r="H2068" s="175"/>
      <c r="I2068" s="175"/>
      <c r="J2068" s="175"/>
      <c r="L2068" s="175"/>
      <c r="T2068" s="176"/>
      <c r="U2068" s="176"/>
      <c r="V2068" s="176"/>
      <c r="W2068" s="176"/>
      <c r="X2068" s="175"/>
      <c r="Y2068" s="175"/>
      <c r="Z2068" s="175"/>
      <c r="AA2068" s="175"/>
      <c r="AC2068" s="175"/>
      <c r="AL2068" s="106"/>
      <c r="AM2068" s="104"/>
      <c r="AN2068" s="104"/>
      <c r="AO2068" s="104"/>
      <c r="AP2068" s="104"/>
      <c r="AQ2068" s="104"/>
      <c r="AR2068" s="104"/>
      <c r="AS2068" s="104"/>
      <c r="AT2068" s="104"/>
      <c r="AU2068" s="104"/>
      <c r="AV2068" s="104"/>
    </row>
    <row r="2069" spans="3:48" x14ac:dyDescent="0.35">
      <c r="C2069" s="176"/>
      <c r="D2069" s="176"/>
      <c r="E2069" s="176"/>
      <c r="F2069" s="176"/>
      <c r="G2069" s="175"/>
      <c r="H2069" s="175"/>
      <c r="I2069" s="175"/>
      <c r="J2069" s="175"/>
      <c r="L2069" s="175"/>
      <c r="T2069" s="176"/>
      <c r="U2069" s="176"/>
      <c r="V2069" s="176"/>
      <c r="W2069" s="176"/>
      <c r="X2069" s="175"/>
      <c r="Y2069" s="175"/>
      <c r="Z2069" s="175"/>
      <c r="AA2069" s="175"/>
      <c r="AC2069" s="175"/>
      <c r="AL2069" s="106"/>
      <c r="AM2069" s="104"/>
      <c r="AN2069" s="104"/>
      <c r="AO2069" s="104"/>
      <c r="AP2069" s="104"/>
      <c r="AQ2069" s="104"/>
      <c r="AR2069" s="104"/>
      <c r="AS2069" s="104"/>
      <c r="AT2069" s="104"/>
      <c r="AU2069" s="104"/>
      <c r="AV2069" s="104"/>
    </row>
    <row r="2070" spans="3:48" x14ac:dyDescent="0.35">
      <c r="C2070" s="176"/>
      <c r="D2070" s="176"/>
      <c r="E2070" s="176"/>
      <c r="F2070" s="176"/>
      <c r="G2070" s="175"/>
      <c r="H2070" s="175"/>
      <c r="I2070" s="175"/>
      <c r="J2070" s="175"/>
      <c r="L2070" s="175"/>
      <c r="T2070" s="176"/>
      <c r="U2070" s="176"/>
      <c r="V2070" s="176"/>
      <c r="W2070" s="176"/>
      <c r="X2070" s="175"/>
      <c r="Y2070" s="175"/>
      <c r="Z2070" s="175"/>
      <c r="AA2070" s="175"/>
      <c r="AC2070" s="175"/>
      <c r="AL2070" s="106"/>
      <c r="AM2070" s="104"/>
      <c r="AN2070" s="104"/>
      <c r="AO2070" s="104"/>
      <c r="AP2070" s="104"/>
      <c r="AQ2070" s="104"/>
      <c r="AR2070" s="104"/>
      <c r="AS2070" s="104"/>
      <c r="AT2070" s="104"/>
      <c r="AU2070" s="104"/>
      <c r="AV2070" s="104"/>
    </row>
    <row r="2071" spans="3:48" x14ac:dyDescent="0.35">
      <c r="C2071" s="176"/>
      <c r="D2071" s="176"/>
      <c r="E2071" s="176"/>
      <c r="F2071" s="176"/>
      <c r="G2071" s="175"/>
      <c r="H2071" s="175"/>
      <c r="I2071" s="175"/>
      <c r="J2071" s="175"/>
      <c r="L2071" s="175"/>
      <c r="T2071" s="176"/>
      <c r="U2071" s="176"/>
      <c r="V2071" s="176"/>
      <c r="W2071" s="176"/>
      <c r="X2071" s="175"/>
      <c r="Y2071" s="175"/>
      <c r="Z2071" s="175"/>
      <c r="AA2071" s="175"/>
      <c r="AC2071" s="175"/>
      <c r="AL2071" s="106"/>
      <c r="AM2071" s="104"/>
      <c r="AN2071" s="104"/>
      <c r="AO2071" s="104"/>
      <c r="AP2071" s="104"/>
      <c r="AQ2071" s="104"/>
      <c r="AR2071" s="104"/>
      <c r="AS2071" s="104"/>
      <c r="AT2071" s="104"/>
      <c r="AU2071" s="104"/>
      <c r="AV2071" s="104"/>
    </row>
    <row r="2072" spans="3:48" x14ac:dyDescent="0.35">
      <c r="C2072" s="176"/>
      <c r="D2072" s="176"/>
      <c r="E2072" s="176"/>
      <c r="F2072" s="176"/>
      <c r="G2072" s="175"/>
      <c r="H2072" s="175"/>
      <c r="I2072" s="175"/>
      <c r="J2072" s="175"/>
      <c r="L2072" s="175"/>
      <c r="T2072" s="176"/>
      <c r="U2072" s="176"/>
      <c r="V2072" s="176"/>
      <c r="W2072" s="176"/>
      <c r="X2072" s="175"/>
      <c r="Y2072" s="175"/>
      <c r="Z2072" s="175"/>
      <c r="AA2072" s="175"/>
      <c r="AC2072" s="175"/>
      <c r="AL2072" s="106"/>
      <c r="AM2072" s="104"/>
      <c r="AN2072" s="104"/>
      <c r="AO2072" s="104"/>
      <c r="AP2072" s="104"/>
      <c r="AQ2072" s="104"/>
      <c r="AR2072" s="104"/>
      <c r="AS2072" s="104"/>
      <c r="AT2072" s="104"/>
      <c r="AU2072" s="104"/>
      <c r="AV2072" s="104"/>
    </row>
    <row r="2073" spans="3:48" x14ac:dyDescent="0.35">
      <c r="C2073" s="176"/>
      <c r="D2073" s="176"/>
      <c r="E2073" s="176"/>
      <c r="F2073" s="176"/>
      <c r="G2073" s="175"/>
      <c r="H2073" s="175"/>
      <c r="I2073" s="175"/>
      <c r="J2073" s="175"/>
      <c r="L2073" s="175"/>
      <c r="T2073" s="176"/>
      <c r="U2073" s="176"/>
      <c r="V2073" s="176"/>
      <c r="W2073" s="176"/>
      <c r="X2073" s="175"/>
      <c r="Y2073" s="175"/>
      <c r="Z2073" s="175"/>
      <c r="AA2073" s="175"/>
      <c r="AC2073" s="175"/>
      <c r="AL2073" s="106"/>
      <c r="AM2073" s="104"/>
      <c r="AN2073" s="104"/>
      <c r="AO2073" s="104"/>
      <c r="AP2073" s="104"/>
      <c r="AQ2073" s="104"/>
      <c r="AR2073" s="104"/>
      <c r="AS2073" s="104"/>
      <c r="AT2073" s="104"/>
      <c r="AU2073" s="104"/>
      <c r="AV2073" s="104"/>
    </row>
    <row r="2074" spans="3:48" x14ac:dyDescent="0.35">
      <c r="C2074" s="176"/>
      <c r="D2074" s="176"/>
      <c r="E2074" s="176"/>
      <c r="F2074" s="176"/>
      <c r="G2074" s="175"/>
      <c r="H2074" s="175"/>
      <c r="I2074" s="175"/>
      <c r="J2074" s="175"/>
      <c r="L2074" s="175"/>
      <c r="T2074" s="176"/>
      <c r="U2074" s="176"/>
      <c r="V2074" s="176"/>
      <c r="W2074" s="176"/>
      <c r="X2074" s="175"/>
      <c r="Y2074" s="175"/>
      <c r="Z2074" s="175"/>
      <c r="AA2074" s="175"/>
      <c r="AC2074" s="175"/>
      <c r="AL2074" s="106"/>
      <c r="AM2074" s="104"/>
      <c r="AN2074" s="104"/>
      <c r="AO2074" s="104"/>
      <c r="AP2074" s="104"/>
      <c r="AQ2074" s="104"/>
      <c r="AR2074" s="104"/>
      <c r="AS2074" s="104"/>
      <c r="AT2074" s="104"/>
      <c r="AU2074" s="104"/>
      <c r="AV2074" s="104"/>
    </row>
    <row r="2075" spans="3:48" x14ac:dyDescent="0.35">
      <c r="C2075" s="176"/>
      <c r="D2075" s="176"/>
      <c r="E2075" s="176"/>
      <c r="F2075" s="176"/>
      <c r="G2075" s="175"/>
      <c r="H2075" s="175"/>
      <c r="I2075" s="175"/>
      <c r="J2075" s="175"/>
      <c r="L2075" s="175"/>
      <c r="T2075" s="176"/>
      <c r="U2075" s="176"/>
      <c r="V2075" s="176"/>
      <c r="W2075" s="176"/>
      <c r="X2075" s="175"/>
      <c r="Y2075" s="175"/>
      <c r="Z2075" s="175"/>
      <c r="AA2075" s="175"/>
      <c r="AC2075" s="175"/>
      <c r="AL2075" s="106"/>
      <c r="AM2075" s="104"/>
      <c r="AN2075" s="104"/>
      <c r="AO2075" s="104"/>
      <c r="AP2075" s="104"/>
      <c r="AQ2075" s="104"/>
      <c r="AR2075" s="104"/>
      <c r="AS2075" s="104"/>
      <c r="AT2075" s="104"/>
      <c r="AU2075" s="104"/>
      <c r="AV2075" s="104"/>
    </row>
    <row r="2076" spans="3:48" x14ac:dyDescent="0.35">
      <c r="C2076" s="176"/>
      <c r="D2076" s="176"/>
      <c r="E2076" s="176"/>
      <c r="F2076" s="176"/>
      <c r="G2076" s="175"/>
      <c r="H2076" s="175"/>
      <c r="I2076" s="175"/>
      <c r="J2076" s="175"/>
      <c r="L2076" s="175"/>
      <c r="T2076" s="176"/>
      <c r="U2076" s="176"/>
      <c r="V2076" s="176"/>
      <c r="W2076" s="176"/>
      <c r="X2076" s="175"/>
      <c r="Y2076" s="175"/>
      <c r="Z2076" s="175"/>
      <c r="AA2076" s="175"/>
      <c r="AC2076" s="175"/>
      <c r="AL2076" s="106"/>
      <c r="AM2076" s="104"/>
      <c r="AN2076" s="104"/>
      <c r="AO2076" s="104"/>
      <c r="AP2076" s="104"/>
      <c r="AQ2076" s="104"/>
      <c r="AR2076" s="104"/>
      <c r="AS2076" s="104"/>
      <c r="AT2076" s="104"/>
      <c r="AU2076" s="104"/>
      <c r="AV2076" s="104"/>
    </row>
    <row r="2077" spans="3:48" x14ac:dyDescent="0.35">
      <c r="C2077" s="176"/>
      <c r="D2077" s="176"/>
      <c r="E2077" s="176"/>
      <c r="F2077" s="176"/>
      <c r="G2077" s="175"/>
      <c r="H2077" s="175"/>
      <c r="I2077" s="175"/>
      <c r="J2077" s="175"/>
      <c r="L2077" s="175"/>
      <c r="T2077" s="176"/>
      <c r="U2077" s="176"/>
      <c r="V2077" s="176"/>
      <c r="W2077" s="176"/>
      <c r="X2077" s="175"/>
      <c r="Y2077" s="175"/>
      <c r="Z2077" s="175"/>
      <c r="AA2077" s="175"/>
      <c r="AC2077" s="175"/>
      <c r="AL2077" s="106"/>
      <c r="AM2077" s="104"/>
      <c r="AN2077" s="104"/>
      <c r="AO2077" s="104"/>
      <c r="AP2077" s="104"/>
      <c r="AQ2077" s="104"/>
      <c r="AR2077" s="104"/>
      <c r="AS2077" s="104"/>
      <c r="AT2077" s="104"/>
      <c r="AU2077" s="104"/>
      <c r="AV2077" s="104"/>
    </row>
    <row r="2078" spans="3:48" x14ac:dyDescent="0.35">
      <c r="C2078" s="176"/>
      <c r="D2078" s="176"/>
      <c r="E2078" s="176"/>
      <c r="F2078" s="176"/>
      <c r="G2078" s="175"/>
      <c r="H2078" s="175"/>
      <c r="I2078" s="175"/>
      <c r="J2078" s="175"/>
      <c r="L2078" s="175"/>
      <c r="T2078" s="176"/>
      <c r="U2078" s="176"/>
      <c r="V2078" s="176"/>
      <c r="W2078" s="176"/>
      <c r="X2078" s="175"/>
      <c r="Y2078" s="175"/>
      <c r="Z2078" s="175"/>
      <c r="AA2078" s="175"/>
      <c r="AC2078" s="175"/>
      <c r="AL2078" s="106"/>
      <c r="AM2078" s="104"/>
      <c r="AN2078" s="104"/>
      <c r="AO2078" s="104"/>
      <c r="AP2078" s="104"/>
      <c r="AQ2078" s="104"/>
      <c r="AR2078" s="104"/>
      <c r="AS2078" s="104"/>
      <c r="AT2078" s="104"/>
      <c r="AU2078" s="104"/>
      <c r="AV2078" s="104"/>
    </row>
    <row r="2079" spans="3:48" x14ac:dyDescent="0.35">
      <c r="C2079" s="176"/>
      <c r="D2079" s="176"/>
      <c r="E2079" s="176"/>
      <c r="F2079" s="176"/>
      <c r="G2079" s="175"/>
      <c r="H2079" s="175"/>
      <c r="I2079" s="175"/>
      <c r="J2079" s="175"/>
      <c r="L2079" s="175"/>
      <c r="T2079" s="176"/>
      <c r="U2079" s="176"/>
      <c r="V2079" s="176"/>
      <c r="W2079" s="176"/>
      <c r="X2079" s="175"/>
      <c r="Y2079" s="175"/>
      <c r="Z2079" s="175"/>
      <c r="AA2079" s="175"/>
      <c r="AC2079" s="175"/>
      <c r="AL2079" s="106"/>
      <c r="AM2079" s="104"/>
      <c r="AN2079" s="104"/>
      <c r="AO2079" s="104"/>
      <c r="AP2079" s="104"/>
      <c r="AQ2079" s="104"/>
      <c r="AR2079" s="104"/>
      <c r="AS2079" s="104"/>
      <c r="AT2079" s="104"/>
      <c r="AU2079" s="104"/>
      <c r="AV2079" s="104"/>
    </row>
    <row r="2080" spans="3:48" x14ac:dyDescent="0.35">
      <c r="C2080" s="176"/>
      <c r="D2080" s="176"/>
      <c r="E2080" s="176"/>
      <c r="F2080" s="176"/>
      <c r="G2080" s="175"/>
      <c r="H2080" s="175"/>
      <c r="I2080" s="175"/>
      <c r="J2080" s="175"/>
      <c r="L2080" s="175"/>
      <c r="T2080" s="176"/>
      <c r="U2080" s="176"/>
      <c r="V2080" s="176"/>
      <c r="W2080" s="176"/>
      <c r="X2080" s="175"/>
      <c r="Y2080" s="175"/>
      <c r="Z2080" s="175"/>
      <c r="AA2080" s="175"/>
      <c r="AC2080" s="175"/>
      <c r="AL2080" s="106"/>
      <c r="AM2080" s="104"/>
      <c r="AN2080" s="104"/>
      <c r="AO2080" s="104"/>
      <c r="AP2080" s="104"/>
      <c r="AQ2080" s="104"/>
      <c r="AR2080" s="104"/>
      <c r="AS2080" s="104"/>
      <c r="AT2080" s="104"/>
      <c r="AU2080" s="104"/>
      <c r="AV2080" s="104"/>
    </row>
    <row r="2081" spans="3:48" x14ac:dyDescent="0.35">
      <c r="C2081" s="176"/>
      <c r="D2081" s="176"/>
      <c r="E2081" s="176"/>
      <c r="F2081" s="176"/>
      <c r="G2081" s="175"/>
      <c r="H2081" s="175"/>
      <c r="I2081" s="175"/>
      <c r="J2081" s="175"/>
      <c r="L2081" s="175"/>
      <c r="T2081" s="176"/>
      <c r="U2081" s="176"/>
      <c r="V2081" s="176"/>
      <c r="W2081" s="176"/>
      <c r="X2081" s="175"/>
      <c r="Y2081" s="175"/>
      <c r="Z2081" s="175"/>
      <c r="AA2081" s="175"/>
      <c r="AC2081" s="175"/>
      <c r="AL2081" s="106"/>
      <c r="AM2081" s="104"/>
      <c r="AN2081" s="104"/>
      <c r="AO2081" s="104"/>
      <c r="AP2081" s="104"/>
      <c r="AQ2081" s="104"/>
      <c r="AR2081" s="104"/>
      <c r="AS2081" s="104"/>
      <c r="AT2081" s="104"/>
      <c r="AU2081" s="104"/>
      <c r="AV2081" s="104"/>
    </row>
    <row r="2082" spans="3:48" x14ac:dyDescent="0.35">
      <c r="C2082" s="176"/>
      <c r="D2082" s="176"/>
      <c r="E2082" s="176"/>
      <c r="F2082" s="176"/>
      <c r="G2082" s="175"/>
      <c r="H2082" s="175"/>
      <c r="I2082" s="175"/>
      <c r="J2082" s="175"/>
      <c r="L2082" s="175"/>
      <c r="T2082" s="176"/>
      <c r="U2082" s="176"/>
      <c r="V2082" s="176"/>
      <c r="W2082" s="176"/>
      <c r="X2082" s="175"/>
      <c r="Y2082" s="175"/>
      <c r="Z2082" s="175"/>
      <c r="AA2082" s="175"/>
      <c r="AC2082" s="175"/>
      <c r="AL2082" s="106"/>
      <c r="AM2082" s="104"/>
      <c r="AN2082" s="104"/>
      <c r="AO2082" s="104"/>
      <c r="AP2082" s="104"/>
      <c r="AQ2082" s="104"/>
      <c r="AR2082" s="104"/>
      <c r="AS2082" s="104"/>
      <c r="AT2082" s="104"/>
      <c r="AU2082" s="104"/>
      <c r="AV2082" s="104"/>
    </row>
    <row r="2083" spans="3:48" x14ac:dyDescent="0.35">
      <c r="C2083" s="176"/>
      <c r="D2083" s="176"/>
      <c r="E2083" s="176"/>
      <c r="F2083" s="176"/>
      <c r="G2083" s="175"/>
      <c r="H2083" s="175"/>
      <c r="I2083" s="175"/>
      <c r="J2083" s="175"/>
      <c r="L2083" s="175"/>
      <c r="T2083" s="176"/>
      <c r="U2083" s="176"/>
      <c r="V2083" s="176"/>
      <c r="W2083" s="176"/>
      <c r="X2083" s="175"/>
      <c r="Y2083" s="175"/>
      <c r="Z2083" s="175"/>
      <c r="AA2083" s="175"/>
      <c r="AC2083" s="175"/>
      <c r="AL2083" s="106"/>
      <c r="AM2083" s="104"/>
      <c r="AN2083" s="104"/>
      <c r="AO2083" s="104"/>
      <c r="AP2083" s="104"/>
      <c r="AQ2083" s="104"/>
      <c r="AR2083" s="104"/>
      <c r="AS2083" s="104"/>
      <c r="AT2083" s="104"/>
      <c r="AU2083" s="104"/>
      <c r="AV2083" s="104"/>
    </row>
    <row r="2084" spans="3:48" x14ac:dyDescent="0.35">
      <c r="C2084" s="176"/>
      <c r="D2084" s="176"/>
      <c r="E2084" s="176"/>
      <c r="F2084" s="176"/>
      <c r="G2084" s="175"/>
      <c r="H2084" s="175"/>
      <c r="I2084" s="175"/>
      <c r="J2084" s="175"/>
      <c r="L2084" s="175"/>
      <c r="T2084" s="176"/>
      <c r="U2084" s="176"/>
      <c r="V2084" s="176"/>
      <c r="W2084" s="176"/>
      <c r="X2084" s="175"/>
      <c r="Y2084" s="175"/>
      <c r="Z2084" s="175"/>
      <c r="AA2084" s="175"/>
      <c r="AC2084" s="175"/>
      <c r="AL2084" s="106"/>
      <c r="AM2084" s="104"/>
      <c r="AN2084" s="104"/>
      <c r="AO2084" s="104"/>
      <c r="AP2084" s="104"/>
      <c r="AQ2084" s="104"/>
      <c r="AR2084" s="104"/>
      <c r="AS2084" s="104"/>
      <c r="AT2084" s="104"/>
      <c r="AU2084" s="104"/>
      <c r="AV2084" s="104"/>
    </row>
    <row r="2085" spans="3:48" x14ac:dyDescent="0.35">
      <c r="C2085" s="176"/>
      <c r="D2085" s="176"/>
      <c r="E2085" s="176"/>
      <c r="F2085" s="176"/>
      <c r="G2085" s="175"/>
      <c r="H2085" s="175"/>
      <c r="I2085" s="175"/>
      <c r="J2085" s="175"/>
      <c r="L2085" s="175"/>
      <c r="T2085" s="176"/>
      <c r="U2085" s="176"/>
      <c r="V2085" s="176"/>
      <c r="W2085" s="176"/>
      <c r="X2085" s="175"/>
      <c r="Y2085" s="175"/>
      <c r="Z2085" s="175"/>
      <c r="AA2085" s="175"/>
      <c r="AC2085" s="175"/>
      <c r="AL2085" s="106"/>
      <c r="AM2085" s="104"/>
      <c r="AN2085" s="104"/>
      <c r="AO2085" s="104"/>
      <c r="AP2085" s="104"/>
      <c r="AQ2085" s="104"/>
      <c r="AR2085" s="104"/>
      <c r="AS2085" s="104"/>
      <c r="AT2085" s="104"/>
      <c r="AU2085" s="104"/>
      <c r="AV2085" s="104"/>
    </row>
    <row r="2086" spans="3:48" x14ac:dyDescent="0.35">
      <c r="C2086" s="176"/>
      <c r="D2086" s="176"/>
      <c r="E2086" s="176"/>
      <c r="F2086" s="176"/>
      <c r="G2086" s="175"/>
      <c r="H2086" s="175"/>
      <c r="I2086" s="175"/>
      <c r="J2086" s="175"/>
      <c r="L2086" s="175"/>
      <c r="T2086" s="176"/>
      <c r="U2086" s="176"/>
      <c r="V2086" s="176"/>
      <c r="W2086" s="176"/>
      <c r="X2086" s="175"/>
      <c r="Y2086" s="175"/>
      <c r="Z2086" s="175"/>
      <c r="AA2086" s="175"/>
      <c r="AC2086" s="175"/>
      <c r="AL2086" s="106"/>
      <c r="AM2086" s="104"/>
      <c r="AN2086" s="104"/>
      <c r="AO2086" s="104"/>
      <c r="AP2086" s="104"/>
      <c r="AQ2086" s="104"/>
      <c r="AR2086" s="104"/>
      <c r="AS2086" s="104"/>
      <c r="AT2086" s="104"/>
      <c r="AU2086" s="104"/>
      <c r="AV2086" s="104"/>
    </row>
    <row r="2087" spans="3:48" x14ac:dyDescent="0.35">
      <c r="C2087" s="176"/>
      <c r="D2087" s="176"/>
      <c r="E2087" s="176"/>
      <c r="F2087" s="176"/>
      <c r="G2087" s="175"/>
      <c r="H2087" s="175"/>
      <c r="I2087" s="175"/>
      <c r="J2087" s="175"/>
      <c r="L2087" s="175"/>
      <c r="T2087" s="176"/>
      <c r="U2087" s="176"/>
      <c r="V2087" s="176"/>
      <c r="W2087" s="176"/>
      <c r="X2087" s="175"/>
      <c r="Y2087" s="175"/>
      <c r="Z2087" s="175"/>
      <c r="AA2087" s="175"/>
      <c r="AC2087" s="175"/>
      <c r="AL2087" s="106"/>
      <c r="AM2087" s="104"/>
      <c r="AN2087" s="104"/>
      <c r="AO2087" s="104"/>
      <c r="AP2087" s="104"/>
      <c r="AQ2087" s="104"/>
      <c r="AR2087" s="104"/>
      <c r="AS2087" s="104"/>
      <c r="AT2087" s="104"/>
      <c r="AU2087" s="104"/>
      <c r="AV2087" s="104"/>
    </row>
    <row r="2088" spans="3:48" x14ac:dyDescent="0.35">
      <c r="C2088" s="176"/>
      <c r="D2088" s="176"/>
      <c r="E2088" s="176"/>
      <c r="F2088" s="176"/>
      <c r="G2088" s="175"/>
      <c r="H2088" s="175"/>
      <c r="I2088" s="175"/>
      <c r="J2088" s="175"/>
      <c r="L2088" s="175"/>
      <c r="T2088" s="176"/>
      <c r="U2088" s="176"/>
      <c r="V2088" s="176"/>
      <c r="W2088" s="176"/>
      <c r="X2088" s="175"/>
      <c r="Y2088" s="175"/>
      <c r="Z2088" s="175"/>
      <c r="AA2088" s="175"/>
      <c r="AC2088" s="175"/>
      <c r="AL2088" s="106"/>
      <c r="AM2088" s="104"/>
      <c r="AN2088" s="104"/>
      <c r="AO2088" s="104"/>
      <c r="AP2088" s="104"/>
      <c r="AQ2088" s="104"/>
      <c r="AR2088" s="104"/>
      <c r="AS2088" s="104"/>
      <c r="AT2088" s="104"/>
      <c r="AU2088" s="104"/>
      <c r="AV2088" s="104"/>
    </row>
    <row r="2089" spans="3:48" x14ac:dyDescent="0.35">
      <c r="C2089" s="176"/>
      <c r="D2089" s="176"/>
      <c r="E2089" s="176"/>
      <c r="F2089" s="176"/>
      <c r="G2089" s="175"/>
      <c r="H2089" s="175"/>
      <c r="I2089" s="175"/>
      <c r="J2089" s="175"/>
      <c r="L2089" s="175"/>
      <c r="T2089" s="176"/>
      <c r="U2089" s="176"/>
      <c r="V2089" s="176"/>
      <c r="W2089" s="176"/>
      <c r="X2089" s="175"/>
      <c r="Y2089" s="175"/>
      <c r="Z2089" s="175"/>
      <c r="AA2089" s="175"/>
      <c r="AC2089" s="175"/>
      <c r="AL2089" s="106"/>
      <c r="AM2089" s="104"/>
      <c r="AN2089" s="104"/>
      <c r="AO2089" s="104"/>
      <c r="AP2089" s="104"/>
      <c r="AQ2089" s="104"/>
      <c r="AR2089" s="104"/>
      <c r="AS2089" s="104"/>
      <c r="AT2089" s="104"/>
      <c r="AU2089" s="104"/>
      <c r="AV2089" s="104"/>
    </row>
    <row r="2090" spans="3:48" x14ac:dyDescent="0.35">
      <c r="C2090" s="176"/>
      <c r="D2090" s="176"/>
      <c r="E2090" s="176"/>
      <c r="F2090" s="176"/>
      <c r="G2090" s="175"/>
      <c r="H2090" s="175"/>
      <c r="I2090" s="175"/>
      <c r="J2090" s="175"/>
      <c r="L2090" s="175"/>
      <c r="T2090" s="176"/>
      <c r="U2090" s="176"/>
      <c r="V2090" s="176"/>
      <c r="W2090" s="176"/>
      <c r="X2090" s="175"/>
      <c r="Y2090" s="175"/>
      <c r="Z2090" s="175"/>
      <c r="AA2090" s="175"/>
      <c r="AC2090" s="175"/>
      <c r="AL2090" s="106"/>
      <c r="AM2090" s="104"/>
      <c r="AN2090" s="104"/>
      <c r="AO2090" s="104"/>
      <c r="AP2090" s="104"/>
      <c r="AQ2090" s="104"/>
      <c r="AR2090" s="104"/>
      <c r="AS2090" s="104"/>
      <c r="AT2090" s="104"/>
      <c r="AU2090" s="104"/>
      <c r="AV2090" s="104"/>
    </row>
    <row r="2091" spans="3:48" x14ac:dyDescent="0.35">
      <c r="C2091" s="176"/>
      <c r="D2091" s="176"/>
      <c r="E2091" s="176"/>
      <c r="F2091" s="176"/>
      <c r="G2091" s="175"/>
      <c r="H2091" s="175"/>
      <c r="I2091" s="175"/>
      <c r="J2091" s="175"/>
      <c r="L2091" s="175"/>
      <c r="T2091" s="176"/>
      <c r="U2091" s="176"/>
      <c r="V2091" s="176"/>
      <c r="W2091" s="176"/>
      <c r="X2091" s="175"/>
      <c r="Y2091" s="175"/>
      <c r="Z2091" s="175"/>
      <c r="AA2091" s="175"/>
      <c r="AC2091" s="175"/>
      <c r="AL2091" s="106"/>
      <c r="AM2091" s="104"/>
      <c r="AN2091" s="104"/>
      <c r="AO2091" s="104"/>
      <c r="AP2091" s="104"/>
      <c r="AQ2091" s="104"/>
      <c r="AR2091" s="104"/>
      <c r="AS2091" s="104"/>
      <c r="AT2091" s="104"/>
      <c r="AU2091" s="104"/>
      <c r="AV2091" s="104"/>
    </row>
    <row r="2092" spans="3:48" x14ac:dyDescent="0.35">
      <c r="C2092" s="176"/>
      <c r="D2092" s="176"/>
      <c r="E2092" s="176"/>
      <c r="F2092" s="176"/>
      <c r="G2092" s="175"/>
      <c r="H2092" s="175"/>
      <c r="I2092" s="175"/>
      <c r="J2092" s="175"/>
      <c r="L2092" s="175"/>
      <c r="T2092" s="176"/>
      <c r="U2092" s="176"/>
      <c r="V2092" s="176"/>
      <c r="W2092" s="176"/>
      <c r="X2092" s="175"/>
      <c r="Y2092" s="175"/>
      <c r="Z2092" s="175"/>
      <c r="AA2092" s="175"/>
      <c r="AC2092" s="175"/>
      <c r="AL2092" s="106"/>
      <c r="AM2092" s="104"/>
      <c r="AN2092" s="104"/>
      <c r="AO2092" s="104"/>
      <c r="AP2092" s="104"/>
      <c r="AQ2092" s="104"/>
      <c r="AR2092" s="104"/>
      <c r="AS2092" s="104"/>
      <c r="AT2092" s="104"/>
      <c r="AU2092" s="104"/>
      <c r="AV2092" s="104"/>
    </row>
    <row r="2093" spans="3:48" x14ac:dyDescent="0.35">
      <c r="C2093" s="176"/>
      <c r="D2093" s="176"/>
      <c r="E2093" s="176"/>
      <c r="F2093" s="176"/>
      <c r="G2093" s="175"/>
      <c r="H2093" s="175"/>
      <c r="I2093" s="175"/>
      <c r="J2093" s="175"/>
      <c r="L2093" s="175"/>
      <c r="T2093" s="176"/>
      <c r="U2093" s="176"/>
      <c r="V2093" s="176"/>
      <c r="W2093" s="176"/>
      <c r="X2093" s="175"/>
      <c r="Y2093" s="175"/>
      <c r="Z2093" s="175"/>
      <c r="AA2093" s="175"/>
      <c r="AC2093" s="175"/>
      <c r="AL2093" s="106"/>
      <c r="AM2093" s="104"/>
      <c r="AN2093" s="104"/>
      <c r="AO2093" s="104"/>
      <c r="AP2093" s="104"/>
      <c r="AQ2093" s="104"/>
      <c r="AR2093" s="104"/>
      <c r="AS2093" s="104"/>
      <c r="AT2093" s="104"/>
      <c r="AU2093" s="104"/>
      <c r="AV2093" s="104"/>
    </row>
    <row r="2094" spans="3:48" x14ac:dyDescent="0.35">
      <c r="C2094" s="176"/>
      <c r="D2094" s="176"/>
      <c r="E2094" s="176"/>
      <c r="F2094" s="176"/>
      <c r="G2094" s="175"/>
      <c r="H2094" s="175"/>
      <c r="I2094" s="175"/>
      <c r="J2094" s="175"/>
      <c r="L2094" s="175"/>
      <c r="T2094" s="176"/>
      <c r="U2094" s="176"/>
      <c r="V2094" s="176"/>
      <c r="W2094" s="176"/>
      <c r="X2094" s="175"/>
      <c r="Y2094" s="175"/>
      <c r="Z2094" s="175"/>
      <c r="AA2094" s="175"/>
      <c r="AC2094" s="175"/>
      <c r="AL2094" s="106"/>
      <c r="AM2094" s="104"/>
      <c r="AN2094" s="104"/>
      <c r="AO2094" s="104"/>
      <c r="AP2094" s="104"/>
      <c r="AQ2094" s="104"/>
      <c r="AR2094" s="104"/>
      <c r="AS2094" s="104"/>
      <c r="AT2094" s="104"/>
      <c r="AU2094" s="104"/>
      <c r="AV2094" s="104"/>
    </row>
    <row r="2095" spans="3:48" x14ac:dyDescent="0.35">
      <c r="C2095" s="176"/>
      <c r="D2095" s="176"/>
      <c r="E2095" s="176"/>
      <c r="F2095" s="176"/>
      <c r="G2095" s="175"/>
      <c r="H2095" s="175"/>
      <c r="I2095" s="175"/>
      <c r="J2095" s="175"/>
      <c r="L2095" s="175"/>
      <c r="T2095" s="176"/>
      <c r="U2095" s="176"/>
      <c r="V2095" s="176"/>
      <c r="W2095" s="176"/>
      <c r="X2095" s="175"/>
      <c r="Y2095" s="175"/>
      <c r="Z2095" s="175"/>
      <c r="AA2095" s="175"/>
      <c r="AC2095" s="175"/>
      <c r="AL2095" s="106"/>
      <c r="AM2095" s="104"/>
      <c r="AN2095" s="104"/>
      <c r="AO2095" s="104"/>
      <c r="AP2095" s="104"/>
      <c r="AQ2095" s="104"/>
      <c r="AR2095" s="104"/>
      <c r="AS2095" s="104"/>
      <c r="AT2095" s="104"/>
      <c r="AU2095" s="104"/>
      <c r="AV2095" s="104"/>
    </row>
    <row r="2096" spans="3:48" x14ac:dyDescent="0.35">
      <c r="C2096" s="176"/>
      <c r="D2096" s="176"/>
      <c r="E2096" s="176"/>
      <c r="F2096" s="176"/>
      <c r="G2096" s="175"/>
      <c r="H2096" s="175"/>
      <c r="I2096" s="175"/>
      <c r="J2096" s="175"/>
      <c r="L2096" s="175"/>
      <c r="T2096" s="176"/>
      <c r="U2096" s="176"/>
      <c r="V2096" s="176"/>
      <c r="W2096" s="176"/>
      <c r="X2096" s="175"/>
      <c r="Y2096" s="175"/>
      <c r="Z2096" s="175"/>
      <c r="AA2096" s="175"/>
      <c r="AC2096" s="175"/>
      <c r="AL2096" s="106"/>
      <c r="AM2096" s="104"/>
      <c r="AN2096" s="104"/>
      <c r="AO2096" s="104"/>
      <c r="AP2096" s="104"/>
      <c r="AQ2096" s="104"/>
      <c r="AR2096" s="104"/>
      <c r="AS2096" s="104"/>
      <c r="AT2096" s="104"/>
      <c r="AU2096" s="104"/>
      <c r="AV2096" s="104"/>
    </row>
    <row r="2097" spans="3:48" x14ac:dyDescent="0.35">
      <c r="C2097" s="176"/>
      <c r="D2097" s="176"/>
      <c r="E2097" s="176"/>
      <c r="F2097" s="176"/>
      <c r="G2097" s="175"/>
      <c r="H2097" s="175"/>
      <c r="I2097" s="175"/>
      <c r="J2097" s="175"/>
      <c r="L2097" s="175"/>
      <c r="T2097" s="176"/>
      <c r="U2097" s="176"/>
      <c r="V2097" s="176"/>
      <c r="W2097" s="176"/>
      <c r="X2097" s="175"/>
      <c r="Y2097" s="175"/>
      <c r="Z2097" s="175"/>
      <c r="AA2097" s="175"/>
      <c r="AC2097" s="175"/>
      <c r="AL2097" s="106"/>
      <c r="AM2097" s="104"/>
      <c r="AN2097" s="104"/>
      <c r="AO2097" s="104"/>
      <c r="AP2097" s="104"/>
      <c r="AQ2097" s="104"/>
      <c r="AR2097" s="104"/>
      <c r="AS2097" s="104"/>
      <c r="AT2097" s="104"/>
      <c r="AU2097" s="104"/>
      <c r="AV2097" s="104"/>
    </row>
    <row r="2098" spans="3:48" x14ac:dyDescent="0.35">
      <c r="C2098" s="176"/>
      <c r="D2098" s="176"/>
      <c r="E2098" s="176"/>
      <c r="F2098" s="176"/>
      <c r="G2098" s="175"/>
      <c r="H2098" s="175"/>
      <c r="I2098" s="175"/>
      <c r="J2098" s="175"/>
      <c r="L2098" s="175"/>
      <c r="T2098" s="176"/>
      <c r="U2098" s="176"/>
      <c r="V2098" s="176"/>
      <c r="W2098" s="176"/>
      <c r="X2098" s="175"/>
      <c r="Y2098" s="175"/>
      <c r="Z2098" s="175"/>
      <c r="AA2098" s="175"/>
      <c r="AC2098" s="175"/>
      <c r="AL2098" s="106"/>
      <c r="AM2098" s="104"/>
      <c r="AN2098" s="104"/>
      <c r="AO2098" s="104"/>
      <c r="AP2098" s="104"/>
      <c r="AQ2098" s="104"/>
      <c r="AR2098" s="104"/>
      <c r="AS2098" s="104"/>
      <c r="AT2098" s="104"/>
      <c r="AU2098" s="104"/>
      <c r="AV2098" s="104"/>
    </row>
    <row r="2099" spans="3:48" x14ac:dyDescent="0.35">
      <c r="C2099" s="176"/>
      <c r="D2099" s="176"/>
      <c r="E2099" s="176"/>
      <c r="F2099" s="176"/>
      <c r="G2099" s="175"/>
      <c r="H2099" s="175"/>
      <c r="I2099" s="175"/>
      <c r="J2099" s="175"/>
      <c r="L2099" s="175"/>
      <c r="T2099" s="176"/>
      <c r="U2099" s="176"/>
      <c r="V2099" s="176"/>
      <c r="W2099" s="176"/>
      <c r="X2099" s="175"/>
      <c r="Y2099" s="175"/>
      <c r="Z2099" s="175"/>
      <c r="AA2099" s="175"/>
      <c r="AC2099" s="175"/>
      <c r="AL2099" s="106"/>
      <c r="AM2099" s="104"/>
      <c r="AN2099" s="104"/>
      <c r="AO2099" s="104"/>
      <c r="AP2099" s="104"/>
      <c r="AQ2099" s="104"/>
      <c r="AR2099" s="104"/>
      <c r="AS2099" s="104"/>
      <c r="AT2099" s="104"/>
      <c r="AU2099" s="104"/>
      <c r="AV2099" s="104"/>
    </row>
    <row r="2100" spans="3:48" x14ac:dyDescent="0.35">
      <c r="C2100" s="176"/>
      <c r="D2100" s="176"/>
      <c r="E2100" s="176"/>
      <c r="F2100" s="176"/>
      <c r="G2100" s="175"/>
      <c r="H2100" s="175"/>
      <c r="I2100" s="175"/>
      <c r="J2100" s="175"/>
      <c r="L2100" s="175"/>
      <c r="T2100" s="176"/>
      <c r="U2100" s="176"/>
      <c r="V2100" s="176"/>
      <c r="W2100" s="176"/>
      <c r="X2100" s="175"/>
      <c r="Y2100" s="175"/>
      <c r="Z2100" s="175"/>
      <c r="AA2100" s="175"/>
      <c r="AC2100" s="175"/>
      <c r="AL2100" s="106"/>
      <c r="AM2100" s="104"/>
      <c r="AN2100" s="104"/>
      <c r="AO2100" s="104"/>
      <c r="AP2100" s="104"/>
      <c r="AQ2100" s="104"/>
      <c r="AR2100" s="104"/>
      <c r="AS2100" s="104"/>
      <c r="AT2100" s="104"/>
      <c r="AU2100" s="104"/>
      <c r="AV2100" s="104"/>
    </row>
    <row r="2101" spans="3:48" x14ac:dyDescent="0.35">
      <c r="C2101" s="176"/>
      <c r="D2101" s="176"/>
      <c r="E2101" s="176"/>
      <c r="F2101" s="176"/>
      <c r="G2101" s="175"/>
      <c r="H2101" s="175"/>
      <c r="I2101" s="175"/>
      <c r="J2101" s="175"/>
      <c r="L2101" s="175"/>
      <c r="T2101" s="176"/>
      <c r="U2101" s="176"/>
      <c r="V2101" s="176"/>
      <c r="W2101" s="176"/>
      <c r="X2101" s="175"/>
      <c r="Y2101" s="175"/>
      <c r="Z2101" s="175"/>
      <c r="AA2101" s="175"/>
      <c r="AC2101" s="175"/>
      <c r="AL2101" s="106"/>
      <c r="AM2101" s="104"/>
      <c r="AN2101" s="104"/>
      <c r="AO2101" s="104"/>
      <c r="AP2101" s="104"/>
      <c r="AQ2101" s="104"/>
      <c r="AR2101" s="104"/>
      <c r="AS2101" s="104"/>
      <c r="AT2101" s="104"/>
      <c r="AU2101" s="104"/>
      <c r="AV2101" s="104"/>
    </row>
    <row r="2102" spans="3:48" x14ac:dyDescent="0.35">
      <c r="C2102" s="176"/>
      <c r="D2102" s="176"/>
      <c r="E2102" s="176"/>
      <c r="F2102" s="176"/>
      <c r="G2102" s="175"/>
      <c r="H2102" s="175"/>
      <c r="I2102" s="175"/>
      <c r="J2102" s="175"/>
      <c r="L2102" s="175"/>
      <c r="T2102" s="176"/>
      <c r="U2102" s="176"/>
      <c r="V2102" s="176"/>
      <c r="W2102" s="176"/>
      <c r="X2102" s="175"/>
      <c r="Y2102" s="175"/>
      <c r="Z2102" s="175"/>
      <c r="AA2102" s="175"/>
      <c r="AC2102" s="175"/>
      <c r="AL2102" s="106"/>
      <c r="AM2102" s="104"/>
      <c r="AN2102" s="104"/>
      <c r="AO2102" s="104"/>
      <c r="AP2102" s="104"/>
      <c r="AQ2102" s="104"/>
      <c r="AR2102" s="104"/>
      <c r="AS2102" s="104"/>
      <c r="AT2102" s="104"/>
      <c r="AU2102" s="104"/>
      <c r="AV2102" s="104"/>
    </row>
    <row r="2103" spans="3:48" x14ac:dyDescent="0.35">
      <c r="C2103" s="176"/>
      <c r="D2103" s="176"/>
      <c r="E2103" s="176"/>
      <c r="F2103" s="176"/>
      <c r="G2103" s="175"/>
      <c r="H2103" s="175"/>
      <c r="I2103" s="175"/>
      <c r="J2103" s="175"/>
      <c r="L2103" s="175"/>
      <c r="T2103" s="176"/>
      <c r="U2103" s="176"/>
      <c r="V2103" s="176"/>
      <c r="W2103" s="176"/>
      <c r="X2103" s="175"/>
      <c r="Y2103" s="175"/>
      <c r="Z2103" s="175"/>
      <c r="AA2103" s="175"/>
      <c r="AC2103" s="175"/>
      <c r="AL2103" s="106"/>
      <c r="AM2103" s="104"/>
      <c r="AN2103" s="104"/>
      <c r="AO2103" s="104"/>
      <c r="AP2103" s="104"/>
      <c r="AQ2103" s="104"/>
      <c r="AR2103" s="104"/>
      <c r="AS2103" s="104"/>
      <c r="AT2103" s="104"/>
      <c r="AU2103" s="104"/>
      <c r="AV2103" s="104"/>
    </row>
    <row r="2104" spans="3:48" x14ac:dyDescent="0.35">
      <c r="C2104" s="176"/>
      <c r="D2104" s="176"/>
      <c r="E2104" s="176"/>
      <c r="F2104" s="176"/>
      <c r="G2104" s="175"/>
      <c r="H2104" s="175"/>
      <c r="I2104" s="175"/>
      <c r="J2104" s="175"/>
      <c r="L2104" s="175"/>
      <c r="T2104" s="176"/>
      <c r="U2104" s="176"/>
      <c r="V2104" s="176"/>
      <c r="W2104" s="176"/>
      <c r="X2104" s="175"/>
      <c r="Y2104" s="175"/>
      <c r="Z2104" s="175"/>
      <c r="AA2104" s="175"/>
      <c r="AC2104" s="175"/>
      <c r="AL2104" s="106"/>
      <c r="AM2104" s="104"/>
      <c r="AN2104" s="104"/>
      <c r="AO2104" s="104"/>
      <c r="AP2104" s="104"/>
      <c r="AQ2104" s="104"/>
      <c r="AR2104" s="104"/>
      <c r="AS2104" s="104"/>
      <c r="AT2104" s="104"/>
      <c r="AU2104" s="104"/>
      <c r="AV2104" s="104"/>
    </row>
    <row r="2105" spans="3:48" x14ac:dyDescent="0.35">
      <c r="C2105" s="176"/>
      <c r="D2105" s="176"/>
      <c r="E2105" s="176"/>
      <c r="F2105" s="176"/>
      <c r="G2105" s="175"/>
      <c r="H2105" s="175"/>
      <c r="I2105" s="175"/>
      <c r="J2105" s="175"/>
      <c r="L2105" s="175"/>
      <c r="T2105" s="176"/>
      <c r="U2105" s="176"/>
      <c r="V2105" s="176"/>
      <c r="W2105" s="176"/>
      <c r="X2105" s="175"/>
      <c r="Y2105" s="175"/>
      <c r="Z2105" s="175"/>
      <c r="AA2105" s="175"/>
      <c r="AC2105" s="175"/>
      <c r="AL2105" s="106"/>
      <c r="AM2105" s="104"/>
      <c r="AN2105" s="104"/>
      <c r="AO2105" s="104"/>
      <c r="AP2105" s="104"/>
      <c r="AQ2105" s="104"/>
      <c r="AR2105" s="104"/>
      <c r="AS2105" s="104"/>
      <c r="AT2105" s="104"/>
      <c r="AU2105" s="104"/>
      <c r="AV2105" s="104"/>
    </row>
    <row r="2106" spans="3:48" x14ac:dyDescent="0.35">
      <c r="C2106" s="176"/>
      <c r="D2106" s="176"/>
      <c r="E2106" s="176"/>
      <c r="F2106" s="176"/>
      <c r="G2106" s="175"/>
      <c r="H2106" s="175"/>
      <c r="I2106" s="175"/>
      <c r="J2106" s="175"/>
      <c r="L2106" s="175"/>
      <c r="T2106" s="176"/>
      <c r="U2106" s="176"/>
      <c r="V2106" s="176"/>
      <c r="W2106" s="176"/>
      <c r="X2106" s="175"/>
      <c r="Y2106" s="175"/>
      <c r="Z2106" s="175"/>
      <c r="AA2106" s="175"/>
      <c r="AC2106" s="175"/>
      <c r="AL2106" s="106"/>
      <c r="AM2106" s="104"/>
      <c r="AN2106" s="104"/>
      <c r="AO2106" s="104"/>
      <c r="AP2106" s="104"/>
      <c r="AQ2106" s="104"/>
      <c r="AR2106" s="104"/>
      <c r="AS2106" s="104"/>
      <c r="AT2106" s="104"/>
      <c r="AU2106" s="104"/>
      <c r="AV2106" s="104"/>
    </row>
    <row r="2107" spans="3:48" x14ac:dyDescent="0.35">
      <c r="C2107" s="176"/>
      <c r="D2107" s="176"/>
      <c r="E2107" s="176"/>
      <c r="F2107" s="176"/>
      <c r="G2107" s="175"/>
      <c r="H2107" s="175"/>
      <c r="I2107" s="175"/>
      <c r="J2107" s="175"/>
      <c r="L2107" s="175"/>
      <c r="T2107" s="176"/>
      <c r="U2107" s="176"/>
      <c r="V2107" s="176"/>
      <c r="W2107" s="176"/>
      <c r="X2107" s="175"/>
      <c r="Y2107" s="175"/>
      <c r="Z2107" s="175"/>
      <c r="AA2107" s="175"/>
      <c r="AC2107" s="175"/>
      <c r="AL2107" s="106"/>
      <c r="AM2107" s="104"/>
      <c r="AN2107" s="104"/>
      <c r="AO2107" s="104"/>
      <c r="AP2107" s="104"/>
      <c r="AQ2107" s="104"/>
      <c r="AR2107" s="104"/>
      <c r="AS2107" s="104"/>
      <c r="AT2107" s="104"/>
      <c r="AU2107" s="104"/>
      <c r="AV2107" s="104"/>
    </row>
    <row r="2108" spans="3:48" x14ac:dyDescent="0.35">
      <c r="C2108" s="176"/>
      <c r="D2108" s="176"/>
      <c r="E2108" s="176"/>
      <c r="F2108" s="176"/>
      <c r="G2108" s="175"/>
      <c r="H2108" s="175"/>
      <c r="I2108" s="175"/>
      <c r="J2108" s="175"/>
      <c r="L2108" s="175"/>
      <c r="T2108" s="176"/>
      <c r="U2108" s="176"/>
      <c r="V2108" s="176"/>
      <c r="W2108" s="176"/>
      <c r="X2108" s="175"/>
      <c r="Y2108" s="175"/>
      <c r="Z2108" s="175"/>
      <c r="AA2108" s="175"/>
      <c r="AC2108" s="175"/>
      <c r="AL2108" s="106"/>
      <c r="AM2108" s="104"/>
      <c r="AN2108" s="104"/>
      <c r="AO2108" s="104"/>
      <c r="AP2108" s="104"/>
      <c r="AQ2108" s="104"/>
      <c r="AR2108" s="104"/>
      <c r="AS2108" s="104"/>
      <c r="AT2108" s="104"/>
      <c r="AU2108" s="104"/>
      <c r="AV2108" s="104"/>
    </row>
    <row r="2109" spans="3:48" x14ac:dyDescent="0.35">
      <c r="C2109" s="176"/>
      <c r="D2109" s="176"/>
      <c r="E2109" s="176"/>
      <c r="F2109" s="176"/>
      <c r="G2109" s="175"/>
      <c r="H2109" s="175"/>
      <c r="I2109" s="175"/>
      <c r="J2109" s="175"/>
      <c r="L2109" s="175"/>
      <c r="T2109" s="176"/>
      <c r="U2109" s="176"/>
      <c r="V2109" s="176"/>
      <c r="W2109" s="176"/>
      <c r="X2109" s="175"/>
      <c r="Y2109" s="175"/>
      <c r="Z2109" s="175"/>
      <c r="AA2109" s="175"/>
      <c r="AC2109" s="175"/>
      <c r="AL2109" s="106"/>
      <c r="AM2109" s="104"/>
      <c r="AN2109" s="104"/>
      <c r="AO2109" s="104"/>
      <c r="AP2109" s="104"/>
      <c r="AQ2109" s="104"/>
      <c r="AR2109" s="104"/>
      <c r="AS2109" s="104"/>
      <c r="AT2109" s="104"/>
      <c r="AU2109" s="104"/>
      <c r="AV2109" s="104"/>
    </row>
    <row r="2110" spans="3:48" x14ac:dyDescent="0.35">
      <c r="C2110" s="176"/>
      <c r="D2110" s="176"/>
      <c r="E2110" s="176"/>
      <c r="F2110" s="176"/>
      <c r="G2110" s="175"/>
      <c r="H2110" s="175"/>
      <c r="I2110" s="175"/>
      <c r="J2110" s="175"/>
      <c r="L2110" s="175"/>
      <c r="T2110" s="176"/>
      <c r="U2110" s="176"/>
      <c r="V2110" s="176"/>
      <c r="W2110" s="176"/>
      <c r="X2110" s="175"/>
      <c r="Y2110" s="175"/>
      <c r="Z2110" s="175"/>
      <c r="AA2110" s="175"/>
      <c r="AC2110" s="175"/>
      <c r="AL2110" s="106"/>
      <c r="AM2110" s="104"/>
      <c r="AN2110" s="104"/>
      <c r="AO2110" s="104"/>
      <c r="AP2110" s="104"/>
      <c r="AQ2110" s="104"/>
      <c r="AR2110" s="104"/>
      <c r="AS2110" s="104"/>
      <c r="AT2110" s="104"/>
      <c r="AU2110" s="104"/>
      <c r="AV2110" s="104"/>
    </row>
    <row r="2111" spans="3:48" x14ac:dyDescent="0.35">
      <c r="C2111" s="176"/>
      <c r="D2111" s="176"/>
      <c r="E2111" s="176"/>
      <c r="F2111" s="176"/>
      <c r="G2111" s="175"/>
      <c r="H2111" s="175"/>
      <c r="I2111" s="175"/>
      <c r="J2111" s="175"/>
      <c r="L2111" s="175"/>
      <c r="T2111" s="176"/>
      <c r="U2111" s="176"/>
      <c r="V2111" s="176"/>
      <c r="W2111" s="176"/>
      <c r="X2111" s="175"/>
      <c r="Y2111" s="175"/>
      <c r="Z2111" s="175"/>
      <c r="AA2111" s="175"/>
      <c r="AC2111" s="175"/>
      <c r="AL2111" s="106"/>
      <c r="AM2111" s="104"/>
      <c r="AN2111" s="104"/>
      <c r="AO2111" s="104"/>
      <c r="AP2111" s="104"/>
      <c r="AQ2111" s="104"/>
      <c r="AR2111" s="104"/>
      <c r="AS2111" s="104"/>
      <c r="AT2111" s="104"/>
      <c r="AU2111" s="104"/>
      <c r="AV2111" s="104"/>
    </row>
    <row r="2112" spans="3:48" x14ac:dyDescent="0.35">
      <c r="C2112" s="176"/>
      <c r="D2112" s="176"/>
      <c r="E2112" s="176"/>
      <c r="F2112" s="176"/>
      <c r="G2112" s="175"/>
      <c r="H2112" s="175"/>
      <c r="I2112" s="175"/>
      <c r="J2112" s="175"/>
      <c r="L2112" s="175"/>
      <c r="T2112" s="176"/>
      <c r="U2112" s="176"/>
      <c r="V2112" s="176"/>
      <c r="W2112" s="176"/>
      <c r="X2112" s="175"/>
      <c r="Y2112" s="175"/>
      <c r="Z2112" s="175"/>
      <c r="AA2112" s="175"/>
      <c r="AC2112" s="175"/>
      <c r="AL2112" s="106"/>
      <c r="AM2112" s="104"/>
      <c r="AN2112" s="104"/>
      <c r="AO2112" s="104"/>
      <c r="AP2112" s="104"/>
      <c r="AQ2112" s="104"/>
      <c r="AR2112" s="104"/>
      <c r="AS2112" s="104"/>
      <c r="AT2112" s="104"/>
      <c r="AU2112" s="104"/>
      <c r="AV2112" s="104"/>
    </row>
    <row r="2113" spans="3:48" x14ac:dyDescent="0.35">
      <c r="C2113" s="176"/>
      <c r="D2113" s="176"/>
      <c r="E2113" s="176"/>
      <c r="F2113" s="176"/>
      <c r="G2113" s="175"/>
      <c r="H2113" s="175"/>
      <c r="I2113" s="175"/>
      <c r="J2113" s="175"/>
      <c r="L2113" s="175"/>
      <c r="T2113" s="176"/>
      <c r="U2113" s="176"/>
      <c r="V2113" s="176"/>
      <c r="W2113" s="176"/>
      <c r="X2113" s="175"/>
      <c r="Y2113" s="175"/>
      <c r="Z2113" s="175"/>
      <c r="AA2113" s="175"/>
      <c r="AC2113" s="175"/>
      <c r="AL2113" s="106"/>
      <c r="AM2113" s="104"/>
      <c r="AN2113" s="104"/>
      <c r="AO2113" s="104"/>
      <c r="AP2113" s="104"/>
      <c r="AQ2113" s="104"/>
      <c r="AR2113" s="104"/>
      <c r="AS2113" s="104"/>
      <c r="AT2113" s="104"/>
      <c r="AU2113" s="104"/>
      <c r="AV2113" s="104"/>
    </row>
    <row r="2114" spans="3:48" x14ac:dyDescent="0.35">
      <c r="C2114" s="176"/>
      <c r="D2114" s="176"/>
      <c r="E2114" s="176"/>
      <c r="F2114" s="176"/>
      <c r="G2114" s="175"/>
      <c r="H2114" s="175"/>
      <c r="I2114" s="175"/>
      <c r="J2114" s="175"/>
      <c r="L2114" s="175"/>
      <c r="T2114" s="176"/>
      <c r="U2114" s="176"/>
      <c r="V2114" s="176"/>
      <c r="W2114" s="176"/>
      <c r="X2114" s="175"/>
      <c r="Y2114" s="175"/>
      <c r="Z2114" s="175"/>
      <c r="AA2114" s="175"/>
      <c r="AC2114" s="175"/>
      <c r="AL2114" s="106"/>
      <c r="AM2114" s="104"/>
      <c r="AN2114" s="104"/>
      <c r="AO2114" s="104"/>
      <c r="AP2114" s="104"/>
      <c r="AQ2114" s="104"/>
      <c r="AR2114" s="104"/>
      <c r="AS2114" s="104"/>
      <c r="AT2114" s="104"/>
      <c r="AU2114" s="104"/>
      <c r="AV2114" s="104"/>
    </row>
    <row r="2115" spans="3:48" x14ac:dyDescent="0.35">
      <c r="C2115" s="176"/>
      <c r="D2115" s="176"/>
      <c r="E2115" s="176"/>
      <c r="F2115" s="176"/>
      <c r="G2115" s="175"/>
      <c r="H2115" s="175"/>
      <c r="I2115" s="175"/>
      <c r="J2115" s="175"/>
      <c r="L2115" s="175"/>
      <c r="T2115" s="176"/>
      <c r="U2115" s="176"/>
      <c r="V2115" s="176"/>
      <c r="W2115" s="176"/>
      <c r="X2115" s="175"/>
      <c r="Y2115" s="175"/>
      <c r="Z2115" s="175"/>
      <c r="AA2115" s="175"/>
      <c r="AC2115" s="175"/>
      <c r="AL2115" s="106"/>
      <c r="AM2115" s="104"/>
      <c r="AN2115" s="104"/>
      <c r="AO2115" s="104"/>
      <c r="AP2115" s="104"/>
      <c r="AQ2115" s="104"/>
      <c r="AR2115" s="104"/>
      <c r="AS2115" s="104"/>
      <c r="AT2115" s="104"/>
      <c r="AU2115" s="104"/>
      <c r="AV2115" s="104"/>
    </row>
    <row r="2116" spans="3:48" x14ac:dyDescent="0.35">
      <c r="C2116" s="176"/>
      <c r="D2116" s="176"/>
      <c r="E2116" s="176"/>
      <c r="F2116" s="176"/>
      <c r="G2116" s="175"/>
      <c r="H2116" s="175"/>
      <c r="I2116" s="175"/>
      <c r="J2116" s="175"/>
      <c r="L2116" s="175"/>
      <c r="T2116" s="176"/>
      <c r="U2116" s="176"/>
      <c r="V2116" s="176"/>
      <c r="W2116" s="176"/>
      <c r="X2116" s="175"/>
      <c r="Y2116" s="175"/>
      <c r="Z2116" s="175"/>
      <c r="AA2116" s="175"/>
      <c r="AC2116" s="175"/>
      <c r="AL2116" s="106"/>
      <c r="AM2116" s="104"/>
      <c r="AN2116" s="104"/>
      <c r="AO2116" s="104"/>
      <c r="AP2116" s="104"/>
      <c r="AQ2116" s="104"/>
      <c r="AR2116" s="104"/>
      <c r="AS2116" s="104"/>
      <c r="AT2116" s="104"/>
      <c r="AU2116" s="104"/>
      <c r="AV2116" s="104"/>
    </row>
    <row r="2117" spans="3:48" x14ac:dyDescent="0.35">
      <c r="C2117" s="176"/>
      <c r="D2117" s="176"/>
      <c r="E2117" s="176"/>
      <c r="F2117" s="176"/>
      <c r="G2117" s="175"/>
      <c r="H2117" s="175"/>
      <c r="I2117" s="175"/>
      <c r="J2117" s="175"/>
      <c r="L2117" s="175"/>
      <c r="T2117" s="176"/>
      <c r="U2117" s="176"/>
      <c r="V2117" s="176"/>
      <c r="W2117" s="176"/>
      <c r="X2117" s="175"/>
      <c r="Y2117" s="175"/>
      <c r="Z2117" s="175"/>
      <c r="AA2117" s="175"/>
      <c r="AC2117" s="175"/>
      <c r="AL2117" s="106"/>
      <c r="AM2117" s="104"/>
      <c r="AN2117" s="104"/>
      <c r="AO2117" s="104"/>
      <c r="AP2117" s="104"/>
      <c r="AQ2117" s="104"/>
      <c r="AR2117" s="104"/>
      <c r="AS2117" s="104"/>
      <c r="AT2117" s="104"/>
      <c r="AU2117" s="104"/>
      <c r="AV2117" s="104"/>
    </row>
    <row r="2118" spans="3:48" x14ac:dyDescent="0.35">
      <c r="C2118" s="176"/>
      <c r="D2118" s="176"/>
      <c r="E2118" s="176"/>
      <c r="F2118" s="176"/>
      <c r="G2118" s="175"/>
      <c r="H2118" s="175"/>
      <c r="I2118" s="175"/>
      <c r="J2118" s="175"/>
      <c r="L2118" s="175"/>
      <c r="T2118" s="176"/>
      <c r="U2118" s="176"/>
      <c r="V2118" s="176"/>
      <c r="W2118" s="176"/>
      <c r="X2118" s="175"/>
      <c r="Y2118" s="175"/>
      <c r="Z2118" s="175"/>
      <c r="AA2118" s="175"/>
      <c r="AC2118" s="175"/>
      <c r="AL2118" s="106"/>
      <c r="AM2118" s="104"/>
      <c r="AN2118" s="104"/>
      <c r="AO2118" s="104"/>
      <c r="AP2118" s="104"/>
      <c r="AQ2118" s="104"/>
      <c r="AR2118" s="104"/>
      <c r="AS2118" s="104"/>
      <c r="AT2118" s="104"/>
      <c r="AU2118" s="104"/>
      <c r="AV2118" s="104"/>
    </row>
    <row r="2119" spans="3:48" x14ac:dyDescent="0.35">
      <c r="C2119" s="176"/>
      <c r="D2119" s="176"/>
      <c r="E2119" s="176"/>
      <c r="F2119" s="176"/>
      <c r="G2119" s="175"/>
      <c r="H2119" s="175"/>
      <c r="I2119" s="175"/>
      <c r="J2119" s="175"/>
      <c r="L2119" s="175"/>
      <c r="T2119" s="176"/>
      <c r="U2119" s="176"/>
      <c r="V2119" s="176"/>
      <c r="W2119" s="176"/>
      <c r="X2119" s="175"/>
      <c r="Y2119" s="175"/>
      <c r="Z2119" s="175"/>
      <c r="AA2119" s="175"/>
      <c r="AC2119" s="175"/>
      <c r="AL2119" s="106"/>
      <c r="AM2119" s="104"/>
      <c r="AN2119" s="104"/>
      <c r="AO2119" s="104"/>
      <c r="AP2119" s="104"/>
      <c r="AQ2119" s="104"/>
      <c r="AR2119" s="104"/>
      <c r="AS2119" s="104"/>
      <c r="AT2119" s="104"/>
      <c r="AU2119" s="104"/>
      <c r="AV2119" s="104"/>
    </row>
    <row r="2120" spans="3:48" x14ac:dyDescent="0.35">
      <c r="C2120" s="176"/>
      <c r="D2120" s="176"/>
      <c r="E2120" s="176"/>
      <c r="F2120" s="176"/>
      <c r="G2120" s="175"/>
      <c r="H2120" s="175"/>
      <c r="I2120" s="175"/>
      <c r="J2120" s="175"/>
      <c r="L2120" s="175"/>
      <c r="T2120" s="176"/>
      <c r="U2120" s="176"/>
      <c r="V2120" s="176"/>
      <c r="W2120" s="176"/>
      <c r="X2120" s="175"/>
      <c r="Y2120" s="175"/>
      <c r="Z2120" s="175"/>
      <c r="AA2120" s="175"/>
      <c r="AC2120" s="175"/>
      <c r="AL2120" s="106"/>
      <c r="AM2120" s="104"/>
      <c r="AN2120" s="104"/>
      <c r="AO2120" s="104"/>
      <c r="AP2120" s="104"/>
      <c r="AQ2120" s="104"/>
      <c r="AR2120" s="104"/>
      <c r="AS2120" s="104"/>
      <c r="AT2120" s="104"/>
      <c r="AU2120" s="104"/>
      <c r="AV2120" s="104"/>
    </row>
    <row r="2121" spans="3:48" x14ac:dyDescent="0.35">
      <c r="C2121" s="176"/>
      <c r="D2121" s="176"/>
      <c r="E2121" s="176"/>
      <c r="F2121" s="176"/>
      <c r="G2121" s="175"/>
      <c r="H2121" s="175"/>
      <c r="I2121" s="175"/>
      <c r="J2121" s="175"/>
      <c r="L2121" s="175"/>
      <c r="T2121" s="176"/>
      <c r="U2121" s="176"/>
      <c r="V2121" s="176"/>
      <c r="W2121" s="176"/>
      <c r="X2121" s="175"/>
      <c r="Y2121" s="175"/>
      <c r="Z2121" s="175"/>
      <c r="AA2121" s="175"/>
      <c r="AC2121" s="175"/>
      <c r="AL2121" s="106"/>
      <c r="AM2121" s="104"/>
      <c r="AN2121" s="104"/>
      <c r="AO2121" s="104"/>
      <c r="AP2121" s="104"/>
      <c r="AQ2121" s="104"/>
      <c r="AR2121" s="104"/>
      <c r="AS2121" s="104"/>
      <c r="AT2121" s="104"/>
      <c r="AU2121" s="104"/>
      <c r="AV2121" s="104"/>
    </row>
    <row r="2122" spans="3:48" x14ac:dyDescent="0.35">
      <c r="C2122" s="176"/>
      <c r="D2122" s="176"/>
      <c r="E2122" s="176"/>
      <c r="F2122" s="176"/>
      <c r="G2122" s="175"/>
      <c r="H2122" s="175"/>
      <c r="I2122" s="175"/>
      <c r="J2122" s="175"/>
      <c r="L2122" s="175"/>
      <c r="T2122" s="176"/>
      <c r="U2122" s="176"/>
      <c r="V2122" s="176"/>
      <c r="W2122" s="176"/>
      <c r="X2122" s="175"/>
      <c r="Y2122" s="175"/>
      <c r="Z2122" s="175"/>
      <c r="AA2122" s="175"/>
      <c r="AC2122" s="175"/>
      <c r="AL2122" s="106"/>
      <c r="AM2122" s="104"/>
      <c r="AN2122" s="104"/>
      <c r="AO2122" s="104"/>
      <c r="AP2122" s="104"/>
      <c r="AQ2122" s="104"/>
      <c r="AR2122" s="104"/>
      <c r="AS2122" s="104"/>
      <c r="AT2122" s="104"/>
      <c r="AU2122" s="104"/>
      <c r="AV2122" s="104"/>
    </row>
    <row r="2123" spans="3:48" x14ac:dyDescent="0.35">
      <c r="C2123" s="176"/>
      <c r="D2123" s="176"/>
      <c r="E2123" s="176"/>
      <c r="F2123" s="176"/>
      <c r="G2123" s="175"/>
      <c r="H2123" s="175"/>
      <c r="I2123" s="175"/>
      <c r="J2123" s="175"/>
      <c r="L2123" s="175"/>
      <c r="T2123" s="176"/>
      <c r="U2123" s="176"/>
      <c r="V2123" s="176"/>
      <c r="W2123" s="176"/>
      <c r="X2123" s="175"/>
      <c r="Y2123" s="175"/>
      <c r="Z2123" s="175"/>
      <c r="AA2123" s="175"/>
      <c r="AC2123" s="175"/>
      <c r="AL2123" s="106"/>
      <c r="AM2123" s="104"/>
      <c r="AN2123" s="104"/>
      <c r="AO2123" s="104"/>
      <c r="AP2123" s="104"/>
      <c r="AQ2123" s="104"/>
      <c r="AR2123" s="104"/>
      <c r="AS2123" s="104"/>
      <c r="AT2123" s="104"/>
      <c r="AU2123" s="104"/>
      <c r="AV2123" s="104"/>
    </row>
    <row r="2124" spans="3:48" x14ac:dyDescent="0.35">
      <c r="C2124" s="176"/>
      <c r="D2124" s="176"/>
      <c r="E2124" s="176"/>
      <c r="F2124" s="176"/>
      <c r="G2124" s="175"/>
      <c r="H2124" s="175"/>
      <c r="I2124" s="175"/>
      <c r="J2124" s="175"/>
      <c r="L2124" s="175"/>
      <c r="T2124" s="176"/>
      <c r="U2124" s="176"/>
      <c r="V2124" s="176"/>
      <c r="W2124" s="176"/>
      <c r="X2124" s="175"/>
      <c r="Y2124" s="175"/>
      <c r="Z2124" s="175"/>
      <c r="AA2124" s="175"/>
      <c r="AC2124" s="175"/>
      <c r="AL2124" s="106"/>
      <c r="AM2124" s="104"/>
      <c r="AN2124" s="104"/>
      <c r="AO2124" s="104"/>
      <c r="AP2124" s="104"/>
      <c r="AQ2124" s="104"/>
      <c r="AR2124" s="104"/>
      <c r="AS2124" s="104"/>
      <c r="AT2124" s="104"/>
      <c r="AU2124" s="104"/>
      <c r="AV2124" s="104"/>
    </row>
    <row r="2125" spans="3:48" x14ac:dyDescent="0.35">
      <c r="C2125" s="176"/>
      <c r="D2125" s="176"/>
      <c r="E2125" s="176"/>
      <c r="F2125" s="176"/>
      <c r="G2125" s="175"/>
      <c r="H2125" s="175"/>
      <c r="I2125" s="175"/>
      <c r="J2125" s="175"/>
      <c r="L2125" s="175"/>
      <c r="T2125" s="176"/>
      <c r="U2125" s="176"/>
      <c r="V2125" s="176"/>
      <c r="W2125" s="176"/>
      <c r="X2125" s="175"/>
      <c r="Y2125" s="175"/>
      <c r="Z2125" s="175"/>
      <c r="AA2125" s="175"/>
      <c r="AC2125" s="175"/>
      <c r="AL2125" s="106"/>
      <c r="AM2125" s="104"/>
      <c r="AN2125" s="104"/>
      <c r="AO2125" s="104"/>
      <c r="AP2125" s="104"/>
      <c r="AQ2125" s="104"/>
      <c r="AR2125" s="104"/>
      <c r="AS2125" s="104"/>
      <c r="AT2125" s="104"/>
      <c r="AU2125" s="104"/>
      <c r="AV2125" s="104"/>
    </row>
    <row r="2126" spans="3:48" x14ac:dyDescent="0.35">
      <c r="C2126" s="176"/>
      <c r="D2126" s="176"/>
      <c r="E2126" s="176"/>
      <c r="F2126" s="176"/>
      <c r="G2126" s="175"/>
      <c r="H2126" s="175"/>
      <c r="I2126" s="175"/>
      <c r="J2126" s="175"/>
      <c r="L2126" s="175"/>
      <c r="T2126" s="176"/>
      <c r="U2126" s="176"/>
      <c r="V2126" s="176"/>
      <c r="W2126" s="176"/>
      <c r="X2126" s="175"/>
      <c r="Y2126" s="175"/>
      <c r="Z2126" s="175"/>
      <c r="AA2126" s="175"/>
      <c r="AC2126" s="175"/>
      <c r="AL2126" s="106"/>
      <c r="AM2126" s="104"/>
      <c r="AN2126" s="104"/>
      <c r="AO2126" s="104"/>
      <c r="AP2126" s="104"/>
      <c r="AQ2126" s="104"/>
      <c r="AR2126" s="104"/>
      <c r="AS2126" s="104"/>
      <c r="AT2126" s="104"/>
      <c r="AU2126" s="104"/>
      <c r="AV2126" s="104"/>
    </row>
    <row r="2127" spans="3:48" x14ac:dyDescent="0.35">
      <c r="C2127" s="176"/>
      <c r="D2127" s="176"/>
      <c r="E2127" s="176"/>
      <c r="F2127" s="176"/>
      <c r="G2127" s="175"/>
      <c r="H2127" s="175"/>
      <c r="I2127" s="175"/>
      <c r="J2127" s="175"/>
      <c r="L2127" s="175"/>
      <c r="T2127" s="176"/>
      <c r="U2127" s="176"/>
      <c r="V2127" s="176"/>
      <c r="W2127" s="176"/>
      <c r="X2127" s="175"/>
      <c r="Y2127" s="175"/>
      <c r="Z2127" s="175"/>
      <c r="AA2127" s="175"/>
      <c r="AC2127" s="175"/>
      <c r="AL2127" s="106"/>
      <c r="AM2127" s="104"/>
      <c r="AN2127" s="104"/>
      <c r="AO2127" s="104"/>
      <c r="AP2127" s="104"/>
      <c r="AQ2127" s="104"/>
      <c r="AR2127" s="104"/>
      <c r="AS2127" s="104"/>
      <c r="AT2127" s="104"/>
      <c r="AU2127" s="104"/>
      <c r="AV2127" s="104"/>
    </row>
    <row r="2128" spans="3:48" x14ac:dyDescent="0.35">
      <c r="C2128" s="176"/>
      <c r="D2128" s="176"/>
      <c r="E2128" s="176"/>
      <c r="F2128" s="176"/>
      <c r="G2128" s="175"/>
      <c r="H2128" s="175"/>
      <c r="I2128" s="175"/>
      <c r="J2128" s="175"/>
      <c r="L2128" s="175"/>
      <c r="T2128" s="176"/>
      <c r="U2128" s="176"/>
      <c r="V2128" s="176"/>
      <c r="W2128" s="176"/>
      <c r="X2128" s="175"/>
      <c r="Y2128" s="175"/>
      <c r="Z2128" s="175"/>
      <c r="AA2128" s="175"/>
      <c r="AC2128" s="175"/>
      <c r="AL2128" s="106"/>
      <c r="AM2128" s="104"/>
      <c r="AN2128" s="104"/>
      <c r="AO2128" s="104"/>
      <c r="AP2128" s="104"/>
      <c r="AQ2128" s="104"/>
      <c r="AR2128" s="104"/>
      <c r="AS2128" s="104"/>
      <c r="AT2128" s="104"/>
      <c r="AU2128" s="104"/>
      <c r="AV2128" s="104"/>
    </row>
    <row r="2129" spans="3:48" x14ac:dyDescent="0.35">
      <c r="C2129" s="176"/>
      <c r="D2129" s="176"/>
      <c r="E2129" s="176"/>
      <c r="F2129" s="176"/>
      <c r="G2129" s="175"/>
      <c r="H2129" s="175"/>
      <c r="I2129" s="175"/>
      <c r="J2129" s="175"/>
      <c r="L2129" s="175"/>
      <c r="T2129" s="176"/>
      <c r="U2129" s="176"/>
      <c r="V2129" s="176"/>
      <c r="W2129" s="176"/>
      <c r="X2129" s="175"/>
      <c r="Y2129" s="175"/>
      <c r="Z2129" s="175"/>
      <c r="AA2129" s="175"/>
      <c r="AC2129" s="175"/>
      <c r="AL2129" s="106"/>
      <c r="AM2129" s="104"/>
      <c r="AN2129" s="104"/>
      <c r="AO2129" s="104"/>
      <c r="AP2129" s="104"/>
      <c r="AQ2129" s="104"/>
      <c r="AR2129" s="104"/>
      <c r="AS2129" s="104"/>
      <c r="AT2129" s="104"/>
      <c r="AU2129" s="104"/>
      <c r="AV2129" s="104"/>
    </row>
    <row r="2130" spans="3:48" x14ac:dyDescent="0.35">
      <c r="C2130" s="176"/>
      <c r="D2130" s="176"/>
      <c r="E2130" s="176"/>
      <c r="F2130" s="176"/>
      <c r="G2130" s="175"/>
      <c r="H2130" s="175"/>
      <c r="I2130" s="175"/>
      <c r="J2130" s="175"/>
      <c r="L2130" s="175"/>
      <c r="T2130" s="176"/>
      <c r="U2130" s="176"/>
      <c r="V2130" s="176"/>
      <c r="W2130" s="176"/>
      <c r="X2130" s="175"/>
      <c r="Y2130" s="175"/>
      <c r="Z2130" s="175"/>
      <c r="AA2130" s="175"/>
      <c r="AC2130" s="175"/>
      <c r="AL2130" s="106"/>
      <c r="AM2130" s="104"/>
      <c r="AN2130" s="104"/>
      <c r="AO2130" s="104"/>
      <c r="AP2130" s="104"/>
      <c r="AQ2130" s="104"/>
      <c r="AR2130" s="104"/>
      <c r="AS2130" s="104"/>
      <c r="AT2130" s="104"/>
      <c r="AU2130" s="104"/>
      <c r="AV2130" s="104"/>
    </row>
    <row r="2131" spans="3:48" x14ac:dyDescent="0.35">
      <c r="C2131" s="176"/>
      <c r="D2131" s="176"/>
      <c r="E2131" s="176"/>
      <c r="F2131" s="176"/>
      <c r="G2131" s="175"/>
      <c r="H2131" s="175"/>
      <c r="I2131" s="175"/>
      <c r="J2131" s="175"/>
      <c r="L2131" s="175"/>
      <c r="T2131" s="176"/>
      <c r="U2131" s="176"/>
      <c r="V2131" s="176"/>
      <c r="W2131" s="176"/>
      <c r="X2131" s="175"/>
      <c r="Y2131" s="175"/>
      <c r="Z2131" s="175"/>
      <c r="AA2131" s="175"/>
      <c r="AC2131" s="175"/>
      <c r="AL2131" s="106"/>
      <c r="AM2131" s="104"/>
      <c r="AN2131" s="104"/>
      <c r="AO2131" s="104"/>
      <c r="AP2131" s="104"/>
      <c r="AQ2131" s="104"/>
      <c r="AR2131" s="104"/>
      <c r="AS2131" s="104"/>
      <c r="AT2131" s="104"/>
      <c r="AU2131" s="104"/>
      <c r="AV2131" s="104"/>
    </row>
    <row r="2132" spans="3:48" x14ac:dyDescent="0.35">
      <c r="C2132" s="176"/>
      <c r="D2132" s="176"/>
      <c r="E2132" s="176"/>
      <c r="F2132" s="176"/>
      <c r="G2132" s="175"/>
      <c r="H2132" s="175"/>
      <c r="I2132" s="175"/>
      <c r="J2132" s="175"/>
      <c r="L2132" s="175"/>
      <c r="T2132" s="176"/>
      <c r="U2132" s="176"/>
      <c r="V2132" s="176"/>
      <c r="W2132" s="176"/>
      <c r="X2132" s="175"/>
      <c r="Y2132" s="175"/>
      <c r="Z2132" s="175"/>
      <c r="AA2132" s="175"/>
      <c r="AC2132" s="175"/>
      <c r="AL2132" s="106"/>
      <c r="AM2132" s="104"/>
      <c r="AN2132" s="104"/>
      <c r="AO2132" s="104"/>
      <c r="AP2132" s="104"/>
      <c r="AQ2132" s="104"/>
      <c r="AR2132" s="104"/>
      <c r="AS2132" s="104"/>
      <c r="AT2132" s="104"/>
      <c r="AU2132" s="104"/>
      <c r="AV2132" s="104"/>
    </row>
    <row r="2133" spans="3:48" x14ac:dyDescent="0.35">
      <c r="C2133" s="176"/>
      <c r="D2133" s="176"/>
      <c r="E2133" s="176"/>
      <c r="F2133" s="176"/>
      <c r="G2133" s="175"/>
      <c r="H2133" s="175"/>
      <c r="I2133" s="175"/>
      <c r="J2133" s="175"/>
      <c r="L2133" s="175"/>
      <c r="T2133" s="176"/>
      <c r="U2133" s="176"/>
      <c r="V2133" s="176"/>
      <c r="W2133" s="176"/>
      <c r="X2133" s="175"/>
      <c r="Y2133" s="175"/>
      <c r="Z2133" s="175"/>
      <c r="AA2133" s="175"/>
      <c r="AC2133" s="175"/>
      <c r="AL2133" s="106"/>
      <c r="AM2133" s="104"/>
      <c r="AN2133" s="104"/>
      <c r="AO2133" s="104"/>
      <c r="AP2133" s="104"/>
      <c r="AQ2133" s="104"/>
      <c r="AR2133" s="104"/>
      <c r="AS2133" s="104"/>
      <c r="AT2133" s="104"/>
      <c r="AU2133" s="104"/>
      <c r="AV2133" s="104"/>
    </row>
    <row r="2134" spans="3:48" x14ac:dyDescent="0.35">
      <c r="C2134" s="176"/>
      <c r="D2134" s="176"/>
      <c r="E2134" s="176"/>
      <c r="F2134" s="176"/>
      <c r="G2134" s="175"/>
      <c r="H2134" s="175"/>
      <c r="I2134" s="175"/>
      <c r="J2134" s="175"/>
      <c r="L2134" s="175"/>
      <c r="T2134" s="176"/>
      <c r="U2134" s="176"/>
      <c r="V2134" s="176"/>
      <c r="W2134" s="176"/>
      <c r="X2134" s="175"/>
      <c r="Y2134" s="175"/>
      <c r="Z2134" s="175"/>
      <c r="AA2134" s="175"/>
      <c r="AC2134" s="175"/>
      <c r="AL2134" s="106"/>
      <c r="AM2134" s="104"/>
      <c r="AN2134" s="104"/>
      <c r="AO2134" s="104"/>
      <c r="AP2134" s="104"/>
      <c r="AQ2134" s="104"/>
      <c r="AR2134" s="104"/>
      <c r="AS2134" s="104"/>
      <c r="AT2134" s="104"/>
      <c r="AU2134" s="104"/>
      <c r="AV2134" s="104"/>
    </row>
    <row r="2135" spans="3:48" x14ac:dyDescent="0.35">
      <c r="C2135" s="176"/>
      <c r="D2135" s="176"/>
      <c r="E2135" s="176"/>
      <c r="F2135" s="176"/>
      <c r="G2135" s="175"/>
      <c r="H2135" s="175"/>
      <c r="I2135" s="175"/>
      <c r="J2135" s="175"/>
      <c r="L2135" s="175"/>
      <c r="T2135" s="176"/>
      <c r="U2135" s="176"/>
      <c r="V2135" s="176"/>
      <c r="W2135" s="176"/>
      <c r="X2135" s="175"/>
      <c r="Y2135" s="175"/>
      <c r="Z2135" s="175"/>
      <c r="AA2135" s="175"/>
      <c r="AC2135" s="175"/>
      <c r="AL2135" s="106"/>
      <c r="AM2135" s="104"/>
      <c r="AN2135" s="104"/>
      <c r="AO2135" s="104"/>
      <c r="AP2135" s="104"/>
      <c r="AQ2135" s="104"/>
      <c r="AR2135" s="104"/>
      <c r="AS2135" s="104"/>
      <c r="AT2135" s="104"/>
      <c r="AU2135" s="104"/>
      <c r="AV2135" s="104"/>
    </row>
    <row r="2136" spans="3:48" x14ac:dyDescent="0.35">
      <c r="C2136" s="176"/>
      <c r="D2136" s="176"/>
      <c r="E2136" s="176"/>
      <c r="F2136" s="176"/>
      <c r="G2136" s="175"/>
      <c r="H2136" s="175"/>
      <c r="I2136" s="175"/>
      <c r="J2136" s="175"/>
      <c r="L2136" s="175"/>
      <c r="T2136" s="176"/>
      <c r="U2136" s="176"/>
      <c r="V2136" s="176"/>
      <c r="W2136" s="176"/>
      <c r="X2136" s="175"/>
      <c r="Y2136" s="175"/>
      <c r="Z2136" s="175"/>
      <c r="AA2136" s="175"/>
      <c r="AC2136" s="175"/>
      <c r="AL2136" s="106"/>
      <c r="AM2136" s="104"/>
      <c r="AN2136" s="104"/>
      <c r="AO2136" s="104"/>
      <c r="AP2136" s="104"/>
      <c r="AQ2136" s="104"/>
      <c r="AR2136" s="104"/>
      <c r="AS2136" s="104"/>
      <c r="AT2136" s="104"/>
      <c r="AU2136" s="104"/>
      <c r="AV2136" s="104"/>
    </row>
    <row r="2137" spans="3:48" x14ac:dyDescent="0.35">
      <c r="C2137" s="176"/>
      <c r="D2137" s="176"/>
      <c r="E2137" s="176"/>
      <c r="F2137" s="176"/>
      <c r="G2137" s="175"/>
      <c r="H2137" s="175"/>
      <c r="I2137" s="175"/>
      <c r="J2137" s="175"/>
      <c r="L2137" s="175"/>
      <c r="T2137" s="176"/>
      <c r="U2137" s="176"/>
      <c r="V2137" s="176"/>
      <c r="W2137" s="176"/>
      <c r="X2137" s="175"/>
      <c r="Y2137" s="175"/>
      <c r="Z2137" s="175"/>
      <c r="AA2137" s="175"/>
      <c r="AC2137" s="175"/>
      <c r="AL2137" s="106"/>
      <c r="AM2137" s="104"/>
      <c r="AN2137" s="104"/>
      <c r="AO2137" s="104"/>
      <c r="AP2137" s="104"/>
      <c r="AQ2137" s="104"/>
      <c r="AR2137" s="104"/>
      <c r="AS2137" s="104"/>
      <c r="AT2137" s="104"/>
      <c r="AU2137" s="104"/>
      <c r="AV2137" s="104"/>
    </row>
    <row r="2138" spans="3:48" x14ac:dyDescent="0.35">
      <c r="C2138" s="176"/>
      <c r="D2138" s="176"/>
      <c r="E2138" s="176"/>
      <c r="F2138" s="176"/>
      <c r="G2138" s="175"/>
      <c r="H2138" s="175"/>
      <c r="I2138" s="175"/>
      <c r="J2138" s="175"/>
      <c r="L2138" s="175"/>
      <c r="T2138" s="176"/>
      <c r="U2138" s="176"/>
      <c r="V2138" s="176"/>
      <c r="W2138" s="176"/>
      <c r="X2138" s="175"/>
      <c r="Y2138" s="175"/>
      <c r="Z2138" s="175"/>
      <c r="AA2138" s="175"/>
      <c r="AC2138" s="175"/>
      <c r="AL2138" s="106"/>
      <c r="AM2138" s="104"/>
      <c r="AN2138" s="104"/>
      <c r="AO2138" s="104"/>
      <c r="AP2138" s="104"/>
      <c r="AQ2138" s="104"/>
      <c r="AR2138" s="104"/>
      <c r="AS2138" s="104"/>
      <c r="AT2138" s="104"/>
      <c r="AU2138" s="104"/>
      <c r="AV2138" s="104"/>
    </row>
    <row r="2139" spans="3:48" x14ac:dyDescent="0.35">
      <c r="C2139" s="176"/>
      <c r="D2139" s="176"/>
      <c r="E2139" s="176"/>
      <c r="F2139" s="176"/>
      <c r="G2139" s="175"/>
      <c r="H2139" s="175"/>
      <c r="I2139" s="175"/>
      <c r="J2139" s="175"/>
      <c r="L2139" s="175"/>
      <c r="T2139" s="176"/>
      <c r="U2139" s="176"/>
      <c r="V2139" s="176"/>
      <c r="W2139" s="176"/>
      <c r="X2139" s="175"/>
      <c r="Y2139" s="175"/>
      <c r="Z2139" s="175"/>
      <c r="AA2139" s="175"/>
      <c r="AC2139" s="175"/>
      <c r="AL2139" s="106"/>
      <c r="AM2139" s="104"/>
      <c r="AN2139" s="104"/>
      <c r="AO2139" s="104"/>
      <c r="AP2139" s="104"/>
      <c r="AQ2139" s="104"/>
      <c r="AR2139" s="104"/>
      <c r="AS2139" s="104"/>
      <c r="AT2139" s="104"/>
      <c r="AU2139" s="104"/>
      <c r="AV2139" s="104"/>
    </row>
    <row r="2140" spans="3:48" x14ac:dyDescent="0.35">
      <c r="C2140" s="176"/>
      <c r="D2140" s="176"/>
      <c r="E2140" s="176"/>
      <c r="F2140" s="176"/>
      <c r="G2140" s="175"/>
      <c r="H2140" s="175"/>
      <c r="I2140" s="175"/>
      <c r="J2140" s="175"/>
      <c r="L2140" s="175"/>
      <c r="T2140" s="176"/>
      <c r="U2140" s="176"/>
      <c r="V2140" s="176"/>
      <c r="W2140" s="176"/>
      <c r="X2140" s="175"/>
      <c r="Y2140" s="175"/>
      <c r="Z2140" s="175"/>
      <c r="AA2140" s="175"/>
      <c r="AC2140" s="175"/>
      <c r="AL2140" s="106"/>
      <c r="AM2140" s="104"/>
      <c r="AN2140" s="104"/>
      <c r="AO2140" s="104"/>
      <c r="AP2140" s="104"/>
      <c r="AQ2140" s="104"/>
      <c r="AR2140" s="104"/>
      <c r="AS2140" s="104"/>
      <c r="AT2140" s="104"/>
      <c r="AU2140" s="104"/>
      <c r="AV2140" s="104"/>
    </row>
    <row r="2141" spans="3:48" x14ac:dyDescent="0.35">
      <c r="C2141" s="176"/>
      <c r="D2141" s="176"/>
      <c r="E2141" s="176"/>
      <c r="F2141" s="176"/>
      <c r="G2141" s="175"/>
      <c r="H2141" s="175"/>
      <c r="I2141" s="175"/>
      <c r="J2141" s="175"/>
      <c r="L2141" s="175"/>
      <c r="T2141" s="176"/>
      <c r="U2141" s="176"/>
      <c r="V2141" s="176"/>
      <c r="W2141" s="176"/>
      <c r="X2141" s="175"/>
      <c r="Y2141" s="175"/>
      <c r="Z2141" s="175"/>
      <c r="AA2141" s="175"/>
      <c r="AC2141" s="175"/>
      <c r="AL2141" s="106"/>
      <c r="AM2141" s="104"/>
      <c r="AN2141" s="104"/>
      <c r="AO2141" s="104"/>
      <c r="AP2141" s="104"/>
      <c r="AQ2141" s="104"/>
      <c r="AR2141" s="104"/>
      <c r="AS2141" s="104"/>
      <c r="AT2141" s="104"/>
      <c r="AU2141" s="104"/>
      <c r="AV2141" s="104"/>
    </row>
    <row r="2142" spans="3:48" x14ac:dyDescent="0.35">
      <c r="C2142" s="176"/>
      <c r="D2142" s="176"/>
      <c r="E2142" s="176"/>
      <c r="F2142" s="176"/>
      <c r="G2142" s="175"/>
      <c r="H2142" s="175"/>
      <c r="I2142" s="175"/>
      <c r="J2142" s="175"/>
      <c r="L2142" s="175"/>
      <c r="T2142" s="176"/>
      <c r="U2142" s="176"/>
      <c r="V2142" s="176"/>
      <c r="W2142" s="176"/>
      <c r="X2142" s="175"/>
      <c r="Y2142" s="175"/>
      <c r="Z2142" s="175"/>
      <c r="AA2142" s="175"/>
      <c r="AC2142" s="175"/>
      <c r="AL2142" s="106"/>
      <c r="AM2142" s="104"/>
      <c r="AN2142" s="104"/>
      <c r="AO2142" s="104"/>
      <c r="AP2142" s="104"/>
      <c r="AQ2142" s="104"/>
      <c r="AR2142" s="104"/>
      <c r="AS2142" s="104"/>
      <c r="AT2142" s="104"/>
      <c r="AU2142" s="104"/>
      <c r="AV2142" s="104"/>
    </row>
    <row r="2143" spans="3:48" x14ac:dyDescent="0.35">
      <c r="C2143" s="176"/>
      <c r="D2143" s="176"/>
      <c r="E2143" s="176"/>
      <c r="F2143" s="176"/>
      <c r="G2143" s="175"/>
      <c r="H2143" s="175"/>
      <c r="I2143" s="175"/>
      <c r="J2143" s="175"/>
      <c r="L2143" s="175"/>
      <c r="T2143" s="176"/>
      <c r="U2143" s="176"/>
      <c r="V2143" s="176"/>
      <c r="W2143" s="176"/>
      <c r="X2143" s="175"/>
      <c r="Y2143" s="175"/>
      <c r="Z2143" s="175"/>
      <c r="AA2143" s="175"/>
      <c r="AC2143" s="175"/>
      <c r="AL2143" s="106"/>
      <c r="AM2143" s="104"/>
      <c r="AN2143" s="104"/>
      <c r="AO2143" s="104"/>
      <c r="AP2143" s="104"/>
      <c r="AQ2143" s="104"/>
      <c r="AR2143" s="104"/>
      <c r="AS2143" s="104"/>
      <c r="AT2143" s="104"/>
      <c r="AU2143" s="104"/>
      <c r="AV2143" s="104"/>
    </row>
    <row r="2144" spans="3:48" x14ac:dyDescent="0.35">
      <c r="C2144" s="176"/>
      <c r="D2144" s="176"/>
      <c r="E2144" s="176"/>
      <c r="F2144" s="176"/>
      <c r="G2144" s="175"/>
      <c r="H2144" s="175"/>
      <c r="I2144" s="175"/>
      <c r="J2144" s="175"/>
      <c r="L2144" s="175"/>
      <c r="T2144" s="176"/>
      <c r="U2144" s="176"/>
      <c r="V2144" s="176"/>
      <c r="W2144" s="176"/>
      <c r="X2144" s="175"/>
      <c r="Y2144" s="175"/>
      <c r="Z2144" s="175"/>
      <c r="AA2144" s="175"/>
      <c r="AC2144" s="175"/>
      <c r="AL2144" s="106"/>
      <c r="AM2144" s="104"/>
      <c r="AN2144" s="104"/>
      <c r="AO2144" s="104"/>
      <c r="AP2144" s="104"/>
      <c r="AQ2144" s="104"/>
      <c r="AR2144" s="104"/>
      <c r="AS2144" s="104"/>
      <c r="AT2144" s="104"/>
      <c r="AU2144" s="104"/>
      <c r="AV2144" s="104"/>
    </row>
    <row r="2145" spans="3:48" x14ac:dyDescent="0.35">
      <c r="C2145" s="176"/>
      <c r="D2145" s="176"/>
      <c r="E2145" s="176"/>
      <c r="F2145" s="176"/>
      <c r="G2145" s="175"/>
      <c r="H2145" s="175"/>
      <c r="I2145" s="175"/>
      <c r="J2145" s="175"/>
      <c r="L2145" s="175"/>
      <c r="T2145" s="176"/>
      <c r="U2145" s="176"/>
      <c r="V2145" s="176"/>
      <c r="W2145" s="176"/>
      <c r="X2145" s="175"/>
      <c r="Y2145" s="175"/>
      <c r="Z2145" s="175"/>
      <c r="AA2145" s="175"/>
      <c r="AC2145" s="175"/>
      <c r="AL2145" s="106"/>
      <c r="AM2145" s="104"/>
      <c r="AN2145" s="104"/>
      <c r="AO2145" s="104"/>
      <c r="AP2145" s="104"/>
      <c r="AQ2145" s="104"/>
      <c r="AR2145" s="104"/>
      <c r="AS2145" s="104"/>
      <c r="AT2145" s="104"/>
      <c r="AU2145" s="104"/>
      <c r="AV2145" s="104"/>
    </row>
    <row r="2146" spans="3:48" x14ac:dyDescent="0.35">
      <c r="C2146" s="176"/>
      <c r="D2146" s="176"/>
      <c r="E2146" s="176"/>
      <c r="F2146" s="176"/>
      <c r="G2146" s="175"/>
      <c r="H2146" s="175"/>
      <c r="I2146" s="175"/>
      <c r="J2146" s="175"/>
      <c r="L2146" s="175"/>
      <c r="T2146" s="176"/>
      <c r="U2146" s="176"/>
      <c r="V2146" s="176"/>
      <c r="W2146" s="176"/>
      <c r="X2146" s="175"/>
      <c r="Y2146" s="175"/>
      <c r="Z2146" s="175"/>
      <c r="AA2146" s="175"/>
      <c r="AC2146" s="175"/>
      <c r="AL2146" s="106"/>
      <c r="AM2146" s="104"/>
      <c r="AN2146" s="104"/>
      <c r="AO2146" s="104"/>
      <c r="AP2146" s="104"/>
      <c r="AQ2146" s="104"/>
      <c r="AR2146" s="104"/>
      <c r="AS2146" s="104"/>
      <c r="AT2146" s="104"/>
      <c r="AU2146" s="104"/>
      <c r="AV2146" s="104"/>
    </row>
    <row r="2147" spans="3:48" x14ac:dyDescent="0.35">
      <c r="C2147" s="176"/>
      <c r="D2147" s="176"/>
      <c r="E2147" s="176"/>
      <c r="F2147" s="176"/>
      <c r="G2147" s="175"/>
      <c r="H2147" s="175"/>
      <c r="I2147" s="175"/>
      <c r="J2147" s="175"/>
      <c r="L2147" s="175"/>
      <c r="T2147" s="176"/>
      <c r="U2147" s="176"/>
      <c r="V2147" s="176"/>
      <c r="W2147" s="176"/>
      <c r="X2147" s="175"/>
      <c r="Y2147" s="175"/>
      <c r="Z2147" s="175"/>
      <c r="AA2147" s="175"/>
      <c r="AC2147" s="175"/>
      <c r="AL2147" s="106"/>
      <c r="AM2147" s="104"/>
      <c r="AN2147" s="104"/>
      <c r="AO2147" s="104"/>
      <c r="AP2147" s="104"/>
      <c r="AQ2147" s="104"/>
      <c r="AR2147" s="104"/>
      <c r="AS2147" s="104"/>
      <c r="AT2147" s="104"/>
      <c r="AU2147" s="104"/>
      <c r="AV2147" s="104"/>
    </row>
    <row r="2148" spans="3:48" x14ac:dyDescent="0.35">
      <c r="C2148" s="176"/>
      <c r="D2148" s="176"/>
      <c r="E2148" s="176"/>
      <c r="F2148" s="176"/>
      <c r="G2148" s="175"/>
      <c r="H2148" s="175"/>
      <c r="I2148" s="175"/>
      <c r="J2148" s="175"/>
      <c r="L2148" s="175"/>
      <c r="T2148" s="176"/>
      <c r="U2148" s="176"/>
      <c r="V2148" s="176"/>
      <c r="W2148" s="176"/>
      <c r="X2148" s="175"/>
      <c r="Y2148" s="175"/>
      <c r="Z2148" s="175"/>
      <c r="AA2148" s="175"/>
      <c r="AC2148" s="175"/>
      <c r="AL2148" s="106"/>
      <c r="AM2148" s="104"/>
      <c r="AN2148" s="104"/>
      <c r="AO2148" s="104"/>
      <c r="AP2148" s="104"/>
      <c r="AQ2148" s="104"/>
      <c r="AR2148" s="104"/>
      <c r="AS2148" s="104"/>
      <c r="AT2148" s="104"/>
      <c r="AU2148" s="104"/>
      <c r="AV2148" s="104"/>
    </row>
    <row r="2149" spans="3:48" x14ac:dyDescent="0.35">
      <c r="C2149" s="176"/>
      <c r="D2149" s="176"/>
      <c r="E2149" s="176"/>
      <c r="F2149" s="176"/>
      <c r="G2149" s="175"/>
      <c r="H2149" s="175"/>
      <c r="I2149" s="175"/>
      <c r="J2149" s="175"/>
      <c r="L2149" s="175"/>
      <c r="T2149" s="176"/>
      <c r="U2149" s="176"/>
      <c r="V2149" s="176"/>
      <c r="W2149" s="176"/>
      <c r="X2149" s="175"/>
      <c r="Y2149" s="175"/>
      <c r="Z2149" s="175"/>
      <c r="AA2149" s="175"/>
      <c r="AC2149" s="175"/>
      <c r="AL2149" s="106"/>
      <c r="AM2149" s="104"/>
      <c r="AN2149" s="104"/>
      <c r="AO2149" s="104"/>
      <c r="AP2149" s="104"/>
      <c r="AQ2149" s="104"/>
      <c r="AR2149" s="104"/>
      <c r="AS2149" s="104"/>
      <c r="AT2149" s="104"/>
      <c r="AU2149" s="104"/>
      <c r="AV2149" s="104"/>
    </row>
    <row r="2150" spans="3:48" x14ac:dyDescent="0.35">
      <c r="C2150" s="176"/>
      <c r="D2150" s="176"/>
      <c r="E2150" s="176"/>
      <c r="F2150" s="176"/>
      <c r="G2150" s="175"/>
      <c r="H2150" s="175"/>
      <c r="I2150" s="175"/>
      <c r="J2150" s="175"/>
      <c r="L2150" s="175"/>
      <c r="T2150" s="176"/>
      <c r="U2150" s="176"/>
      <c r="V2150" s="176"/>
      <c r="W2150" s="176"/>
      <c r="X2150" s="175"/>
      <c r="Y2150" s="175"/>
      <c r="Z2150" s="175"/>
      <c r="AA2150" s="175"/>
      <c r="AC2150" s="175"/>
      <c r="AL2150" s="106"/>
      <c r="AM2150" s="104"/>
      <c r="AN2150" s="104"/>
      <c r="AO2150" s="104"/>
      <c r="AP2150" s="104"/>
      <c r="AQ2150" s="104"/>
      <c r="AR2150" s="104"/>
      <c r="AS2150" s="104"/>
      <c r="AT2150" s="104"/>
      <c r="AU2150" s="104"/>
      <c r="AV2150" s="104"/>
    </row>
    <row r="2151" spans="3:48" x14ac:dyDescent="0.35">
      <c r="C2151" s="176"/>
      <c r="D2151" s="176"/>
      <c r="E2151" s="176"/>
      <c r="F2151" s="176"/>
      <c r="G2151" s="175"/>
      <c r="H2151" s="175"/>
      <c r="I2151" s="175"/>
      <c r="J2151" s="175"/>
      <c r="L2151" s="175"/>
      <c r="T2151" s="176"/>
      <c r="U2151" s="176"/>
      <c r="V2151" s="176"/>
      <c r="W2151" s="176"/>
      <c r="X2151" s="175"/>
      <c r="Y2151" s="175"/>
      <c r="Z2151" s="175"/>
      <c r="AA2151" s="175"/>
      <c r="AC2151" s="175"/>
      <c r="AL2151" s="106"/>
      <c r="AM2151" s="104"/>
      <c r="AN2151" s="104"/>
      <c r="AO2151" s="104"/>
      <c r="AP2151" s="104"/>
      <c r="AQ2151" s="104"/>
      <c r="AR2151" s="104"/>
      <c r="AS2151" s="104"/>
      <c r="AT2151" s="104"/>
      <c r="AU2151" s="104"/>
      <c r="AV2151" s="104"/>
    </row>
    <row r="2152" spans="3:48" x14ac:dyDescent="0.35">
      <c r="C2152" s="176"/>
      <c r="D2152" s="176"/>
      <c r="E2152" s="176"/>
      <c r="F2152" s="176"/>
      <c r="G2152" s="175"/>
      <c r="H2152" s="175"/>
      <c r="I2152" s="175"/>
      <c r="J2152" s="175"/>
      <c r="L2152" s="175"/>
      <c r="T2152" s="176"/>
      <c r="U2152" s="176"/>
      <c r="V2152" s="176"/>
      <c r="W2152" s="176"/>
      <c r="X2152" s="175"/>
      <c r="Y2152" s="175"/>
      <c r="Z2152" s="175"/>
      <c r="AA2152" s="175"/>
      <c r="AC2152" s="175"/>
      <c r="AL2152" s="106"/>
      <c r="AM2152" s="104"/>
      <c r="AN2152" s="104"/>
      <c r="AO2152" s="104"/>
      <c r="AP2152" s="104"/>
      <c r="AQ2152" s="104"/>
      <c r="AR2152" s="104"/>
      <c r="AS2152" s="104"/>
      <c r="AT2152" s="104"/>
      <c r="AU2152" s="104"/>
      <c r="AV2152" s="104"/>
    </row>
    <row r="2153" spans="3:48" x14ac:dyDescent="0.35">
      <c r="C2153" s="176"/>
      <c r="D2153" s="176"/>
      <c r="E2153" s="176"/>
      <c r="F2153" s="176"/>
      <c r="G2153" s="175"/>
      <c r="H2153" s="175"/>
      <c r="I2153" s="175"/>
      <c r="J2153" s="175"/>
      <c r="L2153" s="175"/>
      <c r="T2153" s="176"/>
      <c r="U2153" s="176"/>
      <c r="V2153" s="176"/>
      <c r="W2153" s="176"/>
      <c r="X2153" s="175"/>
      <c r="Y2153" s="175"/>
      <c r="Z2153" s="175"/>
      <c r="AA2153" s="175"/>
      <c r="AC2153" s="175"/>
      <c r="AL2153" s="106"/>
      <c r="AM2153" s="104"/>
      <c r="AN2153" s="104"/>
      <c r="AO2153" s="104"/>
      <c r="AP2153" s="104"/>
      <c r="AQ2153" s="104"/>
      <c r="AR2153" s="104"/>
      <c r="AS2153" s="104"/>
      <c r="AT2153" s="104"/>
      <c r="AU2153" s="104"/>
      <c r="AV2153" s="104"/>
    </row>
    <row r="2154" spans="3:48" x14ac:dyDescent="0.35">
      <c r="C2154" s="176"/>
      <c r="D2154" s="176"/>
      <c r="E2154" s="176"/>
      <c r="F2154" s="176"/>
      <c r="G2154" s="175"/>
      <c r="H2154" s="175"/>
      <c r="I2154" s="175"/>
      <c r="J2154" s="175"/>
      <c r="L2154" s="175"/>
      <c r="T2154" s="176"/>
      <c r="U2154" s="176"/>
      <c r="V2154" s="176"/>
      <c r="W2154" s="176"/>
      <c r="X2154" s="175"/>
      <c r="Y2154" s="175"/>
      <c r="Z2154" s="175"/>
      <c r="AA2154" s="175"/>
      <c r="AC2154" s="175"/>
      <c r="AL2154" s="106"/>
      <c r="AM2154" s="104"/>
      <c r="AN2154" s="104"/>
      <c r="AO2154" s="104"/>
      <c r="AP2154" s="104"/>
      <c r="AQ2154" s="104"/>
      <c r="AR2154" s="104"/>
      <c r="AS2154" s="104"/>
      <c r="AT2154" s="104"/>
      <c r="AU2154" s="104"/>
      <c r="AV2154" s="104"/>
    </row>
    <row r="2155" spans="3:48" x14ac:dyDescent="0.35">
      <c r="C2155" s="176"/>
      <c r="D2155" s="176"/>
      <c r="E2155" s="176"/>
      <c r="F2155" s="176"/>
      <c r="G2155" s="175"/>
      <c r="H2155" s="175"/>
      <c r="I2155" s="175"/>
      <c r="J2155" s="175"/>
      <c r="L2155" s="175"/>
      <c r="T2155" s="176"/>
      <c r="U2155" s="176"/>
      <c r="V2155" s="176"/>
      <c r="W2155" s="176"/>
      <c r="X2155" s="175"/>
      <c r="Y2155" s="175"/>
      <c r="Z2155" s="175"/>
      <c r="AA2155" s="175"/>
      <c r="AC2155" s="175"/>
      <c r="AL2155" s="106"/>
      <c r="AM2155" s="104"/>
      <c r="AN2155" s="104"/>
      <c r="AO2155" s="104"/>
      <c r="AP2155" s="104"/>
      <c r="AQ2155" s="104"/>
      <c r="AR2155" s="104"/>
      <c r="AS2155" s="104"/>
      <c r="AT2155" s="104"/>
      <c r="AU2155" s="104"/>
      <c r="AV2155" s="104"/>
    </row>
    <row r="2156" spans="3:48" x14ac:dyDescent="0.35">
      <c r="C2156" s="176"/>
      <c r="D2156" s="176"/>
      <c r="E2156" s="176"/>
      <c r="F2156" s="176"/>
      <c r="G2156" s="175"/>
      <c r="H2156" s="175"/>
      <c r="I2156" s="175"/>
      <c r="J2156" s="175"/>
      <c r="L2156" s="175"/>
      <c r="T2156" s="176"/>
      <c r="U2156" s="176"/>
      <c r="V2156" s="176"/>
      <c r="W2156" s="176"/>
      <c r="X2156" s="175"/>
      <c r="Y2156" s="175"/>
      <c r="Z2156" s="175"/>
      <c r="AA2156" s="175"/>
      <c r="AC2156" s="175"/>
      <c r="AL2156" s="106"/>
      <c r="AM2156" s="104"/>
      <c r="AN2156" s="104"/>
      <c r="AO2156" s="104"/>
      <c r="AP2156" s="104"/>
      <c r="AQ2156" s="104"/>
      <c r="AR2156" s="104"/>
      <c r="AS2156" s="104"/>
      <c r="AT2156" s="104"/>
      <c r="AU2156" s="104"/>
      <c r="AV2156" s="104"/>
    </row>
    <row r="2157" spans="3:48" x14ac:dyDescent="0.35">
      <c r="C2157" s="176"/>
      <c r="D2157" s="176"/>
      <c r="E2157" s="176"/>
      <c r="F2157" s="176"/>
      <c r="G2157" s="175"/>
      <c r="H2157" s="175"/>
      <c r="I2157" s="175"/>
      <c r="J2157" s="175"/>
      <c r="L2157" s="175"/>
      <c r="T2157" s="176"/>
      <c r="U2157" s="176"/>
      <c r="V2157" s="176"/>
      <c r="W2157" s="176"/>
      <c r="X2157" s="175"/>
      <c r="Y2157" s="175"/>
      <c r="Z2157" s="175"/>
      <c r="AA2157" s="175"/>
      <c r="AC2157" s="175"/>
      <c r="AL2157" s="106"/>
      <c r="AM2157" s="104"/>
      <c r="AN2157" s="104"/>
      <c r="AO2157" s="104"/>
      <c r="AP2157" s="104"/>
      <c r="AQ2157" s="104"/>
      <c r="AR2157" s="104"/>
      <c r="AS2157" s="104"/>
      <c r="AT2157" s="104"/>
      <c r="AU2157" s="104"/>
      <c r="AV2157" s="104"/>
    </row>
    <row r="2158" spans="3:48" x14ac:dyDescent="0.35">
      <c r="C2158" s="176"/>
      <c r="D2158" s="176"/>
      <c r="E2158" s="176"/>
      <c r="F2158" s="176"/>
      <c r="G2158" s="175"/>
      <c r="H2158" s="175"/>
      <c r="I2158" s="175"/>
      <c r="J2158" s="175"/>
      <c r="L2158" s="175"/>
      <c r="T2158" s="176"/>
      <c r="U2158" s="176"/>
      <c r="V2158" s="176"/>
      <c r="W2158" s="176"/>
      <c r="X2158" s="175"/>
      <c r="Y2158" s="175"/>
      <c r="Z2158" s="175"/>
      <c r="AA2158" s="175"/>
      <c r="AC2158" s="175"/>
      <c r="AL2158" s="106"/>
      <c r="AM2158" s="104"/>
      <c r="AN2158" s="104"/>
      <c r="AO2158" s="104"/>
      <c r="AP2158" s="104"/>
      <c r="AQ2158" s="104"/>
      <c r="AR2158" s="104"/>
      <c r="AS2158" s="104"/>
      <c r="AT2158" s="104"/>
      <c r="AU2158" s="104"/>
      <c r="AV2158" s="104"/>
    </row>
    <row r="2159" spans="3:48" x14ac:dyDescent="0.35">
      <c r="C2159" s="176"/>
      <c r="D2159" s="176"/>
      <c r="E2159" s="176"/>
      <c r="F2159" s="176"/>
      <c r="G2159" s="175"/>
      <c r="H2159" s="175"/>
      <c r="I2159" s="175"/>
      <c r="J2159" s="175"/>
      <c r="L2159" s="175"/>
      <c r="T2159" s="176"/>
      <c r="U2159" s="176"/>
      <c r="V2159" s="176"/>
      <c r="W2159" s="176"/>
      <c r="X2159" s="175"/>
      <c r="Y2159" s="175"/>
      <c r="Z2159" s="175"/>
      <c r="AA2159" s="175"/>
      <c r="AC2159" s="175"/>
      <c r="AL2159" s="106"/>
      <c r="AM2159" s="104"/>
      <c r="AN2159" s="104"/>
      <c r="AO2159" s="104"/>
      <c r="AP2159" s="104"/>
      <c r="AQ2159" s="104"/>
      <c r="AR2159" s="104"/>
      <c r="AS2159" s="104"/>
      <c r="AT2159" s="104"/>
      <c r="AU2159" s="104"/>
      <c r="AV2159" s="104"/>
    </row>
    <row r="2160" spans="3:48" x14ac:dyDescent="0.35">
      <c r="C2160" s="176"/>
      <c r="D2160" s="176"/>
      <c r="E2160" s="176"/>
      <c r="F2160" s="176"/>
      <c r="G2160" s="175"/>
      <c r="H2160" s="175"/>
      <c r="I2160" s="175"/>
      <c r="J2160" s="175"/>
      <c r="L2160" s="175"/>
      <c r="T2160" s="176"/>
      <c r="U2160" s="176"/>
      <c r="V2160" s="176"/>
      <c r="W2160" s="176"/>
      <c r="X2160" s="175"/>
      <c r="Y2160" s="175"/>
      <c r="Z2160" s="175"/>
      <c r="AA2160" s="175"/>
      <c r="AC2160" s="175"/>
      <c r="AL2160" s="106"/>
      <c r="AM2160" s="104"/>
      <c r="AN2160" s="104"/>
      <c r="AO2160" s="104"/>
      <c r="AP2160" s="104"/>
      <c r="AQ2160" s="104"/>
      <c r="AR2160" s="104"/>
      <c r="AS2160" s="104"/>
      <c r="AT2160" s="104"/>
      <c r="AU2160" s="104"/>
      <c r="AV2160" s="104"/>
    </row>
    <row r="2161" spans="3:48" x14ac:dyDescent="0.35">
      <c r="C2161" s="176"/>
      <c r="D2161" s="176"/>
      <c r="E2161" s="176"/>
      <c r="F2161" s="176"/>
      <c r="G2161" s="175"/>
      <c r="H2161" s="175"/>
      <c r="I2161" s="175"/>
      <c r="J2161" s="175"/>
      <c r="L2161" s="175"/>
      <c r="T2161" s="176"/>
      <c r="U2161" s="176"/>
      <c r="V2161" s="176"/>
      <c r="W2161" s="176"/>
      <c r="X2161" s="175"/>
      <c r="Y2161" s="175"/>
      <c r="Z2161" s="175"/>
      <c r="AA2161" s="175"/>
      <c r="AC2161" s="175"/>
      <c r="AL2161" s="106"/>
      <c r="AM2161" s="104"/>
      <c r="AN2161" s="104"/>
      <c r="AO2161" s="104"/>
      <c r="AP2161" s="104"/>
      <c r="AQ2161" s="104"/>
      <c r="AR2161" s="104"/>
      <c r="AS2161" s="104"/>
      <c r="AT2161" s="104"/>
      <c r="AU2161" s="104"/>
      <c r="AV2161" s="104"/>
    </row>
    <row r="2162" spans="3:48" x14ac:dyDescent="0.35">
      <c r="C2162" s="176"/>
      <c r="D2162" s="176"/>
      <c r="E2162" s="176"/>
      <c r="F2162" s="176"/>
      <c r="G2162" s="175"/>
      <c r="H2162" s="175"/>
      <c r="I2162" s="175"/>
      <c r="J2162" s="175"/>
      <c r="L2162" s="175"/>
      <c r="T2162" s="176"/>
      <c r="U2162" s="176"/>
      <c r="V2162" s="176"/>
      <c r="W2162" s="176"/>
      <c r="X2162" s="175"/>
      <c r="Y2162" s="175"/>
      <c r="Z2162" s="175"/>
      <c r="AA2162" s="175"/>
      <c r="AC2162" s="175"/>
      <c r="AL2162" s="106"/>
      <c r="AM2162" s="104"/>
      <c r="AN2162" s="104"/>
      <c r="AO2162" s="104"/>
      <c r="AP2162" s="104"/>
      <c r="AQ2162" s="104"/>
      <c r="AR2162" s="104"/>
      <c r="AS2162" s="104"/>
      <c r="AT2162" s="104"/>
      <c r="AU2162" s="104"/>
      <c r="AV2162" s="104"/>
    </row>
    <row r="2163" spans="3:48" x14ac:dyDescent="0.35">
      <c r="C2163" s="176"/>
      <c r="D2163" s="176"/>
      <c r="E2163" s="176"/>
      <c r="F2163" s="176"/>
      <c r="G2163" s="175"/>
      <c r="H2163" s="175"/>
      <c r="I2163" s="175"/>
      <c r="J2163" s="175"/>
      <c r="L2163" s="175"/>
      <c r="T2163" s="176"/>
      <c r="U2163" s="176"/>
      <c r="V2163" s="176"/>
      <c r="W2163" s="176"/>
      <c r="X2163" s="175"/>
      <c r="Y2163" s="175"/>
      <c r="Z2163" s="175"/>
      <c r="AA2163" s="175"/>
      <c r="AC2163" s="175"/>
      <c r="AL2163" s="106"/>
      <c r="AM2163" s="104"/>
      <c r="AN2163" s="104"/>
      <c r="AO2163" s="104"/>
      <c r="AP2163" s="104"/>
      <c r="AQ2163" s="104"/>
      <c r="AR2163" s="104"/>
      <c r="AS2163" s="104"/>
      <c r="AT2163" s="104"/>
      <c r="AU2163" s="104"/>
      <c r="AV2163" s="104"/>
    </row>
    <row r="2164" spans="3:48" x14ac:dyDescent="0.35">
      <c r="C2164" s="176"/>
      <c r="D2164" s="176"/>
      <c r="E2164" s="176"/>
      <c r="F2164" s="176"/>
      <c r="G2164" s="175"/>
      <c r="H2164" s="175"/>
      <c r="I2164" s="175"/>
      <c r="J2164" s="175"/>
      <c r="L2164" s="175"/>
      <c r="T2164" s="176"/>
      <c r="U2164" s="176"/>
      <c r="V2164" s="176"/>
      <c r="W2164" s="176"/>
      <c r="X2164" s="175"/>
      <c r="Y2164" s="175"/>
      <c r="Z2164" s="175"/>
      <c r="AA2164" s="175"/>
      <c r="AC2164" s="175"/>
      <c r="AL2164" s="106"/>
      <c r="AM2164" s="104"/>
      <c r="AN2164" s="104"/>
      <c r="AO2164" s="104"/>
      <c r="AP2164" s="104"/>
      <c r="AQ2164" s="104"/>
      <c r="AR2164" s="104"/>
      <c r="AS2164" s="104"/>
      <c r="AT2164" s="104"/>
      <c r="AU2164" s="104"/>
      <c r="AV2164" s="104"/>
    </row>
    <row r="2165" spans="3:48" x14ac:dyDescent="0.35">
      <c r="C2165" s="176"/>
      <c r="D2165" s="176"/>
      <c r="E2165" s="176"/>
      <c r="F2165" s="176"/>
      <c r="G2165" s="175"/>
      <c r="H2165" s="175"/>
      <c r="I2165" s="175"/>
      <c r="J2165" s="175"/>
      <c r="L2165" s="175"/>
      <c r="T2165" s="176"/>
      <c r="U2165" s="176"/>
      <c r="V2165" s="176"/>
      <c r="W2165" s="176"/>
      <c r="X2165" s="175"/>
      <c r="Y2165" s="175"/>
      <c r="Z2165" s="175"/>
      <c r="AA2165" s="175"/>
      <c r="AC2165" s="175"/>
      <c r="AL2165" s="106"/>
      <c r="AM2165" s="104"/>
      <c r="AN2165" s="104"/>
      <c r="AO2165" s="104"/>
      <c r="AP2165" s="104"/>
      <c r="AQ2165" s="104"/>
      <c r="AR2165" s="104"/>
      <c r="AS2165" s="104"/>
      <c r="AT2165" s="104"/>
      <c r="AU2165" s="104"/>
      <c r="AV2165" s="104"/>
    </row>
    <row r="2166" spans="3:48" x14ac:dyDescent="0.35">
      <c r="C2166" s="176"/>
      <c r="D2166" s="176"/>
      <c r="E2166" s="176"/>
      <c r="F2166" s="176"/>
      <c r="G2166" s="175"/>
      <c r="H2166" s="175"/>
      <c r="I2166" s="175"/>
      <c r="J2166" s="175"/>
      <c r="L2166" s="175"/>
      <c r="T2166" s="176"/>
      <c r="U2166" s="176"/>
      <c r="V2166" s="176"/>
      <c r="W2166" s="176"/>
      <c r="X2166" s="175"/>
      <c r="Y2166" s="175"/>
      <c r="Z2166" s="175"/>
      <c r="AA2166" s="175"/>
      <c r="AC2166" s="175"/>
      <c r="AL2166" s="106"/>
      <c r="AM2166" s="104"/>
      <c r="AN2166" s="104"/>
      <c r="AO2166" s="104"/>
      <c r="AP2166" s="104"/>
      <c r="AQ2166" s="104"/>
      <c r="AR2166" s="104"/>
      <c r="AS2166" s="104"/>
      <c r="AT2166" s="104"/>
      <c r="AU2166" s="104"/>
      <c r="AV2166" s="104"/>
    </row>
    <row r="2167" spans="3:48" x14ac:dyDescent="0.35">
      <c r="C2167" s="176"/>
      <c r="D2167" s="176"/>
      <c r="E2167" s="176"/>
      <c r="F2167" s="176"/>
      <c r="G2167" s="175"/>
      <c r="H2167" s="175"/>
      <c r="I2167" s="175"/>
      <c r="J2167" s="175"/>
      <c r="L2167" s="175"/>
      <c r="T2167" s="176"/>
      <c r="U2167" s="176"/>
      <c r="V2167" s="176"/>
      <c r="W2167" s="176"/>
      <c r="X2167" s="175"/>
      <c r="Y2167" s="175"/>
      <c r="Z2167" s="175"/>
      <c r="AA2167" s="175"/>
      <c r="AC2167" s="175"/>
      <c r="AL2167" s="106"/>
      <c r="AM2167" s="104"/>
      <c r="AN2167" s="104"/>
      <c r="AO2167" s="104"/>
      <c r="AP2167" s="104"/>
      <c r="AQ2167" s="104"/>
      <c r="AR2167" s="104"/>
      <c r="AS2167" s="104"/>
      <c r="AT2167" s="104"/>
      <c r="AU2167" s="104"/>
      <c r="AV2167" s="104"/>
    </row>
    <row r="2168" spans="3:48" x14ac:dyDescent="0.35">
      <c r="C2168" s="176"/>
      <c r="D2168" s="176"/>
      <c r="E2168" s="176"/>
      <c r="F2168" s="176"/>
      <c r="G2168" s="175"/>
      <c r="H2168" s="175"/>
      <c r="I2168" s="175"/>
      <c r="J2168" s="175"/>
      <c r="L2168" s="175"/>
      <c r="T2168" s="176"/>
      <c r="U2168" s="176"/>
      <c r="V2168" s="176"/>
      <c r="W2168" s="176"/>
      <c r="X2168" s="175"/>
      <c r="Y2168" s="175"/>
      <c r="Z2168" s="175"/>
      <c r="AA2168" s="175"/>
      <c r="AC2168" s="175"/>
      <c r="AL2168" s="106"/>
      <c r="AM2168" s="104"/>
      <c r="AN2168" s="104"/>
      <c r="AO2168" s="104"/>
      <c r="AP2168" s="104"/>
      <c r="AQ2168" s="104"/>
      <c r="AR2168" s="104"/>
      <c r="AS2168" s="104"/>
      <c r="AT2168" s="104"/>
      <c r="AU2168" s="104"/>
      <c r="AV2168" s="104"/>
    </row>
    <row r="2169" spans="3:48" x14ac:dyDescent="0.35">
      <c r="C2169" s="176"/>
      <c r="D2169" s="176"/>
      <c r="E2169" s="176"/>
      <c r="F2169" s="176"/>
      <c r="G2169" s="175"/>
      <c r="H2169" s="175"/>
      <c r="I2169" s="175"/>
      <c r="J2169" s="175"/>
      <c r="L2169" s="175"/>
      <c r="T2169" s="176"/>
      <c r="U2169" s="176"/>
      <c r="V2169" s="176"/>
      <c r="W2169" s="176"/>
      <c r="X2169" s="175"/>
      <c r="Y2169" s="175"/>
      <c r="Z2169" s="175"/>
      <c r="AA2169" s="175"/>
      <c r="AC2169" s="175"/>
      <c r="AL2169" s="106"/>
      <c r="AM2169" s="104"/>
      <c r="AN2169" s="104"/>
      <c r="AO2169" s="104"/>
      <c r="AP2169" s="104"/>
      <c r="AQ2169" s="104"/>
      <c r="AR2169" s="104"/>
      <c r="AS2169" s="104"/>
      <c r="AT2169" s="104"/>
      <c r="AU2169" s="104"/>
      <c r="AV2169" s="104"/>
    </row>
    <row r="2170" spans="3:48" x14ac:dyDescent="0.35">
      <c r="C2170" s="176"/>
      <c r="D2170" s="176"/>
      <c r="E2170" s="176"/>
      <c r="F2170" s="176"/>
      <c r="G2170" s="175"/>
      <c r="H2170" s="175"/>
      <c r="I2170" s="175"/>
      <c r="J2170" s="175"/>
      <c r="L2170" s="175"/>
      <c r="T2170" s="176"/>
      <c r="U2170" s="176"/>
      <c r="V2170" s="176"/>
      <c r="W2170" s="176"/>
      <c r="X2170" s="175"/>
      <c r="Y2170" s="175"/>
      <c r="Z2170" s="175"/>
      <c r="AA2170" s="175"/>
      <c r="AC2170" s="175"/>
      <c r="AL2170" s="106"/>
      <c r="AM2170" s="104"/>
      <c r="AN2170" s="104"/>
      <c r="AO2170" s="104"/>
      <c r="AP2170" s="104"/>
      <c r="AQ2170" s="104"/>
      <c r="AR2170" s="104"/>
      <c r="AS2170" s="104"/>
      <c r="AT2170" s="104"/>
      <c r="AU2170" s="104"/>
      <c r="AV2170" s="104"/>
    </row>
    <row r="2171" spans="3:48" x14ac:dyDescent="0.35">
      <c r="C2171" s="176"/>
      <c r="D2171" s="176"/>
      <c r="E2171" s="176"/>
      <c r="F2171" s="176"/>
      <c r="G2171" s="175"/>
      <c r="H2171" s="175"/>
      <c r="I2171" s="175"/>
      <c r="J2171" s="175"/>
      <c r="L2171" s="175"/>
      <c r="T2171" s="176"/>
      <c r="U2171" s="176"/>
      <c r="V2171" s="176"/>
      <c r="W2171" s="176"/>
      <c r="X2171" s="175"/>
      <c r="Y2171" s="175"/>
      <c r="Z2171" s="175"/>
      <c r="AA2171" s="175"/>
      <c r="AC2171" s="175"/>
      <c r="AL2171" s="106"/>
      <c r="AM2171" s="104"/>
      <c r="AN2171" s="104"/>
      <c r="AO2171" s="104"/>
      <c r="AP2171" s="104"/>
      <c r="AQ2171" s="104"/>
      <c r="AR2171" s="104"/>
      <c r="AS2171" s="104"/>
      <c r="AT2171" s="104"/>
      <c r="AU2171" s="104"/>
      <c r="AV2171" s="104"/>
    </row>
    <row r="2172" spans="3:48" x14ac:dyDescent="0.35">
      <c r="C2172" s="176"/>
      <c r="D2172" s="176"/>
      <c r="E2172" s="176"/>
      <c r="F2172" s="176"/>
      <c r="G2172" s="175"/>
      <c r="H2172" s="175"/>
      <c r="I2172" s="175"/>
      <c r="J2172" s="175"/>
      <c r="L2172" s="175"/>
      <c r="T2172" s="176"/>
      <c r="U2172" s="176"/>
      <c r="V2172" s="176"/>
      <c r="W2172" s="176"/>
      <c r="X2172" s="175"/>
      <c r="Y2172" s="175"/>
      <c r="Z2172" s="175"/>
      <c r="AA2172" s="175"/>
      <c r="AC2172" s="175"/>
      <c r="AL2172" s="106"/>
      <c r="AM2172" s="104"/>
      <c r="AN2172" s="104"/>
      <c r="AO2172" s="104"/>
      <c r="AP2172" s="104"/>
      <c r="AQ2172" s="104"/>
      <c r="AR2172" s="104"/>
      <c r="AS2172" s="104"/>
      <c r="AT2172" s="104"/>
      <c r="AU2172" s="104"/>
      <c r="AV2172" s="104"/>
    </row>
    <row r="2173" spans="3:48" x14ac:dyDescent="0.35">
      <c r="C2173" s="176"/>
      <c r="D2173" s="176"/>
      <c r="E2173" s="176"/>
      <c r="F2173" s="176"/>
      <c r="G2173" s="175"/>
      <c r="H2173" s="175"/>
      <c r="I2173" s="175"/>
      <c r="J2173" s="175"/>
      <c r="L2173" s="175"/>
      <c r="T2173" s="176"/>
      <c r="U2173" s="176"/>
      <c r="V2173" s="176"/>
      <c r="W2173" s="176"/>
      <c r="X2173" s="175"/>
      <c r="Y2173" s="175"/>
      <c r="Z2173" s="175"/>
      <c r="AA2173" s="175"/>
      <c r="AC2173" s="175"/>
      <c r="AL2173" s="106"/>
      <c r="AM2173" s="104"/>
      <c r="AN2173" s="104"/>
      <c r="AO2173" s="104"/>
      <c r="AP2173" s="104"/>
      <c r="AQ2173" s="104"/>
      <c r="AR2173" s="104"/>
      <c r="AS2173" s="104"/>
      <c r="AT2173" s="104"/>
      <c r="AU2173" s="104"/>
      <c r="AV2173" s="104"/>
    </row>
    <row r="2174" spans="3:48" x14ac:dyDescent="0.35">
      <c r="C2174" s="176"/>
      <c r="D2174" s="176"/>
      <c r="E2174" s="176"/>
      <c r="F2174" s="176"/>
      <c r="G2174" s="175"/>
      <c r="H2174" s="175"/>
      <c r="I2174" s="175"/>
      <c r="J2174" s="175"/>
      <c r="L2174" s="175"/>
      <c r="T2174" s="176"/>
      <c r="U2174" s="176"/>
      <c r="V2174" s="176"/>
      <c r="W2174" s="176"/>
      <c r="X2174" s="175"/>
      <c r="Y2174" s="175"/>
      <c r="Z2174" s="175"/>
      <c r="AA2174" s="175"/>
      <c r="AC2174" s="175"/>
      <c r="AL2174" s="106"/>
      <c r="AM2174" s="104"/>
      <c r="AN2174" s="104"/>
      <c r="AO2174" s="104"/>
      <c r="AP2174" s="104"/>
      <c r="AQ2174" s="104"/>
      <c r="AR2174" s="104"/>
      <c r="AS2174" s="104"/>
      <c r="AT2174" s="104"/>
      <c r="AU2174" s="104"/>
      <c r="AV2174" s="104"/>
    </row>
    <row r="2175" spans="3:48" x14ac:dyDescent="0.35">
      <c r="C2175" s="176"/>
      <c r="D2175" s="176"/>
      <c r="E2175" s="176"/>
      <c r="F2175" s="176"/>
      <c r="G2175" s="175"/>
      <c r="H2175" s="175"/>
      <c r="I2175" s="175"/>
      <c r="J2175" s="175"/>
      <c r="L2175" s="175"/>
      <c r="T2175" s="176"/>
      <c r="U2175" s="176"/>
      <c r="V2175" s="176"/>
      <c r="W2175" s="176"/>
      <c r="X2175" s="175"/>
      <c r="Y2175" s="175"/>
      <c r="Z2175" s="175"/>
      <c r="AA2175" s="175"/>
      <c r="AC2175" s="175"/>
      <c r="AL2175" s="106"/>
      <c r="AM2175" s="104"/>
      <c r="AN2175" s="104"/>
      <c r="AO2175" s="104"/>
      <c r="AP2175" s="104"/>
      <c r="AQ2175" s="104"/>
      <c r="AR2175" s="104"/>
      <c r="AS2175" s="104"/>
      <c r="AT2175" s="104"/>
      <c r="AU2175" s="104"/>
      <c r="AV2175" s="104"/>
    </row>
    <row r="2176" spans="3:48" x14ac:dyDescent="0.35">
      <c r="C2176" s="176"/>
      <c r="D2176" s="176"/>
      <c r="E2176" s="176"/>
      <c r="F2176" s="176"/>
      <c r="G2176" s="175"/>
      <c r="H2176" s="175"/>
      <c r="I2176" s="175"/>
      <c r="J2176" s="175"/>
      <c r="L2176" s="175"/>
      <c r="T2176" s="176"/>
      <c r="U2176" s="176"/>
      <c r="V2176" s="176"/>
      <c r="W2176" s="176"/>
      <c r="X2176" s="175"/>
      <c r="Y2176" s="175"/>
      <c r="Z2176" s="175"/>
      <c r="AA2176" s="175"/>
      <c r="AC2176" s="175"/>
      <c r="AL2176" s="106"/>
      <c r="AM2176" s="104"/>
      <c r="AN2176" s="104"/>
      <c r="AO2176" s="104"/>
      <c r="AP2176" s="104"/>
      <c r="AQ2176" s="104"/>
      <c r="AR2176" s="104"/>
      <c r="AS2176" s="104"/>
      <c r="AT2176" s="104"/>
      <c r="AU2176" s="104"/>
      <c r="AV2176" s="104"/>
    </row>
    <row r="2177" spans="3:48" x14ac:dyDescent="0.35">
      <c r="C2177" s="176"/>
      <c r="D2177" s="176"/>
      <c r="E2177" s="176"/>
      <c r="F2177" s="176"/>
      <c r="G2177" s="175"/>
      <c r="H2177" s="175"/>
      <c r="I2177" s="175"/>
      <c r="J2177" s="175"/>
      <c r="L2177" s="175"/>
      <c r="T2177" s="176"/>
      <c r="U2177" s="176"/>
      <c r="V2177" s="176"/>
      <c r="W2177" s="176"/>
      <c r="X2177" s="175"/>
      <c r="Y2177" s="175"/>
      <c r="Z2177" s="175"/>
      <c r="AA2177" s="175"/>
      <c r="AC2177" s="175"/>
      <c r="AL2177" s="106"/>
      <c r="AM2177" s="104"/>
      <c r="AN2177" s="104"/>
      <c r="AO2177" s="104"/>
      <c r="AP2177" s="104"/>
      <c r="AQ2177" s="104"/>
      <c r="AR2177" s="104"/>
      <c r="AS2177" s="104"/>
      <c r="AT2177" s="104"/>
      <c r="AU2177" s="104"/>
      <c r="AV2177" s="104"/>
    </row>
    <row r="2178" spans="3:48" x14ac:dyDescent="0.35">
      <c r="C2178" s="176"/>
      <c r="D2178" s="176"/>
      <c r="E2178" s="176"/>
      <c r="F2178" s="176"/>
      <c r="G2178" s="175"/>
      <c r="H2178" s="175"/>
      <c r="I2178" s="175"/>
      <c r="J2178" s="175"/>
      <c r="L2178" s="175"/>
      <c r="T2178" s="176"/>
      <c r="U2178" s="176"/>
      <c r="V2178" s="176"/>
      <c r="W2178" s="176"/>
      <c r="X2178" s="175"/>
      <c r="Y2178" s="175"/>
      <c r="Z2178" s="175"/>
      <c r="AA2178" s="175"/>
      <c r="AC2178" s="175"/>
      <c r="AL2178" s="106"/>
      <c r="AM2178" s="104"/>
      <c r="AN2178" s="104"/>
      <c r="AO2178" s="104"/>
      <c r="AP2178" s="104"/>
      <c r="AQ2178" s="104"/>
      <c r="AR2178" s="104"/>
      <c r="AS2178" s="104"/>
      <c r="AT2178" s="104"/>
      <c r="AU2178" s="104"/>
      <c r="AV2178" s="104"/>
    </row>
    <row r="2179" spans="3:48" x14ac:dyDescent="0.35">
      <c r="C2179" s="176"/>
      <c r="D2179" s="176"/>
      <c r="E2179" s="176"/>
      <c r="F2179" s="176"/>
      <c r="G2179" s="175"/>
      <c r="H2179" s="175"/>
      <c r="I2179" s="175"/>
      <c r="J2179" s="175"/>
      <c r="L2179" s="175"/>
      <c r="T2179" s="176"/>
      <c r="U2179" s="176"/>
      <c r="V2179" s="176"/>
      <c r="W2179" s="176"/>
      <c r="X2179" s="175"/>
      <c r="Y2179" s="175"/>
      <c r="Z2179" s="175"/>
      <c r="AA2179" s="175"/>
      <c r="AC2179" s="175"/>
      <c r="AL2179" s="106"/>
      <c r="AM2179" s="104"/>
      <c r="AN2179" s="104"/>
      <c r="AO2179" s="104"/>
      <c r="AP2179" s="104"/>
      <c r="AQ2179" s="104"/>
      <c r="AR2179" s="104"/>
      <c r="AS2179" s="104"/>
      <c r="AT2179" s="104"/>
      <c r="AU2179" s="104"/>
      <c r="AV2179" s="104"/>
    </row>
    <row r="2180" spans="3:48" x14ac:dyDescent="0.35">
      <c r="C2180" s="176"/>
      <c r="D2180" s="176"/>
      <c r="E2180" s="176"/>
      <c r="F2180" s="176"/>
      <c r="G2180" s="175"/>
      <c r="H2180" s="175"/>
      <c r="I2180" s="175"/>
      <c r="J2180" s="175"/>
      <c r="L2180" s="175"/>
      <c r="T2180" s="176"/>
      <c r="U2180" s="176"/>
      <c r="V2180" s="176"/>
      <c r="W2180" s="176"/>
      <c r="X2180" s="175"/>
      <c r="Y2180" s="175"/>
      <c r="Z2180" s="175"/>
      <c r="AA2180" s="175"/>
      <c r="AC2180" s="175"/>
      <c r="AL2180" s="106"/>
      <c r="AM2180" s="104"/>
      <c r="AN2180" s="104"/>
      <c r="AO2180" s="104"/>
      <c r="AP2180" s="104"/>
      <c r="AQ2180" s="104"/>
      <c r="AR2180" s="104"/>
      <c r="AS2180" s="104"/>
      <c r="AT2180" s="104"/>
      <c r="AU2180" s="104"/>
      <c r="AV2180" s="104"/>
    </row>
    <row r="2181" spans="3:48" x14ac:dyDescent="0.35">
      <c r="C2181" s="176"/>
      <c r="D2181" s="176"/>
      <c r="E2181" s="176"/>
      <c r="F2181" s="176"/>
      <c r="G2181" s="175"/>
      <c r="H2181" s="175"/>
      <c r="I2181" s="175"/>
      <c r="J2181" s="175"/>
      <c r="L2181" s="175"/>
      <c r="T2181" s="176"/>
      <c r="U2181" s="176"/>
      <c r="V2181" s="176"/>
      <c r="W2181" s="176"/>
      <c r="X2181" s="175"/>
      <c r="Y2181" s="175"/>
      <c r="Z2181" s="175"/>
      <c r="AA2181" s="175"/>
      <c r="AC2181" s="175"/>
      <c r="AL2181" s="106"/>
      <c r="AM2181" s="104"/>
      <c r="AN2181" s="104"/>
      <c r="AO2181" s="104"/>
      <c r="AP2181" s="104"/>
      <c r="AQ2181" s="104"/>
      <c r="AR2181" s="104"/>
      <c r="AS2181" s="104"/>
      <c r="AT2181" s="104"/>
      <c r="AU2181" s="104"/>
      <c r="AV2181" s="104"/>
    </row>
    <row r="2182" spans="3:48" x14ac:dyDescent="0.35">
      <c r="C2182" s="176"/>
      <c r="D2182" s="176"/>
      <c r="E2182" s="176"/>
      <c r="F2182" s="176"/>
      <c r="G2182" s="175"/>
      <c r="H2182" s="175"/>
      <c r="I2182" s="175"/>
      <c r="J2182" s="175"/>
      <c r="L2182" s="175"/>
      <c r="T2182" s="176"/>
      <c r="U2182" s="176"/>
      <c r="V2182" s="176"/>
      <c r="W2182" s="176"/>
      <c r="X2182" s="175"/>
      <c r="Y2182" s="175"/>
      <c r="Z2182" s="175"/>
      <c r="AA2182" s="175"/>
      <c r="AC2182" s="175"/>
      <c r="AL2182" s="106"/>
      <c r="AM2182" s="104"/>
      <c r="AN2182" s="104"/>
      <c r="AO2182" s="104"/>
      <c r="AP2182" s="104"/>
      <c r="AQ2182" s="104"/>
      <c r="AR2182" s="104"/>
      <c r="AS2182" s="104"/>
      <c r="AT2182" s="104"/>
      <c r="AU2182" s="104"/>
      <c r="AV2182" s="104"/>
    </row>
    <row r="2183" spans="3:48" x14ac:dyDescent="0.35">
      <c r="C2183" s="176"/>
      <c r="D2183" s="176"/>
      <c r="E2183" s="176"/>
      <c r="F2183" s="176"/>
      <c r="G2183" s="175"/>
      <c r="H2183" s="175"/>
      <c r="I2183" s="175"/>
      <c r="J2183" s="175"/>
      <c r="L2183" s="175"/>
      <c r="T2183" s="176"/>
      <c r="U2183" s="176"/>
      <c r="V2183" s="176"/>
      <c r="W2183" s="176"/>
      <c r="X2183" s="175"/>
      <c r="Y2183" s="175"/>
      <c r="Z2183" s="175"/>
      <c r="AA2183" s="175"/>
      <c r="AC2183" s="175"/>
      <c r="AL2183" s="106"/>
      <c r="AM2183" s="104"/>
      <c r="AN2183" s="104"/>
      <c r="AO2183" s="104"/>
      <c r="AP2183" s="104"/>
      <c r="AQ2183" s="104"/>
      <c r="AR2183" s="104"/>
      <c r="AS2183" s="104"/>
      <c r="AT2183" s="104"/>
      <c r="AU2183" s="104"/>
      <c r="AV2183" s="104"/>
    </row>
    <row r="2184" spans="3:48" x14ac:dyDescent="0.35">
      <c r="C2184" s="176"/>
      <c r="D2184" s="176"/>
      <c r="E2184" s="176"/>
      <c r="F2184" s="176"/>
      <c r="G2184" s="175"/>
      <c r="H2184" s="175"/>
      <c r="I2184" s="175"/>
      <c r="J2184" s="175"/>
      <c r="L2184" s="175"/>
      <c r="T2184" s="176"/>
      <c r="U2184" s="176"/>
      <c r="V2184" s="176"/>
      <c r="W2184" s="176"/>
      <c r="X2184" s="175"/>
      <c r="Y2184" s="175"/>
      <c r="Z2184" s="175"/>
      <c r="AA2184" s="175"/>
      <c r="AC2184" s="175"/>
      <c r="AL2184" s="106"/>
      <c r="AM2184" s="104"/>
      <c r="AN2184" s="104"/>
      <c r="AO2184" s="104"/>
      <c r="AP2184" s="104"/>
      <c r="AQ2184" s="104"/>
      <c r="AR2184" s="104"/>
      <c r="AS2184" s="104"/>
      <c r="AT2184" s="104"/>
      <c r="AU2184" s="104"/>
      <c r="AV2184" s="104"/>
    </row>
    <row r="2185" spans="3:48" x14ac:dyDescent="0.35">
      <c r="C2185" s="176"/>
      <c r="D2185" s="176"/>
      <c r="E2185" s="176"/>
      <c r="F2185" s="176"/>
      <c r="G2185" s="175"/>
      <c r="H2185" s="175"/>
      <c r="I2185" s="175"/>
      <c r="J2185" s="175"/>
      <c r="L2185" s="175"/>
      <c r="T2185" s="176"/>
      <c r="U2185" s="176"/>
      <c r="V2185" s="176"/>
      <c r="W2185" s="176"/>
      <c r="X2185" s="175"/>
      <c r="Y2185" s="175"/>
      <c r="Z2185" s="175"/>
      <c r="AA2185" s="175"/>
      <c r="AC2185" s="175"/>
      <c r="AL2185" s="106"/>
      <c r="AM2185" s="104"/>
      <c r="AN2185" s="104"/>
      <c r="AO2185" s="104"/>
      <c r="AP2185" s="104"/>
      <c r="AQ2185" s="104"/>
      <c r="AR2185" s="104"/>
      <c r="AS2185" s="104"/>
      <c r="AT2185" s="104"/>
      <c r="AU2185" s="104"/>
      <c r="AV2185" s="104"/>
    </row>
    <row r="2186" spans="3:48" x14ac:dyDescent="0.35">
      <c r="C2186" s="176"/>
      <c r="D2186" s="176"/>
      <c r="E2186" s="176"/>
      <c r="F2186" s="176"/>
      <c r="G2186" s="175"/>
      <c r="H2186" s="175"/>
      <c r="I2186" s="175"/>
      <c r="J2186" s="175"/>
      <c r="L2186" s="175"/>
      <c r="T2186" s="176"/>
      <c r="U2186" s="176"/>
      <c r="V2186" s="176"/>
      <c r="W2186" s="176"/>
      <c r="X2186" s="175"/>
      <c r="Y2186" s="175"/>
      <c r="Z2186" s="175"/>
      <c r="AA2186" s="175"/>
      <c r="AC2186" s="175"/>
      <c r="AL2186" s="106"/>
      <c r="AM2186" s="104"/>
      <c r="AN2186" s="104"/>
      <c r="AO2186" s="104"/>
      <c r="AP2186" s="104"/>
      <c r="AQ2186" s="104"/>
      <c r="AR2186" s="104"/>
      <c r="AS2186" s="104"/>
      <c r="AT2186" s="104"/>
      <c r="AU2186" s="104"/>
      <c r="AV2186" s="104"/>
    </row>
    <row r="2187" spans="3:48" x14ac:dyDescent="0.35">
      <c r="C2187" s="176"/>
      <c r="D2187" s="176"/>
      <c r="E2187" s="176"/>
      <c r="F2187" s="176"/>
      <c r="G2187" s="175"/>
      <c r="H2187" s="175"/>
      <c r="I2187" s="175"/>
      <c r="J2187" s="175"/>
      <c r="L2187" s="175"/>
      <c r="T2187" s="176"/>
      <c r="U2187" s="176"/>
      <c r="V2187" s="176"/>
      <c r="W2187" s="176"/>
      <c r="X2187" s="175"/>
      <c r="Y2187" s="175"/>
      <c r="Z2187" s="175"/>
      <c r="AA2187" s="175"/>
      <c r="AC2187" s="175"/>
      <c r="AL2187" s="106"/>
      <c r="AM2187" s="104"/>
      <c r="AN2187" s="104"/>
      <c r="AO2187" s="104"/>
      <c r="AP2187" s="104"/>
      <c r="AQ2187" s="104"/>
      <c r="AR2187" s="104"/>
      <c r="AS2187" s="104"/>
      <c r="AT2187" s="104"/>
      <c r="AU2187" s="104"/>
      <c r="AV2187" s="104"/>
    </row>
    <row r="2188" spans="3:48" x14ac:dyDescent="0.35">
      <c r="C2188" s="176"/>
      <c r="D2188" s="176"/>
      <c r="E2188" s="176"/>
      <c r="F2188" s="176"/>
      <c r="G2188" s="175"/>
      <c r="H2188" s="175"/>
      <c r="I2188" s="175"/>
      <c r="J2188" s="175"/>
      <c r="L2188" s="175"/>
      <c r="T2188" s="176"/>
      <c r="U2188" s="176"/>
      <c r="V2188" s="176"/>
      <c r="W2188" s="176"/>
      <c r="X2188" s="175"/>
      <c r="Y2188" s="175"/>
      <c r="Z2188" s="175"/>
      <c r="AA2188" s="175"/>
      <c r="AC2188" s="175"/>
      <c r="AL2188" s="106"/>
      <c r="AM2188" s="104"/>
      <c r="AN2188" s="104"/>
      <c r="AO2188" s="104"/>
      <c r="AP2188" s="104"/>
      <c r="AQ2188" s="104"/>
      <c r="AR2188" s="104"/>
      <c r="AS2188" s="104"/>
      <c r="AT2188" s="104"/>
      <c r="AU2188" s="104"/>
      <c r="AV2188" s="104"/>
    </row>
    <row r="2189" spans="3:48" x14ac:dyDescent="0.35">
      <c r="C2189" s="176"/>
      <c r="D2189" s="176"/>
      <c r="E2189" s="176"/>
      <c r="F2189" s="176"/>
      <c r="G2189" s="175"/>
      <c r="H2189" s="175"/>
      <c r="I2189" s="175"/>
      <c r="J2189" s="175"/>
      <c r="L2189" s="175"/>
      <c r="T2189" s="176"/>
      <c r="U2189" s="176"/>
      <c r="V2189" s="176"/>
      <c r="W2189" s="176"/>
      <c r="X2189" s="175"/>
      <c r="Y2189" s="175"/>
      <c r="Z2189" s="175"/>
      <c r="AA2189" s="175"/>
      <c r="AC2189" s="175"/>
      <c r="AL2189" s="106"/>
      <c r="AM2189" s="104"/>
      <c r="AN2189" s="104"/>
      <c r="AO2189" s="104"/>
      <c r="AP2189" s="104"/>
      <c r="AQ2189" s="104"/>
      <c r="AR2189" s="104"/>
      <c r="AS2189" s="104"/>
      <c r="AT2189" s="104"/>
      <c r="AU2189" s="104"/>
      <c r="AV2189" s="104"/>
    </row>
    <row r="2190" spans="3:48" x14ac:dyDescent="0.35">
      <c r="C2190" s="176"/>
      <c r="D2190" s="176"/>
      <c r="E2190" s="176"/>
      <c r="F2190" s="176"/>
      <c r="G2190" s="175"/>
      <c r="H2190" s="175"/>
      <c r="I2190" s="175"/>
      <c r="J2190" s="175"/>
      <c r="L2190" s="175"/>
      <c r="T2190" s="176"/>
      <c r="U2190" s="176"/>
      <c r="V2190" s="176"/>
      <c r="W2190" s="176"/>
      <c r="X2190" s="175"/>
      <c r="Y2190" s="175"/>
      <c r="Z2190" s="175"/>
      <c r="AA2190" s="175"/>
      <c r="AC2190" s="175"/>
      <c r="AL2190" s="106"/>
      <c r="AM2190" s="104"/>
      <c r="AN2190" s="104"/>
      <c r="AO2190" s="104"/>
      <c r="AP2190" s="104"/>
      <c r="AQ2190" s="104"/>
      <c r="AR2190" s="104"/>
      <c r="AS2190" s="104"/>
      <c r="AT2190" s="104"/>
      <c r="AU2190" s="104"/>
      <c r="AV2190" s="104"/>
    </row>
    <row r="2191" spans="3:48" x14ac:dyDescent="0.35">
      <c r="C2191" s="176"/>
      <c r="D2191" s="176"/>
      <c r="E2191" s="176"/>
      <c r="F2191" s="176"/>
      <c r="G2191" s="175"/>
      <c r="H2191" s="175"/>
      <c r="I2191" s="175"/>
      <c r="J2191" s="175"/>
      <c r="L2191" s="175"/>
      <c r="T2191" s="176"/>
      <c r="U2191" s="176"/>
      <c r="V2191" s="176"/>
      <c r="W2191" s="176"/>
      <c r="X2191" s="175"/>
      <c r="Y2191" s="175"/>
      <c r="Z2191" s="175"/>
      <c r="AA2191" s="175"/>
      <c r="AC2191" s="175"/>
      <c r="AL2191" s="106"/>
      <c r="AM2191" s="104"/>
      <c r="AN2191" s="104"/>
      <c r="AO2191" s="104"/>
      <c r="AP2191" s="104"/>
      <c r="AQ2191" s="104"/>
      <c r="AR2191" s="104"/>
      <c r="AS2191" s="104"/>
      <c r="AT2191" s="104"/>
      <c r="AU2191" s="104"/>
      <c r="AV2191" s="104"/>
    </row>
    <row r="2192" spans="3:48" x14ac:dyDescent="0.35">
      <c r="C2192" s="176"/>
      <c r="D2192" s="176"/>
      <c r="E2192" s="176"/>
      <c r="F2192" s="176"/>
      <c r="G2192" s="175"/>
      <c r="H2192" s="175"/>
      <c r="I2192" s="175"/>
      <c r="J2192" s="175"/>
      <c r="L2192" s="175"/>
      <c r="T2192" s="176"/>
      <c r="U2192" s="176"/>
      <c r="V2192" s="176"/>
      <c r="W2192" s="176"/>
      <c r="X2192" s="175"/>
      <c r="Y2192" s="175"/>
      <c r="Z2192" s="175"/>
      <c r="AA2192" s="175"/>
      <c r="AC2192" s="175"/>
      <c r="AL2192" s="106"/>
      <c r="AM2192" s="104"/>
      <c r="AN2192" s="104"/>
      <c r="AO2192" s="104"/>
      <c r="AP2192" s="104"/>
      <c r="AQ2192" s="104"/>
      <c r="AR2192" s="104"/>
      <c r="AS2192" s="104"/>
      <c r="AT2192" s="104"/>
      <c r="AU2192" s="104"/>
      <c r="AV2192" s="104"/>
    </row>
    <row r="2193" spans="3:48" x14ac:dyDescent="0.35">
      <c r="C2193" s="176"/>
      <c r="D2193" s="176"/>
      <c r="E2193" s="176"/>
      <c r="F2193" s="176"/>
      <c r="G2193" s="175"/>
      <c r="H2193" s="175"/>
      <c r="I2193" s="175"/>
      <c r="J2193" s="175"/>
      <c r="L2193" s="175"/>
      <c r="T2193" s="176"/>
      <c r="U2193" s="176"/>
      <c r="V2193" s="176"/>
      <c r="W2193" s="176"/>
      <c r="X2193" s="175"/>
      <c r="Y2193" s="175"/>
      <c r="Z2193" s="175"/>
      <c r="AA2193" s="175"/>
      <c r="AC2193" s="175"/>
      <c r="AL2193" s="106"/>
      <c r="AM2193" s="104"/>
      <c r="AN2193" s="104"/>
      <c r="AO2193" s="104"/>
      <c r="AP2193" s="104"/>
      <c r="AQ2193" s="104"/>
      <c r="AR2193" s="104"/>
      <c r="AS2193" s="104"/>
      <c r="AT2193" s="104"/>
      <c r="AU2193" s="104"/>
      <c r="AV2193" s="104"/>
    </row>
    <row r="2194" spans="3:48" x14ac:dyDescent="0.35">
      <c r="C2194" s="176"/>
      <c r="D2194" s="176"/>
      <c r="E2194" s="176"/>
      <c r="F2194" s="176"/>
      <c r="G2194" s="175"/>
      <c r="H2194" s="175"/>
      <c r="I2194" s="175"/>
      <c r="J2194" s="175"/>
      <c r="L2194" s="175"/>
      <c r="T2194" s="176"/>
      <c r="U2194" s="176"/>
      <c r="V2194" s="176"/>
      <c r="W2194" s="176"/>
      <c r="X2194" s="175"/>
      <c r="Y2194" s="175"/>
      <c r="Z2194" s="175"/>
      <c r="AA2194" s="175"/>
      <c r="AC2194" s="175"/>
      <c r="AL2194" s="106"/>
      <c r="AM2194" s="104"/>
      <c r="AN2194" s="104"/>
      <c r="AO2194" s="104"/>
      <c r="AP2194" s="104"/>
      <c r="AQ2194" s="104"/>
      <c r="AR2194" s="104"/>
      <c r="AS2194" s="104"/>
      <c r="AT2194" s="104"/>
      <c r="AU2194" s="104"/>
      <c r="AV2194" s="104"/>
    </row>
    <row r="2195" spans="3:48" x14ac:dyDescent="0.35">
      <c r="C2195" s="176"/>
      <c r="D2195" s="176"/>
      <c r="E2195" s="176"/>
      <c r="F2195" s="176"/>
      <c r="G2195" s="175"/>
      <c r="H2195" s="175"/>
      <c r="I2195" s="175"/>
      <c r="J2195" s="175"/>
      <c r="L2195" s="175"/>
      <c r="T2195" s="176"/>
      <c r="U2195" s="176"/>
      <c r="V2195" s="176"/>
      <c r="W2195" s="176"/>
      <c r="X2195" s="175"/>
      <c r="Y2195" s="175"/>
      <c r="Z2195" s="175"/>
      <c r="AA2195" s="175"/>
      <c r="AC2195" s="175"/>
      <c r="AL2195" s="106"/>
      <c r="AM2195" s="104"/>
      <c r="AN2195" s="104"/>
      <c r="AO2195" s="104"/>
      <c r="AP2195" s="104"/>
      <c r="AQ2195" s="104"/>
      <c r="AR2195" s="104"/>
      <c r="AS2195" s="104"/>
      <c r="AT2195" s="104"/>
      <c r="AU2195" s="104"/>
      <c r="AV2195" s="104"/>
    </row>
    <row r="2196" spans="3:48" x14ac:dyDescent="0.35">
      <c r="C2196" s="176"/>
      <c r="D2196" s="176"/>
      <c r="E2196" s="176"/>
      <c r="F2196" s="176"/>
      <c r="G2196" s="175"/>
      <c r="H2196" s="175"/>
      <c r="I2196" s="175"/>
      <c r="J2196" s="175"/>
      <c r="L2196" s="175"/>
      <c r="T2196" s="176"/>
      <c r="U2196" s="176"/>
      <c r="V2196" s="176"/>
      <c r="W2196" s="176"/>
      <c r="X2196" s="175"/>
      <c r="Y2196" s="175"/>
      <c r="Z2196" s="175"/>
      <c r="AA2196" s="175"/>
      <c r="AC2196" s="175"/>
      <c r="AL2196" s="106"/>
      <c r="AM2196" s="104"/>
      <c r="AN2196" s="104"/>
      <c r="AO2196" s="104"/>
      <c r="AP2196" s="104"/>
      <c r="AQ2196" s="104"/>
      <c r="AR2196" s="104"/>
      <c r="AS2196" s="104"/>
      <c r="AT2196" s="104"/>
      <c r="AU2196" s="104"/>
      <c r="AV2196" s="104"/>
    </row>
    <row r="2197" spans="3:48" x14ac:dyDescent="0.35">
      <c r="C2197" s="176"/>
      <c r="D2197" s="176"/>
      <c r="E2197" s="176"/>
      <c r="F2197" s="176"/>
      <c r="G2197" s="175"/>
      <c r="H2197" s="175"/>
      <c r="I2197" s="175"/>
      <c r="J2197" s="175"/>
      <c r="L2197" s="175"/>
      <c r="T2197" s="176"/>
      <c r="U2197" s="176"/>
      <c r="V2197" s="176"/>
      <c r="W2197" s="176"/>
      <c r="X2197" s="175"/>
      <c r="Y2197" s="175"/>
      <c r="Z2197" s="175"/>
      <c r="AA2197" s="175"/>
      <c r="AC2197" s="175"/>
      <c r="AL2197" s="106"/>
      <c r="AM2197" s="104"/>
      <c r="AN2197" s="104"/>
      <c r="AO2197" s="104"/>
      <c r="AP2197" s="104"/>
      <c r="AQ2197" s="104"/>
      <c r="AR2197" s="104"/>
      <c r="AS2197" s="104"/>
      <c r="AT2197" s="104"/>
      <c r="AU2197" s="104"/>
      <c r="AV2197" s="104"/>
    </row>
    <row r="2198" spans="3:48" x14ac:dyDescent="0.35">
      <c r="C2198" s="176"/>
      <c r="D2198" s="176"/>
      <c r="E2198" s="176"/>
      <c r="F2198" s="176"/>
      <c r="G2198" s="175"/>
      <c r="H2198" s="175"/>
      <c r="I2198" s="175"/>
      <c r="J2198" s="175"/>
      <c r="L2198" s="175"/>
      <c r="T2198" s="176"/>
      <c r="U2198" s="176"/>
      <c r="V2198" s="176"/>
      <c r="W2198" s="176"/>
      <c r="X2198" s="175"/>
      <c r="Y2198" s="175"/>
      <c r="Z2198" s="175"/>
      <c r="AA2198" s="175"/>
      <c r="AC2198" s="175"/>
      <c r="AL2198" s="106"/>
      <c r="AM2198" s="104"/>
      <c r="AN2198" s="104"/>
      <c r="AO2198" s="104"/>
      <c r="AP2198" s="104"/>
      <c r="AQ2198" s="104"/>
      <c r="AR2198" s="104"/>
      <c r="AS2198" s="104"/>
      <c r="AT2198" s="104"/>
      <c r="AU2198" s="104"/>
      <c r="AV2198" s="104"/>
    </row>
    <row r="2199" spans="3:48" x14ac:dyDescent="0.35">
      <c r="C2199" s="176"/>
      <c r="D2199" s="176"/>
      <c r="E2199" s="176"/>
      <c r="F2199" s="176"/>
      <c r="G2199" s="175"/>
      <c r="H2199" s="175"/>
      <c r="I2199" s="175"/>
      <c r="J2199" s="175"/>
      <c r="L2199" s="175"/>
      <c r="T2199" s="176"/>
      <c r="U2199" s="176"/>
      <c r="V2199" s="176"/>
      <c r="W2199" s="176"/>
      <c r="X2199" s="175"/>
      <c r="Y2199" s="175"/>
      <c r="Z2199" s="175"/>
      <c r="AA2199" s="175"/>
      <c r="AC2199" s="175"/>
      <c r="AL2199" s="106"/>
      <c r="AM2199" s="104"/>
      <c r="AN2199" s="104"/>
      <c r="AO2199" s="104"/>
      <c r="AP2199" s="104"/>
      <c r="AQ2199" s="104"/>
      <c r="AR2199" s="104"/>
      <c r="AS2199" s="104"/>
      <c r="AT2199" s="104"/>
      <c r="AU2199" s="104"/>
      <c r="AV2199" s="104"/>
    </row>
    <row r="2200" spans="3:48" x14ac:dyDescent="0.35">
      <c r="C2200" s="176"/>
      <c r="D2200" s="176"/>
      <c r="E2200" s="176"/>
      <c r="F2200" s="176"/>
      <c r="G2200" s="175"/>
      <c r="H2200" s="175"/>
      <c r="I2200" s="175"/>
      <c r="J2200" s="175"/>
      <c r="L2200" s="175"/>
      <c r="T2200" s="176"/>
      <c r="U2200" s="176"/>
      <c r="V2200" s="176"/>
      <c r="W2200" s="176"/>
      <c r="X2200" s="175"/>
      <c r="Y2200" s="175"/>
      <c r="Z2200" s="175"/>
      <c r="AA2200" s="175"/>
      <c r="AC2200" s="175"/>
      <c r="AL2200" s="106"/>
      <c r="AM2200" s="104"/>
      <c r="AN2200" s="104"/>
      <c r="AO2200" s="104"/>
      <c r="AP2200" s="104"/>
      <c r="AQ2200" s="104"/>
      <c r="AR2200" s="104"/>
      <c r="AS2200" s="104"/>
      <c r="AT2200" s="104"/>
      <c r="AU2200" s="104"/>
      <c r="AV2200" s="104"/>
    </row>
    <row r="2201" spans="3:48" x14ac:dyDescent="0.35">
      <c r="C2201" s="176"/>
      <c r="D2201" s="176"/>
      <c r="E2201" s="176"/>
      <c r="F2201" s="176"/>
      <c r="G2201" s="175"/>
      <c r="H2201" s="175"/>
      <c r="I2201" s="175"/>
      <c r="J2201" s="175"/>
      <c r="L2201" s="175"/>
      <c r="T2201" s="176"/>
      <c r="U2201" s="176"/>
      <c r="V2201" s="176"/>
      <c r="W2201" s="176"/>
      <c r="X2201" s="175"/>
      <c r="Y2201" s="175"/>
      <c r="Z2201" s="175"/>
      <c r="AA2201" s="175"/>
      <c r="AC2201" s="175"/>
      <c r="AL2201" s="106"/>
      <c r="AM2201" s="104"/>
      <c r="AN2201" s="104"/>
      <c r="AO2201" s="104"/>
      <c r="AP2201" s="104"/>
      <c r="AQ2201" s="104"/>
      <c r="AR2201" s="104"/>
      <c r="AS2201" s="104"/>
      <c r="AT2201" s="104"/>
      <c r="AU2201" s="104"/>
      <c r="AV2201" s="104"/>
    </row>
    <row r="2202" spans="3:48" x14ac:dyDescent="0.35">
      <c r="C2202" s="176"/>
      <c r="D2202" s="176"/>
      <c r="E2202" s="176"/>
      <c r="F2202" s="176"/>
      <c r="G2202" s="175"/>
      <c r="H2202" s="175"/>
      <c r="I2202" s="175"/>
      <c r="J2202" s="175"/>
      <c r="L2202" s="175"/>
      <c r="T2202" s="176"/>
      <c r="U2202" s="176"/>
      <c r="V2202" s="176"/>
      <c r="W2202" s="176"/>
      <c r="X2202" s="175"/>
      <c r="Y2202" s="175"/>
      <c r="Z2202" s="175"/>
      <c r="AA2202" s="175"/>
      <c r="AC2202" s="175"/>
      <c r="AL2202" s="106"/>
      <c r="AM2202" s="104"/>
      <c r="AN2202" s="104"/>
      <c r="AO2202" s="104"/>
      <c r="AP2202" s="104"/>
      <c r="AQ2202" s="104"/>
      <c r="AR2202" s="104"/>
      <c r="AS2202" s="104"/>
      <c r="AT2202" s="104"/>
      <c r="AU2202" s="104"/>
      <c r="AV2202" s="104"/>
    </row>
    <row r="2203" spans="3:48" x14ac:dyDescent="0.35">
      <c r="C2203" s="176"/>
      <c r="D2203" s="176"/>
      <c r="E2203" s="176"/>
      <c r="F2203" s="176"/>
      <c r="G2203" s="175"/>
      <c r="H2203" s="175"/>
      <c r="I2203" s="175"/>
      <c r="J2203" s="175"/>
      <c r="L2203" s="175"/>
      <c r="T2203" s="176"/>
      <c r="U2203" s="176"/>
      <c r="V2203" s="176"/>
      <c r="W2203" s="176"/>
      <c r="X2203" s="175"/>
      <c r="Y2203" s="175"/>
      <c r="Z2203" s="175"/>
      <c r="AA2203" s="175"/>
      <c r="AC2203" s="175"/>
      <c r="AL2203" s="106"/>
      <c r="AM2203" s="104"/>
      <c r="AN2203" s="104"/>
      <c r="AO2203" s="104"/>
      <c r="AP2203" s="104"/>
      <c r="AQ2203" s="104"/>
      <c r="AR2203" s="104"/>
      <c r="AS2203" s="104"/>
      <c r="AT2203" s="104"/>
      <c r="AU2203" s="104"/>
      <c r="AV2203" s="104"/>
    </row>
    <row r="2204" spans="3:48" x14ac:dyDescent="0.35">
      <c r="C2204" s="176"/>
      <c r="D2204" s="176"/>
      <c r="E2204" s="176"/>
      <c r="F2204" s="176"/>
      <c r="G2204" s="175"/>
      <c r="H2204" s="175"/>
      <c r="I2204" s="175"/>
      <c r="J2204" s="175"/>
      <c r="L2204" s="175"/>
      <c r="T2204" s="176"/>
      <c r="U2204" s="176"/>
      <c r="V2204" s="176"/>
      <c r="W2204" s="176"/>
      <c r="X2204" s="175"/>
      <c r="Y2204" s="175"/>
      <c r="Z2204" s="175"/>
      <c r="AA2204" s="175"/>
      <c r="AC2204" s="175"/>
      <c r="AL2204" s="106"/>
      <c r="AM2204" s="104"/>
      <c r="AN2204" s="104"/>
      <c r="AO2204" s="104"/>
      <c r="AP2204" s="104"/>
      <c r="AQ2204" s="104"/>
      <c r="AR2204" s="104"/>
      <c r="AS2204" s="104"/>
      <c r="AT2204" s="104"/>
      <c r="AU2204" s="104"/>
      <c r="AV2204" s="104"/>
    </row>
    <row r="2205" spans="3:48" x14ac:dyDescent="0.35">
      <c r="C2205" s="176"/>
      <c r="D2205" s="176"/>
      <c r="E2205" s="176"/>
      <c r="F2205" s="176"/>
      <c r="G2205" s="175"/>
      <c r="H2205" s="175"/>
      <c r="I2205" s="175"/>
      <c r="J2205" s="175"/>
      <c r="L2205" s="175"/>
      <c r="T2205" s="176"/>
      <c r="U2205" s="176"/>
      <c r="V2205" s="176"/>
      <c r="W2205" s="176"/>
      <c r="X2205" s="175"/>
      <c r="Y2205" s="175"/>
      <c r="Z2205" s="175"/>
      <c r="AA2205" s="175"/>
      <c r="AC2205" s="175"/>
      <c r="AL2205" s="106"/>
      <c r="AM2205" s="104"/>
      <c r="AN2205" s="104"/>
      <c r="AO2205" s="104"/>
      <c r="AP2205" s="104"/>
      <c r="AQ2205" s="104"/>
      <c r="AR2205" s="104"/>
      <c r="AS2205" s="104"/>
      <c r="AT2205" s="104"/>
      <c r="AU2205" s="104"/>
      <c r="AV2205" s="104"/>
    </row>
    <row r="2206" spans="3:48" x14ac:dyDescent="0.35">
      <c r="C2206" s="176"/>
      <c r="D2206" s="176"/>
      <c r="E2206" s="176"/>
      <c r="F2206" s="176"/>
      <c r="G2206" s="175"/>
      <c r="H2206" s="175"/>
      <c r="I2206" s="175"/>
      <c r="J2206" s="175"/>
      <c r="L2206" s="175"/>
      <c r="T2206" s="176"/>
      <c r="U2206" s="176"/>
      <c r="V2206" s="176"/>
      <c r="W2206" s="176"/>
      <c r="X2206" s="175"/>
      <c r="Y2206" s="175"/>
      <c r="Z2206" s="175"/>
      <c r="AA2206" s="175"/>
      <c r="AC2206" s="175"/>
      <c r="AL2206" s="106"/>
      <c r="AM2206" s="104"/>
      <c r="AN2206" s="104"/>
      <c r="AO2206" s="104"/>
      <c r="AP2206" s="104"/>
      <c r="AQ2206" s="104"/>
      <c r="AR2206" s="104"/>
      <c r="AS2206" s="104"/>
      <c r="AT2206" s="104"/>
      <c r="AU2206" s="104"/>
      <c r="AV2206" s="104"/>
    </row>
    <row r="2207" spans="3:48" x14ac:dyDescent="0.35">
      <c r="C2207" s="176"/>
      <c r="D2207" s="176"/>
      <c r="E2207" s="176"/>
      <c r="F2207" s="176"/>
      <c r="G2207" s="175"/>
      <c r="H2207" s="175"/>
      <c r="I2207" s="175"/>
      <c r="J2207" s="175"/>
      <c r="L2207" s="175"/>
      <c r="T2207" s="176"/>
      <c r="U2207" s="176"/>
      <c r="V2207" s="176"/>
      <c r="W2207" s="176"/>
      <c r="X2207" s="175"/>
      <c r="Y2207" s="175"/>
      <c r="Z2207" s="175"/>
      <c r="AA2207" s="175"/>
      <c r="AC2207" s="175"/>
      <c r="AL2207" s="106"/>
      <c r="AM2207" s="104"/>
      <c r="AN2207" s="104"/>
      <c r="AO2207" s="104"/>
      <c r="AP2207" s="104"/>
      <c r="AQ2207" s="104"/>
      <c r="AR2207" s="104"/>
      <c r="AS2207" s="104"/>
      <c r="AT2207" s="104"/>
      <c r="AU2207" s="104"/>
      <c r="AV2207" s="104"/>
    </row>
    <row r="2208" spans="3:48" x14ac:dyDescent="0.35">
      <c r="C2208" s="176"/>
      <c r="D2208" s="176"/>
      <c r="E2208" s="176"/>
      <c r="F2208" s="176"/>
      <c r="G2208" s="175"/>
      <c r="H2208" s="175"/>
      <c r="I2208" s="175"/>
      <c r="J2208" s="175"/>
      <c r="L2208" s="175"/>
      <c r="T2208" s="176"/>
      <c r="U2208" s="176"/>
      <c r="V2208" s="176"/>
      <c r="W2208" s="176"/>
      <c r="X2208" s="175"/>
      <c r="Y2208" s="175"/>
      <c r="Z2208" s="175"/>
      <c r="AA2208" s="175"/>
      <c r="AC2208" s="175"/>
      <c r="AL2208" s="106"/>
      <c r="AM2208" s="104"/>
      <c r="AN2208" s="104"/>
      <c r="AO2208" s="104"/>
      <c r="AP2208" s="104"/>
      <c r="AQ2208" s="104"/>
      <c r="AR2208" s="104"/>
      <c r="AS2208" s="104"/>
      <c r="AT2208" s="104"/>
      <c r="AU2208" s="104"/>
      <c r="AV2208" s="104"/>
    </row>
    <row r="2209" spans="3:48" x14ac:dyDescent="0.35">
      <c r="C2209" s="176"/>
      <c r="D2209" s="176"/>
      <c r="E2209" s="176"/>
      <c r="F2209" s="176"/>
      <c r="G2209" s="175"/>
      <c r="H2209" s="175"/>
      <c r="I2209" s="175"/>
      <c r="J2209" s="175"/>
      <c r="L2209" s="175"/>
      <c r="T2209" s="176"/>
      <c r="U2209" s="176"/>
      <c r="V2209" s="176"/>
      <c r="W2209" s="176"/>
      <c r="X2209" s="175"/>
      <c r="Y2209" s="175"/>
      <c r="Z2209" s="175"/>
      <c r="AA2209" s="175"/>
      <c r="AC2209" s="175"/>
      <c r="AL2209" s="106"/>
      <c r="AM2209" s="104"/>
      <c r="AN2209" s="104"/>
      <c r="AO2209" s="104"/>
      <c r="AP2209" s="104"/>
      <c r="AQ2209" s="104"/>
      <c r="AR2209" s="104"/>
      <c r="AS2209" s="104"/>
      <c r="AT2209" s="104"/>
      <c r="AU2209" s="104"/>
      <c r="AV2209" s="104"/>
    </row>
    <row r="2210" spans="3:48" x14ac:dyDescent="0.35">
      <c r="C2210" s="176"/>
      <c r="D2210" s="176"/>
      <c r="E2210" s="176"/>
      <c r="F2210" s="176"/>
      <c r="G2210" s="175"/>
      <c r="H2210" s="175"/>
      <c r="I2210" s="175"/>
      <c r="J2210" s="175"/>
      <c r="L2210" s="175"/>
      <c r="T2210" s="176"/>
      <c r="U2210" s="176"/>
      <c r="V2210" s="176"/>
      <c r="W2210" s="176"/>
      <c r="X2210" s="175"/>
      <c r="Y2210" s="175"/>
      <c r="Z2210" s="175"/>
      <c r="AA2210" s="175"/>
      <c r="AC2210" s="175"/>
      <c r="AL2210" s="106"/>
      <c r="AM2210" s="104"/>
      <c r="AN2210" s="104"/>
      <c r="AO2210" s="104"/>
      <c r="AP2210" s="104"/>
      <c r="AQ2210" s="104"/>
      <c r="AR2210" s="104"/>
      <c r="AS2210" s="104"/>
      <c r="AT2210" s="104"/>
      <c r="AU2210" s="104"/>
      <c r="AV2210" s="104"/>
    </row>
    <row r="2211" spans="3:48" x14ac:dyDescent="0.35">
      <c r="C2211" s="176"/>
      <c r="D2211" s="176"/>
      <c r="E2211" s="176"/>
      <c r="F2211" s="176"/>
      <c r="G2211" s="175"/>
      <c r="H2211" s="175"/>
      <c r="I2211" s="175"/>
      <c r="J2211" s="175"/>
      <c r="L2211" s="175"/>
      <c r="T2211" s="176"/>
      <c r="U2211" s="176"/>
      <c r="V2211" s="176"/>
      <c r="W2211" s="176"/>
      <c r="X2211" s="175"/>
      <c r="Y2211" s="175"/>
      <c r="Z2211" s="175"/>
      <c r="AA2211" s="175"/>
      <c r="AC2211" s="175"/>
      <c r="AL2211" s="106"/>
      <c r="AM2211" s="104"/>
      <c r="AN2211" s="104"/>
      <c r="AO2211" s="104"/>
      <c r="AP2211" s="104"/>
      <c r="AQ2211" s="104"/>
      <c r="AR2211" s="104"/>
      <c r="AS2211" s="104"/>
      <c r="AT2211" s="104"/>
      <c r="AU2211" s="104"/>
      <c r="AV2211" s="104"/>
    </row>
    <row r="2212" spans="3:48" x14ac:dyDescent="0.35">
      <c r="C2212" s="176"/>
      <c r="D2212" s="176"/>
      <c r="E2212" s="176"/>
      <c r="F2212" s="176"/>
      <c r="G2212" s="175"/>
      <c r="H2212" s="175"/>
      <c r="I2212" s="175"/>
      <c r="J2212" s="175"/>
      <c r="L2212" s="175"/>
      <c r="T2212" s="176"/>
      <c r="U2212" s="176"/>
      <c r="V2212" s="176"/>
      <c r="W2212" s="176"/>
      <c r="X2212" s="175"/>
      <c r="Y2212" s="175"/>
      <c r="Z2212" s="175"/>
      <c r="AA2212" s="175"/>
      <c r="AC2212" s="175"/>
      <c r="AL2212" s="106"/>
      <c r="AM2212" s="104"/>
      <c r="AN2212" s="104"/>
      <c r="AO2212" s="104"/>
      <c r="AP2212" s="104"/>
      <c r="AQ2212" s="104"/>
      <c r="AR2212" s="104"/>
      <c r="AS2212" s="104"/>
      <c r="AT2212" s="104"/>
      <c r="AU2212" s="104"/>
      <c r="AV2212" s="104"/>
    </row>
    <row r="2213" spans="3:48" x14ac:dyDescent="0.35">
      <c r="C2213" s="176"/>
      <c r="D2213" s="176"/>
      <c r="E2213" s="176"/>
      <c r="F2213" s="176"/>
      <c r="G2213" s="175"/>
      <c r="H2213" s="175"/>
      <c r="I2213" s="175"/>
      <c r="J2213" s="175"/>
      <c r="L2213" s="175"/>
      <c r="T2213" s="176"/>
      <c r="U2213" s="176"/>
      <c r="V2213" s="176"/>
      <c r="W2213" s="176"/>
      <c r="X2213" s="175"/>
      <c r="Y2213" s="175"/>
      <c r="Z2213" s="175"/>
      <c r="AA2213" s="175"/>
      <c r="AC2213" s="175"/>
      <c r="AL2213" s="106"/>
      <c r="AM2213" s="104"/>
      <c r="AN2213" s="104"/>
      <c r="AO2213" s="104"/>
      <c r="AP2213" s="104"/>
      <c r="AQ2213" s="104"/>
      <c r="AR2213" s="104"/>
      <c r="AS2213" s="104"/>
      <c r="AT2213" s="104"/>
      <c r="AU2213" s="104"/>
      <c r="AV2213" s="104"/>
    </row>
    <row r="2214" spans="3:48" x14ac:dyDescent="0.35">
      <c r="C2214" s="176"/>
      <c r="D2214" s="176"/>
      <c r="E2214" s="176"/>
      <c r="F2214" s="176"/>
      <c r="G2214" s="175"/>
      <c r="H2214" s="175"/>
      <c r="I2214" s="175"/>
      <c r="J2214" s="175"/>
      <c r="L2214" s="175"/>
      <c r="T2214" s="176"/>
      <c r="U2214" s="176"/>
      <c r="V2214" s="176"/>
      <c r="W2214" s="176"/>
      <c r="X2214" s="175"/>
      <c r="Y2214" s="175"/>
      <c r="Z2214" s="175"/>
      <c r="AA2214" s="175"/>
      <c r="AC2214" s="175"/>
      <c r="AL2214" s="106"/>
      <c r="AM2214" s="104"/>
      <c r="AN2214" s="104"/>
      <c r="AO2214" s="104"/>
      <c r="AP2214" s="104"/>
      <c r="AQ2214" s="104"/>
      <c r="AR2214" s="104"/>
      <c r="AS2214" s="104"/>
      <c r="AT2214" s="104"/>
      <c r="AU2214" s="104"/>
      <c r="AV2214" s="104"/>
    </row>
    <row r="2215" spans="3:48" x14ac:dyDescent="0.35">
      <c r="C2215" s="176"/>
      <c r="D2215" s="176"/>
      <c r="E2215" s="176"/>
      <c r="F2215" s="176"/>
      <c r="G2215" s="175"/>
      <c r="H2215" s="175"/>
      <c r="I2215" s="175"/>
      <c r="J2215" s="175"/>
      <c r="L2215" s="175"/>
      <c r="T2215" s="176"/>
      <c r="U2215" s="176"/>
      <c r="V2215" s="176"/>
      <c r="W2215" s="176"/>
      <c r="X2215" s="175"/>
      <c r="Y2215" s="175"/>
      <c r="Z2215" s="175"/>
      <c r="AA2215" s="175"/>
      <c r="AC2215" s="175"/>
      <c r="AL2215" s="106"/>
      <c r="AM2215" s="104"/>
      <c r="AN2215" s="104"/>
      <c r="AO2215" s="104"/>
      <c r="AP2215" s="104"/>
      <c r="AQ2215" s="104"/>
      <c r="AR2215" s="104"/>
      <c r="AS2215" s="104"/>
      <c r="AT2215" s="104"/>
      <c r="AU2215" s="104"/>
      <c r="AV2215" s="104"/>
    </row>
    <row r="2216" spans="3:48" x14ac:dyDescent="0.35">
      <c r="C2216" s="176"/>
      <c r="D2216" s="176"/>
      <c r="E2216" s="176"/>
      <c r="F2216" s="176"/>
      <c r="G2216" s="175"/>
      <c r="H2216" s="175"/>
      <c r="I2216" s="175"/>
      <c r="J2216" s="175"/>
      <c r="L2216" s="175"/>
      <c r="T2216" s="176"/>
      <c r="U2216" s="176"/>
      <c r="V2216" s="176"/>
      <c r="W2216" s="176"/>
      <c r="X2216" s="175"/>
      <c r="Y2216" s="175"/>
      <c r="Z2216" s="175"/>
      <c r="AA2216" s="175"/>
      <c r="AC2216" s="175"/>
      <c r="AL2216" s="106"/>
      <c r="AM2216" s="104"/>
      <c r="AN2216" s="104"/>
      <c r="AO2216" s="104"/>
      <c r="AP2216" s="104"/>
      <c r="AQ2216" s="104"/>
      <c r="AR2216" s="104"/>
      <c r="AS2216" s="104"/>
      <c r="AT2216" s="104"/>
      <c r="AU2216" s="104"/>
      <c r="AV2216" s="104"/>
    </row>
    <row r="2217" spans="3:48" x14ac:dyDescent="0.35">
      <c r="C2217" s="176"/>
      <c r="D2217" s="176"/>
      <c r="E2217" s="176"/>
      <c r="F2217" s="176"/>
      <c r="G2217" s="175"/>
      <c r="H2217" s="175"/>
      <c r="I2217" s="175"/>
      <c r="J2217" s="175"/>
      <c r="L2217" s="175"/>
      <c r="T2217" s="176"/>
      <c r="U2217" s="176"/>
      <c r="V2217" s="176"/>
      <c r="W2217" s="176"/>
      <c r="X2217" s="175"/>
      <c r="Y2217" s="175"/>
      <c r="Z2217" s="175"/>
      <c r="AA2217" s="175"/>
      <c r="AC2217" s="175"/>
      <c r="AL2217" s="106"/>
      <c r="AM2217" s="104"/>
      <c r="AN2217" s="104"/>
      <c r="AO2217" s="104"/>
      <c r="AP2217" s="104"/>
      <c r="AQ2217" s="104"/>
      <c r="AR2217" s="104"/>
      <c r="AS2217" s="104"/>
      <c r="AT2217" s="104"/>
      <c r="AU2217" s="104"/>
      <c r="AV2217" s="104"/>
    </row>
    <row r="2218" spans="3:48" x14ac:dyDescent="0.35">
      <c r="C2218" s="176"/>
      <c r="D2218" s="176"/>
      <c r="E2218" s="176"/>
      <c r="F2218" s="176"/>
      <c r="G2218" s="175"/>
      <c r="H2218" s="175"/>
      <c r="I2218" s="175"/>
      <c r="J2218" s="175"/>
      <c r="L2218" s="175"/>
      <c r="T2218" s="176"/>
      <c r="U2218" s="176"/>
      <c r="V2218" s="176"/>
      <c r="W2218" s="176"/>
      <c r="X2218" s="175"/>
      <c r="Y2218" s="175"/>
      <c r="Z2218" s="175"/>
      <c r="AA2218" s="175"/>
      <c r="AC2218" s="175"/>
      <c r="AL2218" s="106"/>
      <c r="AM2218" s="104"/>
      <c r="AN2218" s="104"/>
      <c r="AO2218" s="104"/>
      <c r="AP2218" s="104"/>
      <c r="AQ2218" s="104"/>
      <c r="AR2218" s="104"/>
      <c r="AS2218" s="104"/>
      <c r="AT2218" s="104"/>
      <c r="AU2218" s="104"/>
      <c r="AV2218" s="104"/>
    </row>
    <row r="2219" spans="3:48" x14ac:dyDescent="0.35">
      <c r="C2219" s="176"/>
      <c r="D2219" s="176"/>
      <c r="E2219" s="176"/>
      <c r="F2219" s="176"/>
      <c r="G2219" s="175"/>
      <c r="H2219" s="175"/>
      <c r="I2219" s="175"/>
      <c r="J2219" s="175"/>
      <c r="L2219" s="175"/>
      <c r="T2219" s="176"/>
      <c r="U2219" s="176"/>
      <c r="V2219" s="176"/>
      <c r="W2219" s="176"/>
      <c r="X2219" s="175"/>
      <c r="Y2219" s="175"/>
      <c r="Z2219" s="175"/>
      <c r="AA2219" s="175"/>
      <c r="AC2219" s="175"/>
      <c r="AL2219" s="106"/>
      <c r="AM2219" s="104"/>
      <c r="AN2219" s="104"/>
      <c r="AO2219" s="104"/>
      <c r="AP2219" s="104"/>
      <c r="AQ2219" s="104"/>
      <c r="AR2219" s="104"/>
      <c r="AS2219" s="104"/>
      <c r="AT2219" s="104"/>
      <c r="AU2219" s="104"/>
      <c r="AV2219" s="104"/>
    </row>
    <row r="2220" spans="3:48" x14ac:dyDescent="0.35">
      <c r="C2220" s="176"/>
      <c r="D2220" s="176"/>
      <c r="E2220" s="176"/>
      <c r="F2220" s="176"/>
      <c r="G2220" s="175"/>
      <c r="H2220" s="175"/>
      <c r="I2220" s="175"/>
      <c r="J2220" s="175"/>
      <c r="L2220" s="175"/>
      <c r="T2220" s="176"/>
      <c r="U2220" s="176"/>
      <c r="V2220" s="176"/>
      <c r="W2220" s="176"/>
      <c r="X2220" s="175"/>
      <c r="Y2220" s="175"/>
      <c r="Z2220" s="175"/>
      <c r="AA2220" s="175"/>
      <c r="AC2220" s="175"/>
      <c r="AL2220" s="106"/>
      <c r="AM2220" s="104"/>
      <c r="AN2220" s="104"/>
      <c r="AO2220" s="104"/>
      <c r="AP2220" s="104"/>
      <c r="AQ2220" s="104"/>
      <c r="AR2220" s="104"/>
      <c r="AS2220" s="104"/>
      <c r="AT2220" s="104"/>
      <c r="AU2220" s="104"/>
      <c r="AV2220" s="104"/>
    </row>
    <row r="2221" spans="3:48" x14ac:dyDescent="0.35">
      <c r="C2221" s="176"/>
      <c r="D2221" s="176"/>
      <c r="E2221" s="176"/>
      <c r="F2221" s="176"/>
      <c r="G2221" s="175"/>
      <c r="H2221" s="175"/>
      <c r="I2221" s="175"/>
      <c r="J2221" s="175"/>
      <c r="L2221" s="175"/>
      <c r="T2221" s="176"/>
      <c r="U2221" s="176"/>
      <c r="V2221" s="176"/>
      <c r="W2221" s="176"/>
      <c r="X2221" s="175"/>
      <c r="Y2221" s="175"/>
      <c r="Z2221" s="175"/>
      <c r="AA2221" s="175"/>
      <c r="AC2221" s="175"/>
      <c r="AL2221" s="106"/>
      <c r="AM2221" s="104"/>
      <c r="AN2221" s="104"/>
      <c r="AO2221" s="104"/>
      <c r="AP2221" s="104"/>
      <c r="AQ2221" s="104"/>
      <c r="AR2221" s="104"/>
      <c r="AS2221" s="104"/>
      <c r="AT2221" s="104"/>
      <c r="AU2221" s="104"/>
      <c r="AV2221" s="104"/>
    </row>
    <row r="2222" spans="3:48" x14ac:dyDescent="0.35">
      <c r="C2222" s="176"/>
      <c r="D2222" s="176"/>
      <c r="E2222" s="176"/>
      <c r="F2222" s="176"/>
      <c r="G2222" s="175"/>
      <c r="H2222" s="175"/>
      <c r="I2222" s="175"/>
      <c r="J2222" s="175"/>
      <c r="L2222" s="175"/>
      <c r="T2222" s="176"/>
      <c r="U2222" s="176"/>
      <c r="V2222" s="176"/>
      <c r="W2222" s="176"/>
      <c r="X2222" s="175"/>
      <c r="Y2222" s="175"/>
      <c r="Z2222" s="175"/>
      <c r="AA2222" s="175"/>
      <c r="AC2222" s="175"/>
      <c r="AL2222" s="106"/>
      <c r="AM2222" s="104"/>
      <c r="AN2222" s="104"/>
      <c r="AO2222" s="104"/>
      <c r="AP2222" s="104"/>
      <c r="AQ2222" s="104"/>
      <c r="AR2222" s="104"/>
      <c r="AS2222" s="104"/>
      <c r="AT2222" s="104"/>
      <c r="AU2222" s="104"/>
      <c r="AV2222" s="104"/>
    </row>
    <row r="2223" spans="3:48" x14ac:dyDescent="0.35">
      <c r="C2223" s="176"/>
      <c r="D2223" s="176"/>
      <c r="E2223" s="176"/>
      <c r="F2223" s="176"/>
      <c r="G2223" s="175"/>
      <c r="H2223" s="175"/>
      <c r="I2223" s="175"/>
      <c r="J2223" s="175"/>
      <c r="L2223" s="175"/>
      <c r="T2223" s="176"/>
      <c r="U2223" s="176"/>
      <c r="V2223" s="176"/>
      <c r="W2223" s="176"/>
      <c r="X2223" s="175"/>
      <c r="Y2223" s="175"/>
      <c r="Z2223" s="175"/>
      <c r="AA2223" s="175"/>
      <c r="AC2223" s="175"/>
      <c r="AL2223" s="106"/>
      <c r="AM2223" s="104"/>
      <c r="AN2223" s="104"/>
      <c r="AO2223" s="104"/>
      <c r="AP2223" s="104"/>
      <c r="AQ2223" s="104"/>
      <c r="AR2223" s="104"/>
      <c r="AS2223" s="104"/>
      <c r="AT2223" s="104"/>
      <c r="AU2223" s="104"/>
      <c r="AV2223" s="104"/>
    </row>
    <row r="2224" spans="3:48" x14ac:dyDescent="0.35">
      <c r="C2224" s="176"/>
      <c r="D2224" s="176"/>
      <c r="E2224" s="176"/>
      <c r="F2224" s="176"/>
      <c r="G2224" s="175"/>
      <c r="H2224" s="175"/>
      <c r="I2224" s="175"/>
      <c r="J2224" s="175"/>
      <c r="L2224" s="175"/>
      <c r="T2224" s="176"/>
      <c r="U2224" s="176"/>
      <c r="V2224" s="176"/>
      <c r="W2224" s="176"/>
      <c r="X2224" s="175"/>
      <c r="Y2224" s="175"/>
      <c r="Z2224" s="175"/>
      <c r="AA2224" s="175"/>
      <c r="AC2224" s="175"/>
      <c r="AL2224" s="106"/>
      <c r="AM2224" s="104"/>
      <c r="AN2224" s="104"/>
      <c r="AO2224" s="104"/>
      <c r="AP2224" s="104"/>
      <c r="AQ2224" s="104"/>
      <c r="AR2224" s="104"/>
      <c r="AS2224" s="104"/>
      <c r="AT2224" s="104"/>
      <c r="AU2224" s="104"/>
      <c r="AV2224" s="104"/>
    </row>
    <row r="2225" spans="3:48" x14ac:dyDescent="0.35">
      <c r="C2225" s="176"/>
      <c r="D2225" s="176"/>
      <c r="E2225" s="176"/>
      <c r="F2225" s="176"/>
      <c r="G2225" s="175"/>
      <c r="H2225" s="175"/>
      <c r="I2225" s="175"/>
      <c r="J2225" s="175"/>
      <c r="L2225" s="175"/>
      <c r="T2225" s="176"/>
      <c r="U2225" s="176"/>
      <c r="V2225" s="176"/>
      <c r="W2225" s="176"/>
      <c r="X2225" s="175"/>
      <c r="Y2225" s="175"/>
      <c r="Z2225" s="175"/>
      <c r="AA2225" s="175"/>
      <c r="AC2225" s="175"/>
      <c r="AL2225" s="106"/>
      <c r="AM2225" s="104"/>
      <c r="AN2225" s="104"/>
      <c r="AO2225" s="104"/>
      <c r="AP2225" s="104"/>
      <c r="AQ2225" s="104"/>
      <c r="AR2225" s="104"/>
      <c r="AS2225" s="104"/>
      <c r="AT2225" s="104"/>
      <c r="AU2225" s="104"/>
      <c r="AV2225" s="104"/>
    </row>
    <row r="2226" spans="3:48" x14ac:dyDescent="0.35">
      <c r="C2226" s="176"/>
      <c r="D2226" s="176"/>
      <c r="E2226" s="176"/>
      <c r="F2226" s="176"/>
      <c r="G2226" s="175"/>
      <c r="H2226" s="175"/>
      <c r="I2226" s="175"/>
      <c r="J2226" s="175"/>
      <c r="L2226" s="175"/>
      <c r="T2226" s="176"/>
      <c r="U2226" s="176"/>
      <c r="V2226" s="176"/>
      <c r="W2226" s="176"/>
      <c r="X2226" s="175"/>
      <c r="Y2226" s="175"/>
      <c r="Z2226" s="175"/>
      <c r="AA2226" s="175"/>
      <c r="AC2226" s="175"/>
      <c r="AL2226" s="106"/>
      <c r="AM2226" s="104"/>
      <c r="AN2226" s="104"/>
      <c r="AO2226" s="104"/>
      <c r="AP2226" s="104"/>
      <c r="AQ2226" s="104"/>
      <c r="AR2226" s="104"/>
      <c r="AS2226" s="104"/>
      <c r="AT2226" s="104"/>
      <c r="AU2226" s="104"/>
      <c r="AV2226" s="104"/>
    </row>
    <row r="2227" spans="3:48" x14ac:dyDescent="0.35">
      <c r="C2227" s="176"/>
      <c r="D2227" s="176"/>
      <c r="E2227" s="176"/>
      <c r="F2227" s="176"/>
      <c r="G2227" s="175"/>
      <c r="H2227" s="175"/>
      <c r="I2227" s="175"/>
      <c r="J2227" s="175"/>
      <c r="L2227" s="175"/>
      <c r="T2227" s="176"/>
      <c r="U2227" s="176"/>
      <c r="V2227" s="176"/>
      <c r="W2227" s="176"/>
      <c r="X2227" s="175"/>
      <c r="Y2227" s="175"/>
      <c r="Z2227" s="175"/>
      <c r="AA2227" s="175"/>
      <c r="AC2227" s="175"/>
      <c r="AL2227" s="106"/>
      <c r="AM2227" s="104"/>
      <c r="AN2227" s="104"/>
      <c r="AO2227" s="104"/>
      <c r="AP2227" s="104"/>
      <c r="AQ2227" s="104"/>
      <c r="AR2227" s="104"/>
      <c r="AS2227" s="104"/>
      <c r="AT2227" s="104"/>
      <c r="AU2227" s="104"/>
      <c r="AV2227" s="104"/>
    </row>
    <row r="2228" spans="3:48" x14ac:dyDescent="0.35">
      <c r="C2228" s="176"/>
      <c r="D2228" s="176"/>
      <c r="E2228" s="176"/>
      <c r="F2228" s="176"/>
      <c r="G2228" s="175"/>
      <c r="H2228" s="175"/>
      <c r="I2228" s="175"/>
      <c r="J2228" s="175"/>
      <c r="L2228" s="175"/>
      <c r="T2228" s="176"/>
      <c r="U2228" s="176"/>
      <c r="V2228" s="176"/>
      <c r="W2228" s="176"/>
      <c r="X2228" s="175"/>
      <c r="Y2228" s="175"/>
      <c r="Z2228" s="175"/>
      <c r="AA2228" s="175"/>
      <c r="AC2228" s="175"/>
      <c r="AL2228" s="106"/>
      <c r="AM2228" s="104"/>
      <c r="AN2228" s="104"/>
      <c r="AO2228" s="104"/>
      <c r="AP2228" s="104"/>
      <c r="AQ2228" s="104"/>
      <c r="AR2228" s="104"/>
      <c r="AS2228" s="104"/>
      <c r="AT2228" s="104"/>
      <c r="AU2228" s="104"/>
      <c r="AV2228" s="104"/>
    </row>
    <row r="2229" spans="3:48" x14ac:dyDescent="0.35">
      <c r="C2229" s="176"/>
      <c r="D2229" s="176"/>
      <c r="E2229" s="176"/>
      <c r="F2229" s="176"/>
      <c r="G2229" s="175"/>
      <c r="H2229" s="175"/>
      <c r="I2229" s="175"/>
      <c r="J2229" s="175"/>
      <c r="L2229" s="175"/>
      <c r="T2229" s="176"/>
      <c r="U2229" s="176"/>
      <c r="V2229" s="176"/>
      <c r="W2229" s="176"/>
      <c r="X2229" s="175"/>
      <c r="Y2229" s="175"/>
      <c r="Z2229" s="175"/>
      <c r="AA2229" s="175"/>
      <c r="AC2229" s="175"/>
      <c r="AL2229" s="106"/>
      <c r="AM2229" s="104"/>
      <c r="AN2229" s="104"/>
      <c r="AO2229" s="104"/>
      <c r="AP2229" s="104"/>
      <c r="AQ2229" s="104"/>
      <c r="AR2229" s="104"/>
      <c r="AS2229" s="104"/>
      <c r="AT2229" s="104"/>
      <c r="AU2229" s="104"/>
      <c r="AV2229" s="104"/>
    </row>
    <row r="2230" spans="3:48" x14ac:dyDescent="0.35">
      <c r="C2230" s="176"/>
      <c r="D2230" s="176"/>
      <c r="E2230" s="176"/>
      <c r="F2230" s="176"/>
      <c r="G2230" s="175"/>
      <c r="H2230" s="175"/>
      <c r="I2230" s="175"/>
      <c r="J2230" s="175"/>
      <c r="L2230" s="175"/>
      <c r="T2230" s="176"/>
      <c r="U2230" s="176"/>
      <c r="V2230" s="176"/>
      <c r="W2230" s="176"/>
      <c r="X2230" s="175"/>
      <c r="Y2230" s="175"/>
      <c r="Z2230" s="175"/>
      <c r="AA2230" s="175"/>
      <c r="AC2230" s="175"/>
      <c r="AL2230" s="106"/>
      <c r="AM2230" s="104"/>
      <c r="AN2230" s="104"/>
      <c r="AO2230" s="104"/>
      <c r="AP2230" s="104"/>
      <c r="AQ2230" s="104"/>
      <c r="AR2230" s="104"/>
      <c r="AS2230" s="104"/>
      <c r="AT2230" s="104"/>
      <c r="AU2230" s="104"/>
      <c r="AV2230" s="104"/>
    </row>
    <row r="2231" spans="3:48" x14ac:dyDescent="0.35">
      <c r="C2231" s="176"/>
      <c r="D2231" s="176"/>
      <c r="E2231" s="176"/>
      <c r="F2231" s="176"/>
      <c r="G2231" s="175"/>
      <c r="H2231" s="175"/>
      <c r="I2231" s="175"/>
      <c r="J2231" s="175"/>
      <c r="L2231" s="175"/>
      <c r="T2231" s="176"/>
      <c r="U2231" s="176"/>
      <c r="V2231" s="176"/>
      <c r="W2231" s="176"/>
      <c r="X2231" s="175"/>
      <c r="Y2231" s="175"/>
      <c r="Z2231" s="175"/>
      <c r="AA2231" s="175"/>
      <c r="AC2231" s="175"/>
      <c r="AL2231" s="106"/>
      <c r="AM2231" s="104"/>
      <c r="AN2231" s="104"/>
      <c r="AO2231" s="104"/>
      <c r="AP2231" s="104"/>
      <c r="AQ2231" s="104"/>
      <c r="AR2231" s="104"/>
      <c r="AS2231" s="104"/>
      <c r="AT2231" s="104"/>
      <c r="AU2231" s="104"/>
      <c r="AV2231" s="104"/>
    </row>
    <row r="2232" spans="3:48" x14ac:dyDescent="0.35">
      <c r="C2232" s="176"/>
      <c r="D2232" s="176"/>
      <c r="E2232" s="176"/>
      <c r="F2232" s="176"/>
      <c r="G2232" s="175"/>
      <c r="H2232" s="175"/>
      <c r="I2232" s="175"/>
      <c r="J2232" s="175"/>
      <c r="L2232" s="175"/>
      <c r="T2232" s="176"/>
      <c r="U2232" s="176"/>
      <c r="V2232" s="176"/>
      <c r="W2232" s="176"/>
      <c r="X2232" s="175"/>
      <c r="Y2232" s="175"/>
      <c r="Z2232" s="175"/>
      <c r="AA2232" s="175"/>
      <c r="AC2232" s="175"/>
      <c r="AL2232" s="106"/>
      <c r="AM2232" s="104"/>
      <c r="AN2232" s="104"/>
      <c r="AO2232" s="104"/>
      <c r="AP2232" s="104"/>
      <c r="AQ2232" s="104"/>
      <c r="AR2232" s="104"/>
      <c r="AS2232" s="104"/>
      <c r="AT2232" s="104"/>
      <c r="AU2232" s="104"/>
      <c r="AV2232" s="104"/>
    </row>
    <row r="2233" spans="3:48" x14ac:dyDescent="0.35">
      <c r="C2233" s="176"/>
      <c r="D2233" s="176"/>
      <c r="E2233" s="176"/>
      <c r="F2233" s="176"/>
      <c r="G2233" s="175"/>
      <c r="H2233" s="175"/>
      <c r="I2233" s="175"/>
      <c r="J2233" s="175"/>
      <c r="L2233" s="175"/>
      <c r="T2233" s="176"/>
      <c r="U2233" s="176"/>
      <c r="V2233" s="176"/>
      <c r="W2233" s="176"/>
      <c r="X2233" s="175"/>
      <c r="Y2233" s="175"/>
      <c r="Z2233" s="175"/>
      <c r="AA2233" s="175"/>
      <c r="AC2233" s="175"/>
      <c r="AL2233" s="106"/>
      <c r="AM2233" s="104"/>
      <c r="AN2233" s="104"/>
      <c r="AO2233" s="104"/>
      <c r="AP2233" s="104"/>
      <c r="AQ2233" s="104"/>
      <c r="AR2233" s="104"/>
      <c r="AS2233" s="104"/>
      <c r="AT2233" s="104"/>
      <c r="AU2233" s="104"/>
      <c r="AV2233" s="104"/>
    </row>
    <row r="2234" spans="3:48" x14ac:dyDescent="0.35">
      <c r="C2234" s="176"/>
      <c r="D2234" s="176"/>
      <c r="E2234" s="176"/>
      <c r="F2234" s="176"/>
      <c r="G2234" s="175"/>
      <c r="H2234" s="175"/>
      <c r="I2234" s="175"/>
      <c r="J2234" s="175"/>
      <c r="L2234" s="175"/>
      <c r="T2234" s="176"/>
      <c r="U2234" s="176"/>
      <c r="V2234" s="176"/>
      <c r="W2234" s="176"/>
      <c r="X2234" s="175"/>
      <c r="Y2234" s="175"/>
      <c r="Z2234" s="175"/>
      <c r="AA2234" s="175"/>
      <c r="AC2234" s="175"/>
      <c r="AL2234" s="106"/>
      <c r="AM2234" s="104"/>
      <c r="AN2234" s="104"/>
      <c r="AO2234" s="104"/>
      <c r="AP2234" s="104"/>
      <c r="AQ2234" s="104"/>
      <c r="AR2234" s="104"/>
      <c r="AS2234" s="104"/>
      <c r="AT2234" s="104"/>
      <c r="AU2234" s="104"/>
      <c r="AV2234" s="104"/>
    </row>
    <row r="2235" spans="3:48" x14ac:dyDescent="0.35">
      <c r="C2235" s="176"/>
      <c r="D2235" s="176"/>
      <c r="E2235" s="176"/>
      <c r="F2235" s="176"/>
      <c r="G2235" s="175"/>
      <c r="H2235" s="175"/>
      <c r="I2235" s="175"/>
      <c r="J2235" s="175"/>
      <c r="L2235" s="175"/>
      <c r="T2235" s="176"/>
      <c r="U2235" s="176"/>
      <c r="V2235" s="176"/>
      <c r="W2235" s="176"/>
      <c r="X2235" s="175"/>
      <c r="Y2235" s="175"/>
      <c r="Z2235" s="175"/>
      <c r="AA2235" s="175"/>
      <c r="AC2235" s="175"/>
      <c r="AL2235" s="106"/>
      <c r="AM2235" s="104"/>
      <c r="AN2235" s="104"/>
      <c r="AO2235" s="104"/>
      <c r="AP2235" s="104"/>
      <c r="AQ2235" s="104"/>
      <c r="AR2235" s="104"/>
      <c r="AS2235" s="104"/>
      <c r="AT2235" s="104"/>
      <c r="AU2235" s="104"/>
      <c r="AV2235" s="104"/>
    </row>
    <row r="2236" spans="3:48" x14ac:dyDescent="0.35">
      <c r="C2236" s="176"/>
      <c r="D2236" s="176"/>
      <c r="E2236" s="176"/>
      <c r="F2236" s="176"/>
      <c r="G2236" s="175"/>
      <c r="H2236" s="175"/>
      <c r="I2236" s="175"/>
      <c r="J2236" s="175"/>
      <c r="L2236" s="175"/>
      <c r="T2236" s="176"/>
      <c r="U2236" s="176"/>
      <c r="V2236" s="176"/>
      <c r="W2236" s="176"/>
      <c r="X2236" s="175"/>
      <c r="Y2236" s="175"/>
      <c r="Z2236" s="175"/>
      <c r="AA2236" s="175"/>
      <c r="AC2236" s="175"/>
      <c r="AL2236" s="106"/>
      <c r="AM2236" s="104"/>
      <c r="AN2236" s="104"/>
      <c r="AO2236" s="104"/>
      <c r="AP2236" s="104"/>
      <c r="AQ2236" s="104"/>
      <c r="AR2236" s="104"/>
      <c r="AS2236" s="104"/>
      <c r="AT2236" s="104"/>
      <c r="AU2236" s="104"/>
      <c r="AV2236" s="104"/>
    </row>
    <row r="2237" spans="3:48" x14ac:dyDescent="0.35">
      <c r="C2237" s="176"/>
      <c r="D2237" s="176"/>
      <c r="E2237" s="176"/>
      <c r="F2237" s="176"/>
      <c r="G2237" s="175"/>
      <c r="H2237" s="175"/>
      <c r="I2237" s="175"/>
      <c r="J2237" s="175"/>
      <c r="L2237" s="175"/>
      <c r="T2237" s="176"/>
      <c r="U2237" s="176"/>
      <c r="V2237" s="176"/>
      <c r="W2237" s="176"/>
      <c r="X2237" s="175"/>
      <c r="Y2237" s="175"/>
      <c r="Z2237" s="175"/>
      <c r="AA2237" s="175"/>
      <c r="AC2237" s="175"/>
      <c r="AL2237" s="106"/>
      <c r="AM2237" s="104"/>
      <c r="AN2237" s="104"/>
      <c r="AO2237" s="104"/>
      <c r="AP2237" s="104"/>
      <c r="AQ2237" s="104"/>
      <c r="AR2237" s="104"/>
      <c r="AS2237" s="104"/>
      <c r="AT2237" s="104"/>
      <c r="AU2237" s="104"/>
      <c r="AV2237" s="104"/>
    </row>
    <row r="2238" spans="3:48" x14ac:dyDescent="0.35">
      <c r="C2238" s="176"/>
      <c r="D2238" s="176"/>
      <c r="E2238" s="176"/>
      <c r="F2238" s="176"/>
      <c r="G2238" s="175"/>
      <c r="H2238" s="175"/>
      <c r="I2238" s="175"/>
      <c r="J2238" s="175"/>
      <c r="L2238" s="175"/>
      <c r="T2238" s="176"/>
      <c r="U2238" s="176"/>
      <c r="V2238" s="176"/>
      <c r="W2238" s="176"/>
      <c r="X2238" s="175"/>
      <c r="Y2238" s="175"/>
      <c r="Z2238" s="175"/>
      <c r="AA2238" s="175"/>
      <c r="AC2238" s="175"/>
      <c r="AL2238" s="106"/>
      <c r="AM2238" s="104"/>
      <c r="AN2238" s="104"/>
      <c r="AO2238" s="104"/>
      <c r="AP2238" s="104"/>
      <c r="AQ2238" s="104"/>
      <c r="AR2238" s="104"/>
      <c r="AS2238" s="104"/>
      <c r="AT2238" s="104"/>
      <c r="AU2238" s="104"/>
      <c r="AV2238" s="104"/>
    </row>
    <row r="2239" spans="3:48" x14ac:dyDescent="0.35">
      <c r="C2239" s="176"/>
      <c r="D2239" s="176"/>
      <c r="E2239" s="176"/>
      <c r="F2239" s="176"/>
      <c r="G2239" s="175"/>
      <c r="H2239" s="175"/>
      <c r="I2239" s="175"/>
      <c r="J2239" s="175"/>
      <c r="L2239" s="175"/>
      <c r="T2239" s="176"/>
      <c r="U2239" s="176"/>
      <c r="V2239" s="176"/>
      <c r="W2239" s="176"/>
      <c r="X2239" s="175"/>
      <c r="Y2239" s="175"/>
      <c r="Z2239" s="175"/>
      <c r="AA2239" s="175"/>
      <c r="AC2239" s="175"/>
      <c r="AL2239" s="106"/>
      <c r="AM2239" s="104"/>
      <c r="AN2239" s="104"/>
      <c r="AO2239" s="104"/>
      <c r="AP2239" s="104"/>
      <c r="AQ2239" s="104"/>
      <c r="AR2239" s="104"/>
      <c r="AS2239" s="104"/>
      <c r="AT2239" s="104"/>
      <c r="AU2239" s="104"/>
      <c r="AV2239" s="104"/>
    </row>
    <row r="2240" spans="3:48" x14ac:dyDescent="0.35">
      <c r="C2240" s="176"/>
      <c r="D2240" s="176"/>
      <c r="E2240" s="176"/>
      <c r="F2240" s="176"/>
      <c r="G2240" s="175"/>
      <c r="H2240" s="175"/>
      <c r="I2240" s="175"/>
      <c r="J2240" s="175"/>
      <c r="L2240" s="175"/>
      <c r="T2240" s="176"/>
      <c r="U2240" s="176"/>
      <c r="V2240" s="176"/>
      <c r="W2240" s="176"/>
      <c r="X2240" s="175"/>
      <c r="Y2240" s="175"/>
      <c r="Z2240" s="175"/>
      <c r="AA2240" s="175"/>
      <c r="AC2240" s="175"/>
      <c r="AL2240" s="106"/>
      <c r="AM2240" s="104"/>
      <c r="AN2240" s="104"/>
      <c r="AO2240" s="104"/>
      <c r="AP2240" s="104"/>
      <c r="AQ2240" s="104"/>
      <c r="AR2240" s="104"/>
      <c r="AS2240" s="104"/>
      <c r="AT2240" s="104"/>
      <c r="AU2240" s="104"/>
      <c r="AV2240" s="104"/>
    </row>
    <row r="2241" spans="3:48" x14ac:dyDescent="0.35">
      <c r="C2241" s="176"/>
      <c r="D2241" s="176"/>
      <c r="E2241" s="176"/>
      <c r="F2241" s="176"/>
      <c r="G2241" s="175"/>
      <c r="H2241" s="175"/>
      <c r="I2241" s="175"/>
      <c r="J2241" s="175"/>
      <c r="L2241" s="175"/>
      <c r="T2241" s="176"/>
      <c r="U2241" s="176"/>
      <c r="V2241" s="176"/>
      <c r="W2241" s="176"/>
      <c r="X2241" s="175"/>
      <c r="Y2241" s="175"/>
      <c r="Z2241" s="175"/>
      <c r="AA2241" s="175"/>
      <c r="AC2241" s="175"/>
      <c r="AL2241" s="106"/>
      <c r="AM2241" s="104"/>
      <c r="AN2241" s="104"/>
      <c r="AO2241" s="104"/>
      <c r="AP2241" s="104"/>
      <c r="AQ2241" s="104"/>
      <c r="AR2241" s="104"/>
      <c r="AS2241" s="104"/>
      <c r="AT2241" s="104"/>
      <c r="AU2241" s="104"/>
      <c r="AV2241" s="104"/>
    </row>
    <row r="2242" spans="3:48" x14ac:dyDescent="0.35">
      <c r="C2242" s="176"/>
      <c r="D2242" s="176"/>
      <c r="E2242" s="176"/>
      <c r="F2242" s="176"/>
      <c r="G2242" s="175"/>
      <c r="H2242" s="175"/>
      <c r="I2242" s="175"/>
      <c r="J2242" s="175"/>
      <c r="L2242" s="175"/>
      <c r="T2242" s="176"/>
      <c r="U2242" s="176"/>
      <c r="V2242" s="176"/>
      <c r="W2242" s="176"/>
      <c r="X2242" s="175"/>
      <c r="Y2242" s="175"/>
      <c r="Z2242" s="175"/>
      <c r="AA2242" s="175"/>
      <c r="AC2242" s="175"/>
      <c r="AL2242" s="106"/>
      <c r="AM2242" s="104"/>
      <c r="AN2242" s="104"/>
      <c r="AO2242" s="104"/>
      <c r="AP2242" s="104"/>
      <c r="AQ2242" s="104"/>
      <c r="AR2242" s="104"/>
      <c r="AS2242" s="104"/>
      <c r="AT2242" s="104"/>
      <c r="AU2242" s="104"/>
      <c r="AV2242" s="104"/>
    </row>
    <row r="2243" spans="3:48" x14ac:dyDescent="0.35">
      <c r="C2243" s="176"/>
      <c r="D2243" s="176"/>
      <c r="E2243" s="176"/>
      <c r="F2243" s="176"/>
      <c r="G2243" s="175"/>
      <c r="H2243" s="175"/>
      <c r="I2243" s="175"/>
      <c r="J2243" s="175"/>
      <c r="L2243" s="175"/>
      <c r="T2243" s="176"/>
      <c r="U2243" s="176"/>
      <c r="V2243" s="176"/>
      <c r="W2243" s="176"/>
      <c r="X2243" s="175"/>
      <c r="Y2243" s="175"/>
      <c r="Z2243" s="175"/>
      <c r="AA2243" s="175"/>
      <c r="AC2243" s="175"/>
      <c r="AL2243" s="106"/>
      <c r="AM2243" s="104"/>
      <c r="AN2243" s="104"/>
      <c r="AO2243" s="104"/>
      <c r="AP2243" s="104"/>
      <c r="AQ2243" s="104"/>
      <c r="AR2243" s="104"/>
      <c r="AS2243" s="104"/>
      <c r="AT2243" s="104"/>
      <c r="AU2243" s="104"/>
      <c r="AV2243" s="104"/>
    </row>
    <row r="2244" spans="3:48" x14ac:dyDescent="0.35">
      <c r="C2244" s="176"/>
      <c r="D2244" s="176"/>
      <c r="E2244" s="176"/>
      <c r="F2244" s="176"/>
      <c r="G2244" s="175"/>
      <c r="H2244" s="175"/>
      <c r="I2244" s="175"/>
      <c r="J2244" s="175"/>
      <c r="L2244" s="175"/>
      <c r="T2244" s="176"/>
      <c r="U2244" s="176"/>
      <c r="V2244" s="176"/>
      <c r="W2244" s="176"/>
      <c r="X2244" s="175"/>
      <c r="Y2244" s="175"/>
      <c r="Z2244" s="175"/>
      <c r="AA2244" s="175"/>
      <c r="AC2244" s="175"/>
      <c r="AL2244" s="106"/>
      <c r="AM2244" s="104"/>
      <c r="AN2244" s="104"/>
      <c r="AO2244" s="104"/>
      <c r="AP2244" s="104"/>
      <c r="AQ2244" s="104"/>
      <c r="AR2244" s="104"/>
      <c r="AS2244" s="104"/>
      <c r="AT2244" s="104"/>
      <c r="AU2244" s="104"/>
      <c r="AV2244" s="104"/>
    </row>
    <row r="2245" spans="3:48" x14ac:dyDescent="0.35">
      <c r="C2245" s="176"/>
      <c r="D2245" s="176"/>
      <c r="E2245" s="176"/>
      <c r="F2245" s="176"/>
      <c r="G2245" s="175"/>
      <c r="H2245" s="175"/>
      <c r="I2245" s="175"/>
      <c r="J2245" s="175"/>
      <c r="L2245" s="175"/>
      <c r="T2245" s="176"/>
      <c r="U2245" s="176"/>
      <c r="V2245" s="176"/>
      <c r="W2245" s="176"/>
      <c r="X2245" s="175"/>
      <c r="Y2245" s="175"/>
      <c r="Z2245" s="175"/>
      <c r="AA2245" s="175"/>
      <c r="AC2245" s="175"/>
      <c r="AL2245" s="106"/>
      <c r="AM2245" s="104"/>
      <c r="AN2245" s="104"/>
      <c r="AO2245" s="104"/>
      <c r="AP2245" s="104"/>
      <c r="AQ2245" s="104"/>
      <c r="AR2245" s="104"/>
      <c r="AS2245" s="104"/>
      <c r="AT2245" s="104"/>
      <c r="AU2245" s="104"/>
      <c r="AV2245" s="104"/>
    </row>
    <row r="2246" spans="3:48" x14ac:dyDescent="0.35">
      <c r="C2246" s="176"/>
      <c r="D2246" s="176"/>
      <c r="E2246" s="176"/>
      <c r="F2246" s="176"/>
      <c r="G2246" s="175"/>
      <c r="H2246" s="175"/>
      <c r="I2246" s="175"/>
      <c r="J2246" s="175"/>
      <c r="L2246" s="175"/>
      <c r="T2246" s="176"/>
      <c r="U2246" s="176"/>
      <c r="V2246" s="176"/>
      <c r="W2246" s="176"/>
      <c r="X2246" s="175"/>
      <c r="Y2246" s="175"/>
      <c r="Z2246" s="175"/>
      <c r="AA2246" s="175"/>
      <c r="AC2246" s="175"/>
      <c r="AL2246" s="106"/>
      <c r="AM2246" s="104"/>
      <c r="AN2246" s="104"/>
      <c r="AO2246" s="104"/>
      <c r="AP2246" s="104"/>
      <c r="AQ2246" s="104"/>
      <c r="AR2246" s="104"/>
      <c r="AS2246" s="104"/>
      <c r="AT2246" s="104"/>
      <c r="AU2246" s="104"/>
      <c r="AV2246" s="104"/>
    </row>
    <row r="2247" spans="3:48" x14ac:dyDescent="0.35">
      <c r="C2247" s="176"/>
      <c r="D2247" s="176"/>
      <c r="E2247" s="176"/>
      <c r="F2247" s="176"/>
      <c r="G2247" s="175"/>
      <c r="H2247" s="175"/>
      <c r="I2247" s="175"/>
      <c r="J2247" s="175"/>
      <c r="L2247" s="175"/>
      <c r="T2247" s="176"/>
      <c r="U2247" s="176"/>
      <c r="V2247" s="176"/>
      <c r="W2247" s="176"/>
      <c r="X2247" s="175"/>
      <c r="Y2247" s="175"/>
      <c r="Z2247" s="175"/>
      <c r="AA2247" s="175"/>
      <c r="AC2247" s="175"/>
      <c r="AL2247" s="106"/>
      <c r="AM2247" s="104"/>
      <c r="AN2247" s="104"/>
      <c r="AO2247" s="104"/>
      <c r="AP2247" s="104"/>
      <c r="AQ2247" s="104"/>
      <c r="AR2247" s="104"/>
      <c r="AS2247" s="104"/>
      <c r="AT2247" s="104"/>
      <c r="AU2247" s="104"/>
      <c r="AV2247" s="104"/>
    </row>
    <row r="2248" spans="3:48" x14ac:dyDescent="0.35">
      <c r="C2248" s="176"/>
      <c r="D2248" s="176"/>
      <c r="E2248" s="176"/>
      <c r="F2248" s="176"/>
      <c r="G2248" s="175"/>
      <c r="H2248" s="175"/>
      <c r="I2248" s="175"/>
      <c r="J2248" s="175"/>
      <c r="L2248" s="175"/>
      <c r="T2248" s="176"/>
      <c r="U2248" s="176"/>
      <c r="V2248" s="176"/>
      <c r="W2248" s="176"/>
      <c r="X2248" s="175"/>
      <c r="Y2248" s="175"/>
      <c r="Z2248" s="175"/>
      <c r="AA2248" s="175"/>
      <c r="AC2248" s="175"/>
      <c r="AL2248" s="106"/>
      <c r="AM2248" s="104"/>
      <c r="AN2248" s="104"/>
      <c r="AO2248" s="104"/>
      <c r="AP2248" s="104"/>
      <c r="AQ2248" s="104"/>
      <c r="AR2248" s="104"/>
      <c r="AS2248" s="104"/>
      <c r="AT2248" s="104"/>
      <c r="AU2248" s="104"/>
      <c r="AV2248" s="104"/>
    </row>
    <row r="2249" spans="3:48" x14ac:dyDescent="0.35">
      <c r="C2249" s="176"/>
      <c r="D2249" s="176"/>
      <c r="E2249" s="176"/>
      <c r="F2249" s="176"/>
      <c r="G2249" s="175"/>
      <c r="H2249" s="175"/>
      <c r="I2249" s="175"/>
      <c r="J2249" s="175"/>
      <c r="L2249" s="175"/>
      <c r="T2249" s="176"/>
      <c r="U2249" s="176"/>
      <c r="V2249" s="176"/>
      <c r="W2249" s="176"/>
      <c r="X2249" s="175"/>
      <c r="Y2249" s="175"/>
      <c r="Z2249" s="175"/>
      <c r="AA2249" s="175"/>
      <c r="AC2249" s="175"/>
      <c r="AL2249" s="106"/>
      <c r="AM2249" s="104"/>
      <c r="AN2249" s="104"/>
      <c r="AO2249" s="104"/>
      <c r="AP2249" s="104"/>
      <c r="AQ2249" s="104"/>
      <c r="AR2249" s="104"/>
      <c r="AS2249" s="104"/>
      <c r="AT2249" s="104"/>
      <c r="AU2249" s="104"/>
      <c r="AV2249" s="104"/>
    </row>
    <row r="2250" spans="3:48" x14ac:dyDescent="0.35">
      <c r="C2250" s="176"/>
      <c r="D2250" s="176"/>
      <c r="E2250" s="176"/>
      <c r="F2250" s="176"/>
      <c r="G2250" s="175"/>
      <c r="H2250" s="175"/>
      <c r="I2250" s="175"/>
      <c r="J2250" s="175"/>
      <c r="L2250" s="175"/>
      <c r="T2250" s="176"/>
      <c r="U2250" s="176"/>
      <c r="V2250" s="176"/>
      <c r="W2250" s="176"/>
      <c r="X2250" s="175"/>
      <c r="Y2250" s="175"/>
      <c r="Z2250" s="175"/>
      <c r="AA2250" s="175"/>
      <c r="AC2250" s="175"/>
      <c r="AL2250" s="106"/>
      <c r="AM2250" s="104"/>
      <c r="AN2250" s="104"/>
      <c r="AO2250" s="104"/>
      <c r="AP2250" s="104"/>
      <c r="AQ2250" s="104"/>
      <c r="AR2250" s="104"/>
      <c r="AS2250" s="104"/>
      <c r="AT2250" s="104"/>
      <c r="AU2250" s="104"/>
      <c r="AV2250" s="104"/>
    </row>
    <row r="2251" spans="3:48" x14ac:dyDescent="0.35">
      <c r="C2251" s="176"/>
      <c r="D2251" s="176"/>
      <c r="E2251" s="176"/>
      <c r="F2251" s="176"/>
      <c r="G2251" s="175"/>
      <c r="H2251" s="175"/>
      <c r="I2251" s="175"/>
      <c r="J2251" s="175"/>
      <c r="L2251" s="175"/>
      <c r="T2251" s="176"/>
      <c r="U2251" s="176"/>
      <c r="V2251" s="176"/>
      <c r="W2251" s="176"/>
      <c r="X2251" s="175"/>
      <c r="Y2251" s="175"/>
      <c r="Z2251" s="175"/>
      <c r="AA2251" s="175"/>
      <c r="AC2251" s="175"/>
      <c r="AL2251" s="106"/>
      <c r="AM2251" s="104"/>
      <c r="AN2251" s="104"/>
      <c r="AO2251" s="104"/>
      <c r="AP2251" s="104"/>
      <c r="AQ2251" s="104"/>
      <c r="AR2251" s="104"/>
      <c r="AS2251" s="104"/>
      <c r="AT2251" s="104"/>
      <c r="AU2251" s="104"/>
      <c r="AV2251" s="104"/>
    </row>
    <row r="2252" spans="3:48" x14ac:dyDescent="0.35">
      <c r="C2252" s="176"/>
      <c r="D2252" s="176"/>
      <c r="E2252" s="176"/>
      <c r="F2252" s="176"/>
      <c r="G2252" s="175"/>
      <c r="H2252" s="175"/>
      <c r="I2252" s="175"/>
      <c r="J2252" s="175"/>
      <c r="L2252" s="175"/>
      <c r="T2252" s="176"/>
      <c r="U2252" s="176"/>
      <c r="V2252" s="176"/>
      <c r="W2252" s="176"/>
      <c r="X2252" s="175"/>
      <c r="Y2252" s="175"/>
      <c r="Z2252" s="175"/>
      <c r="AA2252" s="175"/>
      <c r="AC2252" s="175"/>
      <c r="AL2252" s="106"/>
      <c r="AM2252" s="104"/>
      <c r="AN2252" s="104"/>
      <c r="AO2252" s="104"/>
      <c r="AP2252" s="104"/>
      <c r="AQ2252" s="104"/>
      <c r="AR2252" s="104"/>
      <c r="AS2252" s="104"/>
      <c r="AT2252" s="104"/>
      <c r="AU2252" s="104"/>
      <c r="AV2252" s="104"/>
    </row>
    <row r="2253" spans="3:48" x14ac:dyDescent="0.35">
      <c r="C2253" s="176"/>
      <c r="D2253" s="176"/>
      <c r="E2253" s="176"/>
      <c r="F2253" s="176"/>
      <c r="G2253" s="175"/>
      <c r="H2253" s="175"/>
      <c r="I2253" s="175"/>
      <c r="J2253" s="175"/>
      <c r="L2253" s="175"/>
      <c r="T2253" s="176"/>
      <c r="U2253" s="176"/>
      <c r="V2253" s="176"/>
      <c r="W2253" s="176"/>
      <c r="X2253" s="175"/>
      <c r="Y2253" s="175"/>
      <c r="Z2253" s="175"/>
      <c r="AA2253" s="175"/>
      <c r="AC2253" s="175"/>
      <c r="AL2253" s="106"/>
      <c r="AM2253" s="104"/>
      <c r="AN2253" s="104"/>
      <c r="AO2253" s="104"/>
      <c r="AP2253" s="104"/>
      <c r="AQ2253" s="104"/>
      <c r="AR2253" s="104"/>
      <c r="AS2253" s="104"/>
      <c r="AT2253" s="104"/>
      <c r="AU2253" s="104"/>
      <c r="AV2253" s="104"/>
    </row>
    <row r="2254" spans="3:48" x14ac:dyDescent="0.35">
      <c r="C2254" s="176"/>
      <c r="D2254" s="176"/>
      <c r="E2254" s="176"/>
      <c r="F2254" s="176"/>
      <c r="G2254" s="175"/>
      <c r="H2254" s="175"/>
      <c r="I2254" s="175"/>
      <c r="J2254" s="175"/>
      <c r="L2254" s="175"/>
      <c r="T2254" s="176"/>
      <c r="U2254" s="176"/>
      <c r="V2254" s="176"/>
      <c r="W2254" s="176"/>
      <c r="X2254" s="175"/>
      <c r="Y2254" s="175"/>
      <c r="Z2254" s="175"/>
      <c r="AA2254" s="175"/>
      <c r="AC2254" s="175"/>
      <c r="AL2254" s="106"/>
      <c r="AM2254" s="104"/>
      <c r="AN2254" s="104"/>
      <c r="AO2254" s="104"/>
      <c r="AP2254" s="104"/>
      <c r="AQ2254" s="104"/>
      <c r="AR2254" s="104"/>
      <c r="AS2254" s="104"/>
      <c r="AT2254" s="104"/>
      <c r="AU2254" s="104"/>
      <c r="AV2254" s="104"/>
    </row>
    <row r="2255" spans="3:48" x14ac:dyDescent="0.35">
      <c r="C2255" s="176"/>
      <c r="D2255" s="176"/>
      <c r="E2255" s="176"/>
      <c r="F2255" s="176"/>
      <c r="G2255" s="175"/>
      <c r="H2255" s="175"/>
      <c r="I2255" s="175"/>
      <c r="J2255" s="175"/>
      <c r="L2255" s="175"/>
      <c r="T2255" s="176"/>
      <c r="U2255" s="176"/>
      <c r="V2255" s="176"/>
      <c r="W2255" s="176"/>
      <c r="X2255" s="175"/>
      <c r="Y2255" s="175"/>
      <c r="Z2255" s="175"/>
      <c r="AA2255" s="175"/>
      <c r="AC2255" s="175"/>
      <c r="AL2255" s="106"/>
      <c r="AM2255" s="104"/>
      <c r="AN2255" s="104"/>
      <c r="AO2255" s="104"/>
      <c r="AP2255" s="104"/>
      <c r="AQ2255" s="104"/>
      <c r="AR2255" s="104"/>
      <c r="AS2255" s="104"/>
      <c r="AT2255" s="104"/>
      <c r="AU2255" s="104"/>
      <c r="AV2255" s="104"/>
    </row>
    <row r="2256" spans="3:48" x14ac:dyDescent="0.35">
      <c r="C2256" s="176"/>
      <c r="D2256" s="176"/>
      <c r="E2256" s="176"/>
      <c r="F2256" s="176"/>
      <c r="G2256" s="175"/>
      <c r="H2256" s="175"/>
      <c r="I2256" s="175"/>
      <c r="J2256" s="175"/>
      <c r="L2256" s="175"/>
      <c r="T2256" s="176"/>
      <c r="U2256" s="176"/>
      <c r="V2256" s="176"/>
      <c r="W2256" s="176"/>
      <c r="X2256" s="175"/>
      <c r="Y2256" s="175"/>
      <c r="Z2256" s="175"/>
      <c r="AA2256" s="175"/>
      <c r="AC2256" s="175"/>
      <c r="AL2256" s="106"/>
      <c r="AM2256" s="104"/>
      <c r="AN2256" s="104"/>
      <c r="AO2256" s="104"/>
      <c r="AP2256" s="104"/>
      <c r="AQ2256" s="104"/>
      <c r="AR2256" s="104"/>
      <c r="AS2256" s="104"/>
      <c r="AT2256" s="104"/>
      <c r="AU2256" s="104"/>
      <c r="AV2256" s="104"/>
    </row>
    <row r="2257" spans="3:48" x14ac:dyDescent="0.35">
      <c r="C2257" s="176"/>
      <c r="D2257" s="176"/>
      <c r="E2257" s="176"/>
      <c r="F2257" s="176"/>
      <c r="G2257" s="175"/>
      <c r="H2257" s="175"/>
      <c r="I2257" s="175"/>
      <c r="J2257" s="175"/>
      <c r="L2257" s="175"/>
      <c r="T2257" s="176"/>
      <c r="U2257" s="176"/>
      <c r="V2257" s="176"/>
      <c r="W2257" s="176"/>
      <c r="X2257" s="175"/>
      <c r="Y2257" s="175"/>
      <c r="Z2257" s="175"/>
      <c r="AA2257" s="175"/>
      <c r="AC2257" s="175"/>
      <c r="AL2257" s="106"/>
      <c r="AM2257" s="104"/>
      <c r="AN2257" s="104"/>
      <c r="AO2257" s="104"/>
      <c r="AP2257" s="104"/>
      <c r="AQ2257" s="104"/>
      <c r="AR2257" s="104"/>
      <c r="AS2257" s="104"/>
      <c r="AT2257" s="104"/>
      <c r="AU2257" s="104"/>
      <c r="AV2257" s="104"/>
    </row>
    <row r="2258" spans="3:48" x14ac:dyDescent="0.35">
      <c r="C2258" s="176"/>
      <c r="D2258" s="176"/>
      <c r="E2258" s="176"/>
      <c r="F2258" s="176"/>
      <c r="G2258" s="175"/>
      <c r="H2258" s="175"/>
      <c r="I2258" s="175"/>
      <c r="J2258" s="175"/>
      <c r="L2258" s="175"/>
      <c r="T2258" s="176"/>
      <c r="U2258" s="176"/>
      <c r="V2258" s="176"/>
      <c r="W2258" s="176"/>
      <c r="X2258" s="175"/>
      <c r="Y2258" s="175"/>
      <c r="Z2258" s="175"/>
      <c r="AA2258" s="175"/>
      <c r="AC2258" s="175"/>
      <c r="AL2258" s="106"/>
      <c r="AM2258" s="104"/>
      <c r="AN2258" s="104"/>
      <c r="AO2258" s="104"/>
      <c r="AP2258" s="104"/>
      <c r="AQ2258" s="104"/>
      <c r="AR2258" s="104"/>
      <c r="AS2258" s="104"/>
      <c r="AT2258" s="104"/>
      <c r="AU2258" s="104"/>
      <c r="AV2258" s="104"/>
    </row>
    <row r="2259" spans="3:48" x14ac:dyDescent="0.35">
      <c r="C2259" s="176"/>
      <c r="D2259" s="176"/>
      <c r="E2259" s="176"/>
      <c r="F2259" s="176"/>
      <c r="G2259" s="175"/>
      <c r="H2259" s="175"/>
      <c r="I2259" s="175"/>
      <c r="J2259" s="175"/>
      <c r="L2259" s="175"/>
      <c r="T2259" s="176"/>
      <c r="U2259" s="176"/>
      <c r="V2259" s="176"/>
      <c r="W2259" s="176"/>
      <c r="X2259" s="175"/>
      <c r="Y2259" s="175"/>
      <c r="Z2259" s="175"/>
      <c r="AA2259" s="175"/>
      <c r="AC2259" s="175"/>
      <c r="AL2259" s="106"/>
      <c r="AM2259" s="104"/>
      <c r="AN2259" s="104"/>
      <c r="AO2259" s="104"/>
      <c r="AP2259" s="104"/>
      <c r="AQ2259" s="104"/>
      <c r="AR2259" s="104"/>
      <c r="AS2259" s="104"/>
      <c r="AT2259" s="104"/>
      <c r="AU2259" s="104"/>
      <c r="AV2259" s="104"/>
    </row>
    <row r="2260" spans="3:48" x14ac:dyDescent="0.35">
      <c r="C2260" s="176"/>
      <c r="D2260" s="176"/>
      <c r="E2260" s="176"/>
      <c r="F2260" s="176"/>
      <c r="G2260" s="175"/>
      <c r="H2260" s="175"/>
      <c r="I2260" s="175"/>
      <c r="J2260" s="175"/>
      <c r="L2260" s="175"/>
      <c r="T2260" s="176"/>
      <c r="U2260" s="176"/>
      <c r="V2260" s="176"/>
      <c r="W2260" s="176"/>
      <c r="X2260" s="175"/>
      <c r="Y2260" s="175"/>
      <c r="Z2260" s="175"/>
      <c r="AA2260" s="175"/>
      <c r="AC2260" s="175"/>
      <c r="AL2260" s="106"/>
      <c r="AM2260" s="104"/>
      <c r="AN2260" s="104"/>
      <c r="AO2260" s="104"/>
      <c r="AP2260" s="104"/>
      <c r="AQ2260" s="104"/>
      <c r="AR2260" s="104"/>
      <c r="AS2260" s="104"/>
      <c r="AT2260" s="104"/>
      <c r="AU2260" s="104"/>
      <c r="AV2260" s="104"/>
    </row>
    <row r="2261" spans="3:48" x14ac:dyDescent="0.35">
      <c r="C2261" s="176"/>
      <c r="D2261" s="176"/>
      <c r="E2261" s="176"/>
      <c r="F2261" s="176"/>
      <c r="G2261" s="175"/>
      <c r="H2261" s="175"/>
      <c r="I2261" s="175"/>
      <c r="J2261" s="175"/>
      <c r="L2261" s="175"/>
      <c r="T2261" s="176"/>
      <c r="U2261" s="176"/>
      <c r="V2261" s="176"/>
      <c r="W2261" s="176"/>
      <c r="X2261" s="175"/>
      <c r="Y2261" s="175"/>
      <c r="Z2261" s="175"/>
      <c r="AA2261" s="175"/>
      <c r="AC2261" s="175"/>
      <c r="AL2261" s="106"/>
      <c r="AM2261" s="104"/>
      <c r="AN2261" s="104"/>
      <c r="AO2261" s="104"/>
      <c r="AP2261" s="104"/>
      <c r="AQ2261" s="104"/>
      <c r="AR2261" s="104"/>
      <c r="AS2261" s="104"/>
      <c r="AT2261" s="104"/>
      <c r="AU2261" s="104"/>
      <c r="AV2261" s="104"/>
    </row>
    <row r="2262" spans="3:48" x14ac:dyDescent="0.35">
      <c r="C2262" s="176"/>
      <c r="D2262" s="176"/>
      <c r="E2262" s="176"/>
      <c r="F2262" s="176"/>
      <c r="G2262" s="175"/>
      <c r="H2262" s="175"/>
      <c r="I2262" s="175"/>
      <c r="J2262" s="175"/>
      <c r="L2262" s="175"/>
      <c r="T2262" s="176"/>
      <c r="U2262" s="176"/>
      <c r="V2262" s="176"/>
      <c r="W2262" s="176"/>
      <c r="X2262" s="175"/>
      <c r="Y2262" s="175"/>
      <c r="Z2262" s="175"/>
      <c r="AA2262" s="175"/>
      <c r="AC2262" s="175"/>
      <c r="AL2262" s="106"/>
      <c r="AM2262" s="104"/>
      <c r="AN2262" s="104"/>
      <c r="AO2262" s="104"/>
      <c r="AP2262" s="104"/>
      <c r="AQ2262" s="104"/>
      <c r="AR2262" s="104"/>
      <c r="AS2262" s="104"/>
      <c r="AT2262" s="104"/>
      <c r="AU2262" s="104"/>
      <c r="AV2262" s="104"/>
    </row>
    <row r="2263" spans="3:48" x14ac:dyDescent="0.35">
      <c r="C2263" s="176"/>
      <c r="D2263" s="176"/>
      <c r="E2263" s="176"/>
      <c r="F2263" s="176"/>
      <c r="G2263" s="175"/>
      <c r="H2263" s="175"/>
      <c r="I2263" s="175"/>
      <c r="J2263" s="175"/>
      <c r="L2263" s="175"/>
      <c r="T2263" s="176"/>
      <c r="U2263" s="176"/>
      <c r="V2263" s="176"/>
      <c r="W2263" s="176"/>
      <c r="X2263" s="175"/>
      <c r="Y2263" s="175"/>
      <c r="Z2263" s="175"/>
      <c r="AA2263" s="175"/>
      <c r="AC2263" s="175"/>
      <c r="AL2263" s="106"/>
      <c r="AM2263" s="104"/>
      <c r="AN2263" s="104"/>
      <c r="AO2263" s="104"/>
      <c r="AP2263" s="104"/>
      <c r="AQ2263" s="104"/>
      <c r="AR2263" s="104"/>
      <c r="AS2263" s="104"/>
      <c r="AT2263" s="104"/>
      <c r="AU2263" s="104"/>
      <c r="AV2263" s="104"/>
    </row>
    <row r="2264" spans="3:48" x14ac:dyDescent="0.35">
      <c r="C2264" s="176"/>
      <c r="D2264" s="176"/>
      <c r="E2264" s="176"/>
      <c r="F2264" s="176"/>
      <c r="G2264" s="175"/>
      <c r="H2264" s="175"/>
      <c r="I2264" s="175"/>
      <c r="J2264" s="175"/>
      <c r="L2264" s="175"/>
      <c r="T2264" s="176"/>
      <c r="U2264" s="176"/>
      <c r="V2264" s="176"/>
      <c r="W2264" s="176"/>
      <c r="X2264" s="175"/>
      <c r="Y2264" s="175"/>
      <c r="Z2264" s="175"/>
      <c r="AA2264" s="175"/>
      <c r="AC2264" s="175"/>
      <c r="AL2264" s="106"/>
      <c r="AM2264" s="104"/>
      <c r="AN2264" s="104"/>
      <c r="AO2264" s="104"/>
      <c r="AP2264" s="104"/>
      <c r="AQ2264" s="104"/>
      <c r="AR2264" s="104"/>
      <c r="AS2264" s="104"/>
      <c r="AT2264" s="104"/>
      <c r="AU2264" s="104"/>
      <c r="AV2264" s="104"/>
    </row>
    <row r="2265" spans="3:48" x14ac:dyDescent="0.35">
      <c r="C2265" s="176"/>
      <c r="D2265" s="176"/>
      <c r="E2265" s="176"/>
      <c r="F2265" s="176"/>
      <c r="G2265" s="175"/>
      <c r="H2265" s="175"/>
      <c r="I2265" s="175"/>
      <c r="J2265" s="175"/>
      <c r="L2265" s="175"/>
      <c r="T2265" s="176"/>
      <c r="U2265" s="176"/>
      <c r="V2265" s="176"/>
      <c r="W2265" s="176"/>
      <c r="X2265" s="175"/>
      <c r="Y2265" s="175"/>
      <c r="Z2265" s="175"/>
      <c r="AA2265" s="175"/>
      <c r="AC2265" s="175"/>
      <c r="AL2265" s="106"/>
      <c r="AM2265" s="104"/>
      <c r="AN2265" s="104"/>
      <c r="AO2265" s="104"/>
      <c r="AP2265" s="104"/>
      <c r="AQ2265" s="104"/>
      <c r="AR2265" s="104"/>
      <c r="AS2265" s="104"/>
      <c r="AT2265" s="104"/>
      <c r="AU2265" s="104"/>
      <c r="AV2265" s="104"/>
    </row>
    <row r="2266" spans="3:48" x14ac:dyDescent="0.35">
      <c r="C2266" s="176"/>
      <c r="D2266" s="176"/>
      <c r="E2266" s="176"/>
      <c r="F2266" s="176"/>
      <c r="G2266" s="175"/>
      <c r="H2266" s="175"/>
      <c r="I2266" s="175"/>
      <c r="J2266" s="175"/>
      <c r="L2266" s="175"/>
      <c r="T2266" s="176"/>
      <c r="U2266" s="176"/>
      <c r="V2266" s="176"/>
      <c r="W2266" s="176"/>
      <c r="X2266" s="175"/>
      <c r="Y2266" s="175"/>
      <c r="Z2266" s="175"/>
      <c r="AA2266" s="175"/>
      <c r="AC2266" s="175"/>
      <c r="AL2266" s="106"/>
      <c r="AM2266" s="104"/>
      <c r="AN2266" s="104"/>
      <c r="AO2266" s="104"/>
      <c r="AP2266" s="104"/>
      <c r="AQ2266" s="104"/>
      <c r="AR2266" s="104"/>
      <c r="AS2266" s="104"/>
      <c r="AT2266" s="104"/>
      <c r="AU2266" s="104"/>
      <c r="AV2266" s="104"/>
    </row>
    <row r="2267" spans="3:48" x14ac:dyDescent="0.35">
      <c r="C2267" s="176"/>
      <c r="D2267" s="176"/>
      <c r="E2267" s="176"/>
      <c r="F2267" s="176"/>
      <c r="G2267" s="175"/>
      <c r="H2267" s="175"/>
      <c r="I2267" s="175"/>
      <c r="J2267" s="175"/>
      <c r="L2267" s="175"/>
      <c r="T2267" s="176"/>
      <c r="U2267" s="176"/>
      <c r="V2267" s="176"/>
      <c r="W2267" s="176"/>
      <c r="X2267" s="175"/>
      <c r="Y2267" s="175"/>
      <c r="Z2267" s="175"/>
      <c r="AA2267" s="175"/>
      <c r="AC2267" s="175"/>
      <c r="AL2267" s="106"/>
      <c r="AM2267" s="104"/>
      <c r="AN2267" s="104"/>
      <c r="AO2267" s="104"/>
      <c r="AP2267" s="104"/>
      <c r="AQ2267" s="104"/>
      <c r="AR2267" s="104"/>
      <c r="AS2267" s="104"/>
      <c r="AT2267" s="104"/>
      <c r="AU2267" s="104"/>
      <c r="AV2267" s="104"/>
    </row>
    <row r="2268" spans="3:48" x14ac:dyDescent="0.35">
      <c r="C2268" s="176"/>
      <c r="D2268" s="176"/>
      <c r="E2268" s="176"/>
      <c r="F2268" s="176"/>
      <c r="G2268" s="175"/>
      <c r="H2268" s="175"/>
      <c r="I2268" s="175"/>
      <c r="J2268" s="175"/>
      <c r="L2268" s="175"/>
      <c r="T2268" s="176"/>
      <c r="U2268" s="176"/>
      <c r="V2268" s="176"/>
      <c r="W2268" s="176"/>
      <c r="X2268" s="175"/>
      <c r="Y2268" s="175"/>
      <c r="Z2268" s="175"/>
      <c r="AA2268" s="175"/>
      <c r="AC2268" s="175"/>
      <c r="AL2268" s="106"/>
      <c r="AM2268" s="104"/>
      <c r="AN2268" s="104"/>
      <c r="AO2268" s="104"/>
      <c r="AP2268" s="104"/>
      <c r="AQ2268" s="104"/>
      <c r="AR2268" s="104"/>
      <c r="AS2268" s="104"/>
      <c r="AT2268" s="104"/>
      <c r="AU2268" s="104"/>
      <c r="AV2268" s="104"/>
    </row>
    <row r="2269" spans="3:48" x14ac:dyDescent="0.35">
      <c r="C2269" s="176"/>
      <c r="D2269" s="176"/>
      <c r="E2269" s="176"/>
      <c r="F2269" s="176"/>
      <c r="G2269" s="175"/>
      <c r="H2269" s="175"/>
      <c r="I2269" s="175"/>
      <c r="J2269" s="175"/>
      <c r="L2269" s="175"/>
      <c r="T2269" s="176"/>
      <c r="U2269" s="176"/>
      <c r="V2269" s="176"/>
      <c r="W2269" s="176"/>
      <c r="X2269" s="175"/>
      <c r="Y2269" s="175"/>
      <c r="Z2269" s="175"/>
      <c r="AA2269" s="175"/>
      <c r="AC2269" s="175"/>
      <c r="AL2269" s="106"/>
      <c r="AM2269" s="104"/>
      <c r="AN2269" s="104"/>
      <c r="AO2269" s="104"/>
      <c r="AP2269" s="104"/>
      <c r="AQ2269" s="104"/>
      <c r="AR2269" s="104"/>
      <c r="AS2269" s="104"/>
      <c r="AT2269" s="104"/>
      <c r="AU2269" s="104"/>
      <c r="AV2269" s="104"/>
    </row>
    <row r="2270" spans="3:48" x14ac:dyDescent="0.35">
      <c r="C2270" s="176"/>
      <c r="D2270" s="176"/>
      <c r="E2270" s="176"/>
      <c r="F2270" s="176"/>
      <c r="G2270" s="175"/>
      <c r="H2270" s="175"/>
      <c r="I2270" s="175"/>
      <c r="J2270" s="175"/>
      <c r="L2270" s="175"/>
      <c r="T2270" s="176"/>
      <c r="U2270" s="176"/>
      <c r="V2270" s="176"/>
      <c r="W2270" s="176"/>
      <c r="X2270" s="175"/>
      <c r="Y2270" s="175"/>
      <c r="Z2270" s="175"/>
      <c r="AA2270" s="175"/>
      <c r="AC2270" s="175"/>
      <c r="AL2270" s="106"/>
      <c r="AM2270" s="104"/>
      <c r="AN2270" s="104"/>
      <c r="AO2270" s="104"/>
      <c r="AP2270" s="104"/>
      <c r="AQ2270" s="104"/>
      <c r="AR2270" s="104"/>
      <c r="AS2270" s="104"/>
      <c r="AT2270" s="104"/>
      <c r="AU2270" s="104"/>
      <c r="AV2270" s="104"/>
    </row>
    <row r="2271" spans="3:48" x14ac:dyDescent="0.35">
      <c r="C2271" s="176"/>
      <c r="D2271" s="176"/>
      <c r="E2271" s="176"/>
      <c r="F2271" s="176"/>
      <c r="G2271" s="175"/>
      <c r="H2271" s="175"/>
      <c r="I2271" s="175"/>
      <c r="J2271" s="175"/>
      <c r="L2271" s="175"/>
      <c r="T2271" s="176"/>
      <c r="U2271" s="176"/>
      <c r="V2271" s="176"/>
      <c r="W2271" s="176"/>
      <c r="X2271" s="175"/>
      <c r="Y2271" s="175"/>
      <c r="Z2271" s="175"/>
      <c r="AA2271" s="175"/>
      <c r="AC2271" s="175"/>
      <c r="AL2271" s="106"/>
      <c r="AM2271" s="104"/>
      <c r="AN2271" s="104"/>
      <c r="AO2271" s="104"/>
      <c r="AP2271" s="104"/>
      <c r="AQ2271" s="104"/>
      <c r="AR2271" s="104"/>
      <c r="AS2271" s="104"/>
      <c r="AT2271" s="104"/>
      <c r="AU2271" s="104"/>
      <c r="AV2271" s="104"/>
    </row>
    <row r="2272" spans="3:48" x14ac:dyDescent="0.35">
      <c r="C2272" s="176"/>
      <c r="D2272" s="176"/>
      <c r="E2272" s="176"/>
      <c r="F2272" s="176"/>
      <c r="G2272" s="175"/>
      <c r="H2272" s="175"/>
      <c r="I2272" s="175"/>
      <c r="J2272" s="175"/>
      <c r="L2272" s="175"/>
      <c r="T2272" s="176"/>
      <c r="U2272" s="176"/>
      <c r="V2272" s="176"/>
      <c r="W2272" s="176"/>
      <c r="X2272" s="175"/>
      <c r="Y2272" s="175"/>
      <c r="Z2272" s="175"/>
      <c r="AA2272" s="175"/>
      <c r="AC2272" s="175"/>
      <c r="AL2272" s="106"/>
      <c r="AM2272" s="104"/>
      <c r="AN2272" s="104"/>
      <c r="AO2272" s="104"/>
      <c r="AP2272" s="104"/>
      <c r="AQ2272" s="104"/>
      <c r="AR2272" s="104"/>
      <c r="AS2272" s="104"/>
      <c r="AT2272" s="104"/>
      <c r="AU2272" s="104"/>
      <c r="AV2272" s="104"/>
    </row>
    <row r="2273" spans="3:48" x14ac:dyDescent="0.35">
      <c r="C2273" s="176"/>
      <c r="D2273" s="176"/>
      <c r="E2273" s="176"/>
      <c r="F2273" s="176"/>
      <c r="G2273" s="175"/>
      <c r="H2273" s="175"/>
      <c r="I2273" s="175"/>
      <c r="J2273" s="175"/>
      <c r="L2273" s="175"/>
      <c r="T2273" s="176"/>
      <c r="U2273" s="176"/>
      <c r="V2273" s="176"/>
      <c r="W2273" s="176"/>
      <c r="X2273" s="175"/>
      <c r="Y2273" s="175"/>
      <c r="Z2273" s="175"/>
      <c r="AA2273" s="175"/>
      <c r="AC2273" s="175"/>
      <c r="AL2273" s="106"/>
      <c r="AM2273" s="104"/>
      <c r="AN2273" s="104"/>
      <c r="AO2273" s="104"/>
      <c r="AP2273" s="104"/>
      <c r="AQ2273" s="104"/>
      <c r="AR2273" s="104"/>
      <c r="AS2273" s="104"/>
      <c r="AT2273" s="104"/>
      <c r="AU2273" s="104"/>
      <c r="AV2273" s="104"/>
    </row>
    <row r="2274" spans="3:48" x14ac:dyDescent="0.35">
      <c r="C2274" s="176"/>
      <c r="D2274" s="176"/>
      <c r="E2274" s="176"/>
      <c r="F2274" s="176"/>
      <c r="G2274" s="175"/>
      <c r="H2274" s="175"/>
      <c r="I2274" s="175"/>
      <c r="J2274" s="175"/>
      <c r="L2274" s="175"/>
      <c r="T2274" s="176"/>
      <c r="U2274" s="176"/>
      <c r="V2274" s="176"/>
      <c r="W2274" s="176"/>
      <c r="X2274" s="175"/>
      <c r="Y2274" s="175"/>
      <c r="Z2274" s="175"/>
      <c r="AA2274" s="175"/>
      <c r="AC2274" s="175"/>
      <c r="AL2274" s="106"/>
      <c r="AM2274" s="104"/>
      <c r="AN2274" s="104"/>
      <c r="AO2274" s="104"/>
      <c r="AP2274" s="104"/>
      <c r="AQ2274" s="104"/>
      <c r="AR2274" s="104"/>
      <c r="AS2274" s="104"/>
      <c r="AT2274" s="104"/>
      <c r="AU2274" s="104"/>
      <c r="AV2274" s="104"/>
    </row>
    <row r="2275" spans="3:48" x14ac:dyDescent="0.35">
      <c r="C2275" s="176"/>
      <c r="D2275" s="176"/>
      <c r="E2275" s="176"/>
      <c r="F2275" s="176"/>
      <c r="G2275" s="175"/>
      <c r="H2275" s="175"/>
      <c r="I2275" s="175"/>
      <c r="J2275" s="175"/>
      <c r="L2275" s="175"/>
      <c r="T2275" s="176"/>
      <c r="U2275" s="176"/>
      <c r="V2275" s="176"/>
      <c r="W2275" s="176"/>
      <c r="X2275" s="175"/>
      <c r="Y2275" s="175"/>
      <c r="Z2275" s="175"/>
      <c r="AA2275" s="175"/>
      <c r="AC2275" s="175"/>
      <c r="AL2275" s="106"/>
      <c r="AM2275" s="104"/>
      <c r="AN2275" s="104"/>
      <c r="AO2275" s="104"/>
      <c r="AP2275" s="104"/>
      <c r="AQ2275" s="104"/>
      <c r="AR2275" s="104"/>
      <c r="AS2275" s="104"/>
      <c r="AT2275" s="104"/>
      <c r="AU2275" s="104"/>
      <c r="AV2275" s="104"/>
    </row>
    <row r="2276" spans="3:48" x14ac:dyDescent="0.35">
      <c r="C2276" s="176"/>
      <c r="D2276" s="176"/>
      <c r="E2276" s="176"/>
      <c r="F2276" s="176"/>
      <c r="G2276" s="175"/>
      <c r="H2276" s="175"/>
      <c r="I2276" s="175"/>
      <c r="J2276" s="175"/>
      <c r="L2276" s="175"/>
      <c r="T2276" s="176"/>
      <c r="U2276" s="176"/>
      <c r="V2276" s="176"/>
      <c r="W2276" s="176"/>
      <c r="X2276" s="175"/>
      <c r="Y2276" s="175"/>
      <c r="Z2276" s="175"/>
      <c r="AA2276" s="175"/>
      <c r="AC2276" s="175"/>
      <c r="AL2276" s="106"/>
      <c r="AM2276" s="104"/>
      <c r="AN2276" s="104"/>
      <c r="AO2276" s="104"/>
      <c r="AP2276" s="104"/>
      <c r="AQ2276" s="104"/>
      <c r="AR2276" s="104"/>
      <c r="AS2276" s="104"/>
      <c r="AT2276" s="104"/>
      <c r="AU2276" s="104"/>
      <c r="AV2276" s="104"/>
    </row>
    <row r="2277" spans="3:48" x14ac:dyDescent="0.35">
      <c r="C2277" s="176"/>
      <c r="D2277" s="176"/>
      <c r="E2277" s="176"/>
      <c r="F2277" s="176"/>
      <c r="G2277" s="175"/>
      <c r="H2277" s="175"/>
      <c r="I2277" s="175"/>
      <c r="J2277" s="175"/>
      <c r="L2277" s="175"/>
      <c r="T2277" s="176"/>
      <c r="U2277" s="176"/>
      <c r="V2277" s="176"/>
      <c r="W2277" s="176"/>
      <c r="X2277" s="175"/>
      <c r="Y2277" s="175"/>
      <c r="Z2277" s="175"/>
      <c r="AA2277" s="175"/>
      <c r="AC2277" s="175"/>
      <c r="AL2277" s="106"/>
      <c r="AM2277" s="104"/>
      <c r="AN2277" s="104"/>
      <c r="AO2277" s="104"/>
      <c r="AP2277" s="104"/>
      <c r="AQ2277" s="104"/>
      <c r="AR2277" s="104"/>
      <c r="AS2277" s="104"/>
      <c r="AT2277" s="104"/>
      <c r="AU2277" s="104"/>
      <c r="AV2277" s="104"/>
    </row>
    <row r="2278" spans="3:48" x14ac:dyDescent="0.35">
      <c r="C2278" s="176"/>
      <c r="D2278" s="176"/>
      <c r="E2278" s="176"/>
      <c r="F2278" s="176"/>
      <c r="G2278" s="175"/>
      <c r="H2278" s="175"/>
      <c r="I2278" s="175"/>
      <c r="J2278" s="175"/>
      <c r="L2278" s="175"/>
      <c r="T2278" s="176"/>
      <c r="U2278" s="176"/>
      <c r="V2278" s="176"/>
      <c r="W2278" s="176"/>
      <c r="X2278" s="175"/>
      <c r="Y2278" s="175"/>
      <c r="Z2278" s="175"/>
      <c r="AA2278" s="175"/>
      <c r="AC2278" s="175"/>
      <c r="AL2278" s="106"/>
      <c r="AM2278" s="104"/>
      <c r="AN2278" s="104"/>
      <c r="AO2278" s="104"/>
      <c r="AP2278" s="104"/>
      <c r="AQ2278" s="104"/>
      <c r="AR2278" s="104"/>
      <c r="AS2278" s="104"/>
      <c r="AT2278" s="104"/>
      <c r="AU2278" s="104"/>
      <c r="AV2278" s="104"/>
    </row>
    <row r="2279" spans="3:48" x14ac:dyDescent="0.35">
      <c r="C2279" s="176"/>
      <c r="D2279" s="176"/>
      <c r="E2279" s="176"/>
      <c r="F2279" s="176"/>
      <c r="G2279" s="175"/>
      <c r="H2279" s="175"/>
      <c r="I2279" s="175"/>
      <c r="J2279" s="175"/>
      <c r="L2279" s="175"/>
      <c r="T2279" s="176"/>
      <c r="U2279" s="176"/>
      <c r="V2279" s="176"/>
      <c r="W2279" s="176"/>
      <c r="X2279" s="175"/>
      <c r="Y2279" s="175"/>
      <c r="Z2279" s="175"/>
      <c r="AA2279" s="175"/>
      <c r="AC2279" s="175"/>
      <c r="AL2279" s="106"/>
      <c r="AM2279" s="104"/>
      <c r="AN2279" s="104"/>
      <c r="AO2279" s="104"/>
      <c r="AP2279" s="104"/>
      <c r="AQ2279" s="104"/>
      <c r="AR2279" s="104"/>
      <c r="AS2279" s="104"/>
      <c r="AT2279" s="104"/>
      <c r="AU2279" s="104"/>
      <c r="AV2279" s="104"/>
    </row>
    <row r="2280" spans="3:48" x14ac:dyDescent="0.35">
      <c r="C2280" s="176"/>
      <c r="D2280" s="176"/>
      <c r="E2280" s="176"/>
      <c r="F2280" s="176"/>
      <c r="G2280" s="175"/>
      <c r="H2280" s="175"/>
      <c r="I2280" s="175"/>
      <c r="J2280" s="175"/>
      <c r="L2280" s="175"/>
      <c r="T2280" s="176"/>
      <c r="U2280" s="176"/>
      <c r="V2280" s="176"/>
      <c r="W2280" s="176"/>
      <c r="X2280" s="175"/>
      <c r="Y2280" s="175"/>
      <c r="Z2280" s="175"/>
      <c r="AA2280" s="175"/>
      <c r="AC2280" s="175"/>
      <c r="AL2280" s="106"/>
      <c r="AM2280" s="104"/>
      <c r="AN2280" s="104"/>
      <c r="AO2280" s="104"/>
      <c r="AP2280" s="104"/>
      <c r="AQ2280" s="104"/>
      <c r="AR2280" s="104"/>
      <c r="AS2280" s="104"/>
      <c r="AT2280" s="104"/>
      <c r="AU2280" s="104"/>
      <c r="AV2280" s="104"/>
    </row>
    <row r="2281" spans="3:48" x14ac:dyDescent="0.35">
      <c r="C2281" s="176"/>
      <c r="D2281" s="176"/>
      <c r="E2281" s="176"/>
      <c r="F2281" s="176"/>
      <c r="G2281" s="175"/>
      <c r="H2281" s="175"/>
      <c r="I2281" s="175"/>
      <c r="J2281" s="175"/>
      <c r="L2281" s="175"/>
      <c r="T2281" s="176"/>
      <c r="U2281" s="176"/>
      <c r="V2281" s="176"/>
      <c r="W2281" s="176"/>
      <c r="X2281" s="175"/>
      <c r="Y2281" s="175"/>
      <c r="Z2281" s="175"/>
      <c r="AA2281" s="175"/>
      <c r="AC2281" s="175"/>
      <c r="AL2281" s="106"/>
      <c r="AM2281" s="104"/>
      <c r="AN2281" s="104"/>
      <c r="AO2281" s="104"/>
      <c r="AP2281" s="104"/>
      <c r="AQ2281" s="104"/>
      <c r="AR2281" s="104"/>
      <c r="AS2281" s="104"/>
      <c r="AT2281" s="104"/>
      <c r="AU2281" s="104"/>
      <c r="AV2281" s="104"/>
    </row>
    <row r="2282" spans="3:48" x14ac:dyDescent="0.35">
      <c r="C2282" s="176"/>
      <c r="D2282" s="176"/>
      <c r="E2282" s="176"/>
      <c r="F2282" s="176"/>
      <c r="G2282" s="175"/>
      <c r="H2282" s="175"/>
      <c r="I2282" s="175"/>
      <c r="J2282" s="175"/>
      <c r="L2282" s="175"/>
      <c r="T2282" s="176"/>
      <c r="U2282" s="176"/>
      <c r="V2282" s="176"/>
      <c r="W2282" s="176"/>
      <c r="X2282" s="175"/>
      <c r="Y2282" s="175"/>
      <c r="Z2282" s="175"/>
      <c r="AA2282" s="175"/>
      <c r="AC2282" s="175"/>
      <c r="AL2282" s="106"/>
      <c r="AM2282" s="104"/>
      <c r="AN2282" s="104"/>
      <c r="AO2282" s="104"/>
      <c r="AP2282" s="104"/>
      <c r="AQ2282" s="104"/>
      <c r="AR2282" s="104"/>
      <c r="AS2282" s="104"/>
      <c r="AT2282" s="104"/>
      <c r="AU2282" s="104"/>
      <c r="AV2282" s="104"/>
    </row>
    <row r="2283" spans="3:48" x14ac:dyDescent="0.35">
      <c r="C2283" s="176"/>
      <c r="D2283" s="176"/>
      <c r="E2283" s="176"/>
      <c r="F2283" s="176"/>
      <c r="G2283" s="175"/>
      <c r="H2283" s="175"/>
      <c r="I2283" s="175"/>
      <c r="J2283" s="175"/>
      <c r="L2283" s="175"/>
      <c r="T2283" s="176"/>
      <c r="U2283" s="176"/>
      <c r="V2283" s="176"/>
      <c r="W2283" s="176"/>
      <c r="X2283" s="175"/>
      <c r="Y2283" s="175"/>
      <c r="Z2283" s="175"/>
      <c r="AA2283" s="175"/>
      <c r="AC2283" s="175"/>
      <c r="AL2283" s="106"/>
      <c r="AM2283" s="104"/>
      <c r="AN2283" s="104"/>
      <c r="AO2283" s="104"/>
      <c r="AP2283" s="104"/>
      <c r="AQ2283" s="104"/>
      <c r="AR2283" s="104"/>
      <c r="AS2283" s="104"/>
      <c r="AT2283" s="104"/>
      <c r="AU2283" s="104"/>
      <c r="AV2283" s="104"/>
    </row>
    <row r="2284" spans="3:48" x14ac:dyDescent="0.35">
      <c r="C2284" s="176"/>
      <c r="D2284" s="176"/>
      <c r="E2284" s="176"/>
      <c r="F2284" s="176"/>
      <c r="G2284" s="175"/>
      <c r="H2284" s="175"/>
      <c r="I2284" s="175"/>
      <c r="J2284" s="175"/>
      <c r="L2284" s="175"/>
      <c r="T2284" s="176"/>
      <c r="U2284" s="176"/>
      <c r="V2284" s="176"/>
      <c r="W2284" s="176"/>
      <c r="X2284" s="175"/>
      <c r="Y2284" s="175"/>
      <c r="Z2284" s="175"/>
      <c r="AA2284" s="175"/>
      <c r="AC2284" s="175"/>
      <c r="AL2284" s="106"/>
      <c r="AM2284" s="104"/>
      <c r="AN2284" s="104"/>
      <c r="AO2284" s="104"/>
      <c r="AP2284" s="104"/>
      <c r="AQ2284" s="104"/>
      <c r="AR2284" s="104"/>
      <c r="AS2284" s="104"/>
      <c r="AT2284" s="104"/>
      <c r="AU2284" s="104"/>
      <c r="AV2284" s="104"/>
    </row>
    <row r="2285" spans="3:48" x14ac:dyDescent="0.35">
      <c r="C2285" s="176"/>
      <c r="D2285" s="176"/>
      <c r="E2285" s="176"/>
      <c r="F2285" s="176"/>
      <c r="G2285" s="175"/>
      <c r="H2285" s="175"/>
      <c r="I2285" s="175"/>
      <c r="J2285" s="175"/>
      <c r="L2285" s="175"/>
      <c r="T2285" s="176"/>
      <c r="U2285" s="176"/>
      <c r="V2285" s="176"/>
      <c r="W2285" s="176"/>
      <c r="X2285" s="175"/>
      <c r="Y2285" s="175"/>
      <c r="Z2285" s="175"/>
      <c r="AA2285" s="175"/>
      <c r="AC2285" s="175"/>
      <c r="AL2285" s="106"/>
      <c r="AM2285" s="104"/>
      <c r="AN2285" s="104"/>
      <c r="AO2285" s="104"/>
      <c r="AP2285" s="104"/>
      <c r="AQ2285" s="104"/>
      <c r="AR2285" s="104"/>
      <c r="AS2285" s="104"/>
      <c r="AT2285" s="104"/>
      <c r="AU2285" s="104"/>
      <c r="AV2285" s="104"/>
    </row>
    <row r="2286" spans="3:48" x14ac:dyDescent="0.35">
      <c r="C2286" s="176"/>
      <c r="D2286" s="176"/>
      <c r="E2286" s="176"/>
      <c r="F2286" s="176"/>
      <c r="G2286" s="175"/>
      <c r="H2286" s="175"/>
      <c r="I2286" s="175"/>
      <c r="J2286" s="175"/>
      <c r="L2286" s="175"/>
      <c r="T2286" s="176"/>
      <c r="U2286" s="176"/>
      <c r="V2286" s="176"/>
      <c r="W2286" s="176"/>
      <c r="X2286" s="175"/>
      <c r="Y2286" s="175"/>
      <c r="Z2286" s="175"/>
      <c r="AA2286" s="175"/>
      <c r="AC2286" s="175"/>
      <c r="AL2286" s="106"/>
      <c r="AM2286" s="104"/>
      <c r="AN2286" s="104"/>
      <c r="AO2286" s="104"/>
      <c r="AP2286" s="104"/>
      <c r="AQ2286" s="104"/>
      <c r="AR2286" s="104"/>
      <c r="AS2286" s="104"/>
      <c r="AT2286" s="104"/>
      <c r="AU2286" s="104"/>
      <c r="AV2286" s="104"/>
    </row>
    <row r="2287" spans="3:48" x14ac:dyDescent="0.35">
      <c r="C2287" s="176"/>
      <c r="D2287" s="176"/>
      <c r="E2287" s="176"/>
      <c r="F2287" s="176"/>
      <c r="G2287" s="175"/>
      <c r="H2287" s="175"/>
      <c r="I2287" s="175"/>
      <c r="J2287" s="175"/>
      <c r="L2287" s="175"/>
      <c r="T2287" s="176"/>
      <c r="U2287" s="176"/>
      <c r="V2287" s="176"/>
      <c r="W2287" s="176"/>
      <c r="X2287" s="175"/>
      <c r="Y2287" s="175"/>
      <c r="Z2287" s="175"/>
      <c r="AA2287" s="175"/>
      <c r="AC2287" s="175"/>
      <c r="AL2287" s="106"/>
      <c r="AM2287" s="104"/>
      <c r="AN2287" s="104"/>
      <c r="AO2287" s="104"/>
      <c r="AP2287" s="104"/>
      <c r="AQ2287" s="104"/>
      <c r="AR2287" s="104"/>
      <c r="AS2287" s="104"/>
      <c r="AT2287" s="104"/>
      <c r="AU2287" s="104"/>
      <c r="AV2287" s="104"/>
    </row>
    <row r="2288" spans="3:48" x14ac:dyDescent="0.35">
      <c r="C2288" s="176"/>
      <c r="D2288" s="176"/>
      <c r="E2288" s="176"/>
      <c r="F2288" s="176"/>
      <c r="G2288" s="175"/>
      <c r="H2288" s="175"/>
      <c r="I2288" s="175"/>
      <c r="J2288" s="175"/>
      <c r="L2288" s="175"/>
      <c r="T2288" s="176"/>
      <c r="U2288" s="176"/>
      <c r="V2288" s="176"/>
      <c r="W2288" s="176"/>
      <c r="X2288" s="175"/>
      <c r="Y2288" s="175"/>
      <c r="Z2288" s="175"/>
      <c r="AA2288" s="175"/>
      <c r="AC2288" s="175"/>
      <c r="AL2288" s="106"/>
      <c r="AM2288" s="104"/>
      <c r="AN2288" s="104"/>
      <c r="AO2288" s="104"/>
      <c r="AP2288" s="104"/>
      <c r="AQ2288" s="104"/>
      <c r="AR2288" s="104"/>
      <c r="AS2288" s="104"/>
      <c r="AT2288" s="104"/>
      <c r="AU2288" s="104"/>
      <c r="AV2288" s="104"/>
    </row>
    <row r="2289" spans="3:48" x14ac:dyDescent="0.35">
      <c r="C2289" s="176"/>
      <c r="D2289" s="176"/>
      <c r="E2289" s="176"/>
      <c r="F2289" s="176"/>
      <c r="G2289" s="175"/>
      <c r="H2289" s="175"/>
      <c r="I2289" s="175"/>
      <c r="J2289" s="175"/>
      <c r="L2289" s="175"/>
      <c r="T2289" s="176"/>
      <c r="U2289" s="176"/>
      <c r="V2289" s="176"/>
      <c r="W2289" s="176"/>
      <c r="X2289" s="175"/>
      <c r="Y2289" s="175"/>
      <c r="Z2289" s="175"/>
      <c r="AA2289" s="175"/>
      <c r="AC2289" s="175"/>
      <c r="AL2289" s="106"/>
      <c r="AM2289" s="104"/>
      <c r="AN2289" s="104"/>
      <c r="AO2289" s="104"/>
      <c r="AP2289" s="104"/>
      <c r="AQ2289" s="104"/>
      <c r="AR2289" s="104"/>
      <c r="AS2289" s="104"/>
      <c r="AT2289" s="104"/>
      <c r="AU2289" s="104"/>
      <c r="AV2289" s="104"/>
    </row>
    <row r="2290" spans="3:48" x14ac:dyDescent="0.35">
      <c r="C2290" s="176"/>
      <c r="D2290" s="176"/>
      <c r="E2290" s="176"/>
      <c r="F2290" s="176"/>
      <c r="G2290" s="175"/>
      <c r="H2290" s="175"/>
      <c r="I2290" s="175"/>
      <c r="J2290" s="175"/>
      <c r="L2290" s="175"/>
      <c r="T2290" s="176"/>
      <c r="U2290" s="176"/>
      <c r="V2290" s="176"/>
      <c r="W2290" s="176"/>
      <c r="X2290" s="175"/>
      <c r="Y2290" s="175"/>
      <c r="Z2290" s="175"/>
      <c r="AA2290" s="175"/>
      <c r="AC2290" s="175"/>
      <c r="AL2290" s="106"/>
      <c r="AM2290" s="104"/>
      <c r="AN2290" s="104"/>
      <c r="AO2290" s="104"/>
      <c r="AP2290" s="104"/>
      <c r="AQ2290" s="104"/>
      <c r="AR2290" s="104"/>
      <c r="AS2290" s="104"/>
      <c r="AT2290" s="104"/>
      <c r="AU2290" s="104"/>
      <c r="AV2290" s="104"/>
    </row>
    <row r="2291" spans="3:48" x14ac:dyDescent="0.35">
      <c r="C2291" s="176"/>
      <c r="D2291" s="176"/>
      <c r="E2291" s="176"/>
      <c r="F2291" s="176"/>
      <c r="G2291" s="175"/>
      <c r="H2291" s="175"/>
      <c r="I2291" s="175"/>
      <c r="J2291" s="175"/>
      <c r="L2291" s="175"/>
      <c r="T2291" s="176"/>
      <c r="U2291" s="176"/>
      <c r="V2291" s="176"/>
      <c r="W2291" s="176"/>
      <c r="X2291" s="175"/>
      <c r="Y2291" s="175"/>
      <c r="Z2291" s="175"/>
      <c r="AA2291" s="175"/>
      <c r="AC2291" s="175"/>
      <c r="AL2291" s="106"/>
      <c r="AM2291" s="104"/>
      <c r="AN2291" s="104"/>
      <c r="AO2291" s="104"/>
      <c r="AP2291" s="104"/>
      <c r="AQ2291" s="104"/>
      <c r="AR2291" s="104"/>
      <c r="AS2291" s="104"/>
      <c r="AT2291" s="104"/>
      <c r="AU2291" s="104"/>
      <c r="AV2291" s="104"/>
    </row>
    <row r="2292" spans="3:48" x14ac:dyDescent="0.35">
      <c r="C2292" s="176"/>
      <c r="D2292" s="176"/>
      <c r="E2292" s="176"/>
      <c r="F2292" s="176"/>
      <c r="G2292" s="175"/>
      <c r="H2292" s="175"/>
      <c r="I2292" s="175"/>
      <c r="J2292" s="175"/>
      <c r="L2292" s="175"/>
      <c r="T2292" s="176"/>
      <c r="U2292" s="176"/>
      <c r="V2292" s="176"/>
      <c r="W2292" s="176"/>
      <c r="X2292" s="175"/>
      <c r="Y2292" s="175"/>
      <c r="Z2292" s="175"/>
      <c r="AA2292" s="175"/>
      <c r="AC2292" s="175"/>
      <c r="AL2292" s="106"/>
      <c r="AM2292" s="104"/>
      <c r="AN2292" s="104"/>
      <c r="AO2292" s="104"/>
      <c r="AP2292" s="104"/>
      <c r="AQ2292" s="104"/>
      <c r="AR2292" s="104"/>
      <c r="AS2292" s="104"/>
      <c r="AT2292" s="104"/>
      <c r="AU2292" s="104"/>
      <c r="AV2292" s="104"/>
    </row>
    <row r="2293" spans="3:48" x14ac:dyDescent="0.35">
      <c r="C2293" s="176"/>
      <c r="D2293" s="176"/>
      <c r="E2293" s="176"/>
      <c r="F2293" s="176"/>
      <c r="G2293" s="175"/>
      <c r="H2293" s="175"/>
      <c r="I2293" s="175"/>
      <c r="J2293" s="175"/>
      <c r="L2293" s="175"/>
      <c r="T2293" s="176"/>
      <c r="U2293" s="176"/>
      <c r="V2293" s="176"/>
      <c r="W2293" s="176"/>
      <c r="X2293" s="175"/>
      <c r="Y2293" s="175"/>
      <c r="Z2293" s="175"/>
      <c r="AA2293" s="175"/>
      <c r="AC2293" s="175"/>
      <c r="AL2293" s="106"/>
      <c r="AM2293" s="104"/>
      <c r="AN2293" s="104"/>
      <c r="AO2293" s="104"/>
      <c r="AP2293" s="104"/>
      <c r="AQ2293" s="104"/>
      <c r="AR2293" s="104"/>
      <c r="AS2293" s="104"/>
      <c r="AT2293" s="104"/>
      <c r="AU2293" s="104"/>
      <c r="AV2293" s="104"/>
    </row>
    <row r="2294" spans="3:48" x14ac:dyDescent="0.35">
      <c r="C2294" s="176"/>
      <c r="D2294" s="176"/>
      <c r="E2294" s="176"/>
      <c r="F2294" s="176"/>
      <c r="G2294" s="175"/>
      <c r="H2294" s="175"/>
      <c r="I2294" s="175"/>
      <c r="J2294" s="175"/>
      <c r="L2294" s="175"/>
      <c r="T2294" s="176"/>
      <c r="U2294" s="176"/>
      <c r="V2294" s="176"/>
      <c r="W2294" s="176"/>
      <c r="X2294" s="175"/>
      <c r="Y2294" s="175"/>
      <c r="Z2294" s="175"/>
      <c r="AA2294" s="175"/>
      <c r="AC2294" s="175"/>
      <c r="AL2294" s="106"/>
      <c r="AM2294" s="104"/>
      <c r="AN2294" s="104"/>
      <c r="AO2294" s="104"/>
      <c r="AP2294" s="104"/>
      <c r="AQ2294" s="104"/>
      <c r="AR2294" s="104"/>
      <c r="AS2294" s="104"/>
      <c r="AT2294" s="104"/>
      <c r="AU2294" s="104"/>
      <c r="AV2294" s="104"/>
    </row>
    <row r="2295" spans="3:48" x14ac:dyDescent="0.35">
      <c r="C2295" s="176"/>
      <c r="D2295" s="176"/>
      <c r="E2295" s="176"/>
      <c r="F2295" s="176"/>
      <c r="G2295" s="175"/>
      <c r="H2295" s="175"/>
      <c r="I2295" s="175"/>
      <c r="J2295" s="175"/>
      <c r="L2295" s="175"/>
      <c r="T2295" s="176"/>
      <c r="U2295" s="176"/>
      <c r="V2295" s="176"/>
      <c r="W2295" s="176"/>
      <c r="X2295" s="175"/>
      <c r="Y2295" s="175"/>
      <c r="Z2295" s="175"/>
      <c r="AA2295" s="175"/>
      <c r="AC2295" s="175"/>
      <c r="AL2295" s="106"/>
      <c r="AM2295" s="104"/>
      <c r="AN2295" s="104"/>
      <c r="AO2295" s="104"/>
      <c r="AP2295" s="104"/>
      <c r="AQ2295" s="104"/>
      <c r="AR2295" s="104"/>
      <c r="AS2295" s="104"/>
      <c r="AT2295" s="104"/>
      <c r="AU2295" s="104"/>
      <c r="AV2295" s="104"/>
    </row>
    <row r="2296" spans="3:48" x14ac:dyDescent="0.35">
      <c r="C2296" s="176"/>
      <c r="D2296" s="176"/>
      <c r="E2296" s="176"/>
      <c r="F2296" s="176"/>
      <c r="G2296" s="175"/>
      <c r="H2296" s="175"/>
      <c r="I2296" s="175"/>
      <c r="J2296" s="175"/>
      <c r="L2296" s="175"/>
      <c r="T2296" s="176"/>
      <c r="U2296" s="176"/>
      <c r="V2296" s="176"/>
      <c r="W2296" s="176"/>
      <c r="X2296" s="175"/>
      <c r="Y2296" s="175"/>
      <c r="Z2296" s="175"/>
      <c r="AA2296" s="175"/>
      <c r="AC2296" s="175"/>
      <c r="AL2296" s="106"/>
      <c r="AM2296" s="104"/>
      <c r="AN2296" s="104"/>
      <c r="AO2296" s="104"/>
      <c r="AP2296" s="104"/>
      <c r="AQ2296" s="104"/>
      <c r="AR2296" s="104"/>
      <c r="AS2296" s="104"/>
      <c r="AT2296" s="104"/>
      <c r="AU2296" s="104"/>
      <c r="AV2296" s="104"/>
    </row>
    <row r="2297" spans="3:48" x14ac:dyDescent="0.35">
      <c r="C2297" s="176"/>
      <c r="D2297" s="176"/>
      <c r="E2297" s="176"/>
      <c r="F2297" s="176"/>
      <c r="G2297" s="175"/>
      <c r="H2297" s="175"/>
      <c r="I2297" s="175"/>
      <c r="J2297" s="175"/>
      <c r="L2297" s="175"/>
      <c r="T2297" s="176"/>
      <c r="U2297" s="176"/>
      <c r="V2297" s="176"/>
      <c r="W2297" s="176"/>
      <c r="X2297" s="175"/>
      <c r="Y2297" s="175"/>
      <c r="Z2297" s="175"/>
      <c r="AA2297" s="175"/>
      <c r="AC2297" s="175"/>
      <c r="AL2297" s="106"/>
      <c r="AM2297" s="104"/>
      <c r="AN2297" s="104"/>
      <c r="AO2297" s="104"/>
      <c r="AP2297" s="104"/>
      <c r="AQ2297" s="104"/>
      <c r="AR2297" s="104"/>
      <c r="AS2297" s="104"/>
      <c r="AT2297" s="104"/>
      <c r="AU2297" s="104"/>
      <c r="AV2297" s="104"/>
    </row>
    <row r="2298" spans="3:48" x14ac:dyDescent="0.35">
      <c r="C2298" s="176"/>
      <c r="D2298" s="176"/>
      <c r="E2298" s="176"/>
      <c r="F2298" s="176"/>
      <c r="G2298" s="175"/>
      <c r="H2298" s="175"/>
      <c r="I2298" s="175"/>
      <c r="J2298" s="175"/>
      <c r="L2298" s="175"/>
      <c r="T2298" s="176"/>
      <c r="U2298" s="176"/>
      <c r="V2298" s="176"/>
      <c r="W2298" s="176"/>
      <c r="X2298" s="175"/>
      <c r="Y2298" s="175"/>
      <c r="Z2298" s="175"/>
      <c r="AA2298" s="175"/>
      <c r="AC2298" s="175"/>
      <c r="AL2298" s="106"/>
      <c r="AM2298" s="104"/>
      <c r="AN2298" s="104"/>
      <c r="AO2298" s="104"/>
      <c r="AP2298" s="104"/>
      <c r="AQ2298" s="104"/>
      <c r="AR2298" s="104"/>
      <c r="AS2298" s="104"/>
      <c r="AT2298" s="104"/>
      <c r="AU2298" s="104"/>
      <c r="AV2298" s="104"/>
    </row>
    <row r="2299" spans="3:48" x14ac:dyDescent="0.35">
      <c r="C2299" s="176"/>
      <c r="D2299" s="176"/>
      <c r="E2299" s="176"/>
      <c r="F2299" s="176"/>
      <c r="G2299" s="175"/>
      <c r="H2299" s="175"/>
      <c r="I2299" s="175"/>
      <c r="J2299" s="175"/>
      <c r="L2299" s="175"/>
      <c r="T2299" s="176"/>
      <c r="U2299" s="176"/>
      <c r="V2299" s="176"/>
      <c r="W2299" s="176"/>
      <c r="X2299" s="175"/>
      <c r="Y2299" s="175"/>
      <c r="Z2299" s="175"/>
      <c r="AA2299" s="175"/>
      <c r="AC2299" s="175"/>
      <c r="AL2299" s="106"/>
      <c r="AM2299" s="104"/>
      <c r="AN2299" s="104"/>
      <c r="AO2299" s="104"/>
      <c r="AP2299" s="104"/>
      <c r="AQ2299" s="104"/>
      <c r="AR2299" s="104"/>
      <c r="AS2299" s="104"/>
      <c r="AT2299" s="104"/>
      <c r="AU2299" s="104"/>
      <c r="AV2299" s="104"/>
    </row>
    <row r="2300" spans="3:48" x14ac:dyDescent="0.35">
      <c r="C2300" s="176"/>
      <c r="D2300" s="176"/>
      <c r="E2300" s="176"/>
      <c r="F2300" s="176"/>
      <c r="G2300" s="175"/>
      <c r="H2300" s="175"/>
      <c r="I2300" s="175"/>
      <c r="J2300" s="175"/>
      <c r="L2300" s="175"/>
      <c r="T2300" s="176"/>
      <c r="U2300" s="176"/>
      <c r="V2300" s="176"/>
      <c r="W2300" s="176"/>
      <c r="X2300" s="175"/>
      <c r="Y2300" s="175"/>
      <c r="Z2300" s="175"/>
      <c r="AA2300" s="175"/>
      <c r="AC2300" s="175"/>
      <c r="AL2300" s="106"/>
      <c r="AM2300" s="104"/>
      <c r="AN2300" s="104"/>
      <c r="AO2300" s="104"/>
      <c r="AP2300" s="104"/>
      <c r="AQ2300" s="104"/>
      <c r="AR2300" s="104"/>
      <c r="AS2300" s="104"/>
      <c r="AT2300" s="104"/>
      <c r="AU2300" s="104"/>
      <c r="AV2300" s="104"/>
    </row>
    <row r="2301" spans="3:48" x14ac:dyDescent="0.35">
      <c r="C2301" s="176"/>
      <c r="D2301" s="176"/>
      <c r="E2301" s="176"/>
      <c r="F2301" s="176"/>
      <c r="G2301" s="175"/>
      <c r="H2301" s="175"/>
      <c r="I2301" s="175"/>
      <c r="J2301" s="175"/>
      <c r="L2301" s="175"/>
      <c r="T2301" s="176"/>
      <c r="U2301" s="176"/>
      <c r="V2301" s="176"/>
      <c r="W2301" s="176"/>
      <c r="X2301" s="175"/>
      <c r="Y2301" s="175"/>
      <c r="Z2301" s="175"/>
      <c r="AA2301" s="175"/>
      <c r="AC2301" s="175"/>
      <c r="AL2301" s="106"/>
      <c r="AM2301" s="104"/>
      <c r="AN2301" s="104"/>
      <c r="AO2301" s="104"/>
      <c r="AP2301" s="104"/>
      <c r="AQ2301" s="104"/>
      <c r="AR2301" s="104"/>
      <c r="AS2301" s="104"/>
      <c r="AT2301" s="104"/>
      <c r="AU2301" s="104"/>
      <c r="AV2301" s="104"/>
    </row>
    <row r="2302" spans="3:48" x14ac:dyDescent="0.35">
      <c r="C2302" s="176"/>
      <c r="D2302" s="176"/>
      <c r="E2302" s="176"/>
      <c r="F2302" s="176"/>
      <c r="G2302" s="175"/>
      <c r="H2302" s="175"/>
      <c r="I2302" s="175"/>
      <c r="J2302" s="175"/>
      <c r="L2302" s="175"/>
      <c r="T2302" s="176"/>
      <c r="U2302" s="176"/>
      <c r="V2302" s="176"/>
      <c r="W2302" s="176"/>
      <c r="X2302" s="175"/>
      <c r="Y2302" s="175"/>
      <c r="Z2302" s="175"/>
      <c r="AA2302" s="175"/>
      <c r="AC2302" s="175"/>
      <c r="AL2302" s="106"/>
      <c r="AM2302" s="104"/>
      <c r="AN2302" s="104"/>
      <c r="AO2302" s="104"/>
      <c r="AP2302" s="104"/>
      <c r="AQ2302" s="104"/>
      <c r="AR2302" s="104"/>
      <c r="AS2302" s="104"/>
      <c r="AT2302" s="104"/>
      <c r="AU2302" s="104"/>
      <c r="AV2302" s="104"/>
    </row>
    <row r="2303" spans="3:48" x14ac:dyDescent="0.35">
      <c r="C2303" s="176"/>
      <c r="D2303" s="176"/>
      <c r="E2303" s="176"/>
      <c r="F2303" s="176"/>
      <c r="G2303" s="175"/>
      <c r="H2303" s="175"/>
      <c r="I2303" s="175"/>
      <c r="J2303" s="175"/>
      <c r="L2303" s="175"/>
      <c r="T2303" s="176"/>
      <c r="U2303" s="176"/>
      <c r="V2303" s="176"/>
      <c r="W2303" s="176"/>
      <c r="X2303" s="175"/>
      <c r="Y2303" s="175"/>
      <c r="Z2303" s="175"/>
      <c r="AA2303" s="175"/>
      <c r="AC2303" s="175"/>
      <c r="AL2303" s="106"/>
      <c r="AM2303" s="104"/>
      <c r="AN2303" s="104"/>
      <c r="AO2303" s="104"/>
      <c r="AP2303" s="104"/>
      <c r="AQ2303" s="104"/>
      <c r="AR2303" s="104"/>
      <c r="AS2303" s="104"/>
      <c r="AT2303" s="104"/>
      <c r="AU2303" s="104"/>
      <c r="AV2303" s="104"/>
    </row>
    <row r="2304" spans="3:48" x14ac:dyDescent="0.35">
      <c r="C2304" s="176"/>
      <c r="D2304" s="176"/>
      <c r="E2304" s="176"/>
      <c r="F2304" s="176"/>
      <c r="G2304" s="175"/>
      <c r="H2304" s="175"/>
      <c r="I2304" s="175"/>
      <c r="J2304" s="175"/>
      <c r="L2304" s="175"/>
      <c r="T2304" s="176"/>
      <c r="U2304" s="176"/>
      <c r="V2304" s="176"/>
      <c r="W2304" s="176"/>
      <c r="X2304" s="175"/>
      <c r="Y2304" s="175"/>
      <c r="Z2304" s="175"/>
      <c r="AA2304" s="175"/>
      <c r="AC2304" s="175"/>
      <c r="AL2304" s="106"/>
      <c r="AM2304" s="104"/>
      <c r="AN2304" s="104"/>
      <c r="AO2304" s="104"/>
      <c r="AP2304" s="104"/>
      <c r="AQ2304" s="104"/>
      <c r="AR2304" s="104"/>
      <c r="AS2304" s="104"/>
      <c r="AT2304" s="104"/>
      <c r="AU2304" s="104"/>
      <c r="AV2304" s="104"/>
    </row>
    <row r="2305" spans="3:48" x14ac:dyDescent="0.35">
      <c r="C2305" s="176"/>
      <c r="D2305" s="176"/>
      <c r="E2305" s="176"/>
      <c r="F2305" s="176"/>
      <c r="G2305" s="175"/>
      <c r="H2305" s="175"/>
      <c r="I2305" s="175"/>
      <c r="J2305" s="175"/>
      <c r="L2305" s="175"/>
      <c r="T2305" s="176"/>
      <c r="U2305" s="176"/>
      <c r="V2305" s="176"/>
      <c r="W2305" s="176"/>
      <c r="X2305" s="175"/>
      <c r="Y2305" s="175"/>
      <c r="Z2305" s="175"/>
      <c r="AA2305" s="175"/>
      <c r="AC2305" s="175"/>
      <c r="AL2305" s="106"/>
      <c r="AM2305" s="104"/>
      <c r="AN2305" s="104"/>
      <c r="AO2305" s="104"/>
      <c r="AP2305" s="104"/>
      <c r="AQ2305" s="104"/>
      <c r="AR2305" s="104"/>
      <c r="AS2305" s="104"/>
      <c r="AT2305" s="104"/>
      <c r="AU2305" s="104"/>
      <c r="AV2305" s="104"/>
    </row>
    <row r="2306" spans="3:48" x14ac:dyDescent="0.35">
      <c r="C2306" s="176"/>
      <c r="D2306" s="176"/>
      <c r="E2306" s="176"/>
      <c r="F2306" s="176"/>
      <c r="G2306" s="175"/>
      <c r="H2306" s="175"/>
      <c r="I2306" s="175"/>
      <c r="J2306" s="175"/>
      <c r="L2306" s="175"/>
      <c r="T2306" s="176"/>
      <c r="U2306" s="176"/>
      <c r="V2306" s="176"/>
      <c r="W2306" s="176"/>
      <c r="X2306" s="175"/>
      <c r="Y2306" s="175"/>
      <c r="Z2306" s="175"/>
      <c r="AA2306" s="175"/>
      <c r="AC2306" s="175"/>
      <c r="AL2306" s="106"/>
      <c r="AM2306" s="104"/>
      <c r="AN2306" s="104"/>
      <c r="AO2306" s="104"/>
      <c r="AP2306" s="104"/>
      <c r="AQ2306" s="104"/>
      <c r="AR2306" s="104"/>
      <c r="AS2306" s="104"/>
      <c r="AT2306" s="104"/>
      <c r="AU2306" s="104"/>
      <c r="AV2306" s="104"/>
    </row>
    <row r="2307" spans="3:48" x14ac:dyDescent="0.35">
      <c r="C2307" s="176"/>
      <c r="D2307" s="176"/>
      <c r="E2307" s="176"/>
      <c r="F2307" s="176"/>
      <c r="G2307" s="175"/>
      <c r="H2307" s="175"/>
      <c r="I2307" s="175"/>
      <c r="J2307" s="175"/>
      <c r="L2307" s="175"/>
      <c r="T2307" s="176"/>
      <c r="U2307" s="176"/>
      <c r="V2307" s="176"/>
      <c r="W2307" s="176"/>
      <c r="X2307" s="175"/>
      <c r="Y2307" s="175"/>
      <c r="Z2307" s="175"/>
      <c r="AA2307" s="175"/>
      <c r="AC2307" s="175"/>
      <c r="AL2307" s="106"/>
      <c r="AM2307" s="104"/>
      <c r="AN2307" s="104"/>
      <c r="AO2307" s="104"/>
      <c r="AP2307" s="104"/>
      <c r="AQ2307" s="104"/>
      <c r="AR2307" s="104"/>
      <c r="AS2307" s="104"/>
      <c r="AT2307" s="104"/>
      <c r="AU2307" s="104"/>
      <c r="AV2307" s="104"/>
    </row>
    <row r="2308" spans="3:48" x14ac:dyDescent="0.35">
      <c r="C2308" s="176"/>
      <c r="D2308" s="176"/>
      <c r="E2308" s="176"/>
      <c r="F2308" s="176"/>
      <c r="G2308" s="175"/>
      <c r="H2308" s="175"/>
      <c r="I2308" s="175"/>
      <c r="J2308" s="175"/>
      <c r="L2308" s="175"/>
      <c r="T2308" s="176"/>
      <c r="U2308" s="176"/>
      <c r="V2308" s="176"/>
      <c r="W2308" s="176"/>
      <c r="X2308" s="175"/>
      <c r="Y2308" s="175"/>
      <c r="Z2308" s="175"/>
      <c r="AA2308" s="175"/>
      <c r="AC2308" s="175"/>
      <c r="AL2308" s="106"/>
      <c r="AM2308" s="104"/>
      <c r="AN2308" s="104"/>
      <c r="AO2308" s="104"/>
      <c r="AP2308" s="104"/>
      <c r="AQ2308" s="104"/>
      <c r="AR2308" s="104"/>
      <c r="AS2308" s="104"/>
      <c r="AT2308" s="104"/>
      <c r="AU2308" s="104"/>
      <c r="AV2308" s="104"/>
    </row>
    <row r="2309" spans="3:48" x14ac:dyDescent="0.35">
      <c r="C2309" s="176"/>
      <c r="D2309" s="176"/>
      <c r="E2309" s="176"/>
      <c r="F2309" s="176"/>
      <c r="G2309" s="175"/>
      <c r="H2309" s="175"/>
      <c r="I2309" s="175"/>
      <c r="J2309" s="175"/>
      <c r="L2309" s="175"/>
      <c r="T2309" s="176"/>
      <c r="U2309" s="176"/>
      <c r="V2309" s="176"/>
      <c r="W2309" s="176"/>
      <c r="X2309" s="175"/>
      <c r="Y2309" s="175"/>
      <c r="Z2309" s="175"/>
      <c r="AA2309" s="175"/>
      <c r="AC2309" s="175"/>
      <c r="AL2309" s="106"/>
      <c r="AM2309" s="104"/>
      <c r="AN2309" s="104"/>
      <c r="AO2309" s="104"/>
      <c r="AP2309" s="104"/>
      <c r="AQ2309" s="104"/>
      <c r="AR2309" s="104"/>
      <c r="AS2309" s="104"/>
      <c r="AT2309" s="104"/>
      <c r="AU2309" s="104"/>
      <c r="AV2309" s="104"/>
    </row>
    <row r="2310" spans="3:48" x14ac:dyDescent="0.35">
      <c r="C2310" s="176"/>
      <c r="D2310" s="176"/>
      <c r="E2310" s="176"/>
      <c r="F2310" s="176"/>
      <c r="G2310" s="175"/>
      <c r="H2310" s="175"/>
      <c r="I2310" s="175"/>
      <c r="J2310" s="175"/>
      <c r="L2310" s="175"/>
      <c r="T2310" s="176"/>
      <c r="U2310" s="176"/>
      <c r="V2310" s="176"/>
      <c r="W2310" s="176"/>
      <c r="X2310" s="175"/>
      <c r="Y2310" s="175"/>
      <c r="Z2310" s="175"/>
      <c r="AA2310" s="175"/>
      <c r="AC2310" s="175"/>
      <c r="AL2310" s="106"/>
      <c r="AM2310" s="104"/>
      <c r="AN2310" s="104"/>
      <c r="AO2310" s="104"/>
      <c r="AP2310" s="104"/>
      <c r="AQ2310" s="104"/>
      <c r="AR2310" s="104"/>
      <c r="AS2310" s="104"/>
      <c r="AT2310" s="104"/>
      <c r="AU2310" s="104"/>
      <c r="AV2310" s="104"/>
    </row>
    <row r="2311" spans="3:48" x14ac:dyDescent="0.35">
      <c r="C2311" s="176"/>
      <c r="D2311" s="176"/>
      <c r="E2311" s="176"/>
      <c r="F2311" s="176"/>
      <c r="G2311" s="175"/>
      <c r="H2311" s="175"/>
      <c r="I2311" s="175"/>
      <c r="J2311" s="175"/>
      <c r="L2311" s="175"/>
      <c r="T2311" s="176"/>
      <c r="U2311" s="176"/>
      <c r="V2311" s="176"/>
      <c r="W2311" s="176"/>
      <c r="X2311" s="175"/>
      <c r="Y2311" s="175"/>
      <c r="Z2311" s="175"/>
      <c r="AA2311" s="175"/>
      <c r="AC2311" s="175"/>
      <c r="AL2311" s="106"/>
      <c r="AM2311" s="104"/>
      <c r="AN2311" s="104"/>
      <c r="AO2311" s="104"/>
      <c r="AP2311" s="104"/>
      <c r="AQ2311" s="104"/>
      <c r="AR2311" s="104"/>
      <c r="AS2311" s="104"/>
      <c r="AT2311" s="104"/>
      <c r="AU2311" s="104"/>
      <c r="AV2311" s="104"/>
    </row>
    <row r="2312" spans="3:48" x14ac:dyDescent="0.35">
      <c r="C2312" s="176"/>
      <c r="D2312" s="176"/>
      <c r="E2312" s="176"/>
      <c r="F2312" s="176"/>
      <c r="G2312" s="175"/>
      <c r="H2312" s="175"/>
      <c r="I2312" s="175"/>
      <c r="J2312" s="175"/>
      <c r="L2312" s="175"/>
      <c r="T2312" s="176"/>
      <c r="U2312" s="176"/>
      <c r="V2312" s="176"/>
      <c r="W2312" s="176"/>
      <c r="X2312" s="175"/>
      <c r="Y2312" s="175"/>
      <c r="Z2312" s="175"/>
      <c r="AA2312" s="175"/>
      <c r="AC2312" s="175"/>
      <c r="AL2312" s="106"/>
      <c r="AM2312" s="104"/>
      <c r="AN2312" s="104"/>
      <c r="AO2312" s="104"/>
      <c r="AP2312" s="104"/>
      <c r="AQ2312" s="104"/>
      <c r="AR2312" s="104"/>
      <c r="AS2312" s="104"/>
      <c r="AT2312" s="104"/>
      <c r="AU2312" s="104"/>
      <c r="AV2312" s="104"/>
    </row>
    <row r="2313" spans="3:48" x14ac:dyDescent="0.35">
      <c r="C2313" s="176"/>
      <c r="D2313" s="176"/>
      <c r="E2313" s="176"/>
      <c r="F2313" s="176"/>
      <c r="G2313" s="175"/>
      <c r="H2313" s="175"/>
      <c r="I2313" s="175"/>
      <c r="J2313" s="175"/>
      <c r="L2313" s="175"/>
      <c r="T2313" s="176"/>
      <c r="U2313" s="176"/>
      <c r="V2313" s="176"/>
      <c r="W2313" s="176"/>
      <c r="X2313" s="175"/>
      <c r="Y2313" s="175"/>
      <c r="Z2313" s="175"/>
      <c r="AA2313" s="175"/>
      <c r="AC2313" s="175"/>
      <c r="AL2313" s="106"/>
      <c r="AM2313" s="104"/>
      <c r="AN2313" s="104"/>
      <c r="AO2313" s="104"/>
      <c r="AP2313" s="104"/>
      <c r="AQ2313" s="104"/>
      <c r="AR2313" s="104"/>
      <c r="AS2313" s="104"/>
      <c r="AT2313" s="104"/>
      <c r="AU2313" s="104"/>
      <c r="AV2313" s="104"/>
    </row>
    <row r="2314" spans="3:48" x14ac:dyDescent="0.35">
      <c r="C2314" s="176"/>
      <c r="D2314" s="176"/>
      <c r="E2314" s="176"/>
      <c r="F2314" s="176"/>
      <c r="G2314" s="175"/>
      <c r="H2314" s="175"/>
      <c r="I2314" s="175"/>
      <c r="J2314" s="175"/>
      <c r="L2314" s="175"/>
      <c r="T2314" s="176"/>
      <c r="U2314" s="176"/>
      <c r="V2314" s="176"/>
      <c r="W2314" s="176"/>
      <c r="X2314" s="175"/>
      <c r="Y2314" s="175"/>
      <c r="Z2314" s="175"/>
      <c r="AA2314" s="175"/>
      <c r="AC2314" s="175"/>
      <c r="AL2314" s="106"/>
      <c r="AM2314" s="104"/>
      <c r="AN2314" s="104"/>
      <c r="AO2314" s="104"/>
      <c r="AP2314" s="104"/>
      <c r="AQ2314" s="104"/>
      <c r="AR2314" s="104"/>
      <c r="AS2314" s="104"/>
      <c r="AT2314" s="104"/>
      <c r="AU2314" s="104"/>
      <c r="AV2314" s="104"/>
    </row>
    <row r="2315" spans="3:48" x14ac:dyDescent="0.35">
      <c r="C2315" s="176"/>
      <c r="D2315" s="176"/>
      <c r="E2315" s="176"/>
      <c r="F2315" s="176"/>
      <c r="G2315" s="175"/>
      <c r="H2315" s="175"/>
      <c r="I2315" s="175"/>
      <c r="J2315" s="175"/>
      <c r="L2315" s="175"/>
      <c r="T2315" s="176"/>
      <c r="U2315" s="176"/>
      <c r="V2315" s="176"/>
      <c r="W2315" s="176"/>
      <c r="X2315" s="175"/>
      <c r="Y2315" s="175"/>
      <c r="Z2315" s="175"/>
      <c r="AA2315" s="175"/>
      <c r="AC2315" s="175"/>
      <c r="AL2315" s="106"/>
      <c r="AM2315" s="104"/>
      <c r="AN2315" s="104"/>
      <c r="AO2315" s="104"/>
      <c r="AP2315" s="104"/>
      <c r="AQ2315" s="104"/>
      <c r="AR2315" s="104"/>
      <c r="AS2315" s="104"/>
      <c r="AT2315" s="104"/>
      <c r="AU2315" s="104"/>
      <c r="AV2315" s="104"/>
    </row>
    <row r="2316" spans="3:48" x14ac:dyDescent="0.35">
      <c r="C2316" s="176"/>
      <c r="D2316" s="176"/>
      <c r="E2316" s="176"/>
      <c r="F2316" s="176"/>
      <c r="G2316" s="175"/>
      <c r="H2316" s="175"/>
      <c r="I2316" s="175"/>
      <c r="J2316" s="175"/>
      <c r="L2316" s="175"/>
      <c r="T2316" s="176"/>
      <c r="U2316" s="176"/>
      <c r="V2316" s="176"/>
      <c r="W2316" s="176"/>
      <c r="X2316" s="175"/>
      <c r="Y2316" s="175"/>
      <c r="Z2316" s="175"/>
      <c r="AA2316" s="175"/>
      <c r="AC2316" s="175"/>
      <c r="AL2316" s="106"/>
      <c r="AM2316" s="104"/>
      <c r="AN2316" s="104"/>
      <c r="AO2316" s="104"/>
      <c r="AP2316" s="104"/>
      <c r="AQ2316" s="104"/>
      <c r="AR2316" s="104"/>
      <c r="AS2316" s="104"/>
      <c r="AT2316" s="104"/>
      <c r="AU2316" s="104"/>
      <c r="AV2316" s="104"/>
    </row>
    <row r="2317" spans="3:48" x14ac:dyDescent="0.35">
      <c r="C2317" s="176"/>
      <c r="D2317" s="176"/>
      <c r="E2317" s="176"/>
      <c r="F2317" s="176"/>
      <c r="G2317" s="175"/>
      <c r="H2317" s="175"/>
      <c r="I2317" s="175"/>
      <c r="J2317" s="175"/>
      <c r="L2317" s="175"/>
      <c r="T2317" s="176"/>
      <c r="U2317" s="176"/>
      <c r="V2317" s="176"/>
      <c r="W2317" s="176"/>
      <c r="X2317" s="175"/>
      <c r="Y2317" s="175"/>
      <c r="Z2317" s="175"/>
      <c r="AA2317" s="175"/>
      <c r="AC2317" s="175"/>
      <c r="AL2317" s="106"/>
      <c r="AM2317" s="104"/>
      <c r="AN2317" s="104"/>
      <c r="AO2317" s="104"/>
      <c r="AP2317" s="104"/>
      <c r="AQ2317" s="104"/>
      <c r="AR2317" s="104"/>
      <c r="AS2317" s="104"/>
      <c r="AT2317" s="104"/>
      <c r="AU2317" s="104"/>
      <c r="AV2317" s="104"/>
    </row>
    <row r="2318" spans="3:48" x14ac:dyDescent="0.35">
      <c r="C2318" s="176"/>
      <c r="D2318" s="176"/>
      <c r="E2318" s="176"/>
      <c r="F2318" s="176"/>
      <c r="G2318" s="175"/>
      <c r="H2318" s="175"/>
      <c r="I2318" s="175"/>
      <c r="J2318" s="175"/>
      <c r="L2318" s="175"/>
      <c r="T2318" s="176"/>
      <c r="U2318" s="176"/>
      <c r="V2318" s="176"/>
      <c r="W2318" s="176"/>
      <c r="X2318" s="175"/>
      <c r="Y2318" s="175"/>
      <c r="Z2318" s="175"/>
      <c r="AA2318" s="175"/>
      <c r="AC2318" s="175"/>
      <c r="AL2318" s="106"/>
      <c r="AM2318" s="104"/>
      <c r="AN2318" s="104"/>
      <c r="AO2318" s="104"/>
      <c r="AP2318" s="104"/>
      <c r="AQ2318" s="104"/>
      <c r="AR2318" s="104"/>
      <c r="AS2318" s="104"/>
      <c r="AT2318" s="104"/>
      <c r="AU2318" s="104"/>
      <c r="AV2318" s="104"/>
    </row>
    <row r="2319" spans="3:48" x14ac:dyDescent="0.35">
      <c r="C2319" s="176"/>
      <c r="D2319" s="176"/>
      <c r="E2319" s="176"/>
      <c r="F2319" s="176"/>
      <c r="G2319" s="175"/>
      <c r="H2319" s="175"/>
      <c r="I2319" s="175"/>
      <c r="J2319" s="175"/>
      <c r="L2319" s="175"/>
      <c r="T2319" s="176"/>
      <c r="U2319" s="176"/>
      <c r="V2319" s="176"/>
      <c r="W2319" s="176"/>
      <c r="X2319" s="175"/>
      <c r="Y2319" s="175"/>
      <c r="Z2319" s="175"/>
      <c r="AA2319" s="175"/>
      <c r="AC2319" s="175"/>
      <c r="AL2319" s="106"/>
      <c r="AM2319" s="104"/>
      <c r="AN2319" s="104"/>
      <c r="AO2319" s="104"/>
      <c r="AP2319" s="104"/>
      <c r="AQ2319" s="104"/>
      <c r="AR2319" s="104"/>
      <c r="AS2319" s="104"/>
      <c r="AT2319" s="104"/>
      <c r="AU2319" s="104"/>
      <c r="AV2319" s="104"/>
    </row>
    <row r="2320" spans="3:48" x14ac:dyDescent="0.35">
      <c r="C2320" s="176"/>
      <c r="D2320" s="176"/>
      <c r="E2320" s="176"/>
      <c r="F2320" s="176"/>
      <c r="G2320" s="175"/>
      <c r="H2320" s="175"/>
      <c r="I2320" s="175"/>
      <c r="J2320" s="175"/>
      <c r="L2320" s="175"/>
      <c r="T2320" s="176"/>
      <c r="U2320" s="176"/>
      <c r="V2320" s="176"/>
      <c r="W2320" s="176"/>
      <c r="X2320" s="175"/>
      <c r="Y2320" s="175"/>
      <c r="Z2320" s="175"/>
      <c r="AA2320" s="175"/>
      <c r="AC2320" s="175"/>
      <c r="AL2320" s="106"/>
      <c r="AM2320" s="104"/>
      <c r="AN2320" s="104"/>
      <c r="AO2320" s="104"/>
      <c r="AP2320" s="104"/>
      <c r="AQ2320" s="104"/>
      <c r="AR2320" s="104"/>
      <c r="AS2320" s="104"/>
      <c r="AT2320" s="104"/>
      <c r="AU2320" s="104"/>
      <c r="AV2320" s="104"/>
    </row>
    <row r="2321" spans="3:48" x14ac:dyDescent="0.35">
      <c r="C2321" s="176"/>
      <c r="D2321" s="176"/>
      <c r="E2321" s="176"/>
      <c r="F2321" s="176"/>
      <c r="G2321" s="175"/>
      <c r="H2321" s="175"/>
      <c r="I2321" s="175"/>
      <c r="J2321" s="175"/>
      <c r="L2321" s="175"/>
      <c r="T2321" s="176"/>
      <c r="U2321" s="176"/>
      <c r="V2321" s="176"/>
      <c r="W2321" s="176"/>
      <c r="X2321" s="175"/>
      <c r="Y2321" s="175"/>
      <c r="Z2321" s="175"/>
      <c r="AA2321" s="175"/>
      <c r="AC2321" s="175"/>
      <c r="AL2321" s="106"/>
      <c r="AM2321" s="104"/>
      <c r="AN2321" s="104"/>
      <c r="AO2321" s="104"/>
      <c r="AP2321" s="104"/>
      <c r="AQ2321" s="104"/>
      <c r="AR2321" s="104"/>
      <c r="AS2321" s="104"/>
      <c r="AT2321" s="104"/>
      <c r="AU2321" s="104"/>
      <c r="AV2321" s="104"/>
    </row>
    <row r="2322" spans="3:48" x14ac:dyDescent="0.35">
      <c r="C2322" s="176"/>
      <c r="D2322" s="176"/>
      <c r="E2322" s="176"/>
      <c r="F2322" s="176"/>
      <c r="G2322" s="175"/>
      <c r="H2322" s="175"/>
      <c r="I2322" s="175"/>
      <c r="J2322" s="175"/>
      <c r="L2322" s="175"/>
      <c r="T2322" s="176"/>
      <c r="U2322" s="176"/>
      <c r="V2322" s="176"/>
      <c r="W2322" s="176"/>
      <c r="X2322" s="175"/>
      <c r="Y2322" s="175"/>
      <c r="Z2322" s="175"/>
      <c r="AA2322" s="175"/>
      <c r="AC2322" s="175"/>
      <c r="AL2322" s="106"/>
      <c r="AM2322" s="104"/>
      <c r="AN2322" s="104"/>
      <c r="AO2322" s="104"/>
      <c r="AP2322" s="104"/>
      <c r="AQ2322" s="104"/>
      <c r="AR2322" s="104"/>
      <c r="AS2322" s="104"/>
      <c r="AT2322" s="104"/>
      <c r="AU2322" s="104"/>
      <c r="AV2322" s="104"/>
    </row>
    <row r="2323" spans="3:48" x14ac:dyDescent="0.35">
      <c r="C2323" s="176"/>
      <c r="D2323" s="176"/>
      <c r="E2323" s="176"/>
      <c r="F2323" s="176"/>
      <c r="G2323" s="175"/>
      <c r="H2323" s="175"/>
      <c r="I2323" s="175"/>
      <c r="J2323" s="175"/>
      <c r="L2323" s="175"/>
      <c r="T2323" s="176"/>
      <c r="U2323" s="176"/>
      <c r="V2323" s="176"/>
      <c r="W2323" s="176"/>
      <c r="X2323" s="175"/>
      <c r="Y2323" s="175"/>
      <c r="Z2323" s="175"/>
      <c r="AA2323" s="175"/>
      <c r="AC2323" s="175"/>
      <c r="AL2323" s="106"/>
      <c r="AM2323" s="104"/>
      <c r="AN2323" s="104"/>
      <c r="AO2323" s="104"/>
      <c r="AP2323" s="104"/>
      <c r="AQ2323" s="104"/>
      <c r="AR2323" s="104"/>
      <c r="AS2323" s="104"/>
      <c r="AT2323" s="104"/>
      <c r="AU2323" s="104"/>
      <c r="AV2323" s="104"/>
    </row>
    <row r="2324" spans="3:48" x14ac:dyDescent="0.35">
      <c r="C2324" s="176"/>
      <c r="D2324" s="176"/>
      <c r="E2324" s="176"/>
      <c r="F2324" s="176"/>
      <c r="G2324" s="175"/>
      <c r="H2324" s="175"/>
      <c r="I2324" s="175"/>
      <c r="J2324" s="175"/>
      <c r="L2324" s="175"/>
      <c r="T2324" s="176"/>
      <c r="U2324" s="176"/>
      <c r="V2324" s="176"/>
      <c r="W2324" s="176"/>
      <c r="X2324" s="175"/>
      <c r="Y2324" s="175"/>
      <c r="Z2324" s="175"/>
      <c r="AA2324" s="175"/>
      <c r="AC2324" s="175"/>
      <c r="AL2324" s="106"/>
      <c r="AM2324" s="104"/>
      <c r="AN2324" s="104"/>
      <c r="AO2324" s="104"/>
      <c r="AP2324" s="104"/>
      <c r="AQ2324" s="104"/>
      <c r="AR2324" s="104"/>
      <c r="AS2324" s="104"/>
      <c r="AT2324" s="104"/>
      <c r="AU2324" s="104"/>
      <c r="AV2324" s="104"/>
    </row>
    <row r="2325" spans="3:48" x14ac:dyDescent="0.35">
      <c r="C2325" s="176"/>
      <c r="D2325" s="176"/>
      <c r="E2325" s="176"/>
      <c r="F2325" s="176"/>
      <c r="G2325" s="175"/>
      <c r="H2325" s="175"/>
      <c r="I2325" s="175"/>
      <c r="J2325" s="175"/>
      <c r="L2325" s="175"/>
      <c r="T2325" s="176"/>
      <c r="U2325" s="176"/>
      <c r="V2325" s="176"/>
      <c r="W2325" s="176"/>
      <c r="X2325" s="175"/>
      <c r="Y2325" s="175"/>
      <c r="Z2325" s="175"/>
      <c r="AA2325" s="175"/>
      <c r="AC2325" s="175"/>
      <c r="AL2325" s="106"/>
      <c r="AM2325" s="104"/>
      <c r="AN2325" s="104"/>
      <c r="AO2325" s="104"/>
      <c r="AP2325" s="104"/>
      <c r="AQ2325" s="104"/>
      <c r="AR2325" s="104"/>
      <c r="AS2325" s="104"/>
      <c r="AT2325" s="104"/>
      <c r="AU2325" s="104"/>
      <c r="AV2325" s="104"/>
    </row>
    <row r="2326" spans="3:48" x14ac:dyDescent="0.35">
      <c r="C2326" s="176"/>
      <c r="D2326" s="176"/>
      <c r="E2326" s="176"/>
      <c r="F2326" s="176"/>
      <c r="G2326" s="175"/>
      <c r="H2326" s="175"/>
      <c r="I2326" s="175"/>
      <c r="J2326" s="175"/>
      <c r="L2326" s="175"/>
      <c r="T2326" s="176"/>
      <c r="U2326" s="176"/>
      <c r="V2326" s="176"/>
      <c r="W2326" s="176"/>
      <c r="X2326" s="175"/>
      <c r="Y2326" s="175"/>
      <c r="Z2326" s="175"/>
      <c r="AA2326" s="175"/>
      <c r="AC2326" s="175"/>
      <c r="AL2326" s="106"/>
      <c r="AM2326" s="104"/>
      <c r="AN2326" s="104"/>
      <c r="AO2326" s="104"/>
      <c r="AP2326" s="104"/>
      <c r="AQ2326" s="104"/>
      <c r="AR2326" s="104"/>
      <c r="AS2326" s="104"/>
      <c r="AT2326" s="104"/>
      <c r="AU2326" s="104"/>
      <c r="AV2326" s="104"/>
    </row>
    <row r="2327" spans="3:48" x14ac:dyDescent="0.35">
      <c r="C2327" s="176"/>
      <c r="D2327" s="176"/>
      <c r="E2327" s="176"/>
      <c r="F2327" s="176"/>
      <c r="G2327" s="175"/>
      <c r="H2327" s="175"/>
      <c r="I2327" s="175"/>
      <c r="J2327" s="175"/>
      <c r="L2327" s="175"/>
      <c r="T2327" s="176"/>
      <c r="U2327" s="176"/>
      <c r="V2327" s="176"/>
      <c r="W2327" s="176"/>
      <c r="X2327" s="175"/>
      <c r="Y2327" s="175"/>
      <c r="Z2327" s="175"/>
      <c r="AA2327" s="175"/>
      <c r="AC2327" s="175"/>
      <c r="AL2327" s="106"/>
      <c r="AM2327" s="104"/>
      <c r="AN2327" s="104"/>
      <c r="AO2327" s="104"/>
      <c r="AP2327" s="104"/>
      <c r="AQ2327" s="104"/>
      <c r="AR2327" s="104"/>
      <c r="AS2327" s="104"/>
      <c r="AT2327" s="104"/>
      <c r="AU2327" s="104"/>
      <c r="AV2327" s="104"/>
    </row>
    <row r="2328" spans="3:48" x14ac:dyDescent="0.35">
      <c r="C2328" s="176"/>
      <c r="D2328" s="176"/>
      <c r="E2328" s="176"/>
      <c r="F2328" s="176"/>
      <c r="G2328" s="175"/>
      <c r="H2328" s="175"/>
      <c r="I2328" s="175"/>
      <c r="J2328" s="175"/>
      <c r="L2328" s="175"/>
      <c r="T2328" s="176"/>
      <c r="U2328" s="176"/>
      <c r="V2328" s="176"/>
      <c r="W2328" s="176"/>
      <c r="X2328" s="175"/>
      <c r="Y2328" s="175"/>
      <c r="Z2328" s="175"/>
      <c r="AA2328" s="175"/>
      <c r="AC2328" s="175"/>
      <c r="AL2328" s="106"/>
      <c r="AM2328" s="104"/>
      <c r="AN2328" s="104"/>
      <c r="AO2328" s="104"/>
      <c r="AP2328" s="104"/>
      <c r="AQ2328" s="104"/>
      <c r="AR2328" s="104"/>
      <c r="AS2328" s="104"/>
      <c r="AT2328" s="104"/>
      <c r="AU2328" s="104"/>
      <c r="AV2328" s="104"/>
    </row>
    <row r="2329" spans="3:48" x14ac:dyDescent="0.35">
      <c r="C2329" s="176"/>
      <c r="D2329" s="176"/>
      <c r="E2329" s="176"/>
      <c r="F2329" s="176"/>
      <c r="G2329" s="175"/>
      <c r="H2329" s="175"/>
      <c r="I2329" s="175"/>
      <c r="J2329" s="175"/>
      <c r="L2329" s="175"/>
      <c r="T2329" s="176"/>
      <c r="U2329" s="176"/>
      <c r="V2329" s="176"/>
      <c r="W2329" s="176"/>
      <c r="X2329" s="175"/>
      <c r="Y2329" s="175"/>
      <c r="Z2329" s="175"/>
      <c r="AA2329" s="175"/>
      <c r="AC2329" s="175"/>
      <c r="AL2329" s="106"/>
      <c r="AM2329" s="104"/>
      <c r="AN2329" s="104"/>
      <c r="AO2329" s="104"/>
      <c r="AP2329" s="104"/>
      <c r="AQ2329" s="104"/>
      <c r="AR2329" s="104"/>
      <c r="AS2329" s="104"/>
      <c r="AT2329" s="104"/>
      <c r="AU2329" s="104"/>
      <c r="AV2329" s="104"/>
    </row>
    <row r="2330" spans="3:48" x14ac:dyDescent="0.35">
      <c r="C2330" s="176"/>
      <c r="D2330" s="176"/>
      <c r="E2330" s="176"/>
      <c r="F2330" s="176"/>
      <c r="G2330" s="175"/>
      <c r="H2330" s="175"/>
      <c r="I2330" s="175"/>
      <c r="J2330" s="175"/>
      <c r="L2330" s="175"/>
      <c r="T2330" s="176"/>
      <c r="U2330" s="176"/>
      <c r="V2330" s="176"/>
      <c r="W2330" s="176"/>
      <c r="X2330" s="175"/>
      <c r="Y2330" s="175"/>
      <c r="Z2330" s="175"/>
      <c r="AA2330" s="175"/>
      <c r="AC2330" s="175"/>
      <c r="AL2330" s="106"/>
      <c r="AM2330" s="104"/>
      <c r="AN2330" s="104"/>
      <c r="AO2330" s="104"/>
      <c r="AP2330" s="104"/>
      <c r="AQ2330" s="104"/>
      <c r="AR2330" s="104"/>
      <c r="AS2330" s="104"/>
      <c r="AT2330" s="104"/>
      <c r="AU2330" s="104"/>
      <c r="AV2330" s="104"/>
    </row>
    <row r="2331" spans="3:48" x14ac:dyDescent="0.35">
      <c r="C2331" s="176"/>
      <c r="D2331" s="176"/>
      <c r="E2331" s="176"/>
      <c r="F2331" s="176"/>
      <c r="G2331" s="175"/>
      <c r="H2331" s="175"/>
      <c r="I2331" s="175"/>
      <c r="J2331" s="175"/>
      <c r="L2331" s="175"/>
      <c r="T2331" s="176"/>
      <c r="U2331" s="176"/>
      <c r="V2331" s="176"/>
      <c r="W2331" s="176"/>
      <c r="X2331" s="175"/>
      <c r="Y2331" s="175"/>
      <c r="Z2331" s="175"/>
      <c r="AA2331" s="175"/>
      <c r="AC2331" s="175"/>
      <c r="AL2331" s="106"/>
      <c r="AM2331" s="104"/>
      <c r="AN2331" s="104"/>
      <c r="AO2331" s="104"/>
      <c r="AP2331" s="104"/>
      <c r="AQ2331" s="104"/>
      <c r="AR2331" s="104"/>
      <c r="AS2331" s="104"/>
      <c r="AT2331" s="104"/>
      <c r="AU2331" s="104"/>
      <c r="AV2331" s="104"/>
    </row>
    <row r="2332" spans="3:48" x14ac:dyDescent="0.35">
      <c r="C2332" s="176"/>
      <c r="D2332" s="176"/>
      <c r="E2332" s="176"/>
      <c r="F2332" s="176"/>
      <c r="G2332" s="175"/>
      <c r="H2332" s="175"/>
      <c r="I2332" s="175"/>
      <c r="J2332" s="175"/>
      <c r="L2332" s="175"/>
      <c r="T2332" s="176"/>
      <c r="U2332" s="176"/>
      <c r="V2332" s="176"/>
      <c r="W2332" s="176"/>
      <c r="X2332" s="175"/>
      <c r="Y2332" s="175"/>
      <c r="Z2332" s="175"/>
      <c r="AA2332" s="175"/>
      <c r="AC2332" s="175"/>
      <c r="AL2332" s="106"/>
      <c r="AM2332" s="104"/>
      <c r="AN2332" s="104"/>
      <c r="AO2332" s="104"/>
      <c r="AP2332" s="104"/>
      <c r="AQ2332" s="104"/>
      <c r="AR2332" s="104"/>
      <c r="AS2332" s="104"/>
      <c r="AT2332" s="104"/>
      <c r="AU2332" s="104"/>
      <c r="AV2332" s="104"/>
    </row>
    <row r="2333" spans="3:48" x14ac:dyDescent="0.35">
      <c r="C2333" s="176"/>
      <c r="D2333" s="176"/>
      <c r="E2333" s="176"/>
      <c r="F2333" s="176"/>
      <c r="G2333" s="175"/>
      <c r="H2333" s="175"/>
      <c r="I2333" s="175"/>
      <c r="J2333" s="175"/>
      <c r="L2333" s="175"/>
      <c r="T2333" s="176"/>
      <c r="U2333" s="176"/>
      <c r="V2333" s="176"/>
      <c r="W2333" s="176"/>
      <c r="X2333" s="175"/>
      <c r="Y2333" s="175"/>
      <c r="Z2333" s="175"/>
      <c r="AA2333" s="175"/>
      <c r="AC2333" s="175"/>
      <c r="AL2333" s="106"/>
      <c r="AM2333" s="104"/>
      <c r="AN2333" s="104"/>
      <c r="AO2333" s="104"/>
      <c r="AP2333" s="104"/>
      <c r="AQ2333" s="104"/>
      <c r="AR2333" s="104"/>
      <c r="AS2333" s="104"/>
      <c r="AT2333" s="104"/>
      <c r="AU2333" s="104"/>
      <c r="AV2333" s="104"/>
    </row>
    <row r="2334" spans="3:48" x14ac:dyDescent="0.35">
      <c r="C2334" s="176"/>
      <c r="D2334" s="176"/>
      <c r="E2334" s="176"/>
      <c r="F2334" s="176"/>
      <c r="G2334" s="175"/>
      <c r="H2334" s="175"/>
      <c r="I2334" s="175"/>
      <c r="J2334" s="175"/>
      <c r="L2334" s="175"/>
      <c r="T2334" s="176"/>
      <c r="U2334" s="176"/>
      <c r="V2334" s="176"/>
      <c r="W2334" s="176"/>
      <c r="X2334" s="175"/>
      <c r="Y2334" s="175"/>
      <c r="Z2334" s="175"/>
      <c r="AA2334" s="175"/>
      <c r="AC2334" s="175"/>
      <c r="AL2334" s="106"/>
      <c r="AM2334" s="104"/>
      <c r="AN2334" s="104"/>
      <c r="AO2334" s="104"/>
      <c r="AP2334" s="104"/>
      <c r="AQ2334" s="104"/>
      <c r="AR2334" s="104"/>
      <c r="AS2334" s="104"/>
      <c r="AT2334" s="104"/>
      <c r="AU2334" s="104"/>
      <c r="AV2334" s="104"/>
    </row>
    <row r="2335" spans="3:48" x14ac:dyDescent="0.35">
      <c r="C2335" s="176"/>
      <c r="D2335" s="176"/>
      <c r="E2335" s="176"/>
      <c r="F2335" s="176"/>
      <c r="G2335" s="175"/>
      <c r="H2335" s="175"/>
      <c r="I2335" s="175"/>
      <c r="J2335" s="175"/>
      <c r="L2335" s="175"/>
      <c r="T2335" s="176"/>
      <c r="U2335" s="176"/>
      <c r="V2335" s="176"/>
      <c r="W2335" s="176"/>
      <c r="X2335" s="175"/>
      <c r="Y2335" s="175"/>
      <c r="Z2335" s="175"/>
      <c r="AA2335" s="175"/>
      <c r="AC2335" s="175"/>
      <c r="AL2335" s="106"/>
      <c r="AM2335" s="104"/>
      <c r="AN2335" s="104"/>
      <c r="AO2335" s="104"/>
      <c r="AP2335" s="104"/>
      <c r="AQ2335" s="104"/>
      <c r="AR2335" s="104"/>
      <c r="AS2335" s="104"/>
      <c r="AT2335" s="104"/>
      <c r="AU2335" s="104"/>
      <c r="AV2335" s="104"/>
    </row>
    <row r="2336" spans="3:48" x14ac:dyDescent="0.35">
      <c r="C2336" s="176"/>
      <c r="D2336" s="176"/>
      <c r="E2336" s="176"/>
      <c r="F2336" s="176"/>
      <c r="G2336" s="175"/>
      <c r="H2336" s="175"/>
      <c r="I2336" s="175"/>
      <c r="J2336" s="175"/>
      <c r="L2336" s="175"/>
      <c r="T2336" s="176"/>
      <c r="U2336" s="176"/>
      <c r="V2336" s="176"/>
      <c r="W2336" s="176"/>
      <c r="X2336" s="175"/>
      <c r="Y2336" s="175"/>
      <c r="Z2336" s="175"/>
      <c r="AA2336" s="175"/>
      <c r="AC2336" s="175"/>
      <c r="AL2336" s="106"/>
      <c r="AM2336" s="104"/>
      <c r="AN2336" s="104"/>
      <c r="AO2336" s="104"/>
      <c r="AP2336" s="104"/>
      <c r="AQ2336" s="104"/>
      <c r="AR2336" s="104"/>
      <c r="AS2336" s="104"/>
      <c r="AT2336" s="104"/>
      <c r="AU2336" s="104"/>
      <c r="AV2336" s="104"/>
    </row>
    <row r="2337" spans="3:48" x14ac:dyDescent="0.35">
      <c r="C2337" s="176"/>
      <c r="D2337" s="176"/>
      <c r="E2337" s="176"/>
      <c r="F2337" s="176"/>
      <c r="G2337" s="175"/>
      <c r="H2337" s="175"/>
      <c r="I2337" s="175"/>
      <c r="J2337" s="175"/>
      <c r="L2337" s="175"/>
      <c r="T2337" s="176"/>
      <c r="U2337" s="176"/>
      <c r="V2337" s="176"/>
      <c r="W2337" s="176"/>
      <c r="X2337" s="175"/>
      <c r="Y2337" s="175"/>
      <c r="Z2337" s="175"/>
      <c r="AA2337" s="175"/>
      <c r="AC2337" s="175"/>
      <c r="AL2337" s="106"/>
      <c r="AM2337" s="104"/>
      <c r="AN2337" s="104"/>
      <c r="AO2337" s="104"/>
      <c r="AP2337" s="104"/>
      <c r="AQ2337" s="104"/>
      <c r="AR2337" s="104"/>
      <c r="AS2337" s="104"/>
      <c r="AT2337" s="104"/>
      <c r="AU2337" s="104"/>
      <c r="AV2337" s="104"/>
    </row>
    <row r="2338" spans="3:48" x14ac:dyDescent="0.35">
      <c r="C2338" s="176"/>
      <c r="D2338" s="176"/>
      <c r="E2338" s="176"/>
      <c r="F2338" s="176"/>
      <c r="G2338" s="175"/>
      <c r="H2338" s="175"/>
      <c r="I2338" s="175"/>
      <c r="J2338" s="175"/>
      <c r="L2338" s="175"/>
      <c r="T2338" s="176"/>
      <c r="U2338" s="176"/>
      <c r="V2338" s="176"/>
      <c r="W2338" s="176"/>
      <c r="X2338" s="175"/>
      <c r="Y2338" s="175"/>
      <c r="Z2338" s="175"/>
      <c r="AA2338" s="175"/>
      <c r="AC2338" s="175"/>
      <c r="AL2338" s="106"/>
      <c r="AM2338" s="104"/>
      <c r="AN2338" s="104"/>
      <c r="AO2338" s="104"/>
      <c r="AP2338" s="104"/>
      <c r="AQ2338" s="104"/>
      <c r="AR2338" s="104"/>
      <c r="AS2338" s="104"/>
      <c r="AT2338" s="104"/>
      <c r="AU2338" s="104"/>
      <c r="AV2338" s="104"/>
    </row>
    <row r="2339" spans="3:48" x14ac:dyDescent="0.35">
      <c r="C2339" s="176"/>
      <c r="D2339" s="176"/>
      <c r="E2339" s="176"/>
      <c r="F2339" s="176"/>
      <c r="G2339" s="175"/>
      <c r="H2339" s="175"/>
      <c r="I2339" s="175"/>
      <c r="J2339" s="175"/>
      <c r="L2339" s="175"/>
      <c r="T2339" s="176"/>
      <c r="U2339" s="176"/>
      <c r="V2339" s="176"/>
      <c r="W2339" s="176"/>
      <c r="X2339" s="175"/>
      <c r="Y2339" s="175"/>
      <c r="Z2339" s="175"/>
      <c r="AA2339" s="175"/>
      <c r="AC2339" s="175"/>
      <c r="AL2339" s="106"/>
      <c r="AM2339" s="104"/>
      <c r="AN2339" s="104"/>
      <c r="AO2339" s="104"/>
      <c r="AP2339" s="104"/>
      <c r="AQ2339" s="104"/>
      <c r="AR2339" s="104"/>
      <c r="AS2339" s="104"/>
      <c r="AT2339" s="104"/>
      <c r="AU2339" s="104"/>
      <c r="AV2339" s="104"/>
    </row>
    <row r="2340" spans="3:48" x14ac:dyDescent="0.35">
      <c r="C2340" s="176"/>
      <c r="D2340" s="176"/>
      <c r="E2340" s="176"/>
      <c r="F2340" s="176"/>
      <c r="G2340" s="175"/>
      <c r="H2340" s="175"/>
      <c r="I2340" s="175"/>
      <c r="J2340" s="175"/>
      <c r="L2340" s="175"/>
      <c r="T2340" s="176"/>
      <c r="U2340" s="176"/>
      <c r="V2340" s="176"/>
      <c r="W2340" s="176"/>
      <c r="X2340" s="175"/>
      <c r="Y2340" s="175"/>
      <c r="Z2340" s="175"/>
      <c r="AA2340" s="175"/>
      <c r="AC2340" s="175"/>
      <c r="AL2340" s="106"/>
      <c r="AM2340" s="104"/>
      <c r="AN2340" s="104"/>
      <c r="AO2340" s="104"/>
      <c r="AP2340" s="104"/>
      <c r="AQ2340" s="104"/>
      <c r="AR2340" s="104"/>
      <c r="AS2340" s="104"/>
      <c r="AT2340" s="104"/>
      <c r="AU2340" s="104"/>
      <c r="AV2340" s="104"/>
    </row>
    <row r="2341" spans="3:48" x14ac:dyDescent="0.35">
      <c r="C2341" s="176"/>
      <c r="D2341" s="176"/>
      <c r="E2341" s="176"/>
      <c r="F2341" s="176"/>
      <c r="G2341" s="175"/>
      <c r="H2341" s="175"/>
      <c r="I2341" s="175"/>
      <c r="J2341" s="175"/>
      <c r="L2341" s="175"/>
      <c r="T2341" s="176"/>
      <c r="U2341" s="176"/>
      <c r="V2341" s="176"/>
      <c r="W2341" s="176"/>
      <c r="X2341" s="175"/>
      <c r="Y2341" s="175"/>
      <c r="Z2341" s="175"/>
      <c r="AA2341" s="175"/>
      <c r="AC2341" s="175"/>
      <c r="AL2341" s="106"/>
      <c r="AM2341" s="104"/>
      <c r="AN2341" s="104"/>
      <c r="AO2341" s="104"/>
      <c r="AP2341" s="104"/>
      <c r="AQ2341" s="104"/>
      <c r="AR2341" s="104"/>
      <c r="AS2341" s="104"/>
      <c r="AT2341" s="104"/>
      <c r="AU2341" s="104"/>
      <c r="AV2341" s="104"/>
    </row>
    <row r="2342" spans="3:48" x14ac:dyDescent="0.35">
      <c r="C2342" s="176"/>
      <c r="D2342" s="176"/>
      <c r="E2342" s="176"/>
      <c r="F2342" s="176"/>
      <c r="G2342" s="175"/>
      <c r="H2342" s="175"/>
      <c r="I2342" s="175"/>
      <c r="J2342" s="175"/>
      <c r="L2342" s="175"/>
      <c r="T2342" s="176"/>
      <c r="U2342" s="176"/>
      <c r="V2342" s="176"/>
      <c r="W2342" s="176"/>
      <c r="X2342" s="175"/>
      <c r="Y2342" s="175"/>
      <c r="Z2342" s="175"/>
      <c r="AA2342" s="175"/>
      <c r="AC2342" s="175"/>
      <c r="AL2342" s="106"/>
      <c r="AM2342" s="104"/>
      <c r="AN2342" s="104"/>
      <c r="AO2342" s="104"/>
      <c r="AP2342" s="104"/>
      <c r="AQ2342" s="104"/>
      <c r="AR2342" s="104"/>
      <c r="AS2342" s="104"/>
      <c r="AT2342" s="104"/>
      <c r="AU2342" s="104"/>
      <c r="AV2342" s="104"/>
    </row>
    <row r="2343" spans="3:48" x14ac:dyDescent="0.35">
      <c r="C2343" s="176"/>
      <c r="D2343" s="176"/>
      <c r="E2343" s="176"/>
      <c r="F2343" s="176"/>
      <c r="G2343" s="175"/>
      <c r="H2343" s="175"/>
      <c r="I2343" s="175"/>
      <c r="J2343" s="175"/>
      <c r="L2343" s="175"/>
      <c r="T2343" s="176"/>
      <c r="U2343" s="176"/>
      <c r="V2343" s="176"/>
      <c r="W2343" s="176"/>
      <c r="X2343" s="175"/>
      <c r="Y2343" s="175"/>
      <c r="Z2343" s="175"/>
      <c r="AA2343" s="175"/>
      <c r="AC2343" s="175"/>
      <c r="AL2343" s="106"/>
      <c r="AM2343" s="104"/>
      <c r="AN2343" s="104"/>
      <c r="AO2343" s="104"/>
      <c r="AP2343" s="104"/>
      <c r="AQ2343" s="104"/>
      <c r="AR2343" s="104"/>
      <c r="AS2343" s="104"/>
      <c r="AT2343" s="104"/>
      <c r="AU2343" s="104"/>
      <c r="AV2343" s="104"/>
    </row>
    <row r="2344" spans="3:48" x14ac:dyDescent="0.35">
      <c r="C2344" s="176"/>
      <c r="D2344" s="176"/>
      <c r="E2344" s="176"/>
      <c r="F2344" s="176"/>
      <c r="G2344" s="175"/>
      <c r="H2344" s="175"/>
      <c r="I2344" s="175"/>
      <c r="J2344" s="175"/>
      <c r="L2344" s="175"/>
      <c r="T2344" s="176"/>
      <c r="U2344" s="176"/>
      <c r="V2344" s="176"/>
      <c r="W2344" s="176"/>
      <c r="X2344" s="175"/>
      <c r="Y2344" s="175"/>
      <c r="Z2344" s="175"/>
      <c r="AA2344" s="175"/>
      <c r="AC2344" s="175"/>
      <c r="AL2344" s="106"/>
      <c r="AM2344" s="104"/>
      <c r="AN2344" s="104"/>
      <c r="AO2344" s="104"/>
      <c r="AP2344" s="104"/>
      <c r="AQ2344" s="104"/>
      <c r="AR2344" s="104"/>
      <c r="AS2344" s="104"/>
      <c r="AT2344" s="104"/>
      <c r="AU2344" s="104"/>
      <c r="AV2344" s="104"/>
    </row>
    <row r="2345" spans="3:48" x14ac:dyDescent="0.35">
      <c r="C2345" s="176"/>
      <c r="D2345" s="176"/>
      <c r="E2345" s="176"/>
      <c r="F2345" s="176"/>
      <c r="G2345" s="175"/>
      <c r="H2345" s="175"/>
      <c r="I2345" s="175"/>
      <c r="J2345" s="175"/>
      <c r="L2345" s="175"/>
      <c r="T2345" s="176"/>
      <c r="U2345" s="176"/>
      <c r="V2345" s="176"/>
      <c r="W2345" s="176"/>
      <c r="X2345" s="175"/>
      <c r="Y2345" s="175"/>
      <c r="Z2345" s="175"/>
      <c r="AA2345" s="175"/>
      <c r="AC2345" s="175"/>
      <c r="AL2345" s="106"/>
      <c r="AM2345" s="104"/>
      <c r="AN2345" s="104"/>
      <c r="AO2345" s="104"/>
      <c r="AP2345" s="104"/>
      <c r="AQ2345" s="104"/>
      <c r="AR2345" s="104"/>
      <c r="AS2345" s="104"/>
      <c r="AT2345" s="104"/>
      <c r="AU2345" s="104"/>
      <c r="AV2345" s="104"/>
    </row>
    <row r="2346" spans="3:48" x14ac:dyDescent="0.35">
      <c r="C2346" s="176"/>
      <c r="D2346" s="176"/>
      <c r="E2346" s="176"/>
      <c r="F2346" s="176"/>
      <c r="G2346" s="175"/>
      <c r="H2346" s="175"/>
      <c r="I2346" s="175"/>
      <c r="J2346" s="175"/>
      <c r="L2346" s="175"/>
      <c r="T2346" s="176"/>
      <c r="U2346" s="176"/>
      <c r="V2346" s="176"/>
      <c r="W2346" s="176"/>
      <c r="X2346" s="175"/>
      <c r="Y2346" s="175"/>
      <c r="Z2346" s="175"/>
      <c r="AA2346" s="175"/>
      <c r="AC2346" s="175"/>
      <c r="AL2346" s="106"/>
      <c r="AM2346" s="104"/>
      <c r="AN2346" s="104"/>
      <c r="AO2346" s="104"/>
      <c r="AP2346" s="104"/>
      <c r="AQ2346" s="104"/>
      <c r="AR2346" s="104"/>
      <c r="AS2346" s="104"/>
      <c r="AT2346" s="104"/>
      <c r="AU2346" s="104"/>
      <c r="AV2346" s="104"/>
    </row>
    <row r="2347" spans="3:48" x14ac:dyDescent="0.35">
      <c r="C2347" s="176"/>
      <c r="D2347" s="176"/>
      <c r="E2347" s="176"/>
      <c r="F2347" s="176"/>
      <c r="G2347" s="175"/>
      <c r="H2347" s="175"/>
      <c r="I2347" s="175"/>
      <c r="J2347" s="175"/>
      <c r="L2347" s="175"/>
      <c r="T2347" s="176"/>
      <c r="U2347" s="176"/>
      <c r="V2347" s="176"/>
      <c r="W2347" s="176"/>
      <c r="X2347" s="175"/>
      <c r="Y2347" s="175"/>
      <c r="Z2347" s="175"/>
      <c r="AA2347" s="175"/>
      <c r="AC2347" s="175"/>
      <c r="AL2347" s="106"/>
      <c r="AM2347" s="104"/>
      <c r="AN2347" s="104"/>
      <c r="AO2347" s="104"/>
      <c r="AP2347" s="104"/>
      <c r="AQ2347" s="104"/>
      <c r="AR2347" s="104"/>
      <c r="AS2347" s="104"/>
      <c r="AT2347" s="104"/>
      <c r="AU2347" s="104"/>
      <c r="AV2347" s="104"/>
    </row>
    <row r="2348" spans="3:48" x14ac:dyDescent="0.35">
      <c r="C2348" s="176"/>
      <c r="D2348" s="176"/>
      <c r="E2348" s="176"/>
      <c r="F2348" s="176"/>
      <c r="G2348" s="175"/>
      <c r="H2348" s="175"/>
      <c r="I2348" s="175"/>
      <c r="J2348" s="175"/>
      <c r="L2348" s="175"/>
      <c r="T2348" s="176"/>
      <c r="U2348" s="176"/>
      <c r="V2348" s="176"/>
      <c r="W2348" s="176"/>
      <c r="X2348" s="175"/>
      <c r="Y2348" s="175"/>
      <c r="Z2348" s="175"/>
      <c r="AA2348" s="175"/>
      <c r="AC2348" s="175"/>
      <c r="AL2348" s="106"/>
      <c r="AM2348" s="104"/>
      <c r="AN2348" s="104"/>
      <c r="AO2348" s="104"/>
      <c r="AP2348" s="104"/>
      <c r="AQ2348" s="104"/>
      <c r="AR2348" s="104"/>
      <c r="AS2348" s="104"/>
      <c r="AT2348" s="104"/>
      <c r="AU2348" s="104"/>
      <c r="AV2348" s="104"/>
    </row>
    <row r="2349" spans="3:48" x14ac:dyDescent="0.35">
      <c r="C2349" s="176"/>
      <c r="D2349" s="176"/>
      <c r="E2349" s="176"/>
      <c r="F2349" s="176"/>
      <c r="G2349" s="175"/>
      <c r="H2349" s="175"/>
      <c r="I2349" s="175"/>
      <c r="J2349" s="175"/>
      <c r="L2349" s="175"/>
      <c r="T2349" s="176"/>
      <c r="U2349" s="176"/>
      <c r="V2349" s="176"/>
      <c r="W2349" s="176"/>
      <c r="X2349" s="175"/>
      <c r="Y2349" s="175"/>
      <c r="Z2349" s="175"/>
      <c r="AA2349" s="175"/>
      <c r="AC2349" s="175"/>
      <c r="AL2349" s="106"/>
      <c r="AM2349" s="104"/>
      <c r="AN2349" s="104"/>
      <c r="AO2349" s="104"/>
      <c r="AP2349" s="104"/>
      <c r="AQ2349" s="104"/>
      <c r="AR2349" s="104"/>
      <c r="AS2349" s="104"/>
      <c r="AT2349" s="104"/>
      <c r="AU2349" s="104"/>
      <c r="AV2349" s="104"/>
    </row>
    <row r="2350" spans="3:48" x14ac:dyDescent="0.35">
      <c r="C2350" s="176"/>
      <c r="D2350" s="176"/>
      <c r="E2350" s="176"/>
      <c r="F2350" s="176"/>
      <c r="G2350" s="175"/>
      <c r="H2350" s="175"/>
      <c r="I2350" s="175"/>
      <c r="J2350" s="175"/>
      <c r="L2350" s="175"/>
      <c r="T2350" s="176"/>
      <c r="U2350" s="176"/>
      <c r="V2350" s="176"/>
      <c r="W2350" s="176"/>
      <c r="X2350" s="175"/>
      <c r="Y2350" s="175"/>
      <c r="Z2350" s="175"/>
      <c r="AA2350" s="175"/>
      <c r="AC2350" s="175"/>
      <c r="AL2350" s="106"/>
      <c r="AM2350" s="104"/>
      <c r="AN2350" s="104"/>
      <c r="AO2350" s="104"/>
      <c r="AP2350" s="104"/>
      <c r="AQ2350" s="104"/>
      <c r="AR2350" s="104"/>
      <c r="AS2350" s="104"/>
      <c r="AT2350" s="104"/>
      <c r="AU2350" s="104"/>
      <c r="AV2350" s="104"/>
    </row>
    <row r="2351" spans="3:48" x14ac:dyDescent="0.35">
      <c r="C2351" s="176"/>
      <c r="D2351" s="176"/>
      <c r="E2351" s="176"/>
      <c r="F2351" s="176"/>
      <c r="G2351" s="175"/>
      <c r="H2351" s="175"/>
      <c r="I2351" s="175"/>
      <c r="J2351" s="175"/>
      <c r="L2351" s="175"/>
      <c r="T2351" s="176"/>
      <c r="U2351" s="176"/>
      <c r="V2351" s="176"/>
      <c r="W2351" s="176"/>
      <c r="X2351" s="175"/>
      <c r="Y2351" s="175"/>
      <c r="Z2351" s="175"/>
      <c r="AA2351" s="175"/>
      <c r="AC2351" s="175"/>
      <c r="AL2351" s="106"/>
      <c r="AM2351" s="104"/>
      <c r="AN2351" s="104"/>
      <c r="AO2351" s="104"/>
      <c r="AP2351" s="104"/>
      <c r="AQ2351" s="104"/>
      <c r="AR2351" s="104"/>
      <c r="AS2351" s="104"/>
      <c r="AT2351" s="104"/>
      <c r="AU2351" s="104"/>
      <c r="AV2351" s="104"/>
    </row>
    <row r="2352" spans="3:48" x14ac:dyDescent="0.35">
      <c r="C2352" s="176"/>
      <c r="D2352" s="176"/>
      <c r="E2352" s="176"/>
      <c r="F2352" s="176"/>
      <c r="G2352" s="175"/>
      <c r="H2352" s="175"/>
      <c r="I2352" s="175"/>
      <c r="J2352" s="175"/>
      <c r="L2352" s="175"/>
      <c r="T2352" s="176"/>
      <c r="U2352" s="176"/>
      <c r="V2352" s="176"/>
      <c r="W2352" s="176"/>
      <c r="X2352" s="175"/>
      <c r="Y2352" s="175"/>
      <c r="Z2352" s="175"/>
      <c r="AA2352" s="175"/>
      <c r="AC2352" s="175"/>
      <c r="AL2352" s="106"/>
      <c r="AM2352" s="104"/>
      <c r="AN2352" s="104"/>
      <c r="AO2352" s="104"/>
      <c r="AP2352" s="104"/>
      <c r="AQ2352" s="104"/>
      <c r="AR2352" s="104"/>
      <c r="AS2352" s="104"/>
      <c r="AT2352" s="104"/>
      <c r="AU2352" s="104"/>
      <c r="AV2352" s="104"/>
    </row>
    <row r="2353" spans="3:48" x14ac:dyDescent="0.35">
      <c r="C2353" s="176"/>
      <c r="D2353" s="176"/>
      <c r="E2353" s="176"/>
      <c r="F2353" s="176"/>
      <c r="G2353" s="175"/>
      <c r="H2353" s="175"/>
      <c r="I2353" s="175"/>
      <c r="J2353" s="175"/>
      <c r="L2353" s="175"/>
      <c r="T2353" s="176"/>
      <c r="U2353" s="176"/>
      <c r="V2353" s="176"/>
      <c r="W2353" s="176"/>
      <c r="X2353" s="175"/>
      <c r="Y2353" s="175"/>
      <c r="Z2353" s="175"/>
      <c r="AA2353" s="175"/>
      <c r="AC2353" s="175"/>
      <c r="AL2353" s="106"/>
      <c r="AM2353" s="104"/>
      <c r="AN2353" s="104"/>
      <c r="AO2353" s="104"/>
      <c r="AP2353" s="104"/>
      <c r="AQ2353" s="104"/>
      <c r="AR2353" s="104"/>
      <c r="AS2353" s="104"/>
      <c r="AT2353" s="104"/>
      <c r="AU2353" s="104"/>
      <c r="AV2353" s="104"/>
    </row>
    <row r="2354" spans="3:48" x14ac:dyDescent="0.35">
      <c r="C2354" s="176"/>
      <c r="D2354" s="176"/>
      <c r="E2354" s="176"/>
      <c r="F2354" s="176"/>
      <c r="G2354" s="175"/>
      <c r="H2354" s="175"/>
      <c r="I2354" s="175"/>
      <c r="J2354" s="175"/>
      <c r="L2354" s="175"/>
      <c r="T2354" s="176"/>
      <c r="U2354" s="176"/>
      <c r="V2354" s="176"/>
      <c r="W2354" s="176"/>
      <c r="X2354" s="175"/>
      <c r="Y2354" s="175"/>
      <c r="Z2354" s="175"/>
      <c r="AA2354" s="175"/>
      <c r="AC2354" s="175"/>
      <c r="AL2354" s="106"/>
      <c r="AM2354" s="104"/>
      <c r="AN2354" s="104"/>
      <c r="AO2354" s="104"/>
      <c r="AP2354" s="104"/>
      <c r="AQ2354" s="104"/>
      <c r="AR2354" s="104"/>
      <c r="AS2354" s="104"/>
      <c r="AT2354" s="104"/>
      <c r="AU2354" s="104"/>
      <c r="AV2354" s="104"/>
    </row>
    <row r="2355" spans="3:48" x14ac:dyDescent="0.35">
      <c r="C2355" s="176"/>
      <c r="D2355" s="176"/>
      <c r="E2355" s="176"/>
      <c r="F2355" s="176"/>
      <c r="G2355" s="175"/>
      <c r="H2355" s="175"/>
      <c r="I2355" s="175"/>
      <c r="J2355" s="175"/>
      <c r="L2355" s="175"/>
      <c r="T2355" s="176"/>
      <c r="U2355" s="176"/>
      <c r="V2355" s="176"/>
      <c r="W2355" s="176"/>
      <c r="X2355" s="175"/>
      <c r="Y2355" s="175"/>
      <c r="Z2355" s="175"/>
      <c r="AA2355" s="175"/>
      <c r="AC2355" s="175"/>
      <c r="AL2355" s="106"/>
      <c r="AM2355" s="104"/>
      <c r="AN2355" s="104"/>
      <c r="AO2355" s="104"/>
      <c r="AP2355" s="104"/>
      <c r="AQ2355" s="104"/>
      <c r="AR2355" s="104"/>
      <c r="AS2355" s="104"/>
      <c r="AT2355" s="104"/>
      <c r="AU2355" s="104"/>
      <c r="AV2355" s="104"/>
    </row>
    <row r="2356" spans="3:48" x14ac:dyDescent="0.35">
      <c r="C2356" s="176"/>
      <c r="D2356" s="176"/>
      <c r="E2356" s="176"/>
      <c r="F2356" s="176"/>
      <c r="G2356" s="175"/>
      <c r="H2356" s="175"/>
      <c r="I2356" s="175"/>
      <c r="J2356" s="175"/>
      <c r="L2356" s="175"/>
      <c r="T2356" s="176"/>
      <c r="U2356" s="176"/>
      <c r="V2356" s="176"/>
      <c r="W2356" s="176"/>
      <c r="X2356" s="175"/>
      <c r="Y2356" s="175"/>
      <c r="Z2356" s="175"/>
      <c r="AA2356" s="175"/>
      <c r="AC2356" s="175"/>
      <c r="AL2356" s="106"/>
      <c r="AM2356" s="104"/>
      <c r="AN2356" s="104"/>
      <c r="AO2356" s="104"/>
      <c r="AP2356" s="104"/>
      <c r="AQ2356" s="104"/>
      <c r="AR2356" s="104"/>
      <c r="AS2356" s="104"/>
      <c r="AT2356" s="104"/>
      <c r="AU2356" s="104"/>
      <c r="AV2356" s="104"/>
    </row>
    <row r="2357" spans="3:48" x14ac:dyDescent="0.35">
      <c r="C2357" s="176"/>
      <c r="D2357" s="176"/>
      <c r="E2357" s="176"/>
      <c r="F2357" s="176"/>
      <c r="G2357" s="175"/>
      <c r="H2357" s="175"/>
      <c r="I2357" s="175"/>
      <c r="J2357" s="175"/>
      <c r="L2357" s="175"/>
      <c r="T2357" s="176"/>
      <c r="U2357" s="176"/>
      <c r="V2357" s="176"/>
      <c r="W2357" s="176"/>
      <c r="X2357" s="175"/>
      <c r="Y2357" s="175"/>
      <c r="Z2357" s="175"/>
      <c r="AA2357" s="175"/>
      <c r="AC2357" s="175"/>
      <c r="AL2357" s="106"/>
      <c r="AM2357" s="104"/>
      <c r="AN2357" s="104"/>
      <c r="AO2357" s="104"/>
      <c r="AP2357" s="104"/>
      <c r="AQ2357" s="104"/>
      <c r="AR2357" s="104"/>
      <c r="AS2357" s="104"/>
      <c r="AT2357" s="104"/>
      <c r="AU2357" s="104"/>
      <c r="AV2357" s="104"/>
    </row>
    <row r="2358" spans="3:48" x14ac:dyDescent="0.35">
      <c r="C2358" s="176"/>
      <c r="D2358" s="176"/>
      <c r="E2358" s="176"/>
      <c r="F2358" s="176"/>
      <c r="G2358" s="175"/>
      <c r="H2358" s="175"/>
      <c r="I2358" s="175"/>
      <c r="J2358" s="175"/>
      <c r="L2358" s="175"/>
      <c r="T2358" s="176"/>
      <c r="U2358" s="176"/>
      <c r="V2358" s="176"/>
      <c r="W2358" s="176"/>
      <c r="X2358" s="175"/>
      <c r="Y2358" s="175"/>
      <c r="Z2358" s="175"/>
      <c r="AA2358" s="175"/>
      <c r="AC2358" s="175"/>
      <c r="AL2358" s="106"/>
      <c r="AM2358" s="104"/>
      <c r="AN2358" s="104"/>
      <c r="AO2358" s="104"/>
      <c r="AP2358" s="104"/>
      <c r="AQ2358" s="104"/>
      <c r="AR2358" s="104"/>
      <c r="AS2358" s="104"/>
      <c r="AT2358" s="104"/>
      <c r="AU2358" s="104"/>
      <c r="AV2358" s="104"/>
    </row>
    <row r="2359" spans="3:48" x14ac:dyDescent="0.35">
      <c r="C2359" s="176"/>
      <c r="D2359" s="176"/>
      <c r="E2359" s="176"/>
      <c r="F2359" s="176"/>
      <c r="G2359" s="175"/>
      <c r="H2359" s="175"/>
      <c r="I2359" s="175"/>
      <c r="J2359" s="175"/>
      <c r="L2359" s="175"/>
      <c r="T2359" s="176"/>
      <c r="U2359" s="176"/>
      <c r="V2359" s="176"/>
      <c r="W2359" s="176"/>
      <c r="X2359" s="175"/>
      <c r="Y2359" s="175"/>
      <c r="Z2359" s="175"/>
      <c r="AA2359" s="175"/>
      <c r="AC2359" s="175"/>
      <c r="AL2359" s="106"/>
      <c r="AM2359" s="104"/>
      <c r="AN2359" s="104"/>
      <c r="AO2359" s="104"/>
      <c r="AP2359" s="104"/>
      <c r="AQ2359" s="104"/>
      <c r="AR2359" s="104"/>
      <c r="AS2359" s="104"/>
      <c r="AT2359" s="104"/>
      <c r="AU2359" s="104"/>
      <c r="AV2359" s="104"/>
    </row>
    <row r="2360" spans="3:48" x14ac:dyDescent="0.35">
      <c r="C2360" s="176"/>
      <c r="D2360" s="176"/>
      <c r="E2360" s="176"/>
      <c r="F2360" s="176"/>
      <c r="G2360" s="175"/>
      <c r="H2360" s="175"/>
      <c r="I2360" s="175"/>
      <c r="J2360" s="175"/>
      <c r="L2360" s="175"/>
      <c r="T2360" s="176"/>
      <c r="U2360" s="176"/>
      <c r="V2360" s="176"/>
      <c r="W2360" s="176"/>
      <c r="X2360" s="175"/>
      <c r="Y2360" s="175"/>
      <c r="Z2360" s="175"/>
      <c r="AA2360" s="175"/>
      <c r="AC2360" s="175"/>
      <c r="AL2360" s="106"/>
      <c r="AM2360" s="104"/>
      <c r="AN2360" s="104"/>
      <c r="AO2360" s="104"/>
      <c r="AP2360" s="104"/>
      <c r="AQ2360" s="104"/>
      <c r="AR2360" s="104"/>
      <c r="AS2360" s="104"/>
      <c r="AT2360" s="104"/>
      <c r="AU2360" s="104"/>
      <c r="AV2360" s="104"/>
    </row>
    <row r="2361" spans="3:48" x14ac:dyDescent="0.35">
      <c r="C2361" s="176"/>
      <c r="D2361" s="176"/>
      <c r="E2361" s="176"/>
      <c r="F2361" s="176"/>
      <c r="G2361" s="175"/>
      <c r="H2361" s="175"/>
      <c r="I2361" s="175"/>
      <c r="J2361" s="175"/>
      <c r="L2361" s="175"/>
      <c r="T2361" s="176"/>
      <c r="U2361" s="176"/>
      <c r="V2361" s="176"/>
      <c r="W2361" s="176"/>
      <c r="X2361" s="175"/>
      <c r="Y2361" s="175"/>
      <c r="Z2361" s="175"/>
      <c r="AA2361" s="175"/>
      <c r="AC2361" s="175"/>
      <c r="AL2361" s="106"/>
      <c r="AM2361" s="104"/>
      <c r="AN2361" s="104"/>
      <c r="AO2361" s="104"/>
      <c r="AP2361" s="104"/>
      <c r="AQ2361" s="104"/>
      <c r="AR2361" s="104"/>
      <c r="AS2361" s="104"/>
      <c r="AT2361" s="104"/>
      <c r="AU2361" s="104"/>
      <c r="AV2361" s="104"/>
    </row>
    <row r="2362" spans="3:48" x14ac:dyDescent="0.35">
      <c r="C2362" s="176"/>
      <c r="D2362" s="176"/>
      <c r="E2362" s="176"/>
      <c r="F2362" s="176"/>
      <c r="G2362" s="175"/>
      <c r="H2362" s="175"/>
      <c r="I2362" s="175"/>
      <c r="J2362" s="175"/>
      <c r="L2362" s="175"/>
      <c r="T2362" s="176"/>
      <c r="U2362" s="176"/>
      <c r="V2362" s="176"/>
      <c r="W2362" s="176"/>
      <c r="X2362" s="175"/>
      <c r="Y2362" s="175"/>
      <c r="Z2362" s="175"/>
      <c r="AA2362" s="175"/>
      <c r="AC2362" s="175"/>
      <c r="AL2362" s="106"/>
      <c r="AM2362" s="104"/>
      <c r="AN2362" s="104"/>
      <c r="AO2362" s="104"/>
      <c r="AP2362" s="104"/>
      <c r="AQ2362" s="104"/>
      <c r="AR2362" s="104"/>
      <c r="AS2362" s="104"/>
      <c r="AT2362" s="104"/>
      <c r="AU2362" s="104"/>
      <c r="AV2362" s="104"/>
    </row>
    <row r="2363" spans="3:48" x14ac:dyDescent="0.35">
      <c r="C2363" s="176"/>
      <c r="D2363" s="176"/>
      <c r="E2363" s="176"/>
      <c r="F2363" s="176"/>
      <c r="G2363" s="175"/>
      <c r="H2363" s="175"/>
      <c r="I2363" s="175"/>
      <c r="J2363" s="175"/>
      <c r="L2363" s="175"/>
      <c r="T2363" s="176"/>
      <c r="U2363" s="176"/>
      <c r="V2363" s="176"/>
      <c r="W2363" s="176"/>
      <c r="X2363" s="175"/>
      <c r="Y2363" s="175"/>
      <c r="Z2363" s="175"/>
      <c r="AA2363" s="175"/>
      <c r="AC2363" s="175"/>
      <c r="AL2363" s="106"/>
      <c r="AM2363" s="104"/>
      <c r="AN2363" s="104"/>
      <c r="AO2363" s="104"/>
      <c r="AP2363" s="104"/>
      <c r="AQ2363" s="104"/>
      <c r="AR2363" s="104"/>
      <c r="AS2363" s="104"/>
      <c r="AT2363" s="104"/>
      <c r="AU2363" s="104"/>
      <c r="AV2363" s="104"/>
    </row>
    <row r="2364" spans="3:48" x14ac:dyDescent="0.35">
      <c r="C2364" s="176"/>
      <c r="D2364" s="176"/>
      <c r="E2364" s="176"/>
      <c r="F2364" s="176"/>
      <c r="G2364" s="175"/>
      <c r="H2364" s="175"/>
      <c r="I2364" s="175"/>
      <c r="J2364" s="175"/>
      <c r="L2364" s="175"/>
      <c r="T2364" s="176"/>
      <c r="U2364" s="176"/>
      <c r="V2364" s="176"/>
      <c r="W2364" s="176"/>
      <c r="X2364" s="175"/>
      <c r="Y2364" s="175"/>
      <c r="Z2364" s="175"/>
      <c r="AA2364" s="175"/>
      <c r="AC2364" s="175"/>
      <c r="AL2364" s="106"/>
      <c r="AM2364" s="104"/>
      <c r="AN2364" s="104"/>
      <c r="AO2364" s="104"/>
      <c r="AP2364" s="104"/>
      <c r="AQ2364" s="104"/>
      <c r="AR2364" s="104"/>
      <c r="AS2364" s="104"/>
      <c r="AT2364" s="104"/>
      <c r="AU2364" s="104"/>
      <c r="AV2364" s="104"/>
    </row>
    <row r="2365" spans="3:48" x14ac:dyDescent="0.35">
      <c r="C2365" s="176"/>
      <c r="D2365" s="176"/>
      <c r="E2365" s="176"/>
      <c r="F2365" s="176"/>
      <c r="G2365" s="175"/>
      <c r="H2365" s="175"/>
      <c r="I2365" s="175"/>
      <c r="J2365" s="175"/>
      <c r="L2365" s="175"/>
      <c r="T2365" s="176"/>
      <c r="U2365" s="176"/>
      <c r="V2365" s="176"/>
      <c r="W2365" s="176"/>
      <c r="X2365" s="175"/>
      <c r="Y2365" s="175"/>
      <c r="Z2365" s="175"/>
      <c r="AA2365" s="175"/>
      <c r="AC2365" s="175"/>
      <c r="AL2365" s="106"/>
      <c r="AM2365" s="104"/>
      <c r="AN2365" s="104"/>
      <c r="AO2365" s="104"/>
      <c r="AP2365" s="104"/>
      <c r="AQ2365" s="104"/>
      <c r="AR2365" s="104"/>
      <c r="AS2365" s="104"/>
      <c r="AT2365" s="104"/>
      <c r="AU2365" s="104"/>
      <c r="AV2365" s="104"/>
    </row>
    <row r="2366" spans="3:48" x14ac:dyDescent="0.35">
      <c r="C2366" s="176"/>
      <c r="D2366" s="176"/>
      <c r="E2366" s="176"/>
      <c r="F2366" s="176"/>
      <c r="G2366" s="175"/>
      <c r="H2366" s="175"/>
      <c r="I2366" s="175"/>
      <c r="J2366" s="175"/>
      <c r="L2366" s="175"/>
      <c r="T2366" s="176"/>
      <c r="U2366" s="176"/>
      <c r="V2366" s="176"/>
      <c r="W2366" s="176"/>
      <c r="X2366" s="175"/>
      <c r="Y2366" s="175"/>
      <c r="Z2366" s="175"/>
      <c r="AA2366" s="175"/>
      <c r="AC2366" s="175"/>
      <c r="AL2366" s="106"/>
      <c r="AM2366" s="104"/>
      <c r="AN2366" s="104"/>
      <c r="AO2366" s="104"/>
      <c r="AP2366" s="104"/>
      <c r="AQ2366" s="104"/>
      <c r="AR2366" s="104"/>
      <c r="AS2366" s="104"/>
      <c r="AT2366" s="104"/>
      <c r="AU2366" s="104"/>
      <c r="AV2366" s="104"/>
    </row>
    <row r="2367" spans="3:48" x14ac:dyDescent="0.35">
      <c r="C2367" s="176"/>
      <c r="D2367" s="176"/>
      <c r="E2367" s="176"/>
      <c r="F2367" s="176"/>
      <c r="G2367" s="175"/>
      <c r="H2367" s="175"/>
      <c r="I2367" s="175"/>
      <c r="J2367" s="175"/>
      <c r="L2367" s="175"/>
      <c r="T2367" s="176"/>
      <c r="U2367" s="176"/>
      <c r="V2367" s="176"/>
      <c r="W2367" s="176"/>
      <c r="X2367" s="175"/>
      <c r="Y2367" s="175"/>
      <c r="Z2367" s="175"/>
      <c r="AA2367" s="175"/>
      <c r="AC2367" s="175"/>
      <c r="AL2367" s="106"/>
      <c r="AM2367" s="104"/>
      <c r="AN2367" s="104"/>
      <c r="AO2367" s="104"/>
      <c r="AP2367" s="104"/>
      <c r="AQ2367" s="104"/>
      <c r="AR2367" s="104"/>
      <c r="AS2367" s="104"/>
      <c r="AT2367" s="104"/>
      <c r="AU2367" s="104"/>
      <c r="AV2367" s="104"/>
    </row>
    <row r="2368" spans="3:48" x14ac:dyDescent="0.35">
      <c r="C2368" s="176"/>
      <c r="D2368" s="176"/>
      <c r="E2368" s="176"/>
      <c r="F2368" s="176"/>
      <c r="G2368" s="175"/>
      <c r="H2368" s="175"/>
      <c r="I2368" s="175"/>
      <c r="J2368" s="175"/>
      <c r="L2368" s="175"/>
      <c r="T2368" s="176"/>
      <c r="U2368" s="176"/>
      <c r="V2368" s="176"/>
      <c r="W2368" s="176"/>
      <c r="X2368" s="175"/>
      <c r="Y2368" s="175"/>
      <c r="Z2368" s="175"/>
      <c r="AA2368" s="175"/>
      <c r="AC2368" s="175"/>
      <c r="AL2368" s="106"/>
      <c r="AM2368" s="104"/>
      <c r="AN2368" s="104"/>
      <c r="AO2368" s="104"/>
      <c r="AP2368" s="104"/>
      <c r="AQ2368" s="104"/>
      <c r="AR2368" s="104"/>
      <c r="AS2368" s="104"/>
      <c r="AT2368" s="104"/>
      <c r="AU2368" s="104"/>
      <c r="AV2368" s="104"/>
    </row>
    <row r="2369" spans="3:48" x14ac:dyDescent="0.35">
      <c r="C2369" s="176"/>
      <c r="D2369" s="176"/>
      <c r="E2369" s="176"/>
      <c r="F2369" s="176"/>
      <c r="G2369" s="175"/>
      <c r="H2369" s="175"/>
      <c r="I2369" s="175"/>
      <c r="J2369" s="175"/>
      <c r="L2369" s="175"/>
      <c r="T2369" s="176"/>
      <c r="U2369" s="176"/>
      <c r="V2369" s="176"/>
      <c r="W2369" s="176"/>
      <c r="X2369" s="175"/>
      <c r="Y2369" s="175"/>
      <c r="Z2369" s="175"/>
      <c r="AA2369" s="175"/>
      <c r="AC2369" s="175"/>
      <c r="AL2369" s="106"/>
      <c r="AM2369" s="104"/>
      <c r="AN2369" s="104"/>
      <c r="AO2369" s="104"/>
      <c r="AP2369" s="104"/>
      <c r="AQ2369" s="104"/>
      <c r="AR2369" s="104"/>
      <c r="AS2369" s="104"/>
      <c r="AT2369" s="104"/>
      <c r="AU2369" s="104"/>
      <c r="AV2369" s="104"/>
    </row>
    <row r="2370" spans="3:48" x14ac:dyDescent="0.35">
      <c r="C2370" s="176"/>
      <c r="D2370" s="176"/>
      <c r="E2370" s="176"/>
      <c r="F2370" s="176"/>
      <c r="G2370" s="175"/>
      <c r="H2370" s="175"/>
      <c r="I2370" s="175"/>
      <c r="J2370" s="175"/>
      <c r="L2370" s="175"/>
      <c r="T2370" s="176"/>
      <c r="U2370" s="176"/>
      <c r="V2370" s="176"/>
      <c r="W2370" s="176"/>
      <c r="X2370" s="175"/>
      <c r="Y2370" s="175"/>
      <c r="Z2370" s="175"/>
      <c r="AA2370" s="175"/>
      <c r="AC2370" s="175"/>
      <c r="AL2370" s="106"/>
      <c r="AM2370" s="104"/>
      <c r="AN2370" s="104"/>
      <c r="AO2370" s="104"/>
      <c r="AP2370" s="104"/>
      <c r="AQ2370" s="104"/>
      <c r="AR2370" s="104"/>
      <c r="AS2370" s="104"/>
      <c r="AT2370" s="104"/>
      <c r="AU2370" s="104"/>
      <c r="AV2370" s="104"/>
    </row>
    <row r="2371" spans="3:48" x14ac:dyDescent="0.35">
      <c r="C2371" s="176"/>
      <c r="D2371" s="176"/>
      <c r="E2371" s="176"/>
      <c r="F2371" s="176"/>
      <c r="G2371" s="175"/>
      <c r="H2371" s="175"/>
      <c r="I2371" s="175"/>
      <c r="J2371" s="175"/>
      <c r="L2371" s="175"/>
      <c r="T2371" s="176"/>
      <c r="U2371" s="176"/>
      <c r="V2371" s="176"/>
      <c r="W2371" s="176"/>
      <c r="X2371" s="175"/>
      <c r="Y2371" s="175"/>
      <c r="Z2371" s="175"/>
      <c r="AA2371" s="175"/>
      <c r="AC2371" s="175"/>
      <c r="AL2371" s="106"/>
      <c r="AM2371" s="104"/>
      <c r="AN2371" s="104"/>
      <c r="AO2371" s="104"/>
      <c r="AP2371" s="104"/>
      <c r="AQ2371" s="104"/>
      <c r="AR2371" s="104"/>
      <c r="AS2371" s="104"/>
      <c r="AT2371" s="104"/>
      <c r="AU2371" s="104"/>
      <c r="AV2371" s="104"/>
    </row>
    <row r="2372" spans="3:48" x14ac:dyDescent="0.35">
      <c r="C2372" s="176"/>
      <c r="D2372" s="176"/>
      <c r="E2372" s="176"/>
      <c r="F2372" s="176"/>
      <c r="G2372" s="175"/>
      <c r="H2372" s="175"/>
      <c r="I2372" s="175"/>
      <c r="J2372" s="175"/>
      <c r="L2372" s="175"/>
      <c r="T2372" s="176"/>
      <c r="U2372" s="176"/>
      <c r="V2372" s="176"/>
      <c r="W2372" s="176"/>
      <c r="X2372" s="175"/>
      <c r="Y2372" s="175"/>
      <c r="Z2372" s="175"/>
      <c r="AA2372" s="175"/>
      <c r="AC2372" s="175"/>
      <c r="AL2372" s="106"/>
      <c r="AM2372" s="104"/>
      <c r="AN2372" s="104"/>
      <c r="AO2372" s="104"/>
      <c r="AP2372" s="104"/>
      <c r="AQ2372" s="104"/>
      <c r="AR2372" s="104"/>
      <c r="AS2372" s="104"/>
      <c r="AT2372" s="104"/>
      <c r="AU2372" s="104"/>
      <c r="AV2372" s="104"/>
    </row>
    <row r="2373" spans="3:48" x14ac:dyDescent="0.35">
      <c r="C2373" s="176"/>
      <c r="D2373" s="176"/>
      <c r="E2373" s="176"/>
      <c r="F2373" s="176"/>
      <c r="G2373" s="175"/>
      <c r="H2373" s="175"/>
      <c r="I2373" s="175"/>
      <c r="J2373" s="175"/>
      <c r="L2373" s="175"/>
      <c r="T2373" s="176"/>
      <c r="U2373" s="176"/>
      <c r="V2373" s="176"/>
      <c r="W2373" s="176"/>
      <c r="X2373" s="175"/>
      <c r="Y2373" s="175"/>
      <c r="Z2373" s="175"/>
      <c r="AA2373" s="175"/>
      <c r="AC2373" s="175"/>
      <c r="AL2373" s="106"/>
      <c r="AM2373" s="104"/>
      <c r="AN2373" s="104"/>
      <c r="AO2373" s="104"/>
      <c r="AP2373" s="104"/>
      <c r="AQ2373" s="104"/>
      <c r="AR2373" s="104"/>
      <c r="AS2373" s="104"/>
      <c r="AT2373" s="104"/>
      <c r="AU2373" s="104"/>
      <c r="AV2373" s="104"/>
    </row>
    <row r="2374" spans="3:48" x14ac:dyDescent="0.35">
      <c r="C2374" s="176"/>
      <c r="D2374" s="176"/>
      <c r="E2374" s="176"/>
      <c r="F2374" s="176"/>
      <c r="G2374" s="175"/>
      <c r="H2374" s="175"/>
      <c r="I2374" s="175"/>
      <c r="J2374" s="175"/>
      <c r="L2374" s="175"/>
      <c r="T2374" s="176"/>
      <c r="U2374" s="176"/>
      <c r="V2374" s="176"/>
      <c r="W2374" s="176"/>
      <c r="X2374" s="175"/>
      <c r="Y2374" s="175"/>
      <c r="Z2374" s="175"/>
      <c r="AA2374" s="175"/>
      <c r="AC2374" s="175"/>
      <c r="AL2374" s="106"/>
      <c r="AM2374" s="104"/>
      <c r="AN2374" s="104"/>
      <c r="AO2374" s="104"/>
      <c r="AP2374" s="104"/>
      <c r="AQ2374" s="104"/>
      <c r="AR2374" s="104"/>
      <c r="AS2374" s="104"/>
      <c r="AT2374" s="104"/>
      <c r="AU2374" s="104"/>
      <c r="AV2374" s="104"/>
    </row>
    <row r="2375" spans="3:48" x14ac:dyDescent="0.35">
      <c r="C2375" s="176"/>
      <c r="D2375" s="176"/>
      <c r="E2375" s="176"/>
      <c r="F2375" s="176"/>
      <c r="G2375" s="175"/>
      <c r="H2375" s="175"/>
      <c r="I2375" s="175"/>
      <c r="J2375" s="175"/>
      <c r="L2375" s="175"/>
      <c r="T2375" s="176"/>
      <c r="U2375" s="176"/>
      <c r="V2375" s="176"/>
      <c r="W2375" s="176"/>
      <c r="X2375" s="175"/>
      <c r="Y2375" s="175"/>
      <c r="Z2375" s="175"/>
      <c r="AA2375" s="175"/>
      <c r="AC2375" s="175"/>
      <c r="AL2375" s="106"/>
      <c r="AM2375" s="104"/>
      <c r="AN2375" s="104"/>
      <c r="AO2375" s="104"/>
      <c r="AP2375" s="104"/>
      <c r="AQ2375" s="104"/>
      <c r="AR2375" s="104"/>
      <c r="AS2375" s="104"/>
      <c r="AT2375" s="104"/>
      <c r="AU2375" s="104"/>
      <c r="AV2375" s="104"/>
    </row>
    <row r="2376" spans="3:48" x14ac:dyDescent="0.35">
      <c r="C2376" s="176"/>
      <c r="D2376" s="176"/>
      <c r="E2376" s="176"/>
      <c r="F2376" s="176"/>
      <c r="G2376" s="175"/>
      <c r="H2376" s="175"/>
      <c r="I2376" s="175"/>
      <c r="J2376" s="175"/>
      <c r="L2376" s="175"/>
      <c r="T2376" s="176"/>
      <c r="U2376" s="176"/>
      <c r="V2376" s="176"/>
      <c r="W2376" s="176"/>
      <c r="X2376" s="175"/>
      <c r="Y2376" s="175"/>
      <c r="Z2376" s="175"/>
      <c r="AA2376" s="175"/>
      <c r="AC2376" s="175"/>
      <c r="AL2376" s="106"/>
      <c r="AM2376" s="104"/>
      <c r="AN2376" s="104"/>
      <c r="AO2376" s="104"/>
      <c r="AP2376" s="104"/>
      <c r="AQ2376" s="104"/>
      <c r="AR2376" s="104"/>
      <c r="AS2376" s="104"/>
      <c r="AT2376" s="104"/>
      <c r="AU2376" s="104"/>
      <c r="AV2376" s="104"/>
    </row>
    <row r="2377" spans="3:48" x14ac:dyDescent="0.35">
      <c r="C2377" s="176"/>
      <c r="D2377" s="176"/>
      <c r="E2377" s="176"/>
      <c r="F2377" s="176"/>
      <c r="G2377" s="175"/>
      <c r="H2377" s="175"/>
      <c r="I2377" s="175"/>
      <c r="J2377" s="175"/>
      <c r="L2377" s="175"/>
      <c r="T2377" s="176"/>
      <c r="U2377" s="176"/>
      <c r="V2377" s="176"/>
      <c r="W2377" s="176"/>
      <c r="X2377" s="175"/>
      <c r="Y2377" s="175"/>
      <c r="Z2377" s="175"/>
      <c r="AA2377" s="175"/>
      <c r="AC2377" s="175"/>
      <c r="AL2377" s="106"/>
      <c r="AM2377" s="104"/>
      <c r="AN2377" s="104"/>
      <c r="AO2377" s="104"/>
      <c r="AP2377" s="104"/>
      <c r="AQ2377" s="104"/>
      <c r="AR2377" s="104"/>
      <c r="AS2377" s="104"/>
      <c r="AT2377" s="104"/>
      <c r="AU2377" s="104"/>
      <c r="AV2377" s="104"/>
    </row>
    <row r="2378" spans="3:48" x14ac:dyDescent="0.35">
      <c r="C2378" s="176"/>
      <c r="D2378" s="176"/>
      <c r="E2378" s="176"/>
      <c r="F2378" s="176"/>
      <c r="G2378" s="175"/>
      <c r="H2378" s="175"/>
      <c r="I2378" s="175"/>
      <c r="J2378" s="175"/>
      <c r="L2378" s="175"/>
      <c r="T2378" s="176"/>
      <c r="U2378" s="176"/>
      <c r="V2378" s="176"/>
      <c r="W2378" s="176"/>
      <c r="X2378" s="175"/>
      <c r="Y2378" s="175"/>
      <c r="Z2378" s="175"/>
      <c r="AA2378" s="175"/>
      <c r="AC2378" s="175"/>
      <c r="AL2378" s="106"/>
      <c r="AM2378" s="104"/>
      <c r="AN2378" s="104"/>
      <c r="AO2378" s="104"/>
      <c r="AP2378" s="104"/>
      <c r="AQ2378" s="104"/>
      <c r="AR2378" s="104"/>
      <c r="AS2378" s="104"/>
      <c r="AT2378" s="104"/>
      <c r="AU2378" s="104"/>
      <c r="AV2378" s="104"/>
    </row>
    <row r="2379" spans="3:48" x14ac:dyDescent="0.35">
      <c r="C2379" s="176"/>
      <c r="D2379" s="176"/>
      <c r="E2379" s="176"/>
      <c r="F2379" s="176"/>
      <c r="G2379" s="175"/>
      <c r="H2379" s="175"/>
      <c r="I2379" s="175"/>
      <c r="J2379" s="175"/>
      <c r="L2379" s="175"/>
      <c r="T2379" s="176"/>
      <c r="U2379" s="176"/>
      <c r="V2379" s="176"/>
      <c r="W2379" s="176"/>
      <c r="X2379" s="175"/>
      <c r="Y2379" s="175"/>
      <c r="Z2379" s="175"/>
      <c r="AA2379" s="175"/>
      <c r="AC2379" s="175"/>
      <c r="AL2379" s="106"/>
      <c r="AM2379" s="104"/>
      <c r="AN2379" s="104"/>
      <c r="AO2379" s="104"/>
      <c r="AP2379" s="104"/>
      <c r="AQ2379" s="104"/>
      <c r="AR2379" s="104"/>
      <c r="AS2379" s="104"/>
      <c r="AT2379" s="104"/>
      <c r="AU2379" s="104"/>
      <c r="AV2379" s="104"/>
    </row>
    <row r="2380" spans="3:48" x14ac:dyDescent="0.35">
      <c r="C2380" s="176"/>
      <c r="D2380" s="176"/>
      <c r="E2380" s="176"/>
      <c r="F2380" s="176"/>
      <c r="G2380" s="175"/>
      <c r="H2380" s="175"/>
      <c r="I2380" s="175"/>
      <c r="J2380" s="175"/>
      <c r="L2380" s="175"/>
      <c r="T2380" s="176"/>
      <c r="U2380" s="176"/>
      <c r="V2380" s="176"/>
      <c r="W2380" s="176"/>
      <c r="X2380" s="175"/>
      <c r="Y2380" s="175"/>
      <c r="Z2380" s="175"/>
      <c r="AA2380" s="175"/>
      <c r="AC2380" s="175"/>
      <c r="AL2380" s="106"/>
      <c r="AM2380" s="104"/>
      <c r="AN2380" s="104"/>
      <c r="AO2380" s="104"/>
      <c r="AP2380" s="104"/>
      <c r="AQ2380" s="104"/>
      <c r="AR2380" s="104"/>
      <c r="AS2380" s="104"/>
      <c r="AT2380" s="104"/>
      <c r="AU2380" s="104"/>
      <c r="AV2380" s="104"/>
    </row>
    <row r="2381" spans="3:48" x14ac:dyDescent="0.35">
      <c r="C2381" s="176"/>
      <c r="D2381" s="176"/>
      <c r="E2381" s="176"/>
      <c r="F2381" s="176"/>
      <c r="G2381" s="175"/>
      <c r="H2381" s="175"/>
      <c r="I2381" s="175"/>
      <c r="J2381" s="175"/>
      <c r="L2381" s="175"/>
      <c r="T2381" s="176"/>
      <c r="U2381" s="176"/>
      <c r="V2381" s="176"/>
      <c r="W2381" s="176"/>
      <c r="X2381" s="175"/>
      <c r="Y2381" s="175"/>
      <c r="Z2381" s="175"/>
      <c r="AA2381" s="175"/>
      <c r="AC2381" s="175"/>
      <c r="AL2381" s="106"/>
      <c r="AM2381" s="104"/>
      <c r="AN2381" s="104"/>
      <c r="AO2381" s="104"/>
      <c r="AP2381" s="104"/>
      <c r="AQ2381" s="104"/>
      <c r="AR2381" s="104"/>
      <c r="AS2381" s="104"/>
      <c r="AT2381" s="104"/>
      <c r="AU2381" s="104"/>
      <c r="AV2381" s="104"/>
    </row>
    <row r="2382" spans="3:48" x14ac:dyDescent="0.35">
      <c r="C2382" s="176"/>
      <c r="D2382" s="176"/>
      <c r="E2382" s="176"/>
      <c r="F2382" s="176"/>
      <c r="G2382" s="175"/>
      <c r="H2382" s="175"/>
      <c r="I2382" s="175"/>
      <c r="J2382" s="175"/>
      <c r="L2382" s="175"/>
      <c r="T2382" s="176"/>
      <c r="U2382" s="176"/>
      <c r="V2382" s="176"/>
      <c r="W2382" s="176"/>
      <c r="X2382" s="175"/>
      <c r="Y2382" s="175"/>
      <c r="Z2382" s="175"/>
      <c r="AA2382" s="175"/>
      <c r="AC2382" s="175"/>
      <c r="AL2382" s="106"/>
      <c r="AM2382" s="104"/>
      <c r="AN2382" s="104"/>
      <c r="AO2382" s="104"/>
      <c r="AP2382" s="104"/>
      <c r="AQ2382" s="104"/>
      <c r="AR2382" s="104"/>
      <c r="AS2382" s="104"/>
      <c r="AT2382" s="104"/>
      <c r="AU2382" s="104"/>
      <c r="AV2382" s="104"/>
    </row>
    <row r="2383" spans="3:48" x14ac:dyDescent="0.35">
      <c r="C2383" s="176"/>
      <c r="D2383" s="176"/>
      <c r="E2383" s="176"/>
      <c r="F2383" s="176"/>
      <c r="G2383" s="175"/>
      <c r="H2383" s="175"/>
      <c r="I2383" s="175"/>
      <c r="J2383" s="175"/>
      <c r="L2383" s="175"/>
      <c r="T2383" s="176"/>
      <c r="U2383" s="176"/>
      <c r="V2383" s="176"/>
      <c r="W2383" s="176"/>
      <c r="X2383" s="175"/>
      <c r="Y2383" s="175"/>
      <c r="Z2383" s="175"/>
      <c r="AA2383" s="175"/>
      <c r="AC2383" s="175"/>
      <c r="AL2383" s="106"/>
      <c r="AM2383" s="104"/>
      <c r="AN2383" s="104"/>
      <c r="AO2383" s="104"/>
      <c r="AP2383" s="104"/>
      <c r="AQ2383" s="104"/>
      <c r="AR2383" s="104"/>
      <c r="AS2383" s="104"/>
      <c r="AT2383" s="104"/>
      <c r="AU2383" s="104"/>
      <c r="AV2383" s="104"/>
    </row>
    <row r="2384" spans="3:48" x14ac:dyDescent="0.35">
      <c r="C2384" s="176"/>
      <c r="D2384" s="176"/>
      <c r="E2384" s="176"/>
      <c r="F2384" s="176"/>
      <c r="G2384" s="175"/>
      <c r="H2384" s="175"/>
      <c r="I2384" s="175"/>
      <c r="J2384" s="175"/>
      <c r="L2384" s="175"/>
      <c r="T2384" s="176"/>
      <c r="U2384" s="176"/>
      <c r="V2384" s="176"/>
      <c r="W2384" s="176"/>
      <c r="X2384" s="175"/>
      <c r="Y2384" s="175"/>
      <c r="Z2384" s="175"/>
      <c r="AA2384" s="175"/>
      <c r="AC2384" s="175"/>
      <c r="AL2384" s="106"/>
      <c r="AM2384" s="104"/>
      <c r="AN2384" s="104"/>
      <c r="AO2384" s="104"/>
      <c r="AP2384" s="104"/>
      <c r="AQ2384" s="104"/>
      <c r="AR2384" s="104"/>
      <c r="AS2384" s="104"/>
      <c r="AT2384" s="104"/>
      <c r="AU2384" s="104"/>
      <c r="AV2384" s="104"/>
    </row>
    <row r="2385" spans="3:48" x14ac:dyDescent="0.35">
      <c r="C2385" s="176"/>
      <c r="D2385" s="176"/>
      <c r="E2385" s="176"/>
      <c r="F2385" s="176"/>
      <c r="G2385" s="175"/>
      <c r="H2385" s="175"/>
      <c r="I2385" s="175"/>
      <c r="J2385" s="175"/>
      <c r="L2385" s="175"/>
      <c r="T2385" s="176"/>
      <c r="U2385" s="176"/>
      <c r="V2385" s="176"/>
      <c r="W2385" s="176"/>
      <c r="X2385" s="175"/>
      <c r="Y2385" s="175"/>
      <c r="Z2385" s="175"/>
      <c r="AA2385" s="175"/>
      <c r="AC2385" s="175"/>
      <c r="AL2385" s="106"/>
      <c r="AM2385" s="104"/>
      <c r="AN2385" s="104"/>
      <c r="AO2385" s="104"/>
      <c r="AP2385" s="104"/>
      <c r="AQ2385" s="104"/>
      <c r="AR2385" s="104"/>
      <c r="AS2385" s="104"/>
      <c r="AT2385" s="104"/>
      <c r="AU2385" s="104"/>
      <c r="AV2385" s="104"/>
    </row>
    <row r="2386" spans="3:48" x14ac:dyDescent="0.35">
      <c r="C2386" s="176"/>
      <c r="D2386" s="176"/>
      <c r="E2386" s="176"/>
      <c r="F2386" s="176"/>
      <c r="G2386" s="175"/>
      <c r="H2386" s="175"/>
      <c r="I2386" s="175"/>
      <c r="J2386" s="175"/>
      <c r="L2386" s="175"/>
      <c r="T2386" s="176"/>
      <c r="U2386" s="176"/>
      <c r="V2386" s="176"/>
      <c r="W2386" s="176"/>
      <c r="X2386" s="175"/>
      <c r="Y2386" s="175"/>
      <c r="Z2386" s="175"/>
      <c r="AA2386" s="175"/>
      <c r="AC2386" s="175"/>
      <c r="AL2386" s="106"/>
      <c r="AM2386" s="104"/>
      <c r="AN2386" s="104"/>
      <c r="AO2386" s="104"/>
      <c r="AP2386" s="104"/>
      <c r="AQ2386" s="104"/>
      <c r="AR2386" s="104"/>
      <c r="AS2386" s="104"/>
      <c r="AT2386" s="104"/>
      <c r="AU2386" s="104"/>
      <c r="AV2386" s="104"/>
    </row>
    <row r="2387" spans="3:48" x14ac:dyDescent="0.35">
      <c r="C2387" s="176"/>
      <c r="D2387" s="176"/>
      <c r="E2387" s="176"/>
      <c r="F2387" s="176"/>
      <c r="G2387" s="175"/>
      <c r="H2387" s="175"/>
      <c r="I2387" s="175"/>
      <c r="J2387" s="175"/>
      <c r="L2387" s="175"/>
      <c r="T2387" s="176"/>
      <c r="U2387" s="176"/>
      <c r="V2387" s="176"/>
      <c r="W2387" s="176"/>
      <c r="X2387" s="175"/>
      <c r="Y2387" s="175"/>
      <c r="Z2387" s="175"/>
      <c r="AA2387" s="175"/>
      <c r="AC2387" s="175"/>
      <c r="AL2387" s="106"/>
      <c r="AM2387" s="104"/>
      <c r="AN2387" s="104"/>
      <c r="AO2387" s="104"/>
      <c r="AP2387" s="104"/>
      <c r="AQ2387" s="104"/>
      <c r="AR2387" s="104"/>
      <c r="AS2387" s="104"/>
      <c r="AT2387" s="104"/>
      <c r="AU2387" s="104"/>
      <c r="AV2387" s="104"/>
    </row>
    <row r="2388" spans="3:48" x14ac:dyDescent="0.35">
      <c r="C2388" s="176"/>
      <c r="D2388" s="176"/>
      <c r="E2388" s="176"/>
      <c r="F2388" s="176"/>
      <c r="G2388" s="175"/>
      <c r="H2388" s="175"/>
      <c r="I2388" s="175"/>
      <c r="J2388" s="175"/>
      <c r="L2388" s="175"/>
      <c r="T2388" s="176"/>
      <c r="U2388" s="176"/>
      <c r="V2388" s="176"/>
      <c r="W2388" s="176"/>
      <c r="X2388" s="175"/>
      <c r="Y2388" s="175"/>
      <c r="Z2388" s="175"/>
      <c r="AA2388" s="175"/>
      <c r="AC2388" s="175"/>
      <c r="AL2388" s="106"/>
      <c r="AM2388" s="104"/>
      <c r="AN2388" s="104"/>
      <c r="AO2388" s="104"/>
      <c r="AP2388" s="104"/>
      <c r="AQ2388" s="104"/>
      <c r="AR2388" s="104"/>
      <c r="AS2388" s="104"/>
      <c r="AT2388" s="104"/>
      <c r="AU2388" s="104"/>
      <c r="AV2388" s="104"/>
    </row>
    <row r="2389" spans="3:48" x14ac:dyDescent="0.35">
      <c r="C2389" s="176"/>
      <c r="D2389" s="176"/>
      <c r="E2389" s="176"/>
      <c r="F2389" s="176"/>
      <c r="G2389" s="175"/>
      <c r="H2389" s="175"/>
      <c r="I2389" s="175"/>
      <c r="J2389" s="175"/>
      <c r="L2389" s="175"/>
      <c r="T2389" s="176"/>
      <c r="U2389" s="176"/>
      <c r="V2389" s="176"/>
      <c r="W2389" s="176"/>
      <c r="X2389" s="175"/>
      <c r="Y2389" s="175"/>
      <c r="Z2389" s="175"/>
      <c r="AA2389" s="175"/>
      <c r="AC2389" s="175"/>
      <c r="AL2389" s="106"/>
      <c r="AM2389" s="104"/>
      <c r="AN2389" s="104"/>
      <c r="AO2389" s="104"/>
      <c r="AP2389" s="104"/>
      <c r="AQ2389" s="104"/>
      <c r="AR2389" s="104"/>
      <c r="AS2389" s="104"/>
      <c r="AT2389" s="104"/>
      <c r="AU2389" s="104"/>
      <c r="AV2389" s="104"/>
    </row>
    <row r="2390" spans="3:48" x14ac:dyDescent="0.35">
      <c r="C2390" s="176"/>
      <c r="D2390" s="176"/>
      <c r="E2390" s="176"/>
      <c r="F2390" s="176"/>
      <c r="G2390" s="175"/>
      <c r="H2390" s="175"/>
      <c r="I2390" s="175"/>
      <c r="J2390" s="175"/>
      <c r="L2390" s="175"/>
      <c r="T2390" s="176"/>
      <c r="U2390" s="176"/>
      <c r="V2390" s="176"/>
      <c r="W2390" s="176"/>
      <c r="X2390" s="175"/>
      <c r="Y2390" s="175"/>
      <c r="Z2390" s="175"/>
      <c r="AA2390" s="175"/>
      <c r="AC2390" s="175"/>
      <c r="AL2390" s="106"/>
      <c r="AM2390" s="104"/>
      <c r="AN2390" s="104"/>
      <c r="AO2390" s="104"/>
      <c r="AP2390" s="104"/>
      <c r="AQ2390" s="104"/>
      <c r="AR2390" s="104"/>
      <c r="AS2390" s="104"/>
      <c r="AT2390" s="104"/>
      <c r="AU2390" s="104"/>
      <c r="AV2390" s="104"/>
    </row>
    <row r="2391" spans="3:48" x14ac:dyDescent="0.35">
      <c r="C2391" s="176"/>
      <c r="D2391" s="176"/>
      <c r="E2391" s="176"/>
      <c r="F2391" s="176"/>
      <c r="G2391" s="175"/>
      <c r="H2391" s="175"/>
      <c r="I2391" s="175"/>
      <c r="J2391" s="175"/>
      <c r="L2391" s="175"/>
      <c r="T2391" s="176"/>
      <c r="U2391" s="176"/>
      <c r="V2391" s="176"/>
      <c r="W2391" s="176"/>
      <c r="X2391" s="175"/>
      <c r="Y2391" s="175"/>
      <c r="Z2391" s="175"/>
      <c r="AA2391" s="175"/>
      <c r="AC2391" s="175"/>
      <c r="AL2391" s="106"/>
      <c r="AM2391" s="104"/>
      <c r="AN2391" s="104"/>
      <c r="AO2391" s="104"/>
      <c r="AP2391" s="104"/>
      <c r="AQ2391" s="104"/>
      <c r="AR2391" s="104"/>
      <c r="AS2391" s="104"/>
      <c r="AT2391" s="104"/>
      <c r="AU2391" s="104"/>
      <c r="AV2391" s="104"/>
    </row>
    <row r="2392" spans="3:48" x14ac:dyDescent="0.35">
      <c r="C2392" s="176"/>
      <c r="D2392" s="176"/>
      <c r="E2392" s="176"/>
      <c r="F2392" s="176"/>
      <c r="G2392" s="175"/>
      <c r="H2392" s="175"/>
      <c r="I2392" s="175"/>
      <c r="J2392" s="175"/>
      <c r="L2392" s="175"/>
      <c r="T2392" s="176"/>
      <c r="U2392" s="176"/>
      <c r="V2392" s="176"/>
      <c r="W2392" s="176"/>
      <c r="X2392" s="175"/>
      <c r="Y2392" s="175"/>
      <c r="Z2392" s="175"/>
      <c r="AA2392" s="175"/>
      <c r="AC2392" s="175"/>
      <c r="AL2392" s="106"/>
      <c r="AM2392" s="104"/>
      <c r="AN2392" s="104"/>
      <c r="AO2392" s="104"/>
      <c r="AP2392" s="104"/>
      <c r="AQ2392" s="104"/>
      <c r="AR2392" s="104"/>
      <c r="AS2392" s="104"/>
      <c r="AT2392" s="104"/>
      <c r="AU2392" s="104"/>
      <c r="AV2392" s="104"/>
    </row>
    <row r="2393" spans="3:48" x14ac:dyDescent="0.35">
      <c r="C2393" s="176"/>
      <c r="D2393" s="176"/>
      <c r="E2393" s="176"/>
      <c r="F2393" s="176"/>
      <c r="G2393" s="175"/>
      <c r="H2393" s="175"/>
      <c r="I2393" s="175"/>
      <c r="J2393" s="175"/>
      <c r="L2393" s="175"/>
      <c r="T2393" s="176"/>
      <c r="U2393" s="176"/>
      <c r="V2393" s="176"/>
      <c r="W2393" s="176"/>
      <c r="X2393" s="175"/>
      <c r="Y2393" s="175"/>
      <c r="Z2393" s="175"/>
      <c r="AA2393" s="175"/>
      <c r="AC2393" s="175"/>
      <c r="AL2393" s="106"/>
      <c r="AM2393" s="104"/>
      <c r="AN2393" s="104"/>
      <c r="AO2393" s="104"/>
      <c r="AP2393" s="104"/>
      <c r="AQ2393" s="104"/>
      <c r="AR2393" s="104"/>
      <c r="AS2393" s="104"/>
      <c r="AT2393" s="104"/>
      <c r="AU2393" s="104"/>
      <c r="AV2393" s="104"/>
    </row>
    <row r="2394" spans="3:48" x14ac:dyDescent="0.35">
      <c r="C2394" s="176"/>
      <c r="D2394" s="176"/>
      <c r="E2394" s="176"/>
      <c r="F2394" s="176"/>
      <c r="G2394" s="175"/>
      <c r="H2394" s="175"/>
      <c r="I2394" s="175"/>
      <c r="J2394" s="175"/>
      <c r="L2394" s="175"/>
      <c r="T2394" s="176"/>
      <c r="U2394" s="176"/>
      <c r="V2394" s="176"/>
      <c r="W2394" s="176"/>
      <c r="X2394" s="175"/>
      <c r="Y2394" s="175"/>
      <c r="Z2394" s="175"/>
      <c r="AA2394" s="175"/>
      <c r="AC2394" s="175"/>
      <c r="AL2394" s="106"/>
      <c r="AM2394" s="104"/>
      <c r="AN2394" s="104"/>
      <c r="AO2394" s="104"/>
      <c r="AP2394" s="104"/>
      <c r="AQ2394" s="104"/>
      <c r="AR2394" s="104"/>
      <c r="AS2394" s="104"/>
      <c r="AT2394" s="104"/>
      <c r="AU2394" s="104"/>
      <c r="AV2394" s="104"/>
    </row>
    <row r="2395" spans="3:48" x14ac:dyDescent="0.35">
      <c r="C2395" s="176"/>
      <c r="D2395" s="176"/>
      <c r="E2395" s="176"/>
      <c r="F2395" s="176"/>
      <c r="G2395" s="175"/>
      <c r="H2395" s="175"/>
      <c r="I2395" s="175"/>
      <c r="J2395" s="175"/>
      <c r="L2395" s="175"/>
      <c r="T2395" s="176"/>
      <c r="U2395" s="176"/>
      <c r="V2395" s="176"/>
      <c r="W2395" s="176"/>
      <c r="X2395" s="175"/>
      <c r="Y2395" s="175"/>
      <c r="Z2395" s="175"/>
      <c r="AA2395" s="175"/>
      <c r="AC2395" s="175"/>
      <c r="AL2395" s="106"/>
      <c r="AM2395" s="104"/>
      <c r="AN2395" s="104"/>
      <c r="AO2395" s="104"/>
      <c r="AP2395" s="104"/>
      <c r="AQ2395" s="104"/>
      <c r="AR2395" s="104"/>
      <c r="AS2395" s="104"/>
      <c r="AT2395" s="104"/>
      <c r="AU2395" s="104"/>
      <c r="AV2395" s="104"/>
    </row>
    <row r="2396" spans="3:48" x14ac:dyDescent="0.35">
      <c r="C2396" s="176"/>
      <c r="D2396" s="176"/>
      <c r="E2396" s="176"/>
      <c r="F2396" s="176"/>
      <c r="G2396" s="175"/>
      <c r="H2396" s="175"/>
      <c r="I2396" s="175"/>
      <c r="J2396" s="175"/>
      <c r="L2396" s="175"/>
      <c r="T2396" s="176"/>
      <c r="U2396" s="176"/>
      <c r="V2396" s="176"/>
      <c r="W2396" s="176"/>
      <c r="X2396" s="175"/>
      <c r="Y2396" s="175"/>
      <c r="Z2396" s="175"/>
      <c r="AA2396" s="175"/>
      <c r="AC2396" s="175"/>
      <c r="AL2396" s="106"/>
      <c r="AM2396" s="104"/>
      <c r="AN2396" s="104"/>
      <c r="AO2396" s="104"/>
      <c r="AP2396" s="104"/>
      <c r="AQ2396" s="104"/>
      <c r="AR2396" s="104"/>
      <c r="AS2396" s="104"/>
      <c r="AT2396" s="104"/>
      <c r="AU2396" s="104"/>
      <c r="AV2396" s="104"/>
    </row>
    <row r="2397" spans="3:48" x14ac:dyDescent="0.35">
      <c r="C2397" s="176"/>
      <c r="D2397" s="176"/>
      <c r="E2397" s="176"/>
      <c r="F2397" s="176"/>
      <c r="G2397" s="175"/>
      <c r="H2397" s="175"/>
      <c r="I2397" s="175"/>
      <c r="J2397" s="175"/>
      <c r="L2397" s="175"/>
      <c r="T2397" s="176"/>
      <c r="U2397" s="176"/>
      <c r="V2397" s="176"/>
      <c r="W2397" s="176"/>
      <c r="X2397" s="175"/>
      <c r="Y2397" s="175"/>
      <c r="Z2397" s="175"/>
      <c r="AA2397" s="175"/>
      <c r="AC2397" s="175"/>
      <c r="AL2397" s="106"/>
      <c r="AM2397" s="104"/>
      <c r="AN2397" s="104"/>
      <c r="AO2397" s="104"/>
      <c r="AP2397" s="104"/>
      <c r="AQ2397" s="104"/>
      <c r="AR2397" s="104"/>
      <c r="AS2397" s="104"/>
      <c r="AT2397" s="104"/>
      <c r="AU2397" s="104"/>
      <c r="AV2397" s="104"/>
    </row>
    <row r="2398" spans="3:48" x14ac:dyDescent="0.35">
      <c r="C2398" s="176"/>
      <c r="D2398" s="176"/>
      <c r="E2398" s="176"/>
      <c r="F2398" s="176"/>
      <c r="G2398" s="175"/>
      <c r="H2398" s="175"/>
      <c r="I2398" s="175"/>
      <c r="J2398" s="175"/>
      <c r="L2398" s="175"/>
      <c r="T2398" s="176"/>
      <c r="U2398" s="176"/>
      <c r="V2398" s="176"/>
      <c r="W2398" s="176"/>
      <c r="X2398" s="175"/>
      <c r="Y2398" s="175"/>
      <c r="Z2398" s="175"/>
      <c r="AA2398" s="175"/>
      <c r="AC2398" s="175"/>
      <c r="AL2398" s="106"/>
      <c r="AM2398" s="104"/>
      <c r="AN2398" s="104"/>
      <c r="AO2398" s="104"/>
      <c r="AP2398" s="104"/>
      <c r="AQ2398" s="104"/>
      <c r="AR2398" s="104"/>
      <c r="AS2398" s="104"/>
      <c r="AT2398" s="104"/>
      <c r="AU2398" s="104"/>
      <c r="AV2398" s="104"/>
    </row>
    <row r="2399" spans="3:48" x14ac:dyDescent="0.35">
      <c r="C2399" s="176"/>
      <c r="D2399" s="176"/>
      <c r="E2399" s="176"/>
      <c r="F2399" s="176"/>
      <c r="G2399" s="175"/>
      <c r="H2399" s="175"/>
      <c r="I2399" s="175"/>
      <c r="J2399" s="175"/>
      <c r="L2399" s="175"/>
      <c r="T2399" s="176"/>
      <c r="U2399" s="176"/>
      <c r="V2399" s="176"/>
      <c r="W2399" s="176"/>
      <c r="X2399" s="175"/>
      <c r="Y2399" s="175"/>
      <c r="Z2399" s="175"/>
      <c r="AA2399" s="175"/>
      <c r="AC2399" s="175"/>
      <c r="AL2399" s="106"/>
      <c r="AM2399" s="104"/>
      <c r="AN2399" s="104"/>
      <c r="AO2399" s="104"/>
      <c r="AP2399" s="104"/>
      <c r="AQ2399" s="104"/>
      <c r="AR2399" s="104"/>
      <c r="AS2399" s="104"/>
      <c r="AT2399" s="104"/>
      <c r="AU2399" s="104"/>
      <c r="AV2399" s="104"/>
    </row>
    <row r="2400" spans="3:48" x14ac:dyDescent="0.35">
      <c r="C2400" s="176"/>
      <c r="D2400" s="176"/>
      <c r="E2400" s="176"/>
      <c r="F2400" s="176"/>
      <c r="G2400" s="175"/>
      <c r="H2400" s="175"/>
      <c r="I2400" s="175"/>
      <c r="J2400" s="175"/>
      <c r="L2400" s="175"/>
      <c r="T2400" s="176"/>
      <c r="U2400" s="176"/>
      <c r="V2400" s="176"/>
      <c r="W2400" s="176"/>
      <c r="X2400" s="175"/>
      <c r="Y2400" s="175"/>
      <c r="Z2400" s="175"/>
      <c r="AA2400" s="175"/>
      <c r="AC2400" s="175"/>
      <c r="AL2400" s="106"/>
      <c r="AM2400" s="104"/>
      <c r="AN2400" s="104"/>
      <c r="AO2400" s="104"/>
      <c r="AP2400" s="104"/>
      <c r="AQ2400" s="104"/>
      <c r="AR2400" s="104"/>
      <c r="AS2400" s="104"/>
      <c r="AT2400" s="104"/>
      <c r="AU2400" s="104"/>
      <c r="AV2400" s="104"/>
    </row>
    <row r="2401" spans="3:48" x14ac:dyDescent="0.35">
      <c r="C2401" s="176"/>
      <c r="D2401" s="176"/>
      <c r="E2401" s="176"/>
      <c r="F2401" s="176"/>
      <c r="G2401" s="175"/>
      <c r="H2401" s="175"/>
      <c r="I2401" s="175"/>
      <c r="J2401" s="175"/>
      <c r="L2401" s="175"/>
      <c r="T2401" s="176"/>
      <c r="U2401" s="176"/>
      <c r="V2401" s="176"/>
      <c r="W2401" s="176"/>
      <c r="X2401" s="175"/>
      <c r="Y2401" s="175"/>
      <c r="Z2401" s="175"/>
      <c r="AA2401" s="175"/>
      <c r="AC2401" s="175"/>
      <c r="AL2401" s="106"/>
      <c r="AM2401" s="104"/>
      <c r="AN2401" s="104"/>
      <c r="AO2401" s="104"/>
      <c r="AP2401" s="104"/>
      <c r="AQ2401" s="104"/>
      <c r="AR2401" s="104"/>
      <c r="AS2401" s="104"/>
      <c r="AT2401" s="104"/>
      <c r="AU2401" s="104"/>
      <c r="AV2401" s="104"/>
    </row>
    <row r="2402" spans="3:48" x14ac:dyDescent="0.35">
      <c r="C2402" s="176"/>
      <c r="D2402" s="176"/>
      <c r="E2402" s="176"/>
      <c r="F2402" s="176"/>
      <c r="G2402" s="175"/>
      <c r="H2402" s="175"/>
      <c r="I2402" s="175"/>
      <c r="J2402" s="175"/>
      <c r="L2402" s="175"/>
      <c r="T2402" s="176"/>
      <c r="U2402" s="176"/>
      <c r="V2402" s="176"/>
      <c r="W2402" s="176"/>
      <c r="X2402" s="175"/>
      <c r="Y2402" s="175"/>
      <c r="Z2402" s="175"/>
      <c r="AA2402" s="175"/>
      <c r="AC2402" s="175"/>
      <c r="AL2402" s="106"/>
      <c r="AM2402" s="104"/>
      <c r="AN2402" s="104"/>
      <c r="AO2402" s="104"/>
      <c r="AP2402" s="104"/>
      <c r="AQ2402" s="104"/>
      <c r="AR2402" s="104"/>
      <c r="AS2402" s="104"/>
      <c r="AT2402" s="104"/>
      <c r="AU2402" s="104"/>
      <c r="AV2402" s="104"/>
    </row>
    <row r="2403" spans="3:48" x14ac:dyDescent="0.35">
      <c r="C2403" s="176"/>
      <c r="D2403" s="176"/>
      <c r="E2403" s="176"/>
      <c r="F2403" s="176"/>
      <c r="G2403" s="175"/>
      <c r="H2403" s="175"/>
      <c r="I2403" s="175"/>
      <c r="J2403" s="175"/>
      <c r="L2403" s="175"/>
      <c r="T2403" s="176"/>
      <c r="U2403" s="176"/>
      <c r="V2403" s="176"/>
      <c r="W2403" s="176"/>
      <c r="X2403" s="175"/>
      <c r="Y2403" s="175"/>
      <c r="Z2403" s="175"/>
      <c r="AA2403" s="175"/>
      <c r="AC2403" s="175"/>
      <c r="AL2403" s="106"/>
      <c r="AM2403" s="104"/>
      <c r="AN2403" s="104"/>
      <c r="AO2403" s="104"/>
      <c r="AP2403" s="104"/>
      <c r="AQ2403" s="104"/>
      <c r="AR2403" s="104"/>
      <c r="AS2403" s="104"/>
      <c r="AT2403" s="104"/>
      <c r="AU2403" s="104"/>
      <c r="AV2403" s="104"/>
    </row>
    <row r="2404" spans="3:48" x14ac:dyDescent="0.35">
      <c r="C2404" s="176"/>
      <c r="D2404" s="176"/>
      <c r="E2404" s="176"/>
      <c r="F2404" s="176"/>
      <c r="G2404" s="175"/>
      <c r="H2404" s="175"/>
      <c r="I2404" s="175"/>
      <c r="J2404" s="175"/>
      <c r="L2404" s="175"/>
      <c r="T2404" s="176"/>
      <c r="U2404" s="176"/>
      <c r="V2404" s="176"/>
      <c r="W2404" s="176"/>
      <c r="X2404" s="175"/>
      <c r="Y2404" s="175"/>
      <c r="Z2404" s="175"/>
      <c r="AA2404" s="175"/>
      <c r="AC2404" s="175"/>
      <c r="AL2404" s="106"/>
      <c r="AM2404" s="104"/>
      <c r="AN2404" s="104"/>
      <c r="AO2404" s="104"/>
      <c r="AP2404" s="104"/>
      <c r="AQ2404" s="104"/>
      <c r="AR2404" s="104"/>
      <c r="AS2404" s="104"/>
      <c r="AT2404" s="104"/>
      <c r="AU2404" s="104"/>
      <c r="AV2404" s="104"/>
    </row>
    <row r="2405" spans="3:48" x14ac:dyDescent="0.35">
      <c r="C2405" s="176"/>
      <c r="D2405" s="176"/>
      <c r="E2405" s="176"/>
      <c r="F2405" s="176"/>
      <c r="G2405" s="175"/>
      <c r="H2405" s="175"/>
      <c r="I2405" s="175"/>
      <c r="J2405" s="175"/>
      <c r="L2405" s="175"/>
      <c r="T2405" s="176"/>
      <c r="U2405" s="176"/>
      <c r="V2405" s="176"/>
      <c r="W2405" s="176"/>
      <c r="X2405" s="175"/>
      <c r="Y2405" s="175"/>
      <c r="Z2405" s="175"/>
      <c r="AA2405" s="175"/>
      <c r="AC2405" s="175"/>
      <c r="AL2405" s="106"/>
      <c r="AM2405" s="104"/>
      <c r="AN2405" s="104"/>
      <c r="AO2405" s="104"/>
      <c r="AP2405" s="104"/>
      <c r="AQ2405" s="104"/>
      <c r="AR2405" s="104"/>
      <c r="AS2405" s="104"/>
      <c r="AT2405" s="104"/>
      <c r="AU2405" s="104"/>
      <c r="AV2405" s="104"/>
    </row>
    <row r="2406" spans="3:48" x14ac:dyDescent="0.35">
      <c r="C2406" s="176"/>
      <c r="D2406" s="176"/>
      <c r="E2406" s="176"/>
      <c r="F2406" s="176"/>
      <c r="G2406" s="175"/>
      <c r="H2406" s="175"/>
      <c r="I2406" s="175"/>
      <c r="J2406" s="175"/>
      <c r="L2406" s="175"/>
      <c r="T2406" s="176"/>
      <c r="U2406" s="176"/>
      <c r="V2406" s="176"/>
      <c r="W2406" s="176"/>
      <c r="X2406" s="175"/>
      <c r="Y2406" s="175"/>
      <c r="Z2406" s="175"/>
      <c r="AA2406" s="175"/>
      <c r="AC2406" s="175"/>
      <c r="AL2406" s="106"/>
      <c r="AM2406" s="104"/>
      <c r="AN2406" s="104"/>
      <c r="AO2406" s="104"/>
      <c r="AP2406" s="104"/>
      <c r="AQ2406" s="104"/>
      <c r="AR2406" s="104"/>
      <c r="AS2406" s="104"/>
      <c r="AT2406" s="104"/>
      <c r="AU2406" s="104"/>
      <c r="AV2406" s="104"/>
    </row>
    <row r="2407" spans="3:48" x14ac:dyDescent="0.35">
      <c r="C2407" s="176"/>
      <c r="D2407" s="176"/>
      <c r="E2407" s="176"/>
      <c r="F2407" s="176"/>
      <c r="G2407" s="175"/>
      <c r="H2407" s="175"/>
      <c r="I2407" s="175"/>
      <c r="J2407" s="175"/>
      <c r="L2407" s="175"/>
      <c r="T2407" s="176"/>
      <c r="U2407" s="176"/>
      <c r="V2407" s="176"/>
      <c r="W2407" s="176"/>
      <c r="X2407" s="175"/>
      <c r="Y2407" s="175"/>
      <c r="Z2407" s="175"/>
      <c r="AA2407" s="175"/>
      <c r="AC2407" s="175"/>
      <c r="AL2407" s="106"/>
      <c r="AM2407" s="104"/>
      <c r="AN2407" s="104"/>
      <c r="AO2407" s="104"/>
      <c r="AP2407" s="104"/>
      <c r="AQ2407" s="104"/>
      <c r="AR2407" s="104"/>
      <c r="AS2407" s="104"/>
      <c r="AT2407" s="104"/>
      <c r="AU2407" s="104"/>
      <c r="AV2407" s="104"/>
    </row>
    <row r="2408" spans="3:48" x14ac:dyDescent="0.35">
      <c r="C2408" s="176"/>
      <c r="D2408" s="176"/>
      <c r="E2408" s="176"/>
      <c r="F2408" s="176"/>
      <c r="G2408" s="175"/>
      <c r="H2408" s="175"/>
      <c r="I2408" s="175"/>
      <c r="J2408" s="175"/>
      <c r="L2408" s="175"/>
      <c r="T2408" s="176"/>
      <c r="U2408" s="176"/>
      <c r="V2408" s="176"/>
      <c r="W2408" s="176"/>
      <c r="X2408" s="175"/>
      <c r="Y2408" s="175"/>
      <c r="Z2408" s="175"/>
      <c r="AA2408" s="175"/>
      <c r="AC2408" s="175"/>
      <c r="AL2408" s="106"/>
      <c r="AM2408" s="104"/>
      <c r="AN2408" s="104"/>
      <c r="AO2408" s="104"/>
      <c r="AP2408" s="104"/>
      <c r="AQ2408" s="104"/>
      <c r="AR2408" s="104"/>
      <c r="AS2408" s="104"/>
      <c r="AT2408" s="104"/>
      <c r="AU2408" s="104"/>
      <c r="AV2408" s="104"/>
    </row>
    <row r="2409" spans="3:48" x14ac:dyDescent="0.35">
      <c r="C2409" s="176"/>
      <c r="D2409" s="176"/>
      <c r="E2409" s="176"/>
      <c r="F2409" s="176"/>
      <c r="G2409" s="175"/>
      <c r="H2409" s="175"/>
      <c r="I2409" s="175"/>
      <c r="J2409" s="175"/>
      <c r="L2409" s="175"/>
      <c r="T2409" s="176"/>
      <c r="U2409" s="176"/>
      <c r="V2409" s="176"/>
      <c r="W2409" s="176"/>
      <c r="X2409" s="175"/>
      <c r="Y2409" s="175"/>
      <c r="Z2409" s="175"/>
      <c r="AA2409" s="175"/>
      <c r="AC2409" s="175"/>
      <c r="AL2409" s="106"/>
      <c r="AM2409" s="104"/>
      <c r="AN2409" s="104"/>
      <c r="AO2409" s="104"/>
      <c r="AP2409" s="104"/>
      <c r="AQ2409" s="104"/>
      <c r="AR2409" s="104"/>
      <c r="AS2409" s="104"/>
      <c r="AT2409" s="104"/>
      <c r="AU2409" s="104"/>
      <c r="AV2409" s="104"/>
    </row>
    <row r="2410" spans="3:48" x14ac:dyDescent="0.35">
      <c r="C2410" s="176"/>
      <c r="D2410" s="176"/>
      <c r="E2410" s="176"/>
      <c r="F2410" s="176"/>
      <c r="G2410" s="175"/>
      <c r="H2410" s="175"/>
      <c r="I2410" s="175"/>
      <c r="J2410" s="175"/>
      <c r="L2410" s="175"/>
      <c r="T2410" s="176"/>
      <c r="U2410" s="176"/>
      <c r="V2410" s="176"/>
      <c r="W2410" s="176"/>
      <c r="X2410" s="175"/>
      <c r="Y2410" s="175"/>
      <c r="Z2410" s="175"/>
      <c r="AA2410" s="175"/>
      <c r="AC2410" s="175"/>
      <c r="AL2410" s="106"/>
      <c r="AM2410" s="104"/>
      <c r="AN2410" s="104"/>
      <c r="AO2410" s="104"/>
      <c r="AP2410" s="104"/>
      <c r="AQ2410" s="104"/>
      <c r="AR2410" s="104"/>
      <c r="AS2410" s="104"/>
      <c r="AT2410" s="104"/>
      <c r="AU2410" s="104"/>
      <c r="AV2410" s="104"/>
    </row>
    <row r="2411" spans="3:48" x14ac:dyDescent="0.35">
      <c r="C2411" s="176"/>
      <c r="D2411" s="176"/>
      <c r="E2411" s="176"/>
      <c r="F2411" s="176"/>
      <c r="G2411" s="175"/>
      <c r="H2411" s="175"/>
      <c r="I2411" s="175"/>
      <c r="J2411" s="175"/>
      <c r="L2411" s="175"/>
      <c r="T2411" s="176"/>
      <c r="U2411" s="176"/>
      <c r="V2411" s="176"/>
      <c r="W2411" s="176"/>
      <c r="X2411" s="175"/>
      <c r="Y2411" s="175"/>
      <c r="Z2411" s="175"/>
      <c r="AA2411" s="175"/>
      <c r="AC2411" s="175"/>
      <c r="AL2411" s="106"/>
      <c r="AM2411" s="104"/>
      <c r="AN2411" s="104"/>
      <c r="AO2411" s="104"/>
      <c r="AP2411" s="104"/>
      <c r="AQ2411" s="104"/>
      <c r="AR2411" s="104"/>
      <c r="AS2411" s="104"/>
      <c r="AT2411" s="104"/>
      <c r="AU2411" s="104"/>
      <c r="AV2411" s="104"/>
    </row>
    <row r="2412" spans="3:48" x14ac:dyDescent="0.35">
      <c r="C2412" s="176"/>
      <c r="D2412" s="176"/>
      <c r="E2412" s="176"/>
      <c r="F2412" s="176"/>
      <c r="G2412" s="175"/>
      <c r="H2412" s="175"/>
      <c r="I2412" s="175"/>
      <c r="J2412" s="175"/>
      <c r="L2412" s="175"/>
      <c r="T2412" s="176"/>
      <c r="U2412" s="176"/>
      <c r="V2412" s="176"/>
      <c r="W2412" s="176"/>
      <c r="X2412" s="175"/>
      <c r="Y2412" s="175"/>
      <c r="Z2412" s="175"/>
      <c r="AA2412" s="175"/>
      <c r="AC2412" s="175"/>
      <c r="AL2412" s="106"/>
      <c r="AM2412" s="104"/>
      <c r="AN2412" s="104"/>
      <c r="AO2412" s="104"/>
      <c r="AP2412" s="104"/>
      <c r="AQ2412" s="104"/>
      <c r="AR2412" s="104"/>
      <c r="AS2412" s="104"/>
      <c r="AT2412" s="104"/>
      <c r="AU2412" s="104"/>
      <c r="AV2412" s="104"/>
    </row>
    <row r="2413" spans="3:48" x14ac:dyDescent="0.35">
      <c r="C2413" s="176"/>
      <c r="D2413" s="176"/>
      <c r="E2413" s="176"/>
      <c r="F2413" s="176"/>
      <c r="G2413" s="175"/>
      <c r="H2413" s="175"/>
      <c r="I2413" s="175"/>
      <c r="J2413" s="175"/>
      <c r="L2413" s="175"/>
      <c r="T2413" s="176"/>
      <c r="U2413" s="176"/>
      <c r="V2413" s="176"/>
      <c r="W2413" s="176"/>
      <c r="X2413" s="175"/>
      <c r="Y2413" s="175"/>
      <c r="Z2413" s="175"/>
      <c r="AA2413" s="175"/>
      <c r="AC2413" s="175"/>
      <c r="AL2413" s="106"/>
      <c r="AM2413" s="104"/>
      <c r="AN2413" s="104"/>
      <c r="AO2413" s="104"/>
      <c r="AP2413" s="104"/>
      <c r="AQ2413" s="104"/>
      <c r="AR2413" s="104"/>
      <c r="AS2413" s="104"/>
      <c r="AT2413" s="104"/>
      <c r="AU2413" s="104"/>
      <c r="AV2413" s="104"/>
    </row>
    <row r="2414" spans="3:48" x14ac:dyDescent="0.35">
      <c r="C2414" s="176"/>
      <c r="D2414" s="176"/>
      <c r="E2414" s="176"/>
      <c r="F2414" s="176"/>
      <c r="G2414" s="175"/>
      <c r="H2414" s="175"/>
      <c r="I2414" s="175"/>
      <c r="J2414" s="175"/>
      <c r="L2414" s="175"/>
      <c r="T2414" s="176"/>
      <c r="U2414" s="176"/>
      <c r="V2414" s="176"/>
      <c r="W2414" s="176"/>
      <c r="X2414" s="175"/>
      <c r="Y2414" s="175"/>
      <c r="Z2414" s="175"/>
      <c r="AA2414" s="175"/>
      <c r="AC2414" s="175"/>
      <c r="AL2414" s="106"/>
      <c r="AM2414" s="104"/>
      <c r="AN2414" s="104"/>
      <c r="AO2414" s="104"/>
      <c r="AP2414" s="104"/>
      <c r="AQ2414" s="104"/>
      <c r="AR2414" s="104"/>
      <c r="AS2414" s="104"/>
      <c r="AT2414" s="104"/>
      <c r="AU2414" s="104"/>
      <c r="AV2414" s="104"/>
    </row>
    <row r="2415" spans="3:48" x14ac:dyDescent="0.35">
      <c r="C2415" s="176"/>
      <c r="D2415" s="176"/>
      <c r="E2415" s="176"/>
      <c r="F2415" s="176"/>
      <c r="G2415" s="175"/>
      <c r="H2415" s="175"/>
      <c r="I2415" s="175"/>
      <c r="J2415" s="175"/>
      <c r="L2415" s="175"/>
      <c r="T2415" s="176"/>
      <c r="U2415" s="176"/>
      <c r="V2415" s="176"/>
      <c r="W2415" s="176"/>
      <c r="X2415" s="175"/>
      <c r="Y2415" s="175"/>
      <c r="Z2415" s="175"/>
      <c r="AA2415" s="175"/>
      <c r="AC2415" s="175"/>
      <c r="AL2415" s="106"/>
      <c r="AM2415" s="104"/>
      <c r="AN2415" s="104"/>
      <c r="AO2415" s="104"/>
      <c r="AP2415" s="104"/>
      <c r="AQ2415" s="104"/>
      <c r="AR2415" s="104"/>
      <c r="AS2415" s="104"/>
      <c r="AT2415" s="104"/>
      <c r="AU2415" s="104"/>
      <c r="AV2415" s="104"/>
    </row>
    <row r="2416" spans="3:48" x14ac:dyDescent="0.35">
      <c r="C2416" s="176"/>
      <c r="D2416" s="176"/>
      <c r="E2416" s="176"/>
      <c r="F2416" s="176"/>
      <c r="G2416" s="175"/>
      <c r="H2416" s="175"/>
      <c r="I2416" s="175"/>
      <c r="J2416" s="175"/>
      <c r="L2416" s="175"/>
      <c r="T2416" s="176"/>
      <c r="U2416" s="176"/>
      <c r="V2416" s="176"/>
      <c r="W2416" s="176"/>
      <c r="X2416" s="175"/>
      <c r="Y2416" s="175"/>
      <c r="Z2416" s="175"/>
      <c r="AA2416" s="175"/>
      <c r="AC2416" s="175"/>
      <c r="AL2416" s="106"/>
      <c r="AM2416" s="104"/>
      <c r="AN2416" s="104"/>
      <c r="AO2416" s="104"/>
      <c r="AP2416" s="104"/>
      <c r="AQ2416" s="104"/>
      <c r="AR2416" s="104"/>
      <c r="AS2416" s="104"/>
      <c r="AT2416" s="104"/>
      <c r="AU2416" s="104"/>
      <c r="AV2416" s="104"/>
    </row>
    <row r="2417" spans="3:48" x14ac:dyDescent="0.35">
      <c r="C2417" s="176"/>
      <c r="D2417" s="176"/>
      <c r="E2417" s="176"/>
      <c r="F2417" s="176"/>
      <c r="G2417" s="175"/>
      <c r="H2417" s="175"/>
      <c r="I2417" s="175"/>
      <c r="J2417" s="175"/>
      <c r="L2417" s="175"/>
      <c r="T2417" s="176"/>
      <c r="U2417" s="176"/>
      <c r="V2417" s="176"/>
      <c r="W2417" s="176"/>
      <c r="X2417" s="175"/>
      <c r="Y2417" s="175"/>
      <c r="Z2417" s="175"/>
      <c r="AA2417" s="175"/>
      <c r="AC2417" s="175"/>
      <c r="AL2417" s="106"/>
      <c r="AM2417" s="104"/>
      <c r="AN2417" s="104"/>
      <c r="AO2417" s="104"/>
      <c r="AP2417" s="104"/>
      <c r="AQ2417" s="104"/>
      <c r="AR2417" s="104"/>
      <c r="AS2417" s="104"/>
      <c r="AT2417" s="104"/>
      <c r="AU2417" s="104"/>
      <c r="AV2417" s="104"/>
    </row>
    <row r="2418" spans="3:48" x14ac:dyDescent="0.35">
      <c r="C2418" s="176"/>
      <c r="D2418" s="176"/>
      <c r="E2418" s="176"/>
      <c r="F2418" s="176"/>
      <c r="G2418" s="175"/>
      <c r="H2418" s="175"/>
      <c r="I2418" s="175"/>
      <c r="J2418" s="175"/>
      <c r="L2418" s="175"/>
      <c r="T2418" s="176"/>
      <c r="U2418" s="176"/>
      <c r="V2418" s="176"/>
      <c r="W2418" s="176"/>
      <c r="X2418" s="175"/>
      <c r="Y2418" s="175"/>
      <c r="Z2418" s="175"/>
      <c r="AA2418" s="175"/>
      <c r="AC2418" s="175"/>
      <c r="AL2418" s="106"/>
      <c r="AM2418" s="104"/>
      <c r="AN2418" s="104"/>
      <c r="AO2418" s="104"/>
      <c r="AP2418" s="104"/>
      <c r="AQ2418" s="104"/>
      <c r="AR2418" s="104"/>
      <c r="AS2418" s="104"/>
      <c r="AT2418" s="104"/>
      <c r="AU2418" s="104"/>
      <c r="AV2418" s="104"/>
    </row>
    <row r="2419" spans="3:48" x14ac:dyDescent="0.35">
      <c r="C2419" s="176"/>
      <c r="D2419" s="176"/>
      <c r="E2419" s="176"/>
      <c r="F2419" s="176"/>
      <c r="G2419" s="175"/>
      <c r="H2419" s="175"/>
      <c r="I2419" s="175"/>
      <c r="J2419" s="175"/>
      <c r="L2419" s="175"/>
      <c r="T2419" s="176"/>
      <c r="U2419" s="176"/>
      <c r="V2419" s="176"/>
      <c r="W2419" s="176"/>
      <c r="X2419" s="175"/>
      <c r="Y2419" s="175"/>
      <c r="Z2419" s="175"/>
      <c r="AA2419" s="175"/>
      <c r="AC2419" s="175"/>
      <c r="AL2419" s="106"/>
      <c r="AM2419" s="104"/>
      <c r="AN2419" s="104"/>
      <c r="AO2419" s="104"/>
      <c r="AP2419" s="104"/>
      <c r="AQ2419" s="104"/>
      <c r="AR2419" s="104"/>
      <c r="AS2419" s="104"/>
      <c r="AT2419" s="104"/>
      <c r="AU2419" s="104"/>
      <c r="AV2419" s="104"/>
    </row>
    <row r="2420" spans="3:48" x14ac:dyDescent="0.35">
      <c r="C2420" s="176"/>
      <c r="D2420" s="176"/>
      <c r="E2420" s="176"/>
      <c r="F2420" s="176"/>
      <c r="G2420" s="175"/>
      <c r="H2420" s="175"/>
      <c r="I2420" s="175"/>
      <c r="J2420" s="175"/>
      <c r="L2420" s="175"/>
      <c r="T2420" s="176"/>
      <c r="U2420" s="176"/>
      <c r="V2420" s="176"/>
      <c r="W2420" s="176"/>
      <c r="X2420" s="175"/>
      <c r="Y2420" s="175"/>
      <c r="Z2420" s="175"/>
      <c r="AA2420" s="175"/>
      <c r="AC2420" s="175"/>
      <c r="AL2420" s="106"/>
      <c r="AM2420" s="104"/>
      <c r="AN2420" s="104"/>
      <c r="AO2420" s="104"/>
      <c r="AP2420" s="104"/>
      <c r="AQ2420" s="104"/>
      <c r="AR2420" s="104"/>
      <c r="AS2420" s="104"/>
      <c r="AT2420" s="104"/>
      <c r="AU2420" s="104"/>
      <c r="AV2420" s="104"/>
    </row>
    <row r="2421" spans="3:48" x14ac:dyDescent="0.35">
      <c r="C2421" s="176"/>
      <c r="D2421" s="176"/>
      <c r="E2421" s="176"/>
      <c r="F2421" s="176"/>
      <c r="G2421" s="175"/>
      <c r="H2421" s="175"/>
      <c r="I2421" s="175"/>
      <c r="J2421" s="175"/>
      <c r="L2421" s="175"/>
      <c r="T2421" s="176"/>
      <c r="U2421" s="176"/>
      <c r="V2421" s="176"/>
      <c r="W2421" s="176"/>
      <c r="X2421" s="175"/>
      <c r="Y2421" s="175"/>
      <c r="Z2421" s="175"/>
      <c r="AA2421" s="175"/>
      <c r="AC2421" s="175"/>
      <c r="AL2421" s="106"/>
      <c r="AM2421" s="104"/>
      <c r="AN2421" s="104"/>
      <c r="AO2421" s="104"/>
      <c r="AP2421" s="104"/>
      <c r="AQ2421" s="104"/>
      <c r="AR2421" s="104"/>
      <c r="AS2421" s="104"/>
      <c r="AT2421" s="104"/>
      <c r="AU2421" s="104"/>
      <c r="AV2421" s="104"/>
    </row>
    <row r="2422" spans="3:48" x14ac:dyDescent="0.35">
      <c r="C2422" s="176"/>
      <c r="D2422" s="176"/>
      <c r="E2422" s="176"/>
      <c r="F2422" s="176"/>
      <c r="G2422" s="175"/>
      <c r="H2422" s="175"/>
      <c r="I2422" s="175"/>
      <c r="J2422" s="175"/>
      <c r="L2422" s="175"/>
      <c r="T2422" s="176"/>
      <c r="U2422" s="176"/>
      <c r="V2422" s="176"/>
      <c r="W2422" s="176"/>
      <c r="X2422" s="175"/>
      <c r="Y2422" s="175"/>
      <c r="Z2422" s="175"/>
      <c r="AA2422" s="175"/>
      <c r="AC2422" s="175"/>
      <c r="AL2422" s="106"/>
      <c r="AM2422" s="104"/>
      <c r="AN2422" s="104"/>
      <c r="AO2422" s="104"/>
      <c r="AP2422" s="104"/>
      <c r="AQ2422" s="104"/>
      <c r="AR2422" s="104"/>
      <c r="AS2422" s="104"/>
      <c r="AT2422" s="104"/>
      <c r="AU2422" s="104"/>
      <c r="AV2422" s="104"/>
    </row>
    <row r="2423" spans="3:48" x14ac:dyDescent="0.35">
      <c r="C2423" s="176"/>
      <c r="D2423" s="176"/>
      <c r="E2423" s="176"/>
      <c r="F2423" s="176"/>
      <c r="G2423" s="175"/>
      <c r="H2423" s="175"/>
      <c r="I2423" s="175"/>
      <c r="J2423" s="175"/>
      <c r="L2423" s="175"/>
      <c r="T2423" s="176"/>
      <c r="U2423" s="176"/>
      <c r="V2423" s="176"/>
      <c r="W2423" s="176"/>
      <c r="X2423" s="175"/>
      <c r="Y2423" s="175"/>
      <c r="Z2423" s="175"/>
      <c r="AA2423" s="175"/>
      <c r="AC2423" s="175"/>
      <c r="AL2423" s="106"/>
      <c r="AM2423" s="104"/>
      <c r="AN2423" s="104"/>
      <c r="AO2423" s="104"/>
      <c r="AP2423" s="104"/>
      <c r="AQ2423" s="104"/>
      <c r="AR2423" s="104"/>
      <c r="AS2423" s="104"/>
      <c r="AT2423" s="104"/>
      <c r="AU2423" s="104"/>
      <c r="AV2423" s="104"/>
    </row>
    <row r="2424" spans="3:48" x14ac:dyDescent="0.35">
      <c r="C2424" s="176"/>
      <c r="D2424" s="176"/>
      <c r="E2424" s="176"/>
      <c r="F2424" s="176"/>
      <c r="G2424" s="175"/>
      <c r="H2424" s="175"/>
      <c r="I2424" s="175"/>
      <c r="J2424" s="175"/>
      <c r="L2424" s="175"/>
      <c r="T2424" s="176"/>
      <c r="U2424" s="176"/>
      <c r="V2424" s="176"/>
      <c r="W2424" s="176"/>
      <c r="X2424" s="175"/>
      <c r="Y2424" s="175"/>
      <c r="Z2424" s="175"/>
      <c r="AA2424" s="175"/>
      <c r="AC2424" s="175"/>
      <c r="AL2424" s="106"/>
      <c r="AM2424" s="104"/>
      <c r="AN2424" s="104"/>
      <c r="AO2424" s="104"/>
      <c r="AP2424" s="104"/>
      <c r="AQ2424" s="104"/>
      <c r="AR2424" s="104"/>
      <c r="AS2424" s="104"/>
      <c r="AT2424" s="104"/>
      <c r="AU2424" s="104"/>
      <c r="AV2424" s="104"/>
    </row>
    <row r="2425" spans="3:48" x14ac:dyDescent="0.35">
      <c r="C2425" s="176"/>
      <c r="D2425" s="176"/>
      <c r="E2425" s="176"/>
      <c r="F2425" s="176"/>
      <c r="G2425" s="175"/>
      <c r="H2425" s="175"/>
      <c r="I2425" s="175"/>
      <c r="J2425" s="175"/>
      <c r="L2425" s="175"/>
      <c r="T2425" s="176"/>
      <c r="U2425" s="176"/>
      <c r="V2425" s="176"/>
      <c r="W2425" s="176"/>
      <c r="X2425" s="175"/>
      <c r="Y2425" s="175"/>
      <c r="Z2425" s="175"/>
      <c r="AA2425" s="175"/>
      <c r="AC2425" s="175"/>
      <c r="AL2425" s="106"/>
      <c r="AM2425" s="104"/>
      <c r="AN2425" s="104"/>
      <c r="AO2425" s="104"/>
      <c r="AP2425" s="104"/>
      <c r="AQ2425" s="104"/>
      <c r="AR2425" s="104"/>
      <c r="AS2425" s="104"/>
      <c r="AT2425" s="104"/>
      <c r="AU2425" s="104"/>
      <c r="AV2425" s="104"/>
    </row>
    <row r="2426" spans="3:48" x14ac:dyDescent="0.35">
      <c r="C2426" s="176"/>
      <c r="D2426" s="176"/>
      <c r="E2426" s="176"/>
      <c r="F2426" s="176"/>
      <c r="G2426" s="175"/>
      <c r="H2426" s="175"/>
      <c r="I2426" s="175"/>
      <c r="J2426" s="175"/>
      <c r="L2426" s="175"/>
      <c r="T2426" s="176"/>
      <c r="U2426" s="176"/>
      <c r="V2426" s="176"/>
      <c r="W2426" s="176"/>
      <c r="X2426" s="175"/>
      <c r="Y2426" s="175"/>
      <c r="Z2426" s="175"/>
      <c r="AA2426" s="175"/>
      <c r="AC2426" s="175"/>
      <c r="AL2426" s="106"/>
      <c r="AM2426" s="104"/>
      <c r="AN2426" s="104"/>
      <c r="AO2426" s="104"/>
      <c r="AP2426" s="104"/>
      <c r="AQ2426" s="104"/>
      <c r="AR2426" s="104"/>
      <c r="AS2426" s="104"/>
      <c r="AT2426" s="104"/>
      <c r="AU2426" s="104"/>
      <c r="AV2426" s="104"/>
    </row>
    <row r="2427" spans="3:48" x14ac:dyDescent="0.35">
      <c r="C2427" s="176"/>
      <c r="D2427" s="176"/>
      <c r="E2427" s="176"/>
      <c r="F2427" s="176"/>
      <c r="G2427" s="175"/>
      <c r="H2427" s="175"/>
      <c r="I2427" s="175"/>
      <c r="J2427" s="175"/>
      <c r="L2427" s="175"/>
      <c r="T2427" s="176"/>
      <c r="U2427" s="176"/>
      <c r="V2427" s="176"/>
      <c r="W2427" s="176"/>
      <c r="X2427" s="175"/>
      <c r="Y2427" s="175"/>
      <c r="Z2427" s="175"/>
      <c r="AA2427" s="175"/>
      <c r="AC2427" s="175"/>
      <c r="AL2427" s="106"/>
      <c r="AM2427" s="104"/>
      <c r="AN2427" s="104"/>
      <c r="AO2427" s="104"/>
      <c r="AP2427" s="104"/>
      <c r="AQ2427" s="104"/>
      <c r="AR2427" s="104"/>
      <c r="AS2427" s="104"/>
      <c r="AT2427" s="104"/>
      <c r="AU2427" s="104"/>
      <c r="AV2427" s="104"/>
    </row>
    <row r="2428" spans="3:48" x14ac:dyDescent="0.35">
      <c r="C2428" s="176"/>
      <c r="D2428" s="176"/>
      <c r="E2428" s="176"/>
      <c r="F2428" s="176"/>
      <c r="G2428" s="175"/>
      <c r="H2428" s="175"/>
      <c r="I2428" s="175"/>
      <c r="J2428" s="175"/>
      <c r="L2428" s="175"/>
      <c r="T2428" s="176"/>
      <c r="U2428" s="176"/>
      <c r="V2428" s="176"/>
      <c r="W2428" s="176"/>
      <c r="X2428" s="175"/>
      <c r="Y2428" s="175"/>
      <c r="Z2428" s="175"/>
      <c r="AA2428" s="175"/>
      <c r="AC2428" s="175"/>
      <c r="AL2428" s="106"/>
      <c r="AM2428" s="104"/>
      <c r="AN2428" s="104"/>
      <c r="AO2428" s="104"/>
      <c r="AP2428" s="104"/>
      <c r="AQ2428" s="104"/>
      <c r="AR2428" s="104"/>
      <c r="AS2428" s="104"/>
      <c r="AT2428" s="104"/>
      <c r="AU2428" s="104"/>
      <c r="AV2428" s="104"/>
    </row>
    <row r="2429" spans="3:48" x14ac:dyDescent="0.35">
      <c r="C2429" s="176"/>
      <c r="D2429" s="176"/>
      <c r="E2429" s="176"/>
      <c r="F2429" s="176"/>
      <c r="G2429" s="175"/>
      <c r="H2429" s="175"/>
      <c r="I2429" s="175"/>
      <c r="J2429" s="175"/>
      <c r="L2429" s="175"/>
      <c r="T2429" s="176"/>
      <c r="U2429" s="176"/>
      <c r="V2429" s="176"/>
      <c r="W2429" s="176"/>
      <c r="X2429" s="175"/>
      <c r="Y2429" s="175"/>
      <c r="Z2429" s="175"/>
      <c r="AA2429" s="175"/>
      <c r="AC2429" s="175"/>
      <c r="AL2429" s="106"/>
      <c r="AM2429" s="104"/>
      <c r="AN2429" s="104"/>
      <c r="AO2429" s="104"/>
      <c r="AP2429" s="104"/>
      <c r="AQ2429" s="104"/>
      <c r="AR2429" s="104"/>
      <c r="AS2429" s="104"/>
      <c r="AT2429" s="104"/>
      <c r="AU2429" s="104"/>
      <c r="AV2429" s="104"/>
    </row>
    <row r="2430" spans="3:48" x14ac:dyDescent="0.35">
      <c r="C2430" s="176"/>
      <c r="D2430" s="176"/>
      <c r="E2430" s="176"/>
      <c r="F2430" s="176"/>
      <c r="G2430" s="175"/>
      <c r="H2430" s="175"/>
      <c r="I2430" s="175"/>
      <c r="J2430" s="175"/>
      <c r="L2430" s="175"/>
      <c r="T2430" s="176"/>
      <c r="U2430" s="176"/>
      <c r="V2430" s="176"/>
      <c r="W2430" s="176"/>
      <c r="X2430" s="175"/>
      <c r="Y2430" s="175"/>
      <c r="Z2430" s="175"/>
      <c r="AA2430" s="175"/>
      <c r="AC2430" s="175"/>
      <c r="AL2430" s="106"/>
      <c r="AM2430" s="104"/>
      <c r="AN2430" s="104"/>
      <c r="AO2430" s="104"/>
      <c r="AP2430" s="104"/>
      <c r="AQ2430" s="104"/>
      <c r="AR2430" s="104"/>
      <c r="AS2430" s="104"/>
      <c r="AT2430" s="104"/>
      <c r="AU2430" s="104"/>
      <c r="AV2430" s="104"/>
    </row>
    <row r="2431" spans="3:48" x14ac:dyDescent="0.35">
      <c r="C2431" s="176"/>
      <c r="D2431" s="176"/>
      <c r="E2431" s="176"/>
      <c r="F2431" s="176"/>
      <c r="G2431" s="175"/>
      <c r="H2431" s="175"/>
      <c r="I2431" s="175"/>
      <c r="J2431" s="175"/>
      <c r="L2431" s="175"/>
      <c r="T2431" s="176"/>
      <c r="U2431" s="176"/>
      <c r="V2431" s="176"/>
      <c r="W2431" s="176"/>
      <c r="X2431" s="175"/>
      <c r="Y2431" s="175"/>
      <c r="Z2431" s="175"/>
      <c r="AA2431" s="175"/>
      <c r="AC2431" s="175"/>
      <c r="AL2431" s="106"/>
      <c r="AM2431" s="104"/>
      <c r="AN2431" s="104"/>
      <c r="AO2431" s="104"/>
      <c r="AP2431" s="104"/>
      <c r="AQ2431" s="104"/>
      <c r="AR2431" s="104"/>
      <c r="AS2431" s="104"/>
      <c r="AT2431" s="104"/>
      <c r="AU2431" s="104"/>
      <c r="AV2431" s="104"/>
    </row>
    <row r="2432" spans="3:48" x14ac:dyDescent="0.35">
      <c r="C2432" s="176"/>
      <c r="D2432" s="176"/>
      <c r="E2432" s="176"/>
      <c r="F2432" s="176"/>
      <c r="G2432" s="175"/>
      <c r="H2432" s="175"/>
      <c r="I2432" s="175"/>
      <c r="J2432" s="175"/>
      <c r="L2432" s="175"/>
      <c r="T2432" s="176"/>
      <c r="U2432" s="176"/>
      <c r="V2432" s="176"/>
      <c r="W2432" s="176"/>
      <c r="X2432" s="175"/>
      <c r="Y2432" s="175"/>
      <c r="Z2432" s="175"/>
      <c r="AA2432" s="175"/>
      <c r="AC2432" s="175"/>
      <c r="AL2432" s="106"/>
      <c r="AM2432" s="104"/>
      <c r="AN2432" s="104"/>
      <c r="AO2432" s="104"/>
      <c r="AP2432" s="104"/>
      <c r="AQ2432" s="104"/>
      <c r="AR2432" s="104"/>
      <c r="AS2432" s="104"/>
      <c r="AT2432" s="104"/>
      <c r="AU2432" s="104"/>
      <c r="AV2432" s="104"/>
    </row>
    <row r="2433" spans="3:48" x14ac:dyDescent="0.35">
      <c r="C2433" s="176"/>
      <c r="D2433" s="176"/>
      <c r="E2433" s="176"/>
      <c r="F2433" s="176"/>
      <c r="G2433" s="175"/>
      <c r="H2433" s="175"/>
      <c r="I2433" s="175"/>
      <c r="J2433" s="175"/>
      <c r="L2433" s="175"/>
      <c r="T2433" s="176"/>
      <c r="U2433" s="176"/>
      <c r="V2433" s="176"/>
      <c r="W2433" s="176"/>
      <c r="X2433" s="175"/>
      <c r="Y2433" s="175"/>
      <c r="Z2433" s="175"/>
      <c r="AA2433" s="175"/>
      <c r="AC2433" s="175"/>
      <c r="AL2433" s="106"/>
      <c r="AM2433" s="104"/>
      <c r="AN2433" s="104"/>
      <c r="AO2433" s="104"/>
      <c r="AP2433" s="104"/>
      <c r="AQ2433" s="104"/>
      <c r="AR2433" s="104"/>
      <c r="AS2433" s="104"/>
      <c r="AT2433" s="104"/>
      <c r="AU2433" s="104"/>
      <c r="AV2433" s="104"/>
    </row>
    <row r="2434" spans="3:48" x14ac:dyDescent="0.35">
      <c r="C2434" s="176"/>
      <c r="D2434" s="176"/>
      <c r="E2434" s="176"/>
      <c r="F2434" s="176"/>
      <c r="G2434" s="175"/>
      <c r="H2434" s="175"/>
      <c r="I2434" s="175"/>
      <c r="J2434" s="175"/>
      <c r="L2434" s="175"/>
      <c r="T2434" s="176"/>
      <c r="U2434" s="176"/>
      <c r="V2434" s="176"/>
      <c r="W2434" s="176"/>
      <c r="X2434" s="175"/>
      <c r="Y2434" s="175"/>
      <c r="Z2434" s="175"/>
      <c r="AA2434" s="175"/>
      <c r="AC2434" s="175"/>
      <c r="AL2434" s="106"/>
      <c r="AM2434" s="104"/>
      <c r="AN2434" s="104"/>
      <c r="AO2434" s="104"/>
      <c r="AP2434" s="104"/>
      <c r="AQ2434" s="104"/>
      <c r="AR2434" s="104"/>
      <c r="AS2434" s="104"/>
      <c r="AT2434" s="104"/>
      <c r="AU2434" s="104"/>
      <c r="AV2434" s="104"/>
    </row>
    <row r="2435" spans="3:48" x14ac:dyDescent="0.35">
      <c r="C2435" s="176"/>
      <c r="D2435" s="176"/>
      <c r="E2435" s="176"/>
      <c r="F2435" s="176"/>
      <c r="G2435" s="175"/>
      <c r="H2435" s="175"/>
      <c r="I2435" s="175"/>
      <c r="J2435" s="175"/>
      <c r="L2435" s="175"/>
      <c r="T2435" s="176"/>
      <c r="U2435" s="176"/>
      <c r="V2435" s="176"/>
      <c r="W2435" s="176"/>
      <c r="X2435" s="175"/>
      <c r="Y2435" s="175"/>
      <c r="Z2435" s="175"/>
      <c r="AA2435" s="175"/>
      <c r="AC2435" s="175"/>
      <c r="AL2435" s="106"/>
      <c r="AM2435" s="104"/>
      <c r="AN2435" s="104"/>
      <c r="AO2435" s="104"/>
      <c r="AP2435" s="104"/>
      <c r="AQ2435" s="104"/>
      <c r="AR2435" s="104"/>
      <c r="AS2435" s="104"/>
      <c r="AT2435" s="104"/>
      <c r="AU2435" s="104"/>
      <c r="AV2435" s="104"/>
    </row>
    <row r="2436" spans="3:48" x14ac:dyDescent="0.35">
      <c r="C2436" s="176"/>
      <c r="D2436" s="176"/>
      <c r="E2436" s="176"/>
      <c r="F2436" s="176"/>
      <c r="G2436" s="175"/>
      <c r="H2436" s="175"/>
      <c r="I2436" s="175"/>
      <c r="J2436" s="175"/>
      <c r="L2436" s="175"/>
      <c r="T2436" s="176"/>
      <c r="U2436" s="176"/>
      <c r="V2436" s="176"/>
      <c r="W2436" s="176"/>
      <c r="X2436" s="175"/>
      <c r="Y2436" s="175"/>
      <c r="Z2436" s="175"/>
      <c r="AA2436" s="175"/>
      <c r="AC2436" s="175"/>
      <c r="AL2436" s="106"/>
      <c r="AM2436" s="104"/>
      <c r="AN2436" s="104"/>
      <c r="AO2436" s="104"/>
      <c r="AP2436" s="104"/>
      <c r="AQ2436" s="104"/>
      <c r="AR2436" s="104"/>
      <c r="AS2436" s="104"/>
      <c r="AT2436" s="104"/>
      <c r="AU2436" s="104"/>
      <c r="AV2436" s="104"/>
    </row>
    <row r="2437" spans="3:48" x14ac:dyDescent="0.35">
      <c r="C2437" s="176"/>
      <c r="D2437" s="176"/>
      <c r="E2437" s="176"/>
      <c r="F2437" s="176"/>
      <c r="G2437" s="175"/>
      <c r="H2437" s="175"/>
      <c r="I2437" s="175"/>
      <c r="J2437" s="175"/>
      <c r="L2437" s="175"/>
      <c r="T2437" s="176"/>
      <c r="U2437" s="176"/>
      <c r="V2437" s="176"/>
      <c r="W2437" s="176"/>
      <c r="X2437" s="175"/>
      <c r="Y2437" s="175"/>
      <c r="Z2437" s="175"/>
      <c r="AA2437" s="175"/>
      <c r="AC2437" s="175"/>
      <c r="AL2437" s="106"/>
      <c r="AM2437" s="104"/>
      <c r="AN2437" s="104"/>
      <c r="AO2437" s="104"/>
      <c r="AP2437" s="104"/>
      <c r="AQ2437" s="104"/>
      <c r="AR2437" s="104"/>
      <c r="AS2437" s="104"/>
      <c r="AT2437" s="104"/>
      <c r="AU2437" s="104"/>
      <c r="AV2437" s="104"/>
    </row>
    <row r="2438" spans="3:48" x14ac:dyDescent="0.35">
      <c r="C2438" s="176"/>
      <c r="D2438" s="176"/>
      <c r="E2438" s="176"/>
      <c r="F2438" s="176"/>
      <c r="G2438" s="175"/>
      <c r="H2438" s="175"/>
      <c r="I2438" s="175"/>
      <c r="J2438" s="175"/>
      <c r="L2438" s="175"/>
      <c r="T2438" s="176"/>
      <c r="U2438" s="176"/>
      <c r="V2438" s="176"/>
      <c r="W2438" s="176"/>
      <c r="X2438" s="175"/>
      <c r="Y2438" s="175"/>
      <c r="Z2438" s="175"/>
      <c r="AA2438" s="175"/>
      <c r="AC2438" s="175"/>
      <c r="AL2438" s="106"/>
      <c r="AM2438" s="104"/>
      <c r="AN2438" s="104"/>
      <c r="AO2438" s="104"/>
      <c r="AP2438" s="104"/>
      <c r="AQ2438" s="104"/>
      <c r="AR2438" s="104"/>
      <c r="AS2438" s="104"/>
      <c r="AT2438" s="104"/>
      <c r="AU2438" s="104"/>
      <c r="AV2438" s="104"/>
    </row>
    <row r="2439" spans="3:48" x14ac:dyDescent="0.35">
      <c r="C2439" s="176"/>
      <c r="D2439" s="176"/>
      <c r="E2439" s="176"/>
      <c r="F2439" s="176"/>
      <c r="G2439" s="175"/>
      <c r="H2439" s="175"/>
      <c r="I2439" s="175"/>
      <c r="J2439" s="175"/>
      <c r="L2439" s="175"/>
      <c r="T2439" s="176"/>
      <c r="U2439" s="176"/>
      <c r="V2439" s="176"/>
      <c r="W2439" s="176"/>
      <c r="X2439" s="175"/>
      <c r="Y2439" s="175"/>
      <c r="Z2439" s="175"/>
      <c r="AA2439" s="175"/>
      <c r="AC2439" s="175"/>
      <c r="AL2439" s="106"/>
      <c r="AM2439" s="104"/>
      <c r="AN2439" s="104"/>
      <c r="AO2439" s="104"/>
      <c r="AP2439" s="104"/>
      <c r="AQ2439" s="104"/>
      <c r="AR2439" s="104"/>
      <c r="AS2439" s="104"/>
      <c r="AT2439" s="104"/>
      <c r="AU2439" s="104"/>
      <c r="AV2439" s="104"/>
    </row>
    <row r="2440" spans="3:48" x14ac:dyDescent="0.35">
      <c r="C2440" s="176"/>
      <c r="D2440" s="176"/>
      <c r="E2440" s="176"/>
      <c r="F2440" s="176"/>
      <c r="G2440" s="175"/>
      <c r="H2440" s="175"/>
      <c r="I2440" s="175"/>
      <c r="J2440" s="175"/>
      <c r="L2440" s="175"/>
      <c r="T2440" s="176"/>
      <c r="U2440" s="176"/>
      <c r="V2440" s="176"/>
      <c r="W2440" s="176"/>
      <c r="X2440" s="175"/>
      <c r="Y2440" s="175"/>
      <c r="Z2440" s="175"/>
      <c r="AA2440" s="175"/>
      <c r="AC2440" s="175"/>
      <c r="AL2440" s="106"/>
      <c r="AM2440" s="104"/>
      <c r="AN2440" s="104"/>
      <c r="AO2440" s="104"/>
      <c r="AP2440" s="104"/>
      <c r="AQ2440" s="104"/>
      <c r="AR2440" s="104"/>
      <c r="AS2440" s="104"/>
      <c r="AT2440" s="104"/>
      <c r="AU2440" s="104"/>
      <c r="AV2440" s="104"/>
    </row>
    <row r="2441" spans="3:48" x14ac:dyDescent="0.35">
      <c r="C2441" s="176"/>
      <c r="D2441" s="176"/>
      <c r="E2441" s="176"/>
      <c r="F2441" s="176"/>
      <c r="G2441" s="175"/>
      <c r="H2441" s="175"/>
      <c r="I2441" s="175"/>
      <c r="J2441" s="175"/>
      <c r="L2441" s="175"/>
      <c r="T2441" s="176"/>
      <c r="U2441" s="176"/>
      <c r="V2441" s="176"/>
      <c r="W2441" s="176"/>
      <c r="X2441" s="175"/>
      <c r="Y2441" s="175"/>
      <c r="Z2441" s="175"/>
      <c r="AA2441" s="175"/>
      <c r="AC2441" s="175"/>
      <c r="AL2441" s="106"/>
      <c r="AM2441" s="104"/>
      <c r="AN2441" s="104"/>
      <c r="AO2441" s="104"/>
      <c r="AP2441" s="104"/>
      <c r="AQ2441" s="104"/>
      <c r="AR2441" s="104"/>
      <c r="AS2441" s="104"/>
      <c r="AT2441" s="104"/>
      <c r="AU2441" s="104"/>
      <c r="AV2441" s="104"/>
    </row>
    <row r="2442" spans="3:48" x14ac:dyDescent="0.35">
      <c r="C2442" s="176"/>
      <c r="D2442" s="176"/>
      <c r="E2442" s="176"/>
      <c r="F2442" s="176"/>
      <c r="G2442" s="175"/>
      <c r="H2442" s="175"/>
      <c r="I2442" s="175"/>
      <c r="J2442" s="175"/>
      <c r="L2442" s="175"/>
      <c r="T2442" s="176"/>
      <c r="U2442" s="176"/>
      <c r="V2442" s="176"/>
      <c r="W2442" s="176"/>
      <c r="X2442" s="175"/>
      <c r="Y2442" s="175"/>
      <c r="Z2442" s="175"/>
      <c r="AA2442" s="175"/>
      <c r="AC2442" s="175"/>
      <c r="AL2442" s="106"/>
      <c r="AM2442" s="104"/>
      <c r="AN2442" s="104"/>
      <c r="AO2442" s="104"/>
      <c r="AP2442" s="104"/>
      <c r="AQ2442" s="104"/>
      <c r="AR2442" s="104"/>
      <c r="AS2442" s="104"/>
      <c r="AT2442" s="104"/>
      <c r="AU2442" s="104"/>
      <c r="AV2442" s="104"/>
    </row>
    <row r="2443" spans="3:48" x14ac:dyDescent="0.35">
      <c r="C2443" s="176"/>
      <c r="D2443" s="176"/>
      <c r="E2443" s="176"/>
      <c r="F2443" s="176"/>
      <c r="G2443" s="175"/>
      <c r="H2443" s="175"/>
      <c r="I2443" s="175"/>
      <c r="J2443" s="175"/>
      <c r="L2443" s="175"/>
      <c r="T2443" s="176"/>
      <c r="U2443" s="176"/>
      <c r="V2443" s="176"/>
      <c r="W2443" s="176"/>
      <c r="X2443" s="175"/>
      <c r="Y2443" s="175"/>
      <c r="Z2443" s="175"/>
      <c r="AA2443" s="175"/>
      <c r="AC2443" s="175"/>
      <c r="AL2443" s="106"/>
      <c r="AM2443" s="104"/>
      <c r="AN2443" s="104"/>
      <c r="AO2443" s="104"/>
      <c r="AP2443" s="104"/>
      <c r="AQ2443" s="104"/>
      <c r="AR2443" s="104"/>
      <c r="AS2443" s="104"/>
      <c r="AT2443" s="104"/>
      <c r="AU2443" s="104"/>
      <c r="AV2443" s="104"/>
    </row>
    <row r="2444" spans="3:48" x14ac:dyDescent="0.35">
      <c r="C2444" s="176"/>
      <c r="D2444" s="176"/>
      <c r="E2444" s="176"/>
      <c r="F2444" s="176"/>
      <c r="G2444" s="175"/>
      <c r="H2444" s="175"/>
      <c r="I2444" s="175"/>
      <c r="J2444" s="175"/>
      <c r="L2444" s="175"/>
      <c r="T2444" s="176"/>
      <c r="U2444" s="176"/>
      <c r="V2444" s="176"/>
      <c r="W2444" s="176"/>
      <c r="X2444" s="175"/>
      <c r="Y2444" s="175"/>
      <c r="Z2444" s="175"/>
      <c r="AA2444" s="175"/>
      <c r="AC2444" s="175"/>
      <c r="AL2444" s="106"/>
      <c r="AM2444" s="104"/>
      <c r="AN2444" s="104"/>
      <c r="AO2444" s="104"/>
      <c r="AP2444" s="104"/>
      <c r="AQ2444" s="104"/>
      <c r="AR2444" s="104"/>
      <c r="AS2444" s="104"/>
      <c r="AT2444" s="104"/>
      <c r="AU2444" s="104"/>
      <c r="AV2444" s="104"/>
    </row>
    <row r="2445" spans="3:48" x14ac:dyDescent="0.35">
      <c r="C2445" s="176"/>
      <c r="D2445" s="176"/>
      <c r="E2445" s="176"/>
      <c r="F2445" s="176"/>
      <c r="G2445" s="175"/>
      <c r="H2445" s="175"/>
      <c r="I2445" s="175"/>
      <c r="J2445" s="175"/>
      <c r="L2445" s="175"/>
      <c r="T2445" s="176"/>
      <c r="U2445" s="176"/>
      <c r="V2445" s="176"/>
      <c r="W2445" s="176"/>
      <c r="X2445" s="175"/>
      <c r="Y2445" s="175"/>
      <c r="Z2445" s="175"/>
      <c r="AA2445" s="175"/>
      <c r="AC2445" s="175"/>
      <c r="AL2445" s="106"/>
      <c r="AM2445" s="104"/>
      <c r="AN2445" s="104"/>
      <c r="AO2445" s="104"/>
      <c r="AP2445" s="104"/>
      <c r="AQ2445" s="104"/>
      <c r="AR2445" s="104"/>
      <c r="AS2445" s="104"/>
      <c r="AT2445" s="104"/>
      <c r="AU2445" s="104"/>
      <c r="AV2445" s="104"/>
    </row>
    <row r="2446" spans="3:48" x14ac:dyDescent="0.35">
      <c r="C2446" s="176"/>
      <c r="D2446" s="176"/>
      <c r="E2446" s="176"/>
      <c r="F2446" s="176"/>
      <c r="G2446" s="175"/>
      <c r="H2446" s="175"/>
      <c r="I2446" s="175"/>
      <c r="J2446" s="175"/>
      <c r="L2446" s="175"/>
      <c r="T2446" s="176"/>
      <c r="U2446" s="176"/>
      <c r="V2446" s="176"/>
      <c r="W2446" s="176"/>
      <c r="X2446" s="175"/>
      <c r="Y2446" s="175"/>
      <c r="Z2446" s="175"/>
      <c r="AA2446" s="175"/>
      <c r="AC2446" s="175"/>
      <c r="AL2446" s="106"/>
      <c r="AM2446" s="104"/>
      <c r="AN2446" s="104"/>
      <c r="AO2446" s="104"/>
      <c r="AP2446" s="104"/>
      <c r="AQ2446" s="104"/>
      <c r="AR2446" s="104"/>
      <c r="AS2446" s="104"/>
      <c r="AT2446" s="104"/>
      <c r="AU2446" s="104"/>
      <c r="AV2446" s="104"/>
    </row>
    <row r="2447" spans="3:48" x14ac:dyDescent="0.35">
      <c r="C2447" s="176"/>
      <c r="D2447" s="176"/>
      <c r="E2447" s="176"/>
      <c r="F2447" s="176"/>
      <c r="G2447" s="175"/>
      <c r="H2447" s="175"/>
      <c r="I2447" s="175"/>
      <c r="J2447" s="175"/>
      <c r="L2447" s="175"/>
      <c r="T2447" s="176"/>
      <c r="U2447" s="176"/>
      <c r="V2447" s="176"/>
      <c r="W2447" s="176"/>
      <c r="X2447" s="175"/>
      <c r="Y2447" s="175"/>
      <c r="Z2447" s="175"/>
      <c r="AA2447" s="175"/>
      <c r="AC2447" s="175"/>
      <c r="AL2447" s="106"/>
      <c r="AM2447" s="104"/>
      <c r="AN2447" s="104"/>
      <c r="AO2447" s="104"/>
      <c r="AP2447" s="104"/>
      <c r="AQ2447" s="104"/>
      <c r="AR2447" s="104"/>
      <c r="AS2447" s="104"/>
      <c r="AT2447" s="104"/>
      <c r="AU2447" s="104"/>
      <c r="AV2447" s="104"/>
    </row>
    <row r="2448" spans="3:48" x14ac:dyDescent="0.35">
      <c r="C2448" s="176"/>
      <c r="D2448" s="176"/>
      <c r="E2448" s="176"/>
      <c r="F2448" s="176"/>
      <c r="G2448" s="175"/>
      <c r="H2448" s="175"/>
      <c r="I2448" s="175"/>
      <c r="J2448" s="175"/>
      <c r="L2448" s="175"/>
      <c r="T2448" s="176"/>
      <c r="U2448" s="176"/>
      <c r="V2448" s="176"/>
      <c r="W2448" s="176"/>
      <c r="X2448" s="175"/>
      <c r="Y2448" s="175"/>
      <c r="Z2448" s="175"/>
      <c r="AA2448" s="175"/>
      <c r="AC2448" s="175"/>
      <c r="AL2448" s="106"/>
      <c r="AM2448" s="104"/>
      <c r="AN2448" s="104"/>
      <c r="AO2448" s="104"/>
      <c r="AP2448" s="104"/>
      <c r="AQ2448" s="104"/>
      <c r="AR2448" s="104"/>
      <c r="AS2448" s="104"/>
      <c r="AT2448" s="104"/>
      <c r="AU2448" s="104"/>
      <c r="AV2448" s="104"/>
    </row>
    <row r="2449" spans="3:48" x14ac:dyDescent="0.35">
      <c r="C2449" s="176"/>
      <c r="D2449" s="176"/>
      <c r="E2449" s="176"/>
      <c r="F2449" s="176"/>
      <c r="G2449" s="175"/>
      <c r="H2449" s="175"/>
      <c r="I2449" s="175"/>
      <c r="J2449" s="175"/>
      <c r="L2449" s="175"/>
      <c r="T2449" s="176"/>
      <c r="U2449" s="176"/>
      <c r="V2449" s="176"/>
      <c r="W2449" s="176"/>
      <c r="X2449" s="175"/>
      <c r="Y2449" s="175"/>
      <c r="Z2449" s="175"/>
      <c r="AA2449" s="175"/>
      <c r="AC2449" s="175"/>
      <c r="AL2449" s="106"/>
      <c r="AM2449" s="104"/>
      <c r="AN2449" s="104"/>
      <c r="AO2449" s="104"/>
      <c r="AP2449" s="104"/>
      <c r="AQ2449" s="104"/>
      <c r="AR2449" s="104"/>
      <c r="AS2449" s="104"/>
      <c r="AT2449" s="104"/>
      <c r="AU2449" s="104"/>
      <c r="AV2449" s="104"/>
    </row>
    <row r="2450" spans="3:48" x14ac:dyDescent="0.35">
      <c r="C2450" s="176"/>
      <c r="D2450" s="176"/>
      <c r="E2450" s="176"/>
      <c r="F2450" s="176"/>
      <c r="G2450" s="175"/>
      <c r="H2450" s="175"/>
      <c r="I2450" s="175"/>
      <c r="J2450" s="175"/>
      <c r="L2450" s="175"/>
      <c r="T2450" s="176"/>
      <c r="U2450" s="176"/>
      <c r="V2450" s="176"/>
      <c r="W2450" s="176"/>
      <c r="X2450" s="175"/>
      <c r="Y2450" s="175"/>
      <c r="Z2450" s="175"/>
      <c r="AA2450" s="175"/>
      <c r="AC2450" s="175"/>
      <c r="AL2450" s="106"/>
      <c r="AM2450" s="104"/>
      <c r="AN2450" s="104"/>
      <c r="AO2450" s="104"/>
      <c r="AP2450" s="104"/>
      <c r="AQ2450" s="104"/>
      <c r="AR2450" s="104"/>
      <c r="AS2450" s="104"/>
      <c r="AT2450" s="104"/>
      <c r="AU2450" s="104"/>
      <c r="AV2450" s="104"/>
    </row>
    <row r="2451" spans="3:48" x14ac:dyDescent="0.35">
      <c r="C2451" s="176"/>
      <c r="D2451" s="176"/>
      <c r="E2451" s="176"/>
      <c r="F2451" s="176"/>
      <c r="G2451" s="175"/>
      <c r="H2451" s="175"/>
      <c r="I2451" s="175"/>
      <c r="J2451" s="175"/>
      <c r="L2451" s="175"/>
      <c r="T2451" s="176"/>
      <c r="U2451" s="176"/>
      <c r="V2451" s="176"/>
      <c r="W2451" s="176"/>
      <c r="X2451" s="175"/>
      <c r="Y2451" s="175"/>
      <c r="Z2451" s="175"/>
      <c r="AA2451" s="175"/>
      <c r="AC2451" s="175"/>
      <c r="AL2451" s="106"/>
      <c r="AM2451" s="104"/>
      <c r="AN2451" s="104"/>
      <c r="AO2451" s="104"/>
      <c r="AP2451" s="104"/>
      <c r="AQ2451" s="104"/>
      <c r="AR2451" s="104"/>
      <c r="AS2451" s="104"/>
      <c r="AT2451" s="104"/>
      <c r="AU2451" s="104"/>
      <c r="AV2451" s="104"/>
    </row>
    <row r="2452" spans="3:48" x14ac:dyDescent="0.35">
      <c r="C2452" s="176"/>
      <c r="D2452" s="176"/>
      <c r="E2452" s="176"/>
      <c r="F2452" s="176"/>
      <c r="G2452" s="175"/>
      <c r="H2452" s="175"/>
      <c r="I2452" s="175"/>
      <c r="J2452" s="175"/>
      <c r="L2452" s="175"/>
      <c r="T2452" s="176"/>
      <c r="U2452" s="176"/>
      <c r="V2452" s="176"/>
      <c r="W2452" s="176"/>
      <c r="X2452" s="175"/>
      <c r="Y2452" s="175"/>
      <c r="Z2452" s="175"/>
      <c r="AA2452" s="175"/>
      <c r="AC2452" s="175"/>
      <c r="AL2452" s="106"/>
      <c r="AM2452" s="104"/>
      <c r="AN2452" s="104"/>
      <c r="AO2452" s="104"/>
      <c r="AP2452" s="104"/>
      <c r="AQ2452" s="104"/>
      <c r="AR2452" s="104"/>
      <c r="AS2452" s="104"/>
      <c r="AT2452" s="104"/>
      <c r="AU2452" s="104"/>
      <c r="AV2452" s="104"/>
    </row>
    <row r="2453" spans="3:48" x14ac:dyDescent="0.35">
      <c r="C2453" s="176"/>
      <c r="D2453" s="176"/>
      <c r="E2453" s="176"/>
      <c r="F2453" s="176"/>
      <c r="G2453" s="175"/>
      <c r="H2453" s="175"/>
      <c r="I2453" s="175"/>
      <c r="J2453" s="175"/>
      <c r="L2453" s="175"/>
      <c r="T2453" s="176"/>
      <c r="U2453" s="176"/>
      <c r="V2453" s="176"/>
      <c r="W2453" s="176"/>
      <c r="X2453" s="175"/>
      <c r="Y2453" s="175"/>
      <c r="Z2453" s="175"/>
      <c r="AA2453" s="175"/>
      <c r="AC2453" s="175"/>
      <c r="AL2453" s="106"/>
      <c r="AM2453" s="104"/>
      <c r="AN2453" s="104"/>
      <c r="AO2453" s="104"/>
      <c r="AP2453" s="104"/>
      <c r="AQ2453" s="104"/>
      <c r="AR2453" s="104"/>
      <c r="AS2453" s="104"/>
      <c r="AT2453" s="104"/>
      <c r="AU2453" s="104"/>
      <c r="AV2453" s="104"/>
    </row>
    <row r="2454" spans="3:48" x14ac:dyDescent="0.35">
      <c r="C2454" s="176"/>
      <c r="D2454" s="176"/>
      <c r="E2454" s="176"/>
      <c r="F2454" s="176"/>
      <c r="G2454" s="175"/>
      <c r="H2454" s="175"/>
      <c r="I2454" s="175"/>
      <c r="J2454" s="175"/>
      <c r="L2454" s="175"/>
      <c r="T2454" s="176"/>
      <c r="U2454" s="176"/>
      <c r="V2454" s="176"/>
      <c r="W2454" s="176"/>
      <c r="X2454" s="175"/>
      <c r="Y2454" s="175"/>
      <c r="Z2454" s="175"/>
      <c r="AA2454" s="175"/>
      <c r="AC2454" s="175"/>
      <c r="AL2454" s="106"/>
      <c r="AM2454" s="104"/>
      <c r="AN2454" s="104"/>
      <c r="AO2454" s="104"/>
      <c r="AP2454" s="104"/>
      <c r="AQ2454" s="104"/>
      <c r="AR2454" s="104"/>
      <c r="AS2454" s="104"/>
      <c r="AT2454" s="104"/>
      <c r="AU2454" s="104"/>
      <c r="AV2454" s="104"/>
    </row>
    <row r="2455" spans="3:48" x14ac:dyDescent="0.35">
      <c r="C2455" s="176"/>
      <c r="D2455" s="176"/>
      <c r="E2455" s="176"/>
      <c r="F2455" s="176"/>
      <c r="G2455" s="175"/>
      <c r="H2455" s="175"/>
      <c r="I2455" s="175"/>
      <c r="J2455" s="175"/>
      <c r="L2455" s="175"/>
      <c r="T2455" s="176"/>
      <c r="U2455" s="176"/>
      <c r="V2455" s="176"/>
      <c r="W2455" s="176"/>
      <c r="X2455" s="175"/>
      <c r="Y2455" s="175"/>
      <c r="Z2455" s="175"/>
      <c r="AA2455" s="175"/>
      <c r="AC2455" s="175"/>
      <c r="AL2455" s="106"/>
      <c r="AM2455" s="104"/>
      <c r="AN2455" s="104"/>
      <c r="AO2455" s="104"/>
      <c r="AP2455" s="104"/>
      <c r="AQ2455" s="104"/>
      <c r="AR2455" s="104"/>
      <c r="AS2455" s="104"/>
      <c r="AT2455" s="104"/>
      <c r="AU2455" s="104"/>
      <c r="AV2455" s="104"/>
    </row>
    <row r="2456" spans="3:48" x14ac:dyDescent="0.35">
      <c r="C2456" s="176"/>
      <c r="D2456" s="176"/>
      <c r="E2456" s="176"/>
      <c r="F2456" s="176"/>
      <c r="G2456" s="175"/>
      <c r="H2456" s="175"/>
      <c r="I2456" s="175"/>
      <c r="J2456" s="175"/>
      <c r="L2456" s="175"/>
      <c r="T2456" s="176"/>
      <c r="U2456" s="176"/>
      <c r="V2456" s="176"/>
      <c r="W2456" s="176"/>
      <c r="X2456" s="175"/>
      <c r="Y2456" s="175"/>
      <c r="Z2456" s="175"/>
      <c r="AA2456" s="175"/>
      <c r="AC2456" s="175"/>
      <c r="AL2456" s="106"/>
      <c r="AM2456" s="104"/>
      <c r="AN2456" s="104"/>
      <c r="AO2456" s="104"/>
      <c r="AP2456" s="104"/>
      <c r="AQ2456" s="104"/>
      <c r="AR2456" s="104"/>
      <c r="AS2456" s="104"/>
      <c r="AT2456" s="104"/>
      <c r="AU2456" s="104"/>
      <c r="AV2456" s="104"/>
    </row>
    <row r="2457" spans="3:48" x14ac:dyDescent="0.35">
      <c r="C2457" s="176"/>
      <c r="D2457" s="176"/>
      <c r="E2457" s="176"/>
      <c r="F2457" s="176"/>
      <c r="G2457" s="175"/>
      <c r="H2457" s="175"/>
      <c r="I2457" s="175"/>
      <c r="J2457" s="175"/>
      <c r="L2457" s="175"/>
      <c r="T2457" s="176"/>
      <c r="U2457" s="176"/>
      <c r="V2457" s="176"/>
      <c r="W2457" s="176"/>
      <c r="X2457" s="175"/>
      <c r="Y2457" s="175"/>
      <c r="Z2457" s="175"/>
      <c r="AA2457" s="175"/>
      <c r="AC2457" s="175"/>
      <c r="AL2457" s="106"/>
      <c r="AM2457" s="104"/>
      <c r="AN2457" s="104"/>
      <c r="AO2457" s="104"/>
      <c r="AP2457" s="104"/>
      <c r="AQ2457" s="104"/>
      <c r="AR2457" s="104"/>
      <c r="AS2457" s="104"/>
      <c r="AT2457" s="104"/>
      <c r="AU2457" s="104"/>
      <c r="AV2457" s="104"/>
    </row>
    <row r="2458" spans="3:48" x14ac:dyDescent="0.35">
      <c r="C2458" s="176"/>
      <c r="D2458" s="176"/>
      <c r="E2458" s="176"/>
      <c r="F2458" s="176"/>
      <c r="G2458" s="175"/>
      <c r="H2458" s="175"/>
      <c r="I2458" s="175"/>
      <c r="J2458" s="175"/>
      <c r="L2458" s="175"/>
      <c r="T2458" s="176"/>
      <c r="U2458" s="176"/>
      <c r="V2458" s="176"/>
      <c r="W2458" s="176"/>
      <c r="X2458" s="175"/>
      <c r="Y2458" s="175"/>
      <c r="Z2458" s="175"/>
      <c r="AA2458" s="175"/>
      <c r="AC2458" s="175"/>
      <c r="AL2458" s="106"/>
      <c r="AM2458" s="104"/>
      <c r="AN2458" s="104"/>
      <c r="AO2458" s="104"/>
      <c r="AP2458" s="104"/>
      <c r="AQ2458" s="104"/>
      <c r="AR2458" s="104"/>
      <c r="AS2458" s="104"/>
      <c r="AT2458" s="104"/>
      <c r="AU2458" s="104"/>
      <c r="AV2458" s="104"/>
    </row>
    <row r="2459" spans="3:48" x14ac:dyDescent="0.35">
      <c r="C2459" s="176"/>
      <c r="D2459" s="176"/>
      <c r="E2459" s="176"/>
      <c r="F2459" s="176"/>
      <c r="G2459" s="175"/>
      <c r="H2459" s="175"/>
      <c r="I2459" s="175"/>
      <c r="J2459" s="175"/>
      <c r="L2459" s="175"/>
      <c r="T2459" s="176"/>
      <c r="U2459" s="176"/>
      <c r="V2459" s="176"/>
      <c r="W2459" s="176"/>
      <c r="X2459" s="175"/>
      <c r="Y2459" s="175"/>
      <c r="Z2459" s="175"/>
      <c r="AA2459" s="175"/>
      <c r="AC2459" s="175"/>
      <c r="AL2459" s="106"/>
      <c r="AM2459" s="104"/>
      <c r="AN2459" s="104"/>
      <c r="AO2459" s="104"/>
      <c r="AP2459" s="104"/>
      <c r="AQ2459" s="104"/>
      <c r="AR2459" s="104"/>
      <c r="AS2459" s="104"/>
      <c r="AT2459" s="104"/>
      <c r="AU2459" s="104"/>
      <c r="AV2459" s="104"/>
    </row>
    <row r="2460" spans="3:48" x14ac:dyDescent="0.35">
      <c r="C2460" s="176"/>
      <c r="D2460" s="176"/>
      <c r="E2460" s="176"/>
      <c r="F2460" s="176"/>
      <c r="G2460" s="175"/>
      <c r="H2460" s="175"/>
      <c r="I2460" s="175"/>
      <c r="J2460" s="175"/>
      <c r="L2460" s="175"/>
      <c r="T2460" s="176"/>
      <c r="U2460" s="176"/>
      <c r="V2460" s="176"/>
      <c r="W2460" s="176"/>
      <c r="X2460" s="175"/>
      <c r="Y2460" s="175"/>
      <c r="Z2460" s="175"/>
      <c r="AA2460" s="175"/>
      <c r="AC2460" s="175"/>
      <c r="AL2460" s="106"/>
      <c r="AM2460" s="104"/>
      <c r="AN2460" s="104"/>
      <c r="AO2460" s="104"/>
      <c r="AP2460" s="104"/>
      <c r="AQ2460" s="104"/>
      <c r="AR2460" s="104"/>
      <c r="AS2460" s="104"/>
      <c r="AT2460" s="104"/>
      <c r="AU2460" s="104"/>
      <c r="AV2460" s="104"/>
    </row>
    <row r="2461" spans="3:48" x14ac:dyDescent="0.35">
      <c r="C2461" s="176"/>
      <c r="D2461" s="176"/>
      <c r="E2461" s="176"/>
      <c r="F2461" s="176"/>
      <c r="G2461" s="175"/>
      <c r="H2461" s="175"/>
      <c r="I2461" s="175"/>
      <c r="J2461" s="175"/>
      <c r="L2461" s="175"/>
      <c r="T2461" s="176"/>
      <c r="U2461" s="176"/>
      <c r="V2461" s="176"/>
      <c r="W2461" s="176"/>
      <c r="X2461" s="175"/>
      <c r="Y2461" s="175"/>
      <c r="Z2461" s="175"/>
      <c r="AA2461" s="175"/>
      <c r="AC2461" s="175"/>
      <c r="AL2461" s="106"/>
      <c r="AM2461" s="104"/>
      <c r="AN2461" s="104"/>
      <c r="AO2461" s="104"/>
      <c r="AP2461" s="104"/>
      <c r="AQ2461" s="104"/>
      <c r="AR2461" s="104"/>
      <c r="AS2461" s="104"/>
      <c r="AT2461" s="104"/>
      <c r="AU2461" s="104"/>
      <c r="AV2461" s="104"/>
    </row>
    <row r="2462" spans="3:48" x14ac:dyDescent="0.35">
      <c r="C2462" s="176"/>
      <c r="D2462" s="176"/>
      <c r="E2462" s="176"/>
      <c r="F2462" s="176"/>
      <c r="G2462" s="175"/>
      <c r="H2462" s="175"/>
      <c r="I2462" s="175"/>
      <c r="J2462" s="175"/>
      <c r="L2462" s="175"/>
      <c r="T2462" s="176"/>
      <c r="U2462" s="176"/>
      <c r="V2462" s="176"/>
      <c r="W2462" s="176"/>
      <c r="X2462" s="175"/>
      <c r="Y2462" s="175"/>
      <c r="Z2462" s="175"/>
      <c r="AA2462" s="175"/>
      <c r="AC2462" s="175"/>
      <c r="AL2462" s="106"/>
      <c r="AM2462" s="104"/>
      <c r="AN2462" s="104"/>
      <c r="AO2462" s="104"/>
      <c r="AP2462" s="104"/>
      <c r="AQ2462" s="104"/>
      <c r="AR2462" s="104"/>
      <c r="AS2462" s="104"/>
      <c r="AT2462" s="104"/>
      <c r="AU2462" s="104"/>
      <c r="AV2462" s="104"/>
    </row>
    <row r="2463" spans="3:48" x14ac:dyDescent="0.35">
      <c r="C2463" s="176"/>
      <c r="D2463" s="176"/>
      <c r="E2463" s="176"/>
      <c r="F2463" s="176"/>
      <c r="G2463" s="175"/>
      <c r="H2463" s="175"/>
      <c r="I2463" s="175"/>
      <c r="J2463" s="175"/>
      <c r="L2463" s="175"/>
      <c r="T2463" s="176"/>
      <c r="U2463" s="176"/>
      <c r="V2463" s="176"/>
      <c r="W2463" s="176"/>
      <c r="X2463" s="175"/>
      <c r="Y2463" s="175"/>
      <c r="Z2463" s="175"/>
      <c r="AA2463" s="175"/>
      <c r="AC2463" s="175"/>
      <c r="AL2463" s="106"/>
      <c r="AM2463" s="104"/>
      <c r="AN2463" s="104"/>
      <c r="AO2463" s="104"/>
      <c r="AP2463" s="104"/>
      <c r="AQ2463" s="104"/>
      <c r="AR2463" s="104"/>
      <c r="AS2463" s="104"/>
      <c r="AT2463" s="104"/>
      <c r="AU2463" s="104"/>
      <c r="AV2463" s="104"/>
    </row>
    <row r="2464" spans="3:48" x14ac:dyDescent="0.35">
      <c r="C2464" s="176"/>
      <c r="D2464" s="176"/>
      <c r="E2464" s="176"/>
      <c r="F2464" s="176"/>
      <c r="G2464" s="175"/>
      <c r="H2464" s="175"/>
      <c r="I2464" s="175"/>
      <c r="J2464" s="175"/>
      <c r="L2464" s="175"/>
      <c r="T2464" s="176"/>
      <c r="U2464" s="176"/>
      <c r="V2464" s="176"/>
      <c r="W2464" s="176"/>
      <c r="X2464" s="175"/>
      <c r="Y2464" s="175"/>
      <c r="Z2464" s="175"/>
      <c r="AA2464" s="175"/>
      <c r="AC2464" s="175"/>
      <c r="AL2464" s="106"/>
      <c r="AM2464" s="104"/>
      <c r="AN2464" s="104"/>
      <c r="AO2464" s="104"/>
      <c r="AP2464" s="104"/>
      <c r="AQ2464" s="104"/>
      <c r="AR2464" s="104"/>
      <c r="AS2464" s="104"/>
      <c r="AT2464" s="104"/>
      <c r="AU2464" s="104"/>
      <c r="AV2464" s="104"/>
    </row>
    <row r="2465" spans="3:48" x14ac:dyDescent="0.35">
      <c r="C2465" s="176"/>
      <c r="D2465" s="176"/>
      <c r="E2465" s="176"/>
      <c r="F2465" s="176"/>
      <c r="G2465" s="175"/>
      <c r="H2465" s="175"/>
      <c r="I2465" s="175"/>
      <c r="J2465" s="175"/>
      <c r="L2465" s="175"/>
      <c r="T2465" s="176"/>
      <c r="U2465" s="176"/>
      <c r="V2465" s="176"/>
      <c r="W2465" s="176"/>
      <c r="X2465" s="175"/>
      <c r="Y2465" s="175"/>
      <c r="Z2465" s="175"/>
      <c r="AA2465" s="175"/>
      <c r="AC2465" s="175"/>
      <c r="AL2465" s="106"/>
      <c r="AM2465" s="104"/>
      <c r="AN2465" s="104"/>
      <c r="AO2465" s="104"/>
      <c r="AP2465" s="104"/>
      <c r="AQ2465" s="104"/>
      <c r="AR2465" s="104"/>
      <c r="AS2465" s="104"/>
      <c r="AT2465" s="104"/>
      <c r="AU2465" s="104"/>
      <c r="AV2465" s="104"/>
    </row>
    <row r="2466" spans="3:48" x14ac:dyDescent="0.35">
      <c r="C2466" s="176"/>
      <c r="D2466" s="176"/>
      <c r="E2466" s="176"/>
      <c r="F2466" s="176"/>
      <c r="G2466" s="175"/>
      <c r="H2466" s="175"/>
      <c r="I2466" s="175"/>
      <c r="J2466" s="175"/>
      <c r="L2466" s="175"/>
      <c r="T2466" s="176"/>
      <c r="U2466" s="176"/>
      <c r="V2466" s="176"/>
      <c r="W2466" s="176"/>
      <c r="X2466" s="175"/>
      <c r="Y2466" s="175"/>
      <c r="Z2466" s="175"/>
      <c r="AA2466" s="175"/>
      <c r="AC2466" s="175"/>
      <c r="AL2466" s="106"/>
      <c r="AM2466" s="104"/>
      <c r="AN2466" s="104"/>
      <c r="AO2466" s="104"/>
      <c r="AP2466" s="104"/>
      <c r="AQ2466" s="104"/>
      <c r="AR2466" s="104"/>
      <c r="AS2466" s="104"/>
      <c r="AT2466" s="104"/>
      <c r="AU2466" s="104"/>
      <c r="AV2466" s="104"/>
    </row>
    <row r="2467" spans="3:48" x14ac:dyDescent="0.35">
      <c r="C2467" s="176"/>
      <c r="D2467" s="176"/>
      <c r="E2467" s="176"/>
      <c r="F2467" s="176"/>
      <c r="G2467" s="175"/>
      <c r="H2467" s="175"/>
      <c r="I2467" s="175"/>
      <c r="J2467" s="175"/>
      <c r="L2467" s="175"/>
      <c r="T2467" s="176"/>
      <c r="U2467" s="176"/>
      <c r="V2467" s="176"/>
      <c r="W2467" s="176"/>
      <c r="X2467" s="175"/>
      <c r="Y2467" s="175"/>
      <c r="Z2467" s="175"/>
      <c r="AA2467" s="175"/>
      <c r="AC2467" s="175"/>
      <c r="AL2467" s="106"/>
      <c r="AM2467" s="104"/>
      <c r="AN2467" s="104"/>
      <c r="AO2467" s="104"/>
      <c r="AP2467" s="104"/>
      <c r="AQ2467" s="104"/>
      <c r="AR2467" s="104"/>
      <c r="AS2467" s="104"/>
      <c r="AT2467" s="104"/>
      <c r="AU2467" s="104"/>
      <c r="AV2467" s="104"/>
    </row>
    <row r="2468" spans="3:48" x14ac:dyDescent="0.35">
      <c r="C2468" s="176"/>
      <c r="D2468" s="176"/>
      <c r="E2468" s="176"/>
      <c r="F2468" s="176"/>
      <c r="G2468" s="175"/>
      <c r="H2468" s="175"/>
      <c r="I2468" s="175"/>
      <c r="J2468" s="175"/>
      <c r="L2468" s="175"/>
      <c r="T2468" s="176"/>
      <c r="U2468" s="176"/>
      <c r="V2468" s="176"/>
      <c r="W2468" s="176"/>
      <c r="X2468" s="175"/>
      <c r="Y2468" s="175"/>
      <c r="Z2468" s="175"/>
      <c r="AA2468" s="175"/>
      <c r="AC2468" s="175"/>
      <c r="AL2468" s="106"/>
      <c r="AM2468" s="104"/>
      <c r="AN2468" s="104"/>
      <c r="AO2468" s="104"/>
      <c r="AP2468" s="104"/>
      <c r="AQ2468" s="104"/>
      <c r="AR2468" s="104"/>
      <c r="AS2468" s="104"/>
      <c r="AT2468" s="104"/>
      <c r="AU2468" s="104"/>
      <c r="AV2468" s="104"/>
    </row>
    <row r="2469" spans="3:48" x14ac:dyDescent="0.35">
      <c r="C2469" s="176"/>
      <c r="D2469" s="176"/>
      <c r="E2469" s="176"/>
      <c r="F2469" s="176"/>
      <c r="G2469" s="175"/>
      <c r="H2469" s="175"/>
      <c r="I2469" s="175"/>
      <c r="J2469" s="175"/>
      <c r="L2469" s="175"/>
      <c r="T2469" s="176"/>
      <c r="U2469" s="176"/>
      <c r="V2469" s="176"/>
      <c r="W2469" s="176"/>
      <c r="X2469" s="175"/>
      <c r="Y2469" s="175"/>
      <c r="Z2469" s="175"/>
      <c r="AA2469" s="175"/>
      <c r="AC2469" s="175"/>
      <c r="AL2469" s="106"/>
      <c r="AM2469" s="104"/>
      <c r="AN2469" s="104"/>
      <c r="AO2469" s="104"/>
      <c r="AP2469" s="104"/>
      <c r="AQ2469" s="104"/>
      <c r="AR2469" s="104"/>
      <c r="AS2469" s="104"/>
      <c r="AT2469" s="104"/>
      <c r="AU2469" s="104"/>
      <c r="AV2469" s="104"/>
    </row>
    <row r="2470" spans="3:48" x14ac:dyDescent="0.35">
      <c r="C2470" s="176"/>
      <c r="D2470" s="176"/>
      <c r="E2470" s="176"/>
      <c r="F2470" s="176"/>
      <c r="G2470" s="175"/>
      <c r="H2470" s="175"/>
      <c r="I2470" s="175"/>
      <c r="J2470" s="175"/>
      <c r="L2470" s="175"/>
      <c r="T2470" s="176"/>
      <c r="U2470" s="176"/>
      <c r="V2470" s="176"/>
      <c r="W2470" s="176"/>
      <c r="X2470" s="175"/>
      <c r="Y2470" s="175"/>
      <c r="Z2470" s="175"/>
      <c r="AA2470" s="175"/>
      <c r="AC2470" s="175"/>
      <c r="AL2470" s="106"/>
      <c r="AM2470" s="104"/>
      <c r="AN2470" s="104"/>
      <c r="AO2470" s="104"/>
      <c r="AP2470" s="104"/>
      <c r="AQ2470" s="104"/>
      <c r="AR2470" s="104"/>
      <c r="AS2470" s="104"/>
      <c r="AT2470" s="104"/>
      <c r="AU2470" s="104"/>
      <c r="AV2470" s="104"/>
    </row>
    <row r="2471" spans="3:48" x14ac:dyDescent="0.35">
      <c r="C2471" s="176"/>
      <c r="D2471" s="176"/>
      <c r="E2471" s="176"/>
      <c r="F2471" s="176"/>
      <c r="G2471" s="175"/>
      <c r="H2471" s="175"/>
      <c r="I2471" s="175"/>
      <c r="J2471" s="175"/>
      <c r="L2471" s="175"/>
      <c r="T2471" s="176"/>
      <c r="U2471" s="176"/>
      <c r="V2471" s="176"/>
      <c r="W2471" s="176"/>
      <c r="X2471" s="175"/>
      <c r="Y2471" s="175"/>
      <c r="Z2471" s="175"/>
      <c r="AA2471" s="175"/>
      <c r="AC2471" s="175"/>
      <c r="AL2471" s="106"/>
      <c r="AM2471" s="104"/>
      <c r="AN2471" s="104"/>
      <c r="AO2471" s="104"/>
      <c r="AP2471" s="104"/>
      <c r="AQ2471" s="104"/>
      <c r="AR2471" s="104"/>
      <c r="AS2471" s="104"/>
      <c r="AT2471" s="104"/>
      <c r="AU2471" s="104"/>
      <c r="AV2471" s="104"/>
    </row>
    <row r="2472" spans="3:48" x14ac:dyDescent="0.35">
      <c r="C2472" s="176"/>
      <c r="D2472" s="176"/>
      <c r="E2472" s="176"/>
      <c r="F2472" s="176"/>
      <c r="G2472" s="175"/>
      <c r="H2472" s="175"/>
      <c r="I2472" s="175"/>
      <c r="J2472" s="175"/>
      <c r="L2472" s="175"/>
      <c r="T2472" s="176"/>
      <c r="U2472" s="176"/>
      <c r="V2472" s="176"/>
      <c r="W2472" s="176"/>
      <c r="X2472" s="175"/>
      <c r="Y2472" s="175"/>
      <c r="Z2472" s="175"/>
      <c r="AA2472" s="175"/>
      <c r="AC2472" s="175"/>
      <c r="AL2472" s="106"/>
      <c r="AM2472" s="104"/>
      <c r="AN2472" s="104"/>
      <c r="AO2472" s="104"/>
      <c r="AP2472" s="104"/>
      <c r="AQ2472" s="104"/>
      <c r="AR2472" s="104"/>
      <c r="AS2472" s="104"/>
      <c r="AT2472" s="104"/>
      <c r="AU2472" s="104"/>
      <c r="AV2472" s="104"/>
    </row>
    <row r="2473" spans="3:48" x14ac:dyDescent="0.35">
      <c r="C2473" s="176"/>
      <c r="D2473" s="176"/>
      <c r="E2473" s="176"/>
      <c r="F2473" s="176"/>
      <c r="G2473" s="175"/>
      <c r="H2473" s="175"/>
      <c r="I2473" s="175"/>
      <c r="J2473" s="175"/>
      <c r="L2473" s="175"/>
      <c r="T2473" s="176"/>
      <c r="U2473" s="176"/>
      <c r="V2473" s="176"/>
      <c r="W2473" s="176"/>
      <c r="X2473" s="175"/>
      <c r="Y2473" s="175"/>
      <c r="Z2473" s="175"/>
      <c r="AA2473" s="175"/>
      <c r="AC2473" s="175"/>
      <c r="AL2473" s="106"/>
      <c r="AM2473" s="104"/>
      <c r="AN2473" s="104"/>
      <c r="AO2473" s="104"/>
      <c r="AP2473" s="104"/>
      <c r="AQ2473" s="104"/>
      <c r="AR2473" s="104"/>
      <c r="AS2473" s="104"/>
      <c r="AT2473" s="104"/>
      <c r="AU2473" s="104"/>
      <c r="AV2473" s="104"/>
    </row>
    <row r="2474" spans="3:48" x14ac:dyDescent="0.35">
      <c r="C2474" s="176"/>
      <c r="D2474" s="176"/>
      <c r="E2474" s="176"/>
      <c r="F2474" s="176"/>
      <c r="G2474" s="175"/>
      <c r="H2474" s="175"/>
      <c r="I2474" s="175"/>
      <c r="J2474" s="175"/>
      <c r="L2474" s="175"/>
      <c r="T2474" s="176"/>
      <c r="U2474" s="176"/>
      <c r="V2474" s="176"/>
      <c r="W2474" s="176"/>
      <c r="X2474" s="175"/>
      <c r="Y2474" s="175"/>
      <c r="Z2474" s="175"/>
      <c r="AA2474" s="175"/>
      <c r="AC2474" s="175"/>
      <c r="AL2474" s="106"/>
      <c r="AM2474" s="104"/>
      <c r="AN2474" s="104"/>
      <c r="AO2474" s="104"/>
      <c r="AP2474" s="104"/>
      <c r="AQ2474" s="104"/>
      <c r="AR2474" s="104"/>
      <c r="AS2474" s="104"/>
      <c r="AT2474" s="104"/>
      <c r="AU2474" s="104"/>
      <c r="AV2474" s="104"/>
    </row>
    <row r="2475" spans="3:48" x14ac:dyDescent="0.35">
      <c r="C2475" s="176"/>
      <c r="D2475" s="176"/>
      <c r="E2475" s="176"/>
      <c r="F2475" s="176"/>
      <c r="G2475" s="175"/>
      <c r="H2475" s="175"/>
      <c r="I2475" s="175"/>
      <c r="J2475" s="175"/>
      <c r="L2475" s="175"/>
      <c r="T2475" s="176"/>
      <c r="U2475" s="176"/>
      <c r="V2475" s="176"/>
      <c r="W2475" s="176"/>
      <c r="X2475" s="175"/>
      <c r="Y2475" s="175"/>
      <c r="Z2475" s="175"/>
      <c r="AA2475" s="175"/>
      <c r="AC2475" s="175"/>
      <c r="AL2475" s="106"/>
      <c r="AM2475" s="104"/>
      <c r="AN2475" s="104"/>
      <c r="AO2475" s="104"/>
      <c r="AP2475" s="104"/>
      <c r="AQ2475" s="104"/>
      <c r="AR2475" s="104"/>
      <c r="AS2475" s="104"/>
      <c r="AT2475" s="104"/>
      <c r="AU2475" s="104"/>
      <c r="AV2475" s="104"/>
    </row>
    <row r="2476" spans="3:48" x14ac:dyDescent="0.35">
      <c r="C2476" s="176"/>
      <c r="D2476" s="176"/>
      <c r="E2476" s="176"/>
      <c r="F2476" s="176"/>
      <c r="G2476" s="175"/>
      <c r="H2476" s="175"/>
      <c r="I2476" s="175"/>
      <c r="J2476" s="175"/>
      <c r="L2476" s="175"/>
      <c r="T2476" s="176"/>
      <c r="U2476" s="176"/>
      <c r="V2476" s="176"/>
      <c r="W2476" s="176"/>
      <c r="X2476" s="175"/>
      <c r="Y2476" s="175"/>
      <c r="Z2476" s="175"/>
      <c r="AA2476" s="175"/>
      <c r="AC2476" s="175"/>
      <c r="AL2476" s="106"/>
      <c r="AM2476" s="104"/>
      <c r="AN2476" s="104"/>
      <c r="AO2476" s="104"/>
      <c r="AP2476" s="104"/>
      <c r="AQ2476" s="104"/>
      <c r="AR2476" s="104"/>
      <c r="AS2476" s="104"/>
      <c r="AT2476" s="104"/>
      <c r="AU2476" s="104"/>
      <c r="AV2476" s="104"/>
    </row>
    <row r="2477" spans="3:48" x14ac:dyDescent="0.35">
      <c r="C2477" s="176"/>
      <c r="D2477" s="176"/>
      <c r="E2477" s="176"/>
      <c r="F2477" s="176"/>
      <c r="G2477" s="175"/>
      <c r="H2477" s="175"/>
      <c r="I2477" s="175"/>
      <c r="J2477" s="175"/>
      <c r="L2477" s="175"/>
      <c r="T2477" s="176"/>
      <c r="U2477" s="176"/>
      <c r="V2477" s="176"/>
      <c r="W2477" s="176"/>
      <c r="X2477" s="175"/>
      <c r="Y2477" s="175"/>
      <c r="Z2477" s="175"/>
      <c r="AA2477" s="175"/>
      <c r="AC2477" s="175"/>
      <c r="AL2477" s="106"/>
      <c r="AM2477" s="104"/>
      <c r="AN2477" s="104"/>
      <c r="AO2477" s="104"/>
      <c r="AP2477" s="104"/>
      <c r="AQ2477" s="104"/>
      <c r="AR2477" s="104"/>
      <c r="AS2477" s="104"/>
      <c r="AT2477" s="104"/>
      <c r="AU2477" s="104"/>
      <c r="AV2477" s="104"/>
    </row>
    <row r="2478" spans="3:48" x14ac:dyDescent="0.35">
      <c r="C2478" s="176"/>
      <c r="D2478" s="176"/>
      <c r="E2478" s="176"/>
      <c r="F2478" s="176"/>
      <c r="G2478" s="175"/>
      <c r="H2478" s="175"/>
      <c r="I2478" s="175"/>
      <c r="J2478" s="175"/>
      <c r="L2478" s="175"/>
      <c r="T2478" s="176"/>
      <c r="U2478" s="176"/>
      <c r="V2478" s="176"/>
      <c r="W2478" s="176"/>
      <c r="X2478" s="175"/>
      <c r="Y2478" s="175"/>
      <c r="Z2478" s="175"/>
      <c r="AA2478" s="175"/>
      <c r="AC2478" s="175"/>
      <c r="AL2478" s="106"/>
      <c r="AM2478" s="104"/>
      <c r="AN2478" s="104"/>
      <c r="AO2478" s="104"/>
      <c r="AP2478" s="104"/>
      <c r="AQ2478" s="104"/>
      <c r="AR2478" s="104"/>
      <c r="AS2478" s="104"/>
      <c r="AT2478" s="104"/>
      <c r="AU2478" s="104"/>
      <c r="AV2478" s="104"/>
    </row>
    <row r="2479" spans="3:48" x14ac:dyDescent="0.35">
      <c r="C2479" s="176"/>
      <c r="D2479" s="176"/>
      <c r="E2479" s="176"/>
      <c r="F2479" s="176"/>
      <c r="G2479" s="175"/>
      <c r="H2479" s="175"/>
      <c r="I2479" s="175"/>
      <c r="J2479" s="175"/>
      <c r="L2479" s="175"/>
      <c r="T2479" s="176"/>
      <c r="U2479" s="176"/>
      <c r="V2479" s="176"/>
      <c r="W2479" s="176"/>
      <c r="X2479" s="175"/>
      <c r="Y2479" s="175"/>
      <c r="Z2479" s="175"/>
      <c r="AA2479" s="175"/>
      <c r="AC2479" s="175"/>
      <c r="AL2479" s="106"/>
      <c r="AM2479" s="104"/>
      <c r="AN2479" s="104"/>
      <c r="AO2479" s="104"/>
      <c r="AP2479" s="104"/>
      <c r="AQ2479" s="104"/>
      <c r="AR2479" s="104"/>
      <c r="AS2479" s="104"/>
      <c r="AT2479" s="104"/>
      <c r="AU2479" s="104"/>
      <c r="AV2479" s="104"/>
    </row>
    <row r="2480" spans="3:48" x14ac:dyDescent="0.35">
      <c r="C2480" s="176"/>
      <c r="D2480" s="176"/>
      <c r="E2480" s="176"/>
      <c r="F2480" s="176"/>
      <c r="G2480" s="175"/>
      <c r="H2480" s="175"/>
      <c r="I2480" s="175"/>
      <c r="J2480" s="175"/>
      <c r="L2480" s="175"/>
      <c r="T2480" s="176"/>
      <c r="U2480" s="176"/>
      <c r="V2480" s="176"/>
      <c r="W2480" s="176"/>
      <c r="X2480" s="175"/>
      <c r="Y2480" s="175"/>
      <c r="Z2480" s="175"/>
      <c r="AA2480" s="175"/>
      <c r="AC2480" s="175"/>
      <c r="AL2480" s="106"/>
      <c r="AM2480" s="104"/>
      <c r="AN2480" s="104"/>
      <c r="AO2480" s="104"/>
      <c r="AP2480" s="104"/>
      <c r="AQ2480" s="104"/>
      <c r="AR2480" s="104"/>
      <c r="AS2480" s="104"/>
      <c r="AT2480" s="104"/>
      <c r="AU2480" s="104"/>
      <c r="AV2480" s="104"/>
    </row>
    <row r="2481" spans="3:48" x14ac:dyDescent="0.35">
      <c r="C2481" s="176"/>
      <c r="D2481" s="176"/>
      <c r="E2481" s="176"/>
      <c r="F2481" s="176"/>
      <c r="G2481" s="175"/>
      <c r="H2481" s="175"/>
      <c r="I2481" s="175"/>
      <c r="J2481" s="175"/>
      <c r="L2481" s="175"/>
      <c r="T2481" s="176"/>
      <c r="U2481" s="176"/>
      <c r="V2481" s="176"/>
      <c r="W2481" s="176"/>
      <c r="X2481" s="175"/>
      <c r="Y2481" s="175"/>
      <c r="Z2481" s="175"/>
      <c r="AA2481" s="175"/>
      <c r="AC2481" s="175"/>
      <c r="AL2481" s="106"/>
      <c r="AM2481" s="104"/>
      <c r="AN2481" s="104"/>
      <c r="AO2481" s="104"/>
      <c r="AP2481" s="104"/>
      <c r="AQ2481" s="104"/>
      <c r="AR2481" s="104"/>
      <c r="AS2481" s="104"/>
      <c r="AT2481" s="104"/>
      <c r="AU2481" s="104"/>
      <c r="AV2481" s="104"/>
    </row>
    <row r="2482" spans="3:48" x14ac:dyDescent="0.35">
      <c r="C2482" s="176"/>
      <c r="D2482" s="176"/>
      <c r="E2482" s="176"/>
      <c r="F2482" s="176"/>
      <c r="G2482" s="175"/>
      <c r="H2482" s="175"/>
      <c r="I2482" s="175"/>
      <c r="J2482" s="175"/>
      <c r="L2482" s="175"/>
      <c r="T2482" s="176"/>
      <c r="U2482" s="176"/>
      <c r="V2482" s="176"/>
      <c r="W2482" s="176"/>
      <c r="X2482" s="175"/>
      <c r="Y2482" s="175"/>
      <c r="Z2482" s="175"/>
      <c r="AA2482" s="175"/>
      <c r="AC2482" s="175"/>
      <c r="AL2482" s="106"/>
      <c r="AM2482" s="104"/>
      <c r="AN2482" s="104"/>
      <c r="AO2482" s="104"/>
      <c r="AP2482" s="104"/>
      <c r="AQ2482" s="104"/>
      <c r="AR2482" s="104"/>
      <c r="AS2482" s="104"/>
      <c r="AT2482" s="104"/>
      <c r="AU2482" s="104"/>
      <c r="AV2482" s="104"/>
    </row>
    <row r="2483" spans="3:48" x14ac:dyDescent="0.35">
      <c r="C2483" s="176"/>
      <c r="D2483" s="176"/>
      <c r="E2483" s="176"/>
      <c r="F2483" s="176"/>
      <c r="G2483" s="175"/>
      <c r="H2483" s="175"/>
      <c r="I2483" s="175"/>
      <c r="J2483" s="175"/>
      <c r="L2483" s="175"/>
      <c r="T2483" s="176"/>
      <c r="U2483" s="176"/>
      <c r="V2483" s="176"/>
      <c r="W2483" s="176"/>
      <c r="X2483" s="175"/>
      <c r="Y2483" s="175"/>
      <c r="Z2483" s="175"/>
      <c r="AA2483" s="175"/>
      <c r="AC2483" s="175"/>
      <c r="AL2483" s="106"/>
      <c r="AM2483" s="104"/>
      <c r="AN2483" s="104"/>
      <c r="AO2483" s="104"/>
      <c r="AP2483" s="104"/>
      <c r="AQ2483" s="104"/>
      <c r="AR2483" s="104"/>
      <c r="AS2483" s="104"/>
      <c r="AT2483" s="104"/>
      <c r="AU2483" s="104"/>
      <c r="AV2483" s="104"/>
    </row>
    <row r="2484" spans="3:48" x14ac:dyDescent="0.35">
      <c r="C2484" s="176"/>
      <c r="D2484" s="176"/>
      <c r="E2484" s="176"/>
      <c r="F2484" s="176"/>
      <c r="G2484" s="175"/>
      <c r="H2484" s="175"/>
      <c r="I2484" s="175"/>
      <c r="J2484" s="175"/>
      <c r="L2484" s="175"/>
      <c r="T2484" s="176"/>
      <c r="U2484" s="176"/>
      <c r="V2484" s="176"/>
      <c r="W2484" s="176"/>
      <c r="X2484" s="175"/>
      <c r="Y2484" s="175"/>
      <c r="Z2484" s="175"/>
      <c r="AA2484" s="175"/>
      <c r="AC2484" s="175"/>
      <c r="AL2484" s="106"/>
      <c r="AM2484" s="104"/>
      <c r="AN2484" s="104"/>
      <c r="AO2484" s="104"/>
      <c r="AP2484" s="104"/>
      <c r="AQ2484" s="104"/>
      <c r="AR2484" s="104"/>
      <c r="AS2484" s="104"/>
      <c r="AT2484" s="104"/>
      <c r="AU2484" s="104"/>
      <c r="AV2484" s="104"/>
    </row>
    <row r="2485" spans="3:48" x14ac:dyDescent="0.35">
      <c r="C2485" s="176"/>
      <c r="D2485" s="176"/>
      <c r="E2485" s="176"/>
      <c r="F2485" s="176"/>
      <c r="G2485" s="175"/>
      <c r="H2485" s="175"/>
      <c r="I2485" s="175"/>
      <c r="J2485" s="175"/>
      <c r="L2485" s="175"/>
      <c r="T2485" s="176"/>
      <c r="U2485" s="176"/>
      <c r="V2485" s="176"/>
      <c r="W2485" s="176"/>
      <c r="X2485" s="175"/>
      <c r="Y2485" s="175"/>
      <c r="Z2485" s="175"/>
      <c r="AA2485" s="175"/>
      <c r="AC2485" s="175"/>
      <c r="AL2485" s="106"/>
      <c r="AM2485" s="104"/>
      <c r="AN2485" s="104"/>
      <c r="AO2485" s="104"/>
      <c r="AP2485" s="104"/>
      <c r="AQ2485" s="104"/>
      <c r="AR2485" s="104"/>
      <c r="AS2485" s="104"/>
      <c r="AT2485" s="104"/>
      <c r="AU2485" s="104"/>
      <c r="AV2485" s="104"/>
    </row>
    <row r="2486" spans="3:48" x14ac:dyDescent="0.35">
      <c r="C2486" s="176"/>
      <c r="D2486" s="176"/>
      <c r="E2486" s="176"/>
      <c r="F2486" s="176"/>
      <c r="G2486" s="175"/>
      <c r="H2486" s="175"/>
      <c r="I2486" s="175"/>
      <c r="J2486" s="175"/>
      <c r="L2486" s="175"/>
      <c r="T2486" s="176"/>
      <c r="U2486" s="176"/>
      <c r="V2486" s="176"/>
      <c r="W2486" s="176"/>
      <c r="X2486" s="175"/>
      <c r="Y2486" s="175"/>
      <c r="Z2486" s="175"/>
      <c r="AA2486" s="175"/>
      <c r="AC2486" s="175"/>
      <c r="AL2486" s="106"/>
      <c r="AM2486" s="104"/>
      <c r="AN2486" s="104"/>
      <c r="AO2486" s="104"/>
      <c r="AP2486" s="104"/>
      <c r="AQ2486" s="104"/>
      <c r="AR2486" s="104"/>
      <c r="AS2486" s="104"/>
      <c r="AT2486" s="104"/>
      <c r="AU2486" s="104"/>
      <c r="AV2486" s="104"/>
    </row>
    <row r="2487" spans="3:48" x14ac:dyDescent="0.35">
      <c r="C2487" s="176"/>
      <c r="D2487" s="176"/>
      <c r="E2487" s="176"/>
      <c r="F2487" s="176"/>
      <c r="G2487" s="175"/>
      <c r="H2487" s="175"/>
      <c r="I2487" s="175"/>
      <c r="J2487" s="175"/>
      <c r="L2487" s="175"/>
      <c r="T2487" s="176"/>
      <c r="U2487" s="176"/>
      <c r="V2487" s="176"/>
      <c r="W2487" s="176"/>
      <c r="X2487" s="175"/>
      <c r="Y2487" s="175"/>
      <c r="Z2487" s="175"/>
      <c r="AA2487" s="175"/>
      <c r="AC2487" s="175"/>
      <c r="AL2487" s="106"/>
      <c r="AM2487" s="104"/>
      <c r="AN2487" s="104"/>
      <c r="AO2487" s="104"/>
      <c r="AP2487" s="104"/>
      <c r="AQ2487" s="104"/>
      <c r="AR2487" s="104"/>
      <c r="AS2487" s="104"/>
      <c r="AT2487" s="104"/>
      <c r="AU2487" s="104"/>
      <c r="AV2487" s="104"/>
    </row>
    <row r="2488" spans="3:48" x14ac:dyDescent="0.35">
      <c r="C2488" s="176"/>
      <c r="D2488" s="176"/>
      <c r="E2488" s="176"/>
      <c r="F2488" s="176"/>
      <c r="G2488" s="175"/>
      <c r="H2488" s="175"/>
      <c r="I2488" s="175"/>
      <c r="J2488" s="175"/>
      <c r="L2488" s="175"/>
      <c r="T2488" s="176"/>
      <c r="U2488" s="176"/>
      <c r="V2488" s="176"/>
      <c r="W2488" s="176"/>
      <c r="X2488" s="175"/>
      <c r="Y2488" s="175"/>
      <c r="Z2488" s="175"/>
      <c r="AA2488" s="175"/>
      <c r="AC2488" s="175"/>
      <c r="AL2488" s="106"/>
      <c r="AM2488" s="104"/>
      <c r="AN2488" s="104"/>
      <c r="AO2488" s="104"/>
      <c r="AP2488" s="104"/>
      <c r="AQ2488" s="104"/>
      <c r="AR2488" s="104"/>
      <c r="AS2488" s="104"/>
      <c r="AT2488" s="104"/>
      <c r="AU2488" s="104"/>
      <c r="AV2488" s="104"/>
    </row>
    <row r="2489" spans="3:48" x14ac:dyDescent="0.35">
      <c r="C2489" s="176"/>
      <c r="D2489" s="176"/>
      <c r="E2489" s="176"/>
      <c r="F2489" s="176"/>
      <c r="G2489" s="175"/>
      <c r="H2489" s="175"/>
      <c r="I2489" s="175"/>
      <c r="J2489" s="175"/>
      <c r="L2489" s="175"/>
      <c r="T2489" s="176"/>
      <c r="U2489" s="176"/>
      <c r="V2489" s="176"/>
      <c r="W2489" s="176"/>
      <c r="X2489" s="175"/>
      <c r="Y2489" s="175"/>
      <c r="Z2489" s="175"/>
      <c r="AA2489" s="175"/>
      <c r="AC2489" s="175"/>
      <c r="AL2489" s="106"/>
      <c r="AM2489" s="104"/>
      <c r="AN2489" s="104"/>
      <c r="AO2489" s="104"/>
      <c r="AP2489" s="104"/>
      <c r="AQ2489" s="104"/>
      <c r="AR2489" s="104"/>
      <c r="AS2489" s="104"/>
      <c r="AT2489" s="104"/>
      <c r="AU2489" s="104"/>
      <c r="AV2489" s="104"/>
    </row>
    <row r="2490" spans="3:48" x14ac:dyDescent="0.35">
      <c r="C2490" s="176"/>
      <c r="D2490" s="176"/>
      <c r="E2490" s="176"/>
      <c r="F2490" s="176"/>
      <c r="G2490" s="175"/>
      <c r="H2490" s="175"/>
      <c r="I2490" s="175"/>
      <c r="J2490" s="175"/>
      <c r="L2490" s="175"/>
      <c r="T2490" s="176"/>
      <c r="U2490" s="176"/>
      <c r="V2490" s="176"/>
      <c r="W2490" s="176"/>
      <c r="X2490" s="175"/>
      <c r="Y2490" s="175"/>
      <c r="Z2490" s="175"/>
      <c r="AA2490" s="175"/>
      <c r="AC2490" s="175"/>
      <c r="AL2490" s="106"/>
      <c r="AM2490" s="104"/>
      <c r="AN2490" s="104"/>
      <c r="AO2490" s="104"/>
      <c r="AP2490" s="104"/>
      <c r="AQ2490" s="104"/>
      <c r="AR2490" s="104"/>
      <c r="AS2490" s="104"/>
      <c r="AT2490" s="104"/>
      <c r="AU2490" s="104"/>
      <c r="AV2490" s="104"/>
    </row>
    <row r="2491" spans="3:48" x14ac:dyDescent="0.35">
      <c r="C2491" s="176"/>
      <c r="D2491" s="176"/>
      <c r="E2491" s="176"/>
      <c r="F2491" s="176"/>
      <c r="G2491" s="175"/>
      <c r="H2491" s="175"/>
      <c r="I2491" s="175"/>
      <c r="J2491" s="175"/>
      <c r="L2491" s="175"/>
      <c r="T2491" s="176"/>
      <c r="U2491" s="176"/>
      <c r="V2491" s="176"/>
      <c r="W2491" s="176"/>
      <c r="X2491" s="175"/>
      <c r="Y2491" s="175"/>
      <c r="Z2491" s="175"/>
      <c r="AA2491" s="175"/>
      <c r="AC2491" s="175"/>
      <c r="AL2491" s="106"/>
      <c r="AM2491" s="104"/>
      <c r="AN2491" s="104"/>
      <c r="AO2491" s="104"/>
      <c r="AP2491" s="104"/>
      <c r="AQ2491" s="104"/>
      <c r="AR2491" s="104"/>
      <c r="AS2491" s="104"/>
      <c r="AT2491" s="104"/>
      <c r="AU2491" s="104"/>
      <c r="AV2491" s="104"/>
    </row>
    <row r="2492" spans="3:48" x14ac:dyDescent="0.35">
      <c r="C2492" s="176"/>
      <c r="D2492" s="176"/>
      <c r="E2492" s="176"/>
      <c r="F2492" s="176"/>
      <c r="G2492" s="175"/>
      <c r="H2492" s="175"/>
      <c r="I2492" s="175"/>
      <c r="J2492" s="175"/>
      <c r="L2492" s="175"/>
      <c r="T2492" s="176"/>
      <c r="U2492" s="176"/>
      <c r="V2492" s="176"/>
      <c r="W2492" s="176"/>
      <c r="X2492" s="175"/>
      <c r="Y2492" s="175"/>
      <c r="Z2492" s="175"/>
      <c r="AA2492" s="175"/>
      <c r="AC2492" s="175"/>
      <c r="AL2492" s="106"/>
      <c r="AM2492" s="104"/>
      <c r="AN2492" s="104"/>
      <c r="AO2492" s="104"/>
      <c r="AP2492" s="104"/>
      <c r="AQ2492" s="104"/>
      <c r="AR2492" s="104"/>
      <c r="AS2492" s="104"/>
      <c r="AT2492" s="104"/>
      <c r="AU2492" s="104"/>
      <c r="AV2492" s="104"/>
    </row>
    <row r="2493" spans="3:48" x14ac:dyDescent="0.35">
      <c r="C2493" s="176"/>
      <c r="D2493" s="176"/>
      <c r="E2493" s="176"/>
      <c r="F2493" s="176"/>
      <c r="G2493" s="175"/>
      <c r="H2493" s="175"/>
      <c r="I2493" s="175"/>
      <c r="J2493" s="175"/>
      <c r="L2493" s="175"/>
      <c r="T2493" s="176"/>
      <c r="U2493" s="176"/>
      <c r="V2493" s="176"/>
      <c r="W2493" s="176"/>
      <c r="X2493" s="175"/>
      <c r="Y2493" s="175"/>
      <c r="Z2493" s="175"/>
      <c r="AA2493" s="175"/>
      <c r="AC2493" s="175"/>
      <c r="AL2493" s="106"/>
      <c r="AM2493" s="104"/>
      <c r="AN2493" s="104"/>
      <c r="AO2493" s="104"/>
      <c r="AP2493" s="104"/>
      <c r="AQ2493" s="104"/>
      <c r="AR2493" s="104"/>
      <c r="AS2493" s="104"/>
      <c r="AT2493" s="104"/>
      <c r="AU2493" s="104"/>
      <c r="AV2493" s="104"/>
    </row>
    <row r="2494" spans="3:48" x14ac:dyDescent="0.35">
      <c r="C2494" s="176"/>
      <c r="D2494" s="176"/>
      <c r="E2494" s="176"/>
      <c r="F2494" s="176"/>
      <c r="G2494" s="175"/>
      <c r="H2494" s="175"/>
      <c r="I2494" s="175"/>
      <c r="J2494" s="175"/>
      <c r="L2494" s="175"/>
      <c r="T2494" s="176"/>
      <c r="U2494" s="176"/>
      <c r="V2494" s="176"/>
      <c r="W2494" s="176"/>
      <c r="X2494" s="175"/>
      <c r="Y2494" s="175"/>
      <c r="Z2494" s="175"/>
      <c r="AA2494" s="175"/>
      <c r="AC2494" s="175"/>
      <c r="AL2494" s="106"/>
      <c r="AM2494" s="104"/>
      <c r="AN2494" s="104"/>
      <c r="AO2494" s="104"/>
      <c r="AP2494" s="104"/>
      <c r="AQ2494" s="104"/>
      <c r="AR2494" s="104"/>
      <c r="AS2494" s="104"/>
      <c r="AT2494" s="104"/>
      <c r="AU2494" s="104"/>
      <c r="AV2494" s="104"/>
    </row>
    <row r="2495" spans="3:48" x14ac:dyDescent="0.35">
      <c r="C2495" s="176"/>
      <c r="D2495" s="176"/>
      <c r="E2495" s="176"/>
      <c r="F2495" s="176"/>
      <c r="G2495" s="175"/>
      <c r="H2495" s="175"/>
      <c r="I2495" s="175"/>
      <c r="J2495" s="175"/>
      <c r="L2495" s="175"/>
      <c r="T2495" s="176"/>
      <c r="U2495" s="176"/>
      <c r="V2495" s="176"/>
      <c r="W2495" s="176"/>
      <c r="X2495" s="175"/>
      <c r="Y2495" s="175"/>
      <c r="Z2495" s="175"/>
      <c r="AA2495" s="175"/>
      <c r="AC2495" s="175"/>
      <c r="AL2495" s="106"/>
      <c r="AM2495" s="104"/>
      <c r="AN2495" s="104"/>
      <c r="AO2495" s="104"/>
      <c r="AP2495" s="104"/>
      <c r="AQ2495" s="104"/>
      <c r="AR2495" s="104"/>
      <c r="AS2495" s="104"/>
      <c r="AT2495" s="104"/>
      <c r="AU2495" s="104"/>
      <c r="AV2495" s="104"/>
    </row>
    <row r="2496" spans="3:48" x14ac:dyDescent="0.35">
      <c r="C2496" s="176"/>
      <c r="D2496" s="176"/>
      <c r="E2496" s="176"/>
      <c r="F2496" s="176"/>
      <c r="G2496" s="175"/>
      <c r="H2496" s="175"/>
      <c r="I2496" s="175"/>
      <c r="J2496" s="175"/>
      <c r="L2496" s="175"/>
      <c r="T2496" s="176"/>
      <c r="U2496" s="176"/>
      <c r="V2496" s="176"/>
      <c r="W2496" s="176"/>
      <c r="X2496" s="175"/>
      <c r="Y2496" s="175"/>
      <c r="Z2496" s="175"/>
      <c r="AA2496" s="175"/>
      <c r="AC2496" s="175"/>
      <c r="AL2496" s="106"/>
      <c r="AM2496" s="104"/>
      <c r="AN2496" s="104"/>
      <c r="AO2496" s="104"/>
      <c r="AP2496" s="104"/>
      <c r="AQ2496" s="104"/>
      <c r="AR2496" s="104"/>
      <c r="AS2496" s="104"/>
      <c r="AT2496" s="104"/>
      <c r="AU2496" s="104"/>
      <c r="AV2496" s="104"/>
    </row>
    <row r="2497" spans="3:48" x14ac:dyDescent="0.35">
      <c r="C2497" s="176"/>
      <c r="D2497" s="176"/>
      <c r="E2497" s="176"/>
      <c r="F2497" s="176"/>
      <c r="G2497" s="175"/>
      <c r="H2497" s="175"/>
      <c r="I2497" s="175"/>
      <c r="J2497" s="175"/>
      <c r="L2497" s="175"/>
      <c r="T2497" s="176"/>
      <c r="U2497" s="176"/>
      <c r="V2497" s="176"/>
      <c r="W2497" s="176"/>
      <c r="X2497" s="175"/>
      <c r="Y2497" s="175"/>
      <c r="Z2497" s="175"/>
      <c r="AA2497" s="175"/>
      <c r="AC2497" s="175"/>
      <c r="AL2497" s="106"/>
      <c r="AM2497" s="104"/>
      <c r="AN2497" s="104"/>
      <c r="AO2497" s="104"/>
      <c r="AP2497" s="104"/>
      <c r="AQ2497" s="104"/>
      <c r="AR2497" s="104"/>
      <c r="AS2497" s="104"/>
      <c r="AT2497" s="104"/>
      <c r="AU2497" s="104"/>
      <c r="AV2497" s="104"/>
    </row>
    <row r="2498" spans="3:48" x14ac:dyDescent="0.35">
      <c r="C2498" s="176"/>
      <c r="D2498" s="176"/>
      <c r="E2498" s="176"/>
      <c r="F2498" s="176"/>
      <c r="G2498" s="175"/>
      <c r="H2498" s="175"/>
      <c r="I2498" s="175"/>
      <c r="J2498" s="175"/>
      <c r="L2498" s="175"/>
      <c r="T2498" s="176"/>
      <c r="U2498" s="176"/>
      <c r="V2498" s="176"/>
      <c r="W2498" s="176"/>
      <c r="X2498" s="175"/>
      <c r="Y2498" s="175"/>
      <c r="Z2498" s="175"/>
      <c r="AA2498" s="175"/>
      <c r="AC2498" s="175"/>
      <c r="AL2498" s="106"/>
      <c r="AM2498" s="104"/>
      <c r="AN2498" s="104"/>
      <c r="AO2498" s="104"/>
      <c r="AP2498" s="104"/>
      <c r="AQ2498" s="104"/>
      <c r="AR2498" s="104"/>
      <c r="AS2498" s="104"/>
      <c r="AT2498" s="104"/>
      <c r="AU2498" s="104"/>
      <c r="AV2498" s="104"/>
    </row>
    <row r="2499" spans="3:48" x14ac:dyDescent="0.35">
      <c r="C2499" s="176"/>
      <c r="D2499" s="176"/>
      <c r="E2499" s="176"/>
      <c r="F2499" s="176"/>
      <c r="G2499" s="175"/>
      <c r="H2499" s="175"/>
      <c r="I2499" s="175"/>
      <c r="J2499" s="175"/>
      <c r="L2499" s="175"/>
      <c r="T2499" s="176"/>
      <c r="U2499" s="176"/>
      <c r="V2499" s="176"/>
      <c r="W2499" s="176"/>
      <c r="X2499" s="175"/>
      <c r="Y2499" s="175"/>
      <c r="Z2499" s="175"/>
      <c r="AA2499" s="175"/>
      <c r="AC2499" s="175"/>
      <c r="AL2499" s="106"/>
      <c r="AM2499" s="104"/>
      <c r="AN2499" s="104"/>
      <c r="AO2499" s="104"/>
      <c r="AP2499" s="104"/>
      <c r="AQ2499" s="104"/>
      <c r="AR2499" s="104"/>
      <c r="AS2499" s="104"/>
      <c r="AT2499" s="104"/>
      <c r="AU2499" s="104"/>
      <c r="AV2499" s="104"/>
    </row>
    <row r="2500" spans="3:48" x14ac:dyDescent="0.35">
      <c r="C2500" s="176"/>
      <c r="D2500" s="176"/>
      <c r="E2500" s="176"/>
      <c r="F2500" s="176"/>
      <c r="G2500" s="175"/>
      <c r="H2500" s="175"/>
      <c r="I2500" s="175"/>
      <c r="J2500" s="175"/>
      <c r="L2500" s="175"/>
      <c r="T2500" s="176"/>
      <c r="U2500" s="176"/>
      <c r="V2500" s="176"/>
      <c r="W2500" s="176"/>
      <c r="X2500" s="175"/>
      <c r="Y2500" s="175"/>
      <c r="Z2500" s="175"/>
      <c r="AA2500" s="175"/>
      <c r="AC2500" s="175"/>
      <c r="AL2500" s="106"/>
      <c r="AM2500" s="104"/>
      <c r="AN2500" s="104"/>
      <c r="AO2500" s="104"/>
      <c r="AP2500" s="104"/>
      <c r="AQ2500" s="104"/>
      <c r="AR2500" s="104"/>
      <c r="AS2500" s="104"/>
      <c r="AT2500" s="104"/>
      <c r="AU2500" s="104"/>
      <c r="AV2500" s="104"/>
    </row>
    <row r="2501" spans="3:48" x14ac:dyDescent="0.35">
      <c r="C2501" s="176"/>
      <c r="D2501" s="176"/>
      <c r="E2501" s="176"/>
      <c r="F2501" s="176"/>
      <c r="G2501" s="175"/>
      <c r="H2501" s="175"/>
      <c r="I2501" s="175"/>
      <c r="J2501" s="175"/>
      <c r="L2501" s="175"/>
      <c r="T2501" s="176"/>
      <c r="U2501" s="176"/>
      <c r="V2501" s="176"/>
      <c r="W2501" s="176"/>
      <c r="X2501" s="175"/>
      <c r="Y2501" s="175"/>
      <c r="Z2501" s="175"/>
      <c r="AA2501" s="175"/>
      <c r="AC2501" s="175"/>
      <c r="AL2501" s="106"/>
      <c r="AM2501" s="104"/>
      <c r="AN2501" s="104"/>
      <c r="AO2501" s="104"/>
      <c r="AP2501" s="104"/>
      <c r="AQ2501" s="104"/>
      <c r="AR2501" s="104"/>
      <c r="AS2501" s="104"/>
      <c r="AT2501" s="104"/>
      <c r="AU2501" s="104"/>
      <c r="AV2501" s="104"/>
    </row>
    <row r="2502" spans="3:48" x14ac:dyDescent="0.35">
      <c r="C2502" s="176"/>
      <c r="D2502" s="176"/>
      <c r="E2502" s="176"/>
      <c r="F2502" s="176"/>
      <c r="G2502" s="175"/>
      <c r="H2502" s="175"/>
      <c r="I2502" s="175"/>
      <c r="J2502" s="175"/>
      <c r="L2502" s="175"/>
      <c r="T2502" s="176"/>
      <c r="U2502" s="176"/>
      <c r="V2502" s="176"/>
      <c r="W2502" s="176"/>
      <c r="X2502" s="175"/>
      <c r="Y2502" s="175"/>
      <c r="Z2502" s="175"/>
      <c r="AA2502" s="175"/>
      <c r="AC2502" s="175"/>
      <c r="AL2502" s="106"/>
      <c r="AM2502" s="104"/>
      <c r="AN2502" s="104"/>
      <c r="AO2502" s="104"/>
      <c r="AP2502" s="104"/>
      <c r="AQ2502" s="104"/>
      <c r="AR2502" s="104"/>
      <c r="AS2502" s="104"/>
      <c r="AT2502" s="104"/>
      <c r="AU2502" s="104"/>
      <c r="AV2502" s="104"/>
    </row>
    <row r="2503" spans="3:48" x14ac:dyDescent="0.35">
      <c r="C2503" s="176"/>
      <c r="D2503" s="176"/>
      <c r="E2503" s="176"/>
      <c r="F2503" s="176"/>
      <c r="G2503" s="175"/>
      <c r="H2503" s="175"/>
      <c r="I2503" s="175"/>
      <c r="J2503" s="175"/>
      <c r="L2503" s="175"/>
      <c r="T2503" s="176"/>
      <c r="U2503" s="176"/>
      <c r="V2503" s="176"/>
      <c r="W2503" s="176"/>
      <c r="X2503" s="175"/>
      <c r="Y2503" s="175"/>
      <c r="Z2503" s="175"/>
      <c r="AA2503" s="175"/>
      <c r="AC2503" s="175"/>
      <c r="AL2503" s="106"/>
      <c r="AM2503" s="104"/>
      <c r="AN2503" s="104"/>
      <c r="AO2503" s="104"/>
      <c r="AP2503" s="104"/>
      <c r="AQ2503" s="104"/>
      <c r="AR2503" s="104"/>
      <c r="AS2503" s="104"/>
      <c r="AT2503" s="104"/>
      <c r="AU2503" s="104"/>
      <c r="AV2503" s="104"/>
    </row>
    <row r="2504" spans="3:48" x14ac:dyDescent="0.35">
      <c r="C2504" s="176"/>
      <c r="D2504" s="176"/>
      <c r="E2504" s="176"/>
      <c r="F2504" s="176"/>
      <c r="G2504" s="175"/>
      <c r="H2504" s="175"/>
      <c r="I2504" s="175"/>
      <c r="J2504" s="175"/>
      <c r="L2504" s="175"/>
      <c r="T2504" s="176"/>
      <c r="U2504" s="176"/>
      <c r="V2504" s="176"/>
      <c r="W2504" s="176"/>
      <c r="X2504" s="175"/>
      <c r="Y2504" s="175"/>
      <c r="Z2504" s="175"/>
      <c r="AA2504" s="175"/>
      <c r="AC2504" s="175"/>
      <c r="AL2504" s="106"/>
      <c r="AM2504" s="104"/>
      <c r="AN2504" s="104"/>
      <c r="AO2504" s="104"/>
      <c r="AP2504" s="104"/>
      <c r="AQ2504" s="104"/>
      <c r="AR2504" s="104"/>
      <c r="AS2504" s="104"/>
      <c r="AT2504" s="104"/>
      <c r="AU2504" s="104"/>
      <c r="AV2504" s="104"/>
    </row>
    <row r="2505" spans="3:48" x14ac:dyDescent="0.35">
      <c r="C2505" s="176"/>
      <c r="D2505" s="176"/>
      <c r="E2505" s="176"/>
      <c r="F2505" s="176"/>
      <c r="G2505" s="175"/>
      <c r="H2505" s="175"/>
      <c r="I2505" s="175"/>
      <c r="J2505" s="175"/>
      <c r="L2505" s="175"/>
      <c r="T2505" s="176"/>
      <c r="U2505" s="176"/>
      <c r="V2505" s="176"/>
      <c r="W2505" s="176"/>
      <c r="X2505" s="175"/>
      <c r="Y2505" s="175"/>
      <c r="Z2505" s="175"/>
      <c r="AA2505" s="175"/>
      <c r="AC2505" s="175"/>
      <c r="AL2505" s="106"/>
      <c r="AM2505" s="104"/>
      <c r="AN2505" s="104"/>
      <c r="AO2505" s="104"/>
      <c r="AP2505" s="104"/>
      <c r="AQ2505" s="104"/>
      <c r="AR2505" s="104"/>
      <c r="AS2505" s="104"/>
      <c r="AT2505" s="104"/>
      <c r="AU2505" s="104"/>
      <c r="AV2505" s="104"/>
    </row>
    <row r="2506" spans="3:48" x14ac:dyDescent="0.35">
      <c r="C2506" s="176"/>
      <c r="D2506" s="176"/>
      <c r="E2506" s="176"/>
      <c r="F2506" s="176"/>
      <c r="G2506" s="175"/>
      <c r="H2506" s="175"/>
      <c r="I2506" s="175"/>
      <c r="J2506" s="175"/>
      <c r="L2506" s="175"/>
      <c r="T2506" s="176"/>
      <c r="U2506" s="176"/>
      <c r="V2506" s="176"/>
      <c r="W2506" s="176"/>
      <c r="X2506" s="175"/>
      <c r="Y2506" s="175"/>
      <c r="Z2506" s="175"/>
      <c r="AA2506" s="175"/>
      <c r="AC2506" s="175"/>
      <c r="AL2506" s="106"/>
      <c r="AM2506" s="104"/>
      <c r="AN2506" s="104"/>
      <c r="AO2506" s="104"/>
      <c r="AP2506" s="104"/>
      <c r="AQ2506" s="104"/>
      <c r="AR2506" s="104"/>
      <c r="AS2506" s="104"/>
      <c r="AT2506" s="104"/>
      <c r="AU2506" s="104"/>
      <c r="AV2506" s="104"/>
    </row>
    <row r="2507" spans="3:48" x14ac:dyDescent="0.35">
      <c r="C2507" s="176"/>
      <c r="D2507" s="176"/>
      <c r="E2507" s="176"/>
      <c r="F2507" s="176"/>
      <c r="G2507" s="175"/>
      <c r="H2507" s="175"/>
      <c r="I2507" s="175"/>
      <c r="J2507" s="175"/>
      <c r="L2507" s="175"/>
      <c r="T2507" s="176"/>
      <c r="U2507" s="176"/>
      <c r="V2507" s="176"/>
      <c r="W2507" s="176"/>
      <c r="X2507" s="175"/>
      <c r="Y2507" s="175"/>
      <c r="Z2507" s="175"/>
      <c r="AA2507" s="175"/>
      <c r="AC2507" s="175"/>
      <c r="AL2507" s="106"/>
      <c r="AM2507" s="104"/>
      <c r="AN2507" s="104"/>
      <c r="AO2507" s="104"/>
      <c r="AP2507" s="104"/>
      <c r="AQ2507" s="104"/>
      <c r="AR2507" s="104"/>
      <c r="AS2507" s="104"/>
      <c r="AT2507" s="104"/>
      <c r="AU2507" s="104"/>
      <c r="AV2507" s="104"/>
    </row>
    <row r="2508" spans="3:48" x14ac:dyDescent="0.35">
      <c r="C2508" s="176"/>
      <c r="D2508" s="176"/>
      <c r="E2508" s="176"/>
      <c r="F2508" s="176"/>
      <c r="G2508" s="175"/>
      <c r="H2508" s="175"/>
      <c r="I2508" s="175"/>
      <c r="J2508" s="175"/>
      <c r="L2508" s="175"/>
      <c r="T2508" s="176"/>
      <c r="U2508" s="176"/>
      <c r="V2508" s="176"/>
      <c r="W2508" s="176"/>
      <c r="X2508" s="175"/>
      <c r="Y2508" s="175"/>
      <c r="Z2508" s="175"/>
      <c r="AA2508" s="175"/>
      <c r="AC2508" s="175"/>
      <c r="AL2508" s="106"/>
      <c r="AM2508" s="104"/>
      <c r="AN2508" s="104"/>
      <c r="AO2508" s="104"/>
      <c r="AP2508" s="104"/>
      <c r="AQ2508" s="104"/>
      <c r="AR2508" s="104"/>
      <c r="AS2508" s="104"/>
      <c r="AT2508" s="104"/>
      <c r="AU2508" s="104"/>
      <c r="AV2508" s="104"/>
    </row>
    <row r="2509" spans="3:48" x14ac:dyDescent="0.35">
      <c r="C2509" s="176"/>
      <c r="D2509" s="176"/>
      <c r="E2509" s="176"/>
      <c r="F2509" s="176"/>
      <c r="G2509" s="175"/>
      <c r="H2509" s="175"/>
      <c r="I2509" s="175"/>
      <c r="J2509" s="175"/>
      <c r="L2509" s="175"/>
      <c r="T2509" s="176"/>
      <c r="U2509" s="176"/>
      <c r="V2509" s="176"/>
      <c r="W2509" s="176"/>
      <c r="X2509" s="175"/>
      <c r="Y2509" s="175"/>
      <c r="Z2509" s="175"/>
      <c r="AA2509" s="175"/>
      <c r="AC2509" s="175"/>
      <c r="AL2509" s="106"/>
      <c r="AM2509" s="104"/>
      <c r="AN2509" s="104"/>
      <c r="AO2509" s="104"/>
      <c r="AP2509" s="104"/>
      <c r="AQ2509" s="104"/>
      <c r="AR2509" s="104"/>
      <c r="AS2509" s="104"/>
      <c r="AT2509" s="104"/>
      <c r="AU2509" s="104"/>
      <c r="AV2509" s="104"/>
    </row>
    <row r="2510" spans="3:48" x14ac:dyDescent="0.35">
      <c r="C2510" s="176"/>
      <c r="D2510" s="176"/>
      <c r="E2510" s="176"/>
      <c r="F2510" s="176"/>
      <c r="G2510" s="175"/>
      <c r="H2510" s="175"/>
      <c r="I2510" s="175"/>
      <c r="J2510" s="175"/>
      <c r="L2510" s="175"/>
      <c r="T2510" s="176"/>
      <c r="U2510" s="176"/>
      <c r="V2510" s="176"/>
      <c r="W2510" s="176"/>
      <c r="X2510" s="175"/>
      <c r="Y2510" s="175"/>
      <c r="Z2510" s="175"/>
      <c r="AA2510" s="175"/>
      <c r="AC2510" s="175"/>
      <c r="AL2510" s="106"/>
      <c r="AM2510" s="104"/>
      <c r="AN2510" s="104"/>
      <c r="AO2510" s="104"/>
      <c r="AP2510" s="104"/>
      <c r="AQ2510" s="104"/>
      <c r="AR2510" s="104"/>
      <c r="AS2510" s="104"/>
      <c r="AT2510" s="104"/>
      <c r="AU2510" s="104"/>
      <c r="AV2510" s="104"/>
    </row>
    <row r="2511" spans="3:48" x14ac:dyDescent="0.35">
      <c r="C2511" s="176"/>
      <c r="D2511" s="176"/>
      <c r="E2511" s="176"/>
      <c r="F2511" s="176"/>
      <c r="G2511" s="175"/>
      <c r="H2511" s="175"/>
      <c r="I2511" s="175"/>
      <c r="J2511" s="175"/>
      <c r="L2511" s="175"/>
      <c r="T2511" s="176"/>
      <c r="U2511" s="176"/>
      <c r="V2511" s="176"/>
      <c r="W2511" s="176"/>
      <c r="X2511" s="175"/>
      <c r="Y2511" s="175"/>
      <c r="Z2511" s="175"/>
      <c r="AA2511" s="175"/>
      <c r="AC2511" s="175"/>
      <c r="AL2511" s="106"/>
      <c r="AM2511" s="104"/>
      <c r="AN2511" s="104"/>
      <c r="AO2511" s="104"/>
      <c r="AP2511" s="104"/>
      <c r="AQ2511" s="104"/>
      <c r="AR2511" s="104"/>
      <c r="AS2511" s="104"/>
      <c r="AT2511" s="104"/>
      <c r="AU2511" s="104"/>
      <c r="AV2511" s="104"/>
    </row>
    <row r="2512" spans="3:48" x14ac:dyDescent="0.35">
      <c r="C2512" s="176"/>
      <c r="D2512" s="176"/>
      <c r="E2512" s="176"/>
      <c r="F2512" s="176"/>
      <c r="G2512" s="175"/>
      <c r="H2512" s="175"/>
      <c r="I2512" s="175"/>
      <c r="J2512" s="175"/>
      <c r="L2512" s="175"/>
      <c r="T2512" s="176"/>
      <c r="U2512" s="176"/>
      <c r="V2512" s="176"/>
      <c r="W2512" s="176"/>
      <c r="X2512" s="175"/>
      <c r="Y2512" s="175"/>
      <c r="Z2512" s="175"/>
      <c r="AA2512" s="175"/>
      <c r="AC2512" s="175"/>
      <c r="AL2512" s="106"/>
      <c r="AM2512" s="104"/>
      <c r="AN2512" s="104"/>
      <c r="AO2512" s="104"/>
      <c r="AP2512" s="104"/>
      <c r="AQ2512" s="104"/>
      <c r="AR2512" s="104"/>
      <c r="AS2512" s="104"/>
      <c r="AT2512" s="104"/>
      <c r="AU2512" s="104"/>
      <c r="AV2512" s="104"/>
    </row>
    <row r="2513" spans="3:48" x14ac:dyDescent="0.35">
      <c r="C2513" s="176"/>
      <c r="D2513" s="176"/>
      <c r="E2513" s="176"/>
      <c r="F2513" s="176"/>
      <c r="G2513" s="175"/>
      <c r="H2513" s="175"/>
      <c r="I2513" s="175"/>
      <c r="J2513" s="175"/>
      <c r="L2513" s="175"/>
      <c r="T2513" s="176"/>
      <c r="U2513" s="176"/>
      <c r="V2513" s="176"/>
      <c r="W2513" s="176"/>
      <c r="X2513" s="175"/>
      <c r="Y2513" s="175"/>
      <c r="Z2513" s="175"/>
      <c r="AA2513" s="175"/>
      <c r="AC2513" s="175"/>
      <c r="AL2513" s="106"/>
      <c r="AM2513" s="104"/>
      <c r="AN2513" s="104"/>
      <c r="AO2513" s="104"/>
      <c r="AP2513" s="104"/>
      <c r="AQ2513" s="104"/>
      <c r="AR2513" s="104"/>
      <c r="AS2513" s="104"/>
      <c r="AT2513" s="104"/>
      <c r="AU2513" s="104"/>
      <c r="AV2513" s="104"/>
    </row>
    <row r="2514" spans="3:48" x14ac:dyDescent="0.35">
      <c r="C2514" s="176"/>
      <c r="D2514" s="176"/>
      <c r="E2514" s="176"/>
      <c r="F2514" s="176"/>
      <c r="G2514" s="175"/>
      <c r="H2514" s="175"/>
      <c r="I2514" s="175"/>
      <c r="J2514" s="175"/>
      <c r="L2514" s="175"/>
      <c r="T2514" s="176"/>
      <c r="U2514" s="176"/>
      <c r="V2514" s="176"/>
      <c r="W2514" s="176"/>
      <c r="X2514" s="175"/>
      <c r="Y2514" s="175"/>
      <c r="Z2514" s="175"/>
      <c r="AA2514" s="175"/>
      <c r="AC2514" s="175"/>
      <c r="AL2514" s="106"/>
      <c r="AM2514" s="104"/>
      <c r="AN2514" s="104"/>
      <c r="AO2514" s="104"/>
      <c r="AP2514" s="104"/>
      <c r="AQ2514" s="104"/>
      <c r="AR2514" s="104"/>
      <c r="AS2514" s="104"/>
      <c r="AT2514" s="104"/>
      <c r="AU2514" s="104"/>
      <c r="AV2514" s="104"/>
    </row>
    <row r="2515" spans="3:48" x14ac:dyDescent="0.35">
      <c r="C2515" s="176"/>
      <c r="D2515" s="176"/>
      <c r="E2515" s="176"/>
      <c r="F2515" s="176"/>
      <c r="G2515" s="175"/>
      <c r="H2515" s="175"/>
      <c r="I2515" s="175"/>
      <c r="J2515" s="175"/>
      <c r="L2515" s="175"/>
      <c r="T2515" s="176"/>
      <c r="U2515" s="176"/>
      <c r="V2515" s="176"/>
      <c r="W2515" s="176"/>
      <c r="X2515" s="175"/>
      <c r="Y2515" s="175"/>
      <c r="Z2515" s="175"/>
      <c r="AA2515" s="175"/>
      <c r="AC2515" s="175"/>
      <c r="AL2515" s="106"/>
      <c r="AM2515" s="104"/>
      <c r="AN2515" s="104"/>
      <c r="AO2515" s="104"/>
      <c r="AP2515" s="104"/>
      <c r="AQ2515" s="104"/>
      <c r="AR2515" s="104"/>
      <c r="AS2515" s="104"/>
      <c r="AT2515" s="104"/>
      <c r="AU2515" s="104"/>
      <c r="AV2515" s="104"/>
    </row>
    <row r="2516" spans="3:48" x14ac:dyDescent="0.35">
      <c r="C2516" s="176"/>
      <c r="D2516" s="176"/>
      <c r="E2516" s="176"/>
      <c r="F2516" s="176"/>
      <c r="G2516" s="175"/>
      <c r="H2516" s="175"/>
      <c r="I2516" s="175"/>
      <c r="J2516" s="175"/>
      <c r="L2516" s="175"/>
      <c r="T2516" s="176"/>
      <c r="U2516" s="176"/>
      <c r="V2516" s="176"/>
      <c r="W2516" s="176"/>
      <c r="X2516" s="175"/>
      <c r="Y2516" s="175"/>
      <c r="Z2516" s="175"/>
      <c r="AA2516" s="175"/>
      <c r="AC2516" s="175"/>
      <c r="AL2516" s="106"/>
      <c r="AM2516" s="104"/>
      <c r="AN2516" s="104"/>
      <c r="AO2516" s="104"/>
      <c r="AP2516" s="104"/>
      <c r="AQ2516" s="104"/>
      <c r="AR2516" s="104"/>
      <c r="AS2516" s="104"/>
      <c r="AT2516" s="104"/>
      <c r="AU2516" s="104"/>
      <c r="AV2516" s="104"/>
    </row>
    <row r="2517" spans="3:48" x14ac:dyDescent="0.35">
      <c r="C2517" s="176"/>
      <c r="D2517" s="176"/>
      <c r="E2517" s="176"/>
      <c r="F2517" s="176"/>
      <c r="G2517" s="175"/>
      <c r="H2517" s="175"/>
      <c r="I2517" s="175"/>
      <c r="J2517" s="175"/>
      <c r="L2517" s="175"/>
      <c r="T2517" s="176"/>
      <c r="U2517" s="176"/>
      <c r="V2517" s="176"/>
      <c r="W2517" s="176"/>
      <c r="X2517" s="175"/>
      <c r="Y2517" s="175"/>
      <c r="Z2517" s="175"/>
      <c r="AA2517" s="175"/>
      <c r="AC2517" s="175"/>
      <c r="AL2517" s="106"/>
      <c r="AM2517" s="104"/>
      <c r="AN2517" s="104"/>
      <c r="AO2517" s="104"/>
      <c r="AP2517" s="104"/>
      <c r="AQ2517" s="104"/>
      <c r="AR2517" s="104"/>
      <c r="AS2517" s="104"/>
      <c r="AT2517" s="104"/>
      <c r="AU2517" s="104"/>
      <c r="AV2517" s="104"/>
    </row>
    <row r="2518" spans="3:48" x14ac:dyDescent="0.35">
      <c r="C2518" s="176"/>
      <c r="D2518" s="176"/>
      <c r="E2518" s="176"/>
      <c r="F2518" s="176"/>
      <c r="G2518" s="175"/>
      <c r="H2518" s="175"/>
      <c r="I2518" s="175"/>
      <c r="J2518" s="175"/>
      <c r="L2518" s="175"/>
      <c r="T2518" s="176"/>
      <c r="U2518" s="176"/>
      <c r="V2518" s="176"/>
      <c r="W2518" s="176"/>
      <c r="X2518" s="175"/>
      <c r="Y2518" s="175"/>
      <c r="Z2518" s="175"/>
      <c r="AA2518" s="175"/>
      <c r="AC2518" s="175"/>
      <c r="AL2518" s="106"/>
      <c r="AM2518" s="104"/>
      <c r="AN2518" s="104"/>
      <c r="AO2518" s="104"/>
      <c r="AP2518" s="104"/>
      <c r="AQ2518" s="104"/>
      <c r="AR2518" s="104"/>
      <c r="AS2518" s="104"/>
      <c r="AT2518" s="104"/>
      <c r="AU2518" s="104"/>
      <c r="AV2518" s="104"/>
    </row>
    <row r="2519" spans="3:48" x14ac:dyDescent="0.35">
      <c r="C2519" s="176"/>
      <c r="D2519" s="176"/>
      <c r="E2519" s="176"/>
      <c r="F2519" s="176"/>
      <c r="G2519" s="175"/>
      <c r="H2519" s="175"/>
      <c r="I2519" s="175"/>
      <c r="J2519" s="175"/>
      <c r="L2519" s="175"/>
      <c r="T2519" s="176"/>
      <c r="U2519" s="176"/>
      <c r="V2519" s="176"/>
      <c r="W2519" s="176"/>
      <c r="X2519" s="175"/>
      <c r="Y2519" s="175"/>
      <c r="Z2519" s="175"/>
      <c r="AA2519" s="175"/>
      <c r="AC2519" s="175"/>
      <c r="AL2519" s="106"/>
      <c r="AM2519" s="104"/>
      <c r="AN2519" s="104"/>
      <c r="AO2519" s="104"/>
      <c r="AP2519" s="104"/>
      <c r="AQ2519" s="104"/>
      <c r="AR2519" s="104"/>
      <c r="AS2519" s="104"/>
      <c r="AT2519" s="104"/>
      <c r="AU2519" s="104"/>
      <c r="AV2519" s="104"/>
    </row>
    <row r="2520" spans="3:48" x14ac:dyDescent="0.35">
      <c r="C2520" s="176"/>
      <c r="D2520" s="176"/>
      <c r="E2520" s="176"/>
      <c r="F2520" s="176"/>
      <c r="G2520" s="175"/>
      <c r="H2520" s="175"/>
      <c r="I2520" s="175"/>
      <c r="J2520" s="175"/>
      <c r="L2520" s="175"/>
      <c r="T2520" s="176"/>
      <c r="U2520" s="176"/>
      <c r="V2520" s="176"/>
      <c r="W2520" s="176"/>
      <c r="X2520" s="175"/>
      <c r="Y2520" s="175"/>
      <c r="Z2520" s="175"/>
      <c r="AA2520" s="175"/>
      <c r="AC2520" s="175"/>
      <c r="AL2520" s="106"/>
      <c r="AM2520" s="104"/>
      <c r="AN2520" s="104"/>
      <c r="AO2520" s="104"/>
      <c r="AP2520" s="104"/>
      <c r="AQ2520" s="104"/>
      <c r="AR2520" s="104"/>
      <c r="AS2520" s="104"/>
      <c r="AT2520" s="104"/>
      <c r="AU2520" s="104"/>
      <c r="AV2520" s="104"/>
    </row>
    <row r="2521" spans="3:48" x14ac:dyDescent="0.35">
      <c r="C2521" s="176"/>
      <c r="D2521" s="176"/>
      <c r="E2521" s="176"/>
      <c r="F2521" s="176"/>
      <c r="G2521" s="175"/>
      <c r="H2521" s="175"/>
      <c r="I2521" s="175"/>
      <c r="J2521" s="175"/>
      <c r="L2521" s="175"/>
      <c r="T2521" s="176"/>
      <c r="U2521" s="176"/>
      <c r="V2521" s="176"/>
      <c r="W2521" s="176"/>
      <c r="X2521" s="175"/>
      <c r="Y2521" s="175"/>
      <c r="Z2521" s="175"/>
      <c r="AA2521" s="175"/>
      <c r="AC2521" s="175"/>
      <c r="AL2521" s="106"/>
      <c r="AM2521" s="104"/>
      <c r="AN2521" s="104"/>
      <c r="AO2521" s="104"/>
      <c r="AP2521" s="104"/>
      <c r="AQ2521" s="104"/>
      <c r="AR2521" s="104"/>
      <c r="AS2521" s="104"/>
      <c r="AT2521" s="104"/>
      <c r="AU2521" s="104"/>
      <c r="AV2521" s="104"/>
    </row>
    <row r="2522" spans="3:48" x14ac:dyDescent="0.35">
      <c r="C2522" s="176"/>
      <c r="D2522" s="176"/>
      <c r="E2522" s="176"/>
      <c r="F2522" s="176"/>
      <c r="G2522" s="175"/>
      <c r="H2522" s="175"/>
      <c r="I2522" s="175"/>
      <c r="J2522" s="175"/>
      <c r="L2522" s="175"/>
      <c r="T2522" s="176"/>
      <c r="U2522" s="176"/>
      <c r="V2522" s="176"/>
      <c r="W2522" s="176"/>
      <c r="X2522" s="175"/>
      <c r="Y2522" s="175"/>
      <c r="Z2522" s="175"/>
      <c r="AA2522" s="175"/>
      <c r="AC2522" s="175"/>
      <c r="AL2522" s="106"/>
      <c r="AM2522" s="104"/>
      <c r="AN2522" s="104"/>
      <c r="AO2522" s="104"/>
      <c r="AP2522" s="104"/>
      <c r="AQ2522" s="104"/>
      <c r="AR2522" s="104"/>
      <c r="AS2522" s="104"/>
      <c r="AT2522" s="104"/>
      <c r="AU2522" s="104"/>
      <c r="AV2522" s="104"/>
    </row>
    <row r="2523" spans="3:48" x14ac:dyDescent="0.35">
      <c r="C2523" s="176"/>
      <c r="D2523" s="176"/>
      <c r="E2523" s="176"/>
      <c r="F2523" s="176"/>
      <c r="G2523" s="175"/>
      <c r="H2523" s="175"/>
      <c r="I2523" s="175"/>
      <c r="J2523" s="175"/>
      <c r="L2523" s="175"/>
      <c r="T2523" s="176"/>
      <c r="U2523" s="176"/>
      <c r="V2523" s="176"/>
      <c r="W2523" s="176"/>
      <c r="X2523" s="175"/>
      <c r="Y2523" s="175"/>
      <c r="Z2523" s="175"/>
      <c r="AA2523" s="175"/>
      <c r="AC2523" s="175"/>
      <c r="AL2523" s="106"/>
      <c r="AM2523" s="104"/>
      <c r="AN2523" s="104"/>
      <c r="AO2523" s="104"/>
      <c r="AP2523" s="104"/>
      <c r="AQ2523" s="104"/>
      <c r="AR2523" s="104"/>
      <c r="AS2523" s="104"/>
      <c r="AT2523" s="104"/>
      <c r="AU2523" s="104"/>
      <c r="AV2523" s="104"/>
    </row>
    <row r="2524" spans="3:48" x14ac:dyDescent="0.35">
      <c r="C2524" s="176"/>
      <c r="D2524" s="176"/>
      <c r="E2524" s="176"/>
      <c r="F2524" s="176"/>
      <c r="G2524" s="175"/>
      <c r="H2524" s="175"/>
      <c r="I2524" s="175"/>
      <c r="J2524" s="175"/>
      <c r="L2524" s="175"/>
      <c r="T2524" s="176"/>
      <c r="U2524" s="176"/>
      <c r="V2524" s="176"/>
      <c r="W2524" s="176"/>
      <c r="X2524" s="175"/>
      <c r="Y2524" s="175"/>
      <c r="Z2524" s="175"/>
      <c r="AA2524" s="175"/>
      <c r="AC2524" s="175"/>
      <c r="AL2524" s="106"/>
      <c r="AM2524" s="104"/>
      <c r="AN2524" s="104"/>
      <c r="AO2524" s="104"/>
      <c r="AP2524" s="104"/>
      <c r="AQ2524" s="104"/>
      <c r="AR2524" s="104"/>
      <c r="AS2524" s="104"/>
      <c r="AT2524" s="104"/>
      <c r="AU2524" s="104"/>
      <c r="AV2524" s="104"/>
    </row>
    <row r="2525" spans="3:48" x14ac:dyDescent="0.35">
      <c r="C2525" s="176"/>
      <c r="D2525" s="176"/>
      <c r="E2525" s="176"/>
      <c r="F2525" s="176"/>
      <c r="G2525" s="175"/>
      <c r="H2525" s="175"/>
      <c r="I2525" s="175"/>
      <c r="J2525" s="175"/>
      <c r="L2525" s="175"/>
      <c r="T2525" s="176"/>
      <c r="U2525" s="176"/>
      <c r="V2525" s="176"/>
      <c r="W2525" s="176"/>
      <c r="X2525" s="175"/>
      <c r="Y2525" s="175"/>
      <c r="Z2525" s="175"/>
      <c r="AA2525" s="175"/>
      <c r="AC2525" s="175"/>
      <c r="AL2525" s="106"/>
      <c r="AM2525" s="104"/>
      <c r="AN2525" s="104"/>
      <c r="AO2525" s="104"/>
      <c r="AP2525" s="104"/>
      <c r="AQ2525" s="104"/>
      <c r="AR2525" s="104"/>
      <c r="AS2525" s="104"/>
      <c r="AT2525" s="104"/>
      <c r="AU2525" s="104"/>
      <c r="AV2525" s="104"/>
    </row>
    <row r="2526" spans="3:48" x14ac:dyDescent="0.35">
      <c r="C2526" s="176"/>
      <c r="D2526" s="176"/>
      <c r="E2526" s="176"/>
      <c r="F2526" s="176"/>
      <c r="G2526" s="175"/>
      <c r="H2526" s="175"/>
      <c r="I2526" s="175"/>
      <c r="J2526" s="175"/>
      <c r="L2526" s="175"/>
      <c r="T2526" s="176"/>
      <c r="U2526" s="176"/>
      <c r="V2526" s="176"/>
      <c r="W2526" s="176"/>
      <c r="X2526" s="175"/>
      <c r="Y2526" s="175"/>
      <c r="Z2526" s="175"/>
      <c r="AA2526" s="175"/>
      <c r="AC2526" s="175"/>
      <c r="AL2526" s="106"/>
      <c r="AM2526" s="104"/>
      <c r="AN2526" s="104"/>
      <c r="AO2526" s="104"/>
      <c r="AP2526" s="104"/>
      <c r="AQ2526" s="104"/>
      <c r="AR2526" s="104"/>
      <c r="AS2526" s="104"/>
      <c r="AT2526" s="104"/>
      <c r="AU2526" s="104"/>
      <c r="AV2526" s="104"/>
    </row>
    <row r="2527" spans="3:48" x14ac:dyDescent="0.35">
      <c r="C2527" s="176"/>
      <c r="D2527" s="176"/>
      <c r="E2527" s="176"/>
      <c r="F2527" s="176"/>
      <c r="G2527" s="175"/>
      <c r="H2527" s="175"/>
      <c r="I2527" s="175"/>
      <c r="J2527" s="175"/>
      <c r="L2527" s="175"/>
      <c r="T2527" s="176"/>
      <c r="U2527" s="176"/>
      <c r="V2527" s="176"/>
      <c r="W2527" s="176"/>
      <c r="X2527" s="175"/>
      <c r="Y2527" s="175"/>
      <c r="Z2527" s="175"/>
      <c r="AA2527" s="175"/>
      <c r="AC2527" s="175"/>
      <c r="AL2527" s="106"/>
      <c r="AM2527" s="104"/>
      <c r="AN2527" s="104"/>
      <c r="AO2527" s="104"/>
      <c r="AP2527" s="104"/>
      <c r="AQ2527" s="104"/>
      <c r="AR2527" s="104"/>
      <c r="AS2527" s="104"/>
      <c r="AT2527" s="104"/>
      <c r="AU2527" s="104"/>
      <c r="AV2527" s="104"/>
    </row>
    <row r="2528" spans="3:48" x14ac:dyDescent="0.35">
      <c r="C2528" s="176"/>
      <c r="D2528" s="176"/>
      <c r="E2528" s="176"/>
      <c r="F2528" s="176"/>
      <c r="G2528" s="175"/>
      <c r="H2528" s="175"/>
      <c r="I2528" s="175"/>
      <c r="J2528" s="175"/>
      <c r="L2528" s="175"/>
      <c r="T2528" s="176"/>
      <c r="U2528" s="176"/>
      <c r="V2528" s="176"/>
      <c r="W2528" s="176"/>
      <c r="X2528" s="175"/>
      <c r="Y2528" s="175"/>
      <c r="Z2528" s="175"/>
      <c r="AA2528" s="175"/>
      <c r="AC2528" s="175"/>
      <c r="AL2528" s="106"/>
      <c r="AM2528" s="104"/>
      <c r="AN2528" s="104"/>
      <c r="AO2528" s="104"/>
      <c r="AP2528" s="104"/>
      <c r="AQ2528" s="104"/>
      <c r="AR2528" s="104"/>
      <c r="AS2528" s="104"/>
      <c r="AT2528" s="104"/>
      <c r="AU2528" s="104"/>
      <c r="AV2528" s="104"/>
    </row>
    <row r="2529" spans="3:48" x14ac:dyDescent="0.35">
      <c r="C2529" s="176"/>
      <c r="D2529" s="176"/>
      <c r="E2529" s="176"/>
      <c r="F2529" s="176"/>
      <c r="G2529" s="175"/>
      <c r="H2529" s="175"/>
      <c r="I2529" s="175"/>
      <c r="J2529" s="175"/>
      <c r="L2529" s="175"/>
      <c r="T2529" s="176"/>
      <c r="U2529" s="176"/>
      <c r="V2529" s="176"/>
      <c r="W2529" s="176"/>
      <c r="X2529" s="175"/>
      <c r="Y2529" s="175"/>
      <c r="Z2529" s="175"/>
      <c r="AA2529" s="175"/>
      <c r="AC2529" s="175"/>
      <c r="AL2529" s="106"/>
      <c r="AM2529" s="104"/>
      <c r="AN2529" s="104"/>
      <c r="AO2529" s="104"/>
      <c r="AP2529" s="104"/>
      <c r="AQ2529" s="104"/>
      <c r="AR2529" s="104"/>
      <c r="AS2529" s="104"/>
      <c r="AT2529" s="104"/>
      <c r="AU2529" s="104"/>
      <c r="AV2529" s="104"/>
    </row>
    <row r="2530" spans="3:48" x14ac:dyDescent="0.35">
      <c r="C2530" s="176"/>
      <c r="D2530" s="176"/>
      <c r="E2530" s="176"/>
      <c r="F2530" s="176"/>
      <c r="G2530" s="175"/>
      <c r="H2530" s="175"/>
      <c r="I2530" s="175"/>
      <c r="J2530" s="175"/>
      <c r="L2530" s="175"/>
      <c r="T2530" s="176"/>
      <c r="U2530" s="176"/>
      <c r="V2530" s="176"/>
      <c r="W2530" s="176"/>
      <c r="X2530" s="175"/>
      <c r="Y2530" s="175"/>
      <c r="Z2530" s="175"/>
      <c r="AA2530" s="175"/>
      <c r="AC2530" s="175"/>
      <c r="AL2530" s="106"/>
      <c r="AM2530" s="104"/>
      <c r="AN2530" s="104"/>
      <c r="AO2530" s="104"/>
      <c r="AP2530" s="104"/>
      <c r="AQ2530" s="104"/>
      <c r="AR2530" s="104"/>
      <c r="AS2530" s="104"/>
      <c r="AT2530" s="104"/>
      <c r="AU2530" s="104"/>
      <c r="AV2530" s="104"/>
    </row>
    <row r="2531" spans="3:48" x14ac:dyDescent="0.35">
      <c r="C2531" s="176"/>
      <c r="D2531" s="176"/>
      <c r="E2531" s="176"/>
      <c r="F2531" s="176"/>
      <c r="G2531" s="175"/>
      <c r="H2531" s="175"/>
      <c r="I2531" s="175"/>
      <c r="J2531" s="175"/>
      <c r="L2531" s="175"/>
      <c r="T2531" s="176"/>
      <c r="U2531" s="176"/>
      <c r="V2531" s="176"/>
      <c r="W2531" s="176"/>
      <c r="X2531" s="175"/>
      <c r="Y2531" s="175"/>
      <c r="Z2531" s="175"/>
      <c r="AA2531" s="175"/>
      <c r="AC2531" s="175"/>
      <c r="AL2531" s="106"/>
      <c r="AM2531" s="104"/>
      <c r="AN2531" s="104"/>
      <c r="AO2531" s="104"/>
      <c r="AP2531" s="104"/>
      <c r="AQ2531" s="104"/>
      <c r="AR2531" s="104"/>
      <c r="AS2531" s="104"/>
      <c r="AT2531" s="104"/>
      <c r="AU2531" s="104"/>
      <c r="AV2531" s="104"/>
    </row>
    <row r="2532" spans="3:48" x14ac:dyDescent="0.35">
      <c r="C2532" s="176"/>
      <c r="D2532" s="176"/>
      <c r="E2532" s="176"/>
      <c r="F2532" s="176"/>
      <c r="G2532" s="175"/>
      <c r="H2532" s="175"/>
      <c r="I2532" s="175"/>
      <c r="J2532" s="175"/>
      <c r="L2532" s="175"/>
      <c r="T2532" s="176"/>
      <c r="U2532" s="176"/>
      <c r="V2532" s="176"/>
      <c r="W2532" s="176"/>
      <c r="X2532" s="175"/>
      <c r="Y2532" s="175"/>
      <c r="Z2532" s="175"/>
      <c r="AA2532" s="175"/>
      <c r="AC2532" s="175"/>
      <c r="AL2532" s="106"/>
      <c r="AM2532" s="104"/>
      <c r="AN2532" s="104"/>
      <c r="AO2532" s="104"/>
      <c r="AP2532" s="104"/>
      <c r="AQ2532" s="104"/>
      <c r="AR2532" s="104"/>
      <c r="AS2532" s="104"/>
      <c r="AT2532" s="104"/>
      <c r="AU2532" s="104"/>
      <c r="AV2532" s="104"/>
    </row>
    <row r="2533" spans="3:48" x14ac:dyDescent="0.35">
      <c r="C2533" s="176"/>
      <c r="D2533" s="176"/>
      <c r="E2533" s="176"/>
      <c r="F2533" s="176"/>
      <c r="G2533" s="175"/>
      <c r="H2533" s="175"/>
      <c r="I2533" s="175"/>
      <c r="J2533" s="175"/>
      <c r="L2533" s="175"/>
      <c r="T2533" s="176"/>
      <c r="U2533" s="176"/>
      <c r="V2533" s="176"/>
      <c r="W2533" s="176"/>
      <c r="X2533" s="175"/>
      <c r="Y2533" s="175"/>
      <c r="Z2533" s="175"/>
      <c r="AA2533" s="175"/>
      <c r="AC2533" s="175"/>
      <c r="AL2533" s="106"/>
      <c r="AM2533" s="104"/>
      <c r="AN2533" s="104"/>
      <c r="AO2533" s="104"/>
      <c r="AP2533" s="104"/>
      <c r="AQ2533" s="104"/>
      <c r="AR2533" s="104"/>
      <c r="AS2533" s="104"/>
      <c r="AT2533" s="104"/>
      <c r="AU2533" s="104"/>
      <c r="AV2533" s="104"/>
    </row>
    <row r="2534" spans="3:48" x14ac:dyDescent="0.35">
      <c r="C2534" s="176"/>
      <c r="D2534" s="176"/>
      <c r="E2534" s="176"/>
      <c r="F2534" s="176"/>
      <c r="G2534" s="175"/>
      <c r="H2534" s="175"/>
      <c r="I2534" s="175"/>
      <c r="J2534" s="175"/>
      <c r="L2534" s="175"/>
      <c r="T2534" s="176"/>
      <c r="U2534" s="176"/>
      <c r="V2534" s="176"/>
      <c r="W2534" s="176"/>
      <c r="X2534" s="175"/>
      <c r="Y2534" s="175"/>
      <c r="Z2534" s="175"/>
      <c r="AA2534" s="175"/>
      <c r="AC2534" s="175"/>
      <c r="AL2534" s="106"/>
      <c r="AM2534" s="104"/>
      <c r="AN2534" s="104"/>
      <c r="AO2534" s="104"/>
      <c r="AP2534" s="104"/>
      <c r="AQ2534" s="104"/>
      <c r="AR2534" s="104"/>
      <c r="AS2534" s="104"/>
      <c r="AT2534" s="104"/>
      <c r="AU2534" s="104"/>
      <c r="AV2534" s="104"/>
    </row>
    <row r="2535" spans="3:48" x14ac:dyDescent="0.35">
      <c r="C2535" s="176"/>
      <c r="D2535" s="176"/>
      <c r="E2535" s="176"/>
      <c r="F2535" s="176"/>
      <c r="G2535" s="175"/>
      <c r="H2535" s="175"/>
      <c r="I2535" s="175"/>
      <c r="J2535" s="175"/>
      <c r="L2535" s="175"/>
      <c r="T2535" s="176"/>
      <c r="U2535" s="176"/>
      <c r="V2535" s="176"/>
      <c r="W2535" s="176"/>
      <c r="X2535" s="175"/>
      <c r="Y2535" s="175"/>
      <c r="Z2535" s="175"/>
      <c r="AA2535" s="175"/>
      <c r="AC2535" s="175"/>
      <c r="AL2535" s="106"/>
      <c r="AM2535" s="104"/>
      <c r="AN2535" s="104"/>
      <c r="AO2535" s="104"/>
      <c r="AP2535" s="104"/>
      <c r="AQ2535" s="104"/>
      <c r="AR2535" s="104"/>
      <c r="AS2535" s="104"/>
      <c r="AT2535" s="104"/>
      <c r="AU2535" s="104"/>
      <c r="AV2535" s="104"/>
    </row>
    <row r="2536" spans="3:48" x14ac:dyDescent="0.35">
      <c r="C2536" s="176"/>
      <c r="D2536" s="176"/>
      <c r="E2536" s="176"/>
      <c r="F2536" s="176"/>
      <c r="G2536" s="175"/>
      <c r="H2536" s="175"/>
      <c r="I2536" s="175"/>
      <c r="J2536" s="175"/>
      <c r="L2536" s="175"/>
      <c r="T2536" s="176"/>
      <c r="U2536" s="176"/>
      <c r="V2536" s="176"/>
      <c r="W2536" s="176"/>
      <c r="X2536" s="175"/>
      <c r="Y2536" s="175"/>
      <c r="Z2536" s="175"/>
      <c r="AA2536" s="175"/>
      <c r="AC2536" s="175"/>
      <c r="AL2536" s="106"/>
      <c r="AM2536" s="104"/>
      <c r="AN2536" s="104"/>
      <c r="AO2536" s="104"/>
      <c r="AP2536" s="104"/>
      <c r="AQ2536" s="104"/>
      <c r="AR2536" s="104"/>
      <c r="AS2536" s="104"/>
      <c r="AT2536" s="104"/>
      <c r="AU2536" s="104"/>
      <c r="AV2536" s="104"/>
    </row>
    <row r="2537" spans="3:48" x14ac:dyDescent="0.35">
      <c r="C2537" s="176"/>
      <c r="D2537" s="176"/>
      <c r="E2537" s="176"/>
      <c r="F2537" s="176"/>
      <c r="G2537" s="175"/>
      <c r="H2537" s="175"/>
      <c r="I2537" s="175"/>
      <c r="J2537" s="175"/>
      <c r="L2537" s="175"/>
      <c r="T2537" s="176"/>
      <c r="U2537" s="176"/>
      <c r="V2537" s="176"/>
      <c r="W2537" s="176"/>
      <c r="X2537" s="175"/>
      <c r="Y2537" s="175"/>
      <c r="Z2537" s="175"/>
      <c r="AA2537" s="175"/>
      <c r="AC2537" s="175"/>
      <c r="AL2537" s="106"/>
      <c r="AM2537" s="104"/>
      <c r="AN2537" s="104"/>
      <c r="AO2537" s="104"/>
      <c r="AP2537" s="104"/>
      <c r="AQ2537" s="104"/>
      <c r="AR2537" s="104"/>
      <c r="AS2537" s="104"/>
      <c r="AT2537" s="104"/>
      <c r="AU2537" s="104"/>
      <c r="AV2537" s="104"/>
    </row>
    <row r="2538" spans="3:48" x14ac:dyDescent="0.35">
      <c r="C2538" s="176"/>
      <c r="D2538" s="176"/>
      <c r="E2538" s="176"/>
      <c r="F2538" s="176"/>
      <c r="G2538" s="175"/>
      <c r="H2538" s="175"/>
      <c r="I2538" s="175"/>
      <c r="J2538" s="175"/>
      <c r="L2538" s="175"/>
      <c r="T2538" s="176"/>
      <c r="U2538" s="176"/>
      <c r="V2538" s="176"/>
      <c r="W2538" s="176"/>
      <c r="X2538" s="175"/>
      <c r="Y2538" s="175"/>
      <c r="Z2538" s="175"/>
      <c r="AA2538" s="175"/>
      <c r="AC2538" s="175"/>
      <c r="AL2538" s="106"/>
      <c r="AM2538" s="104"/>
      <c r="AN2538" s="104"/>
      <c r="AO2538" s="104"/>
      <c r="AP2538" s="104"/>
      <c r="AQ2538" s="104"/>
      <c r="AR2538" s="104"/>
      <c r="AS2538" s="104"/>
      <c r="AT2538" s="104"/>
      <c r="AU2538" s="104"/>
      <c r="AV2538" s="104"/>
    </row>
    <row r="2539" spans="3:48" x14ac:dyDescent="0.35">
      <c r="C2539" s="176"/>
      <c r="D2539" s="176"/>
      <c r="E2539" s="176"/>
      <c r="F2539" s="176"/>
      <c r="G2539" s="175"/>
      <c r="H2539" s="175"/>
      <c r="I2539" s="175"/>
      <c r="J2539" s="175"/>
      <c r="L2539" s="175"/>
      <c r="T2539" s="176"/>
      <c r="U2539" s="176"/>
      <c r="V2539" s="176"/>
      <c r="W2539" s="176"/>
      <c r="X2539" s="175"/>
      <c r="Y2539" s="175"/>
      <c r="Z2539" s="175"/>
      <c r="AA2539" s="175"/>
      <c r="AC2539" s="175"/>
      <c r="AL2539" s="106"/>
      <c r="AM2539" s="104"/>
      <c r="AN2539" s="104"/>
      <c r="AO2539" s="104"/>
      <c r="AP2539" s="104"/>
      <c r="AQ2539" s="104"/>
      <c r="AR2539" s="104"/>
      <c r="AS2539" s="104"/>
      <c r="AT2539" s="104"/>
      <c r="AU2539" s="104"/>
      <c r="AV2539" s="104"/>
    </row>
    <row r="2540" spans="3:48" x14ac:dyDescent="0.35">
      <c r="C2540" s="176"/>
      <c r="D2540" s="176"/>
      <c r="E2540" s="176"/>
      <c r="F2540" s="176"/>
      <c r="G2540" s="175"/>
      <c r="H2540" s="175"/>
      <c r="I2540" s="175"/>
      <c r="J2540" s="175"/>
      <c r="L2540" s="175"/>
      <c r="T2540" s="176"/>
      <c r="U2540" s="176"/>
      <c r="V2540" s="176"/>
      <c r="W2540" s="176"/>
      <c r="X2540" s="175"/>
      <c r="Y2540" s="175"/>
      <c r="Z2540" s="175"/>
      <c r="AA2540" s="175"/>
      <c r="AC2540" s="175"/>
      <c r="AL2540" s="106"/>
      <c r="AM2540" s="104"/>
      <c r="AN2540" s="104"/>
      <c r="AO2540" s="104"/>
      <c r="AP2540" s="104"/>
      <c r="AQ2540" s="104"/>
      <c r="AR2540" s="104"/>
      <c r="AS2540" s="104"/>
      <c r="AT2540" s="104"/>
      <c r="AU2540" s="104"/>
      <c r="AV2540" s="104"/>
    </row>
    <row r="2541" spans="3:48" x14ac:dyDescent="0.35">
      <c r="C2541" s="176"/>
      <c r="D2541" s="176"/>
      <c r="E2541" s="176"/>
      <c r="F2541" s="176"/>
      <c r="G2541" s="175"/>
      <c r="H2541" s="175"/>
      <c r="I2541" s="175"/>
      <c r="J2541" s="175"/>
      <c r="L2541" s="175"/>
      <c r="T2541" s="176"/>
      <c r="U2541" s="176"/>
      <c r="V2541" s="176"/>
      <c r="W2541" s="176"/>
      <c r="X2541" s="175"/>
      <c r="Y2541" s="175"/>
      <c r="Z2541" s="175"/>
      <c r="AA2541" s="175"/>
      <c r="AC2541" s="175"/>
      <c r="AL2541" s="106"/>
      <c r="AM2541" s="104"/>
      <c r="AN2541" s="104"/>
      <c r="AO2541" s="104"/>
      <c r="AP2541" s="104"/>
      <c r="AQ2541" s="104"/>
      <c r="AR2541" s="104"/>
      <c r="AS2541" s="104"/>
      <c r="AT2541" s="104"/>
      <c r="AU2541" s="104"/>
      <c r="AV2541" s="104"/>
    </row>
    <row r="2542" spans="3:48" x14ac:dyDescent="0.35">
      <c r="C2542" s="176"/>
      <c r="D2542" s="176"/>
      <c r="E2542" s="176"/>
      <c r="F2542" s="176"/>
      <c r="G2542" s="175"/>
      <c r="H2542" s="175"/>
      <c r="I2542" s="175"/>
      <c r="J2542" s="175"/>
      <c r="L2542" s="175"/>
      <c r="T2542" s="176"/>
      <c r="U2542" s="176"/>
      <c r="V2542" s="176"/>
      <c r="W2542" s="176"/>
      <c r="X2542" s="175"/>
      <c r="Y2542" s="175"/>
      <c r="Z2542" s="175"/>
      <c r="AA2542" s="175"/>
      <c r="AC2542" s="175"/>
      <c r="AL2542" s="106"/>
      <c r="AM2542" s="104"/>
      <c r="AN2542" s="104"/>
      <c r="AO2542" s="104"/>
      <c r="AP2542" s="104"/>
      <c r="AQ2542" s="104"/>
      <c r="AR2542" s="104"/>
      <c r="AS2542" s="104"/>
      <c r="AT2542" s="104"/>
      <c r="AU2542" s="104"/>
      <c r="AV2542" s="104"/>
    </row>
    <row r="2543" spans="3:48" x14ac:dyDescent="0.35">
      <c r="C2543" s="176"/>
      <c r="D2543" s="176"/>
      <c r="E2543" s="176"/>
      <c r="F2543" s="176"/>
      <c r="G2543" s="175"/>
      <c r="H2543" s="175"/>
      <c r="I2543" s="175"/>
      <c r="J2543" s="175"/>
      <c r="L2543" s="175"/>
      <c r="T2543" s="176"/>
      <c r="U2543" s="176"/>
      <c r="V2543" s="176"/>
      <c r="W2543" s="176"/>
      <c r="X2543" s="175"/>
      <c r="Y2543" s="175"/>
      <c r="Z2543" s="175"/>
      <c r="AA2543" s="175"/>
      <c r="AC2543" s="175"/>
      <c r="AL2543" s="106"/>
      <c r="AM2543" s="104"/>
      <c r="AN2543" s="104"/>
      <c r="AO2543" s="104"/>
      <c r="AP2543" s="104"/>
      <c r="AQ2543" s="104"/>
      <c r="AR2543" s="104"/>
      <c r="AS2543" s="104"/>
      <c r="AT2543" s="104"/>
      <c r="AU2543" s="104"/>
      <c r="AV2543" s="104"/>
    </row>
    <row r="2544" spans="3:48" x14ac:dyDescent="0.35">
      <c r="C2544" s="176"/>
      <c r="D2544" s="176"/>
      <c r="E2544" s="176"/>
      <c r="F2544" s="176"/>
      <c r="G2544" s="175"/>
      <c r="H2544" s="175"/>
      <c r="I2544" s="175"/>
      <c r="J2544" s="175"/>
      <c r="L2544" s="175"/>
      <c r="T2544" s="176"/>
      <c r="U2544" s="176"/>
      <c r="V2544" s="176"/>
      <c r="W2544" s="176"/>
      <c r="X2544" s="175"/>
      <c r="Y2544" s="175"/>
      <c r="Z2544" s="175"/>
      <c r="AA2544" s="175"/>
      <c r="AC2544" s="175"/>
      <c r="AL2544" s="106"/>
      <c r="AM2544" s="104"/>
      <c r="AN2544" s="104"/>
      <c r="AO2544" s="104"/>
      <c r="AP2544" s="104"/>
      <c r="AQ2544" s="104"/>
      <c r="AR2544" s="104"/>
      <c r="AS2544" s="104"/>
      <c r="AT2544" s="104"/>
      <c r="AU2544" s="104"/>
      <c r="AV2544" s="104"/>
    </row>
    <row r="2545" spans="3:48" x14ac:dyDescent="0.35">
      <c r="C2545" s="176"/>
      <c r="D2545" s="176"/>
      <c r="E2545" s="176"/>
      <c r="F2545" s="176"/>
      <c r="G2545" s="175"/>
      <c r="H2545" s="175"/>
      <c r="I2545" s="175"/>
      <c r="J2545" s="175"/>
      <c r="L2545" s="175"/>
      <c r="T2545" s="176"/>
      <c r="U2545" s="176"/>
      <c r="V2545" s="176"/>
      <c r="W2545" s="176"/>
      <c r="X2545" s="175"/>
      <c r="Y2545" s="175"/>
      <c r="Z2545" s="175"/>
      <c r="AA2545" s="175"/>
      <c r="AC2545" s="175"/>
      <c r="AL2545" s="106"/>
      <c r="AM2545" s="104"/>
      <c r="AN2545" s="104"/>
      <c r="AO2545" s="104"/>
      <c r="AP2545" s="104"/>
      <c r="AQ2545" s="104"/>
      <c r="AR2545" s="104"/>
      <c r="AS2545" s="104"/>
      <c r="AT2545" s="104"/>
      <c r="AU2545" s="104"/>
      <c r="AV2545" s="104"/>
    </row>
    <row r="2546" spans="3:48" x14ac:dyDescent="0.35">
      <c r="C2546" s="176"/>
      <c r="D2546" s="176"/>
      <c r="E2546" s="176"/>
      <c r="F2546" s="176"/>
      <c r="G2546" s="175"/>
      <c r="H2546" s="175"/>
      <c r="I2546" s="175"/>
      <c r="J2546" s="175"/>
      <c r="L2546" s="175"/>
      <c r="T2546" s="176"/>
      <c r="U2546" s="176"/>
      <c r="V2546" s="176"/>
      <c r="W2546" s="176"/>
      <c r="X2546" s="175"/>
      <c r="Y2546" s="175"/>
      <c r="Z2546" s="175"/>
      <c r="AA2546" s="175"/>
      <c r="AC2546" s="175"/>
      <c r="AL2546" s="106"/>
      <c r="AM2546" s="104"/>
      <c r="AN2546" s="104"/>
      <c r="AO2546" s="104"/>
      <c r="AP2546" s="104"/>
      <c r="AQ2546" s="104"/>
      <c r="AR2546" s="104"/>
      <c r="AS2546" s="104"/>
      <c r="AT2546" s="104"/>
      <c r="AU2546" s="104"/>
      <c r="AV2546" s="104"/>
    </row>
    <row r="2547" spans="3:48" x14ac:dyDescent="0.35">
      <c r="C2547" s="176"/>
      <c r="D2547" s="176"/>
      <c r="E2547" s="176"/>
      <c r="F2547" s="176"/>
      <c r="G2547" s="175"/>
      <c r="H2547" s="175"/>
      <c r="I2547" s="175"/>
      <c r="J2547" s="175"/>
      <c r="L2547" s="175"/>
      <c r="T2547" s="176"/>
      <c r="U2547" s="176"/>
      <c r="V2547" s="176"/>
      <c r="W2547" s="176"/>
      <c r="X2547" s="175"/>
      <c r="Y2547" s="175"/>
      <c r="Z2547" s="175"/>
      <c r="AA2547" s="175"/>
      <c r="AC2547" s="175"/>
      <c r="AL2547" s="106"/>
      <c r="AM2547" s="104"/>
      <c r="AN2547" s="104"/>
      <c r="AO2547" s="104"/>
      <c r="AP2547" s="104"/>
      <c r="AQ2547" s="104"/>
      <c r="AR2547" s="104"/>
      <c r="AS2547" s="104"/>
      <c r="AT2547" s="104"/>
      <c r="AU2547" s="104"/>
      <c r="AV2547" s="104"/>
    </row>
    <row r="2548" spans="3:48" x14ac:dyDescent="0.35">
      <c r="C2548" s="176"/>
      <c r="D2548" s="176"/>
      <c r="E2548" s="176"/>
      <c r="F2548" s="176"/>
      <c r="G2548" s="175"/>
      <c r="H2548" s="175"/>
      <c r="I2548" s="175"/>
      <c r="J2548" s="175"/>
      <c r="L2548" s="175"/>
      <c r="T2548" s="176"/>
      <c r="U2548" s="176"/>
      <c r="V2548" s="176"/>
      <c r="W2548" s="176"/>
      <c r="X2548" s="175"/>
      <c r="Y2548" s="175"/>
      <c r="Z2548" s="175"/>
      <c r="AA2548" s="175"/>
      <c r="AC2548" s="175"/>
      <c r="AL2548" s="106"/>
      <c r="AM2548" s="104"/>
      <c r="AN2548" s="104"/>
      <c r="AO2548" s="104"/>
      <c r="AP2548" s="104"/>
      <c r="AQ2548" s="104"/>
      <c r="AR2548" s="104"/>
      <c r="AS2548" s="104"/>
      <c r="AT2548" s="104"/>
      <c r="AU2548" s="104"/>
      <c r="AV2548" s="104"/>
    </row>
    <row r="2549" spans="3:48" x14ac:dyDescent="0.35">
      <c r="C2549" s="176"/>
      <c r="D2549" s="176"/>
      <c r="E2549" s="176"/>
      <c r="F2549" s="176"/>
      <c r="G2549" s="175"/>
      <c r="H2549" s="175"/>
      <c r="I2549" s="175"/>
      <c r="J2549" s="175"/>
      <c r="L2549" s="175"/>
      <c r="T2549" s="176"/>
      <c r="U2549" s="176"/>
      <c r="V2549" s="176"/>
      <c r="W2549" s="176"/>
      <c r="X2549" s="175"/>
      <c r="Y2549" s="175"/>
      <c r="Z2549" s="175"/>
      <c r="AA2549" s="175"/>
      <c r="AC2549" s="175"/>
      <c r="AL2549" s="106"/>
      <c r="AM2549" s="104"/>
      <c r="AN2549" s="104"/>
      <c r="AO2549" s="104"/>
      <c r="AP2549" s="104"/>
      <c r="AQ2549" s="104"/>
      <c r="AR2549" s="104"/>
      <c r="AS2549" s="104"/>
      <c r="AT2549" s="104"/>
      <c r="AU2549" s="104"/>
      <c r="AV2549" s="104"/>
    </row>
    <row r="2550" spans="3:48" x14ac:dyDescent="0.35">
      <c r="C2550" s="176"/>
      <c r="D2550" s="176"/>
      <c r="E2550" s="176"/>
      <c r="F2550" s="176"/>
      <c r="G2550" s="175"/>
      <c r="H2550" s="175"/>
      <c r="I2550" s="175"/>
      <c r="J2550" s="175"/>
      <c r="L2550" s="175"/>
      <c r="T2550" s="176"/>
      <c r="U2550" s="176"/>
      <c r="V2550" s="176"/>
      <c r="W2550" s="176"/>
      <c r="X2550" s="175"/>
      <c r="Y2550" s="175"/>
      <c r="Z2550" s="175"/>
      <c r="AA2550" s="175"/>
      <c r="AC2550" s="175"/>
      <c r="AL2550" s="106"/>
      <c r="AM2550" s="104"/>
      <c r="AN2550" s="104"/>
      <c r="AO2550" s="104"/>
      <c r="AP2550" s="104"/>
      <c r="AQ2550" s="104"/>
      <c r="AR2550" s="104"/>
      <c r="AS2550" s="104"/>
      <c r="AT2550" s="104"/>
      <c r="AU2550" s="104"/>
      <c r="AV2550" s="104"/>
    </row>
    <row r="2551" spans="3:48" x14ac:dyDescent="0.35">
      <c r="C2551" s="176"/>
      <c r="D2551" s="176"/>
      <c r="E2551" s="176"/>
      <c r="F2551" s="176"/>
      <c r="G2551" s="175"/>
      <c r="H2551" s="175"/>
      <c r="I2551" s="175"/>
      <c r="J2551" s="175"/>
      <c r="L2551" s="175"/>
      <c r="T2551" s="176"/>
      <c r="U2551" s="176"/>
      <c r="V2551" s="176"/>
      <c r="W2551" s="176"/>
      <c r="X2551" s="175"/>
      <c r="Y2551" s="175"/>
      <c r="Z2551" s="175"/>
      <c r="AA2551" s="175"/>
      <c r="AC2551" s="175"/>
      <c r="AL2551" s="106"/>
      <c r="AM2551" s="104"/>
      <c r="AN2551" s="104"/>
      <c r="AO2551" s="104"/>
      <c r="AP2551" s="104"/>
      <c r="AQ2551" s="104"/>
      <c r="AR2551" s="104"/>
      <c r="AS2551" s="104"/>
      <c r="AT2551" s="104"/>
      <c r="AU2551" s="104"/>
      <c r="AV2551" s="104"/>
    </row>
    <row r="2552" spans="3:48" x14ac:dyDescent="0.35">
      <c r="C2552" s="176"/>
      <c r="D2552" s="176"/>
      <c r="E2552" s="176"/>
      <c r="F2552" s="176"/>
      <c r="G2552" s="175"/>
      <c r="H2552" s="175"/>
      <c r="I2552" s="175"/>
      <c r="J2552" s="175"/>
      <c r="L2552" s="175"/>
      <c r="T2552" s="176"/>
      <c r="U2552" s="176"/>
      <c r="V2552" s="176"/>
      <c r="W2552" s="176"/>
      <c r="X2552" s="175"/>
      <c r="Y2552" s="175"/>
      <c r="Z2552" s="175"/>
      <c r="AA2552" s="175"/>
      <c r="AC2552" s="175"/>
      <c r="AL2552" s="106"/>
      <c r="AM2552" s="104"/>
      <c r="AN2552" s="104"/>
      <c r="AO2552" s="104"/>
      <c r="AP2552" s="104"/>
      <c r="AQ2552" s="104"/>
      <c r="AR2552" s="104"/>
      <c r="AS2552" s="104"/>
      <c r="AT2552" s="104"/>
      <c r="AU2552" s="104"/>
      <c r="AV2552" s="104"/>
    </row>
    <row r="2553" spans="3:48" x14ac:dyDescent="0.35">
      <c r="C2553" s="176"/>
      <c r="D2553" s="176"/>
      <c r="E2553" s="176"/>
      <c r="F2553" s="176"/>
      <c r="G2553" s="175"/>
      <c r="H2553" s="175"/>
      <c r="I2553" s="175"/>
      <c r="J2553" s="175"/>
      <c r="L2553" s="175"/>
      <c r="T2553" s="176"/>
      <c r="U2553" s="176"/>
      <c r="V2553" s="176"/>
      <c r="W2553" s="176"/>
      <c r="X2553" s="175"/>
      <c r="Y2553" s="175"/>
      <c r="Z2553" s="175"/>
      <c r="AA2553" s="175"/>
      <c r="AC2553" s="175"/>
      <c r="AL2553" s="106"/>
      <c r="AM2553" s="104"/>
      <c r="AN2553" s="104"/>
      <c r="AO2553" s="104"/>
      <c r="AP2553" s="104"/>
      <c r="AQ2553" s="104"/>
      <c r="AR2553" s="104"/>
      <c r="AS2553" s="104"/>
      <c r="AT2553" s="104"/>
      <c r="AU2553" s="104"/>
      <c r="AV2553" s="104"/>
    </row>
    <row r="2554" spans="3:48" x14ac:dyDescent="0.35">
      <c r="C2554" s="176"/>
      <c r="D2554" s="176"/>
      <c r="E2554" s="176"/>
      <c r="F2554" s="176"/>
      <c r="G2554" s="175"/>
      <c r="H2554" s="175"/>
      <c r="I2554" s="175"/>
      <c r="J2554" s="175"/>
      <c r="L2554" s="175"/>
      <c r="T2554" s="176"/>
      <c r="U2554" s="176"/>
      <c r="V2554" s="176"/>
      <c r="W2554" s="176"/>
      <c r="X2554" s="175"/>
      <c r="Y2554" s="175"/>
      <c r="Z2554" s="175"/>
      <c r="AA2554" s="175"/>
      <c r="AC2554" s="175"/>
      <c r="AL2554" s="106"/>
      <c r="AM2554" s="104"/>
      <c r="AN2554" s="104"/>
      <c r="AO2554" s="104"/>
      <c r="AP2554" s="104"/>
      <c r="AQ2554" s="104"/>
      <c r="AR2554" s="104"/>
      <c r="AS2554" s="104"/>
      <c r="AT2554" s="104"/>
      <c r="AU2554" s="104"/>
      <c r="AV2554" s="104"/>
    </row>
    <row r="2555" spans="3:48" x14ac:dyDescent="0.35">
      <c r="C2555" s="176"/>
      <c r="D2555" s="176"/>
      <c r="E2555" s="176"/>
      <c r="F2555" s="176"/>
      <c r="G2555" s="175"/>
      <c r="H2555" s="175"/>
      <c r="I2555" s="175"/>
      <c r="J2555" s="175"/>
      <c r="L2555" s="175"/>
      <c r="T2555" s="176"/>
      <c r="U2555" s="176"/>
      <c r="V2555" s="176"/>
      <c r="W2555" s="176"/>
      <c r="X2555" s="175"/>
      <c r="Y2555" s="175"/>
      <c r="Z2555" s="175"/>
      <c r="AA2555" s="175"/>
      <c r="AC2555" s="175"/>
      <c r="AL2555" s="106"/>
      <c r="AM2555" s="104"/>
      <c r="AN2555" s="104"/>
      <c r="AO2555" s="104"/>
      <c r="AP2555" s="104"/>
      <c r="AQ2555" s="104"/>
      <c r="AR2555" s="104"/>
      <c r="AS2555" s="104"/>
      <c r="AT2555" s="104"/>
      <c r="AU2555" s="104"/>
      <c r="AV2555" s="104"/>
    </row>
    <row r="2556" spans="3:48" x14ac:dyDescent="0.35">
      <c r="C2556" s="176"/>
      <c r="D2556" s="176"/>
      <c r="E2556" s="176"/>
      <c r="F2556" s="176"/>
      <c r="G2556" s="175"/>
      <c r="H2556" s="175"/>
      <c r="I2556" s="175"/>
      <c r="J2556" s="175"/>
      <c r="L2556" s="175"/>
      <c r="T2556" s="176"/>
      <c r="U2556" s="176"/>
      <c r="V2556" s="176"/>
      <c r="W2556" s="176"/>
      <c r="X2556" s="175"/>
      <c r="Y2556" s="175"/>
      <c r="Z2556" s="175"/>
      <c r="AA2556" s="175"/>
      <c r="AC2556" s="175"/>
      <c r="AL2556" s="106"/>
      <c r="AM2556" s="104"/>
      <c r="AN2556" s="104"/>
      <c r="AO2556" s="104"/>
      <c r="AP2556" s="104"/>
      <c r="AQ2556" s="104"/>
      <c r="AR2556" s="104"/>
      <c r="AS2556" s="104"/>
      <c r="AT2556" s="104"/>
      <c r="AU2556" s="104"/>
      <c r="AV2556" s="104"/>
    </row>
    <row r="2557" spans="3:48" x14ac:dyDescent="0.35">
      <c r="C2557" s="176"/>
      <c r="D2557" s="176"/>
      <c r="E2557" s="176"/>
      <c r="F2557" s="176"/>
      <c r="G2557" s="175"/>
      <c r="H2557" s="175"/>
      <c r="I2557" s="175"/>
      <c r="J2557" s="175"/>
      <c r="L2557" s="175"/>
      <c r="T2557" s="176"/>
      <c r="U2557" s="176"/>
      <c r="V2557" s="176"/>
      <c r="W2557" s="176"/>
      <c r="X2557" s="175"/>
      <c r="Y2557" s="175"/>
      <c r="Z2557" s="175"/>
      <c r="AA2557" s="175"/>
      <c r="AC2557" s="175"/>
      <c r="AL2557" s="106"/>
      <c r="AM2557" s="104"/>
      <c r="AN2557" s="104"/>
      <c r="AO2557" s="104"/>
      <c r="AP2557" s="104"/>
      <c r="AQ2557" s="104"/>
      <c r="AR2557" s="104"/>
      <c r="AS2557" s="104"/>
      <c r="AT2557" s="104"/>
      <c r="AU2557" s="104"/>
      <c r="AV2557" s="104"/>
    </row>
    <row r="2558" spans="3:48" x14ac:dyDescent="0.35">
      <c r="C2558" s="176"/>
      <c r="D2558" s="176"/>
      <c r="E2558" s="176"/>
      <c r="F2558" s="176"/>
      <c r="G2558" s="175"/>
      <c r="H2558" s="175"/>
      <c r="I2558" s="175"/>
      <c r="J2558" s="175"/>
      <c r="L2558" s="175"/>
      <c r="T2558" s="176"/>
      <c r="U2558" s="176"/>
      <c r="V2558" s="176"/>
      <c r="W2558" s="176"/>
      <c r="X2558" s="175"/>
      <c r="Y2558" s="175"/>
      <c r="Z2558" s="175"/>
      <c r="AA2558" s="175"/>
      <c r="AC2558" s="175"/>
      <c r="AL2558" s="106"/>
      <c r="AM2558" s="104"/>
      <c r="AN2558" s="104"/>
      <c r="AO2558" s="104"/>
      <c r="AP2558" s="104"/>
      <c r="AQ2558" s="104"/>
      <c r="AR2558" s="104"/>
      <c r="AS2558" s="104"/>
      <c r="AT2558" s="104"/>
      <c r="AU2558" s="104"/>
      <c r="AV2558" s="104"/>
    </row>
    <row r="2559" spans="3:48" x14ac:dyDescent="0.35">
      <c r="C2559" s="176"/>
      <c r="D2559" s="176"/>
      <c r="E2559" s="176"/>
      <c r="F2559" s="176"/>
      <c r="G2559" s="175"/>
      <c r="H2559" s="175"/>
      <c r="I2559" s="175"/>
      <c r="J2559" s="175"/>
      <c r="L2559" s="175"/>
      <c r="T2559" s="176"/>
      <c r="U2559" s="176"/>
      <c r="V2559" s="176"/>
      <c r="W2559" s="176"/>
      <c r="X2559" s="175"/>
      <c r="Y2559" s="175"/>
      <c r="Z2559" s="175"/>
      <c r="AA2559" s="175"/>
      <c r="AC2559" s="175"/>
      <c r="AL2559" s="106"/>
      <c r="AM2559" s="104"/>
      <c r="AN2559" s="104"/>
      <c r="AO2559" s="104"/>
      <c r="AP2559" s="104"/>
      <c r="AQ2559" s="104"/>
      <c r="AR2559" s="104"/>
      <c r="AS2559" s="104"/>
      <c r="AT2559" s="104"/>
      <c r="AU2559" s="104"/>
      <c r="AV2559" s="104"/>
    </row>
    <row r="2560" spans="3:48" x14ac:dyDescent="0.35">
      <c r="C2560" s="176"/>
      <c r="D2560" s="176"/>
      <c r="E2560" s="176"/>
      <c r="F2560" s="176"/>
      <c r="G2560" s="175"/>
      <c r="H2560" s="175"/>
      <c r="I2560" s="175"/>
      <c r="J2560" s="175"/>
      <c r="L2560" s="175"/>
      <c r="T2560" s="176"/>
      <c r="U2560" s="176"/>
      <c r="V2560" s="176"/>
      <c r="W2560" s="176"/>
      <c r="X2560" s="175"/>
      <c r="Y2560" s="175"/>
      <c r="Z2560" s="175"/>
      <c r="AA2560" s="175"/>
      <c r="AC2560" s="175"/>
      <c r="AL2560" s="106"/>
      <c r="AM2560" s="104"/>
      <c r="AN2560" s="104"/>
      <c r="AO2560" s="104"/>
      <c r="AP2560" s="104"/>
      <c r="AQ2560" s="104"/>
      <c r="AR2560" s="104"/>
      <c r="AS2560" s="104"/>
      <c r="AT2560" s="104"/>
      <c r="AU2560" s="104"/>
      <c r="AV2560" s="104"/>
    </row>
    <row r="2561" spans="3:48" x14ac:dyDescent="0.35">
      <c r="C2561" s="176"/>
      <c r="D2561" s="176"/>
      <c r="E2561" s="176"/>
      <c r="F2561" s="176"/>
      <c r="G2561" s="175"/>
      <c r="H2561" s="175"/>
      <c r="I2561" s="175"/>
      <c r="J2561" s="175"/>
      <c r="L2561" s="175"/>
      <c r="T2561" s="176"/>
      <c r="U2561" s="176"/>
      <c r="V2561" s="176"/>
      <c r="W2561" s="176"/>
      <c r="X2561" s="175"/>
      <c r="Y2561" s="175"/>
      <c r="Z2561" s="175"/>
      <c r="AA2561" s="175"/>
      <c r="AC2561" s="175"/>
      <c r="AL2561" s="106"/>
      <c r="AM2561" s="104"/>
      <c r="AN2561" s="104"/>
      <c r="AO2561" s="104"/>
      <c r="AP2561" s="104"/>
      <c r="AQ2561" s="104"/>
      <c r="AR2561" s="104"/>
      <c r="AS2561" s="104"/>
      <c r="AT2561" s="104"/>
      <c r="AU2561" s="104"/>
      <c r="AV2561" s="104"/>
    </row>
    <row r="2562" spans="3:48" x14ac:dyDescent="0.35">
      <c r="C2562" s="176"/>
      <c r="D2562" s="176"/>
      <c r="E2562" s="176"/>
      <c r="F2562" s="176"/>
      <c r="G2562" s="175"/>
      <c r="H2562" s="175"/>
      <c r="I2562" s="175"/>
      <c r="J2562" s="175"/>
      <c r="L2562" s="175"/>
      <c r="T2562" s="176"/>
      <c r="U2562" s="176"/>
      <c r="V2562" s="176"/>
      <c r="W2562" s="176"/>
      <c r="X2562" s="175"/>
      <c r="Y2562" s="175"/>
      <c r="Z2562" s="175"/>
      <c r="AA2562" s="175"/>
      <c r="AC2562" s="175"/>
      <c r="AL2562" s="106"/>
      <c r="AM2562" s="104"/>
      <c r="AN2562" s="104"/>
      <c r="AO2562" s="104"/>
      <c r="AP2562" s="104"/>
      <c r="AQ2562" s="104"/>
      <c r="AR2562" s="104"/>
      <c r="AS2562" s="104"/>
      <c r="AT2562" s="104"/>
      <c r="AU2562" s="104"/>
      <c r="AV2562" s="104"/>
    </row>
    <row r="2563" spans="3:48" x14ac:dyDescent="0.35">
      <c r="C2563" s="176"/>
      <c r="D2563" s="176"/>
      <c r="E2563" s="176"/>
      <c r="F2563" s="176"/>
      <c r="G2563" s="175"/>
      <c r="H2563" s="175"/>
      <c r="I2563" s="175"/>
      <c r="J2563" s="175"/>
      <c r="L2563" s="175"/>
      <c r="T2563" s="176"/>
      <c r="U2563" s="176"/>
      <c r="V2563" s="176"/>
      <c r="W2563" s="176"/>
      <c r="X2563" s="175"/>
      <c r="Y2563" s="175"/>
      <c r="Z2563" s="175"/>
      <c r="AA2563" s="175"/>
      <c r="AC2563" s="175"/>
      <c r="AL2563" s="106"/>
      <c r="AM2563" s="104"/>
      <c r="AN2563" s="104"/>
      <c r="AO2563" s="104"/>
      <c r="AP2563" s="104"/>
      <c r="AQ2563" s="104"/>
      <c r="AR2563" s="104"/>
      <c r="AS2563" s="104"/>
      <c r="AT2563" s="104"/>
      <c r="AU2563" s="104"/>
      <c r="AV2563" s="104"/>
    </row>
    <row r="2564" spans="3:48" x14ac:dyDescent="0.35">
      <c r="C2564" s="176"/>
      <c r="D2564" s="176"/>
      <c r="E2564" s="176"/>
      <c r="F2564" s="176"/>
      <c r="G2564" s="175"/>
      <c r="H2564" s="175"/>
      <c r="I2564" s="175"/>
      <c r="J2564" s="175"/>
      <c r="L2564" s="175"/>
      <c r="T2564" s="176"/>
      <c r="U2564" s="176"/>
      <c r="V2564" s="176"/>
      <c r="W2564" s="176"/>
      <c r="X2564" s="175"/>
      <c r="Y2564" s="175"/>
      <c r="Z2564" s="175"/>
      <c r="AA2564" s="175"/>
      <c r="AC2564" s="175"/>
      <c r="AL2564" s="106"/>
      <c r="AM2564" s="104"/>
      <c r="AN2564" s="104"/>
      <c r="AO2564" s="104"/>
      <c r="AP2564" s="104"/>
      <c r="AQ2564" s="104"/>
      <c r="AR2564" s="104"/>
      <c r="AS2564" s="104"/>
      <c r="AT2564" s="104"/>
      <c r="AU2564" s="104"/>
      <c r="AV2564" s="104"/>
    </row>
    <row r="2565" spans="3:48" x14ac:dyDescent="0.35">
      <c r="C2565" s="176"/>
      <c r="D2565" s="176"/>
      <c r="E2565" s="176"/>
      <c r="F2565" s="176"/>
      <c r="G2565" s="175"/>
      <c r="H2565" s="175"/>
      <c r="I2565" s="175"/>
      <c r="J2565" s="175"/>
      <c r="L2565" s="175"/>
      <c r="T2565" s="176"/>
      <c r="U2565" s="176"/>
      <c r="V2565" s="176"/>
      <c r="W2565" s="176"/>
      <c r="X2565" s="175"/>
      <c r="Y2565" s="175"/>
      <c r="Z2565" s="175"/>
      <c r="AA2565" s="175"/>
      <c r="AC2565" s="175"/>
      <c r="AL2565" s="106"/>
      <c r="AM2565" s="104"/>
      <c r="AN2565" s="104"/>
      <c r="AO2565" s="104"/>
      <c r="AP2565" s="104"/>
      <c r="AQ2565" s="104"/>
      <c r="AR2565" s="104"/>
      <c r="AS2565" s="104"/>
      <c r="AT2565" s="104"/>
      <c r="AU2565" s="104"/>
      <c r="AV2565" s="104"/>
    </row>
    <row r="2566" spans="3:48" x14ac:dyDescent="0.35">
      <c r="C2566" s="176"/>
      <c r="D2566" s="176"/>
      <c r="E2566" s="176"/>
      <c r="F2566" s="176"/>
      <c r="G2566" s="175"/>
      <c r="H2566" s="175"/>
      <c r="I2566" s="175"/>
      <c r="J2566" s="175"/>
      <c r="L2566" s="175"/>
      <c r="T2566" s="176"/>
      <c r="U2566" s="176"/>
      <c r="V2566" s="176"/>
      <c r="W2566" s="176"/>
      <c r="X2566" s="175"/>
      <c r="Y2566" s="175"/>
      <c r="Z2566" s="175"/>
      <c r="AA2566" s="175"/>
      <c r="AC2566" s="175"/>
      <c r="AL2566" s="106"/>
      <c r="AM2566" s="104"/>
      <c r="AN2566" s="104"/>
      <c r="AO2566" s="104"/>
      <c r="AP2566" s="104"/>
      <c r="AQ2566" s="104"/>
      <c r="AR2566" s="104"/>
      <c r="AS2566" s="104"/>
      <c r="AT2566" s="104"/>
      <c r="AU2566" s="104"/>
      <c r="AV2566" s="104"/>
    </row>
    <row r="2567" spans="3:48" x14ac:dyDescent="0.35">
      <c r="C2567" s="176"/>
      <c r="D2567" s="176"/>
      <c r="E2567" s="176"/>
      <c r="F2567" s="176"/>
      <c r="G2567" s="175"/>
      <c r="H2567" s="175"/>
      <c r="I2567" s="175"/>
      <c r="J2567" s="175"/>
      <c r="L2567" s="175"/>
      <c r="T2567" s="176"/>
      <c r="U2567" s="176"/>
      <c r="V2567" s="176"/>
      <c r="W2567" s="176"/>
      <c r="X2567" s="175"/>
      <c r="Y2567" s="175"/>
      <c r="Z2567" s="175"/>
      <c r="AA2567" s="175"/>
      <c r="AC2567" s="175"/>
      <c r="AL2567" s="106"/>
      <c r="AM2567" s="104"/>
      <c r="AN2567" s="104"/>
      <c r="AO2567" s="104"/>
      <c r="AP2567" s="104"/>
      <c r="AQ2567" s="104"/>
      <c r="AR2567" s="104"/>
      <c r="AS2567" s="104"/>
      <c r="AT2567" s="104"/>
      <c r="AU2567" s="104"/>
      <c r="AV2567" s="104"/>
    </row>
    <row r="2568" spans="3:48" x14ac:dyDescent="0.35">
      <c r="C2568" s="176"/>
      <c r="D2568" s="176"/>
      <c r="E2568" s="176"/>
      <c r="F2568" s="176"/>
      <c r="G2568" s="175"/>
      <c r="H2568" s="175"/>
      <c r="I2568" s="175"/>
      <c r="J2568" s="175"/>
      <c r="L2568" s="175"/>
      <c r="T2568" s="176"/>
      <c r="U2568" s="176"/>
      <c r="V2568" s="176"/>
      <c r="W2568" s="176"/>
      <c r="X2568" s="175"/>
      <c r="Y2568" s="175"/>
      <c r="Z2568" s="175"/>
      <c r="AA2568" s="175"/>
      <c r="AC2568" s="175"/>
      <c r="AL2568" s="106"/>
      <c r="AM2568" s="104"/>
      <c r="AN2568" s="104"/>
      <c r="AO2568" s="104"/>
      <c r="AP2568" s="104"/>
      <c r="AQ2568" s="104"/>
      <c r="AR2568" s="104"/>
      <c r="AS2568" s="104"/>
      <c r="AT2568" s="104"/>
      <c r="AU2568" s="104"/>
      <c r="AV2568" s="104"/>
    </row>
    <row r="2569" spans="3:48" x14ac:dyDescent="0.35">
      <c r="C2569" s="176"/>
      <c r="D2569" s="176"/>
      <c r="E2569" s="176"/>
      <c r="F2569" s="176"/>
      <c r="G2569" s="175"/>
      <c r="H2569" s="175"/>
      <c r="I2569" s="175"/>
      <c r="J2569" s="175"/>
      <c r="L2569" s="175"/>
      <c r="T2569" s="176"/>
      <c r="U2569" s="176"/>
      <c r="V2569" s="176"/>
      <c r="W2569" s="176"/>
      <c r="X2569" s="175"/>
      <c r="Y2569" s="175"/>
      <c r="Z2569" s="175"/>
      <c r="AA2569" s="175"/>
      <c r="AC2569" s="175"/>
      <c r="AL2569" s="106"/>
      <c r="AM2569" s="104"/>
      <c r="AN2569" s="104"/>
      <c r="AO2569" s="104"/>
      <c r="AP2569" s="104"/>
      <c r="AQ2569" s="104"/>
      <c r="AR2569" s="104"/>
      <c r="AS2569" s="104"/>
      <c r="AT2569" s="104"/>
      <c r="AU2569" s="104"/>
      <c r="AV2569" s="104"/>
    </row>
    <row r="2570" spans="3:48" x14ac:dyDescent="0.35">
      <c r="C2570" s="176"/>
      <c r="D2570" s="176"/>
      <c r="E2570" s="176"/>
      <c r="F2570" s="176"/>
      <c r="G2570" s="175"/>
      <c r="H2570" s="175"/>
      <c r="I2570" s="175"/>
      <c r="J2570" s="175"/>
      <c r="L2570" s="175"/>
      <c r="T2570" s="176"/>
      <c r="U2570" s="176"/>
      <c r="V2570" s="176"/>
      <c r="W2570" s="176"/>
      <c r="X2570" s="175"/>
      <c r="Y2570" s="175"/>
      <c r="Z2570" s="175"/>
      <c r="AA2570" s="175"/>
      <c r="AC2570" s="175"/>
      <c r="AL2570" s="106"/>
      <c r="AM2570" s="104"/>
      <c r="AN2570" s="104"/>
      <c r="AO2570" s="104"/>
      <c r="AP2570" s="104"/>
      <c r="AQ2570" s="104"/>
      <c r="AR2570" s="104"/>
      <c r="AS2570" s="104"/>
      <c r="AT2570" s="104"/>
      <c r="AU2570" s="104"/>
      <c r="AV2570" s="104"/>
    </row>
    <row r="2571" spans="3:48" x14ac:dyDescent="0.35">
      <c r="C2571" s="176"/>
      <c r="D2571" s="176"/>
      <c r="E2571" s="176"/>
      <c r="F2571" s="176"/>
      <c r="G2571" s="175"/>
      <c r="H2571" s="175"/>
      <c r="I2571" s="175"/>
      <c r="J2571" s="175"/>
      <c r="L2571" s="175"/>
      <c r="T2571" s="176"/>
      <c r="U2571" s="176"/>
      <c r="V2571" s="176"/>
      <c r="W2571" s="176"/>
      <c r="X2571" s="175"/>
      <c r="Y2571" s="175"/>
      <c r="Z2571" s="175"/>
      <c r="AA2571" s="175"/>
      <c r="AC2571" s="175"/>
      <c r="AL2571" s="106"/>
      <c r="AM2571" s="104"/>
      <c r="AN2571" s="104"/>
      <c r="AO2571" s="104"/>
      <c r="AP2571" s="104"/>
      <c r="AQ2571" s="104"/>
      <c r="AR2571" s="104"/>
      <c r="AS2571" s="104"/>
      <c r="AT2571" s="104"/>
      <c r="AU2571" s="104"/>
      <c r="AV2571" s="104"/>
    </row>
    <row r="2572" spans="3:48" x14ac:dyDescent="0.35">
      <c r="C2572" s="176"/>
      <c r="D2572" s="176"/>
      <c r="E2572" s="176"/>
      <c r="F2572" s="176"/>
      <c r="G2572" s="175"/>
      <c r="H2572" s="175"/>
      <c r="I2572" s="175"/>
      <c r="J2572" s="175"/>
      <c r="L2572" s="175"/>
      <c r="T2572" s="176"/>
      <c r="U2572" s="176"/>
      <c r="V2572" s="176"/>
      <c r="W2572" s="176"/>
      <c r="X2572" s="175"/>
      <c r="Y2572" s="175"/>
      <c r="Z2572" s="175"/>
      <c r="AA2572" s="175"/>
      <c r="AC2572" s="175"/>
      <c r="AL2572" s="106"/>
      <c r="AM2572" s="104"/>
      <c r="AN2572" s="104"/>
      <c r="AO2572" s="104"/>
      <c r="AP2572" s="104"/>
      <c r="AQ2572" s="104"/>
      <c r="AR2572" s="104"/>
      <c r="AS2572" s="104"/>
      <c r="AT2572" s="104"/>
      <c r="AU2572" s="104"/>
      <c r="AV2572" s="104"/>
    </row>
    <row r="2573" spans="3:48" x14ac:dyDescent="0.35">
      <c r="C2573" s="176"/>
      <c r="D2573" s="176"/>
      <c r="E2573" s="176"/>
      <c r="F2573" s="176"/>
      <c r="G2573" s="175"/>
      <c r="H2573" s="175"/>
      <c r="I2573" s="175"/>
      <c r="J2573" s="175"/>
      <c r="L2573" s="175"/>
      <c r="T2573" s="176"/>
      <c r="U2573" s="176"/>
      <c r="V2573" s="176"/>
      <c r="W2573" s="176"/>
      <c r="X2573" s="175"/>
      <c r="Y2573" s="175"/>
      <c r="Z2573" s="175"/>
      <c r="AA2573" s="175"/>
      <c r="AC2573" s="175"/>
      <c r="AL2573" s="106"/>
      <c r="AM2573" s="104"/>
      <c r="AN2573" s="104"/>
      <c r="AO2573" s="104"/>
      <c r="AP2573" s="104"/>
      <c r="AQ2573" s="104"/>
      <c r="AR2573" s="104"/>
      <c r="AS2573" s="104"/>
      <c r="AT2573" s="104"/>
      <c r="AU2573" s="104"/>
      <c r="AV2573" s="104"/>
    </row>
    <row r="2574" spans="3:48" x14ac:dyDescent="0.35">
      <c r="C2574" s="176"/>
      <c r="D2574" s="176"/>
      <c r="E2574" s="176"/>
      <c r="F2574" s="176"/>
      <c r="G2574" s="175"/>
      <c r="H2574" s="175"/>
      <c r="I2574" s="175"/>
      <c r="J2574" s="175"/>
      <c r="L2574" s="175"/>
      <c r="T2574" s="176"/>
      <c r="U2574" s="176"/>
      <c r="V2574" s="176"/>
      <c r="W2574" s="176"/>
      <c r="X2574" s="175"/>
      <c r="Y2574" s="175"/>
      <c r="Z2574" s="175"/>
      <c r="AA2574" s="175"/>
      <c r="AC2574" s="175"/>
      <c r="AL2574" s="106"/>
      <c r="AM2574" s="104"/>
      <c r="AN2574" s="104"/>
      <c r="AO2574" s="104"/>
      <c r="AP2574" s="104"/>
      <c r="AQ2574" s="104"/>
      <c r="AR2574" s="104"/>
      <c r="AS2574" s="104"/>
      <c r="AT2574" s="104"/>
      <c r="AU2574" s="104"/>
      <c r="AV2574" s="104"/>
    </row>
    <row r="2575" spans="3:48" x14ac:dyDescent="0.35">
      <c r="C2575" s="176"/>
      <c r="D2575" s="176"/>
      <c r="E2575" s="176"/>
      <c r="F2575" s="176"/>
      <c r="G2575" s="175"/>
      <c r="H2575" s="175"/>
      <c r="I2575" s="175"/>
      <c r="J2575" s="175"/>
      <c r="L2575" s="175"/>
      <c r="T2575" s="176"/>
      <c r="U2575" s="176"/>
      <c r="V2575" s="176"/>
      <c r="W2575" s="176"/>
      <c r="X2575" s="175"/>
      <c r="Y2575" s="175"/>
      <c r="Z2575" s="175"/>
      <c r="AA2575" s="175"/>
      <c r="AC2575" s="175"/>
      <c r="AL2575" s="106"/>
      <c r="AM2575" s="104"/>
      <c r="AN2575" s="104"/>
      <c r="AO2575" s="104"/>
      <c r="AP2575" s="104"/>
      <c r="AQ2575" s="104"/>
      <c r="AR2575" s="104"/>
      <c r="AS2575" s="104"/>
      <c r="AT2575" s="104"/>
      <c r="AU2575" s="104"/>
      <c r="AV2575" s="104"/>
    </row>
    <row r="2576" spans="3:48" x14ac:dyDescent="0.35">
      <c r="C2576" s="176"/>
      <c r="D2576" s="176"/>
      <c r="E2576" s="176"/>
      <c r="F2576" s="176"/>
      <c r="G2576" s="175"/>
      <c r="H2576" s="175"/>
      <c r="I2576" s="175"/>
      <c r="J2576" s="175"/>
      <c r="L2576" s="175"/>
      <c r="T2576" s="176"/>
      <c r="U2576" s="176"/>
      <c r="V2576" s="176"/>
      <c r="W2576" s="176"/>
      <c r="X2576" s="175"/>
      <c r="Y2576" s="175"/>
      <c r="Z2576" s="175"/>
      <c r="AA2576" s="175"/>
      <c r="AC2576" s="175"/>
      <c r="AL2576" s="106"/>
      <c r="AM2576" s="104"/>
      <c r="AN2576" s="104"/>
      <c r="AO2576" s="104"/>
      <c r="AP2576" s="104"/>
      <c r="AQ2576" s="104"/>
      <c r="AR2576" s="104"/>
      <c r="AS2576" s="104"/>
      <c r="AT2576" s="104"/>
      <c r="AU2576" s="104"/>
      <c r="AV2576" s="104"/>
    </row>
    <row r="2577" spans="3:48" x14ac:dyDescent="0.35">
      <c r="C2577" s="176"/>
      <c r="D2577" s="176"/>
      <c r="E2577" s="176"/>
      <c r="F2577" s="176"/>
      <c r="G2577" s="175"/>
      <c r="H2577" s="175"/>
      <c r="I2577" s="175"/>
      <c r="J2577" s="175"/>
      <c r="L2577" s="175"/>
      <c r="T2577" s="176"/>
      <c r="U2577" s="176"/>
      <c r="V2577" s="176"/>
      <c r="W2577" s="176"/>
      <c r="X2577" s="175"/>
      <c r="Y2577" s="175"/>
      <c r="Z2577" s="175"/>
      <c r="AA2577" s="175"/>
      <c r="AC2577" s="175"/>
      <c r="AL2577" s="106"/>
      <c r="AM2577" s="104"/>
      <c r="AN2577" s="104"/>
      <c r="AO2577" s="104"/>
      <c r="AP2577" s="104"/>
      <c r="AQ2577" s="104"/>
      <c r="AR2577" s="104"/>
      <c r="AS2577" s="104"/>
      <c r="AT2577" s="104"/>
      <c r="AU2577" s="104"/>
      <c r="AV2577" s="104"/>
    </row>
    <row r="2578" spans="3:48" x14ac:dyDescent="0.35">
      <c r="C2578" s="176"/>
      <c r="D2578" s="176"/>
      <c r="E2578" s="176"/>
      <c r="F2578" s="176"/>
      <c r="G2578" s="175"/>
      <c r="H2578" s="175"/>
      <c r="I2578" s="175"/>
      <c r="J2578" s="175"/>
      <c r="L2578" s="175"/>
      <c r="T2578" s="176"/>
      <c r="U2578" s="176"/>
      <c r="V2578" s="176"/>
      <c r="W2578" s="176"/>
      <c r="X2578" s="175"/>
      <c r="Y2578" s="175"/>
      <c r="Z2578" s="175"/>
      <c r="AA2578" s="175"/>
      <c r="AC2578" s="175"/>
      <c r="AL2578" s="106"/>
      <c r="AM2578" s="104"/>
      <c r="AN2578" s="104"/>
      <c r="AO2578" s="104"/>
      <c r="AP2578" s="104"/>
      <c r="AQ2578" s="104"/>
      <c r="AR2578" s="104"/>
      <c r="AS2578" s="104"/>
      <c r="AT2578" s="104"/>
      <c r="AU2578" s="104"/>
      <c r="AV2578" s="104"/>
    </row>
    <row r="2579" spans="3:48" x14ac:dyDescent="0.35">
      <c r="C2579" s="176"/>
      <c r="D2579" s="176"/>
      <c r="E2579" s="176"/>
      <c r="F2579" s="176"/>
      <c r="G2579" s="175"/>
      <c r="H2579" s="175"/>
      <c r="I2579" s="175"/>
      <c r="J2579" s="175"/>
      <c r="L2579" s="175"/>
      <c r="T2579" s="176"/>
      <c r="U2579" s="176"/>
      <c r="V2579" s="176"/>
      <c r="W2579" s="176"/>
      <c r="X2579" s="175"/>
      <c r="Y2579" s="175"/>
      <c r="Z2579" s="175"/>
      <c r="AA2579" s="175"/>
      <c r="AC2579" s="175"/>
      <c r="AL2579" s="106"/>
      <c r="AM2579" s="104"/>
      <c r="AN2579" s="104"/>
      <c r="AO2579" s="104"/>
      <c r="AP2579" s="104"/>
      <c r="AQ2579" s="104"/>
      <c r="AR2579" s="104"/>
      <c r="AS2579" s="104"/>
      <c r="AT2579" s="104"/>
      <c r="AU2579" s="104"/>
      <c r="AV2579" s="104"/>
    </row>
    <row r="2580" spans="3:48" x14ac:dyDescent="0.35">
      <c r="C2580" s="176"/>
      <c r="D2580" s="176"/>
      <c r="E2580" s="176"/>
      <c r="F2580" s="176"/>
      <c r="G2580" s="175"/>
      <c r="H2580" s="175"/>
      <c r="I2580" s="175"/>
      <c r="J2580" s="175"/>
      <c r="L2580" s="175"/>
      <c r="T2580" s="176"/>
      <c r="U2580" s="176"/>
      <c r="V2580" s="176"/>
      <c r="W2580" s="176"/>
      <c r="X2580" s="175"/>
      <c r="Y2580" s="175"/>
      <c r="Z2580" s="175"/>
      <c r="AA2580" s="175"/>
      <c r="AC2580" s="175"/>
      <c r="AL2580" s="106"/>
      <c r="AM2580" s="104"/>
      <c r="AN2580" s="104"/>
      <c r="AO2580" s="104"/>
      <c r="AP2580" s="104"/>
      <c r="AQ2580" s="104"/>
      <c r="AR2580" s="104"/>
      <c r="AS2580" s="104"/>
      <c r="AT2580" s="104"/>
      <c r="AU2580" s="104"/>
      <c r="AV2580" s="104"/>
    </row>
    <row r="2581" spans="3:48" x14ac:dyDescent="0.35">
      <c r="C2581" s="176"/>
      <c r="D2581" s="176"/>
      <c r="E2581" s="176"/>
      <c r="F2581" s="176"/>
      <c r="G2581" s="175"/>
      <c r="H2581" s="175"/>
      <c r="I2581" s="175"/>
      <c r="J2581" s="175"/>
      <c r="L2581" s="175"/>
      <c r="T2581" s="176"/>
      <c r="U2581" s="176"/>
      <c r="V2581" s="176"/>
      <c r="W2581" s="176"/>
      <c r="X2581" s="175"/>
      <c r="Y2581" s="175"/>
      <c r="Z2581" s="175"/>
      <c r="AA2581" s="175"/>
      <c r="AC2581" s="175"/>
      <c r="AL2581" s="106"/>
      <c r="AM2581" s="104"/>
      <c r="AN2581" s="104"/>
      <c r="AO2581" s="104"/>
      <c r="AP2581" s="104"/>
      <c r="AQ2581" s="104"/>
      <c r="AR2581" s="104"/>
      <c r="AS2581" s="104"/>
      <c r="AT2581" s="104"/>
      <c r="AU2581" s="104"/>
      <c r="AV2581" s="104"/>
    </row>
    <row r="2582" spans="3:48" x14ac:dyDescent="0.35">
      <c r="C2582" s="176"/>
      <c r="D2582" s="176"/>
      <c r="E2582" s="176"/>
      <c r="F2582" s="176"/>
      <c r="G2582" s="175"/>
      <c r="H2582" s="175"/>
      <c r="I2582" s="175"/>
      <c r="J2582" s="175"/>
      <c r="L2582" s="175"/>
      <c r="T2582" s="176"/>
      <c r="U2582" s="176"/>
      <c r="V2582" s="176"/>
      <c r="W2582" s="176"/>
      <c r="X2582" s="175"/>
      <c r="Y2582" s="175"/>
      <c r="Z2582" s="175"/>
      <c r="AA2582" s="175"/>
      <c r="AC2582" s="175"/>
      <c r="AL2582" s="106"/>
      <c r="AM2582" s="104"/>
      <c r="AN2582" s="104"/>
      <c r="AO2582" s="104"/>
      <c r="AP2582" s="104"/>
      <c r="AQ2582" s="104"/>
      <c r="AR2582" s="104"/>
      <c r="AS2582" s="104"/>
      <c r="AT2582" s="104"/>
      <c r="AU2582" s="104"/>
      <c r="AV2582" s="104"/>
    </row>
    <row r="2583" spans="3:48" x14ac:dyDescent="0.35">
      <c r="C2583" s="176"/>
      <c r="D2583" s="176"/>
      <c r="E2583" s="176"/>
      <c r="F2583" s="176"/>
      <c r="G2583" s="175"/>
      <c r="H2583" s="175"/>
      <c r="I2583" s="175"/>
      <c r="J2583" s="175"/>
      <c r="L2583" s="175"/>
      <c r="T2583" s="176"/>
      <c r="U2583" s="176"/>
      <c r="V2583" s="176"/>
      <c r="W2583" s="176"/>
      <c r="X2583" s="175"/>
      <c r="Y2583" s="175"/>
      <c r="Z2583" s="175"/>
      <c r="AA2583" s="175"/>
      <c r="AC2583" s="175"/>
      <c r="AL2583" s="106"/>
      <c r="AM2583" s="104"/>
      <c r="AN2583" s="104"/>
      <c r="AO2583" s="104"/>
      <c r="AP2583" s="104"/>
      <c r="AQ2583" s="104"/>
      <c r="AR2583" s="104"/>
      <c r="AS2583" s="104"/>
      <c r="AT2583" s="104"/>
      <c r="AU2583" s="104"/>
      <c r="AV2583" s="104"/>
    </row>
    <row r="2584" spans="3:48" x14ac:dyDescent="0.35">
      <c r="C2584" s="176"/>
      <c r="D2584" s="176"/>
      <c r="E2584" s="176"/>
      <c r="F2584" s="176"/>
      <c r="G2584" s="175"/>
      <c r="H2584" s="175"/>
      <c r="I2584" s="175"/>
      <c r="J2584" s="175"/>
      <c r="L2584" s="175"/>
      <c r="T2584" s="176"/>
      <c r="U2584" s="176"/>
      <c r="V2584" s="176"/>
      <c r="W2584" s="176"/>
      <c r="X2584" s="175"/>
      <c r="Y2584" s="175"/>
      <c r="Z2584" s="175"/>
      <c r="AA2584" s="175"/>
      <c r="AC2584" s="175"/>
      <c r="AL2584" s="106"/>
      <c r="AM2584" s="104"/>
      <c r="AN2584" s="104"/>
      <c r="AO2584" s="104"/>
      <c r="AP2584" s="104"/>
      <c r="AQ2584" s="104"/>
      <c r="AR2584" s="104"/>
      <c r="AS2584" s="104"/>
      <c r="AT2584" s="104"/>
      <c r="AU2584" s="104"/>
      <c r="AV2584" s="104"/>
    </row>
    <row r="2585" spans="3:48" x14ac:dyDescent="0.35">
      <c r="C2585" s="176"/>
      <c r="D2585" s="176"/>
      <c r="E2585" s="176"/>
      <c r="F2585" s="176"/>
      <c r="G2585" s="175"/>
      <c r="H2585" s="175"/>
      <c r="I2585" s="175"/>
      <c r="J2585" s="175"/>
      <c r="L2585" s="175"/>
      <c r="T2585" s="176"/>
      <c r="U2585" s="176"/>
      <c r="V2585" s="176"/>
      <c r="W2585" s="176"/>
      <c r="X2585" s="175"/>
      <c r="Y2585" s="175"/>
      <c r="Z2585" s="175"/>
      <c r="AA2585" s="175"/>
      <c r="AC2585" s="175"/>
      <c r="AL2585" s="106"/>
      <c r="AM2585" s="104"/>
      <c r="AN2585" s="104"/>
      <c r="AO2585" s="104"/>
      <c r="AP2585" s="104"/>
      <c r="AQ2585" s="104"/>
      <c r="AR2585" s="104"/>
      <c r="AS2585" s="104"/>
      <c r="AT2585" s="104"/>
      <c r="AU2585" s="104"/>
      <c r="AV2585" s="104"/>
    </row>
    <row r="2586" spans="3:48" x14ac:dyDescent="0.35">
      <c r="C2586" s="176"/>
      <c r="D2586" s="176"/>
      <c r="E2586" s="176"/>
      <c r="F2586" s="176"/>
      <c r="G2586" s="175"/>
      <c r="H2586" s="175"/>
      <c r="I2586" s="175"/>
      <c r="J2586" s="175"/>
      <c r="L2586" s="175"/>
      <c r="T2586" s="176"/>
      <c r="U2586" s="176"/>
      <c r="V2586" s="176"/>
      <c r="W2586" s="176"/>
      <c r="X2586" s="175"/>
      <c r="Y2586" s="175"/>
      <c r="Z2586" s="175"/>
      <c r="AA2586" s="175"/>
      <c r="AC2586" s="175"/>
      <c r="AL2586" s="106"/>
      <c r="AM2586" s="104"/>
      <c r="AN2586" s="104"/>
      <c r="AO2586" s="104"/>
      <c r="AP2586" s="104"/>
      <c r="AQ2586" s="104"/>
      <c r="AR2586" s="104"/>
      <c r="AS2586" s="104"/>
      <c r="AT2586" s="104"/>
      <c r="AU2586" s="104"/>
      <c r="AV2586" s="104"/>
    </row>
    <row r="2587" spans="3:48" x14ac:dyDescent="0.35">
      <c r="C2587" s="176"/>
      <c r="D2587" s="176"/>
      <c r="E2587" s="176"/>
      <c r="F2587" s="176"/>
      <c r="G2587" s="175"/>
      <c r="H2587" s="175"/>
      <c r="I2587" s="175"/>
      <c r="J2587" s="175"/>
      <c r="L2587" s="175"/>
      <c r="T2587" s="176"/>
      <c r="U2587" s="176"/>
      <c r="V2587" s="176"/>
      <c r="W2587" s="176"/>
      <c r="X2587" s="175"/>
      <c r="Y2587" s="175"/>
      <c r="Z2587" s="175"/>
      <c r="AA2587" s="175"/>
      <c r="AC2587" s="175"/>
      <c r="AL2587" s="106"/>
      <c r="AM2587" s="104"/>
      <c r="AN2587" s="104"/>
      <c r="AO2587" s="104"/>
      <c r="AP2587" s="104"/>
      <c r="AQ2587" s="104"/>
      <c r="AR2587" s="104"/>
      <c r="AS2587" s="104"/>
      <c r="AT2587" s="104"/>
      <c r="AU2587" s="104"/>
      <c r="AV2587" s="104"/>
    </row>
    <row r="2588" spans="3:48" x14ac:dyDescent="0.35">
      <c r="C2588" s="176"/>
      <c r="D2588" s="176"/>
      <c r="E2588" s="176"/>
      <c r="F2588" s="176"/>
      <c r="G2588" s="175"/>
      <c r="H2588" s="175"/>
      <c r="I2588" s="175"/>
      <c r="J2588" s="175"/>
      <c r="L2588" s="175"/>
      <c r="T2588" s="176"/>
      <c r="U2588" s="176"/>
      <c r="V2588" s="176"/>
      <c r="W2588" s="176"/>
      <c r="X2588" s="175"/>
      <c r="Y2588" s="175"/>
      <c r="Z2588" s="175"/>
      <c r="AA2588" s="175"/>
      <c r="AC2588" s="175"/>
      <c r="AL2588" s="106"/>
      <c r="AM2588" s="104"/>
      <c r="AN2588" s="104"/>
      <c r="AO2588" s="104"/>
      <c r="AP2588" s="104"/>
      <c r="AQ2588" s="104"/>
      <c r="AR2588" s="104"/>
      <c r="AS2588" s="104"/>
      <c r="AT2588" s="104"/>
      <c r="AU2588" s="104"/>
      <c r="AV2588" s="104"/>
    </row>
    <row r="2589" spans="3:48" x14ac:dyDescent="0.35">
      <c r="C2589" s="176"/>
      <c r="D2589" s="176"/>
      <c r="E2589" s="176"/>
      <c r="F2589" s="176"/>
      <c r="G2589" s="175"/>
      <c r="H2589" s="175"/>
      <c r="I2589" s="175"/>
      <c r="J2589" s="175"/>
      <c r="L2589" s="175"/>
      <c r="T2589" s="176"/>
      <c r="U2589" s="176"/>
      <c r="V2589" s="176"/>
      <c r="W2589" s="176"/>
      <c r="X2589" s="175"/>
      <c r="Y2589" s="175"/>
      <c r="Z2589" s="175"/>
      <c r="AA2589" s="175"/>
      <c r="AC2589" s="175"/>
      <c r="AL2589" s="106"/>
      <c r="AM2589" s="104"/>
      <c r="AN2589" s="104"/>
      <c r="AO2589" s="104"/>
      <c r="AP2589" s="104"/>
      <c r="AQ2589" s="104"/>
      <c r="AR2589" s="104"/>
      <c r="AS2589" s="104"/>
      <c r="AT2589" s="104"/>
      <c r="AU2589" s="104"/>
      <c r="AV2589" s="104"/>
    </row>
    <row r="2590" spans="3:48" x14ac:dyDescent="0.35">
      <c r="C2590" s="176"/>
      <c r="D2590" s="176"/>
      <c r="E2590" s="176"/>
      <c r="F2590" s="176"/>
      <c r="G2590" s="175"/>
      <c r="H2590" s="175"/>
      <c r="I2590" s="175"/>
      <c r="J2590" s="175"/>
      <c r="L2590" s="175"/>
      <c r="T2590" s="176"/>
      <c r="U2590" s="176"/>
      <c r="V2590" s="176"/>
      <c r="W2590" s="176"/>
      <c r="X2590" s="175"/>
      <c r="Y2590" s="175"/>
      <c r="Z2590" s="175"/>
      <c r="AA2590" s="175"/>
      <c r="AC2590" s="175"/>
      <c r="AL2590" s="106"/>
      <c r="AM2590" s="104"/>
      <c r="AN2590" s="104"/>
      <c r="AO2590" s="104"/>
      <c r="AP2590" s="104"/>
      <c r="AQ2590" s="104"/>
      <c r="AR2590" s="104"/>
      <c r="AS2590" s="104"/>
      <c r="AT2590" s="104"/>
      <c r="AU2590" s="104"/>
      <c r="AV2590" s="104"/>
    </row>
    <row r="2591" spans="3:48" x14ac:dyDescent="0.35">
      <c r="C2591" s="176"/>
      <c r="D2591" s="176"/>
      <c r="E2591" s="176"/>
      <c r="F2591" s="176"/>
      <c r="G2591" s="175"/>
      <c r="H2591" s="175"/>
      <c r="I2591" s="175"/>
      <c r="J2591" s="175"/>
      <c r="L2591" s="175"/>
      <c r="T2591" s="176"/>
      <c r="U2591" s="176"/>
      <c r="V2591" s="176"/>
      <c r="W2591" s="176"/>
      <c r="X2591" s="175"/>
      <c r="Y2591" s="175"/>
      <c r="Z2591" s="175"/>
      <c r="AA2591" s="175"/>
      <c r="AC2591" s="175"/>
      <c r="AL2591" s="106"/>
      <c r="AM2591" s="104"/>
      <c r="AN2591" s="104"/>
      <c r="AO2591" s="104"/>
      <c r="AP2591" s="104"/>
      <c r="AQ2591" s="104"/>
      <c r="AR2591" s="104"/>
      <c r="AS2591" s="104"/>
      <c r="AT2591" s="104"/>
      <c r="AU2591" s="104"/>
      <c r="AV2591" s="104"/>
    </row>
    <row r="2592" spans="3:48" x14ac:dyDescent="0.35">
      <c r="C2592" s="176"/>
      <c r="D2592" s="176"/>
      <c r="E2592" s="176"/>
      <c r="F2592" s="176"/>
      <c r="G2592" s="175"/>
      <c r="H2592" s="175"/>
      <c r="I2592" s="175"/>
      <c r="J2592" s="175"/>
      <c r="L2592" s="175"/>
      <c r="T2592" s="176"/>
      <c r="U2592" s="176"/>
      <c r="V2592" s="176"/>
      <c r="W2592" s="176"/>
      <c r="X2592" s="175"/>
      <c r="Y2592" s="175"/>
      <c r="Z2592" s="175"/>
      <c r="AA2592" s="175"/>
      <c r="AC2592" s="175"/>
      <c r="AL2592" s="106"/>
      <c r="AM2592" s="104"/>
      <c r="AN2592" s="104"/>
      <c r="AO2592" s="104"/>
      <c r="AP2592" s="104"/>
      <c r="AQ2592" s="104"/>
      <c r="AR2592" s="104"/>
      <c r="AS2592" s="104"/>
      <c r="AT2592" s="104"/>
      <c r="AU2592" s="104"/>
      <c r="AV2592" s="104"/>
    </row>
    <row r="2593" spans="3:48" x14ac:dyDescent="0.35">
      <c r="C2593" s="176"/>
      <c r="D2593" s="176"/>
      <c r="E2593" s="176"/>
      <c r="F2593" s="176"/>
      <c r="G2593" s="175"/>
      <c r="H2593" s="175"/>
      <c r="I2593" s="175"/>
      <c r="J2593" s="175"/>
      <c r="L2593" s="175"/>
      <c r="T2593" s="176"/>
      <c r="U2593" s="176"/>
      <c r="V2593" s="176"/>
      <c r="W2593" s="176"/>
      <c r="X2593" s="175"/>
      <c r="Y2593" s="175"/>
      <c r="Z2593" s="175"/>
      <c r="AA2593" s="175"/>
      <c r="AC2593" s="175"/>
      <c r="AL2593" s="106"/>
      <c r="AM2593" s="104"/>
      <c r="AN2593" s="104"/>
      <c r="AO2593" s="104"/>
      <c r="AP2593" s="104"/>
      <c r="AQ2593" s="104"/>
      <c r="AR2593" s="104"/>
      <c r="AS2593" s="104"/>
      <c r="AT2593" s="104"/>
      <c r="AU2593" s="104"/>
      <c r="AV2593" s="104"/>
    </row>
    <row r="2594" spans="3:48" x14ac:dyDescent="0.35">
      <c r="C2594" s="176"/>
      <c r="D2594" s="176"/>
      <c r="E2594" s="176"/>
      <c r="F2594" s="176"/>
      <c r="G2594" s="175"/>
      <c r="H2594" s="175"/>
      <c r="I2594" s="175"/>
      <c r="J2594" s="175"/>
      <c r="L2594" s="175"/>
      <c r="T2594" s="176"/>
      <c r="U2594" s="176"/>
      <c r="V2594" s="176"/>
      <c r="W2594" s="176"/>
      <c r="X2594" s="175"/>
      <c r="Y2594" s="175"/>
      <c r="Z2594" s="175"/>
      <c r="AA2594" s="175"/>
      <c r="AC2594" s="175"/>
      <c r="AL2594" s="106"/>
      <c r="AM2594" s="104"/>
      <c r="AN2594" s="104"/>
      <c r="AO2594" s="104"/>
      <c r="AP2594" s="104"/>
      <c r="AQ2594" s="104"/>
      <c r="AR2594" s="104"/>
      <c r="AS2594" s="104"/>
      <c r="AT2594" s="104"/>
      <c r="AU2594" s="104"/>
      <c r="AV2594" s="104"/>
    </row>
    <row r="2595" spans="3:48" x14ac:dyDescent="0.35">
      <c r="C2595" s="176"/>
      <c r="D2595" s="176"/>
      <c r="E2595" s="176"/>
      <c r="F2595" s="176"/>
      <c r="G2595" s="175"/>
      <c r="H2595" s="175"/>
      <c r="I2595" s="175"/>
      <c r="J2595" s="175"/>
      <c r="L2595" s="175"/>
      <c r="T2595" s="176"/>
      <c r="U2595" s="176"/>
      <c r="V2595" s="176"/>
      <c r="W2595" s="176"/>
      <c r="X2595" s="175"/>
      <c r="Y2595" s="175"/>
      <c r="Z2595" s="175"/>
      <c r="AA2595" s="175"/>
      <c r="AC2595" s="175"/>
      <c r="AL2595" s="106"/>
      <c r="AM2595" s="104"/>
      <c r="AN2595" s="104"/>
      <c r="AO2595" s="104"/>
      <c r="AP2595" s="104"/>
      <c r="AQ2595" s="104"/>
      <c r="AR2595" s="104"/>
      <c r="AS2595" s="104"/>
      <c r="AT2595" s="104"/>
      <c r="AU2595" s="104"/>
      <c r="AV2595" s="104"/>
    </row>
    <row r="2596" spans="3:48" x14ac:dyDescent="0.35">
      <c r="C2596" s="176"/>
      <c r="D2596" s="176"/>
      <c r="E2596" s="176"/>
      <c r="F2596" s="176"/>
      <c r="G2596" s="175"/>
      <c r="H2596" s="175"/>
      <c r="I2596" s="175"/>
      <c r="J2596" s="175"/>
      <c r="L2596" s="175"/>
      <c r="T2596" s="176"/>
      <c r="U2596" s="176"/>
      <c r="V2596" s="176"/>
      <c r="W2596" s="176"/>
      <c r="X2596" s="175"/>
      <c r="Y2596" s="175"/>
      <c r="Z2596" s="175"/>
      <c r="AA2596" s="175"/>
      <c r="AC2596" s="175"/>
      <c r="AL2596" s="106"/>
      <c r="AM2596" s="104"/>
      <c r="AN2596" s="104"/>
      <c r="AO2596" s="104"/>
      <c r="AP2596" s="104"/>
      <c r="AQ2596" s="104"/>
      <c r="AR2596" s="104"/>
      <c r="AS2596" s="104"/>
      <c r="AT2596" s="104"/>
      <c r="AU2596" s="104"/>
      <c r="AV2596" s="104"/>
    </row>
    <row r="2597" spans="3:48" x14ac:dyDescent="0.35">
      <c r="C2597" s="176"/>
      <c r="D2597" s="176"/>
      <c r="E2597" s="176"/>
      <c r="F2597" s="176"/>
      <c r="G2597" s="175"/>
      <c r="H2597" s="175"/>
      <c r="I2597" s="175"/>
      <c r="J2597" s="175"/>
      <c r="L2597" s="175"/>
      <c r="T2597" s="176"/>
      <c r="U2597" s="176"/>
      <c r="V2597" s="176"/>
      <c r="W2597" s="176"/>
      <c r="X2597" s="175"/>
      <c r="Y2597" s="175"/>
      <c r="Z2597" s="175"/>
      <c r="AA2597" s="175"/>
      <c r="AC2597" s="175"/>
      <c r="AL2597" s="106"/>
      <c r="AM2597" s="104"/>
      <c r="AN2597" s="104"/>
      <c r="AO2597" s="104"/>
      <c r="AP2597" s="104"/>
      <c r="AQ2597" s="104"/>
      <c r="AR2597" s="104"/>
      <c r="AS2597" s="104"/>
      <c r="AT2597" s="104"/>
      <c r="AU2597" s="104"/>
      <c r="AV2597" s="104"/>
    </row>
    <row r="2598" spans="3:48" x14ac:dyDescent="0.35">
      <c r="C2598" s="176"/>
      <c r="D2598" s="176"/>
      <c r="E2598" s="176"/>
      <c r="F2598" s="176"/>
      <c r="G2598" s="175"/>
      <c r="H2598" s="175"/>
      <c r="I2598" s="175"/>
      <c r="J2598" s="175"/>
      <c r="L2598" s="175"/>
      <c r="T2598" s="176"/>
      <c r="U2598" s="176"/>
      <c r="V2598" s="176"/>
      <c r="W2598" s="176"/>
      <c r="X2598" s="175"/>
      <c r="Y2598" s="175"/>
      <c r="Z2598" s="175"/>
      <c r="AA2598" s="175"/>
      <c r="AC2598" s="175"/>
      <c r="AL2598" s="106"/>
      <c r="AM2598" s="104"/>
      <c r="AN2598" s="104"/>
      <c r="AO2598" s="104"/>
      <c r="AP2598" s="104"/>
      <c r="AQ2598" s="104"/>
      <c r="AR2598" s="104"/>
      <c r="AS2598" s="104"/>
      <c r="AT2598" s="104"/>
      <c r="AU2598" s="104"/>
      <c r="AV2598" s="104"/>
    </row>
    <row r="2599" spans="3:48" x14ac:dyDescent="0.35">
      <c r="C2599" s="176"/>
      <c r="D2599" s="176"/>
      <c r="E2599" s="176"/>
      <c r="F2599" s="176"/>
      <c r="G2599" s="175"/>
      <c r="H2599" s="175"/>
      <c r="I2599" s="175"/>
      <c r="J2599" s="175"/>
      <c r="L2599" s="175"/>
      <c r="T2599" s="176"/>
      <c r="U2599" s="176"/>
      <c r="V2599" s="176"/>
      <c r="W2599" s="176"/>
      <c r="X2599" s="175"/>
      <c r="Y2599" s="175"/>
      <c r="Z2599" s="175"/>
      <c r="AA2599" s="175"/>
      <c r="AC2599" s="175"/>
      <c r="AL2599" s="106"/>
      <c r="AM2599" s="104"/>
      <c r="AN2599" s="104"/>
      <c r="AO2599" s="104"/>
      <c r="AP2599" s="104"/>
      <c r="AQ2599" s="104"/>
      <c r="AR2599" s="104"/>
      <c r="AS2599" s="104"/>
      <c r="AT2599" s="104"/>
      <c r="AU2599" s="104"/>
      <c r="AV2599" s="104"/>
    </row>
    <row r="2600" spans="3:48" x14ac:dyDescent="0.35">
      <c r="C2600" s="176"/>
      <c r="D2600" s="176"/>
      <c r="E2600" s="176"/>
      <c r="F2600" s="176"/>
      <c r="G2600" s="175"/>
      <c r="H2600" s="175"/>
      <c r="I2600" s="175"/>
      <c r="J2600" s="175"/>
      <c r="L2600" s="175"/>
      <c r="T2600" s="176"/>
      <c r="U2600" s="176"/>
      <c r="V2600" s="176"/>
      <c r="W2600" s="176"/>
      <c r="X2600" s="175"/>
      <c r="Y2600" s="175"/>
      <c r="Z2600" s="175"/>
      <c r="AA2600" s="175"/>
      <c r="AC2600" s="175"/>
      <c r="AL2600" s="106"/>
      <c r="AM2600" s="104"/>
      <c r="AN2600" s="104"/>
      <c r="AO2600" s="104"/>
      <c r="AP2600" s="104"/>
      <c r="AQ2600" s="104"/>
      <c r="AR2600" s="104"/>
      <c r="AS2600" s="104"/>
      <c r="AT2600" s="104"/>
      <c r="AU2600" s="104"/>
      <c r="AV2600" s="104"/>
    </row>
    <row r="2601" spans="3:48" x14ac:dyDescent="0.35">
      <c r="C2601" s="176"/>
      <c r="D2601" s="176"/>
      <c r="E2601" s="176"/>
      <c r="F2601" s="176"/>
      <c r="G2601" s="175"/>
      <c r="H2601" s="175"/>
      <c r="I2601" s="175"/>
      <c r="J2601" s="175"/>
      <c r="L2601" s="175"/>
      <c r="T2601" s="176"/>
      <c r="U2601" s="176"/>
      <c r="V2601" s="176"/>
      <c r="W2601" s="176"/>
      <c r="X2601" s="175"/>
      <c r="Y2601" s="175"/>
      <c r="Z2601" s="175"/>
      <c r="AA2601" s="175"/>
      <c r="AC2601" s="175"/>
      <c r="AL2601" s="106"/>
      <c r="AM2601" s="104"/>
      <c r="AN2601" s="104"/>
      <c r="AO2601" s="104"/>
      <c r="AP2601" s="104"/>
      <c r="AQ2601" s="104"/>
      <c r="AR2601" s="104"/>
      <c r="AS2601" s="104"/>
      <c r="AT2601" s="104"/>
      <c r="AU2601" s="104"/>
      <c r="AV2601" s="104"/>
    </row>
    <row r="2602" spans="3:48" x14ac:dyDescent="0.35">
      <c r="C2602" s="176"/>
      <c r="D2602" s="176"/>
      <c r="E2602" s="176"/>
      <c r="F2602" s="176"/>
      <c r="G2602" s="175"/>
      <c r="H2602" s="175"/>
      <c r="I2602" s="175"/>
      <c r="J2602" s="175"/>
      <c r="L2602" s="175"/>
      <c r="T2602" s="176"/>
      <c r="U2602" s="176"/>
      <c r="V2602" s="176"/>
      <c r="W2602" s="176"/>
      <c r="X2602" s="175"/>
      <c r="Y2602" s="175"/>
      <c r="Z2602" s="175"/>
      <c r="AA2602" s="175"/>
      <c r="AC2602" s="175"/>
      <c r="AL2602" s="106"/>
      <c r="AM2602" s="104"/>
      <c r="AN2602" s="104"/>
      <c r="AO2602" s="104"/>
      <c r="AP2602" s="104"/>
      <c r="AQ2602" s="104"/>
      <c r="AR2602" s="104"/>
      <c r="AS2602" s="104"/>
      <c r="AT2602" s="104"/>
      <c r="AU2602" s="104"/>
      <c r="AV2602" s="104"/>
    </row>
    <row r="2603" spans="3:48" x14ac:dyDescent="0.35">
      <c r="C2603" s="176"/>
      <c r="D2603" s="176"/>
      <c r="E2603" s="176"/>
      <c r="F2603" s="176"/>
      <c r="G2603" s="175"/>
      <c r="H2603" s="175"/>
      <c r="I2603" s="175"/>
      <c r="J2603" s="175"/>
      <c r="L2603" s="175"/>
      <c r="T2603" s="176"/>
      <c r="U2603" s="176"/>
      <c r="V2603" s="176"/>
      <c r="W2603" s="176"/>
      <c r="X2603" s="175"/>
      <c r="Y2603" s="175"/>
      <c r="Z2603" s="175"/>
      <c r="AA2603" s="175"/>
      <c r="AC2603" s="175"/>
      <c r="AL2603" s="106"/>
      <c r="AM2603" s="104"/>
      <c r="AN2603" s="104"/>
      <c r="AO2603" s="104"/>
      <c r="AP2603" s="104"/>
      <c r="AQ2603" s="104"/>
      <c r="AR2603" s="104"/>
      <c r="AS2603" s="104"/>
      <c r="AT2603" s="104"/>
      <c r="AU2603" s="104"/>
      <c r="AV2603" s="104"/>
    </row>
    <row r="2604" spans="3:48" x14ac:dyDescent="0.35">
      <c r="C2604" s="176"/>
      <c r="D2604" s="176"/>
      <c r="E2604" s="176"/>
      <c r="F2604" s="176"/>
      <c r="G2604" s="175"/>
      <c r="H2604" s="175"/>
      <c r="I2604" s="175"/>
      <c r="J2604" s="175"/>
      <c r="L2604" s="175"/>
      <c r="T2604" s="176"/>
      <c r="U2604" s="176"/>
      <c r="V2604" s="176"/>
      <c r="W2604" s="176"/>
      <c r="X2604" s="175"/>
      <c r="Y2604" s="175"/>
      <c r="Z2604" s="175"/>
      <c r="AA2604" s="175"/>
      <c r="AC2604" s="175"/>
      <c r="AL2604" s="106"/>
      <c r="AM2604" s="104"/>
      <c r="AN2604" s="104"/>
      <c r="AO2604" s="104"/>
      <c r="AP2604" s="104"/>
      <c r="AQ2604" s="104"/>
      <c r="AR2604" s="104"/>
      <c r="AS2604" s="104"/>
      <c r="AT2604" s="104"/>
      <c r="AU2604" s="104"/>
      <c r="AV2604" s="104"/>
    </row>
    <row r="2605" spans="3:48" x14ac:dyDescent="0.35">
      <c r="C2605" s="176"/>
      <c r="D2605" s="176"/>
      <c r="E2605" s="176"/>
      <c r="F2605" s="176"/>
      <c r="G2605" s="175"/>
      <c r="H2605" s="175"/>
      <c r="I2605" s="175"/>
      <c r="J2605" s="175"/>
      <c r="L2605" s="175"/>
      <c r="T2605" s="176"/>
      <c r="U2605" s="176"/>
      <c r="V2605" s="176"/>
      <c r="W2605" s="176"/>
      <c r="X2605" s="175"/>
      <c r="Y2605" s="175"/>
      <c r="Z2605" s="175"/>
      <c r="AA2605" s="175"/>
      <c r="AC2605" s="175"/>
      <c r="AL2605" s="106"/>
      <c r="AM2605" s="104"/>
      <c r="AN2605" s="104"/>
      <c r="AO2605" s="104"/>
      <c r="AP2605" s="104"/>
      <c r="AQ2605" s="104"/>
      <c r="AR2605" s="104"/>
      <c r="AS2605" s="104"/>
      <c r="AT2605" s="104"/>
      <c r="AU2605" s="104"/>
      <c r="AV2605" s="104"/>
    </row>
    <row r="2606" spans="3:48" x14ac:dyDescent="0.35">
      <c r="C2606" s="176"/>
      <c r="D2606" s="176"/>
      <c r="E2606" s="176"/>
      <c r="F2606" s="176"/>
      <c r="G2606" s="175"/>
      <c r="H2606" s="175"/>
      <c r="I2606" s="175"/>
      <c r="J2606" s="175"/>
      <c r="L2606" s="175"/>
      <c r="T2606" s="176"/>
      <c r="U2606" s="176"/>
      <c r="V2606" s="176"/>
      <c r="W2606" s="176"/>
      <c r="X2606" s="175"/>
      <c r="Y2606" s="175"/>
      <c r="Z2606" s="175"/>
      <c r="AA2606" s="175"/>
      <c r="AC2606" s="175"/>
      <c r="AL2606" s="106"/>
      <c r="AM2606" s="104"/>
      <c r="AN2606" s="104"/>
      <c r="AO2606" s="104"/>
      <c r="AP2606" s="104"/>
      <c r="AQ2606" s="104"/>
      <c r="AR2606" s="104"/>
      <c r="AS2606" s="104"/>
      <c r="AT2606" s="104"/>
      <c r="AU2606" s="104"/>
      <c r="AV2606" s="104"/>
    </row>
    <row r="2607" spans="3:48" x14ac:dyDescent="0.35">
      <c r="C2607" s="176"/>
      <c r="D2607" s="176"/>
      <c r="E2607" s="176"/>
      <c r="F2607" s="176"/>
      <c r="G2607" s="175"/>
      <c r="H2607" s="175"/>
      <c r="I2607" s="175"/>
      <c r="J2607" s="175"/>
      <c r="L2607" s="175"/>
      <c r="T2607" s="176"/>
      <c r="U2607" s="176"/>
      <c r="V2607" s="176"/>
      <c r="W2607" s="176"/>
      <c r="X2607" s="175"/>
      <c r="Y2607" s="175"/>
      <c r="Z2607" s="175"/>
      <c r="AA2607" s="175"/>
      <c r="AC2607" s="175"/>
      <c r="AL2607" s="106"/>
      <c r="AM2607" s="104"/>
      <c r="AN2607" s="104"/>
      <c r="AO2607" s="104"/>
      <c r="AP2607" s="104"/>
      <c r="AQ2607" s="104"/>
      <c r="AR2607" s="104"/>
      <c r="AS2607" s="104"/>
      <c r="AT2607" s="104"/>
      <c r="AU2607" s="104"/>
      <c r="AV2607" s="104"/>
    </row>
    <row r="2608" spans="3:48" x14ac:dyDescent="0.35">
      <c r="C2608" s="176"/>
      <c r="D2608" s="176"/>
      <c r="E2608" s="176"/>
      <c r="F2608" s="176"/>
      <c r="G2608" s="175"/>
      <c r="H2608" s="175"/>
      <c r="I2608" s="175"/>
      <c r="J2608" s="175"/>
      <c r="L2608" s="175"/>
      <c r="T2608" s="176"/>
      <c r="U2608" s="176"/>
      <c r="V2608" s="176"/>
      <c r="W2608" s="176"/>
      <c r="X2608" s="175"/>
      <c r="Y2608" s="175"/>
      <c r="Z2608" s="175"/>
      <c r="AA2608" s="175"/>
      <c r="AC2608" s="175"/>
      <c r="AL2608" s="106"/>
      <c r="AM2608" s="104"/>
      <c r="AN2608" s="104"/>
      <c r="AO2608" s="104"/>
      <c r="AP2608" s="104"/>
      <c r="AQ2608" s="104"/>
      <c r="AR2608" s="104"/>
      <c r="AS2608" s="104"/>
      <c r="AT2608" s="104"/>
      <c r="AU2608" s="104"/>
      <c r="AV2608" s="104"/>
    </row>
    <row r="2609" spans="3:48" x14ac:dyDescent="0.35">
      <c r="C2609" s="176"/>
      <c r="D2609" s="176"/>
      <c r="E2609" s="176"/>
      <c r="F2609" s="176"/>
      <c r="G2609" s="175"/>
      <c r="H2609" s="175"/>
      <c r="I2609" s="175"/>
      <c r="J2609" s="175"/>
      <c r="L2609" s="175"/>
      <c r="T2609" s="176"/>
      <c r="U2609" s="176"/>
      <c r="V2609" s="176"/>
      <c r="W2609" s="176"/>
      <c r="X2609" s="175"/>
      <c r="Y2609" s="175"/>
      <c r="Z2609" s="175"/>
      <c r="AA2609" s="175"/>
      <c r="AC2609" s="175"/>
      <c r="AL2609" s="106"/>
      <c r="AM2609" s="104"/>
      <c r="AN2609" s="104"/>
      <c r="AO2609" s="104"/>
      <c r="AP2609" s="104"/>
      <c r="AQ2609" s="104"/>
      <c r="AR2609" s="104"/>
      <c r="AS2609" s="104"/>
      <c r="AT2609" s="104"/>
      <c r="AU2609" s="104"/>
      <c r="AV2609" s="104"/>
    </row>
    <row r="2610" spans="3:48" x14ac:dyDescent="0.35">
      <c r="C2610" s="176"/>
      <c r="D2610" s="176"/>
      <c r="E2610" s="176"/>
      <c r="F2610" s="176"/>
      <c r="G2610" s="175"/>
      <c r="H2610" s="175"/>
      <c r="I2610" s="175"/>
      <c r="J2610" s="175"/>
      <c r="L2610" s="175"/>
      <c r="T2610" s="176"/>
      <c r="U2610" s="176"/>
      <c r="V2610" s="176"/>
      <c r="W2610" s="176"/>
      <c r="X2610" s="175"/>
      <c r="Y2610" s="175"/>
      <c r="Z2610" s="175"/>
      <c r="AA2610" s="175"/>
      <c r="AC2610" s="175"/>
      <c r="AL2610" s="106"/>
      <c r="AM2610" s="104"/>
      <c r="AN2610" s="104"/>
      <c r="AO2610" s="104"/>
      <c r="AP2610" s="104"/>
      <c r="AQ2610" s="104"/>
      <c r="AR2610" s="104"/>
      <c r="AS2610" s="104"/>
      <c r="AT2610" s="104"/>
      <c r="AU2610" s="104"/>
      <c r="AV2610" s="104"/>
    </row>
    <row r="2611" spans="3:48" x14ac:dyDescent="0.35">
      <c r="C2611" s="176"/>
      <c r="D2611" s="176"/>
      <c r="E2611" s="176"/>
      <c r="F2611" s="176"/>
      <c r="G2611" s="175"/>
      <c r="H2611" s="175"/>
      <c r="I2611" s="175"/>
      <c r="J2611" s="175"/>
      <c r="L2611" s="175"/>
      <c r="T2611" s="176"/>
      <c r="U2611" s="176"/>
      <c r="V2611" s="176"/>
      <c r="W2611" s="176"/>
      <c r="X2611" s="175"/>
      <c r="Y2611" s="175"/>
      <c r="Z2611" s="175"/>
      <c r="AA2611" s="175"/>
      <c r="AC2611" s="175"/>
      <c r="AL2611" s="106"/>
      <c r="AM2611" s="104"/>
      <c r="AN2611" s="104"/>
      <c r="AO2611" s="104"/>
      <c r="AP2611" s="104"/>
      <c r="AQ2611" s="104"/>
      <c r="AR2611" s="104"/>
      <c r="AS2611" s="104"/>
      <c r="AT2611" s="104"/>
      <c r="AU2611" s="104"/>
      <c r="AV2611" s="104"/>
    </row>
    <row r="2612" spans="3:48" x14ac:dyDescent="0.35">
      <c r="C2612" s="176"/>
      <c r="D2612" s="176"/>
      <c r="E2612" s="176"/>
      <c r="F2612" s="176"/>
      <c r="G2612" s="175"/>
      <c r="H2612" s="175"/>
      <c r="I2612" s="175"/>
      <c r="J2612" s="175"/>
      <c r="L2612" s="175"/>
      <c r="T2612" s="176"/>
      <c r="U2612" s="176"/>
      <c r="V2612" s="176"/>
      <c r="W2612" s="176"/>
      <c r="X2612" s="175"/>
      <c r="Y2612" s="175"/>
      <c r="Z2612" s="175"/>
      <c r="AA2612" s="175"/>
      <c r="AC2612" s="175"/>
      <c r="AL2612" s="106"/>
      <c r="AM2612" s="104"/>
      <c r="AN2612" s="104"/>
      <c r="AO2612" s="104"/>
      <c r="AP2612" s="104"/>
      <c r="AQ2612" s="104"/>
      <c r="AR2612" s="104"/>
      <c r="AS2612" s="104"/>
      <c r="AT2612" s="104"/>
      <c r="AU2612" s="104"/>
      <c r="AV2612" s="104"/>
    </row>
    <row r="2613" spans="3:48" x14ac:dyDescent="0.35">
      <c r="C2613" s="176"/>
      <c r="D2613" s="176"/>
      <c r="E2613" s="176"/>
      <c r="F2613" s="176"/>
      <c r="G2613" s="175"/>
      <c r="H2613" s="175"/>
      <c r="I2613" s="175"/>
      <c r="J2613" s="175"/>
      <c r="L2613" s="175"/>
      <c r="T2613" s="176"/>
      <c r="U2613" s="176"/>
      <c r="V2613" s="176"/>
      <c r="W2613" s="176"/>
      <c r="X2613" s="175"/>
      <c r="Y2613" s="175"/>
      <c r="Z2613" s="175"/>
      <c r="AA2613" s="175"/>
      <c r="AC2613" s="175"/>
      <c r="AL2613" s="106"/>
      <c r="AM2613" s="104"/>
      <c r="AN2613" s="104"/>
      <c r="AO2613" s="104"/>
      <c r="AP2613" s="104"/>
      <c r="AQ2613" s="104"/>
      <c r="AR2613" s="104"/>
      <c r="AS2613" s="104"/>
      <c r="AT2613" s="104"/>
      <c r="AU2613" s="104"/>
      <c r="AV2613" s="104"/>
    </row>
    <row r="2614" spans="3:48" x14ac:dyDescent="0.35">
      <c r="C2614" s="176"/>
      <c r="D2614" s="176"/>
      <c r="E2614" s="176"/>
      <c r="F2614" s="176"/>
      <c r="G2614" s="175"/>
      <c r="H2614" s="175"/>
      <c r="I2614" s="175"/>
      <c r="J2614" s="175"/>
      <c r="L2614" s="175"/>
      <c r="T2614" s="176"/>
      <c r="U2614" s="176"/>
      <c r="V2614" s="176"/>
      <c r="W2614" s="176"/>
      <c r="X2614" s="175"/>
      <c r="Y2614" s="175"/>
      <c r="Z2614" s="175"/>
      <c r="AA2614" s="175"/>
      <c r="AC2614" s="175"/>
      <c r="AL2614" s="106"/>
      <c r="AM2614" s="104"/>
      <c r="AN2614" s="104"/>
      <c r="AO2614" s="104"/>
      <c r="AP2614" s="104"/>
      <c r="AQ2614" s="104"/>
      <c r="AR2614" s="104"/>
      <c r="AS2614" s="104"/>
      <c r="AT2614" s="104"/>
      <c r="AU2614" s="104"/>
      <c r="AV2614" s="104"/>
    </row>
    <row r="2615" spans="3:48" x14ac:dyDescent="0.35">
      <c r="C2615" s="176"/>
      <c r="D2615" s="176"/>
      <c r="E2615" s="176"/>
      <c r="F2615" s="176"/>
      <c r="G2615" s="175"/>
      <c r="H2615" s="175"/>
      <c r="I2615" s="175"/>
      <c r="J2615" s="175"/>
      <c r="L2615" s="175"/>
      <c r="T2615" s="176"/>
      <c r="U2615" s="176"/>
      <c r="V2615" s="176"/>
      <c r="W2615" s="176"/>
      <c r="X2615" s="175"/>
      <c r="Y2615" s="175"/>
      <c r="Z2615" s="175"/>
      <c r="AA2615" s="175"/>
      <c r="AC2615" s="175"/>
      <c r="AL2615" s="106"/>
      <c r="AM2615" s="104"/>
      <c r="AN2615" s="104"/>
      <c r="AO2615" s="104"/>
      <c r="AP2615" s="104"/>
      <c r="AQ2615" s="104"/>
      <c r="AR2615" s="104"/>
      <c r="AS2615" s="104"/>
      <c r="AT2615" s="104"/>
      <c r="AU2615" s="104"/>
      <c r="AV2615" s="104"/>
    </row>
    <row r="2616" spans="3:48" x14ac:dyDescent="0.35">
      <c r="C2616" s="176"/>
      <c r="D2616" s="176"/>
      <c r="E2616" s="176"/>
      <c r="F2616" s="176"/>
      <c r="G2616" s="175"/>
      <c r="H2616" s="175"/>
      <c r="I2616" s="175"/>
      <c r="J2616" s="175"/>
      <c r="L2616" s="175"/>
      <c r="T2616" s="176"/>
      <c r="U2616" s="176"/>
      <c r="V2616" s="176"/>
      <c r="W2616" s="176"/>
      <c r="X2616" s="175"/>
      <c r="Y2616" s="175"/>
      <c r="Z2616" s="175"/>
      <c r="AA2616" s="175"/>
      <c r="AC2616" s="175"/>
      <c r="AL2616" s="106"/>
      <c r="AM2616" s="104"/>
      <c r="AN2616" s="104"/>
      <c r="AO2616" s="104"/>
      <c r="AP2616" s="104"/>
      <c r="AQ2616" s="104"/>
      <c r="AR2616" s="104"/>
      <c r="AS2616" s="104"/>
      <c r="AT2616" s="104"/>
      <c r="AU2616" s="104"/>
      <c r="AV2616" s="104"/>
    </row>
    <row r="2617" spans="3:48" x14ac:dyDescent="0.35">
      <c r="C2617" s="176"/>
      <c r="D2617" s="176"/>
      <c r="E2617" s="176"/>
      <c r="F2617" s="176"/>
      <c r="G2617" s="175"/>
      <c r="H2617" s="175"/>
      <c r="I2617" s="175"/>
      <c r="J2617" s="175"/>
      <c r="L2617" s="175"/>
      <c r="T2617" s="176"/>
      <c r="U2617" s="176"/>
      <c r="V2617" s="176"/>
      <c r="W2617" s="176"/>
      <c r="X2617" s="175"/>
      <c r="Y2617" s="175"/>
      <c r="Z2617" s="175"/>
      <c r="AA2617" s="175"/>
      <c r="AC2617" s="175"/>
      <c r="AL2617" s="106"/>
      <c r="AM2617" s="104"/>
      <c r="AN2617" s="104"/>
      <c r="AO2617" s="104"/>
      <c r="AP2617" s="104"/>
      <c r="AQ2617" s="104"/>
      <c r="AR2617" s="104"/>
      <c r="AS2617" s="104"/>
      <c r="AT2617" s="104"/>
      <c r="AU2617" s="104"/>
      <c r="AV2617" s="104"/>
    </row>
    <row r="2618" spans="3:48" x14ac:dyDescent="0.35">
      <c r="C2618" s="176"/>
      <c r="D2618" s="176"/>
      <c r="E2618" s="176"/>
      <c r="F2618" s="176"/>
      <c r="G2618" s="175"/>
      <c r="H2618" s="175"/>
      <c r="I2618" s="175"/>
      <c r="J2618" s="175"/>
      <c r="L2618" s="175"/>
      <c r="T2618" s="176"/>
      <c r="U2618" s="176"/>
      <c r="V2618" s="176"/>
      <c r="W2618" s="176"/>
      <c r="X2618" s="175"/>
      <c r="Y2618" s="175"/>
      <c r="Z2618" s="175"/>
      <c r="AA2618" s="175"/>
      <c r="AC2618" s="175"/>
      <c r="AL2618" s="106"/>
      <c r="AM2618" s="104"/>
      <c r="AN2618" s="104"/>
      <c r="AO2618" s="104"/>
      <c r="AP2618" s="104"/>
      <c r="AQ2618" s="104"/>
      <c r="AR2618" s="104"/>
      <c r="AS2618" s="104"/>
      <c r="AT2618" s="104"/>
      <c r="AU2618" s="104"/>
      <c r="AV2618" s="104"/>
    </row>
    <row r="2619" spans="3:48" x14ac:dyDescent="0.35">
      <c r="C2619" s="176"/>
      <c r="D2619" s="176"/>
      <c r="E2619" s="176"/>
      <c r="F2619" s="176"/>
      <c r="G2619" s="175"/>
      <c r="H2619" s="175"/>
      <c r="I2619" s="175"/>
      <c r="J2619" s="175"/>
      <c r="L2619" s="175"/>
      <c r="T2619" s="176"/>
      <c r="U2619" s="176"/>
      <c r="V2619" s="176"/>
      <c r="W2619" s="176"/>
      <c r="X2619" s="175"/>
      <c r="Y2619" s="175"/>
      <c r="Z2619" s="175"/>
      <c r="AA2619" s="175"/>
      <c r="AC2619" s="175"/>
      <c r="AL2619" s="106"/>
      <c r="AM2619" s="104"/>
      <c r="AN2619" s="104"/>
      <c r="AO2619" s="104"/>
      <c r="AP2619" s="104"/>
      <c r="AQ2619" s="104"/>
      <c r="AR2619" s="104"/>
      <c r="AS2619" s="104"/>
      <c r="AT2619" s="104"/>
      <c r="AU2619" s="104"/>
      <c r="AV2619" s="104"/>
    </row>
    <row r="2620" spans="3:48" x14ac:dyDescent="0.35">
      <c r="C2620" s="176"/>
      <c r="D2620" s="176"/>
      <c r="E2620" s="176"/>
      <c r="F2620" s="176"/>
      <c r="G2620" s="175"/>
      <c r="H2620" s="175"/>
      <c r="I2620" s="175"/>
      <c r="J2620" s="175"/>
      <c r="L2620" s="175"/>
      <c r="T2620" s="176"/>
      <c r="U2620" s="176"/>
      <c r="V2620" s="176"/>
      <c r="W2620" s="176"/>
      <c r="X2620" s="175"/>
      <c r="Y2620" s="175"/>
      <c r="Z2620" s="175"/>
      <c r="AA2620" s="175"/>
      <c r="AC2620" s="175"/>
      <c r="AL2620" s="106"/>
      <c r="AM2620" s="104"/>
      <c r="AN2620" s="104"/>
      <c r="AO2620" s="104"/>
      <c r="AP2620" s="104"/>
      <c r="AQ2620" s="104"/>
      <c r="AR2620" s="104"/>
      <c r="AS2620" s="104"/>
      <c r="AT2620" s="104"/>
      <c r="AU2620" s="104"/>
      <c r="AV2620" s="104"/>
    </row>
    <row r="2621" spans="3:48" x14ac:dyDescent="0.35">
      <c r="C2621" s="176"/>
      <c r="D2621" s="176"/>
      <c r="E2621" s="176"/>
      <c r="F2621" s="176"/>
      <c r="G2621" s="175"/>
      <c r="H2621" s="175"/>
      <c r="I2621" s="175"/>
      <c r="J2621" s="175"/>
      <c r="L2621" s="175"/>
      <c r="T2621" s="176"/>
      <c r="U2621" s="176"/>
      <c r="V2621" s="176"/>
      <c r="W2621" s="176"/>
      <c r="X2621" s="175"/>
      <c r="Y2621" s="175"/>
      <c r="Z2621" s="175"/>
      <c r="AA2621" s="175"/>
      <c r="AC2621" s="175"/>
      <c r="AL2621" s="106"/>
      <c r="AM2621" s="104"/>
      <c r="AN2621" s="104"/>
      <c r="AO2621" s="104"/>
      <c r="AP2621" s="104"/>
      <c r="AQ2621" s="104"/>
      <c r="AR2621" s="104"/>
      <c r="AS2621" s="104"/>
      <c r="AT2621" s="104"/>
      <c r="AU2621" s="104"/>
      <c r="AV2621" s="104"/>
    </row>
    <row r="2622" spans="3:48" x14ac:dyDescent="0.35">
      <c r="C2622" s="176"/>
      <c r="D2622" s="176"/>
      <c r="E2622" s="176"/>
      <c r="F2622" s="176"/>
      <c r="G2622" s="175"/>
      <c r="H2622" s="175"/>
      <c r="I2622" s="175"/>
      <c r="J2622" s="175"/>
      <c r="L2622" s="175"/>
      <c r="T2622" s="176"/>
      <c r="U2622" s="176"/>
      <c r="V2622" s="176"/>
      <c r="W2622" s="176"/>
      <c r="X2622" s="175"/>
      <c r="Y2622" s="175"/>
      <c r="Z2622" s="175"/>
      <c r="AA2622" s="175"/>
      <c r="AC2622" s="175"/>
      <c r="AL2622" s="106"/>
      <c r="AM2622" s="104"/>
      <c r="AN2622" s="104"/>
      <c r="AO2622" s="104"/>
      <c r="AP2622" s="104"/>
      <c r="AQ2622" s="104"/>
      <c r="AR2622" s="104"/>
      <c r="AS2622" s="104"/>
      <c r="AT2622" s="104"/>
      <c r="AU2622" s="104"/>
      <c r="AV2622" s="104"/>
    </row>
    <row r="2623" spans="3:48" x14ac:dyDescent="0.35">
      <c r="C2623" s="176"/>
      <c r="D2623" s="176"/>
      <c r="E2623" s="176"/>
      <c r="F2623" s="176"/>
      <c r="G2623" s="175"/>
      <c r="H2623" s="175"/>
      <c r="I2623" s="175"/>
      <c r="J2623" s="175"/>
      <c r="L2623" s="175"/>
      <c r="T2623" s="176"/>
      <c r="U2623" s="176"/>
      <c r="V2623" s="176"/>
      <c r="W2623" s="176"/>
      <c r="X2623" s="175"/>
      <c r="Y2623" s="175"/>
      <c r="Z2623" s="175"/>
      <c r="AA2623" s="175"/>
      <c r="AC2623" s="175"/>
      <c r="AL2623" s="106"/>
      <c r="AM2623" s="104"/>
      <c r="AN2623" s="104"/>
      <c r="AO2623" s="104"/>
      <c r="AP2623" s="104"/>
      <c r="AQ2623" s="104"/>
      <c r="AR2623" s="104"/>
      <c r="AS2623" s="104"/>
      <c r="AT2623" s="104"/>
      <c r="AU2623" s="104"/>
      <c r="AV2623" s="104"/>
    </row>
    <row r="2624" spans="3:48" x14ac:dyDescent="0.35">
      <c r="C2624" s="176"/>
      <c r="D2624" s="176"/>
      <c r="E2624" s="176"/>
      <c r="F2624" s="176"/>
      <c r="G2624" s="175"/>
      <c r="H2624" s="175"/>
      <c r="I2624" s="175"/>
      <c r="J2624" s="175"/>
      <c r="L2624" s="175"/>
      <c r="T2624" s="176"/>
      <c r="U2624" s="176"/>
      <c r="V2624" s="176"/>
      <c r="W2624" s="176"/>
      <c r="X2624" s="175"/>
      <c r="Y2624" s="175"/>
      <c r="Z2624" s="175"/>
      <c r="AA2624" s="175"/>
      <c r="AC2624" s="175"/>
      <c r="AL2624" s="106"/>
      <c r="AM2624" s="104"/>
      <c r="AN2624" s="104"/>
      <c r="AO2624" s="104"/>
      <c r="AP2624" s="104"/>
      <c r="AQ2624" s="104"/>
      <c r="AR2624" s="104"/>
      <c r="AS2624" s="104"/>
      <c r="AT2624" s="104"/>
      <c r="AU2624" s="104"/>
      <c r="AV2624" s="104"/>
    </row>
    <row r="2625" spans="3:48" x14ac:dyDescent="0.35">
      <c r="C2625" s="176"/>
      <c r="D2625" s="176"/>
      <c r="E2625" s="176"/>
      <c r="F2625" s="176"/>
      <c r="G2625" s="175"/>
      <c r="H2625" s="175"/>
      <c r="I2625" s="175"/>
      <c r="J2625" s="175"/>
      <c r="L2625" s="175"/>
      <c r="T2625" s="176"/>
      <c r="U2625" s="176"/>
      <c r="V2625" s="176"/>
      <c r="W2625" s="176"/>
      <c r="X2625" s="175"/>
      <c r="Y2625" s="175"/>
      <c r="Z2625" s="175"/>
      <c r="AA2625" s="175"/>
      <c r="AC2625" s="175"/>
      <c r="AL2625" s="106"/>
      <c r="AM2625" s="104"/>
      <c r="AN2625" s="104"/>
      <c r="AO2625" s="104"/>
      <c r="AP2625" s="104"/>
      <c r="AQ2625" s="104"/>
      <c r="AR2625" s="104"/>
      <c r="AS2625" s="104"/>
      <c r="AT2625" s="104"/>
      <c r="AU2625" s="104"/>
      <c r="AV2625" s="104"/>
    </row>
    <row r="2626" spans="3:48" x14ac:dyDescent="0.35">
      <c r="C2626" s="176"/>
      <c r="D2626" s="176"/>
      <c r="E2626" s="176"/>
      <c r="F2626" s="176"/>
      <c r="G2626" s="175"/>
      <c r="H2626" s="175"/>
      <c r="I2626" s="175"/>
      <c r="J2626" s="175"/>
      <c r="L2626" s="175"/>
      <c r="T2626" s="176"/>
      <c r="U2626" s="176"/>
      <c r="V2626" s="176"/>
      <c r="W2626" s="176"/>
      <c r="X2626" s="175"/>
      <c r="Y2626" s="175"/>
      <c r="Z2626" s="175"/>
      <c r="AA2626" s="175"/>
      <c r="AC2626" s="175"/>
      <c r="AL2626" s="106"/>
      <c r="AM2626" s="104"/>
      <c r="AN2626" s="104"/>
      <c r="AO2626" s="104"/>
      <c r="AP2626" s="104"/>
      <c r="AQ2626" s="104"/>
      <c r="AR2626" s="104"/>
      <c r="AS2626" s="104"/>
      <c r="AT2626" s="104"/>
      <c r="AU2626" s="104"/>
      <c r="AV2626" s="104"/>
    </row>
    <row r="2627" spans="3:48" x14ac:dyDescent="0.35">
      <c r="C2627" s="176"/>
      <c r="D2627" s="176"/>
      <c r="E2627" s="176"/>
      <c r="F2627" s="176"/>
      <c r="G2627" s="175"/>
      <c r="H2627" s="175"/>
      <c r="I2627" s="175"/>
      <c r="J2627" s="175"/>
      <c r="L2627" s="175"/>
      <c r="T2627" s="176"/>
      <c r="U2627" s="176"/>
      <c r="V2627" s="176"/>
      <c r="W2627" s="176"/>
      <c r="X2627" s="175"/>
      <c r="Y2627" s="175"/>
      <c r="Z2627" s="175"/>
      <c r="AA2627" s="175"/>
      <c r="AC2627" s="175"/>
      <c r="AL2627" s="106"/>
      <c r="AM2627" s="104"/>
      <c r="AN2627" s="104"/>
      <c r="AO2627" s="104"/>
      <c r="AP2627" s="104"/>
      <c r="AQ2627" s="104"/>
      <c r="AR2627" s="104"/>
      <c r="AS2627" s="104"/>
      <c r="AT2627" s="104"/>
      <c r="AU2627" s="104"/>
      <c r="AV2627" s="104"/>
    </row>
    <row r="2628" spans="3:48" x14ac:dyDescent="0.35">
      <c r="C2628" s="176"/>
      <c r="D2628" s="176"/>
      <c r="E2628" s="176"/>
      <c r="F2628" s="176"/>
      <c r="G2628" s="175"/>
      <c r="H2628" s="175"/>
      <c r="I2628" s="175"/>
      <c r="J2628" s="175"/>
      <c r="L2628" s="175"/>
      <c r="T2628" s="176"/>
      <c r="U2628" s="176"/>
      <c r="V2628" s="176"/>
      <c r="W2628" s="176"/>
      <c r="X2628" s="175"/>
      <c r="Y2628" s="175"/>
      <c r="Z2628" s="175"/>
      <c r="AA2628" s="175"/>
      <c r="AC2628" s="175"/>
      <c r="AL2628" s="106"/>
      <c r="AM2628" s="104"/>
      <c r="AN2628" s="104"/>
      <c r="AO2628" s="104"/>
      <c r="AP2628" s="104"/>
      <c r="AQ2628" s="104"/>
      <c r="AR2628" s="104"/>
      <c r="AS2628" s="104"/>
      <c r="AT2628" s="104"/>
      <c r="AU2628" s="104"/>
      <c r="AV2628" s="104"/>
    </row>
    <row r="2629" spans="3:48" x14ac:dyDescent="0.35">
      <c r="C2629" s="176"/>
      <c r="D2629" s="176"/>
      <c r="E2629" s="176"/>
      <c r="F2629" s="176"/>
      <c r="G2629" s="175"/>
      <c r="H2629" s="175"/>
      <c r="I2629" s="175"/>
      <c r="J2629" s="175"/>
      <c r="L2629" s="175"/>
      <c r="T2629" s="176"/>
      <c r="U2629" s="176"/>
      <c r="V2629" s="176"/>
      <c r="W2629" s="176"/>
      <c r="X2629" s="175"/>
      <c r="Y2629" s="175"/>
      <c r="Z2629" s="175"/>
      <c r="AA2629" s="175"/>
      <c r="AC2629" s="175"/>
      <c r="AL2629" s="106"/>
      <c r="AM2629" s="104"/>
      <c r="AN2629" s="104"/>
      <c r="AO2629" s="104"/>
      <c r="AP2629" s="104"/>
      <c r="AQ2629" s="104"/>
      <c r="AR2629" s="104"/>
      <c r="AS2629" s="104"/>
      <c r="AT2629" s="104"/>
      <c r="AU2629" s="104"/>
      <c r="AV2629" s="104"/>
    </row>
    <row r="2630" spans="3:48" x14ac:dyDescent="0.35">
      <c r="C2630" s="176"/>
      <c r="D2630" s="176"/>
      <c r="E2630" s="176"/>
      <c r="F2630" s="176"/>
      <c r="G2630" s="175"/>
      <c r="H2630" s="175"/>
      <c r="I2630" s="175"/>
      <c r="J2630" s="175"/>
      <c r="L2630" s="175"/>
      <c r="T2630" s="176"/>
      <c r="U2630" s="176"/>
      <c r="V2630" s="176"/>
      <c r="W2630" s="176"/>
      <c r="X2630" s="175"/>
      <c r="Y2630" s="175"/>
      <c r="Z2630" s="175"/>
      <c r="AA2630" s="175"/>
      <c r="AC2630" s="175"/>
      <c r="AL2630" s="106"/>
      <c r="AM2630" s="104"/>
      <c r="AN2630" s="104"/>
      <c r="AO2630" s="104"/>
      <c r="AP2630" s="104"/>
      <c r="AQ2630" s="104"/>
      <c r="AR2630" s="104"/>
      <c r="AS2630" s="104"/>
      <c r="AT2630" s="104"/>
      <c r="AU2630" s="104"/>
      <c r="AV2630" s="104"/>
    </row>
    <row r="2631" spans="3:48" x14ac:dyDescent="0.35">
      <c r="C2631" s="176"/>
      <c r="D2631" s="176"/>
      <c r="E2631" s="176"/>
      <c r="F2631" s="176"/>
      <c r="G2631" s="175"/>
      <c r="H2631" s="175"/>
      <c r="I2631" s="175"/>
      <c r="J2631" s="175"/>
      <c r="L2631" s="175"/>
      <c r="T2631" s="176"/>
      <c r="U2631" s="176"/>
      <c r="V2631" s="176"/>
      <c r="W2631" s="176"/>
      <c r="X2631" s="175"/>
      <c r="Y2631" s="175"/>
      <c r="Z2631" s="175"/>
      <c r="AA2631" s="175"/>
      <c r="AC2631" s="175"/>
      <c r="AL2631" s="106"/>
      <c r="AM2631" s="104"/>
      <c r="AN2631" s="104"/>
      <c r="AO2631" s="104"/>
      <c r="AP2631" s="104"/>
      <c r="AQ2631" s="104"/>
      <c r="AR2631" s="104"/>
      <c r="AS2631" s="104"/>
      <c r="AT2631" s="104"/>
      <c r="AU2631" s="104"/>
      <c r="AV2631" s="104"/>
    </row>
    <row r="2632" spans="3:48" x14ac:dyDescent="0.35">
      <c r="C2632" s="176"/>
      <c r="D2632" s="176"/>
      <c r="E2632" s="176"/>
      <c r="F2632" s="176"/>
      <c r="G2632" s="175"/>
      <c r="H2632" s="175"/>
      <c r="I2632" s="175"/>
      <c r="J2632" s="175"/>
      <c r="L2632" s="175"/>
      <c r="T2632" s="176"/>
      <c r="U2632" s="176"/>
      <c r="V2632" s="176"/>
      <c r="W2632" s="176"/>
      <c r="X2632" s="175"/>
      <c r="Y2632" s="175"/>
      <c r="Z2632" s="175"/>
      <c r="AA2632" s="175"/>
      <c r="AC2632" s="175"/>
      <c r="AL2632" s="106"/>
      <c r="AM2632" s="104"/>
      <c r="AN2632" s="104"/>
      <c r="AO2632" s="104"/>
      <c r="AP2632" s="104"/>
      <c r="AQ2632" s="104"/>
      <c r="AR2632" s="104"/>
      <c r="AS2632" s="104"/>
      <c r="AT2632" s="104"/>
      <c r="AU2632" s="104"/>
      <c r="AV2632" s="104"/>
    </row>
    <row r="2633" spans="3:48" x14ac:dyDescent="0.35">
      <c r="C2633" s="176"/>
      <c r="D2633" s="176"/>
      <c r="E2633" s="176"/>
      <c r="F2633" s="176"/>
      <c r="G2633" s="175"/>
      <c r="H2633" s="175"/>
      <c r="I2633" s="175"/>
      <c r="J2633" s="175"/>
      <c r="L2633" s="175"/>
      <c r="T2633" s="176"/>
      <c r="U2633" s="176"/>
      <c r="V2633" s="176"/>
      <c r="W2633" s="176"/>
      <c r="X2633" s="175"/>
      <c r="Y2633" s="175"/>
      <c r="Z2633" s="175"/>
      <c r="AA2633" s="175"/>
      <c r="AC2633" s="175"/>
      <c r="AL2633" s="106"/>
      <c r="AM2633" s="104"/>
      <c r="AN2633" s="104"/>
      <c r="AO2633" s="104"/>
      <c r="AP2633" s="104"/>
      <c r="AQ2633" s="104"/>
      <c r="AR2633" s="104"/>
      <c r="AS2633" s="104"/>
      <c r="AT2633" s="104"/>
      <c r="AU2633" s="104"/>
      <c r="AV2633" s="104"/>
    </row>
    <row r="2634" spans="3:48" x14ac:dyDescent="0.35">
      <c r="C2634" s="176"/>
      <c r="D2634" s="176"/>
      <c r="E2634" s="176"/>
      <c r="F2634" s="176"/>
      <c r="G2634" s="175"/>
      <c r="H2634" s="175"/>
      <c r="I2634" s="175"/>
      <c r="J2634" s="175"/>
      <c r="L2634" s="175"/>
      <c r="T2634" s="176"/>
      <c r="U2634" s="176"/>
      <c r="V2634" s="176"/>
      <c r="W2634" s="176"/>
      <c r="X2634" s="175"/>
      <c r="Y2634" s="175"/>
      <c r="Z2634" s="175"/>
      <c r="AA2634" s="175"/>
      <c r="AC2634" s="175"/>
      <c r="AL2634" s="106"/>
      <c r="AM2634" s="104"/>
      <c r="AN2634" s="104"/>
      <c r="AO2634" s="104"/>
      <c r="AP2634" s="104"/>
      <c r="AQ2634" s="104"/>
      <c r="AR2634" s="104"/>
      <c r="AS2634" s="104"/>
      <c r="AT2634" s="104"/>
      <c r="AU2634" s="104"/>
      <c r="AV2634" s="104"/>
    </row>
    <row r="2635" spans="3:48" x14ac:dyDescent="0.35">
      <c r="C2635" s="176"/>
      <c r="D2635" s="176"/>
      <c r="E2635" s="176"/>
      <c r="F2635" s="176"/>
      <c r="G2635" s="175"/>
      <c r="H2635" s="175"/>
      <c r="I2635" s="175"/>
      <c r="J2635" s="175"/>
      <c r="L2635" s="175"/>
      <c r="T2635" s="176"/>
      <c r="U2635" s="176"/>
      <c r="V2635" s="176"/>
      <c r="W2635" s="176"/>
      <c r="X2635" s="175"/>
      <c r="Y2635" s="175"/>
      <c r="Z2635" s="175"/>
      <c r="AA2635" s="175"/>
      <c r="AC2635" s="175"/>
      <c r="AL2635" s="106"/>
      <c r="AM2635" s="104"/>
      <c r="AN2635" s="104"/>
      <c r="AO2635" s="104"/>
      <c r="AP2635" s="104"/>
      <c r="AQ2635" s="104"/>
      <c r="AR2635" s="104"/>
      <c r="AS2635" s="104"/>
      <c r="AT2635" s="104"/>
      <c r="AU2635" s="104"/>
      <c r="AV2635" s="104"/>
    </row>
    <row r="2636" spans="3:48" x14ac:dyDescent="0.35">
      <c r="C2636" s="176"/>
      <c r="D2636" s="176"/>
      <c r="E2636" s="176"/>
      <c r="F2636" s="176"/>
      <c r="G2636" s="175"/>
      <c r="H2636" s="175"/>
      <c r="I2636" s="175"/>
      <c r="J2636" s="175"/>
      <c r="L2636" s="175"/>
      <c r="T2636" s="176"/>
      <c r="U2636" s="176"/>
      <c r="V2636" s="176"/>
      <c r="W2636" s="176"/>
      <c r="X2636" s="175"/>
      <c r="Y2636" s="175"/>
      <c r="Z2636" s="175"/>
      <c r="AA2636" s="175"/>
      <c r="AC2636" s="175"/>
      <c r="AL2636" s="106"/>
      <c r="AM2636" s="104"/>
      <c r="AN2636" s="104"/>
      <c r="AO2636" s="104"/>
      <c r="AP2636" s="104"/>
      <c r="AQ2636" s="104"/>
      <c r="AR2636" s="104"/>
      <c r="AS2636" s="104"/>
      <c r="AT2636" s="104"/>
      <c r="AU2636" s="104"/>
      <c r="AV2636" s="104"/>
    </row>
    <row r="2637" spans="3:48" x14ac:dyDescent="0.35">
      <c r="C2637" s="176"/>
      <c r="D2637" s="176"/>
      <c r="E2637" s="176"/>
      <c r="F2637" s="176"/>
      <c r="G2637" s="175"/>
      <c r="H2637" s="175"/>
      <c r="I2637" s="175"/>
      <c r="J2637" s="175"/>
      <c r="L2637" s="175"/>
      <c r="T2637" s="176"/>
      <c r="U2637" s="176"/>
      <c r="V2637" s="176"/>
      <c r="W2637" s="176"/>
      <c r="X2637" s="175"/>
      <c r="Y2637" s="175"/>
      <c r="Z2637" s="175"/>
      <c r="AA2637" s="175"/>
      <c r="AC2637" s="175"/>
      <c r="AL2637" s="106"/>
      <c r="AM2637" s="104"/>
      <c r="AN2637" s="104"/>
      <c r="AO2637" s="104"/>
      <c r="AP2637" s="104"/>
      <c r="AQ2637" s="104"/>
      <c r="AR2637" s="104"/>
      <c r="AS2637" s="104"/>
      <c r="AT2637" s="104"/>
      <c r="AU2637" s="104"/>
      <c r="AV2637" s="104"/>
    </row>
    <row r="2638" spans="3:48" x14ac:dyDescent="0.35">
      <c r="C2638" s="176"/>
      <c r="D2638" s="176"/>
      <c r="E2638" s="176"/>
      <c r="F2638" s="176"/>
      <c r="G2638" s="175"/>
      <c r="H2638" s="175"/>
      <c r="I2638" s="175"/>
      <c r="J2638" s="175"/>
      <c r="L2638" s="175"/>
      <c r="T2638" s="176"/>
      <c r="U2638" s="176"/>
      <c r="V2638" s="176"/>
      <c r="W2638" s="176"/>
      <c r="X2638" s="175"/>
      <c r="Y2638" s="175"/>
      <c r="Z2638" s="175"/>
      <c r="AA2638" s="175"/>
      <c r="AC2638" s="175"/>
      <c r="AL2638" s="106"/>
      <c r="AM2638" s="104"/>
      <c r="AN2638" s="104"/>
      <c r="AO2638" s="104"/>
      <c r="AP2638" s="104"/>
      <c r="AQ2638" s="104"/>
      <c r="AR2638" s="104"/>
      <c r="AS2638" s="104"/>
      <c r="AT2638" s="104"/>
      <c r="AU2638" s="104"/>
      <c r="AV2638" s="104"/>
    </row>
    <row r="2639" spans="3:48" x14ac:dyDescent="0.35">
      <c r="C2639" s="176"/>
      <c r="D2639" s="176"/>
      <c r="E2639" s="176"/>
      <c r="F2639" s="176"/>
      <c r="G2639" s="175"/>
      <c r="H2639" s="175"/>
      <c r="I2639" s="175"/>
      <c r="J2639" s="175"/>
      <c r="L2639" s="175"/>
      <c r="T2639" s="176"/>
      <c r="U2639" s="176"/>
      <c r="V2639" s="176"/>
      <c r="W2639" s="176"/>
      <c r="X2639" s="175"/>
      <c r="Y2639" s="175"/>
      <c r="Z2639" s="175"/>
      <c r="AA2639" s="175"/>
      <c r="AC2639" s="175"/>
      <c r="AL2639" s="106"/>
      <c r="AM2639" s="104"/>
      <c r="AN2639" s="104"/>
      <c r="AO2639" s="104"/>
      <c r="AP2639" s="104"/>
      <c r="AQ2639" s="104"/>
      <c r="AR2639" s="104"/>
      <c r="AS2639" s="104"/>
      <c r="AT2639" s="104"/>
      <c r="AU2639" s="104"/>
      <c r="AV2639" s="104"/>
    </row>
    <row r="2640" spans="3:48" x14ac:dyDescent="0.35">
      <c r="C2640" s="176"/>
      <c r="D2640" s="176"/>
      <c r="E2640" s="176"/>
      <c r="F2640" s="176"/>
      <c r="G2640" s="175"/>
      <c r="H2640" s="175"/>
      <c r="I2640" s="175"/>
      <c r="J2640" s="175"/>
      <c r="L2640" s="175"/>
      <c r="T2640" s="176"/>
      <c r="U2640" s="176"/>
      <c r="V2640" s="176"/>
      <c r="W2640" s="176"/>
      <c r="X2640" s="175"/>
      <c r="Y2640" s="175"/>
      <c r="Z2640" s="175"/>
      <c r="AA2640" s="175"/>
      <c r="AC2640" s="175"/>
      <c r="AL2640" s="106"/>
      <c r="AM2640" s="104"/>
      <c r="AN2640" s="104"/>
      <c r="AO2640" s="104"/>
      <c r="AP2640" s="104"/>
      <c r="AQ2640" s="104"/>
      <c r="AR2640" s="104"/>
      <c r="AS2640" s="104"/>
      <c r="AT2640" s="104"/>
      <c r="AU2640" s="104"/>
      <c r="AV2640" s="104"/>
    </row>
    <row r="2641" spans="3:48" x14ac:dyDescent="0.35">
      <c r="C2641" s="176"/>
      <c r="D2641" s="176"/>
      <c r="E2641" s="176"/>
      <c r="F2641" s="176"/>
      <c r="G2641" s="175"/>
      <c r="H2641" s="175"/>
      <c r="I2641" s="175"/>
      <c r="J2641" s="175"/>
      <c r="L2641" s="175"/>
      <c r="T2641" s="176"/>
      <c r="U2641" s="176"/>
      <c r="V2641" s="176"/>
      <c r="W2641" s="176"/>
      <c r="X2641" s="175"/>
      <c r="Y2641" s="175"/>
      <c r="Z2641" s="175"/>
      <c r="AA2641" s="175"/>
      <c r="AC2641" s="175"/>
      <c r="AL2641" s="106"/>
      <c r="AM2641" s="104"/>
      <c r="AN2641" s="104"/>
      <c r="AO2641" s="104"/>
      <c r="AP2641" s="104"/>
      <c r="AQ2641" s="104"/>
      <c r="AR2641" s="104"/>
      <c r="AS2641" s="104"/>
      <c r="AT2641" s="104"/>
      <c r="AU2641" s="104"/>
      <c r="AV2641" s="104"/>
    </row>
    <row r="2642" spans="3:48" x14ac:dyDescent="0.35">
      <c r="C2642" s="176"/>
      <c r="D2642" s="176"/>
      <c r="E2642" s="176"/>
      <c r="F2642" s="176"/>
      <c r="G2642" s="175"/>
      <c r="H2642" s="175"/>
      <c r="I2642" s="175"/>
      <c r="J2642" s="175"/>
      <c r="L2642" s="175"/>
      <c r="T2642" s="176"/>
      <c r="U2642" s="176"/>
      <c r="V2642" s="176"/>
      <c r="W2642" s="176"/>
      <c r="X2642" s="175"/>
      <c r="Y2642" s="175"/>
      <c r="Z2642" s="175"/>
      <c r="AA2642" s="175"/>
      <c r="AC2642" s="175"/>
      <c r="AL2642" s="106"/>
      <c r="AM2642" s="104"/>
      <c r="AN2642" s="104"/>
      <c r="AO2642" s="104"/>
      <c r="AP2642" s="104"/>
      <c r="AQ2642" s="104"/>
      <c r="AR2642" s="104"/>
      <c r="AS2642" s="104"/>
      <c r="AT2642" s="104"/>
      <c r="AU2642" s="104"/>
      <c r="AV2642" s="104"/>
    </row>
    <row r="2643" spans="3:48" x14ac:dyDescent="0.35">
      <c r="C2643" s="176"/>
      <c r="D2643" s="176"/>
      <c r="E2643" s="176"/>
      <c r="F2643" s="176"/>
      <c r="G2643" s="175"/>
      <c r="H2643" s="175"/>
      <c r="I2643" s="175"/>
      <c r="J2643" s="175"/>
      <c r="L2643" s="175"/>
      <c r="T2643" s="176"/>
      <c r="U2643" s="176"/>
      <c r="V2643" s="176"/>
      <c r="W2643" s="176"/>
      <c r="X2643" s="175"/>
      <c r="Y2643" s="175"/>
      <c r="Z2643" s="175"/>
      <c r="AA2643" s="175"/>
      <c r="AC2643" s="175"/>
      <c r="AL2643" s="106"/>
      <c r="AM2643" s="104"/>
      <c r="AN2643" s="104"/>
      <c r="AO2643" s="104"/>
      <c r="AP2643" s="104"/>
      <c r="AQ2643" s="104"/>
      <c r="AR2643" s="104"/>
      <c r="AS2643" s="104"/>
      <c r="AT2643" s="104"/>
      <c r="AU2643" s="104"/>
      <c r="AV2643" s="104"/>
    </row>
    <row r="2644" spans="3:48" x14ac:dyDescent="0.35">
      <c r="C2644" s="176"/>
      <c r="D2644" s="176"/>
      <c r="E2644" s="176"/>
      <c r="F2644" s="176"/>
      <c r="G2644" s="175"/>
      <c r="H2644" s="175"/>
      <c r="I2644" s="175"/>
      <c r="J2644" s="175"/>
      <c r="L2644" s="175"/>
      <c r="T2644" s="176"/>
      <c r="U2644" s="176"/>
      <c r="V2644" s="176"/>
      <c r="W2644" s="176"/>
      <c r="X2644" s="175"/>
      <c r="Y2644" s="175"/>
      <c r="Z2644" s="175"/>
      <c r="AA2644" s="175"/>
      <c r="AC2644" s="175"/>
      <c r="AL2644" s="106"/>
      <c r="AM2644" s="104"/>
      <c r="AN2644" s="104"/>
      <c r="AO2644" s="104"/>
      <c r="AP2644" s="104"/>
      <c r="AQ2644" s="104"/>
      <c r="AR2644" s="104"/>
      <c r="AS2644" s="104"/>
      <c r="AT2644" s="104"/>
      <c r="AU2644" s="104"/>
      <c r="AV2644" s="104"/>
    </row>
    <row r="2645" spans="3:48" x14ac:dyDescent="0.35">
      <c r="C2645" s="176"/>
      <c r="D2645" s="176"/>
      <c r="E2645" s="176"/>
      <c r="F2645" s="176"/>
      <c r="G2645" s="175"/>
      <c r="H2645" s="175"/>
      <c r="I2645" s="175"/>
      <c r="J2645" s="175"/>
      <c r="L2645" s="175"/>
      <c r="T2645" s="176"/>
      <c r="U2645" s="176"/>
      <c r="V2645" s="176"/>
      <c r="W2645" s="176"/>
      <c r="X2645" s="175"/>
      <c r="Y2645" s="175"/>
      <c r="Z2645" s="175"/>
      <c r="AA2645" s="175"/>
      <c r="AC2645" s="175"/>
      <c r="AL2645" s="106"/>
      <c r="AM2645" s="104"/>
      <c r="AN2645" s="104"/>
      <c r="AO2645" s="104"/>
      <c r="AP2645" s="104"/>
      <c r="AQ2645" s="104"/>
      <c r="AR2645" s="104"/>
      <c r="AS2645" s="104"/>
      <c r="AT2645" s="104"/>
      <c r="AU2645" s="104"/>
      <c r="AV2645" s="104"/>
    </row>
    <row r="2646" spans="3:48" x14ac:dyDescent="0.35">
      <c r="C2646" s="176"/>
      <c r="D2646" s="176"/>
      <c r="E2646" s="176"/>
      <c r="F2646" s="176"/>
      <c r="G2646" s="175"/>
      <c r="H2646" s="175"/>
      <c r="I2646" s="175"/>
      <c r="J2646" s="175"/>
      <c r="L2646" s="175"/>
      <c r="T2646" s="176"/>
      <c r="U2646" s="176"/>
      <c r="V2646" s="176"/>
      <c r="W2646" s="176"/>
      <c r="X2646" s="175"/>
      <c r="Y2646" s="175"/>
      <c r="Z2646" s="175"/>
      <c r="AA2646" s="175"/>
      <c r="AC2646" s="175"/>
      <c r="AL2646" s="106"/>
      <c r="AM2646" s="104"/>
      <c r="AN2646" s="104"/>
      <c r="AO2646" s="104"/>
      <c r="AP2646" s="104"/>
      <c r="AQ2646" s="104"/>
      <c r="AR2646" s="104"/>
      <c r="AS2646" s="104"/>
      <c r="AT2646" s="104"/>
      <c r="AU2646" s="104"/>
      <c r="AV2646" s="104"/>
    </row>
    <row r="2647" spans="3:48" x14ac:dyDescent="0.35">
      <c r="C2647" s="176"/>
      <c r="D2647" s="176"/>
      <c r="E2647" s="176"/>
      <c r="F2647" s="176"/>
      <c r="G2647" s="175"/>
      <c r="H2647" s="175"/>
      <c r="I2647" s="175"/>
      <c r="J2647" s="175"/>
      <c r="L2647" s="175"/>
      <c r="T2647" s="176"/>
      <c r="U2647" s="176"/>
      <c r="V2647" s="176"/>
      <c r="W2647" s="176"/>
      <c r="X2647" s="175"/>
      <c r="Y2647" s="175"/>
      <c r="Z2647" s="175"/>
      <c r="AA2647" s="175"/>
      <c r="AC2647" s="175"/>
      <c r="AL2647" s="106"/>
      <c r="AM2647" s="104"/>
      <c r="AN2647" s="104"/>
      <c r="AO2647" s="104"/>
      <c r="AP2647" s="104"/>
      <c r="AQ2647" s="104"/>
      <c r="AR2647" s="104"/>
      <c r="AS2647" s="104"/>
      <c r="AT2647" s="104"/>
      <c r="AU2647" s="104"/>
      <c r="AV2647" s="104"/>
    </row>
    <row r="2648" spans="3:48" x14ac:dyDescent="0.35">
      <c r="C2648" s="176"/>
      <c r="D2648" s="176"/>
      <c r="E2648" s="176"/>
      <c r="F2648" s="176"/>
      <c r="G2648" s="175"/>
      <c r="H2648" s="175"/>
      <c r="I2648" s="175"/>
      <c r="J2648" s="175"/>
      <c r="L2648" s="175"/>
      <c r="T2648" s="176"/>
      <c r="U2648" s="176"/>
      <c r="V2648" s="176"/>
      <c r="W2648" s="176"/>
      <c r="X2648" s="175"/>
      <c r="Y2648" s="175"/>
      <c r="Z2648" s="175"/>
      <c r="AA2648" s="175"/>
      <c r="AC2648" s="175"/>
      <c r="AL2648" s="106"/>
      <c r="AM2648" s="104"/>
      <c r="AN2648" s="104"/>
      <c r="AO2648" s="104"/>
      <c r="AP2648" s="104"/>
      <c r="AQ2648" s="104"/>
      <c r="AR2648" s="104"/>
      <c r="AS2648" s="104"/>
      <c r="AT2648" s="104"/>
      <c r="AU2648" s="104"/>
      <c r="AV2648" s="104"/>
    </row>
    <row r="2649" spans="3:48" x14ac:dyDescent="0.35">
      <c r="C2649" s="176"/>
      <c r="D2649" s="176"/>
      <c r="E2649" s="176"/>
      <c r="F2649" s="176"/>
      <c r="G2649" s="175"/>
      <c r="H2649" s="175"/>
      <c r="I2649" s="175"/>
      <c r="J2649" s="175"/>
      <c r="L2649" s="175"/>
      <c r="T2649" s="176"/>
      <c r="U2649" s="176"/>
      <c r="V2649" s="176"/>
      <c r="W2649" s="176"/>
      <c r="X2649" s="175"/>
      <c r="Y2649" s="175"/>
      <c r="Z2649" s="175"/>
      <c r="AA2649" s="175"/>
      <c r="AC2649" s="175"/>
      <c r="AL2649" s="106"/>
      <c r="AM2649" s="104"/>
      <c r="AN2649" s="104"/>
      <c r="AO2649" s="104"/>
      <c r="AP2649" s="104"/>
      <c r="AQ2649" s="104"/>
      <c r="AR2649" s="104"/>
      <c r="AS2649" s="104"/>
      <c r="AT2649" s="104"/>
      <c r="AU2649" s="104"/>
      <c r="AV2649" s="104"/>
    </row>
    <row r="2650" spans="3:48" x14ac:dyDescent="0.35">
      <c r="C2650" s="176"/>
      <c r="D2650" s="176"/>
      <c r="E2650" s="176"/>
      <c r="F2650" s="176"/>
      <c r="G2650" s="175"/>
      <c r="H2650" s="175"/>
      <c r="I2650" s="175"/>
      <c r="J2650" s="175"/>
      <c r="L2650" s="175"/>
      <c r="T2650" s="176"/>
      <c r="U2650" s="176"/>
      <c r="V2650" s="176"/>
      <c r="W2650" s="176"/>
      <c r="X2650" s="175"/>
      <c r="Y2650" s="175"/>
      <c r="Z2650" s="175"/>
      <c r="AA2650" s="175"/>
      <c r="AC2650" s="175"/>
      <c r="AL2650" s="106"/>
      <c r="AM2650" s="104"/>
      <c r="AN2650" s="104"/>
      <c r="AO2650" s="104"/>
      <c r="AP2650" s="104"/>
      <c r="AQ2650" s="104"/>
      <c r="AR2650" s="104"/>
      <c r="AS2650" s="104"/>
      <c r="AT2650" s="104"/>
      <c r="AU2650" s="104"/>
      <c r="AV2650" s="104"/>
    </row>
    <row r="2651" spans="3:48" x14ac:dyDescent="0.35">
      <c r="C2651" s="176"/>
      <c r="D2651" s="176"/>
      <c r="E2651" s="176"/>
      <c r="F2651" s="176"/>
      <c r="G2651" s="175"/>
      <c r="H2651" s="175"/>
      <c r="I2651" s="175"/>
      <c r="J2651" s="175"/>
      <c r="L2651" s="175"/>
      <c r="T2651" s="176"/>
      <c r="U2651" s="176"/>
      <c r="V2651" s="176"/>
      <c r="W2651" s="176"/>
      <c r="X2651" s="175"/>
      <c r="Y2651" s="175"/>
      <c r="Z2651" s="175"/>
      <c r="AA2651" s="175"/>
      <c r="AC2651" s="175"/>
      <c r="AL2651" s="106"/>
      <c r="AM2651" s="104"/>
      <c r="AN2651" s="104"/>
      <c r="AO2651" s="104"/>
      <c r="AP2651" s="104"/>
      <c r="AQ2651" s="104"/>
      <c r="AR2651" s="104"/>
      <c r="AS2651" s="104"/>
      <c r="AT2651" s="104"/>
      <c r="AU2651" s="104"/>
      <c r="AV2651" s="104"/>
    </row>
    <row r="2652" spans="3:48" x14ac:dyDescent="0.35">
      <c r="C2652" s="176"/>
      <c r="D2652" s="176"/>
      <c r="E2652" s="176"/>
      <c r="F2652" s="176"/>
      <c r="G2652" s="175"/>
      <c r="H2652" s="175"/>
      <c r="I2652" s="175"/>
      <c r="J2652" s="175"/>
      <c r="L2652" s="175"/>
      <c r="T2652" s="176"/>
      <c r="U2652" s="176"/>
      <c r="V2652" s="176"/>
      <c r="W2652" s="176"/>
      <c r="X2652" s="175"/>
      <c r="Y2652" s="175"/>
      <c r="Z2652" s="175"/>
      <c r="AA2652" s="175"/>
      <c r="AC2652" s="175"/>
      <c r="AL2652" s="106"/>
      <c r="AM2652" s="104"/>
      <c r="AN2652" s="104"/>
      <c r="AO2652" s="104"/>
      <c r="AP2652" s="104"/>
      <c r="AQ2652" s="104"/>
      <c r="AR2652" s="104"/>
      <c r="AS2652" s="104"/>
      <c r="AT2652" s="104"/>
      <c r="AU2652" s="104"/>
      <c r="AV2652" s="104"/>
    </row>
    <row r="2653" spans="3:48" x14ac:dyDescent="0.35">
      <c r="C2653" s="176"/>
      <c r="D2653" s="176"/>
      <c r="E2653" s="176"/>
      <c r="F2653" s="176"/>
      <c r="G2653" s="175"/>
      <c r="H2653" s="175"/>
      <c r="I2653" s="175"/>
      <c r="J2653" s="175"/>
      <c r="L2653" s="175"/>
      <c r="T2653" s="176"/>
      <c r="U2653" s="176"/>
      <c r="V2653" s="176"/>
      <c r="W2653" s="176"/>
      <c r="X2653" s="175"/>
      <c r="Y2653" s="175"/>
      <c r="Z2653" s="175"/>
      <c r="AA2653" s="175"/>
      <c r="AC2653" s="175"/>
      <c r="AL2653" s="106"/>
      <c r="AM2653" s="104"/>
      <c r="AN2653" s="104"/>
      <c r="AO2653" s="104"/>
      <c r="AP2653" s="104"/>
      <c r="AQ2653" s="104"/>
      <c r="AR2653" s="104"/>
      <c r="AS2653" s="104"/>
      <c r="AT2653" s="104"/>
      <c r="AU2653" s="104"/>
      <c r="AV2653" s="104"/>
    </row>
    <row r="2654" spans="3:48" x14ac:dyDescent="0.35">
      <c r="C2654" s="176"/>
      <c r="D2654" s="176"/>
      <c r="E2654" s="176"/>
      <c r="F2654" s="176"/>
      <c r="G2654" s="175"/>
      <c r="H2654" s="175"/>
      <c r="I2654" s="175"/>
      <c r="J2654" s="175"/>
      <c r="L2654" s="175"/>
      <c r="T2654" s="176"/>
      <c r="U2654" s="176"/>
      <c r="V2654" s="176"/>
      <c r="W2654" s="176"/>
      <c r="X2654" s="175"/>
      <c r="Y2654" s="175"/>
      <c r="Z2654" s="175"/>
      <c r="AA2654" s="175"/>
      <c r="AC2654" s="175"/>
      <c r="AL2654" s="106"/>
      <c r="AM2654" s="104"/>
      <c r="AN2654" s="104"/>
      <c r="AO2654" s="104"/>
      <c r="AP2654" s="104"/>
      <c r="AQ2654" s="104"/>
      <c r="AR2654" s="104"/>
      <c r="AS2654" s="104"/>
      <c r="AT2654" s="104"/>
      <c r="AU2654" s="104"/>
      <c r="AV2654" s="104"/>
    </row>
    <row r="2655" spans="3:48" x14ac:dyDescent="0.35">
      <c r="C2655" s="176"/>
      <c r="D2655" s="176"/>
      <c r="E2655" s="176"/>
      <c r="F2655" s="176"/>
      <c r="G2655" s="175"/>
      <c r="H2655" s="175"/>
      <c r="I2655" s="175"/>
      <c r="J2655" s="175"/>
      <c r="L2655" s="175"/>
      <c r="T2655" s="176"/>
      <c r="U2655" s="176"/>
      <c r="V2655" s="176"/>
      <c r="W2655" s="176"/>
      <c r="X2655" s="175"/>
      <c r="Y2655" s="175"/>
      <c r="Z2655" s="175"/>
      <c r="AA2655" s="175"/>
      <c r="AC2655" s="175"/>
      <c r="AL2655" s="106"/>
      <c r="AM2655" s="104"/>
      <c r="AN2655" s="104"/>
      <c r="AO2655" s="104"/>
      <c r="AP2655" s="104"/>
      <c r="AQ2655" s="104"/>
      <c r="AR2655" s="104"/>
      <c r="AS2655" s="104"/>
      <c r="AT2655" s="104"/>
      <c r="AU2655" s="104"/>
      <c r="AV2655" s="104"/>
    </row>
    <row r="2656" spans="3:48" x14ac:dyDescent="0.35">
      <c r="C2656" s="176"/>
      <c r="D2656" s="176"/>
      <c r="E2656" s="176"/>
      <c r="F2656" s="176"/>
      <c r="G2656" s="175"/>
      <c r="H2656" s="175"/>
      <c r="I2656" s="175"/>
      <c r="J2656" s="175"/>
      <c r="L2656" s="175"/>
      <c r="T2656" s="176"/>
      <c r="U2656" s="176"/>
      <c r="V2656" s="176"/>
      <c r="W2656" s="176"/>
      <c r="X2656" s="175"/>
      <c r="Y2656" s="175"/>
      <c r="Z2656" s="175"/>
      <c r="AA2656" s="175"/>
      <c r="AC2656" s="175"/>
      <c r="AL2656" s="106"/>
      <c r="AM2656" s="104"/>
      <c r="AN2656" s="104"/>
      <c r="AO2656" s="104"/>
      <c r="AP2656" s="104"/>
      <c r="AQ2656" s="104"/>
      <c r="AR2656" s="104"/>
      <c r="AS2656" s="104"/>
      <c r="AT2656" s="104"/>
      <c r="AU2656" s="104"/>
      <c r="AV2656" s="104"/>
    </row>
    <row r="2657" spans="3:48" x14ac:dyDescent="0.35">
      <c r="C2657" s="176"/>
      <c r="D2657" s="176"/>
      <c r="E2657" s="176"/>
      <c r="F2657" s="176"/>
      <c r="G2657" s="175"/>
      <c r="H2657" s="175"/>
      <c r="I2657" s="175"/>
      <c r="J2657" s="175"/>
      <c r="L2657" s="175"/>
      <c r="T2657" s="176"/>
      <c r="U2657" s="176"/>
      <c r="V2657" s="176"/>
      <c r="W2657" s="176"/>
      <c r="X2657" s="175"/>
      <c r="Y2657" s="175"/>
      <c r="Z2657" s="175"/>
      <c r="AA2657" s="175"/>
      <c r="AC2657" s="175"/>
      <c r="AL2657" s="106"/>
      <c r="AM2657" s="104"/>
      <c r="AN2657" s="104"/>
      <c r="AO2657" s="104"/>
      <c r="AP2657" s="104"/>
      <c r="AQ2657" s="104"/>
      <c r="AR2657" s="104"/>
      <c r="AS2657" s="104"/>
      <c r="AT2657" s="104"/>
      <c r="AU2657" s="104"/>
      <c r="AV2657" s="104"/>
    </row>
    <row r="2658" spans="3:48" x14ac:dyDescent="0.35">
      <c r="C2658" s="176"/>
      <c r="D2658" s="176"/>
      <c r="E2658" s="176"/>
      <c r="F2658" s="176"/>
      <c r="G2658" s="175"/>
      <c r="H2658" s="175"/>
      <c r="I2658" s="175"/>
      <c r="J2658" s="175"/>
      <c r="L2658" s="175"/>
      <c r="T2658" s="176"/>
      <c r="U2658" s="176"/>
      <c r="V2658" s="176"/>
      <c r="W2658" s="176"/>
      <c r="X2658" s="175"/>
      <c r="Y2658" s="175"/>
      <c r="Z2658" s="175"/>
      <c r="AA2658" s="175"/>
      <c r="AC2658" s="175"/>
      <c r="AL2658" s="106"/>
      <c r="AM2658" s="104"/>
      <c r="AN2658" s="104"/>
      <c r="AO2658" s="104"/>
      <c r="AP2658" s="104"/>
      <c r="AQ2658" s="104"/>
      <c r="AR2658" s="104"/>
      <c r="AS2658" s="104"/>
      <c r="AT2658" s="104"/>
      <c r="AU2658" s="104"/>
      <c r="AV2658" s="104"/>
    </row>
    <row r="2659" spans="3:48" x14ac:dyDescent="0.35">
      <c r="C2659" s="176"/>
      <c r="D2659" s="176"/>
      <c r="E2659" s="176"/>
      <c r="F2659" s="176"/>
      <c r="G2659" s="175"/>
      <c r="H2659" s="175"/>
      <c r="I2659" s="175"/>
      <c r="J2659" s="175"/>
      <c r="L2659" s="175"/>
      <c r="T2659" s="176"/>
      <c r="U2659" s="176"/>
      <c r="V2659" s="176"/>
      <c r="W2659" s="176"/>
      <c r="X2659" s="175"/>
      <c r="Y2659" s="175"/>
      <c r="Z2659" s="175"/>
      <c r="AA2659" s="175"/>
      <c r="AC2659" s="175"/>
      <c r="AL2659" s="106"/>
      <c r="AM2659" s="104"/>
      <c r="AN2659" s="104"/>
      <c r="AO2659" s="104"/>
      <c r="AP2659" s="104"/>
      <c r="AQ2659" s="104"/>
      <c r="AR2659" s="104"/>
      <c r="AS2659" s="104"/>
      <c r="AT2659" s="104"/>
      <c r="AU2659" s="104"/>
      <c r="AV2659" s="104"/>
    </row>
    <row r="2660" spans="3:48" x14ac:dyDescent="0.35">
      <c r="C2660" s="176"/>
      <c r="D2660" s="176"/>
      <c r="E2660" s="176"/>
      <c r="F2660" s="176"/>
      <c r="G2660" s="175"/>
      <c r="H2660" s="175"/>
      <c r="I2660" s="175"/>
      <c r="J2660" s="175"/>
      <c r="L2660" s="175"/>
      <c r="T2660" s="176"/>
      <c r="U2660" s="176"/>
      <c r="V2660" s="176"/>
      <c r="W2660" s="176"/>
      <c r="X2660" s="175"/>
      <c r="Y2660" s="175"/>
      <c r="Z2660" s="175"/>
      <c r="AA2660" s="175"/>
      <c r="AC2660" s="175"/>
      <c r="AL2660" s="106"/>
      <c r="AM2660" s="104"/>
      <c r="AN2660" s="104"/>
      <c r="AO2660" s="104"/>
      <c r="AP2660" s="104"/>
      <c r="AQ2660" s="104"/>
      <c r="AR2660" s="104"/>
      <c r="AS2660" s="104"/>
      <c r="AT2660" s="104"/>
      <c r="AU2660" s="104"/>
      <c r="AV2660" s="104"/>
    </row>
    <row r="2661" spans="3:48" x14ac:dyDescent="0.35">
      <c r="C2661" s="176"/>
      <c r="D2661" s="176"/>
      <c r="E2661" s="176"/>
      <c r="F2661" s="176"/>
      <c r="G2661" s="175"/>
      <c r="H2661" s="175"/>
      <c r="I2661" s="175"/>
      <c r="J2661" s="175"/>
      <c r="L2661" s="175"/>
      <c r="T2661" s="176"/>
      <c r="U2661" s="176"/>
      <c r="V2661" s="176"/>
      <c r="W2661" s="176"/>
      <c r="X2661" s="175"/>
      <c r="Y2661" s="175"/>
      <c r="Z2661" s="175"/>
      <c r="AA2661" s="175"/>
      <c r="AC2661" s="175"/>
      <c r="AL2661" s="106"/>
      <c r="AM2661" s="104"/>
      <c r="AN2661" s="104"/>
      <c r="AO2661" s="104"/>
      <c r="AP2661" s="104"/>
      <c r="AQ2661" s="104"/>
      <c r="AR2661" s="104"/>
      <c r="AS2661" s="104"/>
      <c r="AT2661" s="104"/>
      <c r="AU2661" s="104"/>
      <c r="AV2661" s="104"/>
    </row>
    <row r="2662" spans="3:48" x14ac:dyDescent="0.35">
      <c r="C2662" s="176"/>
      <c r="D2662" s="176"/>
      <c r="E2662" s="176"/>
      <c r="F2662" s="176"/>
      <c r="G2662" s="175"/>
      <c r="H2662" s="175"/>
      <c r="I2662" s="175"/>
      <c r="J2662" s="175"/>
      <c r="L2662" s="175"/>
      <c r="T2662" s="176"/>
      <c r="U2662" s="176"/>
      <c r="V2662" s="176"/>
      <c r="W2662" s="176"/>
      <c r="X2662" s="175"/>
      <c r="Y2662" s="175"/>
      <c r="Z2662" s="175"/>
      <c r="AA2662" s="175"/>
      <c r="AC2662" s="175"/>
      <c r="AL2662" s="106"/>
      <c r="AM2662" s="104"/>
      <c r="AN2662" s="104"/>
      <c r="AO2662" s="104"/>
      <c r="AP2662" s="104"/>
      <c r="AQ2662" s="104"/>
      <c r="AR2662" s="104"/>
      <c r="AS2662" s="104"/>
      <c r="AT2662" s="104"/>
      <c r="AU2662" s="104"/>
      <c r="AV2662" s="104"/>
    </row>
    <row r="2663" spans="3:48" x14ac:dyDescent="0.35">
      <c r="C2663" s="176"/>
      <c r="D2663" s="176"/>
      <c r="E2663" s="176"/>
      <c r="F2663" s="176"/>
      <c r="G2663" s="175"/>
      <c r="H2663" s="175"/>
      <c r="I2663" s="175"/>
      <c r="J2663" s="175"/>
      <c r="L2663" s="175"/>
      <c r="T2663" s="176"/>
      <c r="U2663" s="176"/>
      <c r="V2663" s="176"/>
      <c r="W2663" s="176"/>
      <c r="X2663" s="175"/>
      <c r="Y2663" s="175"/>
      <c r="Z2663" s="175"/>
      <c r="AA2663" s="175"/>
      <c r="AC2663" s="175"/>
      <c r="AL2663" s="106"/>
      <c r="AM2663" s="104"/>
      <c r="AN2663" s="104"/>
      <c r="AO2663" s="104"/>
      <c r="AP2663" s="104"/>
      <c r="AQ2663" s="104"/>
      <c r="AR2663" s="104"/>
      <c r="AS2663" s="104"/>
      <c r="AT2663" s="104"/>
      <c r="AU2663" s="104"/>
      <c r="AV2663" s="104"/>
    </row>
    <row r="2664" spans="3:48" x14ac:dyDescent="0.35">
      <c r="C2664" s="176"/>
      <c r="D2664" s="176"/>
      <c r="E2664" s="176"/>
      <c r="F2664" s="176"/>
      <c r="G2664" s="175"/>
      <c r="H2664" s="175"/>
      <c r="I2664" s="175"/>
      <c r="J2664" s="175"/>
      <c r="L2664" s="175"/>
      <c r="T2664" s="176"/>
      <c r="U2664" s="176"/>
      <c r="V2664" s="176"/>
      <c r="W2664" s="176"/>
      <c r="X2664" s="175"/>
      <c r="Y2664" s="175"/>
      <c r="Z2664" s="175"/>
      <c r="AA2664" s="175"/>
      <c r="AC2664" s="175"/>
      <c r="AL2664" s="106"/>
      <c r="AM2664" s="104"/>
      <c r="AN2664" s="104"/>
      <c r="AO2664" s="104"/>
      <c r="AP2664" s="104"/>
      <c r="AQ2664" s="104"/>
      <c r="AR2664" s="104"/>
      <c r="AS2664" s="104"/>
      <c r="AT2664" s="104"/>
      <c r="AU2664" s="104"/>
      <c r="AV2664" s="104"/>
    </row>
    <row r="2665" spans="3:48" x14ac:dyDescent="0.35">
      <c r="C2665" s="176"/>
      <c r="D2665" s="176"/>
      <c r="E2665" s="176"/>
      <c r="F2665" s="176"/>
      <c r="G2665" s="175"/>
      <c r="H2665" s="175"/>
      <c r="I2665" s="175"/>
      <c r="J2665" s="175"/>
      <c r="L2665" s="175"/>
      <c r="T2665" s="176"/>
      <c r="U2665" s="176"/>
      <c r="V2665" s="176"/>
      <c r="W2665" s="176"/>
      <c r="X2665" s="175"/>
      <c r="Y2665" s="175"/>
      <c r="Z2665" s="175"/>
      <c r="AA2665" s="175"/>
      <c r="AC2665" s="175"/>
      <c r="AL2665" s="106"/>
      <c r="AM2665" s="104"/>
      <c r="AN2665" s="104"/>
      <c r="AO2665" s="104"/>
      <c r="AP2665" s="104"/>
      <c r="AQ2665" s="104"/>
      <c r="AR2665" s="104"/>
      <c r="AS2665" s="104"/>
      <c r="AT2665" s="104"/>
      <c r="AU2665" s="104"/>
      <c r="AV2665" s="104"/>
    </row>
    <row r="2666" spans="3:48" x14ac:dyDescent="0.35">
      <c r="C2666" s="176"/>
      <c r="D2666" s="176"/>
      <c r="E2666" s="176"/>
      <c r="F2666" s="176"/>
      <c r="G2666" s="175"/>
      <c r="H2666" s="175"/>
      <c r="I2666" s="175"/>
      <c r="J2666" s="175"/>
      <c r="L2666" s="175"/>
      <c r="T2666" s="176"/>
      <c r="U2666" s="176"/>
      <c r="V2666" s="176"/>
      <c r="W2666" s="176"/>
      <c r="X2666" s="175"/>
      <c r="Y2666" s="175"/>
      <c r="Z2666" s="175"/>
      <c r="AA2666" s="175"/>
      <c r="AC2666" s="175"/>
      <c r="AL2666" s="106"/>
      <c r="AM2666" s="104"/>
      <c r="AN2666" s="104"/>
      <c r="AO2666" s="104"/>
      <c r="AP2666" s="104"/>
      <c r="AQ2666" s="104"/>
      <c r="AR2666" s="104"/>
      <c r="AS2666" s="104"/>
      <c r="AT2666" s="104"/>
      <c r="AU2666" s="104"/>
      <c r="AV2666" s="104"/>
    </row>
    <row r="2667" spans="3:48" x14ac:dyDescent="0.35">
      <c r="C2667" s="176"/>
      <c r="D2667" s="176"/>
      <c r="E2667" s="176"/>
      <c r="F2667" s="176"/>
      <c r="G2667" s="175"/>
      <c r="H2667" s="175"/>
      <c r="I2667" s="175"/>
      <c r="J2667" s="175"/>
      <c r="L2667" s="175"/>
      <c r="T2667" s="176"/>
      <c r="U2667" s="176"/>
      <c r="V2667" s="176"/>
      <c r="W2667" s="176"/>
      <c r="X2667" s="175"/>
      <c r="Y2667" s="175"/>
      <c r="Z2667" s="175"/>
      <c r="AA2667" s="175"/>
      <c r="AC2667" s="175"/>
      <c r="AL2667" s="106"/>
      <c r="AM2667" s="104"/>
      <c r="AN2667" s="104"/>
      <c r="AO2667" s="104"/>
      <c r="AP2667" s="104"/>
      <c r="AQ2667" s="104"/>
      <c r="AR2667" s="104"/>
      <c r="AS2667" s="104"/>
      <c r="AT2667" s="104"/>
      <c r="AU2667" s="104"/>
      <c r="AV2667" s="104"/>
    </row>
    <row r="2668" spans="3:48" x14ac:dyDescent="0.35">
      <c r="C2668" s="176"/>
      <c r="D2668" s="176"/>
      <c r="E2668" s="176"/>
      <c r="F2668" s="176"/>
      <c r="G2668" s="175"/>
      <c r="H2668" s="175"/>
      <c r="I2668" s="175"/>
      <c r="J2668" s="175"/>
      <c r="L2668" s="175"/>
      <c r="T2668" s="176"/>
      <c r="U2668" s="176"/>
      <c r="V2668" s="176"/>
      <c r="W2668" s="176"/>
      <c r="X2668" s="175"/>
      <c r="Y2668" s="175"/>
      <c r="Z2668" s="175"/>
      <c r="AA2668" s="175"/>
      <c r="AC2668" s="175"/>
      <c r="AL2668" s="106"/>
      <c r="AM2668" s="104"/>
      <c r="AN2668" s="104"/>
      <c r="AO2668" s="104"/>
      <c r="AP2668" s="104"/>
      <c r="AQ2668" s="104"/>
      <c r="AR2668" s="104"/>
      <c r="AS2668" s="104"/>
      <c r="AT2668" s="104"/>
      <c r="AU2668" s="104"/>
      <c r="AV2668" s="104"/>
    </row>
    <row r="2669" spans="3:48" x14ac:dyDescent="0.35">
      <c r="C2669" s="176"/>
      <c r="D2669" s="176"/>
      <c r="E2669" s="176"/>
      <c r="F2669" s="176"/>
      <c r="G2669" s="175"/>
      <c r="H2669" s="175"/>
      <c r="I2669" s="175"/>
      <c r="J2669" s="175"/>
      <c r="L2669" s="175"/>
      <c r="T2669" s="176"/>
      <c r="U2669" s="176"/>
      <c r="V2669" s="176"/>
      <c r="W2669" s="176"/>
      <c r="X2669" s="175"/>
      <c r="Y2669" s="175"/>
      <c r="Z2669" s="175"/>
      <c r="AA2669" s="175"/>
      <c r="AC2669" s="175"/>
      <c r="AL2669" s="106"/>
      <c r="AM2669" s="104"/>
      <c r="AN2669" s="104"/>
      <c r="AO2669" s="104"/>
      <c r="AP2669" s="104"/>
      <c r="AQ2669" s="104"/>
      <c r="AR2669" s="104"/>
      <c r="AS2669" s="104"/>
      <c r="AT2669" s="104"/>
      <c r="AU2669" s="104"/>
      <c r="AV2669" s="104"/>
    </row>
    <row r="2670" spans="3:48" x14ac:dyDescent="0.35">
      <c r="C2670" s="176"/>
      <c r="D2670" s="176"/>
      <c r="E2670" s="176"/>
      <c r="F2670" s="176"/>
      <c r="G2670" s="175"/>
      <c r="H2670" s="175"/>
      <c r="I2670" s="175"/>
      <c r="J2670" s="175"/>
      <c r="L2670" s="175"/>
      <c r="T2670" s="176"/>
      <c r="U2670" s="176"/>
      <c r="V2670" s="176"/>
      <c r="W2670" s="176"/>
      <c r="X2670" s="175"/>
      <c r="Y2670" s="175"/>
      <c r="Z2670" s="175"/>
      <c r="AA2670" s="175"/>
      <c r="AC2670" s="175"/>
      <c r="AL2670" s="106"/>
      <c r="AM2670" s="104"/>
      <c r="AN2670" s="104"/>
      <c r="AO2670" s="104"/>
      <c r="AP2670" s="104"/>
      <c r="AQ2670" s="104"/>
      <c r="AR2670" s="104"/>
      <c r="AS2670" s="104"/>
      <c r="AT2670" s="104"/>
      <c r="AU2670" s="104"/>
      <c r="AV2670" s="104"/>
    </row>
    <row r="2671" spans="3:48" x14ac:dyDescent="0.35">
      <c r="C2671" s="176"/>
      <c r="D2671" s="176"/>
      <c r="E2671" s="176"/>
      <c r="F2671" s="176"/>
      <c r="G2671" s="175"/>
      <c r="H2671" s="175"/>
      <c r="I2671" s="175"/>
      <c r="J2671" s="175"/>
      <c r="L2671" s="175"/>
      <c r="T2671" s="176"/>
      <c r="U2671" s="176"/>
      <c r="V2671" s="176"/>
      <c r="W2671" s="176"/>
      <c r="X2671" s="175"/>
      <c r="Y2671" s="175"/>
      <c r="Z2671" s="175"/>
      <c r="AA2671" s="175"/>
      <c r="AC2671" s="175"/>
      <c r="AL2671" s="106"/>
      <c r="AM2671" s="104"/>
      <c r="AN2671" s="104"/>
      <c r="AO2671" s="104"/>
      <c r="AP2671" s="104"/>
      <c r="AQ2671" s="104"/>
      <c r="AR2671" s="104"/>
      <c r="AS2671" s="104"/>
      <c r="AT2671" s="104"/>
      <c r="AU2671" s="104"/>
      <c r="AV2671" s="104"/>
    </row>
    <row r="2672" spans="3:48" x14ac:dyDescent="0.35">
      <c r="C2672" s="176"/>
      <c r="D2672" s="176"/>
      <c r="E2672" s="176"/>
      <c r="F2672" s="176"/>
      <c r="G2672" s="175"/>
      <c r="H2672" s="175"/>
      <c r="I2672" s="175"/>
      <c r="J2672" s="175"/>
      <c r="L2672" s="175"/>
      <c r="T2672" s="176"/>
      <c r="U2672" s="176"/>
      <c r="V2672" s="176"/>
      <c r="W2672" s="176"/>
      <c r="X2672" s="175"/>
      <c r="Y2672" s="175"/>
      <c r="Z2672" s="175"/>
      <c r="AA2672" s="175"/>
      <c r="AC2672" s="175"/>
      <c r="AL2672" s="106"/>
      <c r="AM2672" s="104"/>
      <c r="AN2672" s="104"/>
      <c r="AO2672" s="104"/>
      <c r="AP2672" s="104"/>
      <c r="AQ2672" s="104"/>
      <c r="AR2672" s="104"/>
      <c r="AS2672" s="104"/>
      <c r="AT2672" s="104"/>
      <c r="AU2672" s="104"/>
      <c r="AV2672" s="104"/>
    </row>
    <row r="2673" spans="3:48" x14ac:dyDescent="0.35">
      <c r="C2673" s="176"/>
      <c r="D2673" s="176"/>
      <c r="E2673" s="176"/>
      <c r="F2673" s="176"/>
      <c r="G2673" s="175"/>
      <c r="H2673" s="175"/>
      <c r="I2673" s="175"/>
      <c r="J2673" s="175"/>
      <c r="L2673" s="175"/>
      <c r="T2673" s="176"/>
      <c r="U2673" s="176"/>
      <c r="V2673" s="176"/>
      <c r="W2673" s="176"/>
      <c r="X2673" s="175"/>
      <c r="Y2673" s="175"/>
      <c r="Z2673" s="175"/>
      <c r="AA2673" s="175"/>
      <c r="AC2673" s="175"/>
      <c r="AL2673" s="106"/>
      <c r="AM2673" s="104"/>
      <c r="AN2673" s="104"/>
      <c r="AO2673" s="104"/>
      <c r="AP2673" s="104"/>
      <c r="AQ2673" s="104"/>
      <c r="AR2673" s="104"/>
      <c r="AS2673" s="104"/>
      <c r="AT2673" s="104"/>
      <c r="AU2673" s="104"/>
      <c r="AV2673" s="104"/>
    </row>
    <row r="2674" spans="3:48" x14ac:dyDescent="0.35">
      <c r="C2674" s="176"/>
      <c r="D2674" s="176"/>
      <c r="E2674" s="176"/>
      <c r="F2674" s="176"/>
      <c r="G2674" s="175"/>
      <c r="H2674" s="175"/>
      <c r="I2674" s="175"/>
      <c r="J2674" s="175"/>
      <c r="L2674" s="175"/>
      <c r="T2674" s="176"/>
      <c r="U2674" s="176"/>
      <c r="V2674" s="176"/>
      <c r="W2674" s="176"/>
      <c r="X2674" s="175"/>
      <c r="Y2674" s="175"/>
      <c r="Z2674" s="175"/>
      <c r="AA2674" s="175"/>
      <c r="AC2674" s="175"/>
      <c r="AL2674" s="106"/>
      <c r="AM2674" s="104"/>
      <c r="AN2674" s="104"/>
      <c r="AO2674" s="104"/>
      <c r="AP2674" s="104"/>
      <c r="AQ2674" s="104"/>
      <c r="AR2674" s="104"/>
      <c r="AS2674" s="104"/>
      <c r="AT2674" s="104"/>
      <c r="AU2674" s="104"/>
      <c r="AV2674" s="104"/>
    </row>
    <row r="2675" spans="3:48" x14ac:dyDescent="0.35">
      <c r="C2675" s="176"/>
      <c r="D2675" s="176"/>
      <c r="E2675" s="176"/>
      <c r="F2675" s="176"/>
      <c r="G2675" s="175"/>
      <c r="H2675" s="175"/>
      <c r="I2675" s="175"/>
      <c r="J2675" s="175"/>
      <c r="L2675" s="175"/>
      <c r="T2675" s="176"/>
      <c r="U2675" s="176"/>
      <c r="V2675" s="176"/>
      <c r="W2675" s="176"/>
      <c r="X2675" s="175"/>
      <c r="Y2675" s="175"/>
      <c r="Z2675" s="175"/>
      <c r="AA2675" s="175"/>
      <c r="AC2675" s="175"/>
      <c r="AL2675" s="106"/>
      <c r="AM2675" s="104"/>
      <c r="AN2675" s="104"/>
      <c r="AO2675" s="104"/>
      <c r="AP2675" s="104"/>
      <c r="AQ2675" s="104"/>
      <c r="AR2675" s="104"/>
      <c r="AS2675" s="104"/>
      <c r="AT2675" s="104"/>
      <c r="AU2675" s="104"/>
      <c r="AV2675" s="104"/>
    </row>
    <row r="2676" spans="3:48" x14ac:dyDescent="0.35">
      <c r="C2676" s="176"/>
      <c r="D2676" s="176"/>
      <c r="E2676" s="176"/>
      <c r="F2676" s="176"/>
      <c r="G2676" s="175"/>
      <c r="H2676" s="175"/>
      <c r="I2676" s="175"/>
      <c r="J2676" s="175"/>
      <c r="L2676" s="175"/>
      <c r="T2676" s="176"/>
      <c r="U2676" s="176"/>
      <c r="V2676" s="176"/>
      <c r="W2676" s="176"/>
      <c r="X2676" s="175"/>
      <c r="Y2676" s="175"/>
      <c r="Z2676" s="175"/>
      <c r="AA2676" s="175"/>
      <c r="AC2676" s="175"/>
      <c r="AL2676" s="106"/>
      <c r="AM2676" s="104"/>
      <c r="AN2676" s="104"/>
      <c r="AO2676" s="104"/>
      <c r="AP2676" s="104"/>
      <c r="AQ2676" s="104"/>
      <c r="AR2676" s="104"/>
      <c r="AS2676" s="104"/>
      <c r="AT2676" s="104"/>
      <c r="AU2676" s="104"/>
      <c r="AV2676" s="104"/>
    </row>
    <row r="2677" spans="3:48" x14ac:dyDescent="0.35">
      <c r="C2677" s="176"/>
      <c r="D2677" s="176"/>
      <c r="E2677" s="176"/>
      <c r="F2677" s="176"/>
      <c r="G2677" s="175"/>
      <c r="H2677" s="175"/>
      <c r="I2677" s="175"/>
      <c r="J2677" s="175"/>
      <c r="L2677" s="175"/>
      <c r="T2677" s="176"/>
      <c r="U2677" s="176"/>
      <c r="V2677" s="176"/>
      <c r="W2677" s="176"/>
      <c r="X2677" s="175"/>
      <c r="Y2677" s="175"/>
      <c r="Z2677" s="175"/>
      <c r="AA2677" s="175"/>
      <c r="AC2677" s="175"/>
      <c r="AL2677" s="106"/>
      <c r="AM2677" s="104"/>
      <c r="AN2677" s="104"/>
      <c r="AO2677" s="104"/>
      <c r="AP2677" s="104"/>
      <c r="AQ2677" s="104"/>
      <c r="AR2677" s="104"/>
      <c r="AS2677" s="104"/>
      <c r="AT2677" s="104"/>
      <c r="AU2677" s="104"/>
      <c r="AV2677" s="104"/>
    </row>
    <row r="2678" spans="3:48" x14ac:dyDescent="0.35">
      <c r="C2678" s="176"/>
      <c r="D2678" s="176"/>
      <c r="E2678" s="176"/>
      <c r="F2678" s="176"/>
      <c r="G2678" s="175"/>
      <c r="H2678" s="175"/>
      <c r="I2678" s="175"/>
      <c r="J2678" s="175"/>
      <c r="L2678" s="175"/>
      <c r="T2678" s="176"/>
      <c r="U2678" s="176"/>
      <c r="V2678" s="176"/>
      <c r="W2678" s="176"/>
      <c r="X2678" s="175"/>
      <c r="Y2678" s="175"/>
      <c r="Z2678" s="175"/>
      <c r="AA2678" s="175"/>
      <c r="AC2678" s="175"/>
      <c r="AL2678" s="106"/>
      <c r="AM2678" s="104"/>
      <c r="AN2678" s="104"/>
      <c r="AO2678" s="104"/>
      <c r="AP2678" s="104"/>
      <c r="AQ2678" s="104"/>
      <c r="AR2678" s="104"/>
      <c r="AS2678" s="104"/>
      <c r="AT2678" s="104"/>
      <c r="AU2678" s="104"/>
      <c r="AV2678" s="104"/>
    </row>
    <row r="2679" spans="3:48" x14ac:dyDescent="0.35">
      <c r="C2679" s="176"/>
      <c r="D2679" s="176"/>
      <c r="E2679" s="176"/>
      <c r="F2679" s="176"/>
      <c r="G2679" s="175"/>
      <c r="H2679" s="175"/>
      <c r="I2679" s="175"/>
      <c r="J2679" s="175"/>
      <c r="L2679" s="175"/>
      <c r="T2679" s="176"/>
      <c r="U2679" s="176"/>
      <c r="V2679" s="176"/>
      <c r="W2679" s="176"/>
      <c r="X2679" s="175"/>
      <c r="Y2679" s="175"/>
      <c r="Z2679" s="175"/>
      <c r="AA2679" s="175"/>
      <c r="AC2679" s="175"/>
      <c r="AL2679" s="106"/>
      <c r="AM2679" s="104"/>
      <c r="AN2679" s="104"/>
      <c r="AO2679" s="104"/>
      <c r="AP2679" s="104"/>
      <c r="AQ2679" s="104"/>
      <c r="AR2679" s="104"/>
      <c r="AS2679" s="104"/>
      <c r="AT2679" s="104"/>
      <c r="AU2679" s="104"/>
      <c r="AV2679" s="104"/>
    </row>
    <row r="2680" spans="3:48" x14ac:dyDescent="0.35">
      <c r="C2680" s="176"/>
      <c r="D2680" s="176"/>
      <c r="E2680" s="176"/>
      <c r="F2680" s="176"/>
      <c r="G2680" s="175"/>
      <c r="H2680" s="175"/>
      <c r="I2680" s="175"/>
      <c r="J2680" s="175"/>
      <c r="L2680" s="175"/>
      <c r="T2680" s="176"/>
      <c r="U2680" s="176"/>
      <c r="V2680" s="176"/>
      <c r="W2680" s="176"/>
      <c r="X2680" s="175"/>
      <c r="Y2680" s="175"/>
      <c r="Z2680" s="175"/>
      <c r="AA2680" s="175"/>
      <c r="AC2680" s="175"/>
      <c r="AL2680" s="106"/>
      <c r="AM2680" s="104"/>
      <c r="AN2680" s="104"/>
      <c r="AO2680" s="104"/>
      <c r="AP2680" s="104"/>
      <c r="AQ2680" s="104"/>
      <c r="AR2680" s="104"/>
      <c r="AS2680" s="104"/>
      <c r="AT2680" s="104"/>
      <c r="AU2680" s="104"/>
      <c r="AV2680" s="104"/>
    </row>
    <row r="2681" spans="3:48" x14ac:dyDescent="0.35">
      <c r="C2681" s="176"/>
      <c r="D2681" s="176"/>
      <c r="E2681" s="176"/>
      <c r="F2681" s="176"/>
      <c r="G2681" s="175"/>
      <c r="H2681" s="175"/>
      <c r="I2681" s="175"/>
      <c r="J2681" s="175"/>
      <c r="L2681" s="175"/>
      <c r="T2681" s="176"/>
      <c r="U2681" s="176"/>
      <c r="V2681" s="176"/>
      <c r="W2681" s="176"/>
      <c r="X2681" s="175"/>
      <c r="Y2681" s="175"/>
      <c r="Z2681" s="175"/>
      <c r="AA2681" s="175"/>
      <c r="AC2681" s="175"/>
      <c r="AL2681" s="106"/>
      <c r="AM2681" s="104"/>
      <c r="AN2681" s="104"/>
      <c r="AO2681" s="104"/>
      <c r="AP2681" s="104"/>
      <c r="AQ2681" s="104"/>
      <c r="AR2681" s="104"/>
      <c r="AS2681" s="104"/>
      <c r="AT2681" s="104"/>
      <c r="AU2681" s="104"/>
      <c r="AV2681" s="104"/>
    </row>
    <row r="2682" spans="3:48" x14ac:dyDescent="0.35">
      <c r="C2682" s="176"/>
      <c r="D2682" s="176"/>
      <c r="E2682" s="176"/>
      <c r="F2682" s="176"/>
      <c r="G2682" s="175"/>
      <c r="H2682" s="175"/>
      <c r="I2682" s="175"/>
      <c r="J2682" s="175"/>
      <c r="L2682" s="175"/>
      <c r="T2682" s="176"/>
      <c r="U2682" s="176"/>
      <c r="V2682" s="176"/>
      <c r="W2682" s="176"/>
      <c r="X2682" s="175"/>
      <c r="Y2682" s="175"/>
      <c r="Z2682" s="175"/>
      <c r="AA2682" s="175"/>
      <c r="AC2682" s="175"/>
      <c r="AL2682" s="106"/>
      <c r="AM2682" s="104"/>
      <c r="AN2682" s="104"/>
      <c r="AO2682" s="104"/>
      <c r="AP2682" s="104"/>
      <c r="AQ2682" s="104"/>
      <c r="AR2682" s="104"/>
      <c r="AS2682" s="104"/>
      <c r="AT2682" s="104"/>
      <c r="AU2682" s="104"/>
      <c r="AV2682" s="104"/>
    </row>
    <row r="2683" spans="3:48" x14ac:dyDescent="0.35">
      <c r="C2683" s="176"/>
      <c r="D2683" s="176"/>
      <c r="E2683" s="176"/>
      <c r="F2683" s="176"/>
      <c r="G2683" s="175"/>
      <c r="H2683" s="175"/>
      <c r="I2683" s="175"/>
      <c r="J2683" s="175"/>
      <c r="L2683" s="175"/>
      <c r="T2683" s="176"/>
      <c r="U2683" s="176"/>
      <c r="V2683" s="176"/>
      <c r="W2683" s="176"/>
      <c r="X2683" s="175"/>
      <c r="Y2683" s="175"/>
      <c r="Z2683" s="175"/>
      <c r="AA2683" s="175"/>
      <c r="AC2683" s="175"/>
      <c r="AL2683" s="106"/>
      <c r="AM2683" s="104"/>
      <c r="AN2683" s="104"/>
      <c r="AO2683" s="104"/>
      <c r="AP2683" s="104"/>
      <c r="AQ2683" s="104"/>
      <c r="AR2683" s="104"/>
      <c r="AS2683" s="104"/>
      <c r="AT2683" s="104"/>
      <c r="AU2683" s="104"/>
      <c r="AV2683" s="104"/>
    </row>
    <row r="2684" spans="3:48" x14ac:dyDescent="0.35">
      <c r="C2684" s="176"/>
      <c r="D2684" s="176"/>
      <c r="E2684" s="176"/>
      <c r="F2684" s="176"/>
      <c r="G2684" s="175"/>
      <c r="H2684" s="175"/>
      <c r="I2684" s="175"/>
      <c r="J2684" s="175"/>
      <c r="L2684" s="175"/>
      <c r="T2684" s="176"/>
      <c r="U2684" s="176"/>
      <c r="V2684" s="176"/>
      <c r="W2684" s="176"/>
      <c r="X2684" s="175"/>
      <c r="Y2684" s="175"/>
      <c r="Z2684" s="175"/>
      <c r="AA2684" s="175"/>
      <c r="AC2684" s="175"/>
      <c r="AL2684" s="106"/>
      <c r="AM2684" s="104"/>
      <c r="AN2684" s="104"/>
      <c r="AO2684" s="104"/>
      <c r="AP2684" s="104"/>
      <c r="AQ2684" s="104"/>
      <c r="AR2684" s="104"/>
      <c r="AS2684" s="104"/>
      <c r="AT2684" s="104"/>
      <c r="AU2684" s="104"/>
      <c r="AV2684" s="104"/>
    </row>
    <row r="2685" spans="3:48" x14ac:dyDescent="0.35">
      <c r="C2685" s="176"/>
      <c r="D2685" s="176"/>
      <c r="E2685" s="176"/>
      <c r="F2685" s="176"/>
      <c r="G2685" s="175"/>
      <c r="H2685" s="175"/>
      <c r="I2685" s="175"/>
      <c r="J2685" s="175"/>
      <c r="L2685" s="175"/>
      <c r="T2685" s="176"/>
      <c r="U2685" s="176"/>
      <c r="V2685" s="176"/>
      <c r="W2685" s="176"/>
      <c r="X2685" s="175"/>
      <c r="Y2685" s="175"/>
      <c r="Z2685" s="175"/>
      <c r="AA2685" s="175"/>
      <c r="AC2685" s="175"/>
      <c r="AL2685" s="106"/>
      <c r="AM2685" s="104"/>
      <c r="AN2685" s="104"/>
      <c r="AO2685" s="104"/>
      <c r="AP2685" s="104"/>
      <c r="AQ2685" s="104"/>
      <c r="AR2685" s="104"/>
      <c r="AS2685" s="104"/>
      <c r="AT2685" s="104"/>
      <c r="AU2685" s="104"/>
      <c r="AV2685" s="104"/>
    </row>
    <row r="2686" spans="3:48" x14ac:dyDescent="0.35">
      <c r="C2686" s="176"/>
      <c r="D2686" s="176"/>
      <c r="E2686" s="176"/>
      <c r="F2686" s="176"/>
      <c r="G2686" s="175"/>
      <c r="H2686" s="175"/>
      <c r="I2686" s="175"/>
      <c r="J2686" s="175"/>
      <c r="L2686" s="175"/>
      <c r="T2686" s="176"/>
      <c r="U2686" s="176"/>
      <c r="V2686" s="176"/>
      <c r="W2686" s="176"/>
      <c r="X2686" s="175"/>
      <c r="Y2686" s="175"/>
      <c r="Z2686" s="175"/>
      <c r="AA2686" s="175"/>
      <c r="AC2686" s="175"/>
      <c r="AL2686" s="106"/>
      <c r="AM2686" s="104"/>
      <c r="AN2686" s="104"/>
      <c r="AO2686" s="104"/>
      <c r="AP2686" s="104"/>
      <c r="AQ2686" s="104"/>
      <c r="AR2686" s="104"/>
      <c r="AS2686" s="104"/>
      <c r="AT2686" s="104"/>
      <c r="AU2686" s="104"/>
      <c r="AV2686" s="104"/>
    </row>
    <row r="2687" spans="3:48" x14ac:dyDescent="0.35">
      <c r="C2687" s="176"/>
      <c r="D2687" s="176"/>
      <c r="E2687" s="176"/>
      <c r="F2687" s="176"/>
      <c r="G2687" s="175"/>
      <c r="H2687" s="175"/>
      <c r="I2687" s="175"/>
      <c r="J2687" s="175"/>
      <c r="L2687" s="175"/>
      <c r="T2687" s="176"/>
      <c r="U2687" s="176"/>
      <c r="V2687" s="176"/>
      <c r="W2687" s="176"/>
      <c r="X2687" s="175"/>
      <c r="Y2687" s="175"/>
      <c r="Z2687" s="175"/>
      <c r="AA2687" s="175"/>
      <c r="AC2687" s="175"/>
      <c r="AL2687" s="106"/>
      <c r="AM2687" s="104"/>
      <c r="AN2687" s="104"/>
      <c r="AO2687" s="104"/>
      <c r="AP2687" s="104"/>
      <c r="AQ2687" s="104"/>
      <c r="AR2687" s="104"/>
      <c r="AS2687" s="104"/>
      <c r="AT2687" s="104"/>
      <c r="AU2687" s="104"/>
      <c r="AV2687" s="104"/>
    </row>
    <row r="2688" spans="3:48" x14ac:dyDescent="0.35">
      <c r="C2688" s="176"/>
      <c r="D2688" s="176"/>
      <c r="E2688" s="176"/>
      <c r="F2688" s="176"/>
      <c r="G2688" s="175"/>
      <c r="H2688" s="175"/>
      <c r="I2688" s="175"/>
      <c r="J2688" s="175"/>
      <c r="L2688" s="175"/>
      <c r="T2688" s="176"/>
      <c r="U2688" s="176"/>
      <c r="V2688" s="176"/>
      <c r="W2688" s="176"/>
      <c r="X2688" s="175"/>
      <c r="Y2688" s="175"/>
      <c r="Z2688" s="175"/>
      <c r="AA2688" s="175"/>
      <c r="AC2688" s="175"/>
      <c r="AL2688" s="106"/>
      <c r="AM2688" s="104"/>
      <c r="AN2688" s="104"/>
      <c r="AO2688" s="104"/>
      <c r="AP2688" s="104"/>
      <c r="AQ2688" s="104"/>
      <c r="AR2688" s="104"/>
      <c r="AS2688" s="104"/>
      <c r="AT2688" s="104"/>
      <c r="AU2688" s="104"/>
      <c r="AV2688" s="104"/>
    </row>
    <row r="2689" spans="3:48" x14ac:dyDescent="0.35">
      <c r="C2689" s="176"/>
      <c r="D2689" s="176"/>
      <c r="E2689" s="176"/>
      <c r="F2689" s="176"/>
      <c r="G2689" s="175"/>
      <c r="H2689" s="175"/>
      <c r="I2689" s="175"/>
      <c r="J2689" s="175"/>
      <c r="L2689" s="175"/>
      <c r="T2689" s="176"/>
      <c r="U2689" s="176"/>
      <c r="V2689" s="176"/>
      <c r="W2689" s="176"/>
      <c r="X2689" s="175"/>
      <c r="Y2689" s="175"/>
      <c r="Z2689" s="175"/>
      <c r="AA2689" s="175"/>
      <c r="AC2689" s="175"/>
      <c r="AL2689" s="106"/>
      <c r="AM2689" s="104"/>
      <c r="AN2689" s="104"/>
      <c r="AO2689" s="104"/>
      <c r="AP2689" s="104"/>
      <c r="AQ2689" s="104"/>
      <c r="AR2689" s="104"/>
      <c r="AS2689" s="104"/>
      <c r="AT2689" s="104"/>
      <c r="AU2689" s="104"/>
      <c r="AV2689" s="104"/>
    </row>
    <row r="2690" spans="3:48" x14ac:dyDescent="0.35">
      <c r="C2690" s="176"/>
      <c r="D2690" s="176"/>
      <c r="E2690" s="176"/>
      <c r="F2690" s="176"/>
      <c r="G2690" s="175"/>
      <c r="H2690" s="175"/>
      <c r="I2690" s="175"/>
      <c r="J2690" s="175"/>
      <c r="L2690" s="175"/>
      <c r="T2690" s="176"/>
      <c r="U2690" s="176"/>
      <c r="V2690" s="176"/>
      <c r="W2690" s="176"/>
      <c r="X2690" s="175"/>
      <c r="Y2690" s="175"/>
      <c r="Z2690" s="175"/>
      <c r="AA2690" s="175"/>
      <c r="AC2690" s="175"/>
      <c r="AL2690" s="106"/>
      <c r="AM2690" s="104"/>
      <c r="AN2690" s="104"/>
      <c r="AO2690" s="104"/>
      <c r="AP2690" s="104"/>
      <c r="AQ2690" s="104"/>
      <c r="AR2690" s="104"/>
      <c r="AS2690" s="104"/>
      <c r="AT2690" s="104"/>
      <c r="AU2690" s="104"/>
      <c r="AV2690" s="104"/>
    </row>
    <row r="2691" spans="3:48" x14ac:dyDescent="0.35">
      <c r="C2691" s="176"/>
      <c r="D2691" s="176"/>
      <c r="E2691" s="176"/>
      <c r="F2691" s="176"/>
      <c r="G2691" s="175"/>
      <c r="H2691" s="175"/>
      <c r="I2691" s="175"/>
      <c r="J2691" s="175"/>
      <c r="L2691" s="175"/>
      <c r="T2691" s="176"/>
      <c r="U2691" s="176"/>
      <c r="V2691" s="176"/>
      <c r="W2691" s="176"/>
      <c r="X2691" s="175"/>
      <c r="Y2691" s="175"/>
      <c r="Z2691" s="175"/>
      <c r="AA2691" s="175"/>
      <c r="AC2691" s="175"/>
      <c r="AL2691" s="106"/>
      <c r="AM2691" s="104"/>
      <c r="AN2691" s="104"/>
      <c r="AO2691" s="104"/>
      <c r="AP2691" s="104"/>
      <c r="AQ2691" s="104"/>
      <c r="AR2691" s="104"/>
      <c r="AS2691" s="104"/>
      <c r="AT2691" s="104"/>
      <c r="AU2691" s="104"/>
      <c r="AV2691" s="104"/>
    </row>
    <row r="2692" spans="3:48" x14ac:dyDescent="0.35">
      <c r="C2692" s="176"/>
      <c r="D2692" s="176"/>
      <c r="E2692" s="176"/>
      <c r="F2692" s="176"/>
      <c r="G2692" s="175"/>
      <c r="H2692" s="175"/>
      <c r="I2692" s="175"/>
      <c r="J2692" s="175"/>
      <c r="L2692" s="175"/>
      <c r="T2692" s="176"/>
      <c r="U2692" s="176"/>
      <c r="V2692" s="176"/>
      <c r="W2692" s="176"/>
      <c r="X2692" s="175"/>
      <c r="Y2692" s="175"/>
      <c r="Z2692" s="175"/>
      <c r="AA2692" s="175"/>
      <c r="AC2692" s="175"/>
      <c r="AL2692" s="106"/>
      <c r="AM2692" s="104"/>
      <c r="AN2692" s="104"/>
      <c r="AO2692" s="104"/>
      <c r="AP2692" s="104"/>
      <c r="AQ2692" s="104"/>
      <c r="AR2692" s="104"/>
      <c r="AS2692" s="104"/>
      <c r="AT2692" s="104"/>
      <c r="AU2692" s="104"/>
      <c r="AV2692" s="104"/>
    </row>
    <row r="2693" spans="3:48" x14ac:dyDescent="0.35">
      <c r="C2693" s="176"/>
      <c r="D2693" s="176"/>
      <c r="E2693" s="176"/>
      <c r="F2693" s="176"/>
      <c r="G2693" s="175"/>
      <c r="H2693" s="175"/>
      <c r="I2693" s="175"/>
      <c r="J2693" s="175"/>
      <c r="L2693" s="175"/>
      <c r="T2693" s="176"/>
      <c r="U2693" s="176"/>
      <c r="V2693" s="176"/>
      <c r="W2693" s="176"/>
      <c r="X2693" s="175"/>
      <c r="Y2693" s="175"/>
      <c r="Z2693" s="175"/>
      <c r="AA2693" s="175"/>
      <c r="AC2693" s="175"/>
      <c r="AL2693" s="106"/>
      <c r="AM2693" s="104"/>
      <c r="AN2693" s="104"/>
      <c r="AO2693" s="104"/>
      <c r="AP2693" s="104"/>
      <c r="AQ2693" s="104"/>
      <c r="AR2693" s="104"/>
      <c r="AS2693" s="104"/>
      <c r="AT2693" s="104"/>
      <c r="AU2693" s="104"/>
      <c r="AV2693" s="104"/>
    </row>
    <row r="2694" spans="3:48" x14ac:dyDescent="0.35">
      <c r="C2694" s="176"/>
      <c r="D2694" s="176"/>
      <c r="E2694" s="176"/>
      <c r="F2694" s="176"/>
      <c r="G2694" s="175"/>
      <c r="H2694" s="175"/>
      <c r="I2694" s="175"/>
      <c r="J2694" s="175"/>
      <c r="L2694" s="175"/>
      <c r="T2694" s="176"/>
      <c r="U2694" s="176"/>
      <c r="V2694" s="176"/>
      <c r="W2694" s="176"/>
      <c r="X2694" s="175"/>
      <c r="Y2694" s="175"/>
      <c r="Z2694" s="175"/>
      <c r="AA2694" s="175"/>
      <c r="AC2694" s="175"/>
      <c r="AL2694" s="106"/>
      <c r="AM2694" s="104"/>
      <c r="AN2694" s="104"/>
      <c r="AO2694" s="104"/>
      <c r="AP2694" s="104"/>
      <c r="AQ2694" s="104"/>
      <c r="AR2694" s="104"/>
      <c r="AS2694" s="104"/>
      <c r="AT2694" s="104"/>
      <c r="AU2694" s="104"/>
      <c r="AV2694" s="104"/>
    </row>
    <row r="2695" spans="3:48" x14ac:dyDescent="0.35">
      <c r="C2695" s="176"/>
      <c r="D2695" s="176"/>
      <c r="E2695" s="176"/>
      <c r="F2695" s="176"/>
      <c r="G2695" s="175"/>
      <c r="H2695" s="175"/>
      <c r="I2695" s="175"/>
      <c r="J2695" s="175"/>
      <c r="L2695" s="175"/>
      <c r="T2695" s="176"/>
      <c r="U2695" s="176"/>
      <c r="V2695" s="176"/>
      <c r="W2695" s="176"/>
      <c r="X2695" s="175"/>
      <c r="Y2695" s="175"/>
      <c r="Z2695" s="175"/>
      <c r="AA2695" s="175"/>
      <c r="AC2695" s="175"/>
      <c r="AL2695" s="106"/>
      <c r="AM2695" s="104"/>
      <c r="AN2695" s="104"/>
      <c r="AO2695" s="104"/>
      <c r="AP2695" s="104"/>
      <c r="AQ2695" s="104"/>
      <c r="AR2695" s="104"/>
      <c r="AS2695" s="104"/>
      <c r="AT2695" s="104"/>
      <c r="AU2695" s="104"/>
      <c r="AV2695" s="104"/>
    </row>
    <row r="2696" spans="3:48" x14ac:dyDescent="0.35">
      <c r="C2696" s="176"/>
      <c r="D2696" s="176"/>
      <c r="E2696" s="176"/>
      <c r="F2696" s="176"/>
      <c r="G2696" s="175"/>
      <c r="H2696" s="175"/>
      <c r="I2696" s="175"/>
      <c r="J2696" s="175"/>
      <c r="L2696" s="175"/>
      <c r="T2696" s="176"/>
      <c r="U2696" s="176"/>
      <c r="V2696" s="176"/>
      <c r="W2696" s="176"/>
      <c r="X2696" s="175"/>
      <c r="Y2696" s="175"/>
      <c r="Z2696" s="175"/>
      <c r="AA2696" s="175"/>
      <c r="AC2696" s="175"/>
      <c r="AL2696" s="106"/>
      <c r="AM2696" s="104"/>
      <c r="AN2696" s="104"/>
      <c r="AO2696" s="104"/>
      <c r="AP2696" s="104"/>
      <c r="AQ2696" s="104"/>
      <c r="AR2696" s="104"/>
      <c r="AS2696" s="104"/>
      <c r="AT2696" s="104"/>
      <c r="AU2696" s="104"/>
      <c r="AV2696" s="104"/>
    </row>
    <row r="2697" spans="3:48" x14ac:dyDescent="0.35">
      <c r="C2697" s="176"/>
      <c r="D2697" s="176"/>
      <c r="E2697" s="176"/>
      <c r="F2697" s="176"/>
      <c r="G2697" s="175"/>
      <c r="H2697" s="175"/>
      <c r="I2697" s="175"/>
      <c r="J2697" s="175"/>
      <c r="L2697" s="175"/>
      <c r="T2697" s="176"/>
      <c r="U2697" s="176"/>
      <c r="V2697" s="176"/>
      <c r="W2697" s="176"/>
      <c r="X2697" s="175"/>
      <c r="Y2697" s="175"/>
      <c r="Z2697" s="175"/>
      <c r="AA2697" s="175"/>
      <c r="AC2697" s="175"/>
      <c r="AL2697" s="106"/>
      <c r="AM2697" s="104"/>
      <c r="AN2697" s="104"/>
      <c r="AO2697" s="104"/>
      <c r="AP2697" s="104"/>
      <c r="AQ2697" s="104"/>
      <c r="AR2697" s="104"/>
      <c r="AS2697" s="104"/>
      <c r="AT2697" s="104"/>
      <c r="AU2697" s="104"/>
      <c r="AV2697" s="104"/>
    </row>
    <row r="2698" spans="3:48" x14ac:dyDescent="0.35">
      <c r="C2698" s="176"/>
      <c r="D2698" s="176"/>
      <c r="E2698" s="176"/>
      <c r="F2698" s="176"/>
      <c r="G2698" s="175"/>
      <c r="H2698" s="175"/>
      <c r="I2698" s="175"/>
      <c r="J2698" s="175"/>
      <c r="L2698" s="175"/>
      <c r="T2698" s="176"/>
      <c r="U2698" s="176"/>
      <c r="V2698" s="176"/>
      <c r="W2698" s="176"/>
      <c r="X2698" s="175"/>
      <c r="Y2698" s="175"/>
      <c r="Z2698" s="175"/>
      <c r="AA2698" s="175"/>
      <c r="AC2698" s="175"/>
      <c r="AL2698" s="106"/>
      <c r="AM2698" s="104"/>
      <c r="AN2698" s="104"/>
      <c r="AO2698" s="104"/>
      <c r="AP2698" s="104"/>
      <c r="AQ2698" s="104"/>
      <c r="AR2698" s="104"/>
      <c r="AS2698" s="104"/>
      <c r="AT2698" s="104"/>
      <c r="AU2698" s="104"/>
      <c r="AV2698" s="104"/>
    </row>
    <row r="2699" spans="3:48" x14ac:dyDescent="0.35">
      <c r="C2699" s="176"/>
      <c r="D2699" s="176"/>
      <c r="E2699" s="176"/>
      <c r="F2699" s="176"/>
      <c r="G2699" s="175"/>
      <c r="H2699" s="175"/>
      <c r="I2699" s="175"/>
      <c r="J2699" s="175"/>
      <c r="L2699" s="175"/>
      <c r="T2699" s="176"/>
      <c r="U2699" s="176"/>
      <c r="V2699" s="176"/>
      <c r="W2699" s="176"/>
      <c r="X2699" s="175"/>
      <c r="Y2699" s="175"/>
      <c r="Z2699" s="175"/>
      <c r="AA2699" s="175"/>
      <c r="AC2699" s="175"/>
      <c r="AL2699" s="106"/>
      <c r="AM2699" s="104"/>
      <c r="AN2699" s="104"/>
      <c r="AO2699" s="104"/>
      <c r="AP2699" s="104"/>
      <c r="AQ2699" s="104"/>
      <c r="AR2699" s="104"/>
      <c r="AS2699" s="104"/>
      <c r="AT2699" s="104"/>
      <c r="AU2699" s="104"/>
      <c r="AV2699" s="104"/>
    </row>
    <row r="2700" spans="3:48" x14ac:dyDescent="0.35">
      <c r="C2700" s="176"/>
      <c r="D2700" s="176"/>
      <c r="E2700" s="176"/>
      <c r="F2700" s="176"/>
      <c r="G2700" s="175"/>
      <c r="H2700" s="175"/>
      <c r="I2700" s="175"/>
      <c r="J2700" s="175"/>
      <c r="L2700" s="175"/>
      <c r="T2700" s="176"/>
      <c r="U2700" s="176"/>
      <c r="V2700" s="176"/>
      <c r="W2700" s="176"/>
      <c r="X2700" s="175"/>
      <c r="Y2700" s="175"/>
      <c r="Z2700" s="175"/>
      <c r="AA2700" s="175"/>
      <c r="AC2700" s="175"/>
      <c r="AL2700" s="106"/>
      <c r="AM2700" s="104"/>
      <c r="AN2700" s="104"/>
      <c r="AO2700" s="104"/>
      <c r="AP2700" s="104"/>
      <c r="AQ2700" s="104"/>
      <c r="AR2700" s="104"/>
      <c r="AS2700" s="104"/>
      <c r="AT2700" s="104"/>
      <c r="AU2700" s="104"/>
      <c r="AV2700" s="104"/>
    </row>
    <row r="2701" spans="3:48" x14ac:dyDescent="0.35">
      <c r="C2701" s="176"/>
      <c r="D2701" s="176"/>
      <c r="E2701" s="176"/>
      <c r="F2701" s="176"/>
      <c r="G2701" s="175"/>
      <c r="H2701" s="175"/>
      <c r="I2701" s="175"/>
      <c r="J2701" s="175"/>
      <c r="L2701" s="175"/>
      <c r="T2701" s="176"/>
      <c r="U2701" s="176"/>
      <c r="V2701" s="176"/>
      <c r="W2701" s="176"/>
      <c r="X2701" s="175"/>
      <c r="Y2701" s="175"/>
      <c r="Z2701" s="175"/>
      <c r="AA2701" s="175"/>
      <c r="AC2701" s="175"/>
      <c r="AL2701" s="106"/>
      <c r="AM2701" s="104"/>
      <c r="AN2701" s="104"/>
      <c r="AO2701" s="104"/>
      <c r="AP2701" s="104"/>
      <c r="AQ2701" s="104"/>
      <c r="AR2701" s="104"/>
      <c r="AS2701" s="104"/>
      <c r="AT2701" s="104"/>
      <c r="AU2701" s="104"/>
      <c r="AV2701" s="104"/>
    </row>
    <row r="2702" spans="3:48" x14ac:dyDescent="0.35">
      <c r="C2702" s="176"/>
      <c r="D2702" s="176"/>
      <c r="E2702" s="176"/>
      <c r="F2702" s="176"/>
      <c r="G2702" s="175"/>
      <c r="H2702" s="175"/>
      <c r="I2702" s="175"/>
      <c r="J2702" s="175"/>
      <c r="L2702" s="175"/>
      <c r="T2702" s="176"/>
      <c r="U2702" s="176"/>
      <c r="V2702" s="176"/>
      <c r="W2702" s="176"/>
      <c r="X2702" s="175"/>
      <c r="Y2702" s="175"/>
      <c r="Z2702" s="175"/>
      <c r="AA2702" s="175"/>
      <c r="AC2702" s="175"/>
      <c r="AL2702" s="106"/>
      <c r="AM2702" s="104"/>
      <c r="AN2702" s="104"/>
      <c r="AO2702" s="104"/>
      <c r="AP2702" s="104"/>
      <c r="AQ2702" s="104"/>
      <c r="AR2702" s="104"/>
      <c r="AS2702" s="104"/>
      <c r="AT2702" s="104"/>
      <c r="AU2702" s="104"/>
      <c r="AV2702" s="104"/>
    </row>
    <row r="2703" spans="3:48" x14ac:dyDescent="0.35">
      <c r="C2703" s="176"/>
      <c r="D2703" s="176"/>
      <c r="E2703" s="176"/>
      <c r="F2703" s="176"/>
      <c r="G2703" s="175"/>
      <c r="H2703" s="175"/>
      <c r="I2703" s="175"/>
      <c r="J2703" s="175"/>
      <c r="L2703" s="175"/>
      <c r="T2703" s="176"/>
      <c r="U2703" s="176"/>
      <c r="V2703" s="176"/>
      <c r="W2703" s="176"/>
      <c r="X2703" s="175"/>
      <c r="Y2703" s="175"/>
      <c r="Z2703" s="175"/>
      <c r="AA2703" s="175"/>
      <c r="AC2703" s="175"/>
      <c r="AL2703" s="106"/>
      <c r="AM2703" s="104"/>
      <c r="AN2703" s="104"/>
      <c r="AO2703" s="104"/>
      <c r="AP2703" s="104"/>
      <c r="AQ2703" s="104"/>
      <c r="AR2703" s="104"/>
      <c r="AS2703" s="104"/>
      <c r="AT2703" s="104"/>
      <c r="AU2703" s="104"/>
      <c r="AV2703" s="104"/>
    </row>
    <row r="2704" spans="3:48" x14ac:dyDescent="0.35">
      <c r="C2704" s="176"/>
      <c r="D2704" s="176"/>
      <c r="E2704" s="176"/>
      <c r="F2704" s="176"/>
      <c r="G2704" s="175"/>
      <c r="H2704" s="175"/>
      <c r="I2704" s="175"/>
      <c r="J2704" s="175"/>
      <c r="L2704" s="175"/>
      <c r="T2704" s="176"/>
      <c r="U2704" s="176"/>
      <c r="V2704" s="176"/>
      <c r="W2704" s="176"/>
      <c r="X2704" s="175"/>
      <c r="Y2704" s="175"/>
      <c r="Z2704" s="175"/>
      <c r="AA2704" s="175"/>
      <c r="AC2704" s="175"/>
      <c r="AL2704" s="106"/>
      <c r="AM2704" s="104"/>
      <c r="AN2704" s="104"/>
      <c r="AO2704" s="104"/>
      <c r="AP2704" s="104"/>
      <c r="AQ2704" s="104"/>
      <c r="AR2704" s="104"/>
      <c r="AS2704" s="104"/>
      <c r="AT2704" s="104"/>
      <c r="AU2704" s="104"/>
      <c r="AV2704" s="104"/>
    </row>
    <row r="2705" spans="3:48" x14ac:dyDescent="0.35">
      <c r="C2705" s="176"/>
      <c r="D2705" s="176"/>
      <c r="E2705" s="176"/>
      <c r="F2705" s="176"/>
      <c r="G2705" s="175"/>
      <c r="H2705" s="175"/>
      <c r="I2705" s="175"/>
      <c r="J2705" s="175"/>
      <c r="L2705" s="175"/>
      <c r="T2705" s="176"/>
      <c r="U2705" s="176"/>
      <c r="V2705" s="176"/>
      <c r="W2705" s="176"/>
      <c r="X2705" s="175"/>
      <c r="Y2705" s="175"/>
      <c r="Z2705" s="175"/>
      <c r="AA2705" s="175"/>
      <c r="AC2705" s="175"/>
      <c r="AL2705" s="106"/>
      <c r="AM2705" s="104"/>
      <c r="AN2705" s="104"/>
      <c r="AO2705" s="104"/>
      <c r="AP2705" s="104"/>
      <c r="AQ2705" s="104"/>
      <c r="AR2705" s="104"/>
      <c r="AS2705" s="104"/>
      <c r="AT2705" s="104"/>
      <c r="AU2705" s="104"/>
      <c r="AV2705" s="104"/>
    </row>
    <row r="2706" spans="3:48" x14ac:dyDescent="0.35">
      <c r="C2706" s="176"/>
      <c r="D2706" s="176"/>
      <c r="E2706" s="176"/>
      <c r="F2706" s="176"/>
      <c r="G2706" s="175"/>
      <c r="H2706" s="175"/>
      <c r="I2706" s="175"/>
      <c r="J2706" s="175"/>
      <c r="L2706" s="175"/>
      <c r="T2706" s="176"/>
      <c r="U2706" s="176"/>
      <c r="V2706" s="176"/>
      <c r="W2706" s="176"/>
      <c r="X2706" s="175"/>
      <c r="Y2706" s="175"/>
      <c r="Z2706" s="175"/>
      <c r="AA2706" s="175"/>
      <c r="AC2706" s="175"/>
      <c r="AL2706" s="106"/>
      <c r="AM2706" s="104"/>
      <c r="AN2706" s="104"/>
      <c r="AO2706" s="104"/>
      <c r="AP2706" s="104"/>
      <c r="AQ2706" s="104"/>
      <c r="AR2706" s="104"/>
      <c r="AS2706" s="104"/>
      <c r="AT2706" s="104"/>
      <c r="AU2706" s="104"/>
      <c r="AV2706" s="104"/>
    </row>
    <row r="2707" spans="3:48" x14ac:dyDescent="0.35">
      <c r="C2707" s="176"/>
      <c r="D2707" s="176"/>
      <c r="E2707" s="176"/>
      <c r="F2707" s="176"/>
      <c r="G2707" s="175"/>
      <c r="H2707" s="175"/>
      <c r="I2707" s="175"/>
      <c r="J2707" s="175"/>
      <c r="L2707" s="175"/>
      <c r="T2707" s="176"/>
      <c r="U2707" s="176"/>
      <c r="V2707" s="176"/>
      <c r="W2707" s="176"/>
      <c r="X2707" s="175"/>
      <c r="Y2707" s="175"/>
      <c r="Z2707" s="175"/>
      <c r="AA2707" s="175"/>
      <c r="AC2707" s="175"/>
      <c r="AL2707" s="106"/>
      <c r="AM2707" s="104"/>
      <c r="AN2707" s="104"/>
      <c r="AO2707" s="104"/>
      <c r="AP2707" s="104"/>
      <c r="AQ2707" s="104"/>
      <c r="AR2707" s="104"/>
      <c r="AS2707" s="104"/>
      <c r="AT2707" s="104"/>
      <c r="AU2707" s="104"/>
      <c r="AV2707" s="104"/>
    </row>
    <row r="2708" spans="3:48" x14ac:dyDescent="0.35">
      <c r="C2708" s="176"/>
      <c r="D2708" s="176"/>
      <c r="E2708" s="176"/>
      <c r="F2708" s="176"/>
      <c r="G2708" s="175"/>
      <c r="H2708" s="175"/>
      <c r="I2708" s="175"/>
      <c r="J2708" s="175"/>
      <c r="L2708" s="175"/>
      <c r="T2708" s="176"/>
      <c r="U2708" s="176"/>
      <c r="V2708" s="176"/>
      <c r="W2708" s="176"/>
      <c r="X2708" s="175"/>
      <c r="Y2708" s="175"/>
      <c r="Z2708" s="175"/>
      <c r="AA2708" s="175"/>
      <c r="AC2708" s="175"/>
      <c r="AL2708" s="106"/>
      <c r="AM2708" s="104"/>
      <c r="AN2708" s="104"/>
      <c r="AO2708" s="104"/>
      <c r="AP2708" s="104"/>
      <c r="AQ2708" s="104"/>
      <c r="AR2708" s="104"/>
      <c r="AS2708" s="104"/>
      <c r="AT2708" s="104"/>
      <c r="AU2708" s="104"/>
      <c r="AV2708" s="104"/>
    </row>
    <row r="2709" spans="3:48" x14ac:dyDescent="0.35">
      <c r="C2709" s="176"/>
      <c r="D2709" s="176"/>
      <c r="E2709" s="176"/>
      <c r="F2709" s="176"/>
      <c r="G2709" s="175"/>
      <c r="H2709" s="175"/>
      <c r="I2709" s="175"/>
      <c r="J2709" s="175"/>
      <c r="L2709" s="175"/>
      <c r="T2709" s="176"/>
      <c r="U2709" s="176"/>
      <c r="V2709" s="176"/>
      <c r="W2709" s="176"/>
      <c r="X2709" s="175"/>
      <c r="Y2709" s="175"/>
      <c r="Z2709" s="175"/>
      <c r="AA2709" s="175"/>
      <c r="AC2709" s="175"/>
      <c r="AL2709" s="106"/>
      <c r="AM2709" s="104"/>
      <c r="AN2709" s="104"/>
      <c r="AO2709" s="104"/>
      <c r="AP2709" s="104"/>
      <c r="AQ2709" s="104"/>
      <c r="AR2709" s="104"/>
      <c r="AS2709" s="104"/>
      <c r="AT2709" s="104"/>
      <c r="AU2709" s="104"/>
      <c r="AV2709" s="104"/>
    </row>
    <row r="2710" spans="3:48" x14ac:dyDescent="0.35">
      <c r="C2710" s="176"/>
      <c r="D2710" s="176"/>
      <c r="E2710" s="176"/>
      <c r="F2710" s="176"/>
      <c r="G2710" s="175"/>
      <c r="H2710" s="175"/>
      <c r="I2710" s="175"/>
      <c r="J2710" s="175"/>
      <c r="L2710" s="175"/>
      <c r="T2710" s="176"/>
      <c r="U2710" s="176"/>
      <c r="V2710" s="176"/>
      <c r="W2710" s="176"/>
      <c r="X2710" s="175"/>
      <c r="Y2710" s="175"/>
      <c r="Z2710" s="175"/>
      <c r="AA2710" s="175"/>
      <c r="AC2710" s="175"/>
      <c r="AL2710" s="106"/>
      <c r="AM2710" s="104"/>
      <c r="AN2710" s="104"/>
      <c r="AO2710" s="104"/>
      <c r="AP2710" s="104"/>
      <c r="AQ2710" s="104"/>
      <c r="AR2710" s="104"/>
      <c r="AS2710" s="104"/>
      <c r="AT2710" s="104"/>
      <c r="AU2710" s="104"/>
      <c r="AV2710" s="104"/>
    </row>
    <row r="2711" spans="3:48" x14ac:dyDescent="0.35">
      <c r="C2711" s="176"/>
      <c r="D2711" s="176"/>
      <c r="E2711" s="176"/>
      <c r="F2711" s="176"/>
      <c r="G2711" s="175"/>
      <c r="H2711" s="175"/>
      <c r="I2711" s="175"/>
      <c r="J2711" s="175"/>
      <c r="L2711" s="175"/>
      <c r="T2711" s="176"/>
      <c r="U2711" s="176"/>
      <c r="V2711" s="176"/>
      <c r="W2711" s="176"/>
      <c r="X2711" s="175"/>
      <c r="Y2711" s="175"/>
      <c r="Z2711" s="175"/>
      <c r="AA2711" s="175"/>
      <c r="AC2711" s="175"/>
      <c r="AL2711" s="106"/>
      <c r="AM2711" s="104"/>
      <c r="AN2711" s="104"/>
      <c r="AO2711" s="104"/>
      <c r="AP2711" s="104"/>
      <c r="AQ2711" s="104"/>
      <c r="AR2711" s="104"/>
      <c r="AS2711" s="104"/>
      <c r="AT2711" s="104"/>
      <c r="AU2711" s="104"/>
      <c r="AV2711" s="104"/>
    </row>
    <row r="2712" spans="3:48" x14ac:dyDescent="0.35">
      <c r="C2712" s="176"/>
      <c r="D2712" s="176"/>
      <c r="E2712" s="176"/>
      <c r="F2712" s="176"/>
      <c r="G2712" s="175"/>
      <c r="H2712" s="175"/>
      <c r="I2712" s="175"/>
      <c r="J2712" s="175"/>
      <c r="L2712" s="175"/>
      <c r="T2712" s="176"/>
      <c r="U2712" s="176"/>
      <c r="V2712" s="176"/>
      <c r="W2712" s="176"/>
      <c r="X2712" s="175"/>
      <c r="Y2712" s="175"/>
      <c r="Z2712" s="175"/>
      <c r="AA2712" s="175"/>
      <c r="AC2712" s="175"/>
      <c r="AL2712" s="106"/>
      <c r="AM2712" s="104"/>
      <c r="AN2712" s="104"/>
      <c r="AO2712" s="104"/>
      <c r="AP2712" s="104"/>
      <c r="AQ2712" s="104"/>
      <c r="AR2712" s="104"/>
      <c r="AS2712" s="104"/>
      <c r="AT2712" s="104"/>
      <c r="AU2712" s="104"/>
      <c r="AV2712" s="104"/>
    </row>
    <row r="2713" spans="3:48" x14ac:dyDescent="0.35">
      <c r="C2713" s="176"/>
      <c r="D2713" s="176"/>
      <c r="E2713" s="176"/>
      <c r="F2713" s="176"/>
      <c r="G2713" s="175"/>
      <c r="H2713" s="175"/>
      <c r="I2713" s="175"/>
      <c r="J2713" s="175"/>
      <c r="L2713" s="175"/>
      <c r="T2713" s="176"/>
      <c r="U2713" s="176"/>
      <c r="V2713" s="176"/>
      <c r="W2713" s="176"/>
      <c r="X2713" s="175"/>
      <c r="Y2713" s="175"/>
      <c r="Z2713" s="175"/>
      <c r="AA2713" s="175"/>
      <c r="AC2713" s="175"/>
      <c r="AL2713" s="106"/>
      <c r="AM2713" s="104"/>
      <c r="AN2713" s="104"/>
      <c r="AO2713" s="104"/>
      <c r="AP2713" s="104"/>
      <c r="AQ2713" s="104"/>
      <c r="AR2713" s="104"/>
      <c r="AS2713" s="104"/>
      <c r="AT2713" s="104"/>
      <c r="AU2713" s="104"/>
      <c r="AV2713" s="104"/>
    </row>
    <row r="2714" spans="3:48" x14ac:dyDescent="0.35">
      <c r="C2714" s="176"/>
      <c r="D2714" s="176"/>
      <c r="E2714" s="176"/>
      <c r="F2714" s="176"/>
      <c r="G2714" s="175"/>
      <c r="H2714" s="175"/>
      <c r="I2714" s="175"/>
      <c r="J2714" s="175"/>
      <c r="L2714" s="175"/>
      <c r="T2714" s="176"/>
      <c r="U2714" s="176"/>
      <c r="V2714" s="176"/>
      <c r="W2714" s="176"/>
      <c r="X2714" s="175"/>
      <c r="Y2714" s="175"/>
      <c r="Z2714" s="175"/>
      <c r="AA2714" s="175"/>
      <c r="AC2714" s="175"/>
      <c r="AL2714" s="106"/>
      <c r="AM2714" s="104"/>
      <c r="AN2714" s="104"/>
      <c r="AO2714" s="104"/>
      <c r="AP2714" s="104"/>
      <c r="AQ2714" s="104"/>
      <c r="AR2714" s="104"/>
      <c r="AS2714" s="104"/>
      <c r="AT2714" s="104"/>
      <c r="AU2714" s="104"/>
      <c r="AV2714" s="104"/>
    </row>
    <row r="2715" spans="3:48" x14ac:dyDescent="0.35">
      <c r="C2715" s="176"/>
      <c r="D2715" s="176"/>
      <c r="E2715" s="176"/>
      <c r="F2715" s="176"/>
      <c r="G2715" s="175"/>
      <c r="H2715" s="175"/>
      <c r="I2715" s="175"/>
      <c r="J2715" s="175"/>
      <c r="L2715" s="175"/>
      <c r="T2715" s="176"/>
      <c r="U2715" s="176"/>
      <c r="V2715" s="176"/>
      <c r="W2715" s="176"/>
      <c r="X2715" s="175"/>
      <c r="Y2715" s="175"/>
      <c r="Z2715" s="175"/>
      <c r="AA2715" s="175"/>
      <c r="AC2715" s="175"/>
      <c r="AL2715" s="106"/>
      <c r="AM2715" s="104"/>
      <c r="AN2715" s="104"/>
      <c r="AO2715" s="104"/>
      <c r="AP2715" s="104"/>
      <c r="AQ2715" s="104"/>
      <c r="AR2715" s="104"/>
      <c r="AS2715" s="104"/>
      <c r="AT2715" s="104"/>
      <c r="AU2715" s="104"/>
      <c r="AV2715" s="104"/>
    </row>
    <row r="2716" spans="3:48" x14ac:dyDescent="0.35">
      <c r="C2716" s="176"/>
      <c r="D2716" s="176"/>
      <c r="E2716" s="176"/>
      <c r="F2716" s="176"/>
      <c r="G2716" s="175"/>
      <c r="H2716" s="175"/>
      <c r="I2716" s="175"/>
      <c r="J2716" s="175"/>
      <c r="L2716" s="175"/>
      <c r="T2716" s="176"/>
      <c r="U2716" s="176"/>
      <c r="V2716" s="176"/>
      <c r="W2716" s="176"/>
      <c r="X2716" s="175"/>
      <c r="Y2716" s="175"/>
      <c r="Z2716" s="175"/>
      <c r="AA2716" s="175"/>
      <c r="AC2716" s="175"/>
      <c r="AL2716" s="106"/>
      <c r="AM2716" s="104"/>
      <c r="AN2716" s="104"/>
      <c r="AO2716" s="104"/>
      <c r="AP2716" s="104"/>
      <c r="AQ2716" s="104"/>
      <c r="AR2716" s="104"/>
      <c r="AS2716" s="104"/>
      <c r="AT2716" s="104"/>
      <c r="AU2716" s="104"/>
      <c r="AV2716" s="104"/>
    </row>
    <row r="2717" spans="3:48" x14ac:dyDescent="0.35">
      <c r="C2717" s="176"/>
      <c r="D2717" s="176"/>
      <c r="E2717" s="176"/>
      <c r="F2717" s="176"/>
      <c r="G2717" s="175"/>
      <c r="H2717" s="175"/>
      <c r="I2717" s="175"/>
      <c r="J2717" s="175"/>
      <c r="L2717" s="175"/>
      <c r="T2717" s="176"/>
      <c r="U2717" s="176"/>
      <c r="V2717" s="176"/>
      <c r="W2717" s="176"/>
      <c r="X2717" s="175"/>
      <c r="Y2717" s="175"/>
      <c r="Z2717" s="175"/>
      <c r="AA2717" s="175"/>
      <c r="AC2717" s="175"/>
      <c r="AL2717" s="106"/>
      <c r="AM2717" s="104"/>
      <c r="AN2717" s="104"/>
      <c r="AO2717" s="104"/>
      <c r="AP2717" s="104"/>
      <c r="AQ2717" s="104"/>
      <c r="AR2717" s="104"/>
      <c r="AS2717" s="104"/>
      <c r="AT2717" s="104"/>
      <c r="AU2717" s="104"/>
      <c r="AV2717" s="104"/>
    </row>
    <row r="2718" spans="3:48" x14ac:dyDescent="0.35">
      <c r="C2718" s="176"/>
      <c r="D2718" s="176"/>
      <c r="E2718" s="176"/>
      <c r="F2718" s="176"/>
      <c r="G2718" s="175"/>
      <c r="H2718" s="175"/>
      <c r="I2718" s="175"/>
      <c r="J2718" s="175"/>
      <c r="L2718" s="175"/>
      <c r="T2718" s="176"/>
      <c r="U2718" s="176"/>
      <c r="V2718" s="176"/>
      <c r="W2718" s="176"/>
      <c r="X2718" s="175"/>
      <c r="Y2718" s="175"/>
      <c r="Z2718" s="175"/>
      <c r="AA2718" s="175"/>
      <c r="AC2718" s="175"/>
      <c r="AL2718" s="106"/>
      <c r="AM2718" s="104"/>
      <c r="AN2718" s="104"/>
      <c r="AO2718" s="104"/>
      <c r="AP2718" s="104"/>
      <c r="AQ2718" s="104"/>
      <c r="AR2718" s="104"/>
      <c r="AS2718" s="104"/>
      <c r="AT2718" s="104"/>
      <c r="AU2718" s="104"/>
      <c r="AV2718" s="104"/>
    </row>
    <row r="2719" spans="3:48" x14ac:dyDescent="0.35">
      <c r="C2719" s="176"/>
      <c r="D2719" s="176"/>
      <c r="E2719" s="176"/>
      <c r="F2719" s="176"/>
      <c r="G2719" s="175"/>
      <c r="H2719" s="175"/>
      <c r="I2719" s="175"/>
      <c r="J2719" s="175"/>
      <c r="L2719" s="175"/>
      <c r="T2719" s="176"/>
      <c r="U2719" s="176"/>
      <c r="V2719" s="176"/>
      <c r="W2719" s="176"/>
      <c r="X2719" s="175"/>
      <c r="Y2719" s="175"/>
      <c r="Z2719" s="175"/>
      <c r="AA2719" s="175"/>
      <c r="AC2719" s="175"/>
      <c r="AL2719" s="106"/>
      <c r="AM2719" s="104"/>
      <c r="AN2719" s="104"/>
      <c r="AO2719" s="104"/>
      <c r="AP2719" s="104"/>
      <c r="AQ2719" s="104"/>
      <c r="AR2719" s="104"/>
      <c r="AS2719" s="104"/>
      <c r="AT2719" s="104"/>
      <c r="AU2719" s="104"/>
      <c r="AV2719" s="104"/>
    </row>
    <row r="2720" spans="3:48" x14ac:dyDescent="0.35">
      <c r="C2720" s="176"/>
      <c r="D2720" s="176"/>
      <c r="E2720" s="176"/>
      <c r="F2720" s="176"/>
      <c r="G2720" s="175"/>
      <c r="H2720" s="175"/>
      <c r="I2720" s="175"/>
      <c r="J2720" s="175"/>
      <c r="L2720" s="175"/>
      <c r="T2720" s="176"/>
      <c r="U2720" s="176"/>
      <c r="V2720" s="176"/>
      <c r="W2720" s="176"/>
      <c r="X2720" s="175"/>
      <c r="Y2720" s="175"/>
      <c r="Z2720" s="175"/>
      <c r="AA2720" s="175"/>
      <c r="AC2720" s="175"/>
      <c r="AL2720" s="106"/>
      <c r="AM2720" s="104"/>
      <c r="AN2720" s="104"/>
      <c r="AO2720" s="104"/>
      <c r="AP2720" s="104"/>
      <c r="AQ2720" s="104"/>
      <c r="AR2720" s="104"/>
      <c r="AS2720" s="104"/>
      <c r="AT2720" s="104"/>
      <c r="AU2720" s="104"/>
      <c r="AV2720" s="104"/>
    </row>
    <row r="2721" spans="3:48" x14ac:dyDescent="0.35">
      <c r="C2721" s="176"/>
      <c r="D2721" s="176"/>
      <c r="E2721" s="176"/>
      <c r="F2721" s="176"/>
      <c r="G2721" s="175"/>
      <c r="H2721" s="175"/>
      <c r="I2721" s="175"/>
      <c r="J2721" s="175"/>
      <c r="L2721" s="175"/>
      <c r="T2721" s="176"/>
      <c r="U2721" s="176"/>
      <c r="V2721" s="176"/>
      <c r="W2721" s="176"/>
      <c r="X2721" s="175"/>
      <c r="Y2721" s="175"/>
      <c r="Z2721" s="175"/>
      <c r="AA2721" s="175"/>
      <c r="AC2721" s="175"/>
      <c r="AL2721" s="106"/>
      <c r="AM2721" s="104"/>
      <c r="AN2721" s="104"/>
      <c r="AO2721" s="104"/>
      <c r="AP2721" s="104"/>
      <c r="AQ2721" s="104"/>
      <c r="AR2721" s="104"/>
      <c r="AS2721" s="104"/>
      <c r="AT2721" s="104"/>
      <c r="AU2721" s="104"/>
      <c r="AV2721" s="104"/>
    </row>
    <row r="2722" spans="3:48" x14ac:dyDescent="0.35">
      <c r="C2722" s="176"/>
      <c r="D2722" s="176"/>
      <c r="E2722" s="176"/>
      <c r="F2722" s="176"/>
      <c r="G2722" s="175"/>
      <c r="H2722" s="175"/>
      <c r="I2722" s="175"/>
      <c r="J2722" s="175"/>
      <c r="L2722" s="175"/>
      <c r="T2722" s="176"/>
      <c r="U2722" s="176"/>
      <c r="V2722" s="176"/>
      <c r="W2722" s="176"/>
      <c r="X2722" s="175"/>
      <c r="Y2722" s="175"/>
      <c r="Z2722" s="175"/>
      <c r="AA2722" s="175"/>
      <c r="AC2722" s="175"/>
      <c r="AL2722" s="106"/>
      <c r="AM2722" s="104"/>
      <c r="AN2722" s="104"/>
      <c r="AO2722" s="104"/>
      <c r="AP2722" s="104"/>
      <c r="AQ2722" s="104"/>
      <c r="AR2722" s="104"/>
      <c r="AS2722" s="104"/>
      <c r="AT2722" s="104"/>
      <c r="AU2722" s="104"/>
      <c r="AV2722" s="104"/>
    </row>
    <row r="2723" spans="3:48" x14ac:dyDescent="0.35">
      <c r="C2723" s="176"/>
      <c r="D2723" s="176"/>
      <c r="E2723" s="176"/>
      <c r="F2723" s="176"/>
      <c r="G2723" s="175"/>
      <c r="H2723" s="175"/>
      <c r="I2723" s="175"/>
      <c r="J2723" s="175"/>
      <c r="L2723" s="175"/>
      <c r="T2723" s="176"/>
      <c r="U2723" s="176"/>
      <c r="V2723" s="176"/>
      <c r="W2723" s="176"/>
      <c r="X2723" s="175"/>
      <c r="Y2723" s="175"/>
      <c r="Z2723" s="175"/>
      <c r="AA2723" s="175"/>
      <c r="AC2723" s="175"/>
      <c r="AL2723" s="106"/>
      <c r="AM2723" s="104"/>
      <c r="AN2723" s="104"/>
      <c r="AO2723" s="104"/>
      <c r="AP2723" s="104"/>
      <c r="AQ2723" s="104"/>
      <c r="AR2723" s="104"/>
      <c r="AS2723" s="104"/>
      <c r="AT2723" s="104"/>
      <c r="AU2723" s="104"/>
      <c r="AV2723" s="104"/>
    </row>
    <row r="2724" spans="3:48" x14ac:dyDescent="0.35">
      <c r="C2724" s="176"/>
      <c r="D2724" s="176"/>
      <c r="E2724" s="176"/>
      <c r="F2724" s="176"/>
      <c r="G2724" s="175"/>
      <c r="H2724" s="175"/>
      <c r="I2724" s="175"/>
      <c r="J2724" s="175"/>
      <c r="L2724" s="175"/>
      <c r="T2724" s="176"/>
      <c r="U2724" s="176"/>
      <c r="V2724" s="176"/>
      <c r="W2724" s="176"/>
      <c r="X2724" s="175"/>
      <c r="Y2724" s="175"/>
      <c r="Z2724" s="175"/>
      <c r="AA2724" s="175"/>
      <c r="AC2724" s="175"/>
      <c r="AL2724" s="106"/>
      <c r="AM2724" s="104"/>
      <c r="AN2724" s="104"/>
      <c r="AO2724" s="104"/>
      <c r="AP2724" s="104"/>
      <c r="AQ2724" s="104"/>
      <c r="AR2724" s="104"/>
      <c r="AS2724" s="104"/>
      <c r="AT2724" s="104"/>
      <c r="AU2724" s="104"/>
      <c r="AV2724" s="104"/>
    </row>
    <row r="2725" spans="3:48" x14ac:dyDescent="0.35">
      <c r="C2725" s="176"/>
      <c r="D2725" s="176"/>
      <c r="E2725" s="176"/>
      <c r="F2725" s="176"/>
      <c r="G2725" s="175"/>
      <c r="H2725" s="175"/>
      <c r="I2725" s="175"/>
      <c r="J2725" s="175"/>
      <c r="L2725" s="175"/>
      <c r="T2725" s="176"/>
      <c r="U2725" s="176"/>
      <c r="V2725" s="176"/>
      <c r="W2725" s="176"/>
      <c r="X2725" s="175"/>
      <c r="Y2725" s="175"/>
      <c r="Z2725" s="175"/>
      <c r="AA2725" s="175"/>
      <c r="AC2725" s="175"/>
      <c r="AL2725" s="106"/>
      <c r="AM2725" s="104"/>
      <c r="AN2725" s="104"/>
      <c r="AO2725" s="104"/>
      <c r="AP2725" s="104"/>
      <c r="AQ2725" s="104"/>
      <c r="AR2725" s="104"/>
      <c r="AS2725" s="104"/>
      <c r="AT2725" s="104"/>
      <c r="AU2725" s="104"/>
      <c r="AV2725" s="104"/>
    </row>
    <row r="2726" spans="3:48" x14ac:dyDescent="0.35">
      <c r="C2726" s="176"/>
      <c r="D2726" s="176"/>
      <c r="E2726" s="176"/>
      <c r="F2726" s="176"/>
      <c r="G2726" s="175"/>
      <c r="H2726" s="175"/>
      <c r="I2726" s="175"/>
      <c r="J2726" s="175"/>
      <c r="L2726" s="175"/>
      <c r="T2726" s="176"/>
      <c r="U2726" s="176"/>
      <c r="V2726" s="176"/>
      <c r="W2726" s="176"/>
      <c r="X2726" s="175"/>
      <c r="Y2726" s="175"/>
      <c r="Z2726" s="175"/>
      <c r="AA2726" s="175"/>
      <c r="AC2726" s="175"/>
      <c r="AL2726" s="106"/>
      <c r="AM2726" s="104"/>
      <c r="AN2726" s="104"/>
      <c r="AO2726" s="104"/>
      <c r="AP2726" s="104"/>
      <c r="AQ2726" s="104"/>
      <c r="AR2726" s="104"/>
      <c r="AS2726" s="104"/>
      <c r="AT2726" s="104"/>
      <c r="AU2726" s="104"/>
      <c r="AV2726" s="104"/>
    </row>
    <row r="2727" spans="3:48" x14ac:dyDescent="0.35">
      <c r="C2727" s="176"/>
      <c r="D2727" s="176"/>
      <c r="E2727" s="176"/>
      <c r="F2727" s="176"/>
      <c r="G2727" s="175"/>
      <c r="H2727" s="175"/>
      <c r="I2727" s="175"/>
      <c r="J2727" s="175"/>
      <c r="L2727" s="175"/>
      <c r="T2727" s="176"/>
      <c r="U2727" s="176"/>
      <c r="V2727" s="176"/>
      <c r="W2727" s="176"/>
      <c r="X2727" s="175"/>
      <c r="Y2727" s="175"/>
      <c r="Z2727" s="175"/>
      <c r="AA2727" s="175"/>
      <c r="AC2727" s="175"/>
      <c r="AL2727" s="106"/>
      <c r="AM2727" s="104"/>
      <c r="AN2727" s="104"/>
      <c r="AO2727" s="104"/>
      <c r="AP2727" s="104"/>
      <c r="AQ2727" s="104"/>
      <c r="AR2727" s="104"/>
      <c r="AS2727" s="104"/>
      <c r="AT2727" s="104"/>
      <c r="AU2727" s="104"/>
      <c r="AV2727" s="104"/>
    </row>
    <row r="2728" spans="3:48" x14ac:dyDescent="0.35">
      <c r="C2728" s="176"/>
      <c r="D2728" s="176"/>
      <c r="E2728" s="176"/>
      <c r="F2728" s="176"/>
      <c r="G2728" s="175"/>
      <c r="H2728" s="175"/>
      <c r="I2728" s="175"/>
      <c r="J2728" s="175"/>
      <c r="L2728" s="175"/>
      <c r="T2728" s="176"/>
      <c r="U2728" s="176"/>
      <c r="V2728" s="176"/>
      <c r="W2728" s="176"/>
      <c r="X2728" s="175"/>
      <c r="Y2728" s="175"/>
      <c r="Z2728" s="175"/>
      <c r="AA2728" s="175"/>
      <c r="AC2728" s="175"/>
      <c r="AL2728" s="106"/>
      <c r="AM2728" s="104"/>
      <c r="AN2728" s="104"/>
      <c r="AO2728" s="104"/>
      <c r="AP2728" s="104"/>
      <c r="AQ2728" s="104"/>
      <c r="AR2728" s="104"/>
      <c r="AS2728" s="104"/>
      <c r="AT2728" s="104"/>
      <c r="AU2728" s="104"/>
      <c r="AV2728" s="104"/>
    </row>
    <row r="2729" spans="3:48" x14ac:dyDescent="0.35">
      <c r="C2729" s="176"/>
      <c r="D2729" s="176"/>
      <c r="E2729" s="176"/>
      <c r="F2729" s="176"/>
      <c r="G2729" s="175"/>
      <c r="H2729" s="175"/>
      <c r="I2729" s="175"/>
      <c r="J2729" s="175"/>
      <c r="L2729" s="175"/>
      <c r="T2729" s="176"/>
      <c r="U2729" s="176"/>
      <c r="V2729" s="176"/>
      <c r="W2729" s="176"/>
      <c r="X2729" s="175"/>
      <c r="Y2729" s="175"/>
      <c r="Z2729" s="175"/>
      <c r="AA2729" s="175"/>
      <c r="AC2729" s="175"/>
      <c r="AL2729" s="106"/>
      <c r="AM2729" s="104"/>
      <c r="AN2729" s="104"/>
      <c r="AO2729" s="104"/>
      <c r="AP2729" s="104"/>
      <c r="AQ2729" s="104"/>
      <c r="AR2729" s="104"/>
      <c r="AS2729" s="104"/>
      <c r="AT2729" s="104"/>
      <c r="AU2729" s="104"/>
      <c r="AV2729" s="104"/>
    </row>
    <row r="2730" spans="3:48" x14ac:dyDescent="0.35">
      <c r="C2730" s="176"/>
      <c r="D2730" s="176"/>
      <c r="E2730" s="176"/>
      <c r="F2730" s="176"/>
      <c r="G2730" s="175"/>
      <c r="H2730" s="175"/>
      <c r="I2730" s="175"/>
      <c r="J2730" s="175"/>
      <c r="L2730" s="175"/>
      <c r="T2730" s="176"/>
      <c r="U2730" s="176"/>
      <c r="V2730" s="176"/>
      <c r="W2730" s="176"/>
      <c r="X2730" s="175"/>
      <c r="Y2730" s="175"/>
      <c r="Z2730" s="175"/>
      <c r="AA2730" s="175"/>
      <c r="AC2730" s="175"/>
      <c r="AL2730" s="106"/>
      <c r="AM2730" s="104"/>
      <c r="AN2730" s="104"/>
      <c r="AO2730" s="104"/>
      <c r="AP2730" s="104"/>
      <c r="AQ2730" s="104"/>
      <c r="AR2730" s="104"/>
      <c r="AS2730" s="104"/>
      <c r="AT2730" s="104"/>
      <c r="AU2730" s="104"/>
      <c r="AV2730" s="104"/>
    </row>
    <row r="2731" spans="3:48" x14ac:dyDescent="0.35">
      <c r="C2731" s="176"/>
      <c r="D2731" s="176"/>
      <c r="E2731" s="176"/>
      <c r="F2731" s="176"/>
      <c r="G2731" s="175"/>
      <c r="H2731" s="175"/>
      <c r="I2731" s="175"/>
      <c r="J2731" s="175"/>
      <c r="L2731" s="175"/>
      <c r="T2731" s="176"/>
      <c r="U2731" s="176"/>
      <c r="V2731" s="176"/>
      <c r="W2731" s="176"/>
      <c r="X2731" s="175"/>
      <c r="Y2731" s="175"/>
      <c r="Z2731" s="175"/>
      <c r="AA2731" s="175"/>
      <c r="AC2731" s="175"/>
      <c r="AL2731" s="106"/>
      <c r="AM2731" s="104"/>
      <c r="AN2731" s="104"/>
      <c r="AO2731" s="104"/>
      <c r="AP2731" s="104"/>
      <c r="AQ2731" s="104"/>
      <c r="AR2731" s="104"/>
      <c r="AS2731" s="104"/>
      <c r="AT2731" s="104"/>
      <c r="AU2731" s="104"/>
      <c r="AV2731" s="104"/>
    </row>
    <row r="2732" spans="3:48" x14ac:dyDescent="0.35">
      <c r="C2732" s="176"/>
      <c r="D2732" s="176"/>
      <c r="E2732" s="176"/>
      <c r="F2732" s="176"/>
      <c r="G2732" s="175"/>
      <c r="H2732" s="175"/>
      <c r="I2732" s="175"/>
      <c r="J2732" s="175"/>
      <c r="L2732" s="175"/>
      <c r="T2732" s="176"/>
      <c r="U2732" s="176"/>
      <c r="V2732" s="176"/>
      <c r="W2732" s="176"/>
      <c r="X2732" s="175"/>
      <c r="Y2732" s="175"/>
      <c r="Z2732" s="175"/>
      <c r="AA2732" s="175"/>
      <c r="AC2732" s="175"/>
      <c r="AL2732" s="106"/>
      <c r="AM2732" s="104"/>
      <c r="AN2732" s="104"/>
      <c r="AO2732" s="104"/>
      <c r="AP2732" s="104"/>
      <c r="AQ2732" s="104"/>
      <c r="AR2732" s="104"/>
      <c r="AS2732" s="104"/>
      <c r="AT2732" s="104"/>
      <c r="AU2732" s="104"/>
      <c r="AV2732" s="104"/>
    </row>
    <row r="2733" spans="3:48" x14ac:dyDescent="0.35">
      <c r="C2733" s="176"/>
      <c r="D2733" s="176"/>
      <c r="E2733" s="176"/>
      <c r="F2733" s="176"/>
      <c r="G2733" s="175"/>
      <c r="H2733" s="175"/>
      <c r="I2733" s="175"/>
      <c r="J2733" s="175"/>
      <c r="L2733" s="175"/>
      <c r="T2733" s="176"/>
      <c r="U2733" s="176"/>
      <c r="V2733" s="176"/>
      <c r="W2733" s="176"/>
      <c r="X2733" s="175"/>
      <c r="Y2733" s="175"/>
      <c r="Z2733" s="175"/>
      <c r="AA2733" s="175"/>
      <c r="AC2733" s="175"/>
      <c r="AL2733" s="106"/>
      <c r="AM2733" s="104"/>
      <c r="AN2733" s="104"/>
      <c r="AO2733" s="104"/>
      <c r="AP2733" s="104"/>
      <c r="AQ2733" s="104"/>
      <c r="AR2733" s="104"/>
      <c r="AS2733" s="104"/>
      <c r="AT2733" s="104"/>
      <c r="AU2733" s="104"/>
      <c r="AV2733" s="104"/>
    </row>
    <row r="2734" spans="3:48" x14ac:dyDescent="0.35">
      <c r="C2734" s="176"/>
      <c r="D2734" s="176"/>
      <c r="E2734" s="176"/>
      <c r="F2734" s="176"/>
      <c r="G2734" s="175"/>
      <c r="H2734" s="175"/>
      <c r="I2734" s="175"/>
      <c r="J2734" s="175"/>
      <c r="L2734" s="175"/>
      <c r="T2734" s="176"/>
      <c r="U2734" s="176"/>
      <c r="V2734" s="176"/>
      <c r="W2734" s="176"/>
      <c r="X2734" s="175"/>
      <c r="Y2734" s="175"/>
      <c r="Z2734" s="175"/>
      <c r="AA2734" s="175"/>
      <c r="AC2734" s="175"/>
      <c r="AL2734" s="106"/>
      <c r="AM2734" s="104"/>
      <c r="AN2734" s="104"/>
      <c r="AO2734" s="104"/>
      <c r="AP2734" s="104"/>
      <c r="AQ2734" s="104"/>
      <c r="AR2734" s="104"/>
      <c r="AS2734" s="104"/>
      <c r="AT2734" s="104"/>
      <c r="AU2734" s="104"/>
      <c r="AV2734" s="104"/>
    </row>
    <row r="2735" spans="3:48" x14ac:dyDescent="0.35">
      <c r="C2735" s="176"/>
      <c r="D2735" s="176"/>
      <c r="E2735" s="176"/>
      <c r="F2735" s="176"/>
      <c r="G2735" s="175"/>
      <c r="H2735" s="175"/>
      <c r="I2735" s="175"/>
      <c r="J2735" s="175"/>
      <c r="L2735" s="175"/>
      <c r="T2735" s="176"/>
      <c r="U2735" s="176"/>
      <c r="V2735" s="176"/>
      <c r="W2735" s="176"/>
      <c r="X2735" s="175"/>
      <c r="Y2735" s="175"/>
      <c r="Z2735" s="175"/>
      <c r="AA2735" s="175"/>
      <c r="AC2735" s="175"/>
      <c r="AL2735" s="106"/>
      <c r="AM2735" s="104"/>
      <c r="AN2735" s="104"/>
      <c r="AO2735" s="104"/>
      <c r="AP2735" s="104"/>
      <c r="AQ2735" s="104"/>
      <c r="AR2735" s="104"/>
      <c r="AS2735" s="104"/>
      <c r="AT2735" s="104"/>
      <c r="AU2735" s="104"/>
      <c r="AV2735" s="104"/>
    </row>
    <row r="2736" spans="3:48" x14ac:dyDescent="0.35">
      <c r="C2736" s="176"/>
      <c r="D2736" s="176"/>
      <c r="E2736" s="176"/>
      <c r="F2736" s="176"/>
      <c r="G2736" s="175"/>
      <c r="H2736" s="175"/>
      <c r="I2736" s="175"/>
      <c r="J2736" s="175"/>
      <c r="L2736" s="175"/>
      <c r="T2736" s="176"/>
      <c r="U2736" s="176"/>
      <c r="V2736" s="176"/>
      <c r="W2736" s="176"/>
      <c r="X2736" s="175"/>
      <c r="Y2736" s="175"/>
      <c r="Z2736" s="175"/>
      <c r="AA2736" s="175"/>
      <c r="AC2736" s="175"/>
      <c r="AL2736" s="106"/>
      <c r="AM2736" s="104"/>
      <c r="AN2736" s="104"/>
      <c r="AO2736" s="104"/>
      <c r="AP2736" s="104"/>
      <c r="AQ2736" s="104"/>
      <c r="AR2736" s="104"/>
      <c r="AS2736" s="104"/>
      <c r="AT2736" s="104"/>
      <c r="AU2736" s="104"/>
      <c r="AV2736" s="104"/>
    </row>
    <row r="2737" spans="3:48" x14ac:dyDescent="0.35">
      <c r="C2737" s="176"/>
      <c r="D2737" s="176"/>
      <c r="E2737" s="176"/>
      <c r="F2737" s="176"/>
      <c r="G2737" s="175"/>
      <c r="H2737" s="175"/>
      <c r="I2737" s="175"/>
      <c r="J2737" s="175"/>
      <c r="L2737" s="175"/>
      <c r="T2737" s="176"/>
      <c r="U2737" s="176"/>
      <c r="V2737" s="176"/>
      <c r="W2737" s="176"/>
      <c r="X2737" s="175"/>
      <c r="Y2737" s="175"/>
      <c r="Z2737" s="175"/>
      <c r="AA2737" s="175"/>
      <c r="AC2737" s="175"/>
      <c r="AL2737" s="106"/>
      <c r="AM2737" s="104"/>
      <c r="AN2737" s="104"/>
      <c r="AO2737" s="104"/>
      <c r="AP2737" s="104"/>
      <c r="AQ2737" s="104"/>
      <c r="AR2737" s="104"/>
      <c r="AS2737" s="104"/>
      <c r="AT2737" s="104"/>
      <c r="AU2737" s="104"/>
      <c r="AV2737" s="104"/>
    </row>
    <row r="2738" spans="3:48" x14ac:dyDescent="0.35">
      <c r="C2738" s="176"/>
      <c r="D2738" s="176"/>
      <c r="E2738" s="176"/>
      <c r="F2738" s="176"/>
      <c r="G2738" s="175"/>
      <c r="H2738" s="175"/>
      <c r="I2738" s="175"/>
      <c r="J2738" s="175"/>
      <c r="L2738" s="175"/>
      <c r="T2738" s="176"/>
      <c r="U2738" s="176"/>
      <c r="V2738" s="176"/>
      <c r="W2738" s="176"/>
      <c r="X2738" s="175"/>
      <c r="Y2738" s="175"/>
      <c r="Z2738" s="175"/>
      <c r="AA2738" s="175"/>
      <c r="AC2738" s="175"/>
      <c r="AL2738" s="106"/>
      <c r="AM2738" s="104"/>
      <c r="AN2738" s="104"/>
      <c r="AO2738" s="104"/>
      <c r="AP2738" s="104"/>
      <c r="AQ2738" s="104"/>
      <c r="AR2738" s="104"/>
      <c r="AS2738" s="104"/>
      <c r="AT2738" s="104"/>
      <c r="AU2738" s="104"/>
      <c r="AV2738" s="104"/>
    </row>
    <row r="2739" spans="3:48" x14ac:dyDescent="0.35">
      <c r="C2739" s="176"/>
      <c r="D2739" s="176"/>
      <c r="E2739" s="176"/>
      <c r="F2739" s="176"/>
      <c r="G2739" s="175"/>
      <c r="H2739" s="175"/>
      <c r="I2739" s="175"/>
      <c r="J2739" s="175"/>
      <c r="L2739" s="175"/>
      <c r="T2739" s="176"/>
      <c r="U2739" s="176"/>
      <c r="V2739" s="176"/>
      <c r="W2739" s="176"/>
      <c r="X2739" s="175"/>
      <c r="Y2739" s="175"/>
      <c r="Z2739" s="175"/>
      <c r="AA2739" s="175"/>
      <c r="AC2739" s="175"/>
      <c r="AL2739" s="106"/>
      <c r="AM2739" s="104"/>
      <c r="AN2739" s="104"/>
      <c r="AO2739" s="104"/>
      <c r="AP2739" s="104"/>
      <c r="AQ2739" s="104"/>
      <c r="AR2739" s="104"/>
      <c r="AS2739" s="104"/>
      <c r="AT2739" s="104"/>
      <c r="AU2739" s="104"/>
      <c r="AV2739" s="104"/>
    </row>
    <row r="2740" spans="3:48" x14ac:dyDescent="0.35">
      <c r="C2740" s="176"/>
      <c r="D2740" s="176"/>
      <c r="E2740" s="176"/>
      <c r="F2740" s="176"/>
      <c r="G2740" s="175"/>
      <c r="H2740" s="175"/>
      <c r="I2740" s="175"/>
      <c r="J2740" s="175"/>
      <c r="L2740" s="175"/>
      <c r="T2740" s="176"/>
      <c r="U2740" s="176"/>
      <c r="V2740" s="176"/>
      <c r="W2740" s="176"/>
      <c r="X2740" s="175"/>
      <c r="Y2740" s="175"/>
      <c r="Z2740" s="175"/>
      <c r="AA2740" s="175"/>
      <c r="AC2740" s="175"/>
      <c r="AL2740" s="106"/>
      <c r="AM2740" s="104"/>
      <c r="AN2740" s="104"/>
      <c r="AO2740" s="104"/>
      <c r="AP2740" s="104"/>
      <c r="AQ2740" s="104"/>
      <c r="AR2740" s="104"/>
      <c r="AS2740" s="104"/>
      <c r="AT2740" s="104"/>
      <c r="AU2740" s="104"/>
      <c r="AV2740" s="104"/>
    </row>
    <row r="2741" spans="3:48" x14ac:dyDescent="0.35">
      <c r="C2741" s="176"/>
      <c r="D2741" s="176"/>
      <c r="E2741" s="176"/>
      <c r="F2741" s="176"/>
      <c r="G2741" s="175"/>
      <c r="H2741" s="175"/>
      <c r="I2741" s="175"/>
      <c r="J2741" s="175"/>
      <c r="L2741" s="175"/>
      <c r="T2741" s="176"/>
      <c r="U2741" s="176"/>
      <c r="V2741" s="176"/>
      <c r="W2741" s="176"/>
      <c r="X2741" s="175"/>
      <c r="Y2741" s="175"/>
      <c r="Z2741" s="175"/>
      <c r="AA2741" s="175"/>
      <c r="AC2741" s="175"/>
      <c r="AL2741" s="106"/>
      <c r="AM2741" s="104"/>
      <c r="AN2741" s="104"/>
      <c r="AO2741" s="104"/>
      <c r="AP2741" s="104"/>
      <c r="AQ2741" s="104"/>
      <c r="AR2741" s="104"/>
      <c r="AS2741" s="104"/>
      <c r="AT2741" s="104"/>
      <c r="AU2741" s="104"/>
      <c r="AV2741" s="104"/>
    </row>
    <row r="2742" spans="3:48" x14ac:dyDescent="0.35">
      <c r="C2742" s="176"/>
      <c r="D2742" s="176"/>
      <c r="E2742" s="176"/>
      <c r="F2742" s="176"/>
      <c r="G2742" s="175"/>
      <c r="H2742" s="175"/>
      <c r="I2742" s="175"/>
      <c r="J2742" s="175"/>
      <c r="L2742" s="175"/>
      <c r="T2742" s="176"/>
      <c r="U2742" s="176"/>
      <c r="V2742" s="176"/>
      <c r="W2742" s="176"/>
      <c r="X2742" s="175"/>
      <c r="Y2742" s="175"/>
      <c r="Z2742" s="175"/>
      <c r="AA2742" s="175"/>
      <c r="AC2742" s="175"/>
      <c r="AL2742" s="106"/>
      <c r="AM2742" s="104"/>
      <c r="AN2742" s="104"/>
      <c r="AO2742" s="104"/>
      <c r="AP2742" s="104"/>
      <c r="AQ2742" s="104"/>
      <c r="AR2742" s="104"/>
      <c r="AS2742" s="104"/>
      <c r="AT2742" s="104"/>
      <c r="AU2742" s="104"/>
      <c r="AV2742" s="104"/>
    </row>
    <row r="2743" spans="3:48" x14ac:dyDescent="0.35">
      <c r="C2743" s="176"/>
      <c r="D2743" s="176"/>
      <c r="E2743" s="176"/>
      <c r="F2743" s="176"/>
      <c r="G2743" s="175"/>
      <c r="H2743" s="175"/>
      <c r="I2743" s="175"/>
      <c r="J2743" s="175"/>
      <c r="L2743" s="175"/>
      <c r="T2743" s="176"/>
      <c r="U2743" s="176"/>
      <c r="V2743" s="176"/>
      <c r="W2743" s="176"/>
      <c r="X2743" s="175"/>
      <c r="Y2743" s="175"/>
      <c r="Z2743" s="175"/>
      <c r="AA2743" s="175"/>
      <c r="AC2743" s="175"/>
      <c r="AL2743" s="106"/>
      <c r="AM2743" s="104"/>
      <c r="AN2743" s="104"/>
      <c r="AO2743" s="104"/>
      <c r="AP2743" s="104"/>
      <c r="AQ2743" s="104"/>
      <c r="AR2743" s="104"/>
      <c r="AS2743" s="104"/>
      <c r="AT2743" s="104"/>
      <c r="AU2743" s="104"/>
      <c r="AV2743" s="104"/>
    </row>
    <row r="2744" spans="3:48" x14ac:dyDescent="0.35">
      <c r="C2744" s="176"/>
      <c r="D2744" s="176"/>
      <c r="E2744" s="176"/>
      <c r="F2744" s="176"/>
      <c r="G2744" s="175"/>
      <c r="H2744" s="175"/>
      <c r="I2744" s="175"/>
      <c r="J2744" s="175"/>
      <c r="L2744" s="175"/>
      <c r="T2744" s="176"/>
      <c r="U2744" s="176"/>
      <c r="V2744" s="176"/>
      <c r="W2744" s="176"/>
      <c r="X2744" s="175"/>
      <c r="Y2744" s="175"/>
      <c r="Z2744" s="175"/>
      <c r="AA2744" s="175"/>
      <c r="AC2744" s="175"/>
      <c r="AL2744" s="106"/>
      <c r="AM2744" s="104"/>
      <c r="AN2744" s="104"/>
      <c r="AO2744" s="104"/>
      <c r="AP2744" s="104"/>
      <c r="AQ2744" s="104"/>
      <c r="AR2744" s="104"/>
      <c r="AS2744" s="104"/>
      <c r="AT2744" s="104"/>
      <c r="AU2744" s="104"/>
      <c r="AV2744" s="104"/>
    </row>
    <row r="2745" spans="3:48" x14ac:dyDescent="0.35">
      <c r="C2745" s="176"/>
      <c r="D2745" s="176"/>
      <c r="E2745" s="176"/>
      <c r="F2745" s="176"/>
      <c r="G2745" s="175"/>
      <c r="H2745" s="175"/>
      <c r="I2745" s="175"/>
      <c r="J2745" s="175"/>
      <c r="L2745" s="175"/>
      <c r="T2745" s="176"/>
      <c r="U2745" s="176"/>
      <c r="V2745" s="176"/>
      <c r="W2745" s="176"/>
      <c r="X2745" s="175"/>
      <c r="Y2745" s="175"/>
      <c r="Z2745" s="175"/>
      <c r="AA2745" s="175"/>
      <c r="AC2745" s="175"/>
      <c r="AL2745" s="106"/>
      <c r="AM2745" s="104"/>
      <c r="AN2745" s="104"/>
      <c r="AO2745" s="104"/>
      <c r="AP2745" s="104"/>
      <c r="AQ2745" s="104"/>
      <c r="AR2745" s="104"/>
      <c r="AS2745" s="104"/>
      <c r="AT2745" s="104"/>
      <c r="AU2745" s="104"/>
      <c r="AV2745" s="104"/>
    </row>
    <row r="2746" spans="3:48" x14ac:dyDescent="0.35">
      <c r="C2746" s="176"/>
      <c r="D2746" s="176"/>
      <c r="E2746" s="176"/>
      <c r="F2746" s="176"/>
      <c r="G2746" s="175"/>
      <c r="H2746" s="175"/>
      <c r="I2746" s="175"/>
      <c r="J2746" s="175"/>
      <c r="L2746" s="175"/>
      <c r="T2746" s="176"/>
      <c r="U2746" s="176"/>
      <c r="V2746" s="176"/>
      <c r="W2746" s="176"/>
      <c r="X2746" s="175"/>
      <c r="Y2746" s="175"/>
      <c r="Z2746" s="175"/>
      <c r="AA2746" s="175"/>
      <c r="AC2746" s="175"/>
      <c r="AL2746" s="106"/>
      <c r="AM2746" s="104"/>
      <c r="AN2746" s="104"/>
      <c r="AO2746" s="104"/>
      <c r="AP2746" s="104"/>
      <c r="AQ2746" s="104"/>
      <c r="AR2746" s="104"/>
      <c r="AS2746" s="104"/>
      <c r="AT2746" s="104"/>
      <c r="AU2746" s="104"/>
      <c r="AV2746" s="104"/>
    </row>
    <row r="2747" spans="3:48" x14ac:dyDescent="0.35">
      <c r="C2747" s="176"/>
      <c r="D2747" s="176"/>
      <c r="E2747" s="176"/>
      <c r="F2747" s="176"/>
      <c r="G2747" s="175"/>
      <c r="H2747" s="175"/>
      <c r="I2747" s="175"/>
      <c r="J2747" s="175"/>
      <c r="L2747" s="175"/>
      <c r="T2747" s="176"/>
      <c r="U2747" s="176"/>
      <c r="V2747" s="176"/>
      <c r="W2747" s="176"/>
      <c r="X2747" s="175"/>
      <c r="Y2747" s="175"/>
      <c r="Z2747" s="175"/>
      <c r="AA2747" s="175"/>
      <c r="AC2747" s="175"/>
      <c r="AL2747" s="106"/>
      <c r="AM2747" s="104"/>
      <c r="AN2747" s="104"/>
      <c r="AO2747" s="104"/>
      <c r="AP2747" s="104"/>
      <c r="AQ2747" s="104"/>
      <c r="AR2747" s="104"/>
      <c r="AS2747" s="104"/>
      <c r="AT2747" s="104"/>
      <c r="AU2747" s="104"/>
      <c r="AV2747" s="104"/>
    </row>
    <row r="2748" spans="3:48" x14ac:dyDescent="0.35">
      <c r="C2748" s="176"/>
      <c r="D2748" s="176"/>
      <c r="E2748" s="176"/>
      <c r="F2748" s="176"/>
      <c r="G2748" s="175"/>
      <c r="H2748" s="175"/>
      <c r="I2748" s="175"/>
      <c r="J2748" s="175"/>
      <c r="L2748" s="175"/>
      <c r="T2748" s="176"/>
      <c r="U2748" s="176"/>
      <c r="V2748" s="176"/>
      <c r="W2748" s="176"/>
      <c r="X2748" s="175"/>
      <c r="Y2748" s="175"/>
      <c r="Z2748" s="175"/>
      <c r="AA2748" s="175"/>
      <c r="AC2748" s="175"/>
      <c r="AL2748" s="106"/>
      <c r="AM2748" s="104"/>
      <c r="AN2748" s="104"/>
      <c r="AO2748" s="104"/>
      <c r="AP2748" s="104"/>
      <c r="AQ2748" s="104"/>
      <c r="AR2748" s="104"/>
      <c r="AS2748" s="104"/>
      <c r="AT2748" s="104"/>
      <c r="AU2748" s="104"/>
      <c r="AV2748" s="104"/>
    </row>
    <row r="2749" spans="3:48" x14ac:dyDescent="0.35">
      <c r="C2749" s="176"/>
      <c r="D2749" s="176"/>
      <c r="E2749" s="176"/>
      <c r="F2749" s="176"/>
      <c r="G2749" s="175"/>
      <c r="H2749" s="175"/>
      <c r="I2749" s="175"/>
      <c r="J2749" s="175"/>
      <c r="L2749" s="175"/>
      <c r="T2749" s="176"/>
      <c r="U2749" s="176"/>
      <c r="V2749" s="176"/>
      <c r="W2749" s="176"/>
      <c r="X2749" s="175"/>
      <c r="Y2749" s="175"/>
      <c r="Z2749" s="175"/>
      <c r="AA2749" s="175"/>
      <c r="AC2749" s="175"/>
      <c r="AL2749" s="106"/>
      <c r="AM2749" s="104"/>
      <c r="AN2749" s="104"/>
      <c r="AO2749" s="104"/>
      <c r="AP2749" s="104"/>
      <c r="AQ2749" s="104"/>
      <c r="AR2749" s="104"/>
      <c r="AS2749" s="104"/>
      <c r="AT2749" s="104"/>
      <c r="AU2749" s="104"/>
      <c r="AV2749" s="104"/>
    </row>
    <row r="2750" spans="3:48" x14ac:dyDescent="0.35">
      <c r="C2750" s="176"/>
      <c r="D2750" s="176"/>
      <c r="E2750" s="176"/>
      <c r="F2750" s="176"/>
      <c r="G2750" s="175"/>
      <c r="H2750" s="175"/>
      <c r="I2750" s="175"/>
      <c r="J2750" s="175"/>
      <c r="L2750" s="175"/>
      <c r="T2750" s="176"/>
      <c r="U2750" s="176"/>
      <c r="V2750" s="176"/>
      <c r="W2750" s="176"/>
      <c r="X2750" s="175"/>
      <c r="Y2750" s="175"/>
      <c r="Z2750" s="175"/>
      <c r="AA2750" s="175"/>
      <c r="AC2750" s="175"/>
      <c r="AL2750" s="106"/>
      <c r="AM2750" s="104"/>
      <c r="AN2750" s="104"/>
      <c r="AO2750" s="104"/>
      <c r="AP2750" s="104"/>
      <c r="AQ2750" s="104"/>
      <c r="AR2750" s="104"/>
      <c r="AS2750" s="104"/>
      <c r="AT2750" s="104"/>
      <c r="AU2750" s="104"/>
      <c r="AV2750" s="104"/>
    </row>
    <row r="2751" spans="3:48" x14ac:dyDescent="0.35">
      <c r="C2751" s="176"/>
      <c r="D2751" s="176"/>
      <c r="E2751" s="176"/>
      <c r="F2751" s="176"/>
      <c r="G2751" s="175"/>
      <c r="H2751" s="175"/>
      <c r="I2751" s="175"/>
      <c r="J2751" s="175"/>
      <c r="L2751" s="175"/>
      <c r="T2751" s="176"/>
      <c r="U2751" s="176"/>
      <c r="V2751" s="176"/>
      <c r="W2751" s="176"/>
      <c r="X2751" s="175"/>
      <c r="Y2751" s="175"/>
      <c r="Z2751" s="175"/>
      <c r="AA2751" s="175"/>
      <c r="AC2751" s="175"/>
      <c r="AL2751" s="106"/>
      <c r="AM2751" s="104"/>
      <c r="AN2751" s="104"/>
      <c r="AO2751" s="104"/>
      <c r="AP2751" s="104"/>
      <c r="AQ2751" s="104"/>
      <c r="AR2751" s="104"/>
      <c r="AS2751" s="104"/>
      <c r="AT2751" s="104"/>
      <c r="AU2751" s="104"/>
      <c r="AV2751" s="104"/>
    </row>
    <row r="2752" spans="3:48" x14ac:dyDescent="0.35">
      <c r="C2752" s="176"/>
      <c r="D2752" s="176"/>
      <c r="E2752" s="176"/>
      <c r="F2752" s="176"/>
      <c r="G2752" s="175"/>
      <c r="H2752" s="175"/>
      <c r="I2752" s="175"/>
      <c r="J2752" s="175"/>
      <c r="L2752" s="175"/>
      <c r="T2752" s="176"/>
      <c r="U2752" s="176"/>
      <c r="V2752" s="176"/>
      <c r="W2752" s="176"/>
      <c r="X2752" s="175"/>
      <c r="Y2752" s="175"/>
      <c r="Z2752" s="175"/>
      <c r="AA2752" s="175"/>
      <c r="AC2752" s="175"/>
      <c r="AL2752" s="106"/>
      <c r="AM2752" s="104"/>
      <c r="AN2752" s="104"/>
      <c r="AO2752" s="104"/>
      <c r="AP2752" s="104"/>
      <c r="AQ2752" s="104"/>
      <c r="AR2752" s="104"/>
      <c r="AS2752" s="104"/>
      <c r="AT2752" s="104"/>
      <c r="AU2752" s="104"/>
      <c r="AV2752" s="104"/>
    </row>
    <row r="2753" spans="3:48" x14ac:dyDescent="0.35">
      <c r="C2753" s="176"/>
      <c r="D2753" s="176"/>
      <c r="E2753" s="176"/>
      <c r="F2753" s="176"/>
      <c r="G2753" s="175"/>
      <c r="H2753" s="175"/>
      <c r="I2753" s="175"/>
      <c r="J2753" s="175"/>
      <c r="L2753" s="175"/>
      <c r="T2753" s="176"/>
      <c r="U2753" s="176"/>
      <c r="V2753" s="176"/>
      <c r="W2753" s="176"/>
      <c r="X2753" s="175"/>
      <c r="Y2753" s="175"/>
      <c r="Z2753" s="175"/>
      <c r="AA2753" s="175"/>
      <c r="AC2753" s="175"/>
      <c r="AL2753" s="106"/>
      <c r="AM2753" s="104"/>
      <c r="AN2753" s="104"/>
      <c r="AO2753" s="104"/>
      <c r="AP2753" s="104"/>
      <c r="AQ2753" s="104"/>
      <c r="AR2753" s="104"/>
      <c r="AS2753" s="104"/>
      <c r="AT2753" s="104"/>
      <c r="AU2753" s="104"/>
      <c r="AV2753" s="104"/>
    </row>
    <row r="2754" spans="3:48" x14ac:dyDescent="0.35">
      <c r="C2754" s="176"/>
      <c r="D2754" s="176"/>
      <c r="E2754" s="176"/>
      <c r="F2754" s="176"/>
      <c r="G2754" s="175"/>
      <c r="H2754" s="175"/>
      <c r="I2754" s="175"/>
      <c r="J2754" s="175"/>
      <c r="L2754" s="175"/>
      <c r="T2754" s="176"/>
      <c r="U2754" s="176"/>
      <c r="V2754" s="176"/>
      <c r="W2754" s="176"/>
      <c r="X2754" s="175"/>
      <c r="Y2754" s="175"/>
      <c r="Z2754" s="175"/>
      <c r="AA2754" s="175"/>
      <c r="AC2754" s="175"/>
      <c r="AL2754" s="106"/>
      <c r="AM2754" s="104"/>
      <c r="AN2754" s="104"/>
      <c r="AO2754" s="104"/>
      <c r="AP2754" s="104"/>
      <c r="AQ2754" s="104"/>
      <c r="AR2754" s="104"/>
      <c r="AS2754" s="104"/>
      <c r="AT2754" s="104"/>
      <c r="AU2754" s="104"/>
      <c r="AV2754" s="104"/>
    </row>
    <row r="2755" spans="3:48" x14ac:dyDescent="0.35">
      <c r="C2755" s="176"/>
      <c r="D2755" s="176"/>
      <c r="E2755" s="176"/>
      <c r="F2755" s="176"/>
      <c r="G2755" s="175"/>
      <c r="H2755" s="175"/>
      <c r="I2755" s="175"/>
      <c r="J2755" s="175"/>
      <c r="L2755" s="175"/>
      <c r="T2755" s="176"/>
      <c r="U2755" s="176"/>
      <c r="V2755" s="176"/>
      <c r="W2755" s="176"/>
      <c r="X2755" s="175"/>
      <c r="Y2755" s="175"/>
      <c r="Z2755" s="175"/>
      <c r="AA2755" s="175"/>
      <c r="AC2755" s="175"/>
      <c r="AL2755" s="106"/>
      <c r="AM2755" s="104"/>
      <c r="AN2755" s="104"/>
      <c r="AO2755" s="104"/>
      <c r="AP2755" s="104"/>
      <c r="AQ2755" s="104"/>
      <c r="AR2755" s="104"/>
      <c r="AS2755" s="104"/>
      <c r="AT2755" s="104"/>
      <c r="AU2755" s="104"/>
      <c r="AV2755" s="104"/>
    </row>
    <row r="2756" spans="3:48" x14ac:dyDescent="0.35">
      <c r="C2756" s="176"/>
      <c r="D2756" s="176"/>
      <c r="E2756" s="176"/>
      <c r="F2756" s="176"/>
      <c r="G2756" s="175"/>
      <c r="H2756" s="175"/>
      <c r="I2756" s="175"/>
      <c r="J2756" s="175"/>
      <c r="L2756" s="175"/>
      <c r="T2756" s="176"/>
      <c r="U2756" s="176"/>
      <c r="V2756" s="176"/>
      <c r="W2756" s="176"/>
      <c r="X2756" s="175"/>
      <c r="Y2756" s="175"/>
      <c r="Z2756" s="175"/>
      <c r="AA2756" s="175"/>
      <c r="AC2756" s="175"/>
      <c r="AL2756" s="106"/>
      <c r="AM2756" s="104"/>
      <c r="AN2756" s="104"/>
      <c r="AO2756" s="104"/>
      <c r="AP2756" s="104"/>
      <c r="AQ2756" s="104"/>
      <c r="AR2756" s="104"/>
      <c r="AS2756" s="104"/>
      <c r="AT2756" s="104"/>
      <c r="AU2756" s="104"/>
      <c r="AV2756" s="104"/>
    </row>
    <row r="2757" spans="3:48" x14ac:dyDescent="0.35">
      <c r="C2757" s="176"/>
      <c r="D2757" s="176"/>
      <c r="E2757" s="176"/>
      <c r="F2757" s="176"/>
      <c r="G2757" s="175"/>
      <c r="H2757" s="175"/>
      <c r="I2757" s="175"/>
      <c r="J2757" s="175"/>
      <c r="L2757" s="175"/>
      <c r="T2757" s="176"/>
      <c r="U2757" s="176"/>
      <c r="V2757" s="176"/>
      <c r="W2757" s="176"/>
      <c r="X2757" s="175"/>
      <c r="Y2757" s="175"/>
      <c r="Z2757" s="175"/>
      <c r="AA2757" s="175"/>
      <c r="AC2757" s="175"/>
      <c r="AL2757" s="106"/>
      <c r="AM2757" s="104"/>
      <c r="AN2757" s="104"/>
      <c r="AO2757" s="104"/>
      <c r="AP2757" s="104"/>
      <c r="AQ2757" s="104"/>
      <c r="AR2757" s="104"/>
      <c r="AS2757" s="104"/>
      <c r="AT2757" s="104"/>
      <c r="AU2757" s="104"/>
      <c r="AV2757" s="104"/>
    </row>
    <row r="2758" spans="3:48" x14ac:dyDescent="0.35">
      <c r="C2758" s="176"/>
      <c r="D2758" s="176"/>
      <c r="E2758" s="176"/>
      <c r="F2758" s="176"/>
      <c r="G2758" s="175"/>
      <c r="H2758" s="175"/>
      <c r="I2758" s="175"/>
      <c r="J2758" s="175"/>
      <c r="L2758" s="175"/>
      <c r="T2758" s="176"/>
      <c r="U2758" s="176"/>
      <c r="V2758" s="176"/>
      <c r="W2758" s="176"/>
      <c r="X2758" s="175"/>
      <c r="Y2758" s="175"/>
      <c r="Z2758" s="175"/>
      <c r="AA2758" s="175"/>
      <c r="AC2758" s="175"/>
      <c r="AL2758" s="106"/>
      <c r="AM2758" s="104"/>
      <c r="AN2758" s="104"/>
      <c r="AO2758" s="104"/>
      <c r="AP2758" s="104"/>
      <c r="AQ2758" s="104"/>
      <c r="AR2758" s="104"/>
      <c r="AS2758" s="104"/>
      <c r="AT2758" s="104"/>
      <c r="AU2758" s="104"/>
      <c r="AV2758" s="104"/>
    </row>
    <row r="2759" spans="3:48" x14ac:dyDescent="0.35">
      <c r="C2759" s="176"/>
      <c r="D2759" s="176"/>
      <c r="E2759" s="176"/>
      <c r="F2759" s="176"/>
      <c r="G2759" s="175"/>
      <c r="H2759" s="175"/>
      <c r="I2759" s="175"/>
      <c r="J2759" s="175"/>
      <c r="L2759" s="175"/>
      <c r="T2759" s="176"/>
      <c r="U2759" s="176"/>
      <c r="V2759" s="176"/>
      <c r="W2759" s="176"/>
      <c r="X2759" s="175"/>
      <c r="Y2759" s="175"/>
      <c r="Z2759" s="175"/>
      <c r="AA2759" s="175"/>
      <c r="AC2759" s="175"/>
      <c r="AL2759" s="106"/>
      <c r="AM2759" s="104"/>
      <c r="AN2759" s="104"/>
      <c r="AO2759" s="104"/>
      <c r="AP2759" s="104"/>
      <c r="AQ2759" s="104"/>
      <c r="AR2759" s="104"/>
      <c r="AS2759" s="104"/>
      <c r="AT2759" s="104"/>
      <c r="AU2759" s="104"/>
      <c r="AV2759" s="104"/>
    </row>
    <row r="2760" spans="3:48" x14ac:dyDescent="0.35">
      <c r="C2760" s="176"/>
      <c r="D2760" s="176"/>
      <c r="E2760" s="176"/>
      <c r="F2760" s="176"/>
      <c r="G2760" s="175"/>
      <c r="H2760" s="175"/>
      <c r="I2760" s="175"/>
      <c r="J2760" s="175"/>
      <c r="L2760" s="175"/>
      <c r="T2760" s="176"/>
      <c r="U2760" s="176"/>
      <c r="V2760" s="176"/>
      <c r="W2760" s="176"/>
      <c r="X2760" s="175"/>
      <c r="Y2760" s="175"/>
      <c r="Z2760" s="175"/>
      <c r="AA2760" s="175"/>
      <c r="AC2760" s="175"/>
      <c r="AL2760" s="106"/>
      <c r="AM2760" s="104"/>
      <c r="AN2760" s="104"/>
      <c r="AO2760" s="104"/>
      <c r="AP2760" s="104"/>
      <c r="AQ2760" s="104"/>
      <c r="AR2760" s="104"/>
      <c r="AS2760" s="104"/>
      <c r="AT2760" s="104"/>
      <c r="AU2760" s="104"/>
      <c r="AV2760" s="104"/>
    </row>
    <row r="2761" spans="3:48" x14ac:dyDescent="0.35">
      <c r="C2761" s="176"/>
      <c r="D2761" s="176"/>
      <c r="E2761" s="176"/>
      <c r="F2761" s="176"/>
      <c r="G2761" s="175"/>
      <c r="H2761" s="175"/>
      <c r="I2761" s="175"/>
      <c r="J2761" s="175"/>
      <c r="L2761" s="175"/>
      <c r="T2761" s="176"/>
      <c r="U2761" s="176"/>
      <c r="V2761" s="176"/>
      <c r="W2761" s="176"/>
      <c r="X2761" s="175"/>
      <c r="Y2761" s="175"/>
      <c r="Z2761" s="175"/>
      <c r="AA2761" s="175"/>
      <c r="AC2761" s="175"/>
      <c r="AL2761" s="106"/>
      <c r="AM2761" s="104"/>
      <c r="AN2761" s="104"/>
      <c r="AO2761" s="104"/>
      <c r="AP2761" s="104"/>
      <c r="AQ2761" s="104"/>
      <c r="AR2761" s="104"/>
      <c r="AS2761" s="104"/>
      <c r="AT2761" s="104"/>
      <c r="AU2761" s="104"/>
      <c r="AV2761" s="104"/>
    </row>
    <row r="2762" spans="3:48" x14ac:dyDescent="0.35">
      <c r="C2762" s="176"/>
      <c r="D2762" s="176"/>
      <c r="E2762" s="176"/>
      <c r="F2762" s="176"/>
      <c r="G2762" s="175"/>
      <c r="H2762" s="175"/>
      <c r="I2762" s="175"/>
      <c r="J2762" s="175"/>
      <c r="L2762" s="175"/>
      <c r="T2762" s="176"/>
      <c r="U2762" s="176"/>
      <c r="V2762" s="176"/>
      <c r="W2762" s="176"/>
      <c r="X2762" s="175"/>
      <c r="Y2762" s="175"/>
      <c r="Z2762" s="175"/>
      <c r="AA2762" s="175"/>
      <c r="AC2762" s="175"/>
      <c r="AL2762" s="106"/>
      <c r="AM2762" s="104"/>
      <c r="AN2762" s="104"/>
      <c r="AO2762" s="104"/>
      <c r="AP2762" s="104"/>
      <c r="AQ2762" s="104"/>
      <c r="AR2762" s="104"/>
      <c r="AS2762" s="104"/>
      <c r="AT2762" s="104"/>
      <c r="AU2762" s="104"/>
      <c r="AV2762" s="104"/>
    </row>
    <row r="2763" spans="3:48" x14ac:dyDescent="0.35">
      <c r="C2763" s="176"/>
      <c r="D2763" s="176"/>
      <c r="E2763" s="176"/>
      <c r="F2763" s="176"/>
      <c r="G2763" s="175"/>
      <c r="H2763" s="175"/>
      <c r="I2763" s="175"/>
      <c r="J2763" s="175"/>
      <c r="L2763" s="175"/>
      <c r="T2763" s="176"/>
      <c r="U2763" s="176"/>
      <c r="V2763" s="176"/>
      <c r="W2763" s="176"/>
      <c r="X2763" s="175"/>
      <c r="Y2763" s="175"/>
      <c r="Z2763" s="175"/>
      <c r="AA2763" s="175"/>
      <c r="AC2763" s="175"/>
      <c r="AL2763" s="106"/>
      <c r="AM2763" s="104"/>
      <c r="AN2763" s="104"/>
      <c r="AO2763" s="104"/>
      <c r="AP2763" s="104"/>
      <c r="AQ2763" s="104"/>
      <c r="AR2763" s="104"/>
      <c r="AS2763" s="104"/>
      <c r="AT2763" s="104"/>
      <c r="AU2763" s="104"/>
      <c r="AV2763" s="104"/>
    </row>
    <row r="2764" spans="3:48" x14ac:dyDescent="0.35">
      <c r="C2764" s="176"/>
      <c r="D2764" s="176"/>
      <c r="E2764" s="176"/>
      <c r="F2764" s="176"/>
      <c r="G2764" s="175"/>
      <c r="H2764" s="175"/>
      <c r="I2764" s="175"/>
      <c r="J2764" s="175"/>
      <c r="L2764" s="175"/>
      <c r="T2764" s="176"/>
      <c r="U2764" s="176"/>
      <c r="V2764" s="176"/>
      <c r="W2764" s="176"/>
      <c r="X2764" s="175"/>
      <c r="Y2764" s="175"/>
      <c r="Z2764" s="175"/>
      <c r="AA2764" s="175"/>
      <c r="AC2764" s="175"/>
      <c r="AL2764" s="106"/>
      <c r="AM2764" s="104"/>
      <c r="AN2764" s="104"/>
      <c r="AO2764" s="104"/>
      <c r="AP2764" s="104"/>
      <c r="AQ2764" s="104"/>
      <c r="AR2764" s="104"/>
      <c r="AS2764" s="104"/>
      <c r="AT2764" s="104"/>
      <c r="AU2764" s="104"/>
      <c r="AV2764" s="104"/>
    </row>
    <row r="2765" spans="3:48" x14ac:dyDescent="0.35">
      <c r="C2765" s="176"/>
      <c r="D2765" s="176"/>
      <c r="E2765" s="176"/>
      <c r="F2765" s="176"/>
      <c r="G2765" s="175"/>
      <c r="H2765" s="175"/>
      <c r="I2765" s="175"/>
      <c r="J2765" s="175"/>
      <c r="L2765" s="175"/>
      <c r="T2765" s="176"/>
      <c r="U2765" s="176"/>
      <c r="V2765" s="176"/>
      <c r="W2765" s="176"/>
      <c r="X2765" s="175"/>
      <c r="Y2765" s="175"/>
      <c r="Z2765" s="175"/>
      <c r="AA2765" s="175"/>
      <c r="AC2765" s="175"/>
      <c r="AL2765" s="106"/>
      <c r="AM2765" s="104"/>
      <c r="AN2765" s="104"/>
      <c r="AO2765" s="104"/>
      <c r="AP2765" s="104"/>
      <c r="AQ2765" s="104"/>
      <c r="AR2765" s="104"/>
      <c r="AS2765" s="104"/>
      <c r="AT2765" s="104"/>
      <c r="AU2765" s="104"/>
      <c r="AV2765" s="104"/>
    </row>
    <row r="2766" spans="3:48" x14ac:dyDescent="0.35">
      <c r="C2766" s="176"/>
      <c r="D2766" s="176"/>
      <c r="E2766" s="176"/>
      <c r="F2766" s="176"/>
      <c r="G2766" s="175"/>
      <c r="H2766" s="175"/>
      <c r="I2766" s="175"/>
      <c r="J2766" s="175"/>
      <c r="L2766" s="175"/>
      <c r="T2766" s="176"/>
      <c r="U2766" s="176"/>
      <c r="V2766" s="176"/>
      <c r="W2766" s="176"/>
      <c r="X2766" s="175"/>
      <c r="Y2766" s="175"/>
      <c r="Z2766" s="175"/>
      <c r="AA2766" s="175"/>
      <c r="AC2766" s="175"/>
      <c r="AL2766" s="106"/>
      <c r="AM2766" s="104"/>
      <c r="AN2766" s="104"/>
      <c r="AO2766" s="104"/>
      <c r="AP2766" s="104"/>
      <c r="AQ2766" s="104"/>
      <c r="AR2766" s="104"/>
      <c r="AS2766" s="104"/>
      <c r="AT2766" s="104"/>
      <c r="AU2766" s="104"/>
      <c r="AV2766" s="104"/>
    </row>
    <row r="2767" spans="3:48" x14ac:dyDescent="0.35">
      <c r="C2767" s="176"/>
      <c r="D2767" s="176"/>
      <c r="E2767" s="176"/>
      <c r="F2767" s="176"/>
      <c r="G2767" s="175"/>
      <c r="H2767" s="175"/>
      <c r="I2767" s="175"/>
      <c r="J2767" s="175"/>
      <c r="L2767" s="175"/>
      <c r="T2767" s="176"/>
      <c r="U2767" s="176"/>
      <c r="V2767" s="176"/>
      <c r="W2767" s="176"/>
      <c r="X2767" s="175"/>
      <c r="Y2767" s="175"/>
      <c r="Z2767" s="175"/>
      <c r="AA2767" s="175"/>
      <c r="AC2767" s="175"/>
      <c r="AL2767" s="106"/>
      <c r="AM2767" s="104"/>
      <c r="AN2767" s="104"/>
      <c r="AO2767" s="104"/>
      <c r="AP2767" s="104"/>
      <c r="AQ2767" s="104"/>
      <c r="AR2767" s="104"/>
      <c r="AS2767" s="104"/>
      <c r="AT2767" s="104"/>
      <c r="AU2767" s="104"/>
      <c r="AV2767" s="104"/>
    </row>
    <row r="2768" spans="3:48" x14ac:dyDescent="0.35">
      <c r="C2768" s="176"/>
      <c r="D2768" s="176"/>
      <c r="E2768" s="176"/>
      <c r="F2768" s="176"/>
      <c r="G2768" s="175"/>
      <c r="H2768" s="175"/>
      <c r="I2768" s="175"/>
      <c r="J2768" s="175"/>
      <c r="L2768" s="175"/>
      <c r="T2768" s="176"/>
      <c r="U2768" s="176"/>
      <c r="V2768" s="176"/>
      <c r="W2768" s="176"/>
      <c r="X2768" s="175"/>
      <c r="Y2768" s="175"/>
      <c r="Z2768" s="175"/>
      <c r="AA2768" s="175"/>
      <c r="AC2768" s="175"/>
      <c r="AL2768" s="106"/>
      <c r="AM2768" s="104"/>
      <c r="AN2768" s="104"/>
      <c r="AO2768" s="104"/>
      <c r="AP2768" s="104"/>
      <c r="AQ2768" s="104"/>
      <c r="AR2768" s="104"/>
      <c r="AS2768" s="104"/>
      <c r="AT2768" s="104"/>
      <c r="AU2768" s="104"/>
      <c r="AV2768" s="104"/>
    </row>
    <row r="2769" spans="3:48" x14ac:dyDescent="0.35">
      <c r="C2769" s="176"/>
      <c r="D2769" s="176"/>
      <c r="E2769" s="176"/>
      <c r="F2769" s="176"/>
      <c r="G2769" s="175"/>
      <c r="H2769" s="175"/>
      <c r="I2769" s="175"/>
      <c r="J2769" s="175"/>
      <c r="L2769" s="175"/>
      <c r="T2769" s="176"/>
      <c r="U2769" s="176"/>
      <c r="V2769" s="176"/>
      <c r="W2769" s="176"/>
      <c r="X2769" s="175"/>
      <c r="Y2769" s="175"/>
      <c r="Z2769" s="175"/>
      <c r="AA2769" s="175"/>
      <c r="AC2769" s="175"/>
      <c r="AL2769" s="106"/>
      <c r="AM2769" s="104"/>
      <c r="AN2769" s="104"/>
      <c r="AO2769" s="104"/>
      <c r="AP2769" s="104"/>
      <c r="AQ2769" s="104"/>
      <c r="AR2769" s="104"/>
      <c r="AS2769" s="104"/>
      <c r="AT2769" s="104"/>
      <c r="AU2769" s="104"/>
      <c r="AV2769" s="104"/>
    </row>
    <row r="2770" spans="3:48" x14ac:dyDescent="0.35">
      <c r="C2770" s="176"/>
      <c r="D2770" s="176"/>
      <c r="E2770" s="176"/>
      <c r="F2770" s="176"/>
      <c r="G2770" s="175"/>
      <c r="H2770" s="175"/>
      <c r="I2770" s="175"/>
      <c r="J2770" s="175"/>
      <c r="L2770" s="175"/>
      <c r="T2770" s="176"/>
      <c r="U2770" s="176"/>
      <c r="V2770" s="176"/>
      <c r="W2770" s="176"/>
      <c r="X2770" s="175"/>
      <c r="Y2770" s="175"/>
      <c r="Z2770" s="175"/>
      <c r="AA2770" s="175"/>
      <c r="AC2770" s="175"/>
      <c r="AL2770" s="106"/>
      <c r="AM2770" s="104"/>
      <c r="AN2770" s="104"/>
      <c r="AO2770" s="104"/>
      <c r="AP2770" s="104"/>
      <c r="AQ2770" s="104"/>
      <c r="AR2770" s="104"/>
      <c r="AS2770" s="104"/>
      <c r="AT2770" s="104"/>
      <c r="AU2770" s="104"/>
      <c r="AV2770" s="104"/>
    </row>
    <row r="2771" spans="3:48" x14ac:dyDescent="0.35">
      <c r="C2771" s="176"/>
      <c r="D2771" s="176"/>
      <c r="E2771" s="176"/>
      <c r="F2771" s="176"/>
      <c r="G2771" s="175"/>
      <c r="H2771" s="175"/>
      <c r="I2771" s="175"/>
      <c r="J2771" s="175"/>
      <c r="L2771" s="175"/>
      <c r="T2771" s="176"/>
      <c r="U2771" s="176"/>
      <c r="V2771" s="176"/>
      <c r="W2771" s="176"/>
      <c r="X2771" s="175"/>
      <c r="Y2771" s="175"/>
      <c r="Z2771" s="175"/>
      <c r="AA2771" s="175"/>
      <c r="AC2771" s="175"/>
      <c r="AL2771" s="106"/>
      <c r="AM2771" s="104"/>
      <c r="AN2771" s="104"/>
      <c r="AO2771" s="104"/>
      <c r="AP2771" s="104"/>
      <c r="AQ2771" s="104"/>
      <c r="AR2771" s="104"/>
      <c r="AS2771" s="104"/>
      <c r="AT2771" s="104"/>
      <c r="AU2771" s="104"/>
      <c r="AV2771" s="104"/>
    </row>
    <row r="2772" spans="3:48" x14ac:dyDescent="0.35">
      <c r="C2772" s="176"/>
      <c r="D2772" s="176"/>
      <c r="E2772" s="176"/>
      <c r="F2772" s="176"/>
      <c r="G2772" s="175"/>
      <c r="H2772" s="175"/>
      <c r="I2772" s="175"/>
      <c r="J2772" s="175"/>
      <c r="L2772" s="175"/>
      <c r="T2772" s="176"/>
      <c r="U2772" s="176"/>
      <c r="V2772" s="176"/>
      <c r="W2772" s="176"/>
      <c r="X2772" s="175"/>
      <c r="Y2772" s="175"/>
      <c r="Z2772" s="175"/>
      <c r="AA2772" s="175"/>
      <c r="AC2772" s="175"/>
      <c r="AL2772" s="106"/>
      <c r="AM2772" s="104"/>
      <c r="AN2772" s="104"/>
      <c r="AO2772" s="104"/>
      <c r="AP2772" s="104"/>
      <c r="AQ2772" s="104"/>
      <c r="AR2772" s="104"/>
      <c r="AS2772" s="104"/>
      <c r="AT2772" s="104"/>
      <c r="AU2772" s="104"/>
      <c r="AV2772" s="104"/>
    </row>
    <row r="2773" spans="3:48" x14ac:dyDescent="0.35">
      <c r="C2773" s="176"/>
      <c r="D2773" s="176"/>
      <c r="E2773" s="176"/>
      <c r="F2773" s="176"/>
      <c r="G2773" s="175"/>
      <c r="H2773" s="175"/>
      <c r="I2773" s="175"/>
      <c r="J2773" s="175"/>
      <c r="L2773" s="175"/>
      <c r="T2773" s="176"/>
      <c r="U2773" s="176"/>
      <c r="V2773" s="176"/>
      <c r="W2773" s="176"/>
      <c r="X2773" s="175"/>
      <c r="Y2773" s="175"/>
      <c r="Z2773" s="175"/>
      <c r="AA2773" s="175"/>
      <c r="AC2773" s="175"/>
      <c r="AL2773" s="106"/>
      <c r="AM2773" s="104"/>
      <c r="AN2773" s="104"/>
      <c r="AO2773" s="104"/>
      <c r="AP2773" s="104"/>
      <c r="AQ2773" s="104"/>
      <c r="AR2773" s="104"/>
      <c r="AS2773" s="104"/>
      <c r="AT2773" s="104"/>
      <c r="AU2773" s="104"/>
      <c r="AV2773" s="104"/>
    </row>
    <row r="2774" spans="3:48" x14ac:dyDescent="0.35">
      <c r="C2774" s="176"/>
      <c r="D2774" s="176"/>
      <c r="E2774" s="176"/>
      <c r="F2774" s="176"/>
      <c r="G2774" s="175"/>
      <c r="H2774" s="175"/>
      <c r="I2774" s="175"/>
      <c r="J2774" s="175"/>
      <c r="L2774" s="175"/>
      <c r="T2774" s="176"/>
      <c r="U2774" s="176"/>
      <c r="V2774" s="176"/>
      <c r="W2774" s="176"/>
      <c r="X2774" s="175"/>
      <c r="Y2774" s="175"/>
      <c r="Z2774" s="175"/>
      <c r="AA2774" s="175"/>
      <c r="AC2774" s="175"/>
      <c r="AL2774" s="106"/>
      <c r="AM2774" s="104"/>
      <c r="AN2774" s="104"/>
      <c r="AO2774" s="104"/>
      <c r="AP2774" s="104"/>
      <c r="AQ2774" s="104"/>
      <c r="AR2774" s="104"/>
      <c r="AS2774" s="104"/>
      <c r="AT2774" s="104"/>
      <c r="AU2774" s="104"/>
      <c r="AV2774" s="104"/>
    </row>
    <row r="2775" spans="3:48" x14ac:dyDescent="0.35">
      <c r="C2775" s="176"/>
      <c r="D2775" s="176"/>
      <c r="E2775" s="176"/>
      <c r="F2775" s="176"/>
      <c r="G2775" s="175"/>
      <c r="H2775" s="175"/>
      <c r="I2775" s="175"/>
      <c r="J2775" s="175"/>
      <c r="L2775" s="175"/>
      <c r="T2775" s="176"/>
      <c r="U2775" s="176"/>
      <c r="V2775" s="176"/>
      <c r="W2775" s="176"/>
      <c r="X2775" s="175"/>
      <c r="Y2775" s="175"/>
      <c r="Z2775" s="175"/>
      <c r="AA2775" s="175"/>
      <c r="AC2775" s="175"/>
      <c r="AL2775" s="106"/>
      <c r="AM2775" s="104"/>
      <c r="AN2775" s="104"/>
      <c r="AO2775" s="104"/>
      <c r="AP2775" s="104"/>
      <c r="AQ2775" s="104"/>
      <c r="AR2775" s="104"/>
      <c r="AS2775" s="104"/>
      <c r="AT2775" s="104"/>
      <c r="AU2775" s="104"/>
      <c r="AV2775" s="104"/>
    </row>
    <row r="2776" spans="3:48" x14ac:dyDescent="0.35">
      <c r="C2776" s="176"/>
      <c r="D2776" s="176"/>
      <c r="E2776" s="176"/>
      <c r="F2776" s="176"/>
      <c r="G2776" s="175"/>
      <c r="H2776" s="175"/>
      <c r="I2776" s="175"/>
      <c r="J2776" s="175"/>
      <c r="L2776" s="175"/>
      <c r="T2776" s="176"/>
      <c r="U2776" s="176"/>
      <c r="V2776" s="176"/>
      <c r="W2776" s="176"/>
      <c r="X2776" s="175"/>
      <c r="Y2776" s="175"/>
      <c r="Z2776" s="175"/>
      <c r="AA2776" s="175"/>
      <c r="AC2776" s="175"/>
      <c r="AL2776" s="106"/>
      <c r="AM2776" s="104"/>
      <c r="AN2776" s="104"/>
      <c r="AO2776" s="104"/>
      <c r="AP2776" s="104"/>
      <c r="AQ2776" s="104"/>
      <c r="AR2776" s="104"/>
      <c r="AS2776" s="104"/>
      <c r="AT2776" s="104"/>
      <c r="AU2776" s="104"/>
      <c r="AV2776" s="104"/>
    </row>
    <row r="2777" spans="3:48" x14ac:dyDescent="0.35">
      <c r="C2777" s="176"/>
      <c r="D2777" s="176"/>
      <c r="E2777" s="176"/>
      <c r="F2777" s="176"/>
      <c r="G2777" s="175"/>
      <c r="H2777" s="175"/>
      <c r="I2777" s="175"/>
      <c r="J2777" s="175"/>
      <c r="L2777" s="175"/>
      <c r="T2777" s="176"/>
      <c r="U2777" s="176"/>
      <c r="V2777" s="176"/>
      <c r="W2777" s="176"/>
      <c r="X2777" s="175"/>
      <c r="Y2777" s="175"/>
      <c r="Z2777" s="175"/>
      <c r="AA2777" s="175"/>
      <c r="AC2777" s="175"/>
      <c r="AL2777" s="106"/>
      <c r="AM2777" s="104"/>
      <c r="AN2777" s="104"/>
      <c r="AO2777" s="104"/>
      <c r="AP2777" s="104"/>
      <c r="AQ2777" s="104"/>
      <c r="AR2777" s="104"/>
      <c r="AS2777" s="104"/>
      <c r="AT2777" s="104"/>
      <c r="AU2777" s="104"/>
      <c r="AV2777" s="104"/>
    </row>
    <row r="2778" spans="3:48" x14ac:dyDescent="0.35">
      <c r="C2778" s="176"/>
      <c r="D2778" s="176"/>
      <c r="E2778" s="176"/>
      <c r="F2778" s="176"/>
      <c r="G2778" s="175"/>
      <c r="H2778" s="175"/>
      <c r="I2778" s="175"/>
      <c r="J2778" s="175"/>
      <c r="L2778" s="175"/>
      <c r="T2778" s="176"/>
      <c r="U2778" s="176"/>
      <c r="V2778" s="176"/>
      <c r="W2778" s="176"/>
      <c r="X2778" s="175"/>
      <c r="Y2778" s="175"/>
      <c r="Z2778" s="175"/>
      <c r="AA2778" s="175"/>
      <c r="AC2778" s="175"/>
      <c r="AL2778" s="106"/>
      <c r="AM2778" s="104"/>
      <c r="AN2778" s="104"/>
      <c r="AO2778" s="104"/>
      <c r="AP2778" s="104"/>
      <c r="AQ2778" s="104"/>
      <c r="AR2778" s="104"/>
      <c r="AS2778" s="104"/>
      <c r="AT2778" s="104"/>
      <c r="AU2778" s="104"/>
      <c r="AV2778" s="104"/>
    </row>
    <row r="2779" spans="3:48" x14ac:dyDescent="0.35">
      <c r="C2779" s="176"/>
      <c r="D2779" s="176"/>
      <c r="E2779" s="176"/>
      <c r="F2779" s="176"/>
      <c r="G2779" s="175"/>
      <c r="H2779" s="175"/>
      <c r="I2779" s="175"/>
      <c r="J2779" s="175"/>
      <c r="L2779" s="175"/>
      <c r="T2779" s="176"/>
      <c r="U2779" s="176"/>
      <c r="V2779" s="176"/>
      <c r="W2779" s="176"/>
      <c r="X2779" s="175"/>
      <c r="Y2779" s="175"/>
      <c r="Z2779" s="175"/>
      <c r="AA2779" s="175"/>
      <c r="AC2779" s="175"/>
      <c r="AL2779" s="106"/>
      <c r="AM2779" s="104"/>
      <c r="AN2779" s="104"/>
      <c r="AO2779" s="104"/>
      <c r="AP2779" s="104"/>
      <c r="AQ2779" s="104"/>
      <c r="AR2779" s="104"/>
      <c r="AS2779" s="104"/>
      <c r="AT2779" s="104"/>
      <c r="AU2779" s="104"/>
      <c r="AV2779" s="104"/>
    </row>
    <row r="2780" spans="3:48" x14ac:dyDescent="0.35">
      <c r="C2780" s="176"/>
      <c r="D2780" s="176"/>
      <c r="E2780" s="176"/>
      <c r="F2780" s="176"/>
      <c r="G2780" s="175"/>
      <c r="H2780" s="175"/>
      <c r="I2780" s="175"/>
      <c r="J2780" s="175"/>
      <c r="L2780" s="175"/>
      <c r="T2780" s="176"/>
      <c r="U2780" s="176"/>
      <c r="V2780" s="176"/>
      <c r="W2780" s="176"/>
      <c r="X2780" s="175"/>
      <c r="Y2780" s="175"/>
      <c r="Z2780" s="175"/>
      <c r="AA2780" s="175"/>
      <c r="AC2780" s="175"/>
      <c r="AL2780" s="106"/>
      <c r="AM2780" s="104"/>
      <c r="AN2780" s="104"/>
      <c r="AO2780" s="104"/>
      <c r="AP2780" s="104"/>
      <c r="AQ2780" s="104"/>
      <c r="AR2780" s="104"/>
      <c r="AS2780" s="104"/>
      <c r="AT2780" s="104"/>
      <c r="AU2780" s="104"/>
      <c r="AV2780" s="104"/>
    </row>
    <row r="2781" spans="3:48" x14ac:dyDescent="0.35">
      <c r="C2781" s="176"/>
      <c r="D2781" s="176"/>
      <c r="E2781" s="176"/>
      <c r="F2781" s="176"/>
      <c r="G2781" s="175"/>
      <c r="H2781" s="175"/>
      <c r="I2781" s="175"/>
      <c r="J2781" s="175"/>
      <c r="L2781" s="175"/>
      <c r="T2781" s="176"/>
      <c r="U2781" s="176"/>
      <c r="V2781" s="176"/>
      <c r="W2781" s="176"/>
      <c r="X2781" s="175"/>
      <c r="Y2781" s="175"/>
      <c r="Z2781" s="175"/>
      <c r="AA2781" s="175"/>
      <c r="AC2781" s="175"/>
      <c r="AL2781" s="106"/>
      <c r="AM2781" s="104"/>
      <c r="AN2781" s="104"/>
      <c r="AO2781" s="104"/>
      <c r="AP2781" s="104"/>
      <c r="AQ2781" s="104"/>
      <c r="AR2781" s="104"/>
      <c r="AS2781" s="104"/>
      <c r="AT2781" s="104"/>
      <c r="AU2781" s="104"/>
      <c r="AV2781" s="104"/>
    </row>
    <row r="2782" spans="3:48" x14ac:dyDescent="0.35">
      <c r="C2782" s="176"/>
      <c r="D2782" s="176"/>
      <c r="E2782" s="176"/>
      <c r="F2782" s="176"/>
      <c r="G2782" s="175"/>
      <c r="H2782" s="175"/>
      <c r="I2782" s="175"/>
      <c r="J2782" s="175"/>
      <c r="L2782" s="175"/>
      <c r="T2782" s="176"/>
      <c r="U2782" s="176"/>
      <c r="V2782" s="176"/>
      <c r="W2782" s="176"/>
      <c r="X2782" s="175"/>
      <c r="Y2782" s="175"/>
      <c r="Z2782" s="175"/>
      <c r="AA2782" s="175"/>
      <c r="AC2782" s="175"/>
      <c r="AL2782" s="106"/>
      <c r="AM2782" s="104"/>
      <c r="AN2782" s="104"/>
      <c r="AO2782" s="104"/>
      <c r="AP2782" s="104"/>
      <c r="AQ2782" s="104"/>
      <c r="AR2782" s="104"/>
      <c r="AS2782" s="104"/>
      <c r="AT2782" s="104"/>
      <c r="AU2782" s="104"/>
      <c r="AV2782" s="104"/>
    </row>
    <row r="2783" spans="3:48" x14ac:dyDescent="0.35">
      <c r="C2783" s="176"/>
      <c r="D2783" s="176"/>
      <c r="E2783" s="176"/>
      <c r="F2783" s="176"/>
      <c r="G2783" s="175"/>
      <c r="H2783" s="175"/>
      <c r="I2783" s="175"/>
      <c r="J2783" s="175"/>
      <c r="L2783" s="175"/>
      <c r="T2783" s="176"/>
      <c r="U2783" s="176"/>
      <c r="V2783" s="176"/>
      <c r="W2783" s="176"/>
      <c r="X2783" s="175"/>
      <c r="Y2783" s="175"/>
      <c r="Z2783" s="175"/>
      <c r="AA2783" s="175"/>
      <c r="AC2783" s="175"/>
      <c r="AL2783" s="106"/>
      <c r="AM2783" s="104"/>
      <c r="AN2783" s="104"/>
      <c r="AO2783" s="104"/>
      <c r="AP2783" s="104"/>
      <c r="AQ2783" s="104"/>
      <c r="AR2783" s="104"/>
      <c r="AS2783" s="104"/>
      <c r="AT2783" s="104"/>
      <c r="AU2783" s="104"/>
      <c r="AV2783" s="104"/>
    </row>
    <row r="2784" spans="3:48" x14ac:dyDescent="0.35">
      <c r="C2784" s="176"/>
      <c r="D2784" s="176"/>
      <c r="E2784" s="176"/>
      <c r="F2784" s="176"/>
      <c r="G2784" s="175"/>
      <c r="H2784" s="175"/>
      <c r="I2784" s="175"/>
      <c r="J2784" s="175"/>
      <c r="L2784" s="175"/>
      <c r="T2784" s="176"/>
      <c r="U2784" s="176"/>
      <c r="V2784" s="176"/>
      <c r="W2784" s="176"/>
      <c r="X2784" s="175"/>
      <c r="Y2784" s="175"/>
      <c r="Z2784" s="175"/>
      <c r="AA2784" s="175"/>
      <c r="AC2784" s="175"/>
      <c r="AL2784" s="106"/>
      <c r="AM2784" s="104"/>
      <c r="AN2784" s="104"/>
      <c r="AO2784" s="104"/>
      <c r="AP2784" s="104"/>
      <c r="AQ2784" s="104"/>
      <c r="AR2784" s="104"/>
      <c r="AS2784" s="104"/>
      <c r="AT2784" s="104"/>
      <c r="AU2784" s="104"/>
      <c r="AV2784" s="104"/>
    </row>
    <row r="2785" spans="3:48" x14ac:dyDescent="0.35">
      <c r="C2785" s="176"/>
      <c r="D2785" s="176"/>
      <c r="E2785" s="176"/>
      <c r="F2785" s="176"/>
      <c r="G2785" s="175"/>
      <c r="H2785" s="175"/>
      <c r="I2785" s="175"/>
      <c r="J2785" s="175"/>
      <c r="L2785" s="175"/>
      <c r="T2785" s="176"/>
      <c r="U2785" s="176"/>
      <c r="V2785" s="176"/>
      <c r="W2785" s="176"/>
      <c r="X2785" s="175"/>
      <c r="Y2785" s="175"/>
      <c r="Z2785" s="175"/>
      <c r="AA2785" s="175"/>
      <c r="AC2785" s="175"/>
      <c r="AL2785" s="106"/>
      <c r="AM2785" s="104"/>
      <c r="AN2785" s="104"/>
      <c r="AO2785" s="104"/>
      <c r="AP2785" s="104"/>
      <c r="AQ2785" s="104"/>
      <c r="AR2785" s="104"/>
      <c r="AS2785" s="104"/>
      <c r="AT2785" s="104"/>
      <c r="AU2785" s="104"/>
      <c r="AV2785" s="104"/>
    </row>
    <row r="2786" spans="3:48" x14ac:dyDescent="0.35">
      <c r="C2786" s="176"/>
      <c r="D2786" s="176"/>
      <c r="E2786" s="176"/>
      <c r="F2786" s="176"/>
      <c r="G2786" s="175"/>
      <c r="H2786" s="175"/>
      <c r="I2786" s="175"/>
      <c r="J2786" s="175"/>
      <c r="L2786" s="175"/>
      <c r="T2786" s="176"/>
      <c r="U2786" s="176"/>
      <c r="V2786" s="176"/>
      <c r="W2786" s="176"/>
      <c r="X2786" s="175"/>
      <c r="Y2786" s="175"/>
      <c r="Z2786" s="175"/>
      <c r="AA2786" s="175"/>
      <c r="AC2786" s="175"/>
      <c r="AL2786" s="106"/>
      <c r="AM2786" s="104"/>
      <c r="AN2786" s="104"/>
      <c r="AO2786" s="104"/>
      <c r="AP2786" s="104"/>
      <c r="AQ2786" s="104"/>
      <c r="AR2786" s="104"/>
      <c r="AS2786" s="104"/>
      <c r="AT2786" s="104"/>
      <c r="AU2786" s="104"/>
      <c r="AV2786" s="104"/>
    </row>
    <row r="2787" spans="3:48" x14ac:dyDescent="0.35">
      <c r="C2787" s="176"/>
      <c r="D2787" s="176"/>
      <c r="E2787" s="176"/>
      <c r="F2787" s="176"/>
      <c r="G2787" s="175"/>
      <c r="H2787" s="175"/>
      <c r="I2787" s="175"/>
      <c r="J2787" s="175"/>
      <c r="L2787" s="175"/>
      <c r="T2787" s="176"/>
      <c r="U2787" s="176"/>
      <c r="V2787" s="176"/>
      <c r="W2787" s="176"/>
      <c r="X2787" s="175"/>
      <c r="Y2787" s="175"/>
      <c r="Z2787" s="175"/>
      <c r="AA2787" s="175"/>
      <c r="AC2787" s="175"/>
      <c r="AL2787" s="106"/>
      <c r="AM2787" s="104"/>
      <c r="AN2787" s="104"/>
      <c r="AO2787" s="104"/>
      <c r="AP2787" s="104"/>
      <c r="AQ2787" s="104"/>
      <c r="AR2787" s="104"/>
      <c r="AS2787" s="104"/>
      <c r="AT2787" s="104"/>
      <c r="AU2787" s="104"/>
      <c r="AV2787" s="104"/>
    </row>
    <row r="2788" spans="3:48" x14ac:dyDescent="0.35">
      <c r="C2788" s="176"/>
      <c r="D2788" s="176"/>
      <c r="E2788" s="176"/>
      <c r="F2788" s="176"/>
      <c r="G2788" s="175"/>
      <c r="H2788" s="175"/>
      <c r="I2788" s="175"/>
      <c r="J2788" s="175"/>
      <c r="L2788" s="175"/>
      <c r="T2788" s="176"/>
      <c r="U2788" s="176"/>
      <c r="V2788" s="176"/>
      <c r="W2788" s="176"/>
      <c r="X2788" s="175"/>
      <c r="Y2788" s="175"/>
      <c r="Z2788" s="175"/>
      <c r="AA2788" s="175"/>
      <c r="AC2788" s="175"/>
      <c r="AL2788" s="106"/>
      <c r="AM2788" s="104"/>
      <c r="AN2788" s="104"/>
      <c r="AO2788" s="104"/>
      <c r="AP2788" s="104"/>
      <c r="AQ2788" s="104"/>
      <c r="AR2788" s="104"/>
      <c r="AS2788" s="104"/>
      <c r="AT2788" s="104"/>
      <c r="AU2788" s="104"/>
      <c r="AV2788" s="104"/>
    </row>
    <row r="2789" spans="3:48" x14ac:dyDescent="0.35">
      <c r="C2789" s="176"/>
      <c r="D2789" s="176"/>
      <c r="E2789" s="176"/>
      <c r="F2789" s="176"/>
      <c r="G2789" s="175"/>
      <c r="H2789" s="175"/>
      <c r="I2789" s="175"/>
      <c r="J2789" s="175"/>
      <c r="L2789" s="175"/>
      <c r="T2789" s="176"/>
      <c r="U2789" s="176"/>
      <c r="V2789" s="176"/>
      <c r="W2789" s="176"/>
      <c r="X2789" s="175"/>
      <c r="Y2789" s="175"/>
      <c r="Z2789" s="175"/>
      <c r="AA2789" s="175"/>
      <c r="AC2789" s="175"/>
      <c r="AL2789" s="106"/>
      <c r="AM2789" s="104"/>
      <c r="AN2789" s="104"/>
      <c r="AO2789" s="104"/>
      <c r="AP2789" s="104"/>
      <c r="AQ2789" s="104"/>
      <c r="AR2789" s="104"/>
      <c r="AS2789" s="104"/>
      <c r="AT2789" s="104"/>
      <c r="AU2789" s="104"/>
      <c r="AV2789" s="104"/>
    </row>
    <row r="2790" spans="3:48" x14ac:dyDescent="0.35">
      <c r="C2790" s="176"/>
      <c r="D2790" s="176"/>
      <c r="E2790" s="176"/>
      <c r="F2790" s="176"/>
      <c r="G2790" s="175"/>
      <c r="H2790" s="175"/>
      <c r="I2790" s="175"/>
      <c r="J2790" s="175"/>
      <c r="L2790" s="175"/>
      <c r="T2790" s="176"/>
      <c r="U2790" s="176"/>
      <c r="V2790" s="176"/>
      <c r="W2790" s="176"/>
      <c r="X2790" s="175"/>
      <c r="Y2790" s="175"/>
      <c r="Z2790" s="175"/>
      <c r="AA2790" s="175"/>
      <c r="AC2790" s="175"/>
      <c r="AL2790" s="106"/>
      <c r="AM2790" s="104"/>
      <c r="AN2790" s="104"/>
      <c r="AO2790" s="104"/>
      <c r="AP2790" s="104"/>
      <c r="AQ2790" s="104"/>
      <c r="AR2790" s="104"/>
      <c r="AS2790" s="104"/>
      <c r="AT2790" s="104"/>
      <c r="AU2790" s="104"/>
      <c r="AV2790" s="104"/>
    </row>
    <row r="2791" spans="3:48" x14ac:dyDescent="0.35">
      <c r="C2791" s="176"/>
      <c r="D2791" s="176"/>
      <c r="E2791" s="176"/>
      <c r="F2791" s="176"/>
      <c r="G2791" s="175"/>
      <c r="H2791" s="175"/>
      <c r="I2791" s="175"/>
      <c r="J2791" s="175"/>
      <c r="L2791" s="175"/>
      <c r="T2791" s="176"/>
      <c r="U2791" s="176"/>
      <c r="V2791" s="176"/>
      <c r="W2791" s="176"/>
      <c r="X2791" s="175"/>
      <c r="Y2791" s="175"/>
      <c r="Z2791" s="175"/>
      <c r="AA2791" s="175"/>
      <c r="AC2791" s="175"/>
      <c r="AL2791" s="106"/>
      <c r="AM2791" s="104"/>
      <c r="AN2791" s="104"/>
      <c r="AO2791" s="104"/>
      <c r="AP2791" s="104"/>
      <c r="AQ2791" s="104"/>
      <c r="AR2791" s="104"/>
      <c r="AS2791" s="104"/>
      <c r="AT2791" s="104"/>
      <c r="AU2791" s="104"/>
      <c r="AV2791" s="104"/>
    </row>
    <row r="2792" spans="3:48" x14ac:dyDescent="0.35">
      <c r="C2792" s="176"/>
      <c r="D2792" s="176"/>
      <c r="E2792" s="176"/>
      <c r="F2792" s="176"/>
      <c r="G2792" s="175"/>
      <c r="H2792" s="175"/>
      <c r="I2792" s="175"/>
      <c r="J2792" s="175"/>
      <c r="L2792" s="175"/>
      <c r="T2792" s="176"/>
      <c r="U2792" s="176"/>
      <c r="V2792" s="176"/>
      <c r="W2792" s="176"/>
      <c r="X2792" s="175"/>
      <c r="Y2792" s="175"/>
      <c r="Z2792" s="175"/>
      <c r="AA2792" s="175"/>
      <c r="AC2792" s="175"/>
      <c r="AL2792" s="106"/>
      <c r="AM2792" s="104"/>
      <c r="AN2792" s="104"/>
      <c r="AO2792" s="104"/>
      <c r="AP2792" s="104"/>
      <c r="AQ2792" s="104"/>
      <c r="AR2792" s="104"/>
      <c r="AS2792" s="104"/>
      <c r="AT2792" s="104"/>
      <c r="AU2792" s="104"/>
      <c r="AV2792" s="104"/>
    </row>
    <row r="2793" spans="3:48" x14ac:dyDescent="0.35">
      <c r="C2793" s="176"/>
      <c r="D2793" s="176"/>
      <c r="E2793" s="176"/>
      <c r="F2793" s="176"/>
      <c r="G2793" s="175"/>
      <c r="H2793" s="175"/>
      <c r="I2793" s="175"/>
      <c r="J2793" s="175"/>
      <c r="L2793" s="175"/>
      <c r="T2793" s="176"/>
      <c r="U2793" s="176"/>
      <c r="V2793" s="176"/>
      <c r="W2793" s="176"/>
      <c r="X2793" s="175"/>
      <c r="Y2793" s="175"/>
      <c r="Z2793" s="175"/>
      <c r="AA2793" s="175"/>
      <c r="AC2793" s="175"/>
      <c r="AL2793" s="106"/>
      <c r="AM2793" s="104"/>
      <c r="AN2793" s="104"/>
      <c r="AO2793" s="104"/>
      <c r="AP2793" s="104"/>
      <c r="AQ2793" s="104"/>
      <c r="AR2793" s="104"/>
      <c r="AS2793" s="104"/>
      <c r="AT2793" s="104"/>
      <c r="AU2793" s="104"/>
      <c r="AV2793" s="104"/>
    </row>
    <row r="2794" spans="3:48" x14ac:dyDescent="0.35">
      <c r="C2794" s="176"/>
      <c r="D2794" s="176"/>
      <c r="E2794" s="176"/>
      <c r="F2794" s="176"/>
      <c r="G2794" s="175"/>
      <c r="H2794" s="175"/>
      <c r="I2794" s="175"/>
      <c r="J2794" s="175"/>
      <c r="L2794" s="175"/>
      <c r="T2794" s="176"/>
      <c r="U2794" s="176"/>
      <c r="V2794" s="176"/>
      <c r="W2794" s="176"/>
      <c r="X2794" s="175"/>
      <c r="Y2794" s="175"/>
      <c r="Z2794" s="175"/>
      <c r="AA2794" s="175"/>
      <c r="AC2794" s="175"/>
      <c r="AL2794" s="106"/>
      <c r="AM2794" s="104"/>
      <c r="AN2794" s="104"/>
      <c r="AO2794" s="104"/>
      <c r="AP2794" s="104"/>
      <c r="AQ2794" s="104"/>
      <c r="AR2794" s="104"/>
      <c r="AS2794" s="104"/>
      <c r="AT2794" s="104"/>
      <c r="AU2794" s="104"/>
      <c r="AV2794" s="104"/>
    </row>
    <row r="2795" spans="3:48" x14ac:dyDescent="0.35">
      <c r="C2795" s="176"/>
      <c r="D2795" s="176"/>
      <c r="E2795" s="176"/>
      <c r="F2795" s="176"/>
      <c r="G2795" s="175"/>
      <c r="H2795" s="175"/>
      <c r="I2795" s="175"/>
      <c r="J2795" s="175"/>
      <c r="L2795" s="175"/>
      <c r="T2795" s="176"/>
      <c r="U2795" s="176"/>
      <c r="V2795" s="176"/>
      <c r="W2795" s="176"/>
      <c r="X2795" s="175"/>
      <c r="Y2795" s="175"/>
      <c r="Z2795" s="175"/>
      <c r="AA2795" s="175"/>
      <c r="AC2795" s="175"/>
      <c r="AL2795" s="106"/>
      <c r="AM2795" s="104"/>
      <c r="AN2795" s="104"/>
      <c r="AO2795" s="104"/>
      <c r="AP2795" s="104"/>
      <c r="AQ2795" s="104"/>
      <c r="AR2795" s="104"/>
      <c r="AS2795" s="104"/>
      <c r="AT2795" s="104"/>
      <c r="AU2795" s="104"/>
      <c r="AV2795" s="104"/>
    </row>
    <row r="2796" spans="3:48" x14ac:dyDescent="0.35">
      <c r="C2796" s="176"/>
      <c r="D2796" s="176"/>
      <c r="E2796" s="176"/>
      <c r="F2796" s="176"/>
      <c r="G2796" s="175"/>
      <c r="H2796" s="175"/>
      <c r="I2796" s="175"/>
      <c r="J2796" s="175"/>
      <c r="L2796" s="175"/>
      <c r="T2796" s="176"/>
      <c r="U2796" s="176"/>
      <c r="V2796" s="176"/>
      <c r="W2796" s="176"/>
      <c r="X2796" s="175"/>
      <c r="Y2796" s="175"/>
      <c r="Z2796" s="175"/>
      <c r="AA2796" s="175"/>
      <c r="AC2796" s="175"/>
      <c r="AL2796" s="106"/>
      <c r="AM2796" s="104"/>
      <c r="AN2796" s="104"/>
      <c r="AO2796" s="104"/>
      <c r="AP2796" s="104"/>
      <c r="AQ2796" s="104"/>
      <c r="AR2796" s="104"/>
      <c r="AS2796" s="104"/>
      <c r="AT2796" s="104"/>
      <c r="AU2796" s="104"/>
      <c r="AV2796" s="104"/>
    </row>
    <row r="2797" spans="3:48" x14ac:dyDescent="0.35">
      <c r="C2797" s="176"/>
      <c r="D2797" s="176"/>
      <c r="E2797" s="176"/>
      <c r="F2797" s="176"/>
      <c r="G2797" s="175"/>
      <c r="H2797" s="175"/>
      <c r="I2797" s="175"/>
      <c r="J2797" s="175"/>
      <c r="L2797" s="175"/>
      <c r="T2797" s="176"/>
      <c r="U2797" s="176"/>
      <c r="V2797" s="176"/>
      <c r="W2797" s="176"/>
      <c r="X2797" s="175"/>
      <c r="Y2797" s="175"/>
      <c r="Z2797" s="175"/>
      <c r="AA2797" s="175"/>
      <c r="AC2797" s="175"/>
      <c r="AL2797" s="106"/>
      <c r="AM2797" s="104"/>
      <c r="AN2797" s="104"/>
      <c r="AO2797" s="104"/>
      <c r="AP2797" s="104"/>
      <c r="AQ2797" s="104"/>
      <c r="AR2797" s="104"/>
      <c r="AS2797" s="104"/>
      <c r="AT2797" s="104"/>
      <c r="AU2797" s="104"/>
      <c r="AV2797" s="104"/>
    </row>
    <row r="2798" spans="3:48" x14ac:dyDescent="0.35">
      <c r="C2798" s="176"/>
      <c r="D2798" s="176"/>
      <c r="E2798" s="176"/>
      <c r="F2798" s="176"/>
      <c r="G2798" s="175"/>
      <c r="H2798" s="175"/>
      <c r="I2798" s="175"/>
      <c r="J2798" s="175"/>
      <c r="L2798" s="175"/>
      <c r="T2798" s="176"/>
      <c r="U2798" s="176"/>
      <c r="V2798" s="176"/>
      <c r="W2798" s="176"/>
      <c r="X2798" s="175"/>
      <c r="Y2798" s="175"/>
      <c r="Z2798" s="175"/>
      <c r="AA2798" s="175"/>
      <c r="AC2798" s="175"/>
      <c r="AL2798" s="106"/>
      <c r="AM2798" s="104"/>
      <c r="AN2798" s="104"/>
      <c r="AO2798" s="104"/>
      <c r="AP2798" s="104"/>
      <c r="AQ2798" s="104"/>
      <c r="AR2798" s="104"/>
      <c r="AS2798" s="104"/>
      <c r="AT2798" s="104"/>
      <c r="AU2798" s="104"/>
      <c r="AV2798" s="104"/>
    </row>
    <row r="2799" spans="3:48" x14ac:dyDescent="0.35">
      <c r="C2799" s="176"/>
      <c r="D2799" s="176"/>
      <c r="E2799" s="176"/>
      <c r="F2799" s="176"/>
      <c r="G2799" s="175"/>
      <c r="H2799" s="175"/>
      <c r="I2799" s="175"/>
      <c r="J2799" s="175"/>
      <c r="L2799" s="175"/>
      <c r="T2799" s="176"/>
      <c r="U2799" s="176"/>
      <c r="V2799" s="176"/>
      <c r="W2799" s="176"/>
      <c r="X2799" s="175"/>
      <c r="Y2799" s="175"/>
      <c r="Z2799" s="175"/>
      <c r="AA2799" s="175"/>
      <c r="AC2799" s="175"/>
      <c r="AL2799" s="106"/>
      <c r="AM2799" s="104"/>
      <c r="AN2799" s="104"/>
      <c r="AO2799" s="104"/>
      <c r="AP2799" s="104"/>
      <c r="AQ2799" s="104"/>
      <c r="AR2799" s="104"/>
      <c r="AS2799" s="104"/>
      <c r="AT2799" s="104"/>
      <c r="AU2799" s="104"/>
      <c r="AV2799" s="104"/>
    </row>
    <row r="2800" spans="3:48" x14ac:dyDescent="0.35">
      <c r="C2800" s="176"/>
      <c r="D2800" s="176"/>
      <c r="E2800" s="176"/>
      <c r="F2800" s="176"/>
      <c r="G2800" s="175"/>
      <c r="H2800" s="175"/>
      <c r="I2800" s="175"/>
      <c r="J2800" s="175"/>
      <c r="L2800" s="175"/>
      <c r="T2800" s="176"/>
      <c r="U2800" s="176"/>
      <c r="V2800" s="176"/>
      <c r="W2800" s="176"/>
      <c r="X2800" s="175"/>
      <c r="Y2800" s="175"/>
      <c r="Z2800" s="175"/>
      <c r="AA2800" s="175"/>
      <c r="AC2800" s="175"/>
      <c r="AL2800" s="106"/>
      <c r="AM2800" s="104"/>
      <c r="AN2800" s="104"/>
      <c r="AO2800" s="104"/>
      <c r="AP2800" s="104"/>
      <c r="AQ2800" s="104"/>
      <c r="AR2800" s="104"/>
      <c r="AS2800" s="104"/>
      <c r="AT2800" s="104"/>
      <c r="AU2800" s="104"/>
      <c r="AV2800" s="104"/>
    </row>
    <row r="2801" spans="3:48" x14ac:dyDescent="0.35">
      <c r="C2801" s="176"/>
      <c r="D2801" s="176"/>
      <c r="E2801" s="176"/>
      <c r="F2801" s="176"/>
      <c r="G2801" s="175"/>
      <c r="H2801" s="175"/>
      <c r="I2801" s="175"/>
      <c r="J2801" s="175"/>
      <c r="L2801" s="175"/>
      <c r="T2801" s="176"/>
      <c r="U2801" s="176"/>
      <c r="V2801" s="176"/>
      <c r="W2801" s="176"/>
      <c r="X2801" s="175"/>
      <c r="Y2801" s="175"/>
      <c r="Z2801" s="175"/>
      <c r="AA2801" s="175"/>
      <c r="AC2801" s="175"/>
      <c r="AL2801" s="106"/>
      <c r="AM2801" s="104"/>
      <c r="AN2801" s="104"/>
      <c r="AO2801" s="104"/>
      <c r="AP2801" s="104"/>
      <c r="AQ2801" s="104"/>
      <c r="AR2801" s="104"/>
      <c r="AS2801" s="104"/>
      <c r="AT2801" s="104"/>
      <c r="AU2801" s="104"/>
      <c r="AV2801" s="104"/>
    </row>
    <row r="2802" spans="3:48" x14ac:dyDescent="0.35">
      <c r="C2802" s="176"/>
      <c r="D2802" s="176"/>
      <c r="E2802" s="176"/>
      <c r="F2802" s="176"/>
      <c r="G2802" s="175"/>
      <c r="H2802" s="175"/>
      <c r="I2802" s="175"/>
      <c r="J2802" s="175"/>
      <c r="L2802" s="175"/>
      <c r="T2802" s="176"/>
      <c r="U2802" s="176"/>
      <c r="V2802" s="176"/>
      <c r="W2802" s="176"/>
      <c r="X2802" s="175"/>
      <c r="Y2802" s="175"/>
      <c r="Z2802" s="175"/>
      <c r="AA2802" s="175"/>
      <c r="AC2802" s="175"/>
      <c r="AL2802" s="106"/>
      <c r="AM2802" s="104"/>
      <c r="AN2802" s="104"/>
      <c r="AO2802" s="104"/>
      <c r="AP2802" s="104"/>
      <c r="AQ2802" s="104"/>
      <c r="AR2802" s="104"/>
      <c r="AS2802" s="104"/>
      <c r="AT2802" s="104"/>
      <c r="AU2802" s="104"/>
      <c r="AV2802" s="104"/>
    </row>
    <row r="2803" spans="3:48" x14ac:dyDescent="0.35">
      <c r="C2803" s="176"/>
      <c r="D2803" s="176"/>
      <c r="E2803" s="176"/>
      <c r="F2803" s="176"/>
      <c r="G2803" s="175"/>
      <c r="H2803" s="175"/>
      <c r="I2803" s="175"/>
      <c r="J2803" s="175"/>
      <c r="L2803" s="175"/>
      <c r="T2803" s="176"/>
      <c r="U2803" s="176"/>
      <c r="V2803" s="176"/>
      <c r="W2803" s="176"/>
      <c r="X2803" s="175"/>
      <c r="Y2803" s="175"/>
      <c r="Z2803" s="175"/>
      <c r="AA2803" s="175"/>
      <c r="AC2803" s="175"/>
      <c r="AL2803" s="106"/>
      <c r="AM2803" s="104"/>
      <c r="AN2803" s="104"/>
      <c r="AO2803" s="104"/>
      <c r="AP2803" s="104"/>
      <c r="AQ2803" s="104"/>
      <c r="AR2803" s="104"/>
      <c r="AS2803" s="104"/>
      <c r="AT2803" s="104"/>
      <c r="AU2803" s="104"/>
      <c r="AV2803" s="104"/>
    </row>
    <row r="2804" spans="3:48" x14ac:dyDescent="0.35">
      <c r="C2804" s="176"/>
      <c r="D2804" s="176"/>
      <c r="E2804" s="176"/>
      <c r="F2804" s="176"/>
      <c r="G2804" s="175"/>
      <c r="H2804" s="175"/>
      <c r="I2804" s="175"/>
      <c r="J2804" s="175"/>
      <c r="L2804" s="175"/>
      <c r="T2804" s="176"/>
      <c r="U2804" s="176"/>
      <c r="V2804" s="176"/>
      <c r="W2804" s="176"/>
      <c r="X2804" s="175"/>
      <c r="Y2804" s="175"/>
      <c r="Z2804" s="175"/>
      <c r="AA2804" s="175"/>
      <c r="AC2804" s="175"/>
      <c r="AL2804" s="106"/>
      <c r="AM2804" s="104"/>
      <c r="AN2804" s="104"/>
      <c r="AO2804" s="104"/>
      <c r="AP2804" s="104"/>
      <c r="AQ2804" s="104"/>
      <c r="AR2804" s="104"/>
      <c r="AS2804" s="104"/>
      <c r="AT2804" s="104"/>
      <c r="AU2804" s="104"/>
      <c r="AV2804" s="104"/>
    </row>
    <row r="2805" spans="3:48" x14ac:dyDescent="0.35">
      <c r="C2805" s="176"/>
      <c r="D2805" s="176"/>
      <c r="E2805" s="176"/>
      <c r="F2805" s="176"/>
      <c r="G2805" s="175"/>
      <c r="H2805" s="175"/>
      <c r="I2805" s="175"/>
      <c r="J2805" s="175"/>
      <c r="L2805" s="175"/>
      <c r="T2805" s="176"/>
      <c r="U2805" s="176"/>
      <c r="V2805" s="176"/>
      <c r="W2805" s="176"/>
      <c r="X2805" s="175"/>
      <c r="Y2805" s="175"/>
      <c r="Z2805" s="175"/>
      <c r="AA2805" s="175"/>
      <c r="AC2805" s="175"/>
      <c r="AL2805" s="106"/>
      <c r="AM2805" s="104"/>
      <c r="AN2805" s="104"/>
      <c r="AO2805" s="104"/>
      <c r="AP2805" s="104"/>
      <c r="AQ2805" s="104"/>
      <c r="AR2805" s="104"/>
      <c r="AS2805" s="104"/>
      <c r="AT2805" s="104"/>
      <c r="AU2805" s="104"/>
      <c r="AV2805" s="104"/>
    </row>
    <row r="2806" spans="3:48" x14ac:dyDescent="0.35">
      <c r="C2806" s="176"/>
      <c r="D2806" s="176"/>
      <c r="E2806" s="176"/>
      <c r="F2806" s="176"/>
      <c r="G2806" s="175"/>
      <c r="H2806" s="175"/>
      <c r="I2806" s="175"/>
      <c r="J2806" s="175"/>
      <c r="L2806" s="175"/>
      <c r="T2806" s="176"/>
      <c r="U2806" s="176"/>
      <c r="V2806" s="176"/>
      <c r="W2806" s="176"/>
      <c r="X2806" s="175"/>
      <c r="Y2806" s="175"/>
      <c r="Z2806" s="175"/>
      <c r="AA2806" s="175"/>
      <c r="AC2806" s="175"/>
      <c r="AL2806" s="106"/>
      <c r="AM2806" s="104"/>
      <c r="AN2806" s="104"/>
      <c r="AO2806" s="104"/>
      <c r="AP2806" s="104"/>
      <c r="AQ2806" s="104"/>
      <c r="AR2806" s="104"/>
      <c r="AS2806" s="104"/>
      <c r="AT2806" s="104"/>
      <c r="AU2806" s="104"/>
      <c r="AV2806" s="104"/>
    </row>
    <row r="2807" spans="3:48" x14ac:dyDescent="0.35">
      <c r="C2807" s="176"/>
      <c r="D2807" s="176"/>
      <c r="E2807" s="176"/>
      <c r="F2807" s="176"/>
      <c r="G2807" s="175"/>
      <c r="H2807" s="175"/>
      <c r="I2807" s="175"/>
      <c r="J2807" s="175"/>
      <c r="L2807" s="175"/>
      <c r="T2807" s="176"/>
      <c r="U2807" s="176"/>
      <c r="V2807" s="176"/>
      <c r="W2807" s="176"/>
      <c r="X2807" s="175"/>
      <c r="Y2807" s="175"/>
      <c r="Z2807" s="175"/>
      <c r="AA2807" s="175"/>
      <c r="AC2807" s="175"/>
      <c r="AL2807" s="106"/>
      <c r="AM2807" s="104"/>
      <c r="AN2807" s="104"/>
      <c r="AO2807" s="104"/>
      <c r="AP2807" s="104"/>
      <c r="AQ2807" s="104"/>
      <c r="AR2807" s="104"/>
      <c r="AS2807" s="104"/>
      <c r="AT2807" s="104"/>
      <c r="AU2807" s="104"/>
      <c r="AV2807" s="104"/>
    </row>
    <row r="2808" spans="3:48" x14ac:dyDescent="0.35">
      <c r="C2808" s="176"/>
      <c r="D2808" s="176"/>
      <c r="E2808" s="176"/>
      <c r="F2808" s="176"/>
      <c r="G2808" s="175"/>
      <c r="H2808" s="175"/>
      <c r="I2808" s="175"/>
      <c r="J2808" s="175"/>
      <c r="L2808" s="175"/>
      <c r="T2808" s="176"/>
      <c r="U2808" s="176"/>
      <c r="V2808" s="176"/>
      <c r="W2808" s="176"/>
      <c r="X2808" s="175"/>
      <c r="Y2808" s="175"/>
      <c r="Z2808" s="175"/>
      <c r="AA2808" s="175"/>
      <c r="AC2808" s="175"/>
      <c r="AL2808" s="106"/>
      <c r="AM2808" s="104"/>
      <c r="AN2808" s="104"/>
      <c r="AO2808" s="104"/>
      <c r="AP2808" s="104"/>
      <c r="AQ2808" s="104"/>
      <c r="AR2808" s="104"/>
      <c r="AS2808" s="104"/>
      <c r="AT2808" s="104"/>
      <c r="AU2808" s="104"/>
      <c r="AV2808" s="104"/>
    </row>
    <row r="2809" spans="3:48" x14ac:dyDescent="0.35">
      <c r="C2809" s="176"/>
      <c r="D2809" s="176"/>
      <c r="E2809" s="176"/>
      <c r="F2809" s="176"/>
      <c r="G2809" s="175"/>
      <c r="H2809" s="175"/>
      <c r="I2809" s="175"/>
      <c r="J2809" s="175"/>
      <c r="L2809" s="175"/>
      <c r="T2809" s="176"/>
      <c r="U2809" s="176"/>
      <c r="V2809" s="176"/>
      <c r="W2809" s="176"/>
      <c r="X2809" s="175"/>
      <c r="Y2809" s="175"/>
      <c r="Z2809" s="175"/>
      <c r="AA2809" s="175"/>
      <c r="AC2809" s="175"/>
      <c r="AL2809" s="106"/>
      <c r="AM2809" s="104"/>
      <c r="AN2809" s="104"/>
      <c r="AO2809" s="104"/>
      <c r="AP2809" s="104"/>
      <c r="AQ2809" s="104"/>
      <c r="AR2809" s="104"/>
      <c r="AS2809" s="104"/>
      <c r="AT2809" s="104"/>
      <c r="AU2809" s="104"/>
      <c r="AV2809" s="104"/>
    </row>
    <row r="2810" spans="3:48" x14ac:dyDescent="0.35">
      <c r="C2810" s="176"/>
      <c r="D2810" s="176"/>
      <c r="E2810" s="176"/>
      <c r="F2810" s="176"/>
      <c r="G2810" s="175"/>
      <c r="H2810" s="175"/>
      <c r="I2810" s="175"/>
      <c r="J2810" s="175"/>
      <c r="L2810" s="175"/>
      <c r="T2810" s="176"/>
      <c r="U2810" s="176"/>
      <c r="V2810" s="176"/>
      <c r="W2810" s="176"/>
      <c r="X2810" s="175"/>
      <c r="Y2810" s="175"/>
      <c r="Z2810" s="175"/>
      <c r="AA2810" s="175"/>
      <c r="AC2810" s="175"/>
      <c r="AL2810" s="106"/>
      <c r="AM2810" s="104"/>
      <c r="AN2810" s="104"/>
      <c r="AO2810" s="104"/>
      <c r="AP2810" s="104"/>
      <c r="AQ2810" s="104"/>
      <c r="AR2810" s="104"/>
      <c r="AS2810" s="104"/>
      <c r="AT2810" s="104"/>
      <c r="AU2810" s="104"/>
      <c r="AV2810" s="104"/>
    </row>
    <row r="2811" spans="3:48" x14ac:dyDescent="0.35">
      <c r="C2811" s="176"/>
      <c r="D2811" s="176"/>
      <c r="E2811" s="176"/>
      <c r="F2811" s="176"/>
      <c r="G2811" s="175"/>
      <c r="H2811" s="175"/>
      <c r="I2811" s="175"/>
      <c r="J2811" s="175"/>
      <c r="L2811" s="175"/>
      <c r="T2811" s="176"/>
      <c r="U2811" s="176"/>
      <c r="V2811" s="176"/>
      <c r="W2811" s="176"/>
      <c r="X2811" s="175"/>
      <c r="Y2811" s="175"/>
      <c r="Z2811" s="175"/>
      <c r="AA2811" s="175"/>
      <c r="AC2811" s="175"/>
      <c r="AL2811" s="106"/>
      <c r="AM2811" s="104"/>
      <c r="AN2811" s="104"/>
      <c r="AO2811" s="104"/>
      <c r="AP2811" s="104"/>
      <c r="AQ2811" s="104"/>
      <c r="AR2811" s="104"/>
      <c r="AS2811" s="104"/>
      <c r="AT2811" s="104"/>
      <c r="AU2811" s="104"/>
      <c r="AV2811" s="104"/>
    </row>
    <row r="2812" spans="3:48" x14ac:dyDescent="0.35">
      <c r="C2812" s="176"/>
      <c r="D2812" s="176"/>
      <c r="E2812" s="176"/>
      <c r="F2812" s="176"/>
      <c r="G2812" s="175"/>
      <c r="H2812" s="175"/>
      <c r="I2812" s="175"/>
      <c r="J2812" s="175"/>
      <c r="L2812" s="175"/>
      <c r="T2812" s="176"/>
      <c r="U2812" s="176"/>
      <c r="V2812" s="176"/>
      <c r="W2812" s="176"/>
      <c r="X2812" s="175"/>
      <c r="Y2812" s="175"/>
      <c r="Z2812" s="175"/>
      <c r="AA2812" s="175"/>
      <c r="AC2812" s="175"/>
      <c r="AL2812" s="106"/>
      <c r="AM2812" s="104"/>
      <c r="AN2812" s="104"/>
      <c r="AO2812" s="104"/>
      <c r="AP2812" s="104"/>
      <c r="AQ2812" s="104"/>
      <c r="AR2812" s="104"/>
      <c r="AS2812" s="104"/>
      <c r="AT2812" s="104"/>
      <c r="AU2812" s="104"/>
      <c r="AV2812" s="104"/>
    </row>
    <row r="2813" spans="3:48" x14ac:dyDescent="0.35">
      <c r="C2813" s="176"/>
      <c r="D2813" s="176"/>
      <c r="E2813" s="176"/>
      <c r="F2813" s="176"/>
      <c r="G2813" s="175"/>
      <c r="H2813" s="175"/>
      <c r="I2813" s="175"/>
      <c r="J2813" s="175"/>
      <c r="L2813" s="175"/>
      <c r="T2813" s="176"/>
      <c r="U2813" s="176"/>
      <c r="V2813" s="176"/>
      <c r="W2813" s="176"/>
      <c r="X2813" s="175"/>
      <c r="Y2813" s="175"/>
      <c r="Z2813" s="175"/>
      <c r="AA2813" s="175"/>
      <c r="AC2813" s="175"/>
      <c r="AL2813" s="106"/>
      <c r="AM2813" s="104"/>
      <c r="AN2813" s="104"/>
      <c r="AO2813" s="104"/>
      <c r="AP2813" s="104"/>
      <c r="AQ2813" s="104"/>
      <c r="AR2813" s="104"/>
      <c r="AS2813" s="104"/>
      <c r="AT2813" s="104"/>
      <c r="AU2813" s="104"/>
      <c r="AV2813" s="104"/>
    </row>
    <row r="2814" spans="3:48" x14ac:dyDescent="0.35">
      <c r="C2814" s="176"/>
      <c r="D2814" s="176"/>
      <c r="E2814" s="176"/>
      <c r="F2814" s="176"/>
      <c r="G2814" s="175"/>
      <c r="H2814" s="175"/>
      <c r="I2814" s="175"/>
      <c r="J2814" s="175"/>
      <c r="L2814" s="175"/>
      <c r="T2814" s="176"/>
      <c r="U2814" s="176"/>
      <c r="V2814" s="176"/>
      <c r="W2814" s="176"/>
      <c r="X2814" s="175"/>
      <c r="Y2814" s="175"/>
      <c r="Z2814" s="175"/>
      <c r="AA2814" s="175"/>
      <c r="AC2814" s="175"/>
      <c r="AL2814" s="106"/>
      <c r="AM2814" s="104"/>
      <c r="AN2814" s="104"/>
      <c r="AO2814" s="104"/>
      <c r="AP2814" s="104"/>
      <c r="AQ2814" s="104"/>
      <c r="AR2814" s="104"/>
      <c r="AS2814" s="104"/>
      <c r="AT2814" s="104"/>
      <c r="AU2814" s="104"/>
      <c r="AV2814" s="104"/>
    </row>
    <row r="2815" spans="3:48" x14ac:dyDescent="0.35">
      <c r="C2815" s="176"/>
      <c r="D2815" s="176"/>
      <c r="E2815" s="176"/>
      <c r="F2815" s="176"/>
      <c r="G2815" s="175"/>
      <c r="H2815" s="175"/>
      <c r="I2815" s="175"/>
      <c r="J2815" s="175"/>
      <c r="L2815" s="175"/>
      <c r="T2815" s="176"/>
      <c r="U2815" s="176"/>
      <c r="V2815" s="176"/>
      <c r="W2815" s="176"/>
      <c r="X2815" s="175"/>
      <c r="Y2815" s="175"/>
      <c r="Z2815" s="175"/>
      <c r="AA2815" s="175"/>
      <c r="AC2815" s="175"/>
      <c r="AL2815" s="106"/>
      <c r="AM2815" s="104"/>
      <c r="AN2815" s="104"/>
      <c r="AO2815" s="104"/>
      <c r="AP2815" s="104"/>
      <c r="AQ2815" s="104"/>
      <c r="AR2815" s="104"/>
      <c r="AS2815" s="104"/>
      <c r="AT2815" s="104"/>
      <c r="AU2815" s="104"/>
      <c r="AV2815" s="104"/>
    </row>
    <row r="2816" spans="3:48" x14ac:dyDescent="0.35">
      <c r="C2816" s="176"/>
      <c r="D2816" s="176"/>
      <c r="E2816" s="176"/>
      <c r="F2816" s="176"/>
      <c r="G2816" s="175"/>
      <c r="H2816" s="175"/>
      <c r="I2816" s="175"/>
      <c r="J2816" s="175"/>
      <c r="L2816" s="175"/>
      <c r="T2816" s="176"/>
      <c r="U2816" s="176"/>
      <c r="V2816" s="176"/>
      <c r="W2816" s="176"/>
      <c r="X2816" s="175"/>
      <c r="Y2816" s="175"/>
      <c r="Z2816" s="175"/>
      <c r="AA2816" s="175"/>
      <c r="AC2816" s="175"/>
      <c r="AL2816" s="106"/>
      <c r="AM2816" s="104"/>
      <c r="AN2816" s="104"/>
      <c r="AO2816" s="104"/>
      <c r="AP2816" s="104"/>
      <c r="AQ2816" s="104"/>
      <c r="AR2816" s="104"/>
      <c r="AS2816" s="104"/>
      <c r="AT2816" s="104"/>
      <c r="AU2816" s="104"/>
      <c r="AV2816" s="104"/>
    </row>
    <row r="2817" spans="3:48" x14ac:dyDescent="0.35">
      <c r="C2817" s="176"/>
      <c r="D2817" s="176"/>
      <c r="E2817" s="176"/>
      <c r="F2817" s="176"/>
      <c r="G2817" s="175"/>
      <c r="H2817" s="175"/>
      <c r="I2817" s="175"/>
      <c r="J2817" s="175"/>
      <c r="L2817" s="175"/>
      <c r="T2817" s="176"/>
      <c r="U2817" s="176"/>
      <c r="V2817" s="176"/>
      <c r="W2817" s="176"/>
      <c r="X2817" s="175"/>
      <c r="Y2817" s="175"/>
      <c r="Z2817" s="175"/>
      <c r="AA2817" s="175"/>
      <c r="AC2817" s="175"/>
      <c r="AL2817" s="106"/>
      <c r="AM2817" s="104"/>
      <c r="AN2817" s="104"/>
      <c r="AO2817" s="104"/>
      <c r="AP2817" s="104"/>
      <c r="AQ2817" s="104"/>
      <c r="AR2817" s="104"/>
      <c r="AS2817" s="104"/>
      <c r="AT2817" s="104"/>
      <c r="AU2817" s="104"/>
      <c r="AV2817" s="104"/>
    </row>
    <row r="2818" spans="3:48" x14ac:dyDescent="0.35">
      <c r="C2818" s="176"/>
      <c r="D2818" s="176"/>
      <c r="E2818" s="176"/>
      <c r="F2818" s="176"/>
      <c r="G2818" s="175"/>
      <c r="H2818" s="175"/>
      <c r="I2818" s="175"/>
      <c r="J2818" s="175"/>
      <c r="L2818" s="175"/>
      <c r="T2818" s="176"/>
      <c r="U2818" s="176"/>
      <c r="V2818" s="176"/>
      <c r="W2818" s="176"/>
      <c r="X2818" s="175"/>
      <c r="Y2818" s="175"/>
      <c r="Z2818" s="175"/>
      <c r="AA2818" s="175"/>
      <c r="AC2818" s="175"/>
      <c r="AL2818" s="106"/>
      <c r="AM2818" s="104"/>
      <c r="AN2818" s="104"/>
      <c r="AO2818" s="104"/>
      <c r="AP2818" s="104"/>
      <c r="AQ2818" s="104"/>
      <c r="AR2818" s="104"/>
      <c r="AS2818" s="104"/>
      <c r="AT2818" s="104"/>
      <c r="AU2818" s="104"/>
      <c r="AV2818" s="104"/>
    </row>
    <row r="2819" spans="3:48" x14ac:dyDescent="0.35">
      <c r="C2819" s="176"/>
      <c r="D2819" s="176"/>
      <c r="E2819" s="176"/>
      <c r="F2819" s="176"/>
      <c r="G2819" s="175"/>
      <c r="H2819" s="175"/>
      <c r="I2819" s="175"/>
      <c r="J2819" s="175"/>
      <c r="L2819" s="175"/>
      <c r="T2819" s="176"/>
      <c r="U2819" s="176"/>
      <c r="V2819" s="176"/>
      <c r="W2819" s="176"/>
      <c r="X2819" s="175"/>
      <c r="Y2819" s="175"/>
      <c r="Z2819" s="175"/>
      <c r="AA2819" s="175"/>
      <c r="AC2819" s="175"/>
      <c r="AL2819" s="106"/>
      <c r="AM2819" s="104"/>
      <c r="AN2819" s="104"/>
      <c r="AO2819" s="104"/>
      <c r="AP2819" s="104"/>
      <c r="AQ2819" s="104"/>
      <c r="AR2819" s="104"/>
      <c r="AS2819" s="104"/>
      <c r="AT2819" s="104"/>
      <c r="AU2819" s="104"/>
      <c r="AV2819" s="104"/>
    </row>
    <row r="2820" spans="3:48" x14ac:dyDescent="0.35">
      <c r="C2820" s="176"/>
      <c r="D2820" s="176"/>
      <c r="E2820" s="176"/>
      <c r="F2820" s="176"/>
      <c r="G2820" s="175"/>
      <c r="H2820" s="175"/>
      <c r="I2820" s="175"/>
      <c r="J2820" s="175"/>
      <c r="L2820" s="175"/>
      <c r="T2820" s="176"/>
      <c r="U2820" s="176"/>
      <c r="V2820" s="176"/>
      <c r="W2820" s="176"/>
      <c r="X2820" s="175"/>
      <c r="Y2820" s="175"/>
      <c r="Z2820" s="175"/>
      <c r="AA2820" s="175"/>
      <c r="AC2820" s="175"/>
      <c r="AL2820" s="106"/>
      <c r="AM2820" s="104"/>
      <c r="AN2820" s="104"/>
      <c r="AO2820" s="104"/>
      <c r="AP2820" s="104"/>
      <c r="AQ2820" s="104"/>
      <c r="AR2820" s="104"/>
      <c r="AS2820" s="104"/>
      <c r="AT2820" s="104"/>
      <c r="AU2820" s="104"/>
      <c r="AV2820" s="104"/>
    </row>
    <row r="2821" spans="3:48" x14ac:dyDescent="0.35">
      <c r="C2821" s="176"/>
      <c r="D2821" s="176"/>
      <c r="E2821" s="176"/>
      <c r="F2821" s="176"/>
      <c r="G2821" s="175"/>
      <c r="H2821" s="175"/>
      <c r="I2821" s="175"/>
      <c r="J2821" s="175"/>
      <c r="L2821" s="175"/>
      <c r="T2821" s="176"/>
      <c r="U2821" s="176"/>
      <c r="V2821" s="176"/>
      <c r="W2821" s="176"/>
      <c r="X2821" s="175"/>
      <c r="Y2821" s="175"/>
      <c r="Z2821" s="175"/>
      <c r="AA2821" s="175"/>
      <c r="AC2821" s="175"/>
      <c r="AL2821" s="106"/>
      <c r="AM2821" s="104"/>
      <c r="AN2821" s="104"/>
      <c r="AO2821" s="104"/>
      <c r="AP2821" s="104"/>
      <c r="AQ2821" s="104"/>
      <c r="AR2821" s="104"/>
      <c r="AS2821" s="104"/>
      <c r="AT2821" s="104"/>
      <c r="AU2821" s="104"/>
      <c r="AV2821" s="104"/>
    </row>
    <row r="2822" spans="3:48" x14ac:dyDescent="0.35">
      <c r="C2822" s="176"/>
      <c r="D2822" s="176"/>
      <c r="E2822" s="176"/>
      <c r="F2822" s="176"/>
      <c r="G2822" s="175"/>
      <c r="H2822" s="175"/>
      <c r="I2822" s="175"/>
      <c r="J2822" s="175"/>
      <c r="L2822" s="175"/>
      <c r="T2822" s="176"/>
      <c r="U2822" s="176"/>
      <c r="V2822" s="176"/>
      <c r="W2822" s="176"/>
      <c r="X2822" s="175"/>
      <c r="Y2822" s="175"/>
      <c r="Z2822" s="175"/>
      <c r="AA2822" s="175"/>
      <c r="AC2822" s="175"/>
      <c r="AL2822" s="106"/>
      <c r="AM2822" s="104"/>
      <c r="AN2822" s="104"/>
      <c r="AO2822" s="104"/>
      <c r="AP2822" s="104"/>
      <c r="AQ2822" s="104"/>
      <c r="AR2822" s="104"/>
      <c r="AS2822" s="104"/>
      <c r="AT2822" s="104"/>
      <c r="AU2822" s="104"/>
      <c r="AV2822" s="104"/>
    </row>
    <row r="2823" spans="3:48" x14ac:dyDescent="0.35">
      <c r="C2823" s="176"/>
      <c r="D2823" s="176"/>
      <c r="E2823" s="176"/>
      <c r="F2823" s="176"/>
      <c r="G2823" s="175"/>
      <c r="H2823" s="175"/>
      <c r="I2823" s="175"/>
      <c r="J2823" s="175"/>
      <c r="L2823" s="175"/>
      <c r="T2823" s="176"/>
      <c r="U2823" s="176"/>
      <c r="V2823" s="176"/>
      <c r="W2823" s="176"/>
      <c r="X2823" s="175"/>
      <c r="Y2823" s="175"/>
      <c r="Z2823" s="175"/>
      <c r="AA2823" s="175"/>
      <c r="AC2823" s="175"/>
      <c r="AL2823" s="106"/>
      <c r="AM2823" s="104"/>
      <c r="AN2823" s="104"/>
      <c r="AO2823" s="104"/>
      <c r="AP2823" s="104"/>
      <c r="AQ2823" s="104"/>
      <c r="AR2823" s="104"/>
      <c r="AS2823" s="104"/>
      <c r="AT2823" s="104"/>
      <c r="AU2823" s="104"/>
      <c r="AV2823" s="104"/>
    </row>
    <row r="2824" spans="3:48" x14ac:dyDescent="0.35">
      <c r="C2824" s="176"/>
      <c r="D2824" s="176"/>
      <c r="E2824" s="176"/>
      <c r="F2824" s="176"/>
      <c r="G2824" s="175"/>
      <c r="H2824" s="175"/>
      <c r="I2824" s="175"/>
      <c r="J2824" s="175"/>
      <c r="L2824" s="175"/>
      <c r="T2824" s="176"/>
      <c r="U2824" s="176"/>
      <c r="V2824" s="176"/>
      <c r="W2824" s="176"/>
      <c r="X2824" s="175"/>
      <c r="Y2824" s="175"/>
      <c r="Z2824" s="175"/>
      <c r="AA2824" s="175"/>
      <c r="AC2824" s="175"/>
      <c r="AL2824" s="106"/>
      <c r="AM2824" s="104"/>
      <c r="AN2824" s="104"/>
      <c r="AO2824" s="104"/>
      <c r="AP2824" s="104"/>
      <c r="AQ2824" s="104"/>
      <c r="AR2824" s="104"/>
      <c r="AS2824" s="104"/>
      <c r="AT2824" s="104"/>
      <c r="AU2824" s="104"/>
      <c r="AV2824" s="104"/>
    </row>
    <row r="2825" spans="3:48" x14ac:dyDescent="0.35">
      <c r="C2825" s="176"/>
      <c r="D2825" s="176"/>
      <c r="E2825" s="176"/>
      <c r="F2825" s="176"/>
      <c r="G2825" s="175"/>
      <c r="H2825" s="175"/>
      <c r="I2825" s="175"/>
      <c r="J2825" s="175"/>
      <c r="L2825" s="175"/>
      <c r="T2825" s="176"/>
      <c r="U2825" s="176"/>
      <c r="V2825" s="176"/>
      <c r="W2825" s="176"/>
      <c r="X2825" s="175"/>
      <c r="Y2825" s="175"/>
      <c r="Z2825" s="175"/>
      <c r="AA2825" s="175"/>
      <c r="AC2825" s="175"/>
      <c r="AL2825" s="106"/>
      <c r="AM2825" s="104"/>
      <c r="AN2825" s="104"/>
      <c r="AO2825" s="104"/>
      <c r="AP2825" s="104"/>
      <c r="AQ2825" s="104"/>
      <c r="AR2825" s="104"/>
      <c r="AS2825" s="104"/>
      <c r="AT2825" s="104"/>
      <c r="AU2825" s="104"/>
      <c r="AV2825" s="104"/>
    </row>
    <row r="2826" spans="3:48" x14ac:dyDescent="0.35">
      <c r="C2826" s="176"/>
      <c r="D2826" s="176"/>
      <c r="E2826" s="176"/>
      <c r="F2826" s="176"/>
      <c r="G2826" s="175"/>
      <c r="H2826" s="175"/>
      <c r="I2826" s="175"/>
      <c r="J2826" s="175"/>
      <c r="L2826" s="175"/>
      <c r="T2826" s="176"/>
      <c r="U2826" s="176"/>
      <c r="V2826" s="176"/>
      <c r="W2826" s="176"/>
      <c r="X2826" s="175"/>
      <c r="Y2826" s="175"/>
      <c r="Z2826" s="175"/>
      <c r="AA2826" s="175"/>
      <c r="AC2826" s="175"/>
      <c r="AL2826" s="106"/>
      <c r="AM2826" s="104"/>
      <c r="AN2826" s="104"/>
      <c r="AO2826" s="104"/>
      <c r="AP2826" s="104"/>
      <c r="AQ2826" s="104"/>
      <c r="AR2826" s="104"/>
      <c r="AS2826" s="104"/>
      <c r="AT2826" s="104"/>
      <c r="AU2826" s="104"/>
      <c r="AV2826" s="104"/>
    </row>
    <row r="2827" spans="3:48" x14ac:dyDescent="0.35">
      <c r="C2827" s="176"/>
      <c r="D2827" s="176"/>
      <c r="E2827" s="176"/>
      <c r="F2827" s="176"/>
      <c r="G2827" s="175"/>
      <c r="H2827" s="175"/>
      <c r="I2827" s="175"/>
      <c r="J2827" s="175"/>
      <c r="L2827" s="175"/>
      <c r="T2827" s="176"/>
      <c r="U2827" s="176"/>
      <c r="V2827" s="176"/>
      <c r="W2827" s="176"/>
      <c r="X2827" s="175"/>
      <c r="Y2827" s="175"/>
      <c r="Z2827" s="175"/>
      <c r="AA2827" s="175"/>
      <c r="AC2827" s="175"/>
      <c r="AL2827" s="106"/>
      <c r="AM2827" s="104"/>
      <c r="AN2827" s="104"/>
      <c r="AO2827" s="104"/>
      <c r="AP2827" s="104"/>
      <c r="AQ2827" s="104"/>
      <c r="AR2827" s="104"/>
      <c r="AS2827" s="104"/>
      <c r="AT2827" s="104"/>
      <c r="AU2827" s="104"/>
      <c r="AV2827" s="104"/>
    </row>
    <row r="2828" spans="3:48" x14ac:dyDescent="0.35">
      <c r="C2828" s="176"/>
      <c r="D2828" s="176"/>
      <c r="E2828" s="176"/>
      <c r="F2828" s="176"/>
      <c r="G2828" s="175"/>
      <c r="H2828" s="175"/>
      <c r="I2828" s="175"/>
      <c r="J2828" s="175"/>
      <c r="L2828" s="175"/>
      <c r="T2828" s="176"/>
      <c r="U2828" s="176"/>
      <c r="V2828" s="176"/>
      <c r="W2828" s="176"/>
      <c r="X2828" s="175"/>
      <c r="Y2828" s="175"/>
      <c r="Z2828" s="175"/>
      <c r="AA2828" s="175"/>
      <c r="AC2828" s="175"/>
      <c r="AL2828" s="106"/>
      <c r="AM2828" s="104"/>
      <c r="AN2828" s="104"/>
      <c r="AO2828" s="104"/>
      <c r="AP2828" s="104"/>
      <c r="AQ2828" s="104"/>
      <c r="AR2828" s="104"/>
      <c r="AS2828" s="104"/>
      <c r="AT2828" s="104"/>
      <c r="AU2828" s="104"/>
      <c r="AV2828" s="104"/>
    </row>
    <row r="2829" spans="3:48" x14ac:dyDescent="0.35">
      <c r="C2829" s="176"/>
      <c r="D2829" s="176"/>
      <c r="E2829" s="176"/>
      <c r="F2829" s="176"/>
      <c r="G2829" s="175"/>
      <c r="H2829" s="175"/>
      <c r="I2829" s="175"/>
      <c r="J2829" s="175"/>
      <c r="L2829" s="175"/>
      <c r="T2829" s="176"/>
      <c r="U2829" s="176"/>
      <c r="V2829" s="176"/>
      <c r="W2829" s="176"/>
      <c r="X2829" s="175"/>
      <c r="Y2829" s="175"/>
      <c r="Z2829" s="175"/>
      <c r="AA2829" s="175"/>
      <c r="AC2829" s="175"/>
      <c r="AL2829" s="106"/>
      <c r="AM2829" s="104"/>
      <c r="AN2829" s="104"/>
      <c r="AO2829" s="104"/>
      <c r="AP2829" s="104"/>
      <c r="AQ2829" s="104"/>
      <c r="AR2829" s="104"/>
      <c r="AS2829" s="104"/>
      <c r="AT2829" s="104"/>
      <c r="AU2829" s="104"/>
      <c r="AV2829" s="104"/>
    </row>
    <row r="2830" spans="3:48" x14ac:dyDescent="0.35">
      <c r="C2830" s="176"/>
      <c r="D2830" s="176"/>
      <c r="E2830" s="176"/>
      <c r="F2830" s="176"/>
      <c r="G2830" s="175"/>
      <c r="H2830" s="175"/>
      <c r="I2830" s="175"/>
      <c r="J2830" s="175"/>
      <c r="L2830" s="175"/>
      <c r="T2830" s="176"/>
      <c r="U2830" s="176"/>
      <c r="V2830" s="176"/>
      <c r="W2830" s="176"/>
      <c r="X2830" s="175"/>
      <c r="Y2830" s="175"/>
      <c r="Z2830" s="175"/>
      <c r="AA2830" s="175"/>
      <c r="AC2830" s="175"/>
      <c r="AL2830" s="106"/>
      <c r="AM2830" s="104"/>
      <c r="AN2830" s="104"/>
      <c r="AO2830" s="104"/>
      <c r="AP2830" s="104"/>
      <c r="AQ2830" s="104"/>
      <c r="AR2830" s="104"/>
      <c r="AS2830" s="104"/>
      <c r="AT2830" s="104"/>
      <c r="AU2830" s="104"/>
      <c r="AV2830" s="104"/>
    </row>
    <row r="2831" spans="3:48" x14ac:dyDescent="0.35">
      <c r="C2831" s="176"/>
      <c r="D2831" s="176"/>
      <c r="E2831" s="176"/>
      <c r="F2831" s="176"/>
      <c r="G2831" s="175"/>
      <c r="H2831" s="175"/>
      <c r="I2831" s="175"/>
      <c r="J2831" s="175"/>
      <c r="L2831" s="175"/>
      <c r="T2831" s="176"/>
      <c r="U2831" s="176"/>
      <c r="V2831" s="176"/>
      <c r="W2831" s="176"/>
      <c r="X2831" s="175"/>
      <c r="Y2831" s="175"/>
      <c r="Z2831" s="175"/>
      <c r="AA2831" s="175"/>
      <c r="AC2831" s="175"/>
      <c r="AL2831" s="106"/>
      <c r="AM2831" s="104"/>
      <c r="AN2831" s="104"/>
      <c r="AO2831" s="104"/>
      <c r="AP2831" s="104"/>
      <c r="AQ2831" s="104"/>
      <c r="AR2831" s="104"/>
      <c r="AS2831" s="104"/>
      <c r="AT2831" s="104"/>
      <c r="AU2831" s="104"/>
      <c r="AV2831" s="104"/>
    </row>
    <row r="2832" spans="3:48" x14ac:dyDescent="0.35">
      <c r="C2832" s="176"/>
      <c r="D2832" s="176"/>
      <c r="E2832" s="176"/>
      <c r="F2832" s="176"/>
      <c r="G2832" s="175"/>
      <c r="H2832" s="175"/>
      <c r="I2832" s="175"/>
      <c r="J2832" s="175"/>
      <c r="L2832" s="175"/>
      <c r="T2832" s="176"/>
      <c r="U2832" s="176"/>
      <c r="V2832" s="176"/>
      <c r="W2832" s="176"/>
      <c r="X2832" s="175"/>
      <c r="Y2832" s="175"/>
      <c r="Z2832" s="175"/>
      <c r="AA2832" s="175"/>
      <c r="AC2832" s="175"/>
      <c r="AL2832" s="106"/>
      <c r="AM2832" s="104"/>
      <c r="AN2832" s="104"/>
      <c r="AO2832" s="104"/>
      <c r="AP2832" s="104"/>
      <c r="AQ2832" s="104"/>
      <c r="AR2832" s="104"/>
      <c r="AS2832" s="104"/>
      <c r="AT2832" s="104"/>
      <c r="AU2832" s="104"/>
      <c r="AV2832" s="104"/>
    </row>
    <row r="2833" spans="3:48" x14ac:dyDescent="0.35">
      <c r="C2833" s="176"/>
      <c r="D2833" s="176"/>
      <c r="E2833" s="176"/>
      <c r="F2833" s="176"/>
      <c r="G2833" s="175"/>
      <c r="H2833" s="175"/>
      <c r="I2833" s="175"/>
      <c r="J2833" s="175"/>
      <c r="L2833" s="175"/>
      <c r="T2833" s="176"/>
      <c r="U2833" s="176"/>
      <c r="V2833" s="176"/>
      <c r="W2833" s="176"/>
      <c r="X2833" s="175"/>
      <c r="Y2833" s="175"/>
      <c r="Z2833" s="175"/>
      <c r="AA2833" s="175"/>
      <c r="AC2833" s="175"/>
      <c r="AL2833" s="106"/>
      <c r="AM2833" s="104"/>
      <c r="AN2833" s="104"/>
      <c r="AO2833" s="104"/>
      <c r="AP2833" s="104"/>
      <c r="AQ2833" s="104"/>
      <c r="AR2833" s="104"/>
      <c r="AS2833" s="104"/>
      <c r="AT2833" s="104"/>
      <c r="AU2833" s="104"/>
      <c r="AV2833" s="104"/>
    </row>
    <row r="2834" spans="3:48" x14ac:dyDescent="0.35">
      <c r="C2834" s="176"/>
      <c r="D2834" s="176"/>
      <c r="E2834" s="176"/>
      <c r="F2834" s="176"/>
      <c r="G2834" s="175"/>
      <c r="H2834" s="175"/>
      <c r="I2834" s="175"/>
      <c r="J2834" s="175"/>
      <c r="L2834" s="175"/>
      <c r="T2834" s="176"/>
      <c r="U2834" s="176"/>
      <c r="V2834" s="176"/>
      <c r="W2834" s="176"/>
      <c r="X2834" s="175"/>
      <c r="Y2834" s="175"/>
      <c r="Z2834" s="175"/>
      <c r="AA2834" s="175"/>
      <c r="AC2834" s="175"/>
      <c r="AL2834" s="106"/>
      <c r="AM2834" s="104"/>
      <c r="AN2834" s="104"/>
      <c r="AO2834" s="104"/>
      <c r="AP2834" s="104"/>
      <c r="AQ2834" s="104"/>
      <c r="AR2834" s="104"/>
      <c r="AS2834" s="104"/>
      <c r="AT2834" s="104"/>
      <c r="AU2834" s="104"/>
      <c r="AV2834" s="104"/>
    </row>
    <row r="2835" spans="3:48" x14ac:dyDescent="0.35">
      <c r="C2835" s="176"/>
      <c r="D2835" s="176"/>
      <c r="E2835" s="176"/>
      <c r="F2835" s="176"/>
      <c r="G2835" s="175"/>
      <c r="H2835" s="175"/>
      <c r="I2835" s="175"/>
      <c r="J2835" s="175"/>
      <c r="L2835" s="175"/>
      <c r="T2835" s="176"/>
      <c r="U2835" s="176"/>
      <c r="V2835" s="176"/>
      <c r="W2835" s="176"/>
      <c r="X2835" s="175"/>
      <c r="Y2835" s="175"/>
      <c r="Z2835" s="175"/>
      <c r="AA2835" s="175"/>
      <c r="AC2835" s="175"/>
      <c r="AL2835" s="106"/>
      <c r="AM2835" s="104"/>
      <c r="AN2835" s="104"/>
      <c r="AO2835" s="104"/>
      <c r="AP2835" s="104"/>
      <c r="AQ2835" s="104"/>
      <c r="AR2835" s="104"/>
      <c r="AS2835" s="104"/>
      <c r="AT2835" s="104"/>
      <c r="AU2835" s="104"/>
      <c r="AV2835" s="104"/>
    </row>
    <row r="2836" spans="3:48" x14ac:dyDescent="0.35">
      <c r="C2836" s="176"/>
      <c r="D2836" s="176"/>
      <c r="E2836" s="176"/>
      <c r="F2836" s="176"/>
      <c r="G2836" s="175"/>
      <c r="H2836" s="175"/>
      <c r="I2836" s="175"/>
      <c r="J2836" s="175"/>
      <c r="L2836" s="175"/>
      <c r="T2836" s="176"/>
      <c r="U2836" s="176"/>
      <c r="V2836" s="176"/>
      <c r="W2836" s="176"/>
      <c r="X2836" s="175"/>
      <c r="Y2836" s="175"/>
      <c r="Z2836" s="175"/>
      <c r="AA2836" s="175"/>
      <c r="AC2836" s="175"/>
      <c r="AL2836" s="106"/>
      <c r="AM2836" s="104"/>
      <c r="AN2836" s="104"/>
      <c r="AO2836" s="104"/>
      <c r="AP2836" s="104"/>
      <c r="AQ2836" s="104"/>
      <c r="AR2836" s="104"/>
      <c r="AS2836" s="104"/>
      <c r="AT2836" s="104"/>
      <c r="AU2836" s="104"/>
      <c r="AV2836" s="104"/>
    </row>
    <row r="2837" spans="3:48" x14ac:dyDescent="0.35">
      <c r="C2837" s="176"/>
      <c r="D2837" s="176"/>
      <c r="E2837" s="176"/>
      <c r="F2837" s="176"/>
      <c r="G2837" s="175"/>
      <c r="H2837" s="175"/>
      <c r="I2837" s="175"/>
      <c r="J2837" s="175"/>
      <c r="L2837" s="175"/>
      <c r="T2837" s="176"/>
      <c r="U2837" s="176"/>
      <c r="V2837" s="176"/>
      <c r="W2837" s="176"/>
      <c r="X2837" s="175"/>
      <c r="Y2837" s="175"/>
      <c r="Z2837" s="175"/>
      <c r="AA2837" s="175"/>
      <c r="AC2837" s="175"/>
      <c r="AL2837" s="106"/>
      <c r="AM2837" s="104"/>
      <c r="AN2837" s="104"/>
      <c r="AO2837" s="104"/>
      <c r="AP2837" s="104"/>
      <c r="AQ2837" s="104"/>
      <c r="AR2837" s="104"/>
      <c r="AS2837" s="104"/>
      <c r="AT2837" s="104"/>
      <c r="AU2837" s="104"/>
      <c r="AV2837" s="104"/>
    </row>
    <row r="2838" spans="3:48" x14ac:dyDescent="0.35">
      <c r="C2838" s="176"/>
      <c r="D2838" s="176"/>
      <c r="E2838" s="176"/>
      <c r="F2838" s="176"/>
      <c r="G2838" s="175"/>
      <c r="H2838" s="175"/>
      <c r="I2838" s="175"/>
      <c r="J2838" s="175"/>
      <c r="L2838" s="175"/>
      <c r="T2838" s="176"/>
      <c r="U2838" s="176"/>
      <c r="V2838" s="176"/>
      <c r="W2838" s="176"/>
      <c r="X2838" s="175"/>
      <c r="Y2838" s="175"/>
      <c r="Z2838" s="175"/>
      <c r="AA2838" s="175"/>
      <c r="AC2838" s="175"/>
      <c r="AL2838" s="106"/>
      <c r="AM2838" s="104"/>
      <c r="AN2838" s="104"/>
      <c r="AO2838" s="104"/>
      <c r="AP2838" s="104"/>
      <c r="AQ2838" s="104"/>
      <c r="AR2838" s="104"/>
      <c r="AS2838" s="104"/>
      <c r="AT2838" s="104"/>
      <c r="AU2838" s="104"/>
      <c r="AV2838" s="104"/>
    </row>
    <row r="2839" spans="3:48" x14ac:dyDescent="0.35">
      <c r="C2839" s="176"/>
      <c r="D2839" s="176"/>
      <c r="E2839" s="176"/>
      <c r="F2839" s="176"/>
      <c r="G2839" s="175"/>
      <c r="H2839" s="175"/>
      <c r="I2839" s="175"/>
      <c r="J2839" s="175"/>
      <c r="L2839" s="175"/>
      <c r="T2839" s="176"/>
      <c r="U2839" s="176"/>
      <c r="V2839" s="176"/>
      <c r="W2839" s="176"/>
      <c r="X2839" s="175"/>
      <c r="Y2839" s="175"/>
      <c r="Z2839" s="175"/>
      <c r="AA2839" s="175"/>
      <c r="AC2839" s="175"/>
      <c r="AL2839" s="106"/>
      <c r="AM2839" s="104"/>
      <c r="AN2839" s="104"/>
      <c r="AO2839" s="104"/>
      <c r="AP2839" s="104"/>
      <c r="AQ2839" s="104"/>
      <c r="AR2839" s="104"/>
      <c r="AS2839" s="104"/>
      <c r="AT2839" s="104"/>
      <c r="AU2839" s="104"/>
      <c r="AV2839" s="104"/>
    </row>
    <row r="2840" spans="3:48" x14ac:dyDescent="0.35">
      <c r="C2840" s="176"/>
      <c r="D2840" s="176"/>
      <c r="E2840" s="176"/>
      <c r="F2840" s="176"/>
      <c r="G2840" s="175"/>
      <c r="H2840" s="175"/>
      <c r="I2840" s="175"/>
      <c r="J2840" s="175"/>
      <c r="L2840" s="175"/>
      <c r="T2840" s="176"/>
      <c r="U2840" s="176"/>
      <c r="V2840" s="176"/>
      <c r="W2840" s="176"/>
      <c r="X2840" s="175"/>
      <c r="Y2840" s="175"/>
      <c r="Z2840" s="175"/>
      <c r="AA2840" s="175"/>
      <c r="AC2840" s="175"/>
      <c r="AL2840" s="106"/>
      <c r="AM2840" s="104"/>
      <c r="AN2840" s="104"/>
      <c r="AO2840" s="104"/>
      <c r="AP2840" s="104"/>
      <c r="AQ2840" s="104"/>
      <c r="AR2840" s="104"/>
      <c r="AS2840" s="104"/>
      <c r="AT2840" s="104"/>
      <c r="AU2840" s="104"/>
      <c r="AV2840" s="104"/>
    </row>
    <row r="2841" spans="3:48" x14ac:dyDescent="0.35">
      <c r="C2841" s="176"/>
      <c r="D2841" s="176"/>
      <c r="E2841" s="176"/>
      <c r="F2841" s="176"/>
      <c r="G2841" s="175"/>
      <c r="H2841" s="175"/>
      <c r="I2841" s="175"/>
      <c r="J2841" s="175"/>
      <c r="L2841" s="175"/>
      <c r="T2841" s="176"/>
      <c r="U2841" s="176"/>
      <c r="V2841" s="176"/>
      <c r="W2841" s="176"/>
      <c r="X2841" s="175"/>
      <c r="Y2841" s="175"/>
      <c r="Z2841" s="175"/>
      <c r="AA2841" s="175"/>
      <c r="AC2841" s="175"/>
      <c r="AL2841" s="106"/>
      <c r="AM2841" s="104"/>
      <c r="AN2841" s="104"/>
      <c r="AO2841" s="104"/>
      <c r="AP2841" s="104"/>
      <c r="AQ2841" s="104"/>
      <c r="AR2841" s="104"/>
      <c r="AS2841" s="104"/>
      <c r="AT2841" s="104"/>
      <c r="AU2841" s="104"/>
      <c r="AV2841" s="104"/>
    </row>
    <row r="2842" spans="3:48" x14ac:dyDescent="0.35">
      <c r="C2842" s="176"/>
      <c r="D2842" s="176"/>
      <c r="E2842" s="176"/>
      <c r="F2842" s="176"/>
      <c r="G2842" s="175"/>
      <c r="H2842" s="175"/>
      <c r="I2842" s="175"/>
      <c r="J2842" s="175"/>
      <c r="L2842" s="175"/>
      <c r="T2842" s="176"/>
      <c r="U2842" s="176"/>
      <c r="V2842" s="176"/>
      <c r="W2842" s="176"/>
      <c r="X2842" s="175"/>
      <c r="Y2842" s="175"/>
      <c r="Z2842" s="175"/>
      <c r="AA2842" s="175"/>
      <c r="AC2842" s="175"/>
      <c r="AL2842" s="106"/>
      <c r="AM2842" s="104"/>
      <c r="AN2842" s="104"/>
      <c r="AO2842" s="104"/>
      <c r="AP2842" s="104"/>
      <c r="AQ2842" s="104"/>
      <c r="AR2842" s="104"/>
      <c r="AS2842" s="104"/>
      <c r="AT2842" s="104"/>
      <c r="AU2842" s="104"/>
      <c r="AV2842" s="104"/>
    </row>
    <row r="2843" spans="3:48" x14ac:dyDescent="0.35">
      <c r="C2843" s="176"/>
      <c r="D2843" s="176"/>
      <c r="E2843" s="176"/>
      <c r="F2843" s="176"/>
      <c r="G2843" s="175"/>
      <c r="H2843" s="175"/>
      <c r="I2843" s="175"/>
      <c r="J2843" s="175"/>
      <c r="L2843" s="175"/>
      <c r="T2843" s="176"/>
      <c r="U2843" s="176"/>
      <c r="V2843" s="176"/>
      <c r="W2843" s="176"/>
      <c r="X2843" s="175"/>
      <c r="Y2843" s="175"/>
      <c r="Z2843" s="175"/>
      <c r="AA2843" s="175"/>
      <c r="AC2843" s="175"/>
      <c r="AL2843" s="106"/>
      <c r="AM2843" s="104"/>
      <c r="AN2843" s="104"/>
      <c r="AO2843" s="104"/>
      <c r="AP2843" s="104"/>
      <c r="AQ2843" s="104"/>
      <c r="AR2843" s="104"/>
      <c r="AS2843" s="104"/>
      <c r="AT2843" s="104"/>
      <c r="AU2843" s="104"/>
      <c r="AV2843" s="104"/>
    </row>
    <row r="2844" spans="3:48" x14ac:dyDescent="0.35">
      <c r="C2844" s="176"/>
      <c r="D2844" s="176"/>
      <c r="E2844" s="176"/>
      <c r="F2844" s="176"/>
      <c r="G2844" s="175"/>
      <c r="H2844" s="175"/>
      <c r="I2844" s="175"/>
      <c r="J2844" s="175"/>
      <c r="L2844" s="175"/>
      <c r="T2844" s="176"/>
      <c r="U2844" s="176"/>
      <c r="V2844" s="176"/>
      <c r="W2844" s="176"/>
      <c r="X2844" s="175"/>
      <c r="Y2844" s="175"/>
      <c r="Z2844" s="175"/>
      <c r="AA2844" s="175"/>
      <c r="AC2844" s="175"/>
      <c r="AL2844" s="106"/>
      <c r="AM2844" s="104"/>
      <c r="AN2844" s="104"/>
      <c r="AO2844" s="104"/>
      <c r="AP2844" s="104"/>
      <c r="AQ2844" s="104"/>
      <c r="AR2844" s="104"/>
      <c r="AS2844" s="104"/>
      <c r="AT2844" s="104"/>
      <c r="AU2844" s="104"/>
      <c r="AV2844" s="104"/>
    </row>
    <row r="2845" spans="3:48" x14ac:dyDescent="0.35">
      <c r="C2845" s="176"/>
      <c r="D2845" s="176"/>
      <c r="E2845" s="176"/>
      <c r="F2845" s="176"/>
      <c r="G2845" s="175"/>
      <c r="H2845" s="175"/>
      <c r="I2845" s="175"/>
      <c r="J2845" s="175"/>
      <c r="L2845" s="175"/>
      <c r="T2845" s="176"/>
      <c r="U2845" s="176"/>
      <c r="V2845" s="176"/>
      <c r="W2845" s="176"/>
      <c r="X2845" s="175"/>
      <c r="Y2845" s="175"/>
      <c r="Z2845" s="175"/>
      <c r="AA2845" s="175"/>
      <c r="AC2845" s="175"/>
      <c r="AL2845" s="106"/>
      <c r="AM2845" s="104"/>
      <c r="AN2845" s="104"/>
      <c r="AO2845" s="104"/>
      <c r="AP2845" s="104"/>
      <c r="AQ2845" s="104"/>
      <c r="AR2845" s="104"/>
      <c r="AS2845" s="104"/>
      <c r="AT2845" s="104"/>
      <c r="AU2845" s="104"/>
      <c r="AV2845" s="104"/>
    </row>
    <row r="2846" spans="3:48" x14ac:dyDescent="0.35">
      <c r="C2846" s="176"/>
      <c r="D2846" s="176"/>
      <c r="E2846" s="176"/>
      <c r="F2846" s="176"/>
      <c r="G2846" s="175"/>
      <c r="H2846" s="175"/>
      <c r="I2846" s="175"/>
      <c r="J2846" s="175"/>
      <c r="L2846" s="175"/>
      <c r="T2846" s="176"/>
      <c r="U2846" s="176"/>
      <c r="V2846" s="176"/>
      <c r="W2846" s="176"/>
      <c r="X2846" s="175"/>
      <c r="Y2846" s="175"/>
      <c r="Z2846" s="175"/>
      <c r="AA2846" s="175"/>
      <c r="AC2846" s="175"/>
      <c r="AL2846" s="106"/>
      <c r="AM2846" s="104"/>
      <c r="AN2846" s="104"/>
      <c r="AO2846" s="104"/>
      <c r="AP2846" s="104"/>
      <c r="AQ2846" s="104"/>
      <c r="AR2846" s="104"/>
      <c r="AS2846" s="104"/>
      <c r="AT2846" s="104"/>
      <c r="AU2846" s="104"/>
      <c r="AV2846" s="104"/>
    </row>
    <row r="2847" spans="3:48" x14ac:dyDescent="0.35">
      <c r="C2847" s="176"/>
      <c r="D2847" s="176"/>
      <c r="E2847" s="176"/>
      <c r="F2847" s="176"/>
      <c r="G2847" s="175"/>
      <c r="H2847" s="175"/>
      <c r="I2847" s="175"/>
      <c r="J2847" s="175"/>
      <c r="L2847" s="175"/>
      <c r="T2847" s="176"/>
      <c r="U2847" s="176"/>
      <c r="V2847" s="176"/>
      <c r="W2847" s="176"/>
      <c r="X2847" s="175"/>
      <c r="Y2847" s="175"/>
      <c r="Z2847" s="175"/>
      <c r="AA2847" s="175"/>
      <c r="AC2847" s="175"/>
      <c r="AL2847" s="106"/>
      <c r="AM2847" s="104"/>
      <c r="AN2847" s="104"/>
      <c r="AO2847" s="104"/>
      <c r="AP2847" s="104"/>
      <c r="AQ2847" s="104"/>
      <c r="AR2847" s="104"/>
      <c r="AS2847" s="104"/>
      <c r="AT2847" s="104"/>
      <c r="AU2847" s="104"/>
      <c r="AV2847" s="104"/>
    </row>
    <row r="2848" spans="3:48" x14ac:dyDescent="0.35">
      <c r="C2848" s="176"/>
      <c r="D2848" s="176"/>
      <c r="E2848" s="176"/>
      <c r="F2848" s="176"/>
      <c r="G2848" s="175"/>
      <c r="H2848" s="175"/>
      <c r="I2848" s="175"/>
      <c r="J2848" s="175"/>
      <c r="L2848" s="175"/>
      <c r="T2848" s="176"/>
      <c r="U2848" s="176"/>
      <c r="V2848" s="176"/>
      <c r="W2848" s="176"/>
      <c r="X2848" s="175"/>
      <c r="Y2848" s="175"/>
      <c r="Z2848" s="175"/>
      <c r="AA2848" s="175"/>
      <c r="AC2848" s="175"/>
      <c r="AL2848" s="106"/>
      <c r="AM2848" s="104"/>
      <c r="AN2848" s="104"/>
      <c r="AO2848" s="104"/>
      <c r="AP2848" s="104"/>
      <c r="AQ2848" s="104"/>
      <c r="AR2848" s="104"/>
      <c r="AS2848" s="104"/>
      <c r="AT2848" s="104"/>
      <c r="AU2848" s="104"/>
      <c r="AV2848" s="104"/>
    </row>
    <row r="2849" spans="3:48" x14ac:dyDescent="0.35">
      <c r="C2849" s="176"/>
      <c r="D2849" s="176"/>
      <c r="E2849" s="176"/>
      <c r="F2849" s="176"/>
      <c r="G2849" s="175"/>
      <c r="H2849" s="175"/>
      <c r="I2849" s="175"/>
      <c r="J2849" s="175"/>
      <c r="L2849" s="175"/>
      <c r="T2849" s="176"/>
      <c r="U2849" s="176"/>
      <c r="V2849" s="176"/>
      <c r="W2849" s="176"/>
      <c r="X2849" s="175"/>
      <c r="Y2849" s="175"/>
      <c r="Z2849" s="175"/>
      <c r="AA2849" s="175"/>
      <c r="AC2849" s="175"/>
      <c r="AL2849" s="106"/>
      <c r="AM2849" s="104"/>
      <c r="AN2849" s="104"/>
      <c r="AO2849" s="104"/>
      <c r="AP2849" s="104"/>
      <c r="AQ2849" s="104"/>
      <c r="AR2849" s="104"/>
      <c r="AS2849" s="104"/>
      <c r="AT2849" s="104"/>
      <c r="AU2849" s="104"/>
      <c r="AV2849" s="104"/>
    </row>
    <row r="2850" spans="3:48" x14ac:dyDescent="0.35">
      <c r="C2850" s="176"/>
      <c r="D2850" s="176"/>
      <c r="E2850" s="176"/>
      <c r="F2850" s="176"/>
      <c r="G2850" s="175"/>
      <c r="H2850" s="175"/>
      <c r="I2850" s="175"/>
      <c r="J2850" s="175"/>
      <c r="L2850" s="175"/>
      <c r="T2850" s="176"/>
      <c r="U2850" s="176"/>
      <c r="V2850" s="176"/>
      <c r="W2850" s="176"/>
      <c r="X2850" s="175"/>
      <c r="Y2850" s="175"/>
      <c r="Z2850" s="175"/>
      <c r="AA2850" s="175"/>
      <c r="AC2850" s="175"/>
      <c r="AL2850" s="106"/>
      <c r="AM2850" s="104"/>
      <c r="AN2850" s="104"/>
      <c r="AO2850" s="104"/>
      <c r="AP2850" s="104"/>
      <c r="AQ2850" s="104"/>
      <c r="AR2850" s="104"/>
      <c r="AS2850" s="104"/>
      <c r="AT2850" s="104"/>
      <c r="AU2850" s="104"/>
      <c r="AV2850" s="104"/>
    </row>
    <row r="2851" spans="3:48" x14ac:dyDescent="0.35">
      <c r="C2851" s="176"/>
      <c r="D2851" s="176"/>
      <c r="E2851" s="176"/>
      <c r="F2851" s="176"/>
      <c r="G2851" s="175"/>
      <c r="H2851" s="175"/>
      <c r="I2851" s="175"/>
      <c r="J2851" s="175"/>
      <c r="L2851" s="175"/>
      <c r="T2851" s="176"/>
      <c r="U2851" s="176"/>
      <c r="V2851" s="176"/>
      <c r="W2851" s="176"/>
      <c r="X2851" s="175"/>
      <c r="Y2851" s="175"/>
      <c r="Z2851" s="175"/>
      <c r="AA2851" s="175"/>
      <c r="AC2851" s="175"/>
      <c r="AL2851" s="106"/>
      <c r="AM2851" s="104"/>
      <c r="AN2851" s="104"/>
      <c r="AO2851" s="104"/>
      <c r="AP2851" s="104"/>
      <c r="AQ2851" s="104"/>
      <c r="AR2851" s="104"/>
      <c r="AS2851" s="104"/>
      <c r="AT2851" s="104"/>
      <c r="AU2851" s="104"/>
      <c r="AV2851" s="104"/>
    </row>
    <row r="2852" spans="3:48" x14ac:dyDescent="0.35">
      <c r="C2852" s="176"/>
      <c r="D2852" s="176"/>
      <c r="E2852" s="176"/>
      <c r="F2852" s="176"/>
      <c r="G2852" s="175"/>
      <c r="H2852" s="175"/>
      <c r="I2852" s="175"/>
      <c r="J2852" s="175"/>
      <c r="L2852" s="175"/>
      <c r="T2852" s="176"/>
      <c r="U2852" s="176"/>
      <c r="V2852" s="176"/>
      <c r="W2852" s="176"/>
      <c r="X2852" s="175"/>
      <c r="Y2852" s="175"/>
      <c r="Z2852" s="175"/>
      <c r="AA2852" s="175"/>
      <c r="AC2852" s="175"/>
      <c r="AL2852" s="106"/>
      <c r="AM2852" s="104"/>
      <c r="AN2852" s="104"/>
      <c r="AO2852" s="104"/>
      <c r="AP2852" s="104"/>
      <c r="AQ2852" s="104"/>
      <c r="AR2852" s="104"/>
      <c r="AS2852" s="104"/>
      <c r="AT2852" s="104"/>
      <c r="AU2852" s="104"/>
      <c r="AV2852" s="104"/>
    </row>
    <row r="2853" spans="3:48" x14ac:dyDescent="0.35">
      <c r="C2853" s="176"/>
      <c r="D2853" s="176"/>
      <c r="E2853" s="176"/>
      <c r="F2853" s="176"/>
      <c r="G2853" s="175"/>
      <c r="H2853" s="175"/>
      <c r="I2853" s="175"/>
      <c r="J2853" s="175"/>
      <c r="L2853" s="175"/>
      <c r="T2853" s="176"/>
      <c r="U2853" s="176"/>
      <c r="V2853" s="176"/>
      <c r="W2853" s="176"/>
      <c r="X2853" s="175"/>
      <c r="Y2853" s="175"/>
      <c r="Z2853" s="175"/>
      <c r="AA2853" s="175"/>
      <c r="AC2853" s="175"/>
      <c r="AL2853" s="106"/>
      <c r="AM2853" s="104"/>
      <c r="AN2853" s="104"/>
      <c r="AO2853" s="104"/>
      <c r="AP2853" s="104"/>
      <c r="AQ2853" s="104"/>
      <c r="AR2853" s="104"/>
      <c r="AS2853" s="104"/>
      <c r="AT2853" s="104"/>
      <c r="AU2853" s="104"/>
      <c r="AV2853" s="104"/>
    </row>
    <row r="2854" spans="3:48" x14ac:dyDescent="0.35">
      <c r="C2854" s="176"/>
      <c r="D2854" s="176"/>
      <c r="E2854" s="176"/>
      <c r="F2854" s="176"/>
      <c r="G2854" s="175"/>
      <c r="H2854" s="175"/>
      <c r="I2854" s="175"/>
      <c r="J2854" s="175"/>
      <c r="L2854" s="175"/>
      <c r="T2854" s="176"/>
      <c r="U2854" s="176"/>
      <c r="V2854" s="176"/>
      <c r="W2854" s="176"/>
      <c r="X2854" s="175"/>
      <c r="Y2854" s="175"/>
      <c r="Z2854" s="175"/>
      <c r="AA2854" s="175"/>
      <c r="AC2854" s="175"/>
      <c r="AL2854" s="106"/>
      <c r="AM2854" s="104"/>
      <c r="AN2854" s="104"/>
      <c r="AO2854" s="104"/>
      <c r="AP2854" s="104"/>
      <c r="AQ2854" s="104"/>
      <c r="AR2854" s="104"/>
      <c r="AS2854" s="104"/>
      <c r="AT2854" s="104"/>
      <c r="AU2854" s="104"/>
      <c r="AV2854" s="104"/>
    </row>
    <row r="2855" spans="3:48" x14ac:dyDescent="0.35">
      <c r="C2855" s="176"/>
      <c r="D2855" s="176"/>
      <c r="E2855" s="176"/>
      <c r="F2855" s="176"/>
      <c r="G2855" s="175"/>
      <c r="H2855" s="175"/>
      <c r="I2855" s="175"/>
      <c r="J2855" s="175"/>
      <c r="L2855" s="175"/>
      <c r="T2855" s="176"/>
      <c r="U2855" s="176"/>
      <c r="V2855" s="176"/>
      <c r="W2855" s="176"/>
      <c r="X2855" s="175"/>
      <c r="Y2855" s="175"/>
      <c r="Z2855" s="175"/>
      <c r="AA2855" s="175"/>
      <c r="AC2855" s="175"/>
      <c r="AL2855" s="106"/>
      <c r="AM2855" s="104"/>
      <c r="AN2855" s="104"/>
      <c r="AO2855" s="104"/>
      <c r="AP2855" s="104"/>
      <c r="AQ2855" s="104"/>
      <c r="AR2855" s="104"/>
      <c r="AS2855" s="104"/>
      <c r="AT2855" s="104"/>
      <c r="AU2855" s="104"/>
      <c r="AV2855" s="104"/>
    </row>
    <row r="2856" spans="3:48" x14ac:dyDescent="0.35">
      <c r="C2856" s="176"/>
      <c r="D2856" s="176"/>
      <c r="E2856" s="176"/>
      <c r="F2856" s="176"/>
      <c r="G2856" s="175"/>
      <c r="H2856" s="175"/>
      <c r="I2856" s="175"/>
      <c r="J2856" s="175"/>
      <c r="L2856" s="175"/>
      <c r="T2856" s="176"/>
      <c r="U2856" s="176"/>
      <c r="V2856" s="176"/>
      <c r="W2856" s="176"/>
      <c r="X2856" s="175"/>
      <c r="Y2856" s="175"/>
      <c r="Z2856" s="175"/>
      <c r="AA2856" s="175"/>
      <c r="AC2856" s="175"/>
      <c r="AL2856" s="106"/>
      <c r="AM2856" s="104"/>
      <c r="AN2856" s="104"/>
      <c r="AO2856" s="104"/>
      <c r="AP2856" s="104"/>
      <c r="AQ2856" s="104"/>
      <c r="AR2856" s="104"/>
      <c r="AS2856" s="104"/>
      <c r="AT2856" s="104"/>
      <c r="AU2856" s="104"/>
      <c r="AV2856" s="104"/>
    </row>
    <row r="2857" spans="3:48" x14ac:dyDescent="0.35">
      <c r="C2857" s="176"/>
      <c r="D2857" s="176"/>
      <c r="E2857" s="176"/>
      <c r="F2857" s="176"/>
      <c r="G2857" s="175"/>
      <c r="H2857" s="175"/>
      <c r="I2857" s="175"/>
      <c r="J2857" s="175"/>
      <c r="L2857" s="175"/>
      <c r="T2857" s="176"/>
      <c r="U2857" s="176"/>
      <c r="V2857" s="176"/>
      <c r="W2857" s="176"/>
      <c r="X2857" s="175"/>
      <c r="Y2857" s="175"/>
      <c r="Z2857" s="175"/>
      <c r="AA2857" s="175"/>
      <c r="AC2857" s="175"/>
      <c r="AL2857" s="106"/>
      <c r="AM2857" s="104"/>
      <c r="AN2857" s="104"/>
      <c r="AO2857" s="104"/>
      <c r="AP2857" s="104"/>
      <c r="AQ2857" s="104"/>
      <c r="AR2857" s="104"/>
      <c r="AS2857" s="104"/>
      <c r="AT2857" s="104"/>
      <c r="AU2857" s="104"/>
      <c r="AV2857" s="104"/>
    </row>
    <row r="2858" spans="3:48" x14ac:dyDescent="0.35">
      <c r="C2858" s="176"/>
      <c r="D2858" s="176"/>
      <c r="E2858" s="176"/>
      <c r="F2858" s="176"/>
      <c r="G2858" s="175"/>
      <c r="H2858" s="175"/>
      <c r="I2858" s="175"/>
      <c r="J2858" s="175"/>
      <c r="L2858" s="175"/>
      <c r="T2858" s="176"/>
      <c r="U2858" s="176"/>
      <c r="V2858" s="176"/>
      <c r="W2858" s="176"/>
      <c r="X2858" s="175"/>
      <c r="Y2858" s="175"/>
      <c r="Z2858" s="175"/>
      <c r="AA2858" s="175"/>
      <c r="AC2858" s="175"/>
      <c r="AL2858" s="106"/>
      <c r="AM2858" s="104"/>
      <c r="AN2858" s="104"/>
      <c r="AO2858" s="104"/>
      <c r="AP2858" s="104"/>
      <c r="AQ2858" s="104"/>
      <c r="AR2858" s="104"/>
      <c r="AS2858" s="104"/>
      <c r="AT2858" s="104"/>
      <c r="AU2858" s="104"/>
      <c r="AV2858" s="104"/>
    </row>
    <row r="2859" spans="3:48" x14ac:dyDescent="0.35">
      <c r="C2859" s="176"/>
      <c r="D2859" s="176"/>
      <c r="E2859" s="176"/>
      <c r="F2859" s="176"/>
      <c r="G2859" s="175"/>
      <c r="H2859" s="175"/>
      <c r="I2859" s="175"/>
      <c r="J2859" s="175"/>
      <c r="L2859" s="175"/>
      <c r="T2859" s="176"/>
      <c r="U2859" s="176"/>
      <c r="V2859" s="176"/>
      <c r="W2859" s="176"/>
      <c r="X2859" s="175"/>
      <c r="Y2859" s="175"/>
      <c r="Z2859" s="175"/>
      <c r="AA2859" s="175"/>
      <c r="AC2859" s="175"/>
      <c r="AL2859" s="106"/>
      <c r="AM2859" s="104"/>
      <c r="AN2859" s="104"/>
      <c r="AO2859" s="104"/>
      <c r="AP2859" s="104"/>
      <c r="AQ2859" s="104"/>
      <c r="AR2859" s="104"/>
      <c r="AS2859" s="104"/>
      <c r="AT2859" s="104"/>
      <c r="AU2859" s="104"/>
      <c r="AV2859" s="104"/>
    </row>
    <row r="2860" spans="3:48" x14ac:dyDescent="0.35">
      <c r="C2860" s="176"/>
      <c r="D2860" s="176"/>
      <c r="E2860" s="176"/>
      <c r="F2860" s="176"/>
      <c r="G2860" s="175"/>
      <c r="H2860" s="175"/>
      <c r="I2860" s="175"/>
      <c r="J2860" s="175"/>
      <c r="L2860" s="175"/>
      <c r="T2860" s="176"/>
      <c r="U2860" s="176"/>
      <c r="V2860" s="176"/>
      <c r="W2860" s="176"/>
      <c r="X2860" s="175"/>
      <c r="Y2860" s="175"/>
      <c r="Z2860" s="175"/>
      <c r="AA2860" s="175"/>
      <c r="AC2860" s="175"/>
      <c r="AL2860" s="106"/>
      <c r="AM2860" s="104"/>
      <c r="AN2860" s="104"/>
      <c r="AO2860" s="104"/>
      <c r="AP2860" s="104"/>
      <c r="AQ2860" s="104"/>
      <c r="AR2860" s="104"/>
      <c r="AS2860" s="104"/>
      <c r="AT2860" s="104"/>
      <c r="AU2860" s="104"/>
      <c r="AV2860" s="104"/>
    </row>
    <row r="2861" spans="3:48" x14ac:dyDescent="0.35">
      <c r="C2861" s="176"/>
      <c r="D2861" s="176"/>
      <c r="E2861" s="176"/>
      <c r="F2861" s="176"/>
      <c r="G2861" s="175"/>
      <c r="H2861" s="175"/>
      <c r="I2861" s="175"/>
      <c r="J2861" s="175"/>
      <c r="L2861" s="175"/>
      <c r="T2861" s="176"/>
      <c r="U2861" s="176"/>
      <c r="V2861" s="176"/>
      <c r="W2861" s="176"/>
      <c r="X2861" s="175"/>
      <c r="Y2861" s="175"/>
      <c r="Z2861" s="175"/>
      <c r="AA2861" s="175"/>
      <c r="AC2861" s="175"/>
      <c r="AL2861" s="106"/>
      <c r="AM2861" s="104"/>
      <c r="AN2861" s="104"/>
      <c r="AO2861" s="104"/>
      <c r="AP2861" s="104"/>
      <c r="AQ2861" s="104"/>
      <c r="AR2861" s="104"/>
      <c r="AS2861" s="104"/>
      <c r="AT2861" s="104"/>
      <c r="AU2861" s="104"/>
      <c r="AV2861" s="104"/>
    </row>
    <row r="2862" spans="3:48" x14ac:dyDescent="0.35">
      <c r="C2862" s="176"/>
      <c r="D2862" s="176"/>
      <c r="E2862" s="176"/>
      <c r="F2862" s="176"/>
      <c r="G2862" s="175"/>
      <c r="H2862" s="175"/>
      <c r="I2862" s="175"/>
      <c r="J2862" s="175"/>
      <c r="L2862" s="175"/>
      <c r="T2862" s="176"/>
      <c r="U2862" s="176"/>
      <c r="V2862" s="176"/>
      <c r="W2862" s="176"/>
      <c r="X2862" s="175"/>
      <c r="Y2862" s="175"/>
      <c r="Z2862" s="175"/>
      <c r="AA2862" s="175"/>
      <c r="AC2862" s="175"/>
      <c r="AL2862" s="106"/>
      <c r="AM2862" s="104"/>
      <c r="AN2862" s="104"/>
      <c r="AO2862" s="104"/>
      <c r="AP2862" s="104"/>
      <c r="AQ2862" s="104"/>
      <c r="AR2862" s="104"/>
      <c r="AS2862" s="104"/>
      <c r="AT2862" s="104"/>
      <c r="AU2862" s="104"/>
      <c r="AV2862" s="104"/>
    </row>
    <row r="2863" spans="3:48" x14ac:dyDescent="0.35">
      <c r="C2863" s="176"/>
      <c r="D2863" s="176"/>
      <c r="E2863" s="176"/>
      <c r="F2863" s="176"/>
      <c r="G2863" s="175"/>
      <c r="H2863" s="175"/>
      <c r="I2863" s="175"/>
      <c r="J2863" s="175"/>
      <c r="L2863" s="175"/>
      <c r="T2863" s="176"/>
      <c r="U2863" s="176"/>
      <c r="V2863" s="176"/>
      <c r="W2863" s="176"/>
      <c r="X2863" s="175"/>
      <c r="Y2863" s="175"/>
      <c r="Z2863" s="175"/>
      <c r="AA2863" s="175"/>
      <c r="AC2863" s="175"/>
      <c r="AL2863" s="106"/>
      <c r="AM2863" s="104"/>
      <c r="AN2863" s="104"/>
      <c r="AO2863" s="104"/>
      <c r="AP2863" s="104"/>
      <c r="AQ2863" s="104"/>
      <c r="AR2863" s="104"/>
      <c r="AS2863" s="104"/>
      <c r="AT2863" s="104"/>
      <c r="AU2863" s="104"/>
      <c r="AV2863" s="104"/>
    </row>
    <row r="2864" spans="3:48" x14ac:dyDescent="0.35">
      <c r="C2864" s="176"/>
      <c r="D2864" s="176"/>
      <c r="E2864" s="176"/>
      <c r="F2864" s="176"/>
      <c r="G2864" s="175"/>
      <c r="H2864" s="175"/>
      <c r="I2864" s="175"/>
      <c r="J2864" s="175"/>
      <c r="L2864" s="175"/>
      <c r="T2864" s="176"/>
      <c r="U2864" s="176"/>
      <c r="V2864" s="176"/>
      <c r="W2864" s="176"/>
      <c r="X2864" s="175"/>
      <c r="Y2864" s="175"/>
      <c r="Z2864" s="175"/>
      <c r="AA2864" s="175"/>
      <c r="AC2864" s="175"/>
      <c r="AL2864" s="106"/>
      <c r="AM2864" s="104"/>
      <c r="AN2864" s="104"/>
      <c r="AO2864" s="104"/>
      <c r="AP2864" s="104"/>
      <c r="AQ2864" s="104"/>
      <c r="AR2864" s="104"/>
      <c r="AS2864" s="104"/>
      <c r="AT2864" s="104"/>
      <c r="AU2864" s="104"/>
      <c r="AV2864" s="104"/>
    </row>
    <row r="2865" spans="3:48" x14ac:dyDescent="0.35">
      <c r="C2865" s="176"/>
      <c r="D2865" s="176"/>
      <c r="E2865" s="176"/>
      <c r="F2865" s="176"/>
      <c r="G2865" s="175"/>
      <c r="H2865" s="175"/>
      <c r="I2865" s="175"/>
      <c r="J2865" s="175"/>
      <c r="L2865" s="175"/>
      <c r="T2865" s="176"/>
      <c r="U2865" s="176"/>
      <c r="V2865" s="176"/>
      <c r="W2865" s="176"/>
      <c r="X2865" s="175"/>
      <c r="Y2865" s="175"/>
      <c r="Z2865" s="175"/>
      <c r="AA2865" s="175"/>
      <c r="AC2865" s="175"/>
      <c r="AL2865" s="106"/>
      <c r="AM2865" s="104"/>
      <c r="AN2865" s="104"/>
      <c r="AO2865" s="104"/>
      <c r="AP2865" s="104"/>
      <c r="AQ2865" s="104"/>
      <c r="AR2865" s="104"/>
      <c r="AS2865" s="104"/>
      <c r="AT2865" s="104"/>
      <c r="AU2865" s="104"/>
      <c r="AV2865" s="104"/>
    </row>
    <row r="2866" spans="3:48" x14ac:dyDescent="0.35">
      <c r="C2866" s="176"/>
      <c r="D2866" s="176"/>
      <c r="E2866" s="176"/>
      <c r="F2866" s="176"/>
      <c r="G2866" s="175"/>
      <c r="H2866" s="175"/>
      <c r="I2866" s="175"/>
      <c r="J2866" s="175"/>
      <c r="L2866" s="175"/>
      <c r="T2866" s="176"/>
      <c r="U2866" s="176"/>
      <c r="V2866" s="176"/>
      <c r="W2866" s="176"/>
      <c r="X2866" s="175"/>
      <c r="Y2866" s="175"/>
      <c r="Z2866" s="175"/>
      <c r="AA2866" s="175"/>
      <c r="AC2866" s="175"/>
      <c r="AL2866" s="106"/>
      <c r="AM2866" s="104"/>
      <c r="AN2866" s="104"/>
      <c r="AO2866" s="104"/>
      <c r="AP2866" s="104"/>
      <c r="AQ2866" s="104"/>
      <c r="AR2866" s="104"/>
      <c r="AS2866" s="104"/>
      <c r="AT2866" s="104"/>
      <c r="AU2866" s="104"/>
      <c r="AV2866" s="104"/>
    </row>
    <row r="2867" spans="3:48" x14ac:dyDescent="0.35">
      <c r="C2867" s="176"/>
      <c r="D2867" s="176"/>
      <c r="E2867" s="176"/>
      <c r="F2867" s="176"/>
      <c r="G2867" s="175"/>
      <c r="H2867" s="175"/>
      <c r="I2867" s="175"/>
      <c r="J2867" s="175"/>
      <c r="L2867" s="175"/>
      <c r="T2867" s="176"/>
      <c r="U2867" s="176"/>
      <c r="V2867" s="176"/>
      <c r="W2867" s="176"/>
      <c r="X2867" s="175"/>
      <c r="Y2867" s="175"/>
      <c r="Z2867" s="175"/>
      <c r="AA2867" s="175"/>
      <c r="AC2867" s="175"/>
      <c r="AL2867" s="106"/>
      <c r="AM2867" s="104"/>
      <c r="AN2867" s="104"/>
      <c r="AO2867" s="104"/>
      <c r="AP2867" s="104"/>
      <c r="AQ2867" s="104"/>
      <c r="AR2867" s="104"/>
      <c r="AS2867" s="104"/>
      <c r="AT2867" s="104"/>
      <c r="AU2867" s="104"/>
      <c r="AV2867" s="104"/>
    </row>
    <row r="2868" spans="3:48" x14ac:dyDescent="0.35">
      <c r="C2868" s="176"/>
      <c r="D2868" s="176"/>
      <c r="E2868" s="176"/>
      <c r="F2868" s="176"/>
      <c r="G2868" s="175"/>
      <c r="H2868" s="175"/>
      <c r="I2868" s="175"/>
      <c r="J2868" s="175"/>
      <c r="L2868" s="175"/>
      <c r="T2868" s="176"/>
      <c r="U2868" s="176"/>
      <c r="V2868" s="176"/>
      <c r="W2868" s="176"/>
      <c r="X2868" s="175"/>
      <c r="Y2868" s="175"/>
      <c r="Z2868" s="175"/>
      <c r="AA2868" s="175"/>
      <c r="AC2868" s="175"/>
      <c r="AL2868" s="106"/>
      <c r="AM2868" s="104"/>
      <c r="AN2868" s="104"/>
      <c r="AO2868" s="104"/>
      <c r="AP2868" s="104"/>
      <c r="AQ2868" s="104"/>
      <c r="AR2868" s="104"/>
      <c r="AS2868" s="104"/>
      <c r="AT2868" s="104"/>
      <c r="AU2868" s="104"/>
      <c r="AV2868" s="104"/>
    </row>
    <row r="2869" spans="3:48" x14ac:dyDescent="0.35">
      <c r="C2869" s="176"/>
      <c r="D2869" s="176"/>
      <c r="E2869" s="176"/>
      <c r="F2869" s="176"/>
      <c r="G2869" s="175"/>
      <c r="H2869" s="175"/>
      <c r="I2869" s="175"/>
      <c r="J2869" s="175"/>
      <c r="L2869" s="175"/>
      <c r="T2869" s="176"/>
      <c r="U2869" s="176"/>
      <c r="V2869" s="176"/>
      <c r="W2869" s="176"/>
      <c r="X2869" s="175"/>
      <c r="Y2869" s="175"/>
      <c r="Z2869" s="175"/>
      <c r="AA2869" s="175"/>
      <c r="AC2869" s="175"/>
      <c r="AL2869" s="106"/>
      <c r="AM2869" s="104"/>
      <c r="AN2869" s="104"/>
      <c r="AO2869" s="104"/>
      <c r="AP2869" s="104"/>
      <c r="AQ2869" s="104"/>
      <c r="AR2869" s="104"/>
      <c r="AS2869" s="104"/>
      <c r="AT2869" s="104"/>
      <c r="AU2869" s="104"/>
      <c r="AV2869" s="104"/>
    </row>
    <row r="2870" spans="3:48" x14ac:dyDescent="0.35">
      <c r="C2870" s="176"/>
      <c r="D2870" s="176"/>
      <c r="E2870" s="176"/>
      <c r="F2870" s="176"/>
      <c r="G2870" s="175"/>
      <c r="H2870" s="175"/>
      <c r="I2870" s="175"/>
      <c r="J2870" s="175"/>
      <c r="L2870" s="175"/>
      <c r="T2870" s="176"/>
      <c r="U2870" s="176"/>
      <c r="V2870" s="176"/>
      <c r="W2870" s="176"/>
      <c r="X2870" s="175"/>
      <c r="Y2870" s="175"/>
      <c r="Z2870" s="175"/>
      <c r="AA2870" s="175"/>
      <c r="AC2870" s="175"/>
      <c r="AL2870" s="106"/>
      <c r="AM2870" s="104"/>
      <c r="AN2870" s="104"/>
      <c r="AO2870" s="104"/>
      <c r="AP2870" s="104"/>
      <c r="AQ2870" s="104"/>
      <c r="AR2870" s="104"/>
      <c r="AS2870" s="104"/>
      <c r="AT2870" s="104"/>
      <c r="AU2870" s="104"/>
      <c r="AV2870" s="104"/>
    </row>
    <row r="2871" spans="3:48" x14ac:dyDescent="0.35">
      <c r="C2871" s="176"/>
      <c r="D2871" s="176"/>
      <c r="E2871" s="176"/>
      <c r="F2871" s="176"/>
      <c r="G2871" s="175"/>
      <c r="H2871" s="175"/>
      <c r="I2871" s="175"/>
      <c r="J2871" s="175"/>
      <c r="L2871" s="175"/>
      <c r="T2871" s="176"/>
      <c r="U2871" s="176"/>
      <c r="V2871" s="176"/>
      <c r="W2871" s="176"/>
      <c r="X2871" s="175"/>
      <c r="Y2871" s="175"/>
      <c r="Z2871" s="175"/>
      <c r="AA2871" s="175"/>
      <c r="AC2871" s="175"/>
      <c r="AL2871" s="106"/>
      <c r="AM2871" s="104"/>
      <c r="AN2871" s="104"/>
      <c r="AO2871" s="104"/>
      <c r="AP2871" s="104"/>
      <c r="AQ2871" s="104"/>
      <c r="AR2871" s="104"/>
      <c r="AS2871" s="104"/>
      <c r="AT2871" s="104"/>
      <c r="AU2871" s="104"/>
      <c r="AV2871" s="104"/>
    </row>
    <row r="2872" spans="3:48" x14ac:dyDescent="0.35">
      <c r="C2872" s="176"/>
      <c r="D2872" s="176"/>
      <c r="E2872" s="176"/>
      <c r="F2872" s="176"/>
      <c r="G2872" s="175"/>
      <c r="H2872" s="175"/>
      <c r="I2872" s="175"/>
      <c r="J2872" s="175"/>
      <c r="L2872" s="175"/>
      <c r="T2872" s="176"/>
      <c r="U2872" s="176"/>
      <c r="V2872" s="176"/>
      <c r="W2872" s="176"/>
      <c r="X2872" s="175"/>
      <c r="Y2872" s="175"/>
      <c r="Z2872" s="175"/>
      <c r="AA2872" s="175"/>
      <c r="AC2872" s="175"/>
      <c r="AL2872" s="106"/>
      <c r="AM2872" s="104"/>
      <c r="AN2872" s="104"/>
      <c r="AO2872" s="104"/>
      <c r="AP2872" s="104"/>
      <c r="AQ2872" s="104"/>
      <c r="AR2872" s="104"/>
      <c r="AS2872" s="104"/>
      <c r="AT2872" s="104"/>
      <c r="AU2872" s="104"/>
      <c r="AV2872" s="104"/>
    </row>
    <row r="2873" spans="3:48" x14ac:dyDescent="0.35">
      <c r="C2873" s="176"/>
      <c r="D2873" s="176"/>
      <c r="E2873" s="176"/>
      <c r="F2873" s="176"/>
      <c r="G2873" s="175"/>
      <c r="H2873" s="175"/>
      <c r="I2873" s="175"/>
      <c r="J2873" s="175"/>
      <c r="L2873" s="175"/>
      <c r="T2873" s="176"/>
      <c r="U2873" s="176"/>
      <c r="V2873" s="176"/>
      <c r="W2873" s="176"/>
      <c r="X2873" s="175"/>
      <c r="Y2873" s="175"/>
      <c r="Z2873" s="175"/>
      <c r="AA2873" s="175"/>
      <c r="AC2873" s="175"/>
      <c r="AL2873" s="106"/>
      <c r="AM2873" s="104"/>
      <c r="AN2873" s="104"/>
      <c r="AO2873" s="104"/>
      <c r="AP2873" s="104"/>
      <c r="AQ2873" s="104"/>
      <c r="AR2873" s="104"/>
      <c r="AS2873" s="104"/>
      <c r="AT2873" s="104"/>
      <c r="AU2873" s="104"/>
      <c r="AV2873" s="104"/>
    </row>
    <row r="2874" spans="3:48" x14ac:dyDescent="0.35">
      <c r="C2874" s="176"/>
      <c r="D2874" s="176"/>
      <c r="E2874" s="176"/>
      <c r="F2874" s="176"/>
      <c r="G2874" s="175"/>
      <c r="H2874" s="175"/>
      <c r="I2874" s="175"/>
      <c r="J2874" s="175"/>
      <c r="L2874" s="175"/>
      <c r="T2874" s="176"/>
      <c r="U2874" s="176"/>
      <c r="V2874" s="176"/>
      <c r="W2874" s="176"/>
      <c r="X2874" s="175"/>
      <c r="Y2874" s="175"/>
      <c r="Z2874" s="175"/>
      <c r="AA2874" s="175"/>
      <c r="AC2874" s="175"/>
      <c r="AL2874" s="106"/>
      <c r="AM2874" s="104"/>
      <c r="AN2874" s="104"/>
      <c r="AO2874" s="104"/>
      <c r="AP2874" s="104"/>
      <c r="AQ2874" s="104"/>
      <c r="AR2874" s="104"/>
      <c r="AS2874" s="104"/>
      <c r="AT2874" s="104"/>
      <c r="AU2874" s="104"/>
      <c r="AV2874" s="104"/>
    </row>
    <row r="2875" spans="3:48" x14ac:dyDescent="0.35">
      <c r="C2875" s="176"/>
      <c r="D2875" s="176"/>
      <c r="E2875" s="176"/>
      <c r="F2875" s="176"/>
      <c r="G2875" s="175"/>
      <c r="H2875" s="175"/>
      <c r="I2875" s="175"/>
      <c r="J2875" s="175"/>
      <c r="L2875" s="175"/>
      <c r="T2875" s="176"/>
      <c r="U2875" s="176"/>
      <c r="V2875" s="176"/>
      <c r="W2875" s="176"/>
      <c r="X2875" s="175"/>
      <c r="Y2875" s="175"/>
      <c r="Z2875" s="175"/>
      <c r="AA2875" s="175"/>
      <c r="AC2875" s="175"/>
      <c r="AL2875" s="106"/>
      <c r="AM2875" s="104"/>
      <c r="AN2875" s="104"/>
      <c r="AO2875" s="104"/>
      <c r="AP2875" s="104"/>
      <c r="AQ2875" s="104"/>
      <c r="AR2875" s="104"/>
      <c r="AS2875" s="104"/>
      <c r="AT2875" s="104"/>
      <c r="AU2875" s="104"/>
      <c r="AV2875" s="104"/>
    </row>
    <row r="2876" spans="3:48" x14ac:dyDescent="0.35">
      <c r="C2876" s="176"/>
      <c r="D2876" s="176"/>
      <c r="E2876" s="176"/>
      <c r="F2876" s="176"/>
      <c r="G2876" s="175"/>
      <c r="H2876" s="175"/>
      <c r="I2876" s="175"/>
      <c r="J2876" s="175"/>
      <c r="L2876" s="175"/>
      <c r="T2876" s="176"/>
      <c r="U2876" s="176"/>
      <c r="V2876" s="176"/>
      <c r="W2876" s="176"/>
      <c r="X2876" s="175"/>
      <c r="Y2876" s="175"/>
      <c r="Z2876" s="175"/>
      <c r="AA2876" s="175"/>
      <c r="AC2876" s="175"/>
      <c r="AL2876" s="106"/>
      <c r="AM2876" s="104"/>
      <c r="AN2876" s="104"/>
      <c r="AO2876" s="104"/>
      <c r="AP2876" s="104"/>
      <c r="AQ2876" s="104"/>
      <c r="AR2876" s="104"/>
      <c r="AS2876" s="104"/>
      <c r="AT2876" s="104"/>
      <c r="AU2876" s="104"/>
      <c r="AV2876" s="104"/>
    </row>
    <row r="2877" spans="3:48" x14ac:dyDescent="0.35">
      <c r="C2877" s="176"/>
      <c r="D2877" s="176"/>
      <c r="E2877" s="176"/>
      <c r="F2877" s="176"/>
      <c r="G2877" s="175"/>
      <c r="H2877" s="175"/>
      <c r="I2877" s="175"/>
      <c r="J2877" s="175"/>
      <c r="L2877" s="175"/>
      <c r="T2877" s="176"/>
      <c r="U2877" s="176"/>
      <c r="V2877" s="176"/>
      <c r="W2877" s="176"/>
      <c r="X2877" s="175"/>
      <c r="Y2877" s="175"/>
      <c r="Z2877" s="175"/>
      <c r="AA2877" s="175"/>
      <c r="AC2877" s="175"/>
      <c r="AL2877" s="106"/>
      <c r="AM2877" s="104"/>
      <c r="AN2877" s="104"/>
      <c r="AO2877" s="104"/>
      <c r="AP2877" s="104"/>
      <c r="AQ2877" s="104"/>
      <c r="AR2877" s="104"/>
      <c r="AS2877" s="104"/>
      <c r="AT2877" s="104"/>
      <c r="AU2877" s="104"/>
      <c r="AV2877" s="104"/>
    </row>
    <row r="2878" spans="3:48" x14ac:dyDescent="0.35">
      <c r="C2878" s="176"/>
      <c r="D2878" s="176"/>
      <c r="E2878" s="176"/>
      <c r="F2878" s="176"/>
      <c r="G2878" s="175"/>
      <c r="H2878" s="175"/>
      <c r="I2878" s="175"/>
      <c r="J2878" s="175"/>
      <c r="L2878" s="175"/>
      <c r="T2878" s="176"/>
      <c r="U2878" s="176"/>
      <c r="V2878" s="176"/>
      <c r="W2878" s="176"/>
      <c r="X2878" s="175"/>
      <c r="Y2878" s="175"/>
      <c r="Z2878" s="175"/>
      <c r="AA2878" s="175"/>
      <c r="AC2878" s="175"/>
      <c r="AL2878" s="106"/>
      <c r="AM2878" s="104"/>
      <c r="AN2878" s="104"/>
      <c r="AO2878" s="104"/>
      <c r="AP2878" s="104"/>
      <c r="AQ2878" s="104"/>
      <c r="AR2878" s="104"/>
      <c r="AS2878" s="104"/>
      <c r="AT2878" s="104"/>
      <c r="AU2878" s="104"/>
      <c r="AV2878" s="104"/>
    </row>
    <row r="2879" spans="3:48" x14ac:dyDescent="0.35">
      <c r="C2879" s="176"/>
      <c r="D2879" s="176"/>
      <c r="E2879" s="176"/>
      <c r="F2879" s="176"/>
      <c r="G2879" s="175"/>
      <c r="H2879" s="175"/>
      <c r="I2879" s="175"/>
      <c r="J2879" s="175"/>
      <c r="L2879" s="175"/>
      <c r="T2879" s="176"/>
      <c r="U2879" s="176"/>
      <c r="V2879" s="176"/>
      <c r="W2879" s="176"/>
      <c r="X2879" s="175"/>
      <c r="Y2879" s="175"/>
      <c r="Z2879" s="175"/>
      <c r="AA2879" s="175"/>
      <c r="AC2879" s="175"/>
      <c r="AL2879" s="106"/>
      <c r="AM2879" s="104"/>
      <c r="AN2879" s="104"/>
      <c r="AO2879" s="104"/>
      <c r="AP2879" s="104"/>
      <c r="AQ2879" s="104"/>
      <c r="AR2879" s="104"/>
      <c r="AS2879" s="104"/>
      <c r="AT2879" s="104"/>
      <c r="AU2879" s="104"/>
      <c r="AV2879" s="104"/>
    </row>
    <row r="2880" spans="3:48" x14ac:dyDescent="0.35">
      <c r="C2880" s="176"/>
      <c r="D2880" s="176"/>
      <c r="E2880" s="176"/>
      <c r="F2880" s="176"/>
      <c r="G2880" s="175"/>
      <c r="H2880" s="175"/>
      <c r="I2880" s="175"/>
      <c r="J2880" s="175"/>
      <c r="L2880" s="175"/>
      <c r="T2880" s="176"/>
      <c r="U2880" s="176"/>
      <c r="V2880" s="176"/>
      <c r="W2880" s="176"/>
      <c r="X2880" s="175"/>
      <c r="Y2880" s="175"/>
      <c r="Z2880" s="175"/>
      <c r="AA2880" s="175"/>
      <c r="AC2880" s="175"/>
      <c r="AL2880" s="106"/>
      <c r="AM2880" s="104"/>
      <c r="AN2880" s="104"/>
      <c r="AO2880" s="104"/>
      <c r="AP2880" s="104"/>
      <c r="AQ2880" s="104"/>
      <c r="AR2880" s="104"/>
      <c r="AS2880" s="104"/>
      <c r="AT2880" s="104"/>
      <c r="AU2880" s="104"/>
      <c r="AV2880" s="104"/>
    </row>
    <row r="2881" spans="3:48" x14ac:dyDescent="0.35">
      <c r="C2881" s="176"/>
      <c r="D2881" s="176"/>
      <c r="E2881" s="176"/>
      <c r="F2881" s="176"/>
      <c r="G2881" s="175"/>
      <c r="H2881" s="175"/>
      <c r="I2881" s="175"/>
      <c r="J2881" s="175"/>
      <c r="L2881" s="175"/>
      <c r="T2881" s="176"/>
      <c r="U2881" s="176"/>
      <c r="V2881" s="176"/>
      <c r="W2881" s="176"/>
      <c r="X2881" s="175"/>
      <c r="Y2881" s="175"/>
      <c r="Z2881" s="175"/>
      <c r="AA2881" s="175"/>
      <c r="AC2881" s="175"/>
      <c r="AL2881" s="106"/>
      <c r="AM2881" s="104"/>
      <c r="AN2881" s="104"/>
      <c r="AO2881" s="104"/>
      <c r="AP2881" s="104"/>
      <c r="AQ2881" s="104"/>
      <c r="AR2881" s="104"/>
      <c r="AS2881" s="104"/>
      <c r="AT2881" s="104"/>
      <c r="AU2881" s="104"/>
      <c r="AV2881" s="104"/>
    </row>
    <row r="2882" spans="3:48" x14ac:dyDescent="0.35">
      <c r="C2882" s="176"/>
      <c r="D2882" s="176"/>
      <c r="E2882" s="176"/>
      <c r="F2882" s="176"/>
      <c r="G2882" s="175"/>
      <c r="H2882" s="175"/>
      <c r="I2882" s="175"/>
      <c r="J2882" s="175"/>
      <c r="L2882" s="175"/>
      <c r="T2882" s="176"/>
      <c r="U2882" s="176"/>
      <c r="V2882" s="176"/>
      <c r="W2882" s="176"/>
      <c r="X2882" s="175"/>
      <c r="Y2882" s="175"/>
      <c r="Z2882" s="175"/>
      <c r="AA2882" s="175"/>
      <c r="AC2882" s="175"/>
      <c r="AL2882" s="106"/>
      <c r="AM2882" s="104"/>
      <c r="AN2882" s="104"/>
      <c r="AO2882" s="104"/>
      <c r="AP2882" s="104"/>
      <c r="AQ2882" s="104"/>
      <c r="AR2882" s="104"/>
      <c r="AS2882" s="104"/>
      <c r="AT2882" s="104"/>
      <c r="AU2882" s="104"/>
      <c r="AV2882" s="104"/>
    </row>
    <row r="2883" spans="3:48" x14ac:dyDescent="0.35">
      <c r="C2883" s="176"/>
      <c r="D2883" s="176"/>
      <c r="E2883" s="176"/>
      <c r="F2883" s="176"/>
      <c r="G2883" s="175"/>
      <c r="H2883" s="175"/>
      <c r="I2883" s="175"/>
      <c r="J2883" s="175"/>
      <c r="L2883" s="175"/>
      <c r="T2883" s="176"/>
      <c r="U2883" s="176"/>
      <c r="V2883" s="176"/>
      <c r="W2883" s="176"/>
      <c r="X2883" s="175"/>
      <c r="Y2883" s="175"/>
      <c r="Z2883" s="175"/>
      <c r="AA2883" s="175"/>
      <c r="AC2883" s="175"/>
      <c r="AL2883" s="106"/>
      <c r="AM2883" s="104"/>
      <c r="AN2883" s="104"/>
      <c r="AO2883" s="104"/>
      <c r="AP2883" s="104"/>
      <c r="AQ2883" s="104"/>
      <c r="AR2883" s="104"/>
      <c r="AS2883" s="104"/>
      <c r="AT2883" s="104"/>
      <c r="AU2883" s="104"/>
      <c r="AV2883" s="104"/>
    </row>
    <row r="2884" spans="3:48" x14ac:dyDescent="0.35">
      <c r="C2884" s="176"/>
      <c r="D2884" s="176"/>
      <c r="E2884" s="176"/>
      <c r="F2884" s="176"/>
      <c r="G2884" s="175"/>
      <c r="H2884" s="175"/>
      <c r="I2884" s="175"/>
      <c r="J2884" s="175"/>
      <c r="L2884" s="175"/>
      <c r="T2884" s="176"/>
      <c r="U2884" s="176"/>
      <c r="V2884" s="176"/>
      <c r="W2884" s="176"/>
      <c r="X2884" s="175"/>
      <c r="Y2884" s="175"/>
      <c r="Z2884" s="175"/>
      <c r="AA2884" s="175"/>
      <c r="AC2884" s="175"/>
      <c r="AL2884" s="106"/>
      <c r="AM2884" s="104"/>
      <c r="AN2884" s="104"/>
      <c r="AO2884" s="104"/>
      <c r="AP2884" s="104"/>
      <c r="AQ2884" s="104"/>
      <c r="AR2884" s="104"/>
      <c r="AS2884" s="104"/>
      <c r="AT2884" s="104"/>
      <c r="AU2884" s="104"/>
      <c r="AV2884" s="104"/>
    </row>
    <row r="2885" spans="3:48" x14ac:dyDescent="0.35">
      <c r="C2885" s="176"/>
      <c r="D2885" s="176"/>
      <c r="E2885" s="176"/>
      <c r="F2885" s="176"/>
      <c r="G2885" s="175"/>
      <c r="H2885" s="175"/>
      <c r="I2885" s="175"/>
      <c r="J2885" s="175"/>
      <c r="L2885" s="175"/>
      <c r="T2885" s="176"/>
      <c r="U2885" s="176"/>
      <c r="V2885" s="176"/>
      <c r="W2885" s="176"/>
      <c r="X2885" s="175"/>
      <c r="Y2885" s="175"/>
      <c r="Z2885" s="175"/>
      <c r="AA2885" s="175"/>
      <c r="AC2885" s="175"/>
      <c r="AL2885" s="106"/>
      <c r="AM2885" s="104"/>
      <c r="AN2885" s="104"/>
      <c r="AO2885" s="104"/>
      <c r="AP2885" s="104"/>
      <c r="AQ2885" s="104"/>
      <c r="AR2885" s="104"/>
      <c r="AS2885" s="104"/>
      <c r="AT2885" s="104"/>
      <c r="AU2885" s="104"/>
      <c r="AV2885" s="104"/>
    </row>
    <row r="2886" spans="3:48" x14ac:dyDescent="0.35">
      <c r="C2886" s="176"/>
      <c r="D2886" s="176"/>
      <c r="E2886" s="176"/>
      <c r="F2886" s="176"/>
      <c r="G2886" s="175"/>
      <c r="H2886" s="175"/>
      <c r="I2886" s="175"/>
      <c r="J2886" s="175"/>
      <c r="L2886" s="175"/>
      <c r="T2886" s="176"/>
      <c r="U2886" s="176"/>
      <c r="V2886" s="176"/>
      <c r="W2886" s="176"/>
      <c r="X2886" s="175"/>
      <c r="Y2886" s="175"/>
      <c r="Z2886" s="175"/>
      <c r="AA2886" s="175"/>
      <c r="AC2886" s="175"/>
      <c r="AL2886" s="106"/>
      <c r="AM2886" s="104"/>
      <c r="AN2886" s="104"/>
      <c r="AO2886" s="104"/>
      <c r="AP2886" s="104"/>
      <c r="AQ2886" s="104"/>
      <c r="AR2886" s="104"/>
      <c r="AS2886" s="104"/>
      <c r="AT2886" s="104"/>
      <c r="AU2886" s="104"/>
      <c r="AV2886" s="104"/>
    </row>
    <row r="2887" spans="3:48" x14ac:dyDescent="0.35">
      <c r="C2887" s="176"/>
      <c r="D2887" s="176"/>
      <c r="E2887" s="176"/>
      <c r="F2887" s="176"/>
      <c r="G2887" s="175"/>
      <c r="H2887" s="175"/>
      <c r="I2887" s="175"/>
      <c r="J2887" s="175"/>
      <c r="L2887" s="175"/>
      <c r="T2887" s="176"/>
      <c r="U2887" s="176"/>
      <c r="V2887" s="176"/>
      <c r="W2887" s="176"/>
      <c r="X2887" s="175"/>
      <c r="Y2887" s="175"/>
      <c r="Z2887" s="175"/>
      <c r="AA2887" s="175"/>
      <c r="AC2887" s="175"/>
      <c r="AL2887" s="106"/>
      <c r="AM2887" s="104"/>
      <c r="AN2887" s="104"/>
      <c r="AO2887" s="104"/>
      <c r="AP2887" s="104"/>
      <c r="AQ2887" s="104"/>
      <c r="AR2887" s="104"/>
      <c r="AS2887" s="104"/>
      <c r="AT2887" s="104"/>
      <c r="AU2887" s="104"/>
      <c r="AV2887" s="104"/>
    </row>
    <row r="2888" spans="3:48" x14ac:dyDescent="0.35">
      <c r="C2888" s="176"/>
      <c r="D2888" s="176"/>
      <c r="E2888" s="176"/>
      <c r="F2888" s="176"/>
      <c r="G2888" s="175"/>
      <c r="H2888" s="175"/>
      <c r="I2888" s="175"/>
      <c r="J2888" s="175"/>
      <c r="L2888" s="175"/>
      <c r="T2888" s="176"/>
      <c r="U2888" s="176"/>
      <c r="V2888" s="176"/>
      <c r="W2888" s="176"/>
      <c r="X2888" s="175"/>
      <c r="Y2888" s="175"/>
      <c r="Z2888" s="175"/>
      <c r="AA2888" s="175"/>
      <c r="AC2888" s="175"/>
      <c r="AL2888" s="106"/>
      <c r="AM2888" s="104"/>
      <c r="AN2888" s="104"/>
      <c r="AO2888" s="104"/>
      <c r="AP2888" s="104"/>
      <c r="AQ2888" s="104"/>
      <c r="AR2888" s="104"/>
      <c r="AS2888" s="104"/>
      <c r="AT2888" s="104"/>
      <c r="AU2888" s="104"/>
      <c r="AV2888" s="104"/>
    </row>
    <row r="2889" spans="3:48" x14ac:dyDescent="0.35">
      <c r="C2889" s="176"/>
      <c r="D2889" s="176"/>
      <c r="E2889" s="176"/>
      <c r="F2889" s="176"/>
      <c r="G2889" s="175"/>
      <c r="H2889" s="175"/>
      <c r="I2889" s="175"/>
      <c r="J2889" s="175"/>
      <c r="L2889" s="175"/>
      <c r="T2889" s="176"/>
      <c r="U2889" s="176"/>
      <c r="V2889" s="176"/>
      <c r="W2889" s="176"/>
      <c r="X2889" s="175"/>
      <c r="Y2889" s="175"/>
      <c r="Z2889" s="175"/>
      <c r="AA2889" s="175"/>
      <c r="AC2889" s="175"/>
      <c r="AL2889" s="106"/>
      <c r="AM2889" s="104"/>
      <c r="AN2889" s="104"/>
      <c r="AO2889" s="104"/>
      <c r="AP2889" s="104"/>
      <c r="AQ2889" s="104"/>
      <c r="AR2889" s="104"/>
      <c r="AS2889" s="104"/>
      <c r="AT2889" s="104"/>
      <c r="AU2889" s="104"/>
      <c r="AV2889" s="104"/>
    </row>
    <row r="2890" spans="3:48" x14ac:dyDescent="0.35">
      <c r="C2890" s="176"/>
      <c r="D2890" s="176"/>
      <c r="E2890" s="176"/>
      <c r="F2890" s="176"/>
      <c r="G2890" s="175"/>
      <c r="H2890" s="175"/>
      <c r="I2890" s="175"/>
      <c r="J2890" s="175"/>
      <c r="L2890" s="175"/>
      <c r="T2890" s="176"/>
      <c r="U2890" s="176"/>
      <c r="V2890" s="176"/>
      <c r="W2890" s="176"/>
      <c r="X2890" s="175"/>
      <c r="Y2890" s="175"/>
      <c r="Z2890" s="175"/>
      <c r="AA2890" s="175"/>
      <c r="AC2890" s="175"/>
      <c r="AL2890" s="106"/>
      <c r="AM2890" s="104"/>
      <c r="AN2890" s="104"/>
      <c r="AO2890" s="104"/>
      <c r="AP2890" s="104"/>
      <c r="AQ2890" s="104"/>
      <c r="AR2890" s="104"/>
      <c r="AS2890" s="104"/>
      <c r="AT2890" s="104"/>
      <c r="AU2890" s="104"/>
      <c r="AV2890" s="104"/>
    </row>
    <row r="2891" spans="3:48" x14ac:dyDescent="0.35">
      <c r="C2891" s="176"/>
      <c r="D2891" s="176"/>
      <c r="E2891" s="176"/>
      <c r="F2891" s="176"/>
      <c r="G2891" s="175"/>
      <c r="H2891" s="175"/>
      <c r="I2891" s="175"/>
      <c r="J2891" s="175"/>
      <c r="L2891" s="175"/>
      <c r="T2891" s="176"/>
      <c r="U2891" s="176"/>
      <c r="V2891" s="176"/>
      <c r="W2891" s="176"/>
      <c r="X2891" s="175"/>
      <c r="Y2891" s="175"/>
      <c r="Z2891" s="175"/>
      <c r="AA2891" s="175"/>
      <c r="AC2891" s="175"/>
      <c r="AL2891" s="106"/>
      <c r="AM2891" s="104"/>
      <c r="AN2891" s="104"/>
      <c r="AO2891" s="104"/>
      <c r="AP2891" s="104"/>
      <c r="AQ2891" s="104"/>
      <c r="AR2891" s="104"/>
      <c r="AS2891" s="104"/>
      <c r="AT2891" s="104"/>
      <c r="AU2891" s="104"/>
      <c r="AV2891" s="104"/>
    </row>
    <row r="2892" spans="3:48" x14ac:dyDescent="0.35">
      <c r="C2892" s="176"/>
      <c r="D2892" s="176"/>
      <c r="E2892" s="176"/>
      <c r="F2892" s="176"/>
      <c r="G2892" s="175"/>
      <c r="H2892" s="175"/>
      <c r="I2892" s="175"/>
      <c r="J2892" s="175"/>
      <c r="L2892" s="175"/>
      <c r="T2892" s="176"/>
      <c r="U2892" s="176"/>
      <c r="V2892" s="176"/>
      <c r="W2892" s="176"/>
      <c r="X2892" s="175"/>
      <c r="Y2892" s="175"/>
      <c r="Z2892" s="175"/>
      <c r="AA2892" s="175"/>
      <c r="AC2892" s="175"/>
      <c r="AL2892" s="106"/>
      <c r="AM2892" s="104"/>
      <c r="AN2892" s="104"/>
      <c r="AO2892" s="104"/>
      <c r="AP2892" s="104"/>
      <c r="AQ2892" s="104"/>
      <c r="AR2892" s="104"/>
      <c r="AS2892" s="104"/>
      <c r="AT2892" s="104"/>
      <c r="AU2892" s="104"/>
      <c r="AV2892" s="104"/>
    </row>
    <row r="2893" spans="3:48" x14ac:dyDescent="0.35">
      <c r="C2893" s="176"/>
      <c r="D2893" s="176"/>
      <c r="E2893" s="176"/>
      <c r="F2893" s="176"/>
      <c r="G2893" s="175"/>
      <c r="H2893" s="175"/>
      <c r="I2893" s="175"/>
      <c r="J2893" s="175"/>
      <c r="L2893" s="175"/>
      <c r="T2893" s="176"/>
      <c r="U2893" s="176"/>
      <c r="V2893" s="176"/>
      <c r="W2893" s="176"/>
      <c r="X2893" s="175"/>
      <c r="Y2893" s="175"/>
      <c r="Z2893" s="175"/>
      <c r="AA2893" s="175"/>
      <c r="AC2893" s="175"/>
      <c r="AL2893" s="106"/>
      <c r="AM2893" s="104"/>
      <c r="AN2893" s="104"/>
      <c r="AO2893" s="104"/>
      <c r="AP2893" s="104"/>
      <c r="AQ2893" s="104"/>
      <c r="AR2893" s="104"/>
      <c r="AS2893" s="104"/>
      <c r="AT2893" s="104"/>
      <c r="AU2893" s="104"/>
      <c r="AV2893" s="104"/>
    </row>
    <row r="2894" spans="3:48" x14ac:dyDescent="0.35">
      <c r="C2894" s="176"/>
      <c r="D2894" s="176"/>
      <c r="E2894" s="176"/>
      <c r="F2894" s="176"/>
      <c r="G2894" s="175"/>
      <c r="H2894" s="175"/>
      <c r="I2894" s="175"/>
      <c r="J2894" s="175"/>
      <c r="L2894" s="175"/>
      <c r="T2894" s="176"/>
      <c r="U2894" s="176"/>
      <c r="V2894" s="176"/>
      <c r="W2894" s="176"/>
      <c r="X2894" s="175"/>
      <c r="Y2894" s="175"/>
      <c r="Z2894" s="175"/>
      <c r="AA2894" s="175"/>
      <c r="AC2894" s="175"/>
      <c r="AL2894" s="106"/>
      <c r="AM2894" s="104"/>
      <c r="AN2894" s="104"/>
      <c r="AO2894" s="104"/>
      <c r="AP2894" s="104"/>
      <c r="AQ2894" s="104"/>
      <c r="AR2894" s="104"/>
      <c r="AS2894" s="104"/>
      <c r="AT2894" s="104"/>
      <c r="AU2894" s="104"/>
      <c r="AV2894" s="104"/>
    </row>
    <row r="2895" spans="3:48" x14ac:dyDescent="0.35">
      <c r="C2895" s="176"/>
      <c r="D2895" s="176"/>
      <c r="E2895" s="176"/>
      <c r="F2895" s="176"/>
      <c r="G2895" s="175"/>
      <c r="H2895" s="175"/>
      <c r="I2895" s="175"/>
      <c r="J2895" s="175"/>
      <c r="L2895" s="175"/>
      <c r="T2895" s="176"/>
      <c r="U2895" s="176"/>
      <c r="V2895" s="176"/>
      <c r="W2895" s="176"/>
      <c r="X2895" s="175"/>
      <c r="Y2895" s="175"/>
      <c r="Z2895" s="175"/>
      <c r="AA2895" s="175"/>
      <c r="AC2895" s="175"/>
      <c r="AL2895" s="106"/>
      <c r="AM2895" s="104"/>
      <c r="AN2895" s="104"/>
      <c r="AO2895" s="104"/>
      <c r="AP2895" s="104"/>
      <c r="AQ2895" s="104"/>
      <c r="AR2895" s="104"/>
      <c r="AS2895" s="104"/>
      <c r="AT2895" s="104"/>
      <c r="AU2895" s="104"/>
      <c r="AV2895" s="104"/>
    </row>
    <row r="2896" spans="3:48" x14ac:dyDescent="0.35">
      <c r="C2896" s="176"/>
      <c r="D2896" s="176"/>
      <c r="E2896" s="176"/>
      <c r="F2896" s="176"/>
      <c r="G2896" s="175"/>
      <c r="H2896" s="175"/>
      <c r="I2896" s="175"/>
      <c r="J2896" s="175"/>
      <c r="L2896" s="175"/>
      <c r="T2896" s="176"/>
      <c r="U2896" s="176"/>
      <c r="V2896" s="176"/>
      <c r="W2896" s="176"/>
      <c r="X2896" s="175"/>
      <c r="Y2896" s="175"/>
      <c r="Z2896" s="175"/>
      <c r="AA2896" s="175"/>
      <c r="AC2896" s="175"/>
      <c r="AL2896" s="106"/>
      <c r="AM2896" s="104"/>
      <c r="AN2896" s="104"/>
      <c r="AO2896" s="104"/>
      <c r="AP2896" s="104"/>
      <c r="AQ2896" s="104"/>
      <c r="AR2896" s="104"/>
      <c r="AS2896" s="104"/>
      <c r="AT2896" s="104"/>
      <c r="AU2896" s="104"/>
      <c r="AV2896" s="104"/>
    </row>
    <row r="2897" spans="3:48" x14ac:dyDescent="0.35">
      <c r="C2897" s="176"/>
      <c r="D2897" s="176"/>
      <c r="E2897" s="176"/>
      <c r="F2897" s="176"/>
      <c r="G2897" s="175"/>
      <c r="H2897" s="175"/>
      <c r="I2897" s="175"/>
      <c r="J2897" s="175"/>
      <c r="L2897" s="175"/>
      <c r="T2897" s="176"/>
      <c r="U2897" s="176"/>
      <c r="V2897" s="176"/>
      <c r="W2897" s="176"/>
      <c r="X2897" s="175"/>
      <c r="Y2897" s="175"/>
      <c r="Z2897" s="175"/>
      <c r="AA2897" s="175"/>
      <c r="AC2897" s="175"/>
      <c r="AL2897" s="106"/>
      <c r="AM2897" s="104"/>
      <c r="AN2897" s="104"/>
      <c r="AO2897" s="104"/>
      <c r="AP2897" s="104"/>
      <c r="AQ2897" s="104"/>
      <c r="AR2897" s="104"/>
      <c r="AS2897" s="104"/>
      <c r="AT2897" s="104"/>
      <c r="AU2897" s="104"/>
      <c r="AV2897" s="104"/>
    </row>
    <row r="2898" spans="3:48" x14ac:dyDescent="0.35">
      <c r="C2898" s="176"/>
      <c r="D2898" s="176"/>
      <c r="E2898" s="176"/>
      <c r="F2898" s="176"/>
      <c r="G2898" s="175"/>
      <c r="H2898" s="175"/>
      <c r="I2898" s="175"/>
      <c r="J2898" s="175"/>
      <c r="L2898" s="175"/>
      <c r="T2898" s="176"/>
      <c r="U2898" s="176"/>
      <c r="V2898" s="176"/>
      <c r="W2898" s="176"/>
      <c r="X2898" s="175"/>
      <c r="Y2898" s="175"/>
      <c r="Z2898" s="175"/>
      <c r="AA2898" s="175"/>
      <c r="AC2898" s="175"/>
      <c r="AL2898" s="106"/>
      <c r="AM2898" s="104"/>
      <c r="AN2898" s="104"/>
      <c r="AO2898" s="104"/>
      <c r="AP2898" s="104"/>
      <c r="AQ2898" s="104"/>
      <c r="AR2898" s="104"/>
      <c r="AS2898" s="104"/>
      <c r="AT2898" s="104"/>
      <c r="AU2898" s="104"/>
      <c r="AV2898" s="104"/>
    </row>
    <row r="2899" spans="3:48" x14ac:dyDescent="0.35">
      <c r="C2899" s="176"/>
      <c r="D2899" s="176"/>
      <c r="E2899" s="176"/>
      <c r="F2899" s="176"/>
      <c r="G2899" s="175"/>
      <c r="H2899" s="175"/>
      <c r="I2899" s="175"/>
      <c r="J2899" s="175"/>
      <c r="L2899" s="175"/>
      <c r="T2899" s="176"/>
      <c r="U2899" s="176"/>
      <c r="V2899" s="176"/>
      <c r="W2899" s="176"/>
      <c r="X2899" s="175"/>
      <c r="Y2899" s="175"/>
      <c r="Z2899" s="175"/>
      <c r="AA2899" s="175"/>
      <c r="AC2899" s="175"/>
      <c r="AL2899" s="106"/>
      <c r="AM2899" s="104"/>
      <c r="AN2899" s="104"/>
      <c r="AO2899" s="104"/>
      <c r="AP2899" s="104"/>
      <c r="AQ2899" s="104"/>
      <c r="AR2899" s="104"/>
      <c r="AS2899" s="104"/>
      <c r="AT2899" s="104"/>
      <c r="AU2899" s="104"/>
      <c r="AV2899" s="104"/>
    </row>
    <row r="2900" spans="3:48" x14ac:dyDescent="0.35">
      <c r="C2900" s="176"/>
      <c r="D2900" s="176"/>
      <c r="E2900" s="176"/>
      <c r="F2900" s="176"/>
      <c r="G2900" s="175"/>
      <c r="H2900" s="175"/>
      <c r="I2900" s="175"/>
      <c r="J2900" s="175"/>
      <c r="L2900" s="175"/>
      <c r="T2900" s="176"/>
      <c r="U2900" s="176"/>
      <c r="V2900" s="176"/>
      <c r="W2900" s="176"/>
      <c r="X2900" s="175"/>
      <c r="Y2900" s="175"/>
      <c r="Z2900" s="175"/>
      <c r="AA2900" s="175"/>
      <c r="AC2900" s="175"/>
      <c r="AL2900" s="106"/>
      <c r="AM2900" s="104"/>
      <c r="AN2900" s="104"/>
      <c r="AO2900" s="104"/>
      <c r="AP2900" s="104"/>
      <c r="AQ2900" s="104"/>
      <c r="AR2900" s="104"/>
      <c r="AS2900" s="104"/>
      <c r="AT2900" s="104"/>
      <c r="AU2900" s="104"/>
      <c r="AV2900" s="104"/>
    </row>
    <row r="2901" spans="3:48" x14ac:dyDescent="0.35">
      <c r="C2901" s="176"/>
      <c r="D2901" s="176"/>
      <c r="E2901" s="176"/>
      <c r="F2901" s="176"/>
      <c r="G2901" s="175"/>
      <c r="H2901" s="175"/>
      <c r="I2901" s="175"/>
      <c r="J2901" s="175"/>
      <c r="L2901" s="175"/>
      <c r="T2901" s="176"/>
      <c r="U2901" s="176"/>
      <c r="V2901" s="176"/>
      <c r="W2901" s="176"/>
      <c r="X2901" s="175"/>
      <c r="Y2901" s="175"/>
      <c r="Z2901" s="175"/>
      <c r="AA2901" s="175"/>
      <c r="AC2901" s="175"/>
      <c r="AL2901" s="106"/>
      <c r="AM2901" s="104"/>
      <c r="AN2901" s="104"/>
      <c r="AO2901" s="104"/>
      <c r="AP2901" s="104"/>
      <c r="AQ2901" s="104"/>
      <c r="AR2901" s="104"/>
      <c r="AS2901" s="104"/>
      <c r="AT2901" s="104"/>
      <c r="AU2901" s="104"/>
      <c r="AV2901" s="104"/>
    </row>
    <row r="2902" spans="3:48" x14ac:dyDescent="0.35">
      <c r="C2902" s="176"/>
      <c r="D2902" s="176"/>
      <c r="E2902" s="176"/>
      <c r="F2902" s="176"/>
      <c r="G2902" s="175"/>
      <c r="H2902" s="175"/>
      <c r="I2902" s="175"/>
      <c r="J2902" s="175"/>
      <c r="L2902" s="175"/>
      <c r="T2902" s="176"/>
      <c r="U2902" s="176"/>
      <c r="V2902" s="176"/>
      <c r="W2902" s="176"/>
      <c r="X2902" s="175"/>
      <c r="Y2902" s="175"/>
      <c r="Z2902" s="175"/>
      <c r="AA2902" s="175"/>
      <c r="AC2902" s="175"/>
      <c r="AL2902" s="106"/>
      <c r="AM2902" s="104"/>
      <c r="AN2902" s="104"/>
      <c r="AO2902" s="104"/>
      <c r="AP2902" s="104"/>
      <c r="AQ2902" s="104"/>
      <c r="AR2902" s="104"/>
      <c r="AS2902" s="104"/>
      <c r="AT2902" s="104"/>
      <c r="AU2902" s="104"/>
      <c r="AV2902" s="104"/>
    </row>
    <row r="2903" spans="3:48" x14ac:dyDescent="0.35">
      <c r="C2903" s="176"/>
      <c r="D2903" s="176"/>
      <c r="E2903" s="176"/>
      <c r="F2903" s="176"/>
      <c r="G2903" s="175"/>
      <c r="H2903" s="175"/>
      <c r="I2903" s="175"/>
      <c r="J2903" s="175"/>
      <c r="L2903" s="175"/>
      <c r="T2903" s="176"/>
      <c r="U2903" s="176"/>
      <c r="V2903" s="176"/>
      <c r="W2903" s="176"/>
      <c r="X2903" s="175"/>
      <c r="Y2903" s="175"/>
      <c r="Z2903" s="175"/>
      <c r="AA2903" s="175"/>
      <c r="AC2903" s="175"/>
      <c r="AL2903" s="106"/>
      <c r="AM2903" s="104"/>
      <c r="AN2903" s="104"/>
      <c r="AO2903" s="104"/>
      <c r="AP2903" s="104"/>
      <c r="AQ2903" s="104"/>
      <c r="AR2903" s="104"/>
      <c r="AS2903" s="104"/>
      <c r="AT2903" s="104"/>
      <c r="AU2903" s="104"/>
      <c r="AV2903" s="104"/>
    </row>
    <row r="2904" spans="3:48" x14ac:dyDescent="0.35">
      <c r="C2904" s="176"/>
      <c r="D2904" s="176"/>
      <c r="E2904" s="176"/>
      <c r="F2904" s="176"/>
      <c r="G2904" s="175"/>
      <c r="H2904" s="175"/>
      <c r="I2904" s="175"/>
      <c r="J2904" s="175"/>
      <c r="L2904" s="175"/>
      <c r="T2904" s="176"/>
      <c r="U2904" s="176"/>
      <c r="V2904" s="176"/>
      <c r="W2904" s="176"/>
      <c r="X2904" s="175"/>
      <c r="Y2904" s="175"/>
      <c r="Z2904" s="175"/>
      <c r="AA2904" s="175"/>
      <c r="AC2904" s="175"/>
      <c r="AL2904" s="106"/>
      <c r="AM2904" s="104"/>
      <c r="AN2904" s="104"/>
      <c r="AO2904" s="104"/>
      <c r="AP2904" s="104"/>
      <c r="AQ2904" s="104"/>
      <c r="AR2904" s="104"/>
      <c r="AS2904" s="104"/>
      <c r="AT2904" s="104"/>
      <c r="AU2904" s="104"/>
      <c r="AV2904" s="104"/>
    </row>
    <row r="2905" spans="3:48" x14ac:dyDescent="0.35">
      <c r="C2905" s="176"/>
      <c r="D2905" s="176"/>
      <c r="E2905" s="176"/>
      <c r="F2905" s="176"/>
      <c r="G2905" s="175"/>
      <c r="H2905" s="175"/>
      <c r="I2905" s="175"/>
      <c r="J2905" s="175"/>
      <c r="L2905" s="175"/>
      <c r="T2905" s="176"/>
      <c r="U2905" s="176"/>
      <c r="V2905" s="176"/>
      <c r="W2905" s="176"/>
      <c r="X2905" s="175"/>
      <c r="Y2905" s="175"/>
      <c r="Z2905" s="175"/>
      <c r="AA2905" s="175"/>
      <c r="AC2905" s="175"/>
      <c r="AL2905" s="106"/>
      <c r="AM2905" s="104"/>
      <c r="AN2905" s="104"/>
      <c r="AO2905" s="104"/>
      <c r="AP2905" s="104"/>
      <c r="AQ2905" s="104"/>
      <c r="AR2905" s="104"/>
      <c r="AS2905" s="104"/>
      <c r="AT2905" s="104"/>
      <c r="AU2905" s="104"/>
      <c r="AV2905" s="104"/>
    </row>
    <row r="2906" spans="3:48" x14ac:dyDescent="0.35">
      <c r="C2906" s="176"/>
      <c r="D2906" s="176"/>
      <c r="E2906" s="176"/>
      <c r="F2906" s="176"/>
      <c r="G2906" s="175"/>
      <c r="H2906" s="175"/>
      <c r="I2906" s="175"/>
      <c r="J2906" s="175"/>
      <c r="L2906" s="175"/>
      <c r="T2906" s="176"/>
      <c r="U2906" s="176"/>
      <c r="V2906" s="176"/>
      <c r="W2906" s="176"/>
      <c r="X2906" s="175"/>
      <c r="Y2906" s="175"/>
      <c r="Z2906" s="175"/>
      <c r="AA2906" s="175"/>
      <c r="AC2906" s="175"/>
      <c r="AL2906" s="106"/>
      <c r="AM2906" s="104"/>
      <c r="AN2906" s="104"/>
      <c r="AO2906" s="104"/>
      <c r="AP2906" s="104"/>
      <c r="AQ2906" s="104"/>
      <c r="AR2906" s="104"/>
      <c r="AS2906" s="104"/>
      <c r="AT2906" s="104"/>
      <c r="AU2906" s="104"/>
      <c r="AV2906" s="104"/>
    </row>
    <row r="2907" spans="3:48" x14ac:dyDescent="0.35">
      <c r="C2907" s="176"/>
      <c r="D2907" s="176"/>
      <c r="E2907" s="176"/>
      <c r="F2907" s="176"/>
      <c r="G2907" s="175"/>
      <c r="H2907" s="175"/>
      <c r="I2907" s="175"/>
      <c r="J2907" s="175"/>
      <c r="L2907" s="175"/>
      <c r="T2907" s="176"/>
      <c r="U2907" s="176"/>
      <c r="V2907" s="176"/>
      <c r="W2907" s="176"/>
      <c r="X2907" s="175"/>
      <c r="Y2907" s="175"/>
      <c r="Z2907" s="175"/>
      <c r="AA2907" s="175"/>
      <c r="AC2907" s="175"/>
      <c r="AL2907" s="106"/>
      <c r="AM2907" s="104"/>
      <c r="AN2907" s="104"/>
      <c r="AO2907" s="104"/>
      <c r="AP2907" s="104"/>
      <c r="AQ2907" s="104"/>
      <c r="AR2907" s="104"/>
      <c r="AS2907" s="104"/>
      <c r="AT2907" s="104"/>
      <c r="AU2907" s="104"/>
      <c r="AV2907" s="104"/>
    </row>
    <row r="2908" spans="3:48" x14ac:dyDescent="0.35">
      <c r="C2908" s="176"/>
      <c r="D2908" s="176"/>
      <c r="E2908" s="176"/>
      <c r="F2908" s="176"/>
      <c r="G2908" s="175"/>
      <c r="H2908" s="175"/>
      <c r="I2908" s="175"/>
      <c r="J2908" s="175"/>
      <c r="L2908" s="175"/>
      <c r="T2908" s="176"/>
      <c r="U2908" s="176"/>
      <c r="V2908" s="176"/>
      <c r="W2908" s="176"/>
      <c r="X2908" s="175"/>
      <c r="Y2908" s="175"/>
      <c r="Z2908" s="175"/>
      <c r="AA2908" s="175"/>
      <c r="AC2908" s="175"/>
      <c r="AL2908" s="106"/>
      <c r="AM2908" s="104"/>
      <c r="AN2908" s="104"/>
      <c r="AO2908" s="104"/>
      <c r="AP2908" s="104"/>
      <c r="AQ2908" s="104"/>
      <c r="AR2908" s="104"/>
      <c r="AS2908" s="104"/>
      <c r="AT2908" s="104"/>
      <c r="AU2908" s="104"/>
      <c r="AV2908" s="104"/>
    </row>
    <row r="2909" spans="3:48" x14ac:dyDescent="0.35">
      <c r="C2909" s="176"/>
      <c r="D2909" s="176"/>
      <c r="E2909" s="176"/>
      <c r="F2909" s="176"/>
      <c r="G2909" s="175"/>
      <c r="H2909" s="175"/>
      <c r="I2909" s="175"/>
      <c r="J2909" s="175"/>
      <c r="L2909" s="175"/>
      <c r="T2909" s="176"/>
      <c r="U2909" s="176"/>
      <c r="V2909" s="176"/>
      <c r="W2909" s="176"/>
      <c r="X2909" s="175"/>
      <c r="Y2909" s="175"/>
      <c r="Z2909" s="175"/>
      <c r="AA2909" s="175"/>
      <c r="AC2909" s="175"/>
      <c r="AL2909" s="106"/>
      <c r="AM2909" s="104"/>
      <c r="AN2909" s="104"/>
      <c r="AO2909" s="104"/>
      <c r="AP2909" s="104"/>
      <c r="AQ2909" s="104"/>
      <c r="AR2909" s="104"/>
      <c r="AS2909" s="104"/>
      <c r="AT2909" s="104"/>
      <c r="AU2909" s="104"/>
      <c r="AV2909" s="104"/>
    </row>
    <row r="2910" spans="3:48" x14ac:dyDescent="0.35">
      <c r="C2910" s="176"/>
      <c r="D2910" s="176"/>
      <c r="E2910" s="176"/>
      <c r="F2910" s="176"/>
      <c r="G2910" s="175"/>
      <c r="H2910" s="175"/>
      <c r="I2910" s="175"/>
      <c r="J2910" s="175"/>
      <c r="L2910" s="175"/>
      <c r="T2910" s="176"/>
      <c r="U2910" s="176"/>
      <c r="V2910" s="176"/>
      <c r="W2910" s="176"/>
      <c r="X2910" s="175"/>
      <c r="Y2910" s="175"/>
      <c r="Z2910" s="175"/>
      <c r="AA2910" s="175"/>
      <c r="AC2910" s="175"/>
      <c r="AL2910" s="106"/>
      <c r="AM2910" s="104"/>
      <c r="AN2910" s="104"/>
      <c r="AO2910" s="104"/>
      <c r="AP2910" s="104"/>
      <c r="AQ2910" s="104"/>
      <c r="AR2910" s="104"/>
      <c r="AS2910" s="104"/>
      <c r="AT2910" s="104"/>
      <c r="AU2910" s="104"/>
      <c r="AV2910" s="104"/>
    </row>
    <row r="2911" spans="3:48" x14ac:dyDescent="0.35">
      <c r="C2911" s="176"/>
      <c r="D2911" s="176"/>
      <c r="E2911" s="176"/>
      <c r="F2911" s="176"/>
      <c r="G2911" s="175"/>
      <c r="H2911" s="175"/>
      <c r="I2911" s="175"/>
      <c r="J2911" s="175"/>
      <c r="L2911" s="175"/>
      <c r="T2911" s="176"/>
      <c r="U2911" s="176"/>
      <c r="V2911" s="176"/>
      <c r="W2911" s="176"/>
      <c r="X2911" s="175"/>
      <c r="Y2911" s="175"/>
      <c r="Z2911" s="175"/>
      <c r="AA2911" s="175"/>
      <c r="AC2911" s="175"/>
      <c r="AL2911" s="106"/>
      <c r="AM2911" s="104"/>
      <c r="AN2911" s="104"/>
      <c r="AO2911" s="104"/>
      <c r="AP2911" s="104"/>
      <c r="AQ2911" s="104"/>
      <c r="AR2911" s="104"/>
      <c r="AS2911" s="104"/>
      <c r="AT2911" s="104"/>
      <c r="AU2911" s="104"/>
      <c r="AV2911" s="104"/>
    </row>
    <row r="2912" spans="3:48" x14ac:dyDescent="0.35">
      <c r="C2912" s="176"/>
      <c r="D2912" s="176"/>
      <c r="E2912" s="176"/>
      <c r="F2912" s="176"/>
      <c r="G2912" s="175"/>
      <c r="H2912" s="175"/>
      <c r="I2912" s="175"/>
      <c r="J2912" s="175"/>
      <c r="L2912" s="175"/>
      <c r="T2912" s="176"/>
      <c r="U2912" s="176"/>
      <c r="V2912" s="176"/>
      <c r="W2912" s="176"/>
      <c r="X2912" s="175"/>
      <c r="Y2912" s="175"/>
      <c r="Z2912" s="175"/>
      <c r="AA2912" s="175"/>
      <c r="AC2912" s="175"/>
      <c r="AL2912" s="106"/>
      <c r="AM2912" s="104"/>
      <c r="AN2912" s="104"/>
      <c r="AO2912" s="104"/>
      <c r="AP2912" s="104"/>
      <c r="AQ2912" s="104"/>
      <c r="AR2912" s="104"/>
      <c r="AS2912" s="104"/>
      <c r="AT2912" s="104"/>
      <c r="AU2912" s="104"/>
      <c r="AV2912" s="104"/>
    </row>
    <row r="2913" spans="3:48" x14ac:dyDescent="0.35">
      <c r="C2913" s="176"/>
      <c r="D2913" s="176"/>
      <c r="E2913" s="176"/>
      <c r="F2913" s="176"/>
      <c r="G2913" s="175"/>
      <c r="H2913" s="175"/>
      <c r="I2913" s="175"/>
      <c r="J2913" s="175"/>
      <c r="L2913" s="175"/>
      <c r="T2913" s="176"/>
      <c r="U2913" s="176"/>
      <c r="V2913" s="176"/>
      <c r="W2913" s="176"/>
      <c r="X2913" s="175"/>
      <c r="Y2913" s="175"/>
      <c r="Z2913" s="175"/>
      <c r="AA2913" s="175"/>
      <c r="AC2913" s="175"/>
      <c r="AL2913" s="106"/>
      <c r="AM2913" s="104"/>
      <c r="AN2913" s="104"/>
      <c r="AO2913" s="104"/>
      <c r="AP2913" s="104"/>
      <c r="AQ2913" s="104"/>
      <c r="AR2913" s="104"/>
      <c r="AS2913" s="104"/>
      <c r="AT2913" s="104"/>
      <c r="AU2913" s="104"/>
      <c r="AV2913" s="104"/>
    </row>
    <row r="2914" spans="3:48" x14ac:dyDescent="0.35">
      <c r="C2914" s="176"/>
      <c r="D2914" s="176"/>
      <c r="E2914" s="176"/>
      <c r="F2914" s="176"/>
      <c r="G2914" s="175"/>
      <c r="H2914" s="175"/>
      <c r="I2914" s="175"/>
      <c r="J2914" s="175"/>
      <c r="L2914" s="175"/>
      <c r="T2914" s="176"/>
      <c r="U2914" s="176"/>
      <c r="V2914" s="176"/>
      <c r="W2914" s="176"/>
      <c r="X2914" s="175"/>
      <c r="Y2914" s="175"/>
      <c r="Z2914" s="175"/>
      <c r="AA2914" s="175"/>
      <c r="AC2914" s="175"/>
      <c r="AL2914" s="106"/>
      <c r="AM2914" s="104"/>
      <c r="AN2914" s="104"/>
      <c r="AO2914" s="104"/>
      <c r="AP2914" s="104"/>
      <c r="AQ2914" s="104"/>
      <c r="AR2914" s="104"/>
      <c r="AS2914" s="104"/>
      <c r="AT2914" s="104"/>
      <c r="AU2914" s="104"/>
      <c r="AV2914" s="104"/>
    </row>
    <row r="2915" spans="3:48" x14ac:dyDescent="0.35">
      <c r="C2915" s="176"/>
      <c r="D2915" s="176"/>
      <c r="E2915" s="176"/>
      <c r="F2915" s="176"/>
      <c r="G2915" s="175"/>
      <c r="H2915" s="175"/>
      <c r="I2915" s="175"/>
      <c r="J2915" s="175"/>
      <c r="L2915" s="175"/>
      <c r="T2915" s="176"/>
      <c r="U2915" s="176"/>
      <c r="V2915" s="176"/>
      <c r="W2915" s="176"/>
      <c r="X2915" s="175"/>
      <c r="Y2915" s="175"/>
      <c r="Z2915" s="175"/>
      <c r="AA2915" s="175"/>
      <c r="AC2915" s="175"/>
      <c r="AL2915" s="106"/>
      <c r="AM2915" s="104"/>
      <c r="AN2915" s="104"/>
      <c r="AO2915" s="104"/>
      <c r="AP2915" s="104"/>
      <c r="AQ2915" s="104"/>
      <c r="AR2915" s="104"/>
      <c r="AS2915" s="104"/>
      <c r="AT2915" s="104"/>
      <c r="AU2915" s="104"/>
      <c r="AV2915" s="104"/>
    </row>
    <row r="2916" spans="3:48" x14ac:dyDescent="0.35">
      <c r="C2916" s="176"/>
      <c r="D2916" s="176"/>
      <c r="E2916" s="176"/>
      <c r="F2916" s="176"/>
      <c r="G2916" s="175"/>
      <c r="H2916" s="175"/>
      <c r="I2916" s="175"/>
      <c r="J2916" s="175"/>
      <c r="L2916" s="175"/>
      <c r="T2916" s="176"/>
      <c r="U2916" s="176"/>
      <c r="V2916" s="176"/>
      <c r="W2916" s="176"/>
      <c r="X2916" s="175"/>
      <c r="Y2916" s="175"/>
      <c r="Z2916" s="175"/>
      <c r="AA2916" s="175"/>
      <c r="AC2916" s="175"/>
      <c r="AL2916" s="106"/>
      <c r="AM2916" s="104"/>
      <c r="AN2916" s="104"/>
      <c r="AO2916" s="104"/>
      <c r="AP2916" s="104"/>
      <c r="AQ2916" s="104"/>
      <c r="AR2916" s="104"/>
      <c r="AS2916" s="104"/>
      <c r="AT2916" s="104"/>
      <c r="AU2916" s="104"/>
      <c r="AV2916" s="104"/>
    </row>
    <row r="2917" spans="3:48" x14ac:dyDescent="0.35">
      <c r="C2917" s="176"/>
      <c r="D2917" s="176"/>
      <c r="E2917" s="176"/>
      <c r="F2917" s="176"/>
      <c r="G2917" s="175"/>
      <c r="H2917" s="175"/>
      <c r="I2917" s="175"/>
      <c r="J2917" s="175"/>
      <c r="L2917" s="175"/>
      <c r="T2917" s="176"/>
      <c r="U2917" s="176"/>
      <c r="V2917" s="176"/>
      <c r="W2917" s="176"/>
      <c r="X2917" s="175"/>
      <c r="Y2917" s="175"/>
      <c r="Z2917" s="175"/>
      <c r="AA2917" s="175"/>
      <c r="AC2917" s="175"/>
      <c r="AL2917" s="106"/>
      <c r="AM2917" s="104"/>
      <c r="AN2917" s="104"/>
      <c r="AO2917" s="104"/>
      <c r="AP2917" s="104"/>
      <c r="AQ2917" s="104"/>
      <c r="AR2917" s="104"/>
      <c r="AS2917" s="104"/>
      <c r="AT2917" s="104"/>
      <c r="AU2917" s="104"/>
      <c r="AV2917" s="104"/>
    </row>
    <row r="2918" spans="3:48" x14ac:dyDescent="0.35">
      <c r="C2918" s="176"/>
      <c r="D2918" s="176"/>
      <c r="E2918" s="176"/>
      <c r="F2918" s="176"/>
      <c r="G2918" s="175"/>
      <c r="H2918" s="175"/>
      <c r="I2918" s="175"/>
      <c r="J2918" s="175"/>
      <c r="L2918" s="175"/>
      <c r="T2918" s="176"/>
      <c r="U2918" s="176"/>
      <c r="V2918" s="176"/>
      <c r="W2918" s="176"/>
      <c r="X2918" s="175"/>
      <c r="Y2918" s="175"/>
      <c r="Z2918" s="175"/>
      <c r="AA2918" s="175"/>
      <c r="AC2918" s="175"/>
      <c r="AL2918" s="106"/>
      <c r="AM2918" s="104"/>
      <c r="AN2918" s="104"/>
      <c r="AO2918" s="104"/>
      <c r="AP2918" s="104"/>
      <c r="AQ2918" s="104"/>
      <c r="AR2918" s="104"/>
      <c r="AS2918" s="104"/>
      <c r="AT2918" s="104"/>
      <c r="AU2918" s="104"/>
      <c r="AV2918" s="104"/>
    </row>
    <row r="2919" spans="3:48" x14ac:dyDescent="0.35">
      <c r="C2919" s="176"/>
      <c r="D2919" s="176"/>
      <c r="E2919" s="176"/>
      <c r="F2919" s="176"/>
      <c r="G2919" s="175"/>
      <c r="H2919" s="175"/>
      <c r="I2919" s="175"/>
      <c r="J2919" s="175"/>
      <c r="L2919" s="175"/>
      <c r="T2919" s="176"/>
      <c r="U2919" s="176"/>
      <c r="V2919" s="176"/>
      <c r="W2919" s="176"/>
      <c r="X2919" s="175"/>
      <c r="Y2919" s="175"/>
      <c r="Z2919" s="175"/>
      <c r="AA2919" s="175"/>
      <c r="AC2919" s="175"/>
      <c r="AL2919" s="106"/>
      <c r="AM2919" s="104"/>
      <c r="AN2919" s="104"/>
      <c r="AO2919" s="104"/>
      <c r="AP2919" s="104"/>
      <c r="AQ2919" s="104"/>
      <c r="AR2919" s="104"/>
      <c r="AS2919" s="104"/>
      <c r="AT2919" s="104"/>
      <c r="AU2919" s="104"/>
      <c r="AV2919" s="104"/>
    </row>
    <row r="2920" spans="3:48" x14ac:dyDescent="0.35">
      <c r="C2920" s="176"/>
      <c r="D2920" s="176"/>
      <c r="E2920" s="176"/>
      <c r="F2920" s="176"/>
      <c r="G2920" s="175"/>
      <c r="H2920" s="175"/>
      <c r="I2920" s="175"/>
      <c r="J2920" s="175"/>
      <c r="L2920" s="175"/>
      <c r="T2920" s="176"/>
      <c r="U2920" s="176"/>
      <c r="V2920" s="176"/>
      <c r="W2920" s="176"/>
      <c r="X2920" s="175"/>
      <c r="Y2920" s="175"/>
      <c r="Z2920" s="175"/>
      <c r="AA2920" s="175"/>
      <c r="AC2920" s="175"/>
      <c r="AL2920" s="106"/>
      <c r="AM2920" s="104"/>
      <c r="AN2920" s="104"/>
      <c r="AO2920" s="104"/>
      <c r="AP2920" s="104"/>
      <c r="AQ2920" s="104"/>
      <c r="AR2920" s="104"/>
      <c r="AS2920" s="104"/>
      <c r="AT2920" s="104"/>
      <c r="AU2920" s="104"/>
      <c r="AV2920" s="104"/>
    </row>
    <row r="2921" spans="3:48" x14ac:dyDescent="0.35">
      <c r="C2921" s="176"/>
      <c r="D2921" s="176"/>
      <c r="E2921" s="176"/>
      <c r="F2921" s="176"/>
      <c r="G2921" s="175"/>
      <c r="H2921" s="175"/>
      <c r="I2921" s="175"/>
      <c r="J2921" s="175"/>
      <c r="L2921" s="175"/>
      <c r="T2921" s="176"/>
      <c r="U2921" s="176"/>
      <c r="V2921" s="176"/>
      <c r="W2921" s="176"/>
      <c r="X2921" s="175"/>
      <c r="Y2921" s="175"/>
      <c r="Z2921" s="175"/>
      <c r="AA2921" s="175"/>
      <c r="AC2921" s="175"/>
      <c r="AL2921" s="106"/>
      <c r="AM2921" s="104"/>
      <c r="AN2921" s="104"/>
      <c r="AO2921" s="104"/>
      <c r="AP2921" s="104"/>
      <c r="AQ2921" s="104"/>
      <c r="AR2921" s="104"/>
      <c r="AS2921" s="104"/>
      <c r="AT2921" s="104"/>
      <c r="AU2921" s="104"/>
      <c r="AV2921" s="104"/>
    </row>
    <row r="2922" spans="3:48" x14ac:dyDescent="0.35">
      <c r="C2922" s="176"/>
      <c r="D2922" s="176"/>
      <c r="E2922" s="176"/>
      <c r="F2922" s="176"/>
      <c r="G2922" s="175"/>
      <c r="H2922" s="175"/>
      <c r="I2922" s="175"/>
      <c r="J2922" s="175"/>
      <c r="L2922" s="175"/>
      <c r="T2922" s="176"/>
      <c r="U2922" s="176"/>
      <c r="V2922" s="176"/>
      <c r="W2922" s="176"/>
      <c r="X2922" s="175"/>
      <c r="Y2922" s="175"/>
      <c r="Z2922" s="175"/>
      <c r="AA2922" s="175"/>
      <c r="AC2922" s="175"/>
      <c r="AL2922" s="106"/>
      <c r="AM2922" s="104"/>
      <c r="AN2922" s="104"/>
      <c r="AO2922" s="104"/>
      <c r="AP2922" s="104"/>
      <c r="AQ2922" s="104"/>
      <c r="AR2922" s="104"/>
      <c r="AS2922" s="104"/>
      <c r="AT2922" s="104"/>
      <c r="AU2922" s="104"/>
      <c r="AV2922" s="104"/>
    </row>
    <row r="2923" spans="3:48" x14ac:dyDescent="0.35">
      <c r="C2923" s="176"/>
      <c r="D2923" s="176"/>
      <c r="E2923" s="176"/>
      <c r="F2923" s="176"/>
      <c r="G2923" s="175"/>
      <c r="H2923" s="175"/>
      <c r="I2923" s="175"/>
      <c r="J2923" s="175"/>
      <c r="L2923" s="175"/>
      <c r="T2923" s="176"/>
      <c r="U2923" s="176"/>
      <c r="V2923" s="176"/>
      <c r="W2923" s="176"/>
      <c r="X2923" s="175"/>
      <c r="Y2923" s="175"/>
      <c r="Z2923" s="175"/>
      <c r="AA2923" s="175"/>
      <c r="AC2923" s="175"/>
      <c r="AL2923" s="106"/>
      <c r="AM2923" s="104"/>
      <c r="AN2923" s="104"/>
      <c r="AO2923" s="104"/>
      <c r="AP2923" s="104"/>
      <c r="AQ2923" s="104"/>
      <c r="AR2923" s="104"/>
      <c r="AS2923" s="104"/>
      <c r="AT2923" s="104"/>
      <c r="AU2923" s="104"/>
      <c r="AV2923" s="104"/>
    </row>
    <row r="2924" spans="3:48" x14ac:dyDescent="0.35">
      <c r="C2924" s="176"/>
      <c r="D2924" s="176"/>
      <c r="E2924" s="176"/>
      <c r="F2924" s="176"/>
      <c r="G2924" s="175"/>
      <c r="H2924" s="175"/>
      <c r="I2924" s="175"/>
      <c r="J2924" s="175"/>
      <c r="L2924" s="175"/>
      <c r="T2924" s="176"/>
      <c r="U2924" s="176"/>
      <c r="V2924" s="176"/>
      <c r="W2924" s="176"/>
      <c r="X2924" s="175"/>
      <c r="Y2924" s="175"/>
      <c r="Z2924" s="175"/>
      <c r="AA2924" s="175"/>
      <c r="AC2924" s="175"/>
      <c r="AL2924" s="106"/>
      <c r="AM2924" s="104"/>
      <c r="AN2924" s="104"/>
      <c r="AO2924" s="104"/>
      <c r="AP2924" s="104"/>
      <c r="AQ2924" s="104"/>
      <c r="AR2924" s="104"/>
      <c r="AS2924" s="104"/>
      <c r="AT2924" s="104"/>
      <c r="AU2924" s="104"/>
      <c r="AV2924" s="104"/>
    </row>
    <row r="2925" spans="3:48" x14ac:dyDescent="0.35">
      <c r="C2925" s="176"/>
      <c r="D2925" s="176"/>
      <c r="E2925" s="176"/>
      <c r="F2925" s="176"/>
      <c r="G2925" s="175"/>
      <c r="H2925" s="175"/>
      <c r="I2925" s="175"/>
      <c r="J2925" s="175"/>
      <c r="L2925" s="175"/>
      <c r="T2925" s="176"/>
      <c r="U2925" s="176"/>
      <c r="V2925" s="176"/>
      <c r="W2925" s="176"/>
      <c r="X2925" s="175"/>
      <c r="Y2925" s="175"/>
      <c r="Z2925" s="175"/>
      <c r="AA2925" s="175"/>
      <c r="AC2925" s="175"/>
      <c r="AL2925" s="106"/>
      <c r="AM2925" s="104"/>
      <c r="AN2925" s="104"/>
      <c r="AO2925" s="104"/>
      <c r="AP2925" s="104"/>
      <c r="AQ2925" s="104"/>
      <c r="AR2925" s="104"/>
      <c r="AS2925" s="104"/>
      <c r="AT2925" s="104"/>
      <c r="AU2925" s="104"/>
      <c r="AV2925" s="104"/>
    </row>
    <row r="2926" spans="3:48" x14ac:dyDescent="0.35">
      <c r="C2926" s="176"/>
      <c r="D2926" s="176"/>
      <c r="E2926" s="176"/>
      <c r="F2926" s="176"/>
      <c r="G2926" s="175"/>
      <c r="H2926" s="175"/>
      <c r="I2926" s="175"/>
      <c r="J2926" s="175"/>
      <c r="L2926" s="175"/>
      <c r="T2926" s="176"/>
      <c r="U2926" s="176"/>
      <c r="V2926" s="176"/>
      <c r="W2926" s="176"/>
      <c r="X2926" s="175"/>
      <c r="Y2926" s="175"/>
      <c r="Z2926" s="175"/>
      <c r="AA2926" s="175"/>
      <c r="AC2926" s="175"/>
      <c r="AL2926" s="106"/>
      <c r="AM2926" s="104"/>
      <c r="AN2926" s="104"/>
      <c r="AO2926" s="104"/>
      <c r="AP2926" s="104"/>
      <c r="AQ2926" s="104"/>
      <c r="AR2926" s="104"/>
      <c r="AS2926" s="104"/>
      <c r="AT2926" s="104"/>
      <c r="AU2926" s="104"/>
      <c r="AV2926" s="104"/>
    </row>
    <row r="2927" spans="3:48" x14ac:dyDescent="0.35">
      <c r="C2927" s="176"/>
      <c r="D2927" s="176"/>
      <c r="E2927" s="176"/>
      <c r="F2927" s="176"/>
      <c r="G2927" s="175"/>
      <c r="H2927" s="175"/>
      <c r="I2927" s="175"/>
      <c r="J2927" s="175"/>
      <c r="L2927" s="175"/>
      <c r="T2927" s="176"/>
      <c r="U2927" s="176"/>
      <c r="V2927" s="176"/>
      <c r="W2927" s="176"/>
      <c r="X2927" s="175"/>
      <c r="Y2927" s="175"/>
      <c r="Z2927" s="175"/>
      <c r="AA2927" s="175"/>
      <c r="AC2927" s="175"/>
      <c r="AL2927" s="106"/>
      <c r="AM2927" s="104"/>
      <c r="AN2927" s="104"/>
      <c r="AO2927" s="104"/>
      <c r="AP2927" s="104"/>
      <c r="AQ2927" s="104"/>
      <c r="AR2927" s="104"/>
      <c r="AS2927" s="104"/>
      <c r="AT2927" s="104"/>
      <c r="AU2927" s="104"/>
      <c r="AV2927" s="104"/>
    </row>
    <row r="2928" spans="3:48" x14ac:dyDescent="0.35">
      <c r="C2928" s="176"/>
      <c r="D2928" s="176"/>
      <c r="E2928" s="176"/>
      <c r="F2928" s="176"/>
      <c r="G2928" s="175"/>
      <c r="H2928" s="175"/>
      <c r="I2928" s="175"/>
      <c r="J2928" s="175"/>
      <c r="L2928" s="175"/>
      <c r="T2928" s="176"/>
      <c r="U2928" s="176"/>
      <c r="V2928" s="176"/>
      <c r="W2928" s="176"/>
      <c r="X2928" s="175"/>
      <c r="Y2928" s="175"/>
      <c r="Z2928" s="175"/>
      <c r="AA2928" s="175"/>
      <c r="AC2928" s="175"/>
      <c r="AL2928" s="106"/>
      <c r="AM2928" s="104"/>
      <c r="AN2928" s="104"/>
      <c r="AO2928" s="104"/>
      <c r="AP2928" s="104"/>
      <c r="AQ2928" s="104"/>
      <c r="AR2928" s="104"/>
      <c r="AS2928" s="104"/>
      <c r="AT2928" s="104"/>
      <c r="AU2928" s="104"/>
      <c r="AV2928" s="104"/>
    </row>
    <row r="2929" spans="3:48" x14ac:dyDescent="0.35">
      <c r="C2929" s="176"/>
      <c r="D2929" s="176"/>
      <c r="E2929" s="176"/>
      <c r="F2929" s="176"/>
      <c r="G2929" s="175"/>
      <c r="H2929" s="175"/>
      <c r="I2929" s="175"/>
      <c r="J2929" s="175"/>
      <c r="L2929" s="175"/>
      <c r="T2929" s="176"/>
      <c r="U2929" s="176"/>
      <c r="V2929" s="176"/>
      <c r="W2929" s="176"/>
      <c r="X2929" s="175"/>
      <c r="Y2929" s="175"/>
      <c r="Z2929" s="175"/>
      <c r="AA2929" s="175"/>
      <c r="AC2929" s="175"/>
      <c r="AL2929" s="106"/>
      <c r="AM2929" s="104"/>
      <c r="AN2929" s="104"/>
      <c r="AO2929" s="104"/>
      <c r="AP2929" s="104"/>
      <c r="AQ2929" s="104"/>
      <c r="AR2929" s="104"/>
      <c r="AS2929" s="104"/>
      <c r="AT2929" s="104"/>
      <c r="AU2929" s="104"/>
      <c r="AV2929" s="104"/>
    </row>
    <row r="2930" spans="3:48" x14ac:dyDescent="0.35">
      <c r="C2930" s="176"/>
      <c r="D2930" s="176"/>
      <c r="E2930" s="176"/>
      <c r="F2930" s="176"/>
      <c r="G2930" s="175"/>
      <c r="H2930" s="175"/>
      <c r="I2930" s="175"/>
      <c r="J2930" s="175"/>
      <c r="L2930" s="175"/>
      <c r="T2930" s="176"/>
      <c r="U2930" s="176"/>
      <c r="V2930" s="176"/>
      <c r="W2930" s="176"/>
      <c r="X2930" s="175"/>
      <c r="Y2930" s="175"/>
      <c r="Z2930" s="175"/>
      <c r="AA2930" s="175"/>
      <c r="AC2930" s="175"/>
      <c r="AL2930" s="106"/>
      <c r="AM2930" s="104"/>
      <c r="AN2930" s="104"/>
      <c r="AO2930" s="104"/>
      <c r="AP2930" s="104"/>
      <c r="AQ2930" s="104"/>
      <c r="AR2930" s="104"/>
      <c r="AS2930" s="104"/>
      <c r="AT2930" s="104"/>
      <c r="AU2930" s="104"/>
      <c r="AV2930" s="104"/>
    </row>
    <row r="2931" spans="3:48" x14ac:dyDescent="0.35">
      <c r="C2931" s="176"/>
      <c r="D2931" s="176"/>
      <c r="E2931" s="176"/>
      <c r="F2931" s="176"/>
      <c r="G2931" s="175"/>
      <c r="H2931" s="175"/>
      <c r="I2931" s="175"/>
      <c r="J2931" s="175"/>
      <c r="L2931" s="175"/>
      <c r="T2931" s="176"/>
      <c r="U2931" s="176"/>
      <c r="V2931" s="176"/>
      <c r="W2931" s="176"/>
      <c r="X2931" s="175"/>
      <c r="Y2931" s="175"/>
      <c r="Z2931" s="175"/>
      <c r="AA2931" s="175"/>
      <c r="AC2931" s="175"/>
      <c r="AL2931" s="106"/>
      <c r="AM2931" s="104"/>
      <c r="AN2931" s="104"/>
      <c r="AO2931" s="104"/>
      <c r="AP2931" s="104"/>
      <c r="AQ2931" s="104"/>
      <c r="AR2931" s="104"/>
      <c r="AS2931" s="104"/>
      <c r="AT2931" s="104"/>
      <c r="AU2931" s="104"/>
      <c r="AV2931" s="104"/>
    </row>
    <row r="2932" spans="3:48" x14ac:dyDescent="0.35">
      <c r="C2932" s="176"/>
      <c r="D2932" s="176"/>
      <c r="E2932" s="176"/>
      <c r="F2932" s="176"/>
      <c r="G2932" s="175"/>
      <c r="H2932" s="175"/>
      <c r="I2932" s="175"/>
      <c r="J2932" s="175"/>
      <c r="L2932" s="175"/>
      <c r="T2932" s="176"/>
      <c r="U2932" s="176"/>
      <c r="V2932" s="176"/>
      <c r="W2932" s="176"/>
      <c r="X2932" s="175"/>
      <c r="Y2932" s="175"/>
      <c r="Z2932" s="175"/>
      <c r="AA2932" s="175"/>
      <c r="AC2932" s="175"/>
      <c r="AL2932" s="106"/>
      <c r="AM2932" s="104"/>
      <c r="AN2932" s="104"/>
      <c r="AO2932" s="104"/>
      <c r="AP2932" s="104"/>
      <c r="AQ2932" s="104"/>
      <c r="AR2932" s="104"/>
      <c r="AS2932" s="104"/>
      <c r="AT2932" s="104"/>
      <c r="AU2932" s="104"/>
      <c r="AV2932" s="104"/>
    </row>
    <row r="2933" spans="3:48" x14ac:dyDescent="0.35">
      <c r="C2933" s="176"/>
      <c r="D2933" s="176"/>
      <c r="E2933" s="176"/>
      <c r="F2933" s="176"/>
      <c r="G2933" s="175"/>
      <c r="H2933" s="175"/>
      <c r="I2933" s="175"/>
      <c r="J2933" s="175"/>
      <c r="L2933" s="175"/>
      <c r="T2933" s="176"/>
      <c r="U2933" s="176"/>
      <c r="V2933" s="176"/>
      <c r="W2933" s="176"/>
      <c r="X2933" s="175"/>
      <c r="Y2933" s="175"/>
      <c r="Z2933" s="175"/>
      <c r="AA2933" s="175"/>
      <c r="AC2933" s="175"/>
      <c r="AL2933" s="106"/>
      <c r="AM2933" s="104"/>
      <c r="AN2933" s="104"/>
      <c r="AO2933" s="104"/>
      <c r="AP2933" s="104"/>
      <c r="AQ2933" s="104"/>
      <c r="AR2933" s="104"/>
      <c r="AS2933" s="104"/>
      <c r="AT2933" s="104"/>
      <c r="AU2933" s="104"/>
      <c r="AV2933" s="104"/>
    </row>
    <row r="2934" spans="3:48" x14ac:dyDescent="0.35">
      <c r="C2934" s="176"/>
      <c r="D2934" s="176"/>
      <c r="E2934" s="176"/>
      <c r="F2934" s="176"/>
      <c r="G2934" s="175"/>
      <c r="H2934" s="175"/>
      <c r="I2934" s="175"/>
      <c r="J2934" s="175"/>
      <c r="L2934" s="175"/>
      <c r="T2934" s="176"/>
      <c r="U2934" s="176"/>
      <c r="V2934" s="176"/>
      <c r="W2934" s="176"/>
      <c r="X2934" s="175"/>
      <c r="Y2934" s="175"/>
      <c r="Z2934" s="175"/>
      <c r="AA2934" s="175"/>
      <c r="AC2934" s="175"/>
      <c r="AL2934" s="106"/>
      <c r="AM2934" s="104"/>
      <c r="AN2934" s="104"/>
      <c r="AO2934" s="104"/>
      <c r="AP2934" s="104"/>
      <c r="AQ2934" s="104"/>
      <c r="AR2934" s="104"/>
      <c r="AS2934" s="104"/>
      <c r="AT2934" s="104"/>
      <c r="AU2934" s="104"/>
      <c r="AV2934" s="104"/>
    </row>
    <row r="2935" spans="3:48" x14ac:dyDescent="0.35">
      <c r="C2935" s="176"/>
      <c r="D2935" s="176"/>
      <c r="E2935" s="176"/>
      <c r="F2935" s="176"/>
      <c r="G2935" s="175"/>
      <c r="H2935" s="175"/>
      <c r="I2935" s="175"/>
      <c r="J2935" s="175"/>
      <c r="L2935" s="175"/>
      <c r="T2935" s="176"/>
      <c r="U2935" s="176"/>
      <c r="V2935" s="176"/>
      <c r="W2935" s="176"/>
      <c r="X2935" s="175"/>
      <c r="Y2935" s="175"/>
      <c r="Z2935" s="175"/>
      <c r="AA2935" s="175"/>
      <c r="AC2935" s="175"/>
      <c r="AL2935" s="106"/>
      <c r="AM2935" s="104"/>
      <c r="AN2935" s="104"/>
      <c r="AO2935" s="104"/>
      <c r="AP2935" s="104"/>
      <c r="AQ2935" s="104"/>
      <c r="AR2935" s="104"/>
      <c r="AS2935" s="104"/>
      <c r="AT2935" s="104"/>
      <c r="AU2935" s="104"/>
      <c r="AV2935" s="104"/>
    </row>
    <row r="2936" spans="3:48" x14ac:dyDescent="0.35">
      <c r="C2936" s="176"/>
      <c r="D2936" s="176"/>
      <c r="E2936" s="176"/>
      <c r="F2936" s="176"/>
      <c r="G2936" s="175"/>
      <c r="H2936" s="175"/>
      <c r="I2936" s="175"/>
      <c r="J2936" s="175"/>
      <c r="L2936" s="175"/>
      <c r="T2936" s="176"/>
      <c r="U2936" s="176"/>
      <c r="V2936" s="176"/>
      <c r="W2936" s="176"/>
      <c r="X2936" s="175"/>
      <c r="Y2936" s="175"/>
      <c r="Z2936" s="175"/>
      <c r="AA2936" s="175"/>
      <c r="AC2936" s="175"/>
      <c r="AL2936" s="106"/>
      <c r="AM2936" s="104"/>
      <c r="AN2936" s="104"/>
      <c r="AO2936" s="104"/>
      <c r="AP2936" s="104"/>
      <c r="AQ2936" s="104"/>
      <c r="AR2936" s="104"/>
      <c r="AS2936" s="104"/>
      <c r="AT2936" s="104"/>
      <c r="AU2936" s="104"/>
      <c r="AV2936" s="104"/>
    </row>
    <row r="2937" spans="3:48" x14ac:dyDescent="0.35">
      <c r="C2937" s="176"/>
      <c r="D2937" s="176"/>
      <c r="E2937" s="176"/>
      <c r="F2937" s="176"/>
      <c r="G2937" s="175"/>
      <c r="H2937" s="175"/>
      <c r="I2937" s="175"/>
      <c r="J2937" s="175"/>
      <c r="L2937" s="175"/>
      <c r="T2937" s="176"/>
      <c r="U2937" s="176"/>
      <c r="V2937" s="176"/>
      <c r="W2937" s="176"/>
      <c r="X2937" s="175"/>
      <c r="Y2937" s="175"/>
      <c r="Z2937" s="175"/>
      <c r="AA2937" s="175"/>
      <c r="AC2937" s="175"/>
      <c r="AL2937" s="106"/>
      <c r="AM2937" s="104"/>
      <c r="AN2937" s="104"/>
      <c r="AO2937" s="104"/>
      <c r="AP2937" s="104"/>
      <c r="AQ2937" s="104"/>
      <c r="AR2937" s="104"/>
      <c r="AS2937" s="104"/>
      <c r="AT2937" s="104"/>
      <c r="AU2937" s="104"/>
      <c r="AV2937" s="104"/>
    </row>
    <row r="2938" spans="3:48" x14ac:dyDescent="0.35">
      <c r="C2938" s="176"/>
      <c r="D2938" s="176"/>
      <c r="E2938" s="176"/>
      <c r="F2938" s="176"/>
      <c r="G2938" s="175"/>
      <c r="H2938" s="175"/>
      <c r="I2938" s="175"/>
      <c r="J2938" s="175"/>
      <c r="L2938" s="175"/>
      <c r="T2938" s="176"/>
      <c r="U2938" s="176"/>
      <c r="V2938" s="176"/>
      <c r="W2938" s="176"/>
      <c r="X2938" s="175"/>
      <c r="Y2938" s="175"/>
      <c r="Z2938" s="175"/>
      <c r="AA2938" s="175"/>
      <c r="AC2938" s="175"/>
      <c r="AL2938" s="106"/>
      <c r="AM2938" s="104"/>
      <c r="AN2938" s="104"/>
      <c r="AO2938" s="104"/>
      <c r="AP2938" s="104"/>
      <c r="AQ2938" s="104"/>
      <c r="AR2938" s="104"/>
      <c r="AS2938" s="104"/>
      <c r="AT2938" s="104"/>
      <c r="AU2938" s="104"/>
      <c r="AV2938" s="104"/>
    </row>
    <row r="2939" spans="3:48" x14ac:dyDescent="0.35">
      <c r="C2939" s="176"/>
      <c r="D2939" s="176"/>
      <c r="E2939" s="176"/>
      <c r="F2939" s="176"/>
      <c r="G2939" s="175"/>
      <c r="H2939" s="175"/>
      <c r="I2939" s="175"/>
      <c r="J2939" s="175"/>
      <c r="L2939" s="175"/>
      <c r="T2939" s="176"/>
      <c r="U2939" s="176"/>
      <c r="V2939" s="176"/>
      <c r="W2939" s="176"/>
      <c r="X2939" s="175"/>
      <c r="Y2939" s="175"/>
      <c r="Z2939" s="175"/>
      <c r="AA2939" s="175"/>
      <c r="AC2939" s="175"/>
      <c r="AL2939" s="106"/>
      <c r="AM2939" s="104"/>
      <c r="AN2939" s="104"/>
      <c r="AO2939" s="104"/>
      <c r="AP2939" s="104"/>
      <c r="AQ2939" s="104"/>
      <c r="AR2939" s="104"/>
      <c r="AS2939" s="104"/>
      <c r="AT2939" s="104"/>
      <c r="AU2939" s="104"/>
      <c r="AV2939" s="104"/>
    </row>
    <row r="2940" spans="3:48" x14ac:dyDescent="0.35">
      <c r="C2940" s="176"/>
      <c r="D2940" s="176"/>
      <c r="E2940" s="176"/>
      <c r="F2940" s="176"/>
      <c r="G2940" s="175"/>
      <c r="H2940" s="175"/>
      <c r="I2940" s="175"/>
      <c r="J2940" s="175"/>
      <c r="L2940" s="175"/>
      <c r="T2940" s="176"/>
      <c r="U2940" s="176"/>
      <c r="V2940" s="176"/>
      <c r="W2940" s="176"/>
      <c r="X2940" s="175"/>
      <c r="Y2940" s="175"/>
      <c r="Z2940" s="175"/>
      <c r="AA2940" s="175"/>
      <c r="AC2940" s="175"/>
      <c r="AL2940" s="106"/>
      <c r="AM2940" s="104"/>
      <c r="AN2940" s="104"/>
      <c r="AO2940" s="104"/>
      <c r="AP2940" s="104"/>
      <c r="AQ2940" s="104"/>
      <c r="AR2940" s="104"/>
      <c r="AS2940" s="104"/>
      <c r="AT2940" s="104"/>
      <c r="AU2940" s="104"/>
      <c r="AV2940" s="104"/>
    </row>
    <row r="2941" spans="3:48" x14ac:dyDescent="0.35">
      <c r="C2941" s="176"/>
      <c r="D2941" s="176"/>
      <c r="E2941" s="176"/>
      <c r="F2941" s="176"/>
      <c r="G2941" s="175"/>
      <c r="H2941" s="175"/>
      <c r="I2941" s="175"/>
      <c r="J2941" s="175"/>
      <c r="L2941" s="175"/>
      <c r="T2941" s="176"/>
      <c r="U2941" s="176"/>
      <c r="V2941" s="176"/>
      <c r="W2941" s="176"/>
      <c r="X2941" s="175"/>
      <c r="Y2941" s="175"/>
      <c r="Z2941" s="175"/>
      <c r="AA2941" s="175"/>
      <c r="AC2941" s="175"/>
      <c r="AL2941" s="106"/>
      <c r="AM2941" s="104"/>
      <c r="AN2941" s="104"/>
      <c r="AO2941" s="104"/>
      <c r="AP2941" s="104"/>
      <c r="AQ2941" s="104"/>
      <c r="AR2941" s="104"/>
      <c r="AS2941" s="104"/>
      <c r="AT2941" s="104"/>
      <c r="AU2941" s="104"/>
      <c r="AV2941" s="104"/>
    </row>
    <row r="2942" spans="3:48" x14ac:dyDescent="0.35">
      <c r="C2942" s="176"/>
      <c r="D2942" s="176"/>
      <c r="E2942" s="176"/>
      <c r="F2942" s="176"/>
      <c r="G2942" s="175"/>
      <c r="H2942" s="175"/>
      <c r="I2942" s="175"/>
      <c r="J2942" s="175"/>
      <c r="L2942" s="175"/>
      <c r="T2942" s="176"/>
      <c r="U2942" s="176"/>
      <c r="V2942" s="176"/>
      <c r="W2942" s="176"/>
      <c r="X2942" s="175"/>
      <c r="Y2942" s="175"/>
      <c r="Z2942" s="175"/>
      <c r="AA2942" s="175"/>
      <c r="AC2942" s="175"/>
      <c r="AL2942" s="106"/>
      <c r="AM2942" s="104"/>
      <c r="AN2942" s="104"/>
      <c r="AO2942" s="104"/>
      <c r="AP2942" s="104"/>
      <c r="AQ2942" s="104"/>
      <c r="AR2942" s="104"/>
      <c r="AS2942" s="104"/>
      <c r="AT2942" s="104"/>
      <c r="AU2942" s="104"/>
      <c r="AV2942" s="104"/>
    </row>
    <row r="2943" spans="3:48" x14ac:dyDescent="0.35">
      <c r="C2943" s="176"/>
      <c r="D2943" s="176"/>
      <c r="E2943" s="176"/>
      <c r="F2943" s="176"/>
      <c r="G2943" s="175"/>
      <c r="H2943" s="175"/>
      <c r="I2943" s="175"/>
      <c r="J2943" s="175"/>
      <c r="L2943" s="175"/>
      <c r="T2943" s="176"/>
      <c r="U2943" s="176"/>
      <c r="V2943" s="176"/>
      <c r="W2943" s="176"/>
      <c r="X2943" s="175"/>
      <c r="Y2943" s="175"/>
      <c r="Z2943" s="175"/>
      <c r="AA2943" s="175"/>
      <c r="AC2943" s="175"/>
      <c r="AL2943" s="106"/>
      <c r="AM2943" s="104"/>
      <c r="AN2943" s="104"/>
      <c r="AO2943" s="104"/>
      <c r="AP2943" s="104"/>
      <c r="AQ2943" s="104"/>
      <c r="AR2943" s="104"/>
      <c r="AS2943" s="104"/>
      <c r="AT2943" s="104"/>
      <c r="AU2943" s="104"/>
      <c r="AV2943" s="104"/>
    </row>
    <row r="2944" spans="3:48" x14ac:dyDescent="0.35">
      <c r="C2944" s="176"/>
      <c r="D2944" s="176"/>
      <c r="E2944" s="176"/>
      <c r="F2944" s="176"/>
      <c r="G2944" s="175"/>
      <c r="H2944" s="175"/>
      <c r="I2944" s="175"/>
      <c r="J2944" s="175"/>
      <c r="L2944" s="175"/>
      <c r="T2944" s="176"/>
      <c r="U2944" s="176"/>
      <c r="V2944" s="176"/>
      <c r="W2944" s="176"/>
      <c r="X2944" s="175"/>
      <c r="Y2944" s="175"/>
      <c r="Z2944" s="175"/>
      <c r="AA2944" s="175"/>
      <c r="AC2944" s="175"/>
      <c r="AL2944" s="106"/>
      <c r="AM2944" s="104"/>
      <c r="AN2944" s="104"/>
      <c r="AO2944" s="104"/>
      <c r="AP2944" s="104"/>
      <c r="AQ2944" s="104"/>
      <c r="AR2944" s="104"/>
      <c r="AS2944" s="104"/>
      <c r="AT2944" s="104"/>
      <c r="AU2944" s="104"/>
      <c r="AV2944" s="104"/>
    </row>
    <row r="2945" spans="3:48" x14ac:dyDescent="0.35">
      <c r="C2945" s="176"/>
      <c r="D2945" s="176"/>
      <c r="E2945" s="176"/>
      <c r="F2945" s="176"/>
      <c r="G2945" s="175"/>
      <c r="H2945" s="175"/>
      <c r="I2945" s="175"/>
      <c r="J2945" s="175"/>
      <c r="L2945" s="175"/>
      <c r="T2945" s="176"/>
      <c r="U2945" s="176"/>
      <c r="V2945" s="176"/>
      <c r="W2945" s="176"/>
      <c r="X2945" s="175"/>
      <c r="Y2945" s="175"/>
      <c r="Z2945" s="175"/>
      <c r="AA2945" s="175"/>
      <c r="AC2945" s="175"/>
      <c r="AL2945" s="106"/>
      <c r="AM2945" s="104"/>
      <c r="AN2945" s="104"/>
      <c r="AO2945" s="104"/>
      <c r="AP2945" s="104"/>
      <c r="AQ2945" s="104"/>
      <c r="AR2945" s="104"/>
      <c r="AS2945" s="104"/>
      <c r="AT2945" s="104"/>
      <c r="AU2945" s="104"/>
      <c r="AV2945" s="104"/>
    </row>
    <row r="2946" spans="3:48" x14ac:dyDescent="0.35">
      <c r="C2946" s="176"/>
      <c r="D2946" s="176"/>
      <c r="E2946" s="176"/>
      <c r="F2946" s="176"/>
      <c r="G2946" s="175"/>
      <c r="H2946" s="175"/>
      <c r="I2946" s="175"/>
      <c r="J2946" s="175"/>
      <c r="L2946" s="175"/>
      <c r="T2946" s="176"/>
      <c r="U2946" s="176"/>
      <c r="V2946" s="176"/>
      <c r="W2946" s="176"/>
      <c r="X2946" s="175"/>
      <c r="Y2946" s="175"/>
      <c r="Z2946" s="175"/>
      <c r="AA2946" s="175"/>
      <c r="AC2946" s="175"/>
      <c r="AL2946" s="106"/>
      <c r="AM2946" s="104"/>
      <c r="AN2946" s="104"/>
      <c r="AO2946" s="104"/>
      <c r="AP2946" s="104"/>
      <c r="AQ2946" s="104"/>
      <c r="AR2946" s="104"/>
      <c r="AS2946" s="104"/>
      <c r="AT2946" s="104"/>
      <c r="AU2946" s="104"/>
      <c r="AV2946" s="104"/>
    </row>
    <row r="2947" spans="3:48" x14ac:dyDescent="0.35">
      <c r="C2947" s="176"/>
      <c r="D2947" s="176"/>
      <c r="E2947" s="176"/>
      <c r="F2947" s="176"/>
      <c r="G2947" s="175"/>
      <c r="H2947" s="175"/>
      <c r="I2947" s="175"/>
      <c r="J2947" s="175"/>
      <c r="L2947" s="175"/>
      <c r="T2947" s="176"/>
      <c r="U2947" s="176"/>
      <c r="V2947" s="176"/>
      <c r="W2947" s="176"/>
      <c r="X2947" s="175"/>
      <c r="Y2947" s="175"/>
      <c r="Z2947" s="175"/>
      <c r="AA2947" s="175"/>
      <c r="AC2947" s="175"/>
      <c r="AL2947" s="106"/>
      <c r="AM2947" s="104"/>
      <c r="AN2947" s="104"/>
      <c r="AO2947" s="104"/>
      <c r="AP2947" s="104"/>
      <c r="AQ2947" s="104"/>
      <c r="AR2947" s="104"/>
      <c r="AS2947" s="104"/>
      <c r="AT2947" s="104"/>
      <c r="AU2947" s="104"/>
      <c r="AV2947" s="104"/>
    </row>
    <row r="2948" spans="3:48" x14ac:dyDescent="0.35">
      <c r="C2948" s="176"/>
      <c r="D2948" s="176"/>
      <c r="E2948" s="176"/>
      <c r="F2948" s="176"/>
      <c r="G2948" s="175"/>
      <c r="H2948" s="175"/>
      <c r="I2948" s="175"/>
      <c r="J2948" s="175"/>
      <c r="L2948" s="175"/>
      <c r="T2948" s="176"/>
      <c r="U2948" s="176"/>
      <c r="V2948" s="176"/>
      <c r="W2948" s="176"/>
      <c r="X2948" s="175"/>
      <c r="Y2948" s="175"/>
      <c r="Z2948" s="175"/>
      <c r="AA2948" s="175"/>
      <c r="AC2948" s="175"/>
      <c r="AL2948" s="106"/>
      <c r="AM2948" s="104"/>
      <c r="AN2948" s="104"/>
      <c r="AO2948" s="104"/>
      <c r="AP2948" s="104"/>
      <c r="AQ2948" s="104"/>
      <c r="AR2948" s="104"/>
      <c r="AS2948" s="104"/>
      <c r="AT2948" s="104"/>
      <c r="AU2948" s="104"/>
      <c r="AV2948" s="104"/>
    </row>
    <row r="2949" spans="3:48" x14ac:dyDescent="0.35">
      <c r="C2949" s="176"/>
      <c r="D2949" s="176"/>
      <c r="E2949" s="176"/>
      <c r="F2949" s="176"/>
      <c r="G2949" s="175"/>
      <c r="H2949" s="175"/>
      <c r="I2949" s="175"/>
      <c r="J2949" s="175"/>
      <c r="L2949" s="175"/>
      <c r="T2949" s="176"/>
      <c r="U2949" s="176"/>
      <c r="V2949" s="176"/>
      <c r="W2949" s="176"/>
      <c r="X2949" s="175"/>
      <c r="Y2949" s="175"/>
      <c r="Z2949" s="175"/>
      <c r="AA2949" s="175"/>
      <c r="AC2949" s="175"/>
      <c r="AL2949" s="106"/>
      <c r="AM2949" s="104"/>
      <c r="AN2949" s="104"/>
      <c r="AO2949" s="104"/>
      <c r="AP2949" s="104"/>
      <c r="AQ2949" s="104"/>
      <c r="AR2949" s="104"/>
      <c r="AS2949" s="104"/>
      <c r="AT2949" s="104"/>
      <c r="AU2949" s="104"/>
      <c r="AV2949" s="104"/>
    </row>
    <row r="2950" spans="3:48" x14ac:dyDescent="0.35">
      <c r="C2950" s="176"/>
      <c r="D2950" s="176"/>
      <c r="E2950" s="176"/>
      <c r="F2950" s="176"/>
      <c r="G2950" s="175"/>
      <c r="H2950" s="175"/>
      <c r="I2950" s="175"/>
      <c r="J2950" s="175"/>
      <c r="L2950" s="175"/>
      <c r="T2950" s="176"/>
      <c r="U2950" s="176"/>
      <c r="V2950" s="176"/>
      <c r="W2950" s="176"/>
      <c r="X2950" s="175"/>
      <c r="Y2950" s="175"/>
      <c r="Z2950" s="175"/>
      <c r="AA2950" s="175"/>
      <c r="AC2950" s="175"/>
      <c r="AL2950" s="106"/>
      <c r="AM2950" s="104"/>
      <c r="AN2950" s="104"/>
      <c r="AO2950" s="104"/>
      <c r="AP2950" s="104"/>
      <c r="AQ2950" s="104"/>
      <c r="AR2950" s="104"/>
      <c r="AS2950" s="104"/>
      <c r="AT2950" s="104"/>
      <c r="AU2950" s="104"/>
      <c r="AV2950" s="104"/>
    </row>
    <row r="2951" spans="3:48" x14ac:dyDescent="0.35">
      <c r="C2951" s="176"/>
      <c r="D2951" s="176"/>
      <c r="E2951" s="176"/>
      <c r="F2951" s="176"/>
      <c r="G2951" s="175"/>
      <c r="H2951" s="175"/>
      <c r="I2951" s="175"/>
      <c r="J2951" s="175"/>
      <c r="L2951" s="175"/>
      <c r="T2951" s="176"/>
      <c r="U2951" s="176"/>
      <c r="V2951" s="176"/>
      <c r="W2951" s="176"/>
      <c r="X2951" s="175"/>
      <c r="Y2951" s="175"/>
      <c r="Z2951" s="175"/>
      <c r="AA2951" s="175"/>
      <c r="AC2951" s="175"/>
      <c r="AL2951" s="106"/>
      <c r="AM2951" s="104"/>
      <c r="AN2951" s="104"/>
      <c r="AO2951" s="104"/>
      <c r="AP2951" s="104"/>
      <c r="AQ2951" s="104"/>
      <c r="AR2951" s="104"/>
      <c r="AS2951" s="104"/>
      <c r="AT2951" s="104"/>
      <c r="AU2951" s="104"/>
      <c r="AV2951" s="104"/>
    </row>
    <row r="2952" spans="3:48" x14ac:dyDescent="0.35">
      <c r="C2952" s="176"/>
      <c r="D2952" s="176"/>
      <c r="E2952" s="176"/>
      <c r="F2952" s="176"/>
      <c r="G2952" s="175"/>
      <c r="H2952" s="175"/>
      <c r="I2952" s="175"/>
      <c r="J2952" s="175"/>
      <c r="L2952" s="175"/>
      <c r="T2952" s="176"/>
      <c r="U2952" s="176"/>
      <c r="V2952" s="176"/>
      <c r="W2952" s="176"/>
      <c r="X2952" s="175"/>
      <c r="Y2952" s="175"/>
      <c r="Z2952" s="175"/>
      <c r="AA2952" s="175"/>
      <c r="AC2952" s="175"/>
      <c r="AL2952" s="106"/>
      <c r="AM2952" s="104"/>
      <c r="AN2952" s="104"/>
      <c r="AO2952" s="104"/>
      <c r="AP2952" s="104"/>
      <c r="AQ2952" s="104"/>
      <c r="AR2952" s="104"/>
      <c r="AS2952" s="104"/>
      <c r="AT2952" s="104"/>
      <c r="AU2952" s="104"/>
      <c r="AV2952" s="104"/>
    </row>
    <row r="2953" spans="3:48" x14ac:dyDescent="0.35">
      <c r="C2953" s="176"/>
      <c r="D2953" s="176"/>
      <c r="E2953" s="176"/>
      <c r="F2953" s="176"/>
      <c r="G2953" s="175"/>
      <c r="H2953" s="175"/>
      <c r="I2953" s="175"/>
      <c r="J2953" s="175"/>
      <c r="L2953" s="175"/>
      <c r="T2953" s="176"/>
      <c r="U2953" s="176"/>
      <c r="V2953" s="176"/>
      <c r="W2953" s="176"/>
      <c r="X2953" s="175"/>
      <c r="Y2953" s="175"/>
      <c r="Z2953" s="175"/>
      <c r="AA2953" s="175"/>
      <c r="AC2953" s="175"/>
      <c r="AL2953" s="106"/>
      <c r="AM2953" s="104"/>
      <c r="AN2953" s="104"/>
      <c r="AO2953" s="104"/>
      <c r="AP2953" s="104"/>
      <c r="AQ2953" s="104"/>
      <c r="AR2953" s="104"/>
      <c r="AS2953" s="104"/>
      <c r="AT2953" s="104"/>
      <c r="AU2953" s="104"/>
      <c r="AV2953" s="104"/>
    </row>
    <row r="2954" spans="3:48" x14ac:dyDescent="0.35">
      <c r="C2954" s="176"/>
      <c r="D2954" s="176"/>
      <c r="E2954" s="176"/>
      <c r="F2954" s="176"/>
      <c r="G2954" s="175"/>
      <c r="H2954" s="175"/>
      <c r="I2954" s="175"/>
      <c r="J2954" s="175"/>
      <c r="L2954" s="175"/>
      <c r="T2954" s="176"/>
      <c r="U2954" s="176"/>
      <c r="V2954" s="176"/>
      <c r="W2954" s="176"/>
      <c r="X2954" s="175"/>
      <c r="Y2954" s="175"/>
      <c r="Z2954" s="175"/>
      <c r="AA2954" s="175"/>
      <c r="AC2954" s="175"/>
      <c r="AL2954" s="106"/>
      <c r="AM2954" s="104"/>
      <c r="AN2954" s="104"/>
      <c r="AO2954" s="104"/>
      <c r="AP2954" s="104"/>
      <c r="AQ2954" s="104"/>
      <c r="AR2954" s="104"/>
      <c r="AS2954" s="104"/>
      <c r="AT2954" s="104"/>
      <c r="AU2954" s="104"/>
      <c r="AV2954" s="104"/>
    </row>
    <row r="2955" spans="3:48" x14ac:dyDescent="0.35">
      <c r="C2955" s="176"/>
      <c r="D2955" s="176"/>
      <c r="E2955" s="176"/>
      <c r="F2955" s="176"/>
      <c r="G2955" s="175"/>
      <c r="H2955" s="175"/>
      <c r="I2955" s="175"/>
      <c r="J2955" s="175"/>
      <c r="L2955" s="175"/>
      <c r="T2955" s="176"/>
      <c r="U2955" s="176"/>
      <c r="V2955" s="176"/>
      <c r="W2955" s="176"/>
      <c r="X2955" s="175"/>
      <c r="Y2955" s="175"/>
      <c r="Z2955" s="175"/>
      <c r="AA2955" s="175"/>
      <c r="AC2955" s="175"/>
      <c r="AL2955" s="106"/>
      <c r="AM2955" s="104"/>
      <c r="AN2955" s="104"/>
      <c r="AO2955" s="104"/>
      <c r="AP2955" s="104"/>
      <c r="AQ2955" s="104"/>
      <c r="AR2955" s="104"/>
      <c r="AS2955" s="104"/>
      <c r="AT2955" s="104"/>
      <c r="AU2955" s="104"/>
      <c r="AV2955" s="104"/>
    </row>
    <row r="2956" spans="3:48" x14ac:dyDescent="0.35">
      <c r="C2956" s="176"/>
      <c r="D2956" s="176"/>
      <c r="E2956" s="176"/>
      <c r="F2956" s="176"/>
      <c r="G2956" s="175"/>
      <c r="H2956" s="175"/>
      <c r="I2956" s="175"/>
      <c r="J2956" s="175"/>
      <c r="L2956" s="175"/>
      <c r="T2956" s="176"/>
      <c r="U2956" s="176"/>
      <c r="V2956" s="176"/>
      <c r="W2956" s="176"/>
      <c r="X2956" s="175"/>
      <c r="Y2956" s="175"/>
      <c r="Z2956" s="175"/>
      <c r="AA2956" s="175"/>
      <c r="AC2956" s="175"/>
      <c r="AL2956" s="106"/>
      <c r="AM2956" s="104"/>
      <c r="AN2956" s="104"/>
      <c r="AO2956" s="104"/>
      <c r="AP2956" s="104"/>
      <c r="AQ2956" s="104"/>
      <c r="AR2956" s="104"/>
      <c r="AS2956" s="104"/>
      <c r="AT2956" s="104"/>
      <c r="AU2956" s="104"/>
      <c r="AV2956" s="104"/>
    </row>
    <row r="2957" spans="3:48" x14ac:dyDescent="0.35">
      <c r="C2957" s="176"/>
      <c r="D2957" s="176"/>
      <c r="E2957" s="176"/>
      <c r="F2957" s="176"/>
      <c r="G2957" s="175"/>
      <c r="H2957" s="175"/>
      <c r="I2957" s="175"/>
      <c r="J2957" s="175"/>
      <c r="L2957" s="175"/>
      <c r="T2957" s="176"/>
      <c r="U2957" s="176"/>
      <c r="V2957" s="176"/>
      <c r="W2957" s="176"/>
      <c r="X2957" s="175"/>
      <c r="Y2957" s="175"/>
      <c r="Z2957" s="175"/>
      <c r="AA2957" s="175"/>
      <c r="AC2957" s="175"/>
      <c r="AL2957" s="106"/>
      <c r="AM2957" s="104"/>
      <c r="AN2957" s="104"/>
      <c r="AO2957" s="104"/>
      <c r="AP2957" s="104"/>
      <c r="AQ2957" s="104"/>
      <c r="AR2957" s="104"/>
      <c r="AS2957" s="104"/>
      <c r="AT2957" s="104"/>
      <c r="AU2957" s="104"/>
      <c r="AV2957" s="104"/>
    </row>
    <row r="2958" spans="3:48" x14ac:dyDescent="0.35">
      <c r="C2958" s="176"/>
      <c r="D2958" s="176"/>
      <c r="E2958" s="176"/>
      <c r="F2958" s="176"/>
      <c r="G2958" s="175"/>
      <c r="H2958" s="175"/>
      <c r="I2958" s="175"/>
      <c r="J2958" s="175"/>
      <c r="L2958" s="175"/>
      <c r="T2958" s="176"/>
      <c r="U2958" s="176"/>
      <c r="V2958" s="176"/>
      <c r="W2958" s="176"/>
      <c r="X2958" s="175"/>
      <c r="Y2958" s="175"/>
      <c r="Z2958" s="175"/>
      <c r="AA2958" s="175"/>
      <c r="AC2958" s="175"/>
      <c r="AL2958" s="106"/>
      <c r="AM2958" s="104"/>
      <c r="AN2958" s="104"/>
      <c r="AO2958" s="104"/>
      <c r="AP2958" s="104"/>
      <c r="AQ2958" s="104"/>
      <c r="AR2958" s="104"/>
      <c r="AS2958" s="104"/>
      <c r="AT2958" s="104"/>
      <c r="AU2958" s="104"/>
      <c r="AV2958" s="104"/>
    </row>
    <row r="2959" spans="3:48" x14ac:dyDescent="0.35">
      <c r="C2959" s="176"/>
      <c r="D2959" s="176"/>
      <c r="E2959" s="176"/>
      <c r="F2959" s="176"/>
      <c r="G2959" s="175"/>
      <c r="H2959" s="175"/>
      <c r="I2959" s="175"/>
      <c r="J2959" s="175"/>
      <c r="L2959" s="175"/>
      <c r="T2959" s="176"/>
      <c r="U2959" s="176"/>
      <c r="V2959" s="176"/>
      <c r="W2959" s="176"/>
      <c r="X2959" s="175"/>
      <c r="Y2959" s="175"/>
      <c r="Z2959" s="175"/>
      <c r="AA2959" s="175"/>
      <c r="AC2959" s="175"/>
      <c r="AL2959" s="106"/>
      <c r="AM2959" s="104"/>
      <c r="AN2959" s="104"/>
      <c r="AO2959" s="104"/>
      <c r="AP2959" s="104"/>
      <c r="AQ2959" s="104"/>
      <c r="AR2959" s="104"/>
      <c r="AS2959" s="104"/>
      <c r="AT2959" s="104"/>
      <c r="AU2959" s="104"/>
      <c r="AV2959" s="104"/>
    </row>
    <row r="2960" spans="3:48" x14ac:dyDescent="0.35">
      <c r="C2960" s="176"/>
      <c r="D2960" s="176"/>
      <c r="E2960" s="176"/>
      <c r="F2960" s="176"/>
      <c r="G2960" s="175"/>
      <c r="H2960" s="175"/>
      <c r="I2960" s="175"/>
      <c r="J2960" s="175"/>
      <c r="L2960" s="175"/>
      <c r="T2960" s="176"/>
      <c r="U2960" s="176"/>
      <c r="V2960" s="176"/>
      <c r="W2960" s="176"/>
      <c r="X2960" s="175"/>
      <c r="Y2960" s="175"/>
      <c r="Z2960" s="175"/>
      <c r="AA2960" s="175"/>
      <c r="AC2960" s="175"/>
      <c r="AL2960" s="106"/>
      <c r="AM2960" s="104"/>
      <c r="AN2960" s="104"/>
      <c r="AO2960" s="104"/>
      <c r="AP2960" s="104"/>
      <c r="AQ2960" s="104"/>
      <c r="AR2960" s="104"/>
      <c r="AS2960" s="104"/>
      <c r="AT2960" s="104"/>
      <c r="AU2960" s="104"/>
      <c r="AV2960" s="104"/>
    </row>
    <row r="2961" spans="3:48" x14ac:dyDescent="0.35">
      <c r="C2961" s="176"/>
      <c r="D2961" s="176"/>
      <c r="E2961" s="176"/>
      <c r="F2961" s="176"/>
      <c r="G2961" s="175"/>
      <c r="H2961" s="175"/>
      <c r="I2961" s="175"/>
      <c r="J2961" s="175"/>
      <c r="L2961" s="175"/>
      <c r="T2961" s="176"/>
      <c r="U2961" s="176"/>
      <c r="V2961" s="176"/>
      <c r="W2961" s="176"/>
      <c r="X2961" s="175"/>
      <c r="Y2961" s="175"/>
      <c r="Z2961" s="175"/>
      <c r="AA2961" s="175"/>
      <c r="AC2961" s="175"/>
      <c r="AL2961" s="106"/>
      <c r="AM2961" s="104"/>
      <c r="AN2961" s="104"/>
      <c r="AO2961" s="104"/>
      <c r="AP2961" s="104"/>
      <c r="AQ2961" s="104"/>
      <c r="AR2961" s="104"/>
      <c r="AS2961" s="104"/>
      <c r="AT2961" s="104"/>
      <c r="AU2961" s="104"/>
      <c r="AV2961" s="104"/>
    </row>
    <row r="2962" spans="3:48" x14ac:dyDescent="0.35">
      <c r="C2962" s="176"/>
      <c r="D2962" s="176"/>
      <c r="E2962" s="176"/>
      <c r="F2962" s="176"/>
      <c r="G2962" s="175"/>
      <c r="H2962" s="175"/>
      <c r="I2962" s="175"/>
      <c r="J2962" s="175"/>
      <c r="L2962" s="175"/>
      <c r="T2962" s="176"/>
      <c r="U2962" s="176"/>
      <c r="V2962" s="176"/>
      <c r="W2962" s="176"/>
      <c r="X2962" s="175"/>
      <c r="Y2962" s="175"/>
      <c r="Z2962" s="175"/>
      <c r="AA2962" s="175"/>
      <c r="AC2962" s="175"/>
      <c r="AL2962" s="106"/>
      <c r="AM2962" s="104"/>
      <c r="AN2962" s="104"/>
      <c r="AO2962" s="104"/>
      <c r="AP2962" s="104"/>
      <c r="AQ2962" s="104"/>
      <c r="AR2962" s="104"/>
      <c r="AS2962" s="104"/>
      <c r="AT2962" s="104"/>
      <c r="AU2962" s="104"/>
      <c r="AV2962" s="104"/>
    </row>
    <row r="2963" spans="3:48" x14ac:dyDescent="0.35">
      <c r="C2963" s="176"/>
      <c r="D2963" s="176"/>
      <c r="E2963" s="176"/>
      <c r="F2963" s="176"/>
      <c r="G2963" s="175"/>
      <c r="H2963" s="175"/>
      <c r="I2963" s="175"/>
      <c r="J2963" s="175"/>
      <c r="L2963" s="175"/>
      <c r="T2963" s="176"/>
      <c r="U2963" s="176"/>
      <c r="V2963" s="176"/>
      <c r="W2963" s="176"/>
      <c r="X2963" s="175"/>
      <c r="Y2963" s="175"/>
      <c r="Z2963" s="175"/>
      <c r="AA2963" s="175"/>
      <c r="AC2963" s="175"/>
      <c r="AL2963" s="106"/>
      <c r="AM2963" s="104"/>
      <c r="AN2963" s="104"/>
      <c r="AO2963" s="104"/>
      <c r="AP2963" s="104"/>
      <c r="AQ2963" s="104"/>
      <c r="AR2963" s="104"/>
      <c r="AS2963" s="104"/>
      <c r="AT2963" s="104"/>
      <c r="AU2963" s="104"/>
      <c r="AV2963" s="104"/>
    </row>
    <row r="2964" spans="3:48" x14ac:dyDescent="0.35">
      <c r="C2964" s="176"/>
      <c r="D2964" s="176"/>
      <c r="E2964" s="176"/>
      <c r="F2964" s="176"/>
      <c r="G2964" s="175"/>
      <c r="H2964" s="175"/>
      <c r="I2964" s="175"/>
      <c r="J2964" s="175"/>
      <c r="L2964" s="175"/>
      <c r="T2964" s="176"/>
      <c r="U2964" s="176"/>
      <c r="V2964" s="176"/>
      <c r="W2964" s="176"/>
      <c r="X2964" s="175"/>
      <c r="Y2964" s="175"/>
      <c r="Z2964" s="175"/>
      <c r="AA2964" s="175"/>
      <c r="AC2964" s="175"/>
      <c r="AL2964" s="106"/>
      <c r="AM2964" s="104"/>
      <c r="AN2964" s="104"/>
      <c r="AO2964" s="104"/>
      <c r="AP2964" s="104"/>
      <c r="AQ2964" s="104"/>
      <c r="AR2964" s="104"/>
      <c r="AS2964" s="104"/>
      <c r="AT2964" s="104"/>
      <c r="AU2964" s="104"/>
      <c r="AV2964" s="104"/>
    </row>
    <row r="2965" spans="3:48" x14ac:dyDescent="0.35">
      <c r="C2965" s="176"/>
      <c r="D2965" s="176"/>
      <c r="E2965" s="176"/>
      <c r="F2965" s="176"/>
      <c r="G2965" s="175"/>
      <c r="H2965" s="175"/>
      <c r="I2965" s="175"/>
      <c r="J2965" s="175"/>
      <c r="L2965" s="175"/>
      <c r="T2965" s="176"/>
      <c r="U2965" s="176"/>
      <c r="V2965" s="176"/>
      <c r="W2965" s="176"/>
      <c r="X2965" s="175"/>
      <c r="Y2965" s="175"/>
      <c r="Z2965" s="175"/>
      <c r="AA2965" s="175"/>
      <c r="AC2965" s="175"/>
      <c r="AL2965" s="106"/>
      <c r="AM2965" s="104"/>
      <c r="AN2965" s="104"/>
      <c r="AO2965" s="104"/>
      <c r="AP2965" s="104"/>
      <c r="AQ2965" s="104"/>
      <c r="AR2965" s="104"/>
      <c r="AS2965" s="104"/>
      <c r="AT2965" s="104"/>
      <c r="AU2965" s="104"/>
      <c r="AV2965" s="104"/>
    </row>
    <row r="2966" spans="3:48" x14ac:dyDescent="0.35">
      <c r="C2966" s="176"/>
      <c r="D2966" s="176"/>
      <c r="E2966" s="176"/>
      <c r="F2966" s="176"/>
      <c r="G2966" s="175"/>
      <c r="H2966" s="175"/>
      <c r="I2966" s="175"/>
      <c r="J2966" s="175"/>
      <c r="L2966" s="175"/>
      <c r="T2966" s="176"/>
      <c r="U2966" s="176"/>
      <c r="V2966" s="176"/>
      <c r="W2966" s="176"/>
      <c r="X2966" s="175"/>
      <c r="Y2966" s="175"/>
      <c r="Z2966" s="175"/>
      <c r="AA2966" s="175"/>
      <c r="AC2966" s="175"/>
      <c r="AL2966" s="106"/>
      <c r="AM2966" s="104"/>
      <c r="AN2966" s="104"/>
      <c r="AO2966" s="104"/>
      <c r="AP2966" s="104"/>
      <c r="AQ2966" s="104"/>
      <c r="AR2966" s="104"/>
      <c r="AS2966" s="104"/>
      <c r="AT2966" s="104"/>
      <c r="AU2966" s="104"/>
      <c r="AV2966" s="104"/>
    </row>
    <row r="2967" spans="3:48" x14ac:dyDescent="0.35">
      <c r="C2967" s="176"/>
      <c r="D2967" s="176"/>
      <c r="E2967" s="176"/>
      <c r="F2967" s="176"/>
      <c r="G2967" s="175"/>
      <c r="H2967" s="175"/>
      <c r="I2967" s="175"/>
      <c r="J2967" s="175"/>
      <c r="L2967" s="175"/>
      <c r="T2967" s="176"/>
      <c r="U2967" s="176"/>
      <c r="V2967" s="176"/>
      <c r="W2967" s="176"/>
      <c r="X2967" s="175"/>
      <c r="Y2967" s="175"/>
      <c r="Z2967" s="175"/>
      <c r="AA2967" s="175"/>
      <c r="AC2967" s="175"/>
      <c r="AL2967" s="106"/>
      <c r="AM2967" s="104"/>
      <c r="AN2967" s="104"/>
      <c r="AO2967" s="104"/>
      <c r="AP2967" s="104"/>
      <c r="AQ2967" s="104"/>
      <c r="AR2967" s="104"/>
      <c r="AS2967" s="104"/>
      <c r="AT2967" s="104"/>
      <c r="AU2967" s="104"/>
      <c r="AV2967" s="104"/>
    </row>
    <row r="2968" spans="3:48" x14ac:dyDescent="0.35">
      <c r="C2968" s="176"/>
      <c r="D2968" s="176"/>
      <c r="E2968" s="176"/>
      <c r="F2968" s="176"/>
      <c r="G2968" s="175"/>
      <c r="H2968" s="175"/>
      <c r="I2968" s="175"/>
      <c r="J2968" s="175"/>
      <c r="L2968" s="175"/>
      <c r="T2968" s="176"/>
      <c r="U2968" s="176"/>
      <c r="V2968" s="176"/>
      <c r="W2968" s="176"/>
      <c r="X2968" s="175"/>
      <c r="Y2968" s="175"/>
      <c r="Z2968" s="175"/>
      <c r="AA2968" s="175"/>
      <c r="AC2968" s="175"/>
      <c r="AL2968" s="106"/>
      <c r="AM2968" s="104"/>
      <c r="AN2968" s="104"/>
      <c r="AO2968" s="104"/>
      <c r="AP2968" s="104"/>
      <c r="AQ2968" s="104"/>
      <c r="AR2968" s="104"/>
      <c r="AS2968" s="104"/>
      <c r="AT2968" s="104"/>
      <c r="AU2968" s="104"/>
      <c r="AV2968" s="104"/>
    </row>
    <row r="2969" spans="3:48" x14ac:dyDescent="0.35">
      <c r="C2969" s="176"/>
      <c r="D2969" s="176"/>
      <c r="E2969" s="176"/>
      <c r="F2969" s="176"/>
      <c r="G2969" s="175"/>
      <c r="H2969" s="175"/>
      <c r="I2969" s="175"/>
      <c r="J2969" s="175"/>
      <c r="L2969" s="175"/>
      <c r="T2969" s="176"/>
      <c r="U2969" s="176"/>
      <c r="V2969" s="176"/>
      <c r="W2969" s="176"/>
      <c r="X2969" s="175"/>
      <c r="Y2969" s="175"/>
      <c r="Z2969" s="175"/>
      <c r="AA2969" s="175"/>
      <c r="AC2969" s="175"/>
      <c r="AL2969" s="106"/>
      <c r="AM2969" s="104"/>
      <c r="AN2969" s="104"/>
      <c r="AO2969" s="104"/>
      <c r="AP2969" s="104"/>
      <c r="AQ2969" s="104"/>
      <c r="AR2969" s="104"/>
      <c r="AS2969" s="104"/>
      <c r="AT2969" s="104"/>
      <c r="AU2969" s="104"/>
      <c r="AV2969" s="104"/>
    </row>
    <row r="2970" spans="3:48" x14ac:dyDescent="0.35">
      <c r="C2970" s="176"/>
      <c r="D2970" s="176"/>
      <c r="E2970" s="176"/>
      <c r="F2970" s="176"/>
      <c r="G2970" s="175"/>
      <c r="H2970" s="175"/>
      <c r="I2970" s="175"/>
      <c r="J2970" s="175"/>
      <c r="L2970" s="175"/>
      <c r="T2970" s="176"/>
      <c r="U2970" s="176"/>
      <c r="V2970" s="176"/>
      <c r="W2970" s="176"/>
      <c r="X2970" s="175"/>
      <c r="Y2970" s="175"/>
      <c r="Z2970" s="175"/>
      <c r="AA2970" s="175"/>
      <c r="AC2970" s="175"/>
      <c r="AL2970" s="106"/>
      <c r="AM2970" s="104"/>
      <c r="AN2970" s="104"/>
      <c r="AO2970" s="104"/>
      <c r="AP2970" s="104"/>
      <c r="AQ2970" s="104"/>
      <c r="AR2970" s="104"/>
      <c r="AS2970" s="104"/>
      <c r="AT2970" s="104"/>
      <c r="AU2970" s="104"/>
      <c r="AV2970" s="104"/>
    </row>
    <row r="2971" spans="3:48" x14ac:dyDescent="0.35">
      <c r="C2971" s="176"/>
      <c r="D2971" s="176"/>
      <c r="E2971" s="176"/>
      <c r="F2971" s="176"/>
      <c r="G2971" s="175"/>
      <c r="H2971" s="175"/>
      <c r="I2971" s="175"/>
      <c r="J2971" s="175"/>
      <c r="L2971" s="175"/>
      <c r="T2971" s="176"/>
      <c r="U2971" s="176"/>
      <c r="V2971" s="176"/>
      <c r="W2971" s="176"/>
      <c r="X2971" s="175"/>
      <c r="Y2971" s="175"/>
      <c r="Z2971" s="175"/>
      <c r="AA2971" s="175"/>
      <c r="AC2971" s="175"/>
      <c r="AL2971" s="106"/>
      <c r="AM2971" s="104"/>
      <c r="AN2971" s="104"/>
      <c r="AO2971" s="104"/>
      <c r="AP2971" s="104"/>
      <c r="AQ2971" s="104"/>
      <c r="AR2971" s="104"/>
      <c r="AS2971" s="104"/>
      <c r="AT2971" s="104"/>
      <c r="AU2971" s="104"/>
      <c r="AV2971" s="104"/>
    </row>
    <row r="2972" spans="3:48" x14ac:dyDescent="0.35">
      <c r="C2972" s="176"/>
      <c r="D2972" s="176"/>
      <c r="E2972" s="176"/>
      <c r="F2972" s="176"/>
      <c r="G2972" s="175"/>
      <c r="H2972" s="175"/>
      <c r="I2972" s="175"/>
      <c r="J2972" s="175"/>
      <c r="L2972" s="175"/>
      <c r="T2972" s="176"/>
      <c r="U2972" s="176"/>
      <c r="V2972" s="176"/>
      <c r="W2972" s="176"/>
      <c r="X2972" s="175"/>
      <c r="Y2972" s="175"/>
      <c r="Z2972" s="175"/>
      <c r="AA2972" s="175"/>
      <c r="AC2972" s="175"/>
      <c r="AL2972" s="106"/>
      <c r="AM2972" s="104"/>
      <c r="AN2972" s="104"/>
      <c r="AO2972" s="104"/>
      <c r="AP2972" s="104"/>
      <c r="AQ2972" s="104"/>
      <c r="AR2972" s="104"/>
      <c r="AS2972" s="104"/>
      <c r="AT2972" s="104"/>
      <c r="AU2972" s="104"/>
      <c r="AV2972" s="104"/>
    </row>
    <row r="2973" spans="3:48" x14ac:dyDescent="0.35">
      <c r="C2973" s="176"/>
      <c r="D2973" s="176"/>
      <c r="E2973" s="176"/>
      <c r="F2973" s="176"/>
      <c r="G2973" s="175"/>
      <c r="H2973" s="175"/>
      <c r="I2973" s="175"/>
      <c r="J2973" s="175"/>
      <c r="L2973" s="175"/>
      <c r="T2973" s="176"/>
      <c r="U2973" s="176"/>
      <c r="V2973" s="176"/>
      <c r="W2973" s="176"/>
      <c r="X2973" s="175"/>
      <c r="Y2973" s="175"/>
      <c r="Z2973" s="175"/>
      <c r="AA2973" s="175"/>
      <c r="AC2973" s="175"/>
      <c r="AL2973" s="106"/>
      <c r="AM2973" s="104"/>
      <c r="AN2973" s="104"/>
      <c r="AO2973" s="104"/>
      <c r="AP2973" s="104"/>
      <c r="AQ2973" s="104"/>
      <c r="AR2973" s="104"/>
      <c r="AS2973" s="104"/>
      <c r="AT2973" s="104"/>
      <c r="AU2973" s="104"/>
      <c r="AV2973" s="104"/>
    </row>
    <row r="2974" spans="3:48" x14ac:dyDescent="0.35">
      <c r="C2974" s="176"/>
      <c r="D2974" s="176"/>
      <c r="E2974" s="176"/>
      <c r="F2974" s="176"/>
      <c r="G2974" s="175"/>
      <c r="H2974" s="175"/>
      <c r="I2974" s="175"/>
      <c r="J2974" s="175"/>
      <c r="L2974" s="175"/>
      <c r="T2974" s="176"/>
      <c r="U2974" s="176"/>
      <c r="V2974" s="176"/>
      <c r="W2974" s="176"/>
      <c r="X2974" s="175"/>
      <c r="Y2974" s="175"/>
      <c r="Z2974" s="175"/>
      <c r="AA2974" s="175"/>
      <c r="AC2974" s="175"/>
      <c r="AL2974" s="106"/>
      <c r="AM2974" s="104"/>
      <c r="AN2974" s="104"/>
      <c r="AO2974" s="104"/>
      <c r="AP2974" s="104"/>
      <c r="AQ2974" s="104"/>
      <c r="AR2974" s="104"/>
      <c r="AS2974" s="104"/>
      <c r="AT2974" s="104"/>
      <c r="AU2974" s="104"/>
      <c r="AV2974" s="104"/>
    </row>
    <row r="2975" spans="3:48" x14ac:dyDescent="0.35">
      <c r="C2975" s="176"/>
      <c r="D2975" s="176"/>
      <c r="E2975" s="176"/>
      <c r="F2975" s="176"/>
      <c r="G2975" s="175"/>
      <c r="H2975" s="175"/>
      <c r="I2975" s="175"/>
      <c r="J2975" s="175"/>
      <c r="L2975" s="175"/>
      <c r="T2975" s="176"/>
      <c r="U2975" s="176"/>
      <c r="V2975" s="176"/>
      <c r="W2975" s="176"/>
      <c r="X2975" s="175"/>
      <c r="Y2975" s="175"/>
      <c r="Z2975" s="175"/>
      <c r="AA2975" s="175"/>
      <c r="AC2975" s="175"/>
      <c r="AL2975" s="106"/>
      <c r="AM2975" s="104"/>
      <c r="AN2975" s="104"/>
      <c r="AO2975" s="104"/>
      <c r="AP2975" s="104"/>
      <c r="AQ2975" s="104"/>
      <c r="AR2975" s="104"/>
      <c r="AS2975" s="104"/>
      <c r="AT2975" s="104"/>
      <c r="AU2975" s="104"/>
      <c r="AV2975" s="104"/>
    </row>
    <row r="2976" spans="3:48" x14ac:dyDescent="0.35">
      <c r="C2976" s="176"/>
      <c r="D2976" s="176"/>
      <c r="E2976" s="176"/>
      <c r="F2976" s="176"/>
      <c r="G2976" s="175"/>
      <c r="H2976" s="175"/>
      <c r="I2976" s="175"/>
      <c r="J2976" s="175"/>
      <c r="L2976" s="175"/>
      <c r="T2976" s="176"/>
      <c r="U2976" s="176"/>
      <c r="V2976" s="176"/>
      <c r="W2976" s="176"/>
      <c r="X2976" s="175"/>
      <c r="Y2976" s="175"/>
      <c r="Z2976" s="175"/>
      <c r="AA2976" s="175"/>
      <c r="AC2976" s="175"/>
      <c r="AL2976" s="106"/>
      <c r="AM2976" s="104"/>
      <c r="AN2976" s="104"/>
      <c r="AO2976" s="104"/>
      <c r="AP2976" s="104"/>
      <c r="AQ2976" s="104"/>
      <c r="AR2976" s="104"/>
      <c r="AS2976" s="104"/>
      <c r="AT2976" s="104"/>
      <c r="AU2976" s="104"/>
      <c r="AV2976" s="104"/>
    </row>
    <row r="2977" spans="3:48" x14ac:dyDescent="0.35">
      <c r="C2977" s="176"/>
      <c r="D2977" s="176"/>
      <c r="E2977" s="176"/>
      <c r="F2977" s="176"/>
      <c r="G2977" s="175"/>
      <c r="H2977" s="175"/>
      <c r="I2977" s="175"/>
      <c r="J2977" s="175"/>
      <c r="L2977" s="175"/>
      <c r="T2977" s="176"/>
      <c r="U2977" s="176"/>
      <c r="V2977" s="176"/>
      <c r="W2977" s="176"/>
      <c r="X2977" s="175"/>
      <c r="Y2977" s="175"/>
      <c r="Z2977" s="175"/>
      <c r="AA2977" s="175"/>
      <c r="AC2977" s="175"/>
      <c r="AL2977" s="106"/>
      <c r="AM2977" s="104"/>
      <c r="AN2977" s="104"/>
      <c r="AO2977" s="104"/>
      <c r="AP2977" s="104"/>
      <c r="AQ2977" s="104"/>
      <c r="AR2977" s="104"/>
      <c r="AS2977" s="104"/>
      <c r="AT2977" s="104"/>
      <c r="AU2977" s="104"/>
      <c r="AV2977" s="104"/>
    </row>
    <row r="2978" spans="3:48" x14ac:dyDescent="0.35">
      <c r="C2978" s="176"/>
      <c r="D2978" s="176"/>
      <c r="E2978" s="176"/>
      <c r="F2978" s="176"/>
      <c r="G2978" s="175"/>
      <c r="H2978" s="175"/>
      <c r="I2978" s="175"/>
      <c r="J2978" s="175"/>
      <c r="L2978" s="175"/>
      <c r="T2978" s="176"/>
      <c r="U2978" s="176"/>
      <c r="V2978" s="176"/>
      <c r="W2978" s="176"/>
      <c r="X2978" s="175"/>
      <c r="Y2978" s="175"/>
      <c r="Z2978" s="175"/>
      <c r="AA2978" s="175"/>
      <c r="AC2978" s="175"/>
      <c r="AL2978" s="106"/>
      <c r="AM2978" s="104"/>
      <c r="AN2978" s="104"/>
      <c r="AO2978" s="104"/>
      <c r="AP2978" s="104"/>
      <c r="AQ2978" s="104"/>
      <c r="AR2978" s="104"/>
      <c r="AS2978" s="104"/>
      <c r="AT2978" s="104"/>
      <c r="AU2978" s="104"/>
      <c r="AV2978" s="104"/>
    </row>
    <row r="2979" spans="3:48" x14ac:dyDescent="0.35">
      <c r="C2979" s="176"/>
      <c r="D2979" s="176"/>
      <c r="E2979" s="176"/>
      <c r="F2979" s="176"/>
      <c r="G2979" s="175"/>
      <c r="H2979" s="175"/>
      <c r="I2979" s="175"/>
      <c r="J2979" s="175"/>
      <c r="L2979" s="175"/>
      <c r="T2979" s="176"/>
      <c r="U2979" s="176"/>
      <c r="V2979" s="176"/>
      <c r="W2979" s="176"/>
      <c r="X2979" s="175"/>
      <c r="Y2979" s="175"/>
      <c r="Z2979" s="175"/>
      <c r="AA2979" s="175"/>
      <c r="AC2979" s="175"/>
      <c r="AL2979" s="106"/>
      <c r="AM2979" s="104"/>
      <c r="AN2979" s="104"/>
      <c r="AO2979" s="104"/>
      <c r="AP2979" s="104"/>
      <c r="AQ2979" s="104"/>
      <c r="AR2979" s="104"/>
      <c r="AS2979" s="104"/>
      <c r="AT2979" s="104"/>
      <c r="AU2979" s="104"/>
      <c r="AV2979" s="104"/>
    </row>
    <row r="2980" spans="3:48" x14ac:dyDescent="0.35">
      <c r="C2980" s="176"/>
      <c r="D2980" s="176"/>
      <c r="E2980" s="176"/>
      <c r="F2980" s="176"/>
      <c r="G2980" s="175"/>
      <c r="H2980" s="175"/>
      <c r="I2980" s="175"/>
      <c r="J2980" s="175"/>
      <c r="L2980" s="175"/>
      <c r="T2980" s="176"/>
      <c r="U2980" s="176"/>
      <c r="V2980" s="176"/>
      <c r="W2980" s="176"/>
      <c r="X2980" s="175"/>
      <c r="Y2980" s="175"/>
      <c r="Z2980" s="175"/>
      <c r="AA2980" s="175"/>
      <c r="AC2980" s="175"/>
      <c r="AL2980" s="106"/>
      <c r="AM2980" s="104"/>
      <c r="AN2980" s="104"/>
      <c r="AO2980" s="104"/>
      <c r="AP2980" s="104"/>
      <c r="AQ2980" s="104"/>
      <c r="AR2980" s="104"/>
      <c r="AS2980" s="104"/>
      <c r="AT2980" s="104"/>
      <c r="AU2980" s="104"/>
      <c r="AV2980" s="104"/>
    </row>
    <row r="2981" spans="3:48" x14ac:dyDescent="0.35">
      <c r="C2981" s="176"/>
      <c r="D2981" s="176"/>
      <c r="E2981" s="176"/>
      <c r="F2981" s="176"/>
      <c r="G2981" s="175"/>
      <c r="H2981" s="175"/>
      <c r="I2981" s="175"/>
      <c r="J2981" s="175"/>
      <c r="L2981" s="175"/>
      <c r="T2981" s="176"/>
      <c r="U2981" s="176"/>
      <c r="V2981" s="176"/>
      <c r="W2981" s="176"/>
      <c r="X2981" s="175"/>
      <c r="Y2981" s="175"/>
      <c r="Z2981" s="175"/>
      <c r="AA2981" s="175"/>
      <c r="AC2981" s="175"/>
      <c r="AL2981" s="106"/>
      <c r="AM2981" s="104"/>
      <c r="AN2981" s="104"/>
      <c r="AO2981" s="104"/>
      <c r="AP2981" s="104"/>
      <c r="AQ2981" s="104"/>
      <c r="AR2981" s="104"/>
      <c r="AS2981" s="104"/>
      <c r="AT2981" s="104"/>
      <c r="AU2981" s="104"/>
      <c r="AV2981" s="104"/>
    </row>
    <row r="2982" spans="3:48" x14ac:dyDescent="0.35">
      <c r="C2982" s="176"/>
      <c r="D2982" s="176"/>
      <c r="E2982" s="176"/>
      <c r="F2982" s="176"/>
      <c r="G2982" s="175"/>
      <c r="H2982" s="175"/>
      <c r="I2982" s="175"/>
      <c r="J2982" s="175"/>
      <c r="L2982" s="175"/>
      <c r="T2982" s="176"/>
      <c r="U2982" s="176"/>
      <c r="V2982" s="176"/>
      <c r="W2982" s="176"/>
      <c r="X2982" s="175"/>
      <c r="Y2982" s="175"/>
      <c r="Z2982" s="175"/>
      <c r="AA2982" s="175"/>
      <c r="AC2982" s="175"/>
      <c r="AL2982" s="106"/>
      <c r="AM2982" s="104"/>
      <c r="AN2982" s="104"/>
      <c r="AO2982" s="104"/>
      <c r="AP2982" s="104"/>
      <c r="AQ2982" s="104"/>
      <c r="AR2982" s="104"/>
      <c r="AS2982" s="104"/>
      <c r="AT2982" s="104"/>
      <c r="AU2982" s="104"/>
      <c r="AV2982" s="104"/>
    </row>
    <row r="2983" spans="3:48" x14ac:dyDescent="0.35">
      <c r="C2983" s="176"/>
      <c r="D2983" s="176"/>
      <c r="E2983" s="176"/>
      <c r="F2983" s="176"/>
      <c r="G2983" s="175"/>
      <c r="H2983" s="175"/>
      <c r="I2983" s="175"/>
      <c r="J2983" s="175"/>
      <c r="L2983" s="175"/>
      <c r="T2983" s="176"/>
      <c r="U2983" s="176"/>
      <c r="V2983" s="176"/>
      <c r="W2983" s="176"/>
      <c r="X2983" s="175"/>
      <c r="Y2983" s="175"/>
      <c r="Z2983" s="175"/>
      <c r="AA2983" s="175"/>
      <c r="AC2983" s="175"/>
      <c r="AL2983" s="106"/>
      <c r="AM2983" s="104"/>
      <c r="AN2983" s="104"/>
      <c r="AO2983" s="104"/>
      <c r="AP2983" s="104"/>
      <c r="AQ2983" s="104"/>
      <c r="AR2983" s="104"/>
      <c r="AS2983" s="104"/>
      <c r="AT2983" s="104"/>
      <c r="AU2983" s="104"/>
      <c r="AV2983" s="104"/>
    </row>
    <row r="2984" spans="3:48" x14ac:dyDescent="0.35">
      <c r="C2984" s="176"/>
      <c r="D2984" s="176"/>
      <c r="E2984" s="176"/>
      <c r="F2984" s="176"/>
      <c r="G2984" s="175"/>
      <c r="H2984" s="175"/>
      <c r="I2984" s="175"/>
      <c r="J2984" s="175"/>
      <c r="L2984" s="175"/>
      <c r="T2984" s="176"/>
      <c r="U2984" s="176"/>
      <c r="V2984" s="176"/>
      <c r="W2984" s="176"/>
      <c r="X2984" s="175"/>
      <c r="Y2984" s="175"/>
      <c r="Z2984" s="175"/>
      <c r="AA2984" s="175"/>
      <c r="AC2984" s="175"/>
      <c r="AL2984" s="106"/>
      <c r="AM2984" s="104"/>
      <c r="AN2984" s="104"/>
      <c r="AO2984" s="104"/>
      <c r="AP2984" s="104"/>
      <c r="AQ2984" s="104"/>
      <c r="AR2984" s="104"/>
      <c r="AS2984" s="104"/>
      <c r="AT2984" s="104"/>
      <c r="AU2984" s="104"/>
      <c r="AV2984" s="104"/>
    </row>
    <row r="2985" spans="3:48" x14ac:dyDescent="0.35">
      <c r="C2985" s="176"/>
      <c r="D2985" s="176"/>
      <c r="E2985" s="176"/>
      <c r="F2985" s="176"/>
      <c r="G2985" s="175"/>
      <c r="H2985" s="175"/>
      <c r="I2985" s="175"/>
      <c r="J2985" s="175"/>
      <c r="L2985" s="175"/>
      <c r="T2985" s="176"/>
      <c r="U2985" s="176"/>
      <c r="V2985" s="176"/>
      <c r="W2985" s="176"/>
      <c r="X2985" s="175"/>
      <c r="Y2985" s="175"/>
      <c r="Z2985" s="175"/>
      <c r="AA2985" s="175"/>
      <c r="AC2985" s="175"/>
      <c r="AL2985" s="106"/>
      <c r="AM2985" s="104"/>
      <c r="AN2985" s="104"/>
      <c r="AO2985" s="104"/>
      <c r="AP2985" s="104"/>
      <c r="AQ2985" s="104"/>
      <c r="AR2985" s="104"/>
      <c r="AS2985" s="104"/>
      <c r="AT2985" s="104"/>
      <c r="AU2985" s="104"/>
      <c r="AV2985" s="104"/>
    </row>
    <row r="2986" spans="3:48" x14ac:dyDescent="0.35">
      <c r="C2986" s="176"/>
      <c r="D2986" s="176"/>
      <c r="E2986" s="176"/>
      <c r="F2986" s="176"/>
      <c r="G2986" s="175"/>
      <c r="H2986" s="175"/>
      <c r="I2986" s="175"/>
      <c r="J2986" s="175"/>
      <c r="L2986" s="175"/>
      <c r="T2986" s="176"/>
      <c r="U2986" s="176"/>
      <c r="V2986" s="176"/>
      <c r="W2986" s="176"/>
      <c r="X2986" s="175"/>
      <c r="Y2986" s="175"/>
      <c r="Z2986" s="175"/>
      <c r="AA2986" s="175"/>
      <c r="AC2986" s="175"/>
      <c r="AL2986" s="106"/>
      <c r="AM2986" s="104"/>
      <c r="AN2986" s="104"/>
      <c r="AO2986" s="104"/>
      <c r="AP2986" s="104"/>
      <c r="AQ2986" s="104"/>
      <c r="AR2986" s="104"/>
      <c r="AS2986" s="104"/>
      <c r="AT2986" s="104"/>
      <c r="AU2986" s="104"/>
      <c r="AV2986" s="104"/>
    </row>
    <row r="2987" spans="3:48" x14ac:dyDescent="0.35">
      <c r="C2987" s="176"/>
      <c r="D2987" s="176"/>
      <c r="E2987" s="176"/>
      <c r="F2987" s="176"/>
      <c r="G2987" s="175"/>
      <c r="H2987" s="175"/>
      <c r="I2987" s="175"/>
      <c r="J2987" s="175"/>
      <c r="L2987" s="175"/>
      <c r="T2987" s="176"/>
      <c r="U2987" s="176"/>
      <c r="V2987" s="176"/>
      <c r="W2987" s="176"/>
      <c r="X2987" s="175"/>
      <c r="Y2987" s="175"/>
      <c r="Z2987" s="175"/>
      <c r="AA2987" s="175"/>
      <c r="AC2987" s="175"/>
      <c r="AL2987" s="106"/>
      <c r="AM2987" s="104"/>
      <c r="AN2987" s="104"/>
      <c r="AO2987" s="104"/>
      <c r="AP2987" s="104"/>
      <c r="AQ2987" s="104"/>
      <c r="AR2987" s="104"/>
      <c r="AS2987" s="104"/>
      <c r="AT2987" s="104"/>
      <c r="AU2987" s="104"/>
      <c r="AV2987" s="104"/>
    </row>
    <row r="2988" spans="3:48" x14ac:dyDescent="0.35">
      <c r="C2988" s="176"/>
      <c r="D2988" s="176"/>
      <c r="E2988" s="176"/>
      <c r="F2988" s="176"/>
      <c r="G2988" s="175"/>
      <c r="H2988" s="175"/>
      <c r="I2988" s="175"/>
      <c r="J2988" s="175"/>
      <c r="L2988" s="175"/>
      <c r="T2988" s="176"/>
      <c r="U2988" s="176"/>
      <c r="V2988" s="176"/>
      <c r="W2988" s="176"/>
      <c r="X2988" s="175"/>
      <c r="Y2988" s="175"/>
      <c r="Z2988" s="175"/>
      <c r="AA2988" s="175"/>
      <c r="AC2988" s="175"/>
      <c r="AL2988" s="106"/>
      <c r="AM2988" s="104"/>
      <c r="AN2988" s="104"/>
      <c r="AO2988" s="104"/>
      <c r="AP2988" s="104"/>
      <c r="AQ2988" s="104"/>
      <c r="AR2988" s="104"/>
      <c r="AS2988" s="104"/>
      <c r="AT2988" s="104"/>
      <c r="AU2988" s="104"/>
      <c r="AV2988" s="104"/>
    </row>
    <row r="2989" spans="3:48" x14ac:dyDescent="0.35">
      <c r="C2989" s="176"/>
      <c r="D2989" s="176"/>
      <c r="E2989" s="176"/>
      <c r="F2989" s="176"/>
      <c r="G2989" s="175"/>
      <c r="H2989" s="175"/>
      <c r="I2989" s="175"/>
      <c r="J2989" s="175"/>
      <c r="L2989" s="175"/>
      <c r="T2989" s="176"/>
      <c r="U2989" s="176"/>
      <c r="V2989" s="176"/>
      <c r="W2989" s="176"/>
      <c r="X2989" s="175"/>
      <c r="Y2989" s="175"/>
      <c r="Z2989" s="175"/>
      <c r="AA2989" s="175"/>
      <c r="AC2989" s="175"/>
      <c r="AL2989" s="106"/>
      <c r="AM2989" s="104"/>
      <c r="AN2989" s="104"/>
      <c r="AO2989" s="104"/>
      <c r="AP2989" s="104"/>
      <c r="AQ2989" s="104"/>
      <c r="AR2989" s="104"/>
      <c r="AS2989" s="104"/>
      <c r="AT2989" s="104"/>
      <c r="AU2989" s="104"/>
      <c r="AV2989" s="104"/>
    </row>
    <row r="2990" spans="3:48" x14ac:dyDescent="0.35">
      <c r="C2990" s="176"/>
      <c r="D2990" s="176"/>
      <c r="E2990" s="176"/>
      <c r="F2990" s="176"/>
      <c r="G2990" s="175"/>
      <c r="H2990" s="175"/>
      <c r="I2990" s="175"/>
      <c r="J2990" s="175"/>
      <c r="L2990" s="175"/>
      <c r="T2990" s="176"/>
      <c r="U2990" s="176"/>
      <c r="V2990" s="176"/>
      <c r="W2990" s="176"/>
      <c r="X2990" s="175"/>
      <c r="Y2990" s="175"/>
      <c r="Z2990" s="175"/>
      <c r="AA2990" s="175"/>
      <c r="AC2990" s="175"/>
      <c r="AL2990" s="106"/>
      <c r="AM2990" s="104"/>
      <c r="AN2990" s="104"/>
      <c r="AO2990" s="104"/>
      <c r="AP2990" s="104"/>
      <c r="AQ2990" s="104"/>
      <c r="AR2990" s="104"/>
      <c r="AS2990" s="104"/>
      <c r="AT2990" s="104"/>
      <c r="AU2990" s="104"/>
      <c r="AV2990" s="104"/>
    </row>
    <row r="2991" spans="3:48" x14ac:dyDescent="0.35">
      <c r="C2991" s="176"/>
      <c r="D2991" s="176"/>
      <c r="E2991" s="176"/>
      <c r="F2991" s="176"/>
      <c r="G2991" s="175"/>
      <c r="H2991" s="175"/>
      <c r="I2991" s="175"/>
      <c r="J2991" s="175"/>
      <c r="L2991" s="175"/>
      <c r="T2991" s="176"/>
      <c r="U2991" s="176"/>
      <c r="V2991" s="176"/>
      <c r="W2991" s="176"/>
      <c r="X2991" s="175"/>
      <c r="Y2991" s="175"/>
      <c r="Z2991" s="175"/>
      <c r="AA2991" s="175"/>
      <c r="AC2991" s="175"/>
      <c r="AL2991" s="106"/>
      <c r="AM2991" s="104"/>
      <c r="AN2991" s="104"/>
      <c r="AO2991" s="104"/>
      <c r="AP2991" s="104"/>
      <c r="AQ2991" s="104"/>
      <c r="AR2991" s="104"/>
      <c r="AS2991" s="104"/>
      <c r="AT2991" s="104"/>
      <c r="AU2991" s="104"/>
      <c r="AV2991" s="104"/>
    </row>
    <row r="2992" spans="3:48" x14ac:dyDescent="0.35">
      <c r="C2992" s="176"/>
      <c r="D2992" s="176"/>
      <c r="E2992" s="176"/>
      <c r="F2992" s="176"/>
      <c r="G2992" s="175"/>
      <c r="H2992" s="175"/>
      <c r="I2992" s="175"/>
      <c r="J2992" s="175"/>
      <c r="L2992" s="175"/>
      <c r="T2992" s="176"/>
      <c r="U2992" s="176"/>
      <c r="V2992" s="176"/>
      <c r="W2992" s="176"/>
      <c r="X2992" s="175"/>
      <c r="Y2992" s="175"/>
      <c r="Z2992" s="175"/>
      <c r="AA2992" s="175"/>
      <c r="AC2992" s="175"/>
      <c r="AL2992" s="106"/>
      <c r="AM2992" s="104"/>
      <c r="AN2992" s="104"/>
      <c r="AO2992" s="104"/>
      <c r="AP2992" s="104"/>
      <c r="AQ2992" s="104"/>
      <c r="AR2992" s="104"/>
      <c r="AS2992" s="104"/>
      <c r="AT2992" s="104"/>
      <c r="AU2992" s="104"/>
      <c r="AV2992" s="104"/>
    </row>
    <row r="2993" spans="3:48" x14ac:dyDescent="0.35">
      <c r="C2993" s="176"/>
      <c r="D2993" s="176"/>
      <c r="E2993" s="176"/>
      <c r="F2993" s="176"/>
      <c r="G2993" s="175"/>
      <c r="H2993" s="175"/>
      <c r="I2993" s="175"/>
      <c r="J2993" s="175"/>
      <c r="L2993" s="175"/>
      <c r="T2993" s="176"/>
      <c r="U2993" s="176"/>
      <c r="V2993" s="176"/>
      <c r="W2993" s="176"/>
      <c r="X2993" s="175"/>
      <c r="Y2993" s="175"/>
      <c r="Z2993" s="175"/>
      <c r="AA2993" s="175"/>
      <c r="AC2993" s="175"/>
      <c r="AL2993" s="106"/>
      <c r="AM2993" s="104"/>
      <c r="AN2993" s="104"/>
      <c r="AO2993" s="104"/>
      <c r="AP2993" s="104"/>
      <c r="AQ2993" s="104"/>
      <c r="AR2993" s="104"/>
      <c r="AS2993" s="104"/>
      <c r="AT2993" s="104"/>
      <c r="AU2993" s="104"/>
      <c r="AV2993" s="104"/>
    </row>
    <row r="2994" spans="3:48" x14ac:dyDescent="0.35">
      <c r="C2994" s="176"/>
      <c r="D2994" s="176"/>
      <c r="E2994" s="176"/>
      <c r="F2994" s="176"/>
      <c r="G2994" s="175"/>
      <c r="H2994" s="175"/>
      <c r="I2994" s="175"/>
      <c r="J2994" s="175"/>
      <c r="L2994" s="175"/>
      <c r="T2994" s="176"/>
      <c r="U2994" s="176"/>
      <c r="V2994" s="176"/>
      <c r="W2994" s="176"/>
      <c r="X2994" s="175"/>
      <c r="Y2994" s="175"/>
      <c r="Z2994" s="175"/>
      <c r="AA2994" s="175"/>
      <c r="AC2994" s="175"/>
      <c r="AL2994" s="106"/>
      <c r="AM2994" s="104"/>
      <c r="AN2994" s="104"/>
      <c r="AO2994" s="104"/>
      <c r="AP2994" s="104"/>
      <c r="AQ2994" s="104"/>
      <c r="AR2994" s="104"/>
      <c r="AS2994" s="104"/>
      <c r="AT2994" s="104"/>
      <c r="AU2994" s="104"/>
      <c r="AV2994" s="104"/>
    </row>
    <row r="2995" spans="3:48" x14ac:dyDescent="0.35">
      <c r="C2995" s="176"/>
      <c r="D2995" s="176"/>
      <c r="E2995" s="176"/>
      <c r="F2995" s="176"/>
      <c r="G2995" s="175"/>
      <c r="H2995" s="175"/>
      <c r="I2995" s="175"/>
      <c r="J2995" s="175"/>
      <c r="L2995" s="175"/>
      <c r="T2995" s="176"/>
      <c r="U2995" s="176"/>
      <c r="V2995" s="176"/>
      <c r="W2995" s="176"/>
      <c r="X2995" s="175"/>
      <c r="Y2995" s="175"/>
      <c r="Z2995" s="175"/>
      <c r="AA2995" s="175"/>
      <c r="AC2995" s="175"/>
      <c r="AL2995" s="106"/>
      <c r="AM2995" s="104"/>
      <c r="AN2995" s="104"/>
      <c r="AO2995" s="104"/>
      <c r="AP2995" s="104"/>
      <c r="AQ2995" s="104"/>
      <c r="AR2995" s="104"/>
      <c r="AS2995" s="104"/>
      <c r="AT2995" s="104"/>
      <c r="AU2995" s="104"/>
      <c r="AV2995" s="104"/>
    </row>
    <row r="2996" spans="3:48" x14ac:dyDescent="0.35">
      <c r="C2996" s="176"/>
      <c r="D2996" s="176"/>
      <c r="E2996" s="176"/>
      <c r="F2996" s="176"/>
      <c r="G2996" s="175"/>
      <c r="H2996" s="175"/>
      <c r="I2996" s="175"/>
      <c r="J2996" s="175"/>
      <c r="L2996" s="175"/>
      <c r="T2996" s="176"/>
      <c r="U2996" s="176"/>
      <c r="V2996" s="176"/>
      <c r="W2996" s="176"/>
      <c r="X2996" s="175"/>
      <c r="Y2996" s="175"/>
      <c r="Z2996" s="175"/>
      <c r="AA2996" s="175"/>
      <c r="AC2996" s="175"/>
      <c r="AL2996" s="106"/>
      <c r="AM2996" s="104"/>
      <c r="AN2996" s="104"/>
      <c r="AO2996" s="104"/>
      <c r="AP2996" s="104"/>
      <c r="AQ2996" s="104"/>
      <c r="AR2996" s="104"/>
      <c r="AS2996" s="104"/>
      <c r="AT2996" s="104"/>
      <c r="AU2996" s="104"/>
      <c r="AV2996" s="104"/>
    </row>
    <row r="2997" spans="3:48" x14ac:dyDescent="0.35">
      <c r="C2997" s="176"/>
      <c r="D2997" s="176"/>
      <c r="E2997" s="176"/>
      <c r="F2997" s="176"/>
      <c r="G2997" s="175"/>
      <c r="H2997" s="175"/>
      <c r="I2997" s="175"/>
      <c r="J2997" s="175"/>
      <c r="L2997" s="175"/>
      <c r="T2997" s="176"/>
      <c r="U2997" s="176"/>
      <c r="V2997" s="176"/>
      <c r="W2997" s="176"/>
      <c r="X2997" s="175"/>
      <c r="Y2997" s="175"/>
      <c r="Z2997" s="175"/>
      <c r="AA2997" s="175"/>
      <c r="AC2997" s="175"/>
      <c r="AL2997" s="106"/>
      <c r="AM2997" s="104"/>
      <c r="AN2997" s="104"/>
      <c r="AO2997" s="104"/>
      <c r="AP2997" s="104"/>
      <c r="AQ2997" s="104"/>
      <c r="AR2997" s="104"/>
      <c r="AS2997" s="104"/>
      <c r="AT2997" s="104"/>
      <c r="AU2997" s="104"/>
      <c r="AV2997" s="104"/>
    </row>
    <row r="2998" spans="3:48" x14ac:dyDescent="0.35">
      <c r="C2998" s="176"/>
      <c r="D2998" s="176"/>
      <c r="E2998" s="176"/>
      <c r="F2998" s="176"/>
      <c r="G2998" s="175"/>
      <c r="H2998" s="175"/>
      <c r="I2998" s="175"/>
      <c r="J2998" s="175"/>
      <c r="L2998" s="175"/>
      <c r="T2998" s="176"/>
      <c r="U2998" s="176"/>
      <c r="V2998" s="176"/>
      <c r="W2998" s="176"/>
      <c r="X2998" s="175"/>
      <c r="Y2998" s="175"/>
      <c r="Z2998" s="175"/>
      <c r="AA2998" s="175"/>
      <c r="AC2998" s="175"/>
      <c r="AL2998" s="106"/>
      <c r="AM2998" s="104"/>
      <c r="AN2998" s="104"/>
      <c r="AO2998" s="104"/>
      <c r="AP2998" s="104"/>
      <c r="AQ2998" s="104"/>
      <c r="AR2998" s="104"/>
      <c r="AS2998" s="104"/>
      <c r="AT2998" s="104"/>
      <c r="AU2998" s="104"/>
      <c r="AV2998" s="104"/>
    </row>
    <row r="2999" spans="3:48" x14ac:dyDescent="0.35">
      <c r="C2999" s="176"/>
      <c r="D2999" s="176"/>
      <c r="E2999" s="176"/>
      <c r="F2999" s="176"/>
      <c r="G2999" s="175"/>
      <c r="H2999" s="175"/>
      <c r="I2999" s="175"/>
      <c r="J2999" s="175"/>
      <c r="L2999" s="175"/>
      <c r="T2999" s="176"/>
      <c r="U2999" s="176"/>
      <c r="V2999" s="176"/>
      <c r="W2999" s="176"/>
      <c r="X2999" s="175"/>
      <c r="Y2999" s="175"/>
      <c r="Z2999" s="175"/>
      <c r="AA2999" s="175"/>
      <c r="AC2999" s="175"/>
      <c r="AL2999" s="106"/>
      <c r="AM2999" s="104"/>
      <c r="AN2999" s="104"/>
      <c r="AO2999" s="104"/>
      <c r="AP2999" s="104"/>
      <c r="AQ2999" s="104"/>
      <c r="AR2999" s="104"/>
      <c r="AS2999" s="104"/>
      <c r="AT2999" s="104"/>
      <c r="AU2999" s="104"/>
      <c r="AV2999" s="104"/>
    </row>
    <row r="3000" spans="3:48" x14ac:dyDescent="0.35">
      <c r="C3000" s="176"/>
      <c r="D3000" s="176"/>
      <c r="E3000" s="176"/>
      <c r="F3000" s="176"/>
      <c r="G3000" s="175"/>
      <c r="H3000" s="175"/>
      <c r="I3000" s="175"/>
      <c r="J3000" s="175"/>
      <c r="L3000" s="175"/>
      <c r="T3000" s="176"/>
      <c r="U3000" s="176"/>
      <c r="V3000" s="176"/>
      <c r="W3000" s="176"/>
      <c r="X3000" s="175"/>
      <c r="Y3000" s="175"/>
      <c r="Z3000" s="175"/>
      <c r="AA3000" s="175"/>
      <c r="AC3000" s="175"/>
      <c r="AL3000" s="106"/>
      <c r="AM3000" s="104"/>
      <c r="AN3000" s="104"/>
      <c r="AO3000" s="104"/>
      <c r="AP3000" s="104"/>
      <c r="AQ3000" s="104"/>
      <c r="AR3000" s="104"/>
      <c r="AS3000" s="104"/>
      <c r="AT3000" s="104"/>
      <c r="AU3000" s="104"/>
      <c r="AV3000" s="104"/>
    </row>
    <row r="3001" spans="3:48" x14ac:dyDescent="0.35">
      <c r="C3001" s="176"/>
      <c r="D3001" s="176"/>
      <c r="E3001" s="176"/>
      <c r="F3001" s="176"/>
      <c r="G3001" s="175"/>
      <c r="H3001" s="175"/>
      <c r="I3001" s="175"/>
      <c r="J3001" s="175"/>
      <c r="L3001" s="175"/>
      <c r="T3001" s="176"/>
      <c r="U3001" s="176"/>
      <c r="V3001" s="176"/>
      <c r="W3001" s="176"/>
      <c r="X3001" s="175"/>
      <c r="Y3001" s="175"/>
      <c r="Z3001" s="175"/>
      <c r="AA3001" s="175"/>
      <c r="AC3001" s="175"/>
      <c r="AL3001" s="106"/>
      <c r="AM3001" s="104"/>
      <c r="AN3001" s="104"/>
      <c r="AO3001" s="104"/>
      <c r="AP3001" s="104"/>
      <c r="AQ3001" s="104"/>
      <c r="AR3001" s="104"/>
      <c r="AS3001" s="104"/>
      <c r="AT3001" s="104"/>
      <c r="AU3001" s="104"/>
      <c r="AV3001" s="104"/>
    </row>
    <row r="3002" spans="3:48" x14ac:dyDescent="0.35">
      <c r="C3002" s="176"/>
      <c r="D3002" s="176"/>
      <c r="E3002" s="176"/>
      <c r="F3002" s="176"/>
      <c r="G3002" s="175"/>
      <c r="H3002" s="175"/>
      <c r="I3002" s="175"/>
      <c r="J3002" s="175"/>
      <c r="L3002" s="175"/>
      <c r="T3002" s="176"/>
      <c r="U3002" s="176"/>
      <c r="V3002" s="176"/>
      <c r="W3002" s="176"/>
      <c r="X3002" s="175"/>
      <c r="Y3002" s="175"/>
      <c r="Z3002" s="175"/>
      <c r="AA3002" s="175"/>
      <c r="AC3002" s="175"/>
      <c r="AL3002" s="106"/>
      <c r="AM3002" s="104"/>
      <c r="AN3002" s="104"/>
      <c r="AO3002" s="104"/>
      <c r="AP3002" s="104"/>
      <c r="AQ3002" s="104"/>
      <c r="AR3002" s="104"/>
      <c r="AS3002" s="104"/>
      <c r="AT3002" s="104"/>
      <c r="AU3002" s="104"/>
      <c r="AV3002" s="104"/>
    </row>
    <row r="3003" spans="3:48" x14ac:dyDescent="0.35">
      <c r="C3003" s="176"/>
      <c r="D3003" s="176"/>
      <c r="E3003" s="176"/>
      <c r="F3003" s="176"/>
      <c r="G3003" s="175"/>
      <c r="H3003" s="175"/>
      <c r="I3003" s="175"/>
      <c r="J3003" s="175"/>
      <c r="L3003" s="175"/>
      <c r="T3003" s="176"/>
      <c r="U3003" s="176"/>
      <c r="V3003" s="176"/>
      <c r="W3003" s="176"/>
      <c r="X3003" s="175"/>
      <c r="Y3003" s="175"/>
      <c r="Z3003" s="175"/>
      <c r="AA3003" s="175"/>
      <c r="AC3003" s="175"/>
      <c r="AL3003" s="106"/>
      <c r="AM3003" s="104"/>
      <c r="AN3003" s="104"/>
      <c r="AO3003" s="104"/>
      <c r="AP3003" s="104"/>
      <c r="AQ3003" s="104"/>
      <c r="AR3003" s="104"/>
      <c r="AS3003" s="104"/>
      <c r="AT3003" s="104"/>
      <c r="AU3003" s="104"/>
      <c r="AV3003" s="104"/>
    </row>
    <row r="3004" spans="3:48" x14ac:dyDescent="0.35">
      <c r="C3004" s="176"/>
      <c r="D3004" s="176"/>
      <c r="E3004" s="176"/>
      <c r="F3004" s="176"/>
      <c r="G3004" s="175"/>
      <c r="H3004" s="175"/>
      <c r="I3004" s="175"/>
      <c r="J3004" s="175"/>
      <c r="L3004" s="175"/>
      <c r="T3004" s="176"/>
      <c r="U3004" s="176"/>
      <c r="V3004" s="176"/>
      <c r="W3004" s="176"/>
      <c r="X3004" s="175"/>
      <c r="Y3004" s="175"/>
      <c r="Z3004" s="175"/>
      <c r="AA3004" s="175"/>
      <c r="AC3004" s="175"/>
      <c r="AL3004" s="106"/>
      <c r="AM3004" s="104"/>
      <c r="AN3004" s="104"/>
      <c r="AO3004" s="104"/>
      <c r="AP3004" s="104"/>
      <c r="AQ3004" s="104"/>
      <c r="AR3004" s="104"/>
      <c r="AS3004" s="104"/>
      <c r="AT3004" s="104"/>
      <c r="AU3004" s="104"/>
      <c r="AV3004" s="104"/>
    </row>
    <row r="3005" spans="3:48" x14ac:dyDescent="0.35">
      <c r="C3005" s="176"/>
      <c r="D3005" s="176"/>
      <c r="E3005" s="176"/>
      <c r="F3005" s="176"/>
      <c r="G3005" s="175"/>
      <c r="H3005" s="175"/>
      <c r="I3005" s="175"/>
      <c r="J3005" s="175"/>
      <c r="L3005" s="175"/>
      <c r="T3005" s="176"/>
      <c r="U3005" s="176"/>
      <c r="V3005" s="176"/>
      <c r="W3005" s="176"/>
      <c r="X3005" s="175"/>
      <c r="Y3005" s="175"/>
      <c r="Z3005" s="175"/>
      <c r="AA3005" s="175"/>
      <c r="AC3005" s="175"/>
      <c r="AL3005" s="106"/>
      <c r="AM3005" s="104"/>
      <c r="AN3005" s="104"/>
      <c r="AO3005" s="104"/>
      <c r="AP3005" s="104"/>
      <c r="AQ3005" s="104"/>
      <c r="AR3005" s="104"/>
      <c r="AS3005" s="104"/>
      <c r="AT3005" s="104"/>
      <c r="AU3005" s="104"/>
      <c r="AV3005" s="104"/>
    </row>
    <row r="3006" spans="3:48" x14ac:dyDescent="0.35">
      <c r="C3006" s="176"/>
      <c r="D3006" s="176"/>
      <c r="E3006" s="176"/>
      <c r="F3006" s="176"/>
      <c r="G3006" s="175"/>
      <c r="H3006" s="175"/>
      <c r="I3006" s="175"/>
      <c r="J3006" s="175"/>
      <c r="L3006" s="175"/>
      <c r="T3006" s="176"/>
      <c r="U3006" s="176"/>
      <c r="V3006" s="176"/>
      <c r="W3006" s="176"/>
      <c r="X3006" s="175"/>
      <c r="Y3006" s="175"/>
      <c r="Z3006" s="175"/>
      <c r="AA3006" s="175"/>
      <c r="AC3006" s="175"/>
      <c r="AL3006" s="106"/>
      <c r="AM3006" s="104"/>
      <c r="AN3006" s="104"/>
      <c r="AO3006" s="104"/>
      <c r="AP3006" s="104"/>
      <c r="AQ3006" s="104"/>
      <c r="AR3006" s="104"/>
      <c r="AS3006" s="104"/>
      <c r="AT3006" s="104"/>
      <c r="AU3006" s="104"/>
      <c r="AV3006" s="104"/>
    </row>
    <row r="3007" spans="3:48" x14ac:dyDescent="0.35">
      <c r="C3007" s="176"/>
      <c r="D3007" s="176"/>
      <c r="E3007" s="176"/>
      <c r="F3007" s="176"/>
      <c r="G3007" s="175"/>
      <c r="H3007" s="175"/>
      <c r="I3007" s="175"/>
      <c r="J3007" s="175"/>
      <c r="L3007" s="175"/>
      <c r="T3007" s="176"/>
      <c r="U3007" s="176"/>
      <c r="V3007" s="176"/>
      <c r="W3007" s="176"/>
      <c r="X3007" s="175"/>
      <c r="Y3007" s="175"/>
      <c r="Z3007" s="175"/>
      <c r="AA3007" s="175"/>
      <c r="AC3007" s="175"/>
      <c r="AL3007" s="106"/>
      <c r="AM3007" s="104"/>
      <c r="AN3007" s="104"/>
      <c r="AO3007" s="104"/>
      <c r="AP3007" s="104"/>
      <c r="AQ3007" s="104"/>
      <c r="AR3007" s="104"/>
      <c r="AS3007" s="104"/>
      <c r="AT3007" s="104"/>
      <c r="AU3007" s="104"/>
      <c r="AV3007" s="104"/>
    </row>
    <row r="3008" spans="3:48" x14ac:dyDescent="0.35">
      <c r="C3008" s="176"/>
      <c r="D3008" s="176"/>
      <c r="E3008" s="176"/>
      <c r="F3008" s="176"/>
      <c r="G3008" s="175"/>
      <c r="H3008" s="175"/>
      <c r="I3008" s="175"/>
      <c r="J3008" s="175"/>
      <c r="L3008" s="175"/>
      <c r="T3008" s="176"/>
      <c r="U3008" s="176"/>
      <c r="V3008" s="176"/>
      <c r="W3008" s="176"/>
      <c r="X3008" s="175"/>
      <c r="Y3008" s="175"/>
      <c r="Z3008" s="175"/>
      <c r="AA3008" s="175"/>
      <c r="AC3008" s="175"/>
      <c r="AL3008" s="106"/>
      <c r="AM3008" s="104"/>
      <c r="AN3008" s="104"/>
      <c r="AO3008" s="104"/>
      <c r="AP3008" s="104"/>
      <c r="AQ3008" s="104"/>
      <c r="AR3008" s="104"/>
      <c r="AS3008" s="104"/>
      <c r="AT3008" s="104"/>
      <c r="AU3008" s="104"/>
      <c r="AV3008" s="104"/>
    </row>
    <row r="3009" spans="3:48" x14ac:dyDescent="0.35">
      <c r="C3009" s="176"/>
      <c r="D3009" s="176"/>
      <c r="E3009" s="176"/>
      <c r="F3009" s="176"/>
      <c r="G3009" s="175"/>
      <c r="H3009" s="175"/>
      <c r="I3009" s="175"/>
      <c r="J3009" s="175"/>
      <c r="L3009" s="175"/>
      <c r="T3009" s="176"/>
      <c r="U3009" s="176"/>
      <c r="V3009" s="176"/>
      <c r="W3009" s="176"/>
      <c r="X3009" s="175"/>
      <c r="Y3009" s="175"/>
      <c r="Z3009" s="175"/>
      <c r="AA3009" s="175"/>
      <c r="AC3009" s="175"/>
      <c r="AL3009" s="106"/>
      <c r="AM3009" s="104"/>
      <c r="AN3009" s="104"/>
      <c r="AO3009" s="104"/>
      <c r="AP3009" s="104"/>
      <c r="AQ3009" s="104"/>
      <c r="AR3009" s="104"/>
      <c r="AS3009" s="104"/>
      <c r="AT3009" s="104"/>
      <c r="AU3009" s="104"/>
      <c r="AV3009" s="104"/>
    </row>
    <row r="3010" spans="3:48" x14ac:dyDescent="0.35">
      <c r="C3010" s="176"/>
      <c r="D3010" s="176"/>
      <c r="E3010" s="176"/>
      <c r="F3010" s="176"/>
      <c r="G3010" s="175"/>
      <c r="H3010" s="175"/>
      <c r="I3010" s="175"/>
      <c r="J3010" s="175"/>
      <c r="L3010" s="175"/>
      <c r="T3010" s="176"/>
      <c r="U3010" s="176"/>
      <c r="V3010" s="176"/>
      <c r="W3010" s="176"/>
      <c r="X3010" s="175"/>
      <c r="Y3010" s="175"/>
      <c r="Z3010" s="175"/>
      <c r="AA3010" s="175"/>
      <c r="AC3010" s="175"/>
      <c r="AL3010" s="106"/>
      <c r="AM3010" s="104"/>
      <c r="AN3010" s="104"/>
      <c r="AO3010" s="104"/>
      <c r="AP3010" s="104"/>
      <c r="AQ3010" s="104"/>
      <c r="AR3010" s="104"/>
      <c r="AS3010" s="104"/>
      <c r="AT3010" s="104"/>
      <c r="AU3010" s="104"/>
      <c r="AV3010" s="104"/>
    </row>
    <row r="3011" spans="3:48" x14ac:dyDescent="0.35">
      <c r="C3011" s="176"/>
      <c r="D3011" s="176"/>
      <c r="E3011" s="176"/>
      <c r="F3011" s="176"/>
      <c r="G3011" s="175"/>
      <c r="H3011" s="175"/>
      <c r="I3011" s="175"/>
      <c r="J3011" s="175"/>
      <c r="L3011" s="175"/>
      <c r="T3011" s="176"/>
      <c r="U3011" s="176"/>
      <c r="V3011" s="176"/>
      <c r="W3011" s="176"/>
      <c r="X3011" s="175"/>
      <c r="Y3011" s="175"/>
      <c r="Z3011" s="175"/>
      <c r="AA3011" s="175"/>
      <c r="AC3011" s="175"/>
      <c r="AL3011" s="106"/>
      <c r="AM3011" s="104"/>
      <c r="AN3011" s="104"/>
      <c r="AO3011" s="104"/>
      <c r="AP3011" s="104"/>
      <c r="AQ3011" s="104"/>
      <c r="AR3011" s="104"/>
      <c r="AS3011" s="104"/>
      <c r="AT3011" s="104"/>
      <c r="AU3011" s="104"/>
      <c r="AV3011" s="104"/>
    </row>
    <row r="3012" spans="3:48" x14ac:dyDescent="0.35">
      <c r="C3012" s="176"/>
      <c r="D3012" s="176"/>
      <c r="E3012" s="176"/>
      <c r="F3012" s="176"/>
      <c r="G3012" s="175"/>
      <c r="H3012" s="175"/>
      <c r="I3012" s="175"/>
      <c r="J3012" s="175"/>
      <c r="L3012" s="175"/>
      <c r="T3012" s="176"/>
      <c r="U3012" s="176"/>
      <c r="V3012" s="176"/>
      <c r="W3012" s="176"/>
      <c r="X3012" s="175"/>
      <c r="Y3012" s="175"/>
      <c r="Z3012" s="175"/>
      <c r="AA3012" s="175"/>
      <c r="AC3012" s="175"/>
      <c r="AL3012" s="106"/>
      <c r="AM3012" s="104"/>
      <c r="AN3012" s="104"/>
      <c r="AO3012" s="104"/>
      <c r="AP3012" s="104"/>
      <c r="AQ3012" s="104"/>
      <c r="AR3012" s="104"/>
      <c r="AS3012" s="104"/>
      <c r="AT3012" s="104"/>
      <c r="AU3012" s="104"/>
      <c r="AV3012" s="104"/>
    </row>
    <row r="3013" spans="3:48" x14ac:dyDescent="0.35">
      <c r="C3013" s="176"/>
      <c r="D3013" s="176"/>
      <c r="E3013" s="176"/>
      <c r="F3013" s="176"/>
      <c r="G3013" s="175"/>
      <c r="H3013" s="175"/>
      <c r="I3013" s="175"/>
      <c r="J3013" s="175"/>
      <c r="L3013" s="175"/>
      <c r="T3013" s="176"/>
      <c r="U3013" s="176"/>
      <c r="V3013" s="176"/>
      <c r="W3013" s="176"/>
      <c r="X3013" s="175"/>
      <c r="Y3013" s="175"/>
      <c r="Z3013" s="175"/>
      <c r="AA3013" s="175"/>
      <c r="AC3013" s="175"/>
      <c r="AL3013" s="106"/>
      <c r="AM3013" s="104"/>
      <c r="AN3013" s="104"/>
      <c r="AO3013" s="104"/>
      <c r="AP3013" s="104"/>
      <c r="AQ3013" s="104"/>
      <c r="AR3013" s="104"/>
      <c r="AS3013" s="104"/>
      <c r="AT3013" s="104"/>
      <c r="AU3013" s="104"/>
      <c r="AV3013" s="104"/>
    </row>
    <row r="3014" spans="3:48" x14ac:dyDescent="0.35">
      <c r="C3014" s="176"/>
      <c r="D3014" s="176"/>
      <c r="E3014" s="176"/>
      <c r="F3014" s="176"/>
      <c r="G3014" s="175"/>
      <c r="H3014" s="175"/>
      <c r="I3014" s="175"/>
      <c r="J3014" s="175"/>
      <c r="L3014" s="175"/>
      <c r="T3014" s="176"/>
      <c r="U3014" s="176"/>
      <c r="V3014" s="176"/>
      <c r="W3014" s="176"/>
      <c r="X3014" s="175"/>
      <c r="Y3014" s="175"/>
      <c r="Z3014" s="175"/>
      <c r="AA3014" s="175"/>
      <c r="AC3014" s="175"/>
      <c r="AL3014" s="106"/>
      <c r="AM3014" s="104"/>
      <c r="AN3014" s="104"/>
      <c r="AO3014" s="104"/>
      <c r="AP3014" s="104"/>
      <c r="AQ3014" s="104"/>
      <c r="AR3014" s="104"/>
      <c r="AS3014" s="104"/>
      <c r="AT3014" s="104"/>
      <c r="AU3014" s="104"/>
      <c r="AV3014" s="104"/>
    </row>
    <row r="3015" spans="3:48" x14ac:dyDescent="0.35">
      <c r="C3015" s="176"/>
      <c r="D3015" s="176"/>
      <c r="E3015" s="176"/>
      <c r="F3015" s="176"/>
      <c r="G3015" s="175"/>
      <c r="H3015" s="175"/>
      <c r="I3015" s="175"/>
      <c r="J3015" s="175"/>
      <c r="L3015" s="175"/>
      <c r="T3015" s="176"/>
      <c r="U3015" s="176"/>
      <c r="V3015" s="176"/>
      <c r="W3015" s="176"/>
      <c r="X3015" s="175"/>
      <c r="Y3015" s="175"/>
      <c r="Z3015" s="175"/>
      <c r="AA3015" s="175"/>
      <c r="AC3015" s="175"/>
      <c r="AL3015" s="106"/>
      <c r="AM3015" s="104"/>
      <c r="AN3015" s="104"/>
      <c r="AO3015" s="104"/>
      <c r="AP3015" s="104"/>
      <c r="AQ3015" s="104"/>
      <c r="AR3015" s="104"/>
      <c r="AS3015" s="104"/>
      <c r="AT3015" s="104"/>
      <c r="AU3015" s="104"/>
      <c r="AV3015" s="104"/>
    </row>
    <row r="3016" spans="3:48" x14ac:dyDescent="0.35">
      <c r="C3016" s="176"/>
      <c r="D3016" s="176"/>
      <c r="E3016" s="176"/>
      <c r="F3016" s="176"/>
      <c r="G3016" s="175"/>
      <c r="H3016" s="175"/>
      <c r="I3016" s="175"/>
      <c r="J3016" s="175"/>
      <c r="L3016" s="175"/>
      <c r="T3016" s="176"/>
      <c r="U3016" s="176"/>
      <c r="V3016" s="176"/>
      <c r="W3016" s="176"/>
      <c r="X3016" s="175"/>
      <c r="Y3016" s="175"/>
      <c r="Z3016" s="175"/>
      <c r="AA3016" s="175"/>
      <c r="AC3016" s="175"/>
      <c r="AL3016" s="106"/>
      <c r="AM3016" s="104"/>
      <c r="AN3016" s="104"/>
      <c r="AO3016" s="104"/>
      <c r="AP3016" s="104"/>
      <c r="AQ3016" s="104"/>
      <c r="AR3016" s="104"/>
      <c r="AS3016" s="104"/>
      <c r="AT3016" s="104"/>
      <c r="AU3016" s="104"/>
      <c r="AV3016" s="104"/>
    </row>
    <row r="3017" spans="3:48" x14ac:dyDescent="0.35">
      <c r="C3017" s="176"/>
      <c r="D3017" s="176"/>
      <c r="E3017" s="176"/>
      <c r="F3017" s="176"/>
      <c r="G3017" s="175"/>
      <c r="H3017" s="175"/>
      <c r="I3017" s="175"/>
      <c r="J3017" s="175"/>
      <c r="L3017" s="175"/>
      <c r="T3017" s="176"/>
      <c r="U3017" s="176"/>
      <c r="V3017" s="176"/>
      <c r="W3017" s="176"/>
      <c r="X3017" s="175"/>
      <c r="Y3017" s="175"/>
      <c r="Z3017" s="175"/>
      <c r="AA3017" s="175"/>
      <c r="AC3017" s="175"/>
      <c r="AL3017" s="106"/>
      <c r="AM3017" s="104"/>
      <c r="AN3017" s="104"/>
      <c r="AO3017" s="104"/>
      <c r="AP3017" s="104"/>
      <c r="AQ3017" s="104"/>
      <c r="AR3017" s="104"/>
      <c r="AS3017" s="104"/>
      <c r="AT3017" s="104"/>
      <c r="AU3017" s="104"/>
      <c r="AV3017" s="104"/>
    </row>
    <row r="3018" spans="3:48" x14ac:dyDescent="0.35">
      <c r="C3018" s="176"/>
      <c r="D3018" s="176"/>
      <c r="E3018" s="176"/>
      <c r="F3018" s="176"/>
      <c r="G3018" s="175"/>
      <c r="H3018" s="175"/>
      <c r="I3018" s="175"/>
      <c r="J3018" s="175"/>
      <c r="L3018" s="175"/>
      <c r="T3018" s="176"/>
      <c r="U3018" s="176"/>
      <c r="V3018" s="176"/>
      <c r="W3018" s="176"/>
      <c r="X3018" s="175"/>
      <c r="Y3018" s="175"/>
      <c r="Z3018" s="175"/>
      <c r="AA3018" s="175"/>
      <c r="AC3018" s="175"/>
      <c r="AL3018" s="106"/>
      <c r="AM3018" s="104"/>
      <c r="AN3018" s="104"/>
      <c r="AO3018" s="104"/>
      <c r="AP3018" s="104"/>
      <c r="AQ3018" s="104"/>
      <c r="AR3018" s="104"/>
      <c r="AS3018" s="104"/>
      <c r="AT3018" s="104"/>
      <c r="AU3018" s="104"/>
      <c r="AV3018" s="104"/>
    </row>
    <row r="3019" spans="3:48" x14ac:dyDescent="0.35">
      <c r="C3019" s="176"/>
      <c r="D3019" s="176"/>
      <c r="E3019" s="176"/>
      <c r="F3019" s="176"/>
      <c r="G3019" s="175"/>
      <c r="H3019" s="175"/>
      <c r="I3019" s="175"/>
      <c r="J3019" s="175"/>
      <c r="L3019" s="175"/>
      <c r="T3019" s="176"/>
      <c r="U3019" s="176"/>
      <c r="V3019" s="176"/>
      <c r="W3019" s="176"/>
      <c r="X3019" s="175"/>
      <c r="Y3019" s="175"/>
      <c r="Z3019" s="175"/>
      <c r="AA3019" s="175"/>
      <c r="AC3019" s="175"/>
      <c r="AL3019" s="106"/>
      <c r="AM3019" s="104"/>
      <c r="AN3019" s="104"/>
      <c r="AO3019" s="104"/>
      <c r="AP3019" s="104"/>
      <c r="AQ3019" s="104"/>
      <c r="AR3019" s="104"/>
      <c r="AS3019" s="104"/>
      <c r="AT3019" s="104"/>
      <c r="AU3019" s="104"/>
      <c r="AV3019" s="104"/>
    </row>
    <row r="3020" spans="3:48" x14ac:dyDescent="0.35">
      <c r="C3020" s="176"/>
      <c r="D3020" s="176"/>
      <c r="E3020" s="176"/>
      <c r="F3020" s="176"/>
      <c r="G3020" s="175"/>
      <c r="H3020" s="175"/>
      <c r="I3020" s="175"/>
      <c r="J3020" s="175"/>
      <c r="L3020" s="175"/>
      <c r="T3020" s="176"/>
      <c r="U3020" s="176"/>
      <c r="V3020" s="176"/>
      <c r="W3020" s="176"/>
      <c r="X3020" s="175"/>
      <c r="Y3020" s="175"/>
      <c r="Z3020" s="175"/>
      <c r="AA3020" s="175"/>
      <c r="AC3020" s="175"/>
      <c r="AL3020" s="106"/>
      <c r="AM3020" s="104"/>
      <c r="AN3020" s="104"/>
      <c r="AO3020" s="104"/>
      <c r="AP3020" s="104"/>
      <c r="AQ3020" s="104"/>
      <c r="AR3020" s="104"/>
      <c r="AS3020" s="104"/>
      <c r="AT3020" s="104"/>
      <c r="AU3020" s="104"/>
      <c r="AV3020" s="104"/>
    </row>
    <row r="3021" spans="3:48" x14ac:dyDescent="0.35">
      <c r="C3021" s="176"/>
      <c r="D3021" s="176"/>
      <c r="E3021" s="176"/>
      <c r="F3021" s="176"/>
      <c r="G3021" s="175"/>
      <c r="H3021" s="175"/>
      <c r="I3021" s="175"/>
      <c r="J3021" s="175"/>
      <c r="L3021" s="175"/>
      <c r="T3021" s="176"/>
      <c r="U3021" s="176"/>
      <c r="V3021" s="176"/>
      <c r="W3021" s="176"/>
      <c r="X3021" s="175"/>
      <c r="Y3021" s="175"/>
      <c r="Z3021" s="175"/>
      <c r="AA3021" s="175"/>
      <c r="AC3021" s="175"/>
      <c r="AL3021" s="106"/>
      <c r="AM3021" s="104"/>
      <c r="AN3021" s="104"/>
      <c r="AO3021" s="104"/>
      <c r="AP3021" s="104"/>
      <c r="AQ3021" s="104"/>
      <c r="AR3021" s="104"/>
      <c r="AS3021" s="104"/>
      <c r="AT3021" s="104"/>
      <c r="AU3021" s="104"/>
      <c r="AV3021" s="104"/>
    </row>
    <row r="3022" spans="3:48" x14ac:dyDescent="0.35">
      <c r="C3022" s="176"/>
      <c r="D3022" s="176"/>
      <c r="E3022" s="176"/>
      <c r="F3022" s="176"/>
      <c r="G3022" s="175"/>
      <c r="H3022" s="175"/>
      <c r="I3022" s="175"/>
      <c r="J3022" s="175"/>
      <c r="L3022" s="175"/>
      <c r="T3022" s="176"/>
      <c r="U3022" s="176"/>
      <c r="V3022" s="176"/>
      <c r="W3022" s="176"/>
      <c r="X3022" s="175"/>
      <c r="Y3022" s="175"/>
      <c r="Z3022" s="175"/>
      <c r="AA3022" s="175"/>
      <c r="AC3022" s="175"/>
      <c r="AL3022" s="106"/>
      <c r="AM3022" s="104"/>
      <c r="AN3022" s="104"/>
      <c r="AO3022" s="104"/>
      <c r="AP3022" s="104"/>
      <c r="AQ3022" s="104"/>
      <c r="AR3022" s="104"/>
      <c r="AS3022" s="104"/>
      <c r="AT3022" s="104"/>
      <c r="AU3022" s="104"/>
      <c r="AV3022" s="104"/>
    </row>
    <row r="3023" spans="3:48" x14ac:dyDescent="0.35">
      <c r="C3023" s="176"/>
      <c r="D3023" s="176"/>
      <c r="E3023" s="176"/>
      <c r="F3023" s="176"/>
      <c r="G3023" s="175"/>
      <c r="H3023" s="175"/>
      <c r="I3023" s="175"/>
      <c r="J3023" s="175"/>
      <c r="L3023" s="175"/>
      <c r="T3023" s="176"/>
      <c r="U3023" s="176"/>
      <c r="V3023" s="176"/>
      <c r="W3023" s="176"/>
      <c r="X3023" s="175"/>
      <c r="Y3023" s="175"/>
      <c r="Z3023" s="175"/>
      <c r="AA3023" s="175"/>
      <c r="AC3023" s="175"/>
      <c r="AL3023" s="106"/>
      <c r="AM3023" s="104"/>
      <c r="AN3023" s="104"/>
      <c r="AO3023" s="104"/>
      <c r="AP3023" s="104"/>
      <c r="AQ3023" s="104"/>
      <c r="AR3023" s="104"/>
      <c r="AS3023" s="104"/>
      <c r="AT3023" s="104"/>
      <c r="AU3023" s="104"/>
      <c r="AV3023" s="104"/>
    </row>
    <row r="3024" spans="3:48" x14ac:dyDescent="0.35">
      <c r="C3024" s="176"/>
      <c r="D3024" s="176"/>
      <c r="E3024" s="176"/>
      <c r="F3024" s="176"/>
      <c r="G3024" s="175"/>
      <c r="H3024" s="175"/>
      <c r="I3024" s="175"/>
      <c r="J3024" s="175"/>
      <c r="L3024" s="175"/>
      <c r="T3024" s="176"/>
      <c r="U3024" s="176"/>
      <c r="V3024" s="176"/>
      <c r="W3024" s="176"/>
      <c r="X3024" s="175"/>
      <c r="Y3024" s="175"/>
      <c r="Z3024" s="175"/>
      <c r="AA3024" s="175"/>
      <c r="AC3024" s="175"/>
      <c r="AL3024" s="106"/>
      <c r="AM3024" s="104"/>
      <c r="AN3024" s="104"/>
      <c r="AO3024" s="104"/>
      <c r="AP3024" s="104"/>
      <c r="AQ3024" s="104"/>
      <c r="AR3024" s="104"/>
      <c r="AS3024" s="104"/>
      <c r="AT3024" s="104"/>
      <c r="AU3024" s="104"/>
      <c r="AV3024" s="104"/>
    </row>
    <row r="3025" spans="3:48" x14ac:dyDescent="0.35">
      <c r="C3025" s="176"/>
      <c r="D3025" s="176"/>
      <c r="E3025" s="176"/>
      <c r="F3025" s="176"/>
      <c r="G3025" s="175"/>
      <c r="H3025" s="175"/>
      <c r="I3025" s="175"/>
      <c r="J3025" s="175"/>
      <c r="L3025" s="175"/>
      <c r="T3025" s="176"/>
      <c r="U3025" s="176"/>
      <c r="V3025" s="176"/>
      <c r="W3025" s="176"/>
      <c r="X3025" s="175"/>
      <c r="Y3025" s="175"/>
      <c r="Z3025" s="175"/>
      <c r="AA3025" s="175"/>
      <c r="AC3025" s="175"/>
      <c r="AL3025" s="106"/>
      <c r="AM3025" s="104"/>
      <c r="AN3025" s="104"/>
      <c r="AO3025" s="104"/>
      <c r="AP3025" s="104"/>
      <c r="AQ3025" s="104"/>
      <c r="AR3025" s="104"/>
      <c r="AS3025" s="104"/>
      <c r="AT3025" s="104"/>
      <c r="AU3025" s="104"/>
      <c r="AV3025" s="104"/>
    </row>
    <row r="3026" spans="3:48" x14ac:dyDescent="0.35">
      <c r="C3026" s="176"/>
      <c r="D3026" s="176"/>
      <c r="E3026" s="176"/>
      <c r="F3026" s="176"/>
      <c r="G3026" s="175"/>
      <c r="H3026" s="175"/>
      <c r="I3026" s="175"/>
      <c r="J3026" s="175"/>
      <c r="L3026" s="175"/>
      <c r="T3026" s="176"/>
      <c r="U3026" s="176"/>
      <c r="V3026" s="176"/>
      <c r="W3026" s="176"/>
      <c r="X3026" s="175"/>
      <c r="Y3026" s="175"/>
      <c r="Z3026" s="175"/>
      <c r="AA3026" s="175"/>
      <c r="AC3026" s="175"/>
      <c r="AL3026" s="106"/>
      <c r="AM3026" s="104"/>
      <c r="AN3026" s="104"/>
      <c r="AO3026" s="104"/>
      <c r="AP3026" s="104"/>
      <c r="AQ3026" s="104"/>
      <c r="AR3026" s="104"/>
      <c r="AS3026" s="104"/>
      <c r="AT3026" s="104"/>
      <c r="AU3026" s="104"/>
      <c r="AV3026" s="104"/>
    </row>
    <row r="3027" spans="3:48" x14ac:dyDescent="0.35">
      <c r="C3027" s="176"/>
      <c r="D3027" s="176"/>
      <c r="E3027" s="176"/>
      <c r="F3027" s="176"/>
      <c r="G3027" s="175"/>
      <c r="H3027" s="175"/>
      <c r="I3027" s="175"/>
      <c r="J3027" s="175"/>
      <c r="L3027" s="175"/>
      <c r="T3027" s="176"/>
      <c r="U3027" s="176"/>
      <c r="V3027" s="176"/>
      <c r="W3027" s="176"/>
      <c r="X3027" s="175"/>
      <c r="Y3027" s="175"/>
      <c r="Z3027" s="175"/>
      <c r="AA3027" s="175"/>
      <c r="AC3027" s="175"/>
      <c r="AL3027" s="106"/>
      <c r="AM3027" s="104"/>
      <c r="AN3027" s="104"/>
      <c r="AO3027" s="104"/>
      <c r="AP3027" s="104"/>
      <c r="AQ3027" s="104"/>
      <c r="AR3027" s="104"/>
      <c r="AS3027" s="104"/>
      <c r="AT3027" s="104"/>
      <c r="AU3027" s="104"/>
      <c r="AV3027" s="104"/>
    </row>
    <row r="3028" spans="3:48" x14ac:dyDescent="0.35">
      <c r="C3028" s="176"/>
      <c r="D3028" s="176"/>
      <c r="E3028" s="176"/>
      <c r="F3028" s="176"/>
      <c r="G3028" s="175"/>
      <c r="H3028" s="175"/>
      <c r="I3028" s="175"/>
      <c r="J3028" s="175"/>
      <c r="L3028" s="175"/>
      <c r="T3028" s="176"/>
      <c r="U3028" s="176"/>
      <c r="V3028" s="176"/>
      <c r="W3028" s="176"/>
      <c r="X3028" s="175"/>
      <c r="Y3028" s="175"/>
      <c r="Z3028" s="175"/>
      <c r="AA3028" s="175"/>
      <c r="AC3028" s="175"/>
      <c r="AL3028" s="106"/>
      <c r="AM3028" s="104"/>
      <c r="AN3028" s="104"/>
      <c r="AO3028" s="104"/>
      <c r="AP3028" s="104"/>
      <c r="AQ3028" s="104"/>
      <c r="AR3028" s="104"/>
      <c r="AS3028" s="104"/>
      <c r="AT3028" s="104"/>
      <c r="AU3028" s="104"/>
      <c r="AV3028" s="104"/>
    </row>
    <row r="3029" spans="3:48" x14ac:dyDescent="0.35">
      <c r="C3029" s="176"/>
      <c r="D3029" s="176"/>
      <c r="E3029" s="176"/>
      <c r="F3029" s="176"/>
      <c r="G3029" s="175"/>
      <c r="H3029" s="175"/>
      <c r="I3029" s="175"/>
      <c r="J3029" s="175"/>
      <c r="L3029" s="175"/>
      <c r="T3029" s="176"/>
      <c r="U3029" s="176"/>
      <c r="V3029" s="176"/>
      <c r="W3029" s="176"/>
      <c r="X3029" s="175"/>
      <c r="Y3029" s="175"/>
      <c r="Z3029" s="175"/>
      <c r="AA3029" s="175"/>
      <c r="AC3029" s="175"/>
      <c r="AL3029" s="106"/>
      <c r="AM3029" s="104"/>
      <c r="AN3029" s="104"/>
      <c r="AO3029" s="104"/>
      <c r="AP3029" s="104"/>
      <c r="AQ3029" s="104"/>
      <c r="AR3029" s="104"/>
      <c r="AS3029" s="104"/>
      <c r="AT3029" s="104"/>
      <c r="AU3029" s="104"/>
      <c r="AV3029" s="104"/>
    </row>
    <row r="3030" spans="3:48" x14ac:dyDescent="0.35">
      <c r="C3030" s="176"/>
      <c r="D3030" s="176"/>
      <c r="E3030" s="176"/>
      <c r="F3030" s="176"/>
      <c r="G3030" s="175"/>
      <c r="H3030" s="175"/>
      <c r="I3030" s="175"/>
      <c r="J3030" s="175"/>
      <c r="L3030" s="175"/>
      <c r="T3030" s="176"/>
      <c r="U3030" s="176"/>
      <c r="V3030" s="176"/>
      <c r="W3030" s="176"/>
      <c r="X3030" s="175"/>
      <c r="Y3030" s="175"/>
      <c r="Z3030" s="175"/>
      <c r="AA3030" s="175"/>
      <c r="AC3030" s="175"/>
      <c r="AL3030" s="106"/>
      <c r="AM3030" s="104"/>
      <c r="AN3030" s="104"/>
      <c r="AO3030" s="104"/>
      <c r="AP3030" s="104"/>
      <c r="AQ3030" s="104"/>
      <c r="AR3030" s="104"/>
      <c r="AS3030" s="104"/>
      <c r="AT3030" s="104"/>
      <c r="AU3030" s="104"/>
      <c r="AV3030" s="104"/>
    </row>
    <row r="3031" spans="3:48" x14ac:dyDescent="0.35">
      <c r="C3031" s="176"/>
      <c r="D3031" s="176"/>
      <c r="E3031" s="176"/>
      <c r="F3031" s="176"/>
      <c r="G3031" s="175"/>
      <c r="H3031" s="175"/>
      <c r="I3031" s="175"/>
      <c r="J3031" s="175"/>
      <c r="L3031" s="175"/>
      <c r="T3031" s="176"/>
      <c r="U3031" s="176"/>
      <c r="V3031" s="176"/>
      <c r="W3031" s="176"/>
      <c r="X3031" s="175"/>
      <c r="Y3031" s="175"/>
      <c r="Z3031" s="175"/>
      <c r="AA3031" s="175"/>
      <c r="AC3031" s="175"/>
      <c r="AL3031" s="106"/>
      <c r="AM3031" s="104"/>
      <c r="AN3031" s="104"/>
      <c r="AO3031" s="104"/>
      <c r="AP3031" s="104"/>
      <c r="AQ3031" s="104"/>
      <c r="AR3031" s="104"/>
      <c r="AS3031" s="104"/>
      <c r="AT3031" s="104"/>
      <c r="AU3031" s="104"/>
      <c r="AV3031" s="104"/>
    </row>
    <row r="3032" spans="3:48" x14ac:dyDescent="0.35">
      <c r="C3032" s="176"/>
      <c r="D3032" s="176"/>
      <c r="E3032" s="176"/>
      <c r="F3032" s="176"/>
      <c r="G3032" s="175"/>
      <c r="H3032" s="175"/>
      <c r="I3032" s="175"/>
      <c r="J3032" s="175"/>
      <c r="L3032" s="175"/>
      <c r="T3032" s="176"/>
      <c r="U3032" s="176"/>
      <c r="V3032" s="176"/>
      <c r="W3032" s="176"/>
      <c r="X3032" s="175"/>
      <c r="Y3032" s="175"/>
      <c r="Z3032" s="175"/>
      <c r="AA3032" s="175"/>
      <c r="AC3032" s="175"/>
      <c r="AL3032" s="106"/>
      <c r="AM3032" s="104"/>
      <c r="AN3032" s="104"/>
      <c r="AO3032" s="104"/>
      <c r="AP3032" s="104"/>
      <c r="AQ3032" s="104"/>
      <c r="AR3032" s="104"/>
      <c r="AS3032" s="104"/>
      <c r="AT3032" s="104"/>
      <c r="AU3032" s="104"/>
      <c r="AV3032" s="104"/>
    </row>
    <row r="3033" spans="3:48" x14ac:dyDescent="0.35">
      <c r="C3033" s="176"/>
      <c r="D3033" s="176"/>
      <c r="E3033" s="176"/>
      <c r="F3033" s="176"/>
      <c r="G3033" s="175"/>
      <c r="H3033" s="175"/>
      <c r="I3033" s="175"/>
      <c r="J3033" s="175"/>
      <c r="L3033" s="175"/>
      <c r="T3033" s="176"/>
      <c r="U3033" s="176"/>
      <c r="V3033" s="176"/>
      <c r="W3033" s="176"/>
      <c r="X3033" s="175"/>
      <c r="Y3033" s="175"/>
      <c r="Z3033" s="175"/>
      <c r="AA3033" s="175"/>
      <c r="AC3033" s="175"/>
      <c r="AL3033" s="106"/>
      <c r="AM3033" s="104"/>
      <c r="AN3033" s="104"/>
      <c r="AO3033" s="104"/>
      <c r="AP3033" s="104"/>
      <c r="AQ3033" s="104"/>
      <c r="AR3033" s="104"/>
      <c r="AS3033" s="104"/>
      <c r="AT3033" s="104"/>
      <c r="AU3033" s="104"/>
      <c r="AV3033" s="104"/>
    </row>
    <row r="3034" spans="3:48" x14ac:dyDescent="0.35">
      <c r="C3034" s="176"/>
      <c r="D3034" s="176"/>
      <c r="E3034" s="176"/>
      <c r="F3034" s="176"/>
      <c r="G3034" s="175"/>
      <c r="H3034" s="175"/>
      <c r="I3034" s="175"/>
      <c r="J3034" s="175"/>
      <c r="L3034" s="175"/>
      <c r="T3034" s="176"/>
      <c r="U3034" s="176"/>
      <c r="V3034" s="176"/>
      <c r="W3034" s="176"/>
      <c r="X3034" s="175"/>
      <c r="Y3034" s="175"/>
      <c r="Z3034" s="175"/>
      <c r="AA3034" s="175"/>
      <c r="AC3034" s="175"/>
      <c r="AL3034" s="106"/>
      <c r="AM3034" s="104"/>
      <c r="AN3034" s="104"/>
      <c r="AO3034" s="104"/>
      <c r="AP3034" s="104"/>
      <c r="AQ3034" s="104"/>
      <c r="AR3034" s="104"/>
      <c r="AS3034" s="104"/>
      <c r="AT3034" s="104"/>
      <c r="AU3034" s="104"/>
      <c r="AV3034" s="104"/>
    </row>
    <row r="3035" spans="3:48" x14ac:dyDescent="0.35">
      <c r="C3035" s="176"/>
      <c r="D3035" s="176"/>
      <c r="E3035" s="176"/>
      <c r="F3035" s="176"/>
      <c r="G3035" s="175"/>
      <c r="H3035" s="175"/>
      <c r="I3035" s="175"/>
      <c r="J3035" s="175"/>
      <c r="L3035" s="175"/>
      <c r="T3035" s="176"/>
      <c r="U3035" s="176"/>
      <c r="V3035" s="176"/>
      <c r="W3035" s="176"/>
      <c r="X3035" s="175"/>
      <c r="Y3035" s="175"/>
      <c r="Z3035" s="175"/>
      <c r="AA3035" s="175"/>
      <c r="AC3035" s="175"/>
      <c r="AL3035" s="106"/>
      <c r="AM3035" s="104"/>
      <c r="AN3035" s="104"/>
      <c r="AO3035" s="104"/>
      <c r="AP3035" s="104"/>
      <c r="AQ3035" s="104"/>
      <c r="AR3035" s="104"/>
      <c r="AS3035" s="104"/>
      <c r="AT3035" s="104"/>
      <c r="AU3035" s="104"/>
      <c r="AV3035" s="104"/>
    </row>
    <row r="3036" spans="3:48" x14ac:dyDescent="0.35">
      <c r="C3036" s="176"/>
      <c r="D3036" s="176"/>
      <c r="E3036" s="176"/>
      <c r="F3036" s="176"/>
      <c r="G3036" s="175"/>
      <c r="H3036" s="175"/>
      <c r="I3036" s="175"/>
      <c r="J3036" s="175"/>
      <c r="L3036" s="175"/>
      <c r="T3036" s="176"/>
      <c r="U3036" s="176"/>
      <c r="V3036" s="176"/>
      <c r="W3036" s="176"/>
      <c r="X3036" s="175"/>
      <c r="Y3036" s="175"/>
      <c r="Z3036" s="175"/>
      <c r="AA3036" s="175"/>
      <c r="AC3036" s="175"/>
      <c r="AL3036" s="106"/>
      <c r="AM3036" s="104"/>
      <c r="AN3036" s="104"/>
      <c r="AO3036" s="104"/>
      <c r="AP3036" s="104"/>
      <c r="AQ3036" s="104"/>
      <c r="AR3036" s="104"/>
      <c r="AS3036" s="104"/>
      <c r="AT3036" s="104"/>
      <c r="AU3036" s="104"/>
      <c r="AV3036" s="104"/>
    </row>
    <row r="3037" spans="3:48" x14ac:dyDescent="0.35">
      <c r="C3037" s="176"/>
      <c r="D3037" s="176"/>
      <c r="E3037" s="176"/>
      <c r="F3037" s="176"/>
      <c r="G3037" s="175"/>
      <c r="H3037" s="175"/>
      <c r="I3037" s="175"/>
      <c r="J3037" s="175"/>
      <c r="L3037" s="175"/>
      <c r="T3037" s="176"/>
      <c r="U3037" s="176"/>
      <c r="V3037" s="176"/>
      <c r="W3037" s="176"/>
      <c r="X3037" s="175"/>
      <c r="Y3037" s="175"/>
      <c r="Z3037" s="175"/>
      <c r="AA3037" s="175"/>
      <c r="AC3037" s="175"/>
      <c r="AL3037" s="106"/>
      <c r="AM3037" s="104"/>
      <c r="AN3037" s="104"/>
      <c r="AO3037" s="104"/>
      <c r="AP3037" s="104"/>
      <c r="AQ3037" s="104"/>
      <c r="AR3037" s="104"/>
      <c r="AS3037" s="104"/>
      <c r="AT3037" s="104"/>
      <c r="AU3037" s="104"/>
      <c r="AV3037" s="104"/>
    </row>
    <row r="3038" spans="3:48" x14ac:dyDescent="0.35">
      <c r="C3038" s="176"/>
      <c r="D3038" s="176"/>
      <c r="E3038" s="176"/>
      <c r="F3038" s="176"/>
      <c r="G3038" s="175"/>
      <c r="H3038" s="175"/>
      <c r="I3038" s="175"/>
      <c r="J3038" s="175"/>
      <c r="L3038" s="175"/>
      <c r="T3038" s="176"/>
      <c r="U3038" s="176"/>
      <c r="V3038" s="176"/>
      <c r="W3038" s="176"/>
      <c r="X3038" s="175"/>
      <c r="Y3038" s="175"/>
      <c r="Z3038" s="175"/>
      <c r="AA3038" s="175"/>
      <c r="AC3038" s="175"/>
      <c r="AL3038" s="106"/>
      <c r="AM3038" s="104"/>
      <c r="AN3038" s="104"/>
      <c r="AO3038" s="104"/>
      <c r="AP3038" s="104"/>
      <c r="AQ3038" s="104"/>
      <c r="AR3038" s="104"/>
      <c r="AS3038" s="104"/>
      <c r="AT3038" s="104"/>
      <c r="AU3038" s="104"/>
      <c r="AV3038" s="104"/>
    </row>
    <row r="3039" spans="3:48" x14ac:dyDescent="0.35">
      <c r="C3039" s="176"/>
      <c r="D3039" s="176"/>
      <c r="E3039" s="176"/>
      <c r="F3039" s="176"/>
      <c r="G3039" s="175"/>
      <c r="H3039" s="175"/>
      <c r="I3039" s="175"/>
      <c r="J3039" s="175"/>
      <c r="L3039" s="175"/>
      <c r="T3039" s="176"/>
      <c r="U3039" s="176"/>
      <c r="V3039" s="176"/>
      <c r="W3039" s="176"/>
      <c r="X3039" s="175"/>
      <c r="Y3039" s="175"/>
      <c r="Z3039" s="175"/>
      <c r="AA3039" s="175"/>
      <c r="AC3039" s="175"/>
      <c r="AL3039" s="106"/>
      <c r="AM3039" s="104"/>
      <c r="AN3039" s="104"/>
      <c r="AO3039" s="104"/>
      <c r="AP3039" s="104"/>
      <c r="AQ3039" s="104"/>
      <c r="AR3039" s="104"/>
      <c r="AS3039" s="104"/>
      <c r="AT3039" s="104"/>
      <c r="AU3039" s="104"/>
      <c r="AV3039" s="104"/>
    </row>
    <row r="3040" spans="3:48" x14ac:dyDescent="0.35">
      <c r="C3040" s="176"/>
      <c r="D3040" s="176"/>
      <c r="E3040" s="176"/>
      <c r="F3040" s="176"/>
      <c r="G3040" s="175"/>
      <c r="H3040" s="175"/>
      <c r="I3040" s="175"/>
      <c r="J3040" s="175"/>
      <c r="L3040" s="175"/>
      <c r="T3040" s="176"/>
      <c r="U3040" s="176"/>
      <c r="V3040" s="176"/>
      <c r="W3040" s="176"/>
      <c r="X3040" s="175"/>
      <c r="Y3040" s="175"/>
      <c r="Z3040" s="175"/>
      <c r="AA3040" s="175"/>
      <c r="AC3040" s="175"/>
      <c r="AL3040" s="106"/>
      <c r="AM3040" s="104"/>
      <c r="AN3040" s="104"/>
      <c r="AO3040" s="104"/>
      <c r="AP3040" s="104"/>
      <c r="AQ3040" s="104"/>
      <c r="AR3040" s="104"/>
      <c r="AS3040" s="104"/>
      <c r="AT3040" s="104"/>
      <c r="AU3040" s="104"/>
      <c r="AV3040" s="104"/>
    </row>
    <row r="3041" spans="3:48" x14ac:dyDescent="0.35">
      <c r="C3041" s="176"/>
      <c r="D3041" s="176"/>
      <c r="E3041" s="176"/>
      <c r="F3041" s="176"/>
      <c r="G3041" s="175"/>
      <c r="H3041" s="175"/>
      <c r="I3041" s="175"/>
      <c r="J3041" s="175"/>
      <c r="L3041" s="175"/>
      <c r="T3041" s="176"/>
      <c r="U3041" s="176"/>
      <c r="V3041" s="176"/>
      <c r="W3041" s="176"/>
      <c r="X3041" s="175"/>
      <c r="Y3041" s="175"/>
      <c r="Z3041" s="175"/>
      <c r="AA3041" s="175"/>
      <c r="AC3041" s="175"/>
      <c r="AL3041" s="106"/>
      <c r="AM3041" s="104"/>
      <c r="AN3041" s="104"/>
      <c r="AO3041" s="104"/>
      <c r="AP3041" s="104"/>
      <c r="AQ3041" s="104"/>
      <c r="AR3041" s="104"/>
      <c r="AS3041" s="104"/>
      <c r="AT3041" s="104"/>
      <c r="AU3041" s="104"/>
      <c r="AV3041" s="104"/>
    </row>
    <row r="3042" spans="3:48" x14ac:dyDescent="0.35">
      <c r="C3042" s="176"/>
      <c r="D3042" s="176"/>
      <c r="E3042" s="176"/>
      <c r="F3042" s="176"/>
      <c r="G3042" s="175"/>
      <c r="H3042" s="175"/>
      <c r="I3042" s="175"/>
      <c r="J3042" s="175"/>
      <c r="L3042" s="175"/>
      <c r="T3042" s="176"/>
      <c r="U3042" s="176"/>
      <c r="V3042" s="176"/>
      <c r="W3042" s="176"/>
      <c r="X3042" s="175"/>
      <c r="Y3042" s="175"/>
      <c r="Z3042" s="175"/>
      <c r="AA3042" s="175"/>
      <c r="AC3042" s="175"/>
      <c r="AL3042" s="106"/>
      <c r="AM3042" s="104"/>
      <c r="AN3042" s="104"/>
      <c r="AO3042" s="104"/>
      <c r="AP3042" s="104"/>
      <c r="AQ3042" s="104"/>
      <c r="AR3042" s="104"/>
      <c r="AS3042" s="104"/>
      <c r="AT3042" s="104"/>
      <c r="AU3042" s="104"/>
      <c r="AV3042" s="104"/>
    </row>
    <row r="3043" spans="3:48" x14ac:dyDescent="0.35">
      <c r="C3043" s="176"/>
      <c r="D3043" s="176"/>
      <c r="E3043" s="176"/>
      <c r="F3043" s="176"/>
      <c r="G3043" s="175"/>
      <c r="H3043" s="175"/>
      <c r="I3043" s="175"/>
      <c r="J3043" s="175"/>
      <c r="L3043" s="175"/>
      <c r="T3043" s="176"/>
      <c r="U3043" s="176"/>
      <c r="V3043" s="176"/>
      <c r="W3043" s="176"/>
      <c r="X3043" s="175"/>
      <c r="Y3043" s="175"/>
      <c r="Z3043" s="175"/>
      <c r="AA3043" s="175"/>
      <c r="AC3043" s="175"/>
      <c r="AL3043" s="106"/>
      <c r="AM3043" s="104"/>
      <c r="AN3043" s="104"/>
      <c r="AO3043" s="104"/>
      <c r="AP3043" s="104"/>
      <c r="AQ3043" s="104"/>
      <c r="AR3043" s="104"/>
      <c r="AS3043" s="104"/>
      <c r="AT3043" s="104"/>
      <c r="AU3043" s="104"/>
      <c r="AV3043" s="104"/>
    </row>
    <row r="3044" spans="3:48" x14ac:dyDescent="0.35">
      <c r="C3044" s="176"/>
      <c r="D3044" s="176"/>
      <c r="E3044" s="176"/>
      <c r="F3044" s="176"/>
      <c r="G3044" s="175"/>
      <c r="H3044" s="175"/>
      <c r="I3044" s="175"/>
      <c r="J3044" s="175"/>
      <c r="L3044" s="175"/>
      <c r="T3044" s="176"/>
      <c r="U3044" s="176"/>
      <c r="V3044" s="176"/>
      <c r="W3044" s="176"/>
      <c r="X3044" s="175"/>
      <c r="Y3044" s="175"/>
      <c r="Z3044" s="175"/>
      <c r="AA3044" s="175"/>
      <c r="AC3044" s="175"/>
      <c r="AL3044" s="106"/>
      <c r="AM3044" s="104"/>
      <c r="AN3044" s="104"/>
      <c r="AO3044" s="104"/>
      <c r="AP3044" s="104"/>
      <c r="AQ3044" s="104"/>
      <c r="AR3044" s="104"/>
      <c r="AS3044" s="104"/>
      <c r="AT3044" s="104"/>
      <c r="AU3044" s="104"/>
      <c r="AV3044" s="104"/>
    </row>
    <row r="3045" spans="3:48" x14ac:dyDescent="0.35">
      <c r="C3045" s="176"/>
      <c r="D3045" s="176"/>
      <c r="E3045" s="176"/>
      <c r="F3045" s="176"/>
      <c r="G3045" s="175"/>
      <c r="H3045" s="175"/>
      <c r="I3045" s="175"/>
      <c r="J3045" s="175"/>
      <c r="L3045" s="175"/>
      <c r="T3045" s="176"/>
      <c r="U3045" s="176"/>
      <c r="V3045" s="176"/>
      <c r="W3045" s="176"/>
      <c r="X3045" s="175"/>
      <c r="Y3045" s="175"/>
      <c r="Z3045" s="175"/>
      <c r="AA3045" s="175"/>
      <c r="AC3045" s="175"/>
      <c r="AL3045" s="106"/>
      <c r="AM3045" s="104"/>
      <c r="AN3045" s="104"/>
      <c r="AO3045" s="104"/>
      <c r="AP3045" s="104"/>
      <c r="AQ3045" s="104"/>
      <c r="AR3045" s="104"/>
      <c r="AS3045" s="104"/>
      <c r="AT3045" s="104"/>
      <c r="AU3045" s="104"/>
      <c r="AV3045" s="104"/>
    </row>
    <row r="3046" spans="3:48" x14ac:dyDescent="0.35">
      <c r="C3046" s="176"/>
      <c r="D3046" s="176"/>
      <c r="E3046" s="176"/>
      <c r="F3046" s="176"/>
      <c r="G3046" s="175"/>
      <c r="H3046" s="175"/>
      <c r="I3046" s="175"/>
      <c r="J3046" s="175"/>
      <c r="L3046" s="175"/>
      <c r="T3046" s="176"/>
      <c r="U3046" s="176"/>
      <c r="V3046" s="176"/>
      <c r="W3046" s="176"/>
      <c r="X3046" s="175"/>
      <c r="Y3046" s="175"/>
      <c r="Z3046" s="175"/>
      <c r="AA3046" s="175"/>
      <c r="AC3046" s="175"/>
      <c r="AL3046" s="106"/>
      <c r="AM3046" s="104"/>
      <c r="AN3046" s="104"/>
      <c r="AO3046" s="104"/>
      <c r="AP3046" s="104"/>
      <c r="AQ3046" s="104"/>
      <c r="AR3046" s="104"/>
      <c r="AS3046" s="104"/>
      <c r="AT3046" s="104"/>
      <c r="AU3046" s="104"/>
      <c r="AV3046" s="104"/>
    </row>
    <row r="3047" spans="3:48" x14ac:dyDescent="0.35">
      <c r="C3047" s="176"/>
      <c r="D3047" s="176"/>
      <c r="E3047" s="176"/>
      <c r="F3047" s="176"/>
      <c r="G3047" s="175"/>
      <c r="H3047" s="175"/>
      <c r="I3047" s="175"/>
      <c r="J3047" s="175"/>
      <c r="L3047" s="175"/>
      <c r="T3047" s="176"/>
      <c r="U3047" s="176"/>
      <c r="V3047" s="176"/>
      <c r="W3047" s="176"/>
      <c r="X3047" s="175"/>
      <c r="Y3047" s="175"/>
      <c r="Z3047" s="175"/>
      <c r="AA3047" s="175"/>
      <c r="AC3047" s="175"/>
      <c r="AL3047" s="106"/>
      <c r="AM3047" s="104"/>
      <c r="AN3047" s="104"/>
      <c r="AO3047" s="104"/>
      <c r="AP3047" s="104"/>
      <c r="AQ3047" s="104"/>
      <c r="AR3047" s="104"/>
      <c r="AS3047" s="104"/>
      <c r="AT3047" s="104"/>
      <c r="AU3047" s="104"/>
      <c r="AV3047" s="104"/>
    </row>
    <row r="3048" spans="3:48" x14ac:dyDescent="0.35">
      <c r="C3048" s="176"/>
      <c r="D3048" s="176"/>
      <c r="E3048" s="176"/>
      <c r="F3048" s="176"/>
      <c r="G3048" s="175"/>
      <c r="H3048" s="175"/>
      <c r="I3048" s="175"/>
      <c r="J3048" s="175"/>
      <c r="L3048" s="175"/>
      <c r="T3048" s="176"/>
      <c r="U3048" s="176"/>
      <c r="V3048" s="176"/>
      <c r="W3048" s="176"/>
      <c r="X3048" s="175"/>
      <c r="Y3048" s="175"/>
      <c r="Z3048" s="175"/>
      <c r="AA3048" s="175"/>
      <c r="AC3048" s="175"/>
      <c r="AL3048" s="106"/>
      <c r="AM3048" s="104"/>
      <c r="AN3048" s="104"/>
      <c r="AO3048" s="104"/>
      <c r="AP3048" s="104"/>
      <c r="AQ3048" s="104"/>
      <c r="AR3048" s="104"/>
      <c r="AS3048" s="104"/>
      <c r="AT3048" s="104"/>
      <c r="AU3048" s="104"/>
      <c r="AV3048" s="104"/>
    </row>
    <row r="3049" spans="3:48" x14ac:dyDescent="0.35">
      <c r="C3049" s="176"/>
      <c r="D3049" s="176"/>
      <c r="E3049" s="176"/>
      <c r="F3049" s="176"/>
      <c r="G3049" s="175"/>
      <c r="H3049" s="175"/>
      <c r="I3049" s="175"/>
      <c r="J3049" s="175"/>
      <c r="L3049" s="175"/>
      <c r="T3049" s="176"/>
      <c r="U3049" s="176"/>
      <c r="V3049" s="176"/>
      <c r="W3049" s="176"/>
      <c r="X3049" s="175"/>
      <c r="Y3049" s="175"/>
      <c r="Z3049" s="175"/>
      <c r="AA3049" s="175"/>
      <c r="AC3049" s="175"/>
      <c r="AL3049" s="106"/>
      <c r="AM3049" s="104"/>
      <c r="AN3049" s="104"/>
      <c r="AO3049" s="104"/>
      <c r="AP3049" s="104"/>
      <c r="AQ3049" s="104"/>
      <c r="AR3049" s="104"/>
      <c r="AS3049" s="104"/>
      <c r="AT3049" s="104"/>
      <c r="AU3049" s="104"/>
      <c r="AV3049" s="104"/>
    </row>
    <row r="3050" spans="3:48" x14ac:dyDescent="0.35">
      <c r="C3050" s="176"/>
      <c r="D3050" s="176"/>
      <c r="E3050" s="176"/>
      <c r="F3050" s="176"/>
      <c r="G3050" s="175"/>
      <c r="H3050" s="175"/>
      <c r="I3050" s="175"/>
      <c r="J3050" s="175"/>
      <c r="L3050" s="175"/>
      <c r="T3050" s="176"/>
      <c r="U3050" s="176"/>
      <c r="V3050" s="176"/>
      <c r="W3050" s="176"/>
      <c r="X3050" s="175"/>
      <c r="Y3050" s="175"/>
      <c r="Z3050" s="175"/>
      <c r="AA3050" s="175"/>
      <c r="AC3050" s="175"/>
      <c r="AL3050" s="106"/>
      <c r="AM3050" s="104"/>
      <c r="AN3050" s="104"/>
      <c r="AO3050" s="104"/>
      <c r="AP3050" s="104"/>
      <c r="AQ3050" s="104"/>
      <c r="AR3050" s="104"/>
      <c r="AS3050" s="104"/>
      <c r="AT3050" s="104"/>
      <c r="AU3050" s="104"/>
      <c r="AV3050" s="104"/>
    </row>
    <row r="3051" spans="3:48" x14ac:dyDescent="0.35">
      <c r="C3051" s="176"/>
      <c r="D3051" s="176"/>
      <c r="E3051" s="176"/>
      <c r="F3051" s="176"/>
      <c r="G3051" s="175"/>
      <c r="H3051" s="175"/>
      <c r="I3051" s="175"/>
      <c r="J3051" s="175"/>
      <c r="L3051" s="175"/>
      <c r="T3051" s="176"/>
      <c r="U3051" s="176"/>
      <c r="V3051" s="176"/>
      <c r="W3051" s="176"/>
      <c r="X3051" s="175"/>
      <c r="Y3051" s="175"/>
      <c r="Z3051" s="175"/>
      <c r="AA3051" s="175"/>
      <c r="AC3051" s="175"/>
      <c r="AL3051" s="106"/>
      <c r="AM3051" s="104"/>
      <c r="AN3051" s="104"/>
      <c r="AO3051" s="104"/>
      <c r="AP3051" s="104"/>
      <c r="AQ3051" s="104"/>
      <c r="AR3051" s="104"/>
      <c r="AS3051" s="104"/>
      <c r="AT3051" s="104"/>
      <c r="AU3051" s="104"/>
      <c r="AV3051" s="104"/>
    </row>
    <row r="3052" spans="3:48" x14ac:dyDescent="0.35">
      <c r="C3052" s="176"/>
      <c r="D3052" s="176"/>
      <c r="E3052" s="176"/>
      <c r="F3052" s="176"/>
      <c r="G3052" s="175"/>
      <c r="H3052" s="175"/>
      <c r="I3052" s="175"/>
      <c r="J3052" s="175"/>
      <c r="L3052" s="175"/>
      <c r="T3052" s="176"/>
      <c r="U3052" s="176"/>
      <c r="V3052" s="176"/>
      <c r="W3052" s="176"/>
      <c r="X3052" s="175"/>
      <c r="Y3052" s="175"/>
      <c r="Z3052" s="175"/>
      <c r="AA3052" s="175"/>
      <c r="AC3052" s="175"/>
      <c r="AL3052" s="106"/>
      <c r="AM3052" s="104"/>
      <c r="AN3052" s="104"/>
      <c r="AO3052" s="104"/>
      <c r="AP3052" s="104"/>
      <c r="AQ3052" s="104"/>
      <c r="AR3052" s="104"/>
      <c r="AS3052" s="104"/>
      <c r="AT3052" s="104"/>
      <c r="AU3052" s="104"/>
      <c r="AV3052" s="104"/>
    </row>
    <row r="3053" spans="3:48" x14ac:dyDescent="0.35">
      <c r="C3053" s="176"/>
      <c r="D3053" s="176"/>
      <c r="E3053" s="176"/>
      <c r="F3053" s="176"/>
      <c r="G3053" s="175"/>
      <c r="H3053" s="175"/>
      <c r="I3053" s="175"/>
      <c r="J3053" s="175"/>
      <c r="L3053" s="175"/>
      <c r="T3053" s="176"/>
      <c r="U3053" s="176"/>
      <c r="V3053" s="176"/>
      <c r="W3053" s="176"/>
      <c r="X3053" s="175"/>
      <c r="Y3053" s="175"/>
      <c r="Z3053" s="175"/>
      <c r="AA3053" s="175"/>
      <c r="AC3053" s="175"/>
      <c r="AL3053" s="106"/>
      <c r="AM3053" s="104"/>
      <c r="AN3053" s="104"/>
      <c r="AO3053" s="104"/>
      <c r="AP3053" s="104"/>
      <c r="AQ3053" s="104"/>
      <c r="AR3053" s="104"/>
      <c r="AS3053" s="104"/>
      <c r="AT3053" s="104"/>
      <c r="AU3053" s="104"/>
      <c r="AV3053" s="104"/>
    </row>
    <row r="3054" spans="3:48" x14ac:dyDescent="0.35">
      <c r="C3054" s="176"/>
      <c r="D3054" s="176"/>
      <c r="E3054" s="176"/>
      <c r="F3054" s="176"/>
      <c r="G3054" s="175"/>
      <c r="H3054" s="175"/>
      <c r="I3054" s="175"/>
      <c r="J3054" s="175"/>
      <c r="L3054" s="175"/>
      <c r="T3054" s="176"/>
      <c r="U3054" s="176"/>
      <c r="V3054" s="176"/>
      <c r="W3054" s="176"/>
      <c r="X3054" s="175"/>
      <c r="Y3054" s="175"/>
      <c r="Z3054" s="175"/>
      <c r="AA3054" s="175"/>
      <c r="AC3054" s="175"/>
      <c r="AL3054" s="106"/>
      <c r="AM3054" s="104"/>
      <c r="AN3054" s="104"/>
      <c r="AO3054" s="104"/>
      <c r="AP3054" s="104"/>
      <c r="AQ3054" s="104"/>
      <c r="AR3054" s="104"/>
      <c r="AS3054" s="104"/>
      <c r="AT3054" s="104"/>
      <c r="AU3054" s="104"/>
      <c r="AV3054" s="104"/>
    </row>
    <row r="3055" spans="3:48" x14ac:dyDescent="0.35">
      <c r="C3055" s="176"/>
      <c r="D3055" s="176"/>
      <c r="E3055" s="176"/>
      <c r="F3055" s="176"/>
      <c r="G3055" s="175"/>
      <c r="H3055" s="175"/>
      <c r="I3055" s="175"/>
      <c r="J3055" s="175"/>
      <c r="L3055" s="175"/>
      <c r="T3055" s="176"/>
      <c r="U3055" s="176"/>
      <c r="V3055" s="176"/>
      <c r="W3055" s="176"/>
      <c r="X3055" s="175"/>
      <c r="Y3055" s="175"/>
      <c r="Z3055" s="175"/>
      <c r="AA3055" s="175"/>
      <c r="AC3055" s="175"/>
      <c r="AL3055" s="106"/>
      <c r="AM3055" s="104"/>
      <c r="AN3055" s="104"/>
      <c r="AO3055" s="104"/>
      <c r="AP3055" s="104"/>
      <c r="AQ3055" s="104"/>
      <c r="AR3055" s="104"/>
      <c r="AS3055" s="104"/>
      <c r="AT3055" s="104"/>
      <c r="AU3055" s="104"/>
      <c r="AV3055" s="104"/>
    </row>
    <row r="3056" spans="3:48" x14ac:dyDescent="0.35">
      <c r="C3056" s="176"/>
      <c r="D3056" s="176"/>
      <c r="E3056" s="176"/>
      <c r="F3056" s="176"/>
      <c r="G3056" s="175"/>
      <c r="H3056" s="175"/>
      <c r="I3056" s="175"/>
      <c r="J3056" s="175"/>
      <c r="L3056" s="175"/>
      <c r="T3056" s="176"/>
      <c r="U3056" s="176"/>
      <c r="V3056" s="176"/>
      <c r="W3056" s="176"/>
      <c r="X3056" s="175"/>
      <c r="Y3056" s="175"/>
      <c r="Z3056" s="175"/>
      <c r="AA3056" s="175"/>
      <c r="AC3056" s="175"/>
      <c r="AL3056" s="106"/>
      <c r="AM3056" s="104"/>
      <c r="AN3056" s="104"/>
      <c r="AO3056" s="104"/>
      <c r="AP3056" s="104"/>
      <c r="AQ3056" s="104"/>
      <c r="AR3056" s="104"/>
      <c r="AS3056" s="104"/>
      <c r="AT3056" s="104"/>
      <c r="AU3056" s="104"/>
      <c r="AV3056" s="104"/>
    </row>
    <row r="3057" spans="3:48" x14ac:dyDescent="0.35">
      <c r="C3057" s="176"/>
      <c r="D3057" s="176"/>
      <c r="E3057" s="176"/>
      <c r="F3057" s="176"/>
      <c r="G3057" s="175"/>
      <c r="H3057" s="175"/>
      <c r="I3057" s="175"/>
      <c r="J3057" s="175"/>
      <c r="L3057" s="175"/>
      <c r="T3057" s="176"/>
      <c r="U3057" s="176"/>
      <c r="V3057" s="176"/>
      <c r="W3057" s="176"/>
      <c r="X3057" s="175"/>
      <c r="Y3057" s="175"/>
      <c r="Z3057" s="175"/>
      <c r="AA3057" s="175"/>
      <c r="AC3057" s="175"/>
      <c r="AL3057" s="106"/>
      <c r="AM3057" s="104"/>
      <c r="AN3057" s="104"/>
      <c r="AO3057" s="104"/>
      <c r="AP3057" s="104"/>
      <c r="AQ3057" s="104"/>
      <c r="AR3057" s="104"/>
      <c r="AS3057" s="104"/>
      <c r="AT3057" s="104"/>
      <c r="AU3057" s="104"/>
      <c r="AV3057" s="104"/>
    </row>
    <row r="3058" spans="3:48" x14ac:dyDescent="0.35">
      <c r="C3058" s="176"/>
      <c r="D3058" s="176"/>
      <c r="E3058" s="176"/>
      <c r="F3058" s="176"/>
      <c r="G3058" s="175"/>
      <c r="H3058" s="175"/>
      <c r="I3058" s="175"/>
      <c r="J3058" s="175"/>
      <c r="L3058" s="175"/>
      <c r="T3058" s="176"/>
      <c r="U3058" s="176"/>
      <c r="V3058" s="176"/>
      <c r="W3058" s="176"/>
      <c r="X3058" s="175"/>
      <c r="Y3058" s="175"/>
      <c r="Z3058" s="175"/>
      <c r="AA3058" s="175"/>
      <c r="AC3058" s="175"/>
      <c r="AL3058" s="106"/>
      <c r="AM3058" s="104"/>
      <c r="AN3058" s="104"/>
      <c r="AO3058" s="104"/>
      <c r="AP3058" s="104"/>
      <c r="AQ3058" s="104"/>
      <c r="AR3058" s="104"/>
      <c r="AS3058" s="104"/>
      <c r="AT3058" s="104"/>
      <c r="AU3058" s="104"/>
      <c r="AV3058" s="104"/>
    </row>
    <row r="3059" spans="3:48" x14ac:dyDescent="0.35">
      <c r="C3059" s="176"/>
      <c r="D3059" s="176"/>
      <c r="E3059" s="176"/>
      <c r="F3059" s="176"/>
      <c r="G3059" s="175"/>
      <c r="H3059" s="175"/>
      <c r="I3059" s="175"/>
      <c r="J3059" s="175"/>
      <c r="L3059" s="175"/>
      <c r="T3059" s="176"/>
      <c r="U3059" s="176"/>
      <c r="V3059" s="176"/>
      <c r="W3059" s="176"/>
      <c r="X3059" s="175"/>
      <c r="Y3059" s="175"/>
      <c r="Z3059" s="175"/>
      <c r="AA3059" s="175"/>
      <c r="AC3059" s="175"/>
      <c r="AL3059" s="106"/>
      <c r="AM3059" s="104"/>
      <c r="AN3059" s="104"/>
      <c r="AO3059" s="104"/>
      <c r="AP3059" s="104"/>
      <c r="AQ3059" s="104"/>
      <c r="AR3059" s="104"/>
      <c r="AS3059" s="104"/>
      <c r="AT3059" s="104"/>
      <c r="AU3059" s="104"/>
      <c r="AV3059" s="104"/>
    </row>
    <row r="3060" spans="3:48" x14ac:dyDescent="0.35">
      <c r="C3060" s="176"/>
      <c r="D3060" s="176"/>
      <c r="E3060" s="176"/>
      <c r="F3060" s="176"/>
      <c r="G3060" s="175"/>
      <c r="H3060" s="175"/>
      <c r="I3060" s="175"/>
      <c r="J3060" s="175"/>
      <c r="L3060" s="175"/>
      <c r="T3060" s="176"/>
      <c r="U3060" s="176"/>
      <c r="V3060" s="176"/>
      <c r="W3060" s="176"/>
      <c r="X3060" s="175"/>
      <c r="Y3060" s="175"/>
      <c r="Z3060" s="175"/>
      <c r="AA3060" s="175"/>
      <c r="AC3060" s="175"/>
      <c r="AL3060" s="106"/>
      <c r="AM3060" s="104"/>
      <c r="AN3060" s="104"/>
      <c r="AO3060" s="104"/>
      <c r="AP3060" s="104"/>
      <c r="AQ3060" s="104"/>
      <c r="AR3060" s="104"/>
      <c r="AS3060" s="104"/>
      <c r="AT3060" s="104"/>
      <c r="AU3060" s="104"/>
      <c r="AV3060" s="104"/>
    </row>
    <row r="3061" spans="3:48" x14ac:dyDescent="0.35">
      <c r="C3061" s="176"/>
      <c r="D3061" s="176"/>
      <c r="E3061" s="176"/>
      <c r="F3061" s="176"/>
      <c r="G3061" s="175"/>
      <c r="H3061" s="175"/>
      <c r="I3061" s="175"/>
      <c r="J3061" s="175"/>
      <c r="L3061" s="175"/>
      <c r="T3061" s="176"/>
      <c r="U3061" s="176"/>
      <c r="V3061" s="176"/>
      <c r="W3061" s="176"/>
      <c r="X3061" s="175"/>
      <c r="Y3061" s="175"/>
      <c r="Z3061" s="175"/>
      <c r="AA3061" s="175"/>
      <c r="AC3061" s="175"/>
      <c r="AL3061" s="106"/>
      <c r="AM3061" s="104"/>
      <c r="AN3061" s="104"/>
      <c r="AO3061" s="104"/>
      <c r="AP3061" s="104"/>
      <c r="AQ3061" s="104"/>
      <c r="AR3061" s="104"/>
      <c r="AS3061" s="104"/>
      <c r="AT3061" s="104"/>
      <c r="AU3061" s="104"/>
      <c r="AV3061" s="104"/>
    </row>
    <row r="3062" spans="3:48" x14ac:dyDescent="0.35">
      <c r="C3062" s="176"/>
      <c r="D3062" s="176"/>
      <c r="E3062" s="176"/>
      <c r="F3062" s="176"/>
      <c r="G3062" s="175"/>
      <c r="H3062" s="175"/>
      <c r="I3062" s="175"/>
      <c r="J3062" s="175"/>
      <c r="L3062" s="175"/>
      <c r="T3062" s="176"/>
      <c r="U3062" s="176"/>
      <c r="V3062" s="176"/>
      <c r="W3062" s="176"/>
      <c r="X3062" s="175"/>
      <c r="Y3062" s="175"/>
      <c r="Z3062" s="175"/>
      <c r="AA3062" s="175"/>
      <c r="AC3062" s="175"/>
      <c r="AL3062" s="106"/>
      <c r="AM3062" s="104"/>
      <c r="AN3062" s="104"/>
      <c r="AO3062" s="104"/>
      <c r="AP3062" s="104"/>
      <c r="AQ3062" s="104"/>
      <c r="AR3062" s="104"/>
      <c r="AS3062" s="104"/>
      <c r="AT3062" s="104"/>
      <c r="AU3062" s="104"/>
      <c r="AV3062" s="104"/>
    </row>
    <row r="3063" spans="3:48" x14ac:dyDescent="0.35">
      <c r="C3063" s="176"/>
      <c r="D3063" s="176"/>
      <c r="E3063" s="176"/>
      <c r="F3063" s="176"/>
      <c r="G3063" s="175"/>
      <c r="H3063" s="175"/>
      <c r="I3063" s="175"/>
      <c r="J3063" s="175"/>
      <c r="L3063" s="175"/>
      <c r="T3063" s="176"/>
      <c r="U3063" s="176"/>
      <c r="V3063" s="176"/>
      <c r="W3063" s="176"/>
      <c r="X3063" s="175"/>
      <c r="Y3063" s="175"/>
      <c r="Z3063" s="175"/>
      <c r="AA3063" s="175"/>
      <c r="AC3063" s="175"/>
      <c r="AL3063" s="106"/>
      <c r="AM3063" s="104"/>
      <c r="AN3063" s="104"/>
      <c r="AO3063" s="104"/>
      <c r="AP3063" s="104"/>
      <c r="AQ3063" s="104"/>
      <c r="AR3063" s="104"/>
      <c r="AS3063" s="104"/>
      <c r="AT3063" s="104"/>
      <c r="AU3063" s="104"/>
      <c r="AV3063" s="104"/>
    </row>
    <row r="3064" spans="3:48" x14ac:dyDescent="0.35">
      <c r="C3064" s="176"/>
      <c r="D3064" s="176"/>
      <c r="E3064" s="176"/>
      <c r="F3064" s="176"/>
      <c r="G3064" s="175"/>
      <c r="H3064" s="175"/>
      <c r="I3064" s="175"/>
      <c r="J3064" s="175"/>
      <c r="L3064" s="175"/>
      <c r="T3064" s="176"/>
      <c r="U3064" s="176"/>
      <c r="V3064" s="176"/>
      <c r="W3064" s="176"/>
      <c r="X3064" s="175"/>
      <c r="Y3064" s="175"/>
      <c r="Z3064" s="175"/>
      <c r="AA3064" s="175"/>
      <c r="AC3064" s="175"/>
      <c r="AL3064" s="106"/>
      <c r="AM3064" s="104"/>
      <c r="AN3064" s="104"/>
      <c r="AO3064" s="104"/>
      <c r="AP3064" s="104"/>
      <c r="AQ3064" s="104"/>
      <c r="AR3064" s="104"/>
      <c r="AS3064" s="104"/>
      <c r="AT3064" s="104"/>
      <c r="AU3064" s="104"/>
      <c r="AV3064" s="104"/>
    </row>
    <row r="3065" spans="3:48" x14ac:dyDescent="0.35">
      <c r="C3065" s="176"/>
      <c r="D3065" s="176"/>
      <c r="E3065" s="176"/>
      <c r="F3065" s="176"/>
      <c r="G3065" s="175"/>
      <c r="H3065" s="175"/>
      <c r="I3065" s="175"/>
      <c r="J3065" s="175"/>
      <c r="L3065" s="175"/>
      <c r="T3065" s="176"/>
      <c r="U3065" s="176"/>
      <c r="V3065" s="176"/>
      <c r="W3065" s="176"/>
      <c r="X3065" s="175"/>
      <c r="Y3065" s="175"/>
      <c r="Z3065" s="175"/>
      <c r="AA3065" s="175"/>
      <c r="AC3065" s="175"/>
      <c r="AL3065" s="106"/>
      <c r="AM3065" s="104"/>
      <c r="AN3065" s="104"/>
      <c r="AO3065" s="104"/>
      <c r="AP3065" s="104"/>
      <c r="AQ3065" s="104"/>
      <c r="AR3065" s="104"/>
      <c r="AS3065" s="104"/>
      <c r="AT3065" s="104"/>
      <c r="AU3065" s="104"/>
      <c r="AV3065" s="104"/>
    </row>
    <row r="3066" spans="3:48" x14ac:dyDescent="0.35">
      <c r="C3066" s="176"/>
      <c r="D3066" s="176"/>
      <c r="E3066" s="176"/>
      <c r="F3066" s="176"/>
      <c r="G3066" s="175"/>
      <c r="H3066" s="175"/>
      <c r="I3066" s="175"/>
      <c r="J3066" s="175"/>
      <c r="L3066" s="175"/>
      <c r="T3066" s="176"/>
      <c r="U3066" s="176"/>
      <c r="V3066" s="176"/>
      <c r="W3066" s="176"/>
      <c r="X3066" s="175"/>
      <c r="Y3066" s="175"/>
      <c r="Z3066" s="175"/>
      <c r="AA3066" s="175"/>
      <c r="AC3066" s="175"/>
      <c r="AL3066" s="106"/>
      <c r="AM3066" s="104"/>
      <c r="AN3066" s="104"/>
      <c r="AO3066" s="104"/>
      <c r="AP3066" s="104"/>
      <c r="AQ3066" s="104"/>
      <c r="AR3066" s="104"/>
      <c r="AS3066" s="104"/>
      <c r="AT3066" s="104"/>
      <c r="AU3066" s="104"/>
      <c r="AV3066" s="104"/>
    </row>
    <row r="3067" spans="3:48" x14ac:dyDescent="0.35">
      <c r="C3067" s="176"/>
      <c r="D3067" s="176"/>
      <c r="E3067" s="176"/>
      <c r="F3067" s="176"/>
      <c r="G3067" s="175"/>
      <c r="H3067" s="175"/>
      <c r="I3067" s="175"/>
      <c r="J3067" s="175"/>
      <c r="L3067" s="175"/>
      <c r="T3067" s="176"/>
      <c r="U3067" s="176"/>
      <c r="V3067" s="176"/>
      <c r="W3067" s="176"/>
      <c r="X3067" s="175"/>
      <c r="Y3067" s="175"/>
      <c r="Z3067" s="175"/>
      <c r="AA3067" s="175"/>
      <c r="AC3067" s="175"/>
      <c r="AL3067" s="106"/>
      <c r="AM3067" s="104"/>
      <c r="AN3067" s="104"/>
      <c r="AO3067" s="104"/>
      <c r="AP3067" s="104"/>
      <c r="AQ3067" s="104"/>
      <c r="AR3067" s="104"/>
      <c r="AS3067" s="104"/>
      <c r="AT3067" s="104"/>
      <c r="AU3067" s="104"/>
      <c r="AV3067" s="104"/>
    </row>
    <row r="3068" spans="3:48" x14ac:dyDescent="0.35">
      <c r="C3068" s="176"/>
      <c r="D3068" s="176"/>
      <c r="E3068" s="176"/>
      <c r="F3068" s="176"/>
      <c r="G3068" s="175"/>
      <c r="H3068" s="175"/>
      <c r="I3068" s="175"/>
      <c r="J3068" s="175"/>
      <c r="L3068" s="175"/>
      <c r="T3068" s="176"/>
      <c r="U3068" s="176"/>
      <c r="V3068" s="176"/>
      <c r="W3068" s="176"/>
      <c r="X3068" s="175"/>
      <c r="Y3068" s="175"/>
      <c r="Z3068" s="175"/>
      <c r="AA3068" s="175"/>
      <c r="AC3068" s="175"/>
      <c r="AL3068" s="106"/>
      <c r="AM3068" s="104"/>
      <c r="AN3068" s="104"/>
      <c r="AO3068" s="104"/>
      <c r="AP3068" s="104"/>
      <c r="AQ3068" s="104"/>
      <c r="AR3068" s="104"/>
      <c r="AS3068" s="104"/>
      <c r="AT3068" s="104"/>
      <c r="AU3068" s="104"/>
      <c r="AV3068" s="104"/>
    </row>
    <row r="3069" spans="3:48" x14ac:dyDescent="0.35">
      <c r="C3069" s="176"/>
      <c r="D3069" s="176"/>
      <c r="E3069" s="176"/>
      <c r="F3069" s="176"/>
      <c r="G3069" s="175"/>
      <c r="H3069" s="175"/>
      <c r="I3069" s="175"/>
      <c r="J3069" s="175"/>
      <c r="L3069" s="175"/>
      <c r="T3069" s="176"/>
      <c r="U3069" s="176"/>
      <c r="V3069" s="176"/>
      <c r="W3069" s="176"/>
      <c r="X3069" s="175"/>
      <c r="Y3069" s="175"/>
      <c r="Z3069" s="175"/>
      <c r="AA3069" s="175"/>
      <c r="AC3069" s="175"/>
      <c r="AL3069" s="106"/>
      <c r="AM3069" s="104"/>
      <c r="AN3069" s="104"/>
      <c r="AO3069" s="104"/>
      <c r="AP3069" s="104"/>
      <c r="AQ3069" s="104"/>
      <c r="AR3069" s="104"/>
      <c r="AS3069" s="104"/>
      <c r="AT3069" s="104"/>
      <c r="AU3069" s="104"/>
      <c r="AV3069" s="104"/>
    </row>
    <row r="3070" spans="3:48" x14ac:dyDescent="0.35">
      <c r="C3070" s="176"/>
      <c r="D3070" s="176"/>
      <c r="E3070" s="176"/>
      <c r="F3070" s="176"/>
      <c r="G3070" s="175"/>
      <c r="H3070" s="175"/>
      <c r="I3070" s="175"/>
      <c r="J3070" s="175"/>
      <c r="L3070" s="175"/>
      <c r="T3070" s="176"/>
      <c r="U3070" s="176"/>
      <c r="V3070" s="176"/>
      <c r="W3070" s="176"/>
      <c r="X3070" s="175"/>
      <c r="Y3070" s="175"/>
      <c r="Z3070" s="175"/>
      <c r="AA3070" s="175"/>
      <c r="AC3070" s="175"/>
      <c r="AL3070" s="106"/>
      <c r="AM3070" s="104"/>
      <c r="AN3070" s="104"/>
      <c r="AO3070" s="104"/>
      <c r="AP3070" s="104"/>
      <c r="AQ3070" s="104"/>
      <c r="AR3070" s="104"/>
      <c r="AS3070" s="104"/>
      <c r="AT3070" s="104"/>
      <c r="AU3070" s="104"/>
      <c r="AV3070" s="104"/>
    </row>
    <row r="3071" spans="3:48" x14ac:dyDescent="0.35">
      <c r="C3071" s="176"/>
      <c r="D3071" s="176"/>
      <c r="E3071" s="176"/>
      <c r="F3071" s="176"/>
      <c r="G3071" s="175"/>
      <c r="H3071" s="175"/>
      <c r="I3071" s="175"/>
      <c r="J3071" s="175"/>
      <c r="L3071" s="175"/>
      <c r="T3071" s="176"/>
      <c r="U3071" s="176"/>
      <c r="V3071" s="176"/>
      <c r="W3071" s="176"/>
      <c r="X3071" s="175"/>
      <c r="Y3071" s="175"/>
      <c r="Z3071" s="175"/>
      <c r="AA3071" s="175"/>
      <c r="AC3071" s="175"/>
      <c r="AL3071" s="106"/>
      <c r="AM3071" s="104"/>
      <c r="AN3071" s="104"/>
      <c r="AO3071" s="104"/>
      <c r="AP3071" s="104"/>
      <c r="AQ3071" s="104"/>
      <c r="AR3071" s="104"/>
      <c r="AS3071" s="104"/>
      <c r="AT3071" s="104"/>
      <c r="AU3071" s="104"/>
      <c r="AV3071" s="104"/>
    </row>
    <row r="3072" spans="3:48" x14ac:dyDescent="0.35">
      <c r="C3072" s="176"/>
      <c r="D3072" s="176"/>
      <c r="E3072" s="176"/>
      <c r="F3072" s="176"/>
      <c r="G3072" s="175"/>
      <c r="H3072" s="175"/>
      <c r="I3072" s="175"/>
      <c r="J3072" s="175"/>
      <c r="L3072" s="175"/>
      <c r="T3072" s="176"/>
      <c r="U3072" s="176"/>
      <c r="V3072" s="176"/>
      <c r="W3072" s="176"/>
      <c r="X3072" s="175"/>
      <c r="Y3072" s="175"/>
      <c r="Z3072" s="175"/>
      <c r="AA3072" s="175"/>
      <c r="AC3072" s="175"/>
      <c r="AL3072" s="106"/>
      <c r="AM3072" s="104"/>
      <c r="AN3072" s="104"/>
      <c r="AO3072" s="104"/>
      <c r="AP3072" s="104"/>
      <c r="AQ3072" s="104"/>
      <c r="AR3072" s="104"/>
      <c r="AS3072" s="104"/>
      <c r="AT3072" s="104"/>
      <c r="AU3072" s="104"/>
      <c r="AV3072" s="104"/>
    </row>
    <row r="3073" spans="3:48" x14ac:dyDescent="0.35">
      <c r="C3073" s="176"/>
      <c r="D3073" s="176"/>
      <c r="E3073" s="176"/>
      <c r="F3073" s="176"/>
      <c r="G3073" s="175"/>
      <c r="H3073" s="175"/>
      <c r="I3073" s="175"/>
      <c r="J3073" s="175"/>
      <c r="L3073" s="175"/>
      <c r="T3073" s="176"/>
      <c r="U3073" s="176"/>
      <c r="V3073" s="176"/>
      <c r="W3073" s="176"/>
      <c r="X3073" s="175"/>
      <c r="Y3073" s="175"/>
      <c r="Z3073" s="175"/>
      <c r="AA3073" s="175"/>
      <c r="AC3073" s="175"/>
      <c r="AL3073" s="106"/>
      <c r="AM3073" s="104"/>
      <c r="AN3073" s="104"/>
      <c r="AO3073" s="104"/>
      <c r="AP3073" s="104"/>
      <c r="AQ3073" s="104"/>
      <c r="AR3073" s="104"/>
      <c r="AS3073" s="104"/>
      <c r="AT3073" s="104"/>
      <c r="AU3073" s="104"/>
      <c r="AV3073" s="104"/>
    </row>
    <row r="3074" spans="3:48" x14ac:dyDescent="0.35">
      <c r="C3074" s="176"/>
      <c r="D3074" s="176"/>
      <c r="E3074" s="176"/>
      <c r="F3074" s="176"/>
      <c r="G3074" s="175"/>
      <c r="H3074" s="175"/>
      <c r="I3074" s="175"/>
      <c r="J3074" s="175"/>
      <c r="L3074" s="175"/>
      <c r="T3074" s="176"/>
      <c r="U3074" s="176"/>
      <c r="V3074" s="176"/>
      <c r="W3074" s="176"/>
      <c r="X3074" s="175"/>
      <c r="Y3074" s="175"/>
      <c r="Z3074" s="175"/>
      <c r="AA3074" s="175"/>
      <c r="AC3074" s="175"/>
      <c r="AL3074" s="106"/>
      <c r="AM3074" s="104"/>
      <c r="AN3074" s="104"/>
      <c r="AO3074" s="104"/>
      <c r="AP3074" s="104"/>
      <c r="AQ3074" s="104"/>
      <c r="AR3074" s="104"/>
      <c r="AS3074" s="104"/>
      <c r="AT3074" s="104"/>
      <c r="AU3074" s="104"/>
      <c r="AV3074" s="104"/>
    </row>
    <row r="3075" spans="3:48" x14ac:dyDescent="0.35">
      <c r="C3075" s="176"/>
      <c r="D3075" s="176"/>
      <c r="E3075" s="176"/>
      <c r="F3075" s="176"/>
      <c r="G3075" s="175"/>
      <c r="H3075" s="175"/>
      <c r="I3075" s="175"/>
      <c r="J3075" s="175"/>
      <c r="L3075" s="175"/>
      <c r="T3075" s="176"/>
      <c r="U3075" s="176"/>
      <c r="V3075" s="176"/>
      <c r="W3075" s="176"/>
      <c r="X3075" s="175"/>
      <c r="Y3075" s="175"/>
      <c r="Z3075" s="175"/>
      <c r="AA3075" s="175"/>
      <c r="AC3075" s="175"/>
      <c r="AL3075" s="106"/>
      <c r="AM3075" s="104"/>
      <c r="AN3075" s="104"/>
      <c r="AO3075" s="104"/>
      <c r="AP3075" s="104"/>
      <c r="AQ3075" s="104"/>
      <c r="AR3075" s="104"/>
      <c r="AS3075" s="104"/>
      <c r="AT3075" s="104"/>
      <c r="AU3075" s="104"/>
      <c r="AV3075" s="104"/>
    </row>
    <row r="3076" spans="3:48" x14ac:dyDescent="0.35">
      <c r="C3076" s="176"/>
      <c r="D3076" s="176"/>
      <c r="E3076" s="176"/>
      <c r="F3076" s="176"/>
      <c r="G3076" s="175"/>
      <c r="H3076" s="175"/>
      <c r="I3076" s="175"/>
      <c r="J3076" s="175"/>
      <c r="L3076" s="175"/>
      <c r="T3076" s="176"/>
      <c r="U3076" s="176"/>
      <c r="V3076" s="176"/>
      <c r="W3076" s="176"/>
      <c r="X3076" s="175"/>
      <c r="Y3076" s="175"/>
      <c r="Z3076" s="175"/>
      <c r="AA3076" s="175"/>
      <c r="AC3076" s="175"/>
      <c r="AL3076" s="106"/>
      <c r="AM3076" s="104"/>
      <c r="AN3076" s="104"/>
      <c r="AO3076" s="104"/>
      <c r="AP3076" s="104"/>
      <c r="AQ3076" s="104"/>
      <c r="AR3076" s="104"/>
      <c r="AS3076" s="104"/>
      <c r="AT3076" s="104"/>
      <c r="AU3076" s="104"/>
      <c r="AV3076" s="104"/>
    </row>
    <row r="3077" spans="3:48" x14ac:dyDescent="0.35">
      <c r="C3077" s="176"/>
      <c r="D3077" s="176"/>
      <c r="E3077" s="176"/>
      <c r="F3077" s="176"/>
      <c r="G3077" s="175"/>
      <c r="H3077" s="175"/>
      <c r="I3077" s="175"/>
      <c r="J3077" s="175"/>
      <c r="L3077" s="175"/>
      <c r="T3077" s="176"/>
      <c r="U3077" s="176"/>
      <c r="V3077" s="176"/>
      <c r="W3077" s="176"/>
      <c r="X3077" s="175"/>
      <c r="Y3077" s="175"/>
      <c r="Z3077" s="175"/>
      <c r="AA3077" s="175"/>
      <c r="AC3077" s="175"/>
      <c r="AL3077" s="106"/>
      <c r="AM3077" s="104"/>
      <c r="AN3077" s="104"/>
      <c r="AO3077" s="104"/>
      <c r="AP3077" s="104"/>
      <c r="AQ3077" s="104"/>
      <c r="AR3077" s="104"/>
      <c r="AS3077" s="104"/>
      <c r="AT3077" s="104"/>
      <c r="AU3077" s="104"/>
      <c r="AV3077" s="104"/>
    </row>
    <row r="3078" spans="3:48" x14ac:dyDescent="0.35">
      <c r="C3078" s="176"/>
      <c r="D3078" s="176"/>
      <c r="E3078" s="176"/>
      <c r="F3078" s="176"/>
      <c r="G3078" s="175"/>
      <c r="H3078" s="175"/>
      <c r="I3078" s="175"/>
      <c r="J3078" s="175"/>
      <c r="L3078" s="175"/>
      <c r="T3078" s="176"/>
      <c r="U3078" s="176"/>
      <c r="V3078" s="176"/>
      <c r="W3078" s="176"/>
      <c r="X3078" s="175"/>
      <c r="Y3078" s="175"/>
      <c r="Z3078" s="175"/>
      <c r="AA3078" s="175"/>
      <c r="AC3078" s="175"/>
      <c r="AL3078" s="106"/>
      <c r="AM3078" s="104"/>
      <c r="AN3078" s="104"/>
      <c r="AO3078" s="104"/>
      <c r="AP3078" s="104"/>
      <c r="AQ3078" s="104"/>
      <c r="AR3078" s="104"/>
      <c r="AS3078" s="104"/>
      <c r="AT3078" s="104"/>
      <c r="AU3078" s="104"/>
      <c r="AV3078" s="104"/>
    </row>
    <row r="3079" spans="3:48" x14ac:dyDescent="0.35">
      <c r="C3079" s="176"/>
      <c r="D3079" s="176"/>
      <c r="E3079" s="176"/>
      <c r="F3079" s="176"/>
      <c r="G3079" s="175"/>
      <c r="H3079" s="175"/>
      <c r="I3079" s="175"/>
      <c r="J3079" s="175"/>
      <c r="L3079" s="175"/>
      <c r="T3079" s="176"/>
      <c r="U3079" s="176"/>
      <c r="V3079" s="176"/>
      <c r="W3079" s="176"/>
      <c r="X3079" s="175"/>
      <c r="Y3079" s="175"/>
      <c r="Z3079" s="175"/>
      <c r="AA3079" s="175"/>
      <c r="AC3079" s="175"/>
      <c r="AL3079" s="106"/>
      <c r="AM3079" s="104"/>
      <c r="AN3079" s="104"/>
      <c r="AO3079" s="104"/>
      <c r="AP3079" s="104"/>
      <c r="AQ3079" s="104"/>
      <c r="AR3079" s="104"/>
      <c r="AS3079" s="104"/>
      <c r="AT3079" s="104"/>
      <c r="AU3079" s="104"/>
      <c r="AV3079" s="104"/>
    </row>
    <row r="3080" spans="3:48" x14ac:dyDescent="0.35">
      <c r="C3080" s="176"/>
      <c r="D3080" s="176"/>
      <c r="E3080" s="176"/>
      <c r="F3080" s="176"/>
      <c r="G3080" s="175"/>
      <c r="H3080" s="175"/>
      <c r="I3080" s="175"/>
      <c r="J3080" s="175"/>
      <c r="L3080" s="175"/>
      <c r="T3080" s="176"/>
      <c r="U3080" s="176"/>
      <c r="V3080" s="176"/>
      <c r="W3080" s="176"/>
      <c r="X3080" s="175"/>
      <c r="Y3080" s="175"/>
      <c r="Z3080" s="175"/>
      <c r="AA3080" s="175"/>
      <c r="AC3080" s="175"/>
      <c r="AL3080" s="106"/>
      <c r="AM3080" s="104"/>
      <c r="AN3080" s="104"/>
      <c r="AO3080" s="104"/>
      <c r="AP3080" s="104"/>
      <c r="AQ3080" s="104"/>
      <c r="AR3080" s="104"/>
      <c r="AS3080" s="104"/>
      <c r="AT3080" s="104"/>
      <c r="AU3080" s="104"/>
      <c r="AV3080" s="104"/>
    </row>
    <row r="3081" spans="3:48" x14ac:dyDescent="0.35">
      <c r="C3081" s="176"/>
      <c r="D3081" s="176"/>
      <c r="E3081" s="176"/>
      <c r="F3081" s="176"/>
      <c r="G3081" s="175"/>
      <c r="H3081" s="175"/>
      <c r="I3081" s="175"/>
      <c r="J3081" s="175"/>
      <c r="L3081" s="175"/>
      <c r="T3081" s="176"/>
      <c r="U3081" s="176"/>
      <c r="V3081" s="176"/>
      <c r="W3081" s="176"/>
      <c r="X3081" s="175"/>
      <c r="Y3081" s="175"/>
      <c r="Z3081" s="175"/>
      <c r="AA3081" s="175"/>
      <c r="AC3081" s="175"/>
      <c r="AL3081" s="106"/>
      <c r="AM3081" s="104"/>
      <c r="AN3081" s="104"/>
      <c r="AO3081" s="104"/>
      <c r="AP3081" s="104"/>
      <c r="AQ3081" s="104"/>
      <c r="AR3081" s="104"/>
      <c r="AS3081" s="104"/>
      <c r="AT3081" s="104"/>
      <c r="AU3081" s="104"/>
      <c r="AV3081" s="104"/>
    </row>
    <row r="3082" spans="3:48" x14ac:dyDescent="0.35">
      <c r="C3082" s="176"/>
      <c r="D3082" s="176"/>
      <c r="E3082" s="176"/>
      <c r="F3082" s="176"/>
      <c r="G3082" s="175"/>
      <c r="H3082" s="175"/>
      <c r="I3082" s="175"/>
      <c r="J3082" s="175"/>
      <c r="L3082" s="175"/>
      <c r="T3082" s="176"/>
      <c r="U3082" s="176"/>
      <c r="V3082" s="176"/>
      <c r="W3082" s="176"/>
      <c r="X3082" s="175"/>
      <c r="Y3082" s="175"/>
      <c r="Z3082" s="175"/>
      <c r="AA3082" s="175"/>
      <c r="AC3082" s="175"/>
      <c r="AL3082" s="106"/>
      <c r="AM3082" s="104"/>
      <c r="AN3082" s="104"/>
      <c r="AO3082" s="104"/>
      <c r="AP3082" s="104"/>
      <c r="AQ3082" s="104"/>
      <c r="AR3082" s="104"/>
      <c r="AS3082" s="104"/>
      <c r="AT3082" s="104"/>
      <c r="AU3082" s="104"/>
      <c r="AV3082" s="104"/>
    </row>
    <row r="3083" spans="3:48" x14ac:dyDescent="0.35">
      <c r="C3083" s="176"/>
      <c r="D3083" s="176"/>
      <c r="E3083" s="176"/>
      <c r="F3083" s="176"/>
      <c r="G3083" s="175"/>
      <c r="H3083" s="175"/>
      <c r="I3083" s="175"/>
      <c r="J3083" s="175"/>
      <c r="L3083" s="175"/>
      <c r="T3083" s="176"/>
      <c r="U3083" s="176"/>
      <c r="V3083" s="176"/>
      <c r="W3083" s="176"/>
      <c r="X3083" s="175"/>
      <c r="Y3083" s="175"/>
      <c r="Z3083" s="175"/>
      <c r="AA3083" s="175"/>
      <c r="AC3083" s="175"/>
      <c r="AL3083" s="106"/>
      <c r="AM3083" s="104"/>
      <c r="AN3083" s="104"/>
      <c r="AO3083" s="104"/>
      <c r="AP3083" s="104"/>
      <c r="AQ3083" s="104"/>
      <c r="AR3083" s="104"/>
      <c r="AS3083" s="104"/>
      <c r="AT3083" s="104"/>
      <c r="AU3083" s="104"/>
      <c r="AV3083" s="104"/>
    </row>
    <row r="3084" spans="3:48" x14ac:dyDescent="0.35">
      <c r="C3084" s="176"/>
      <c r="D3084" s="176"/>
      <c r="E3084" s="176"/>
      <c r="F3084" s="176"/>
      <c r="G3084" s="175"/>
      <c r="H3084" s="175"/>
      <c r="I3084" s="175"/>
      <c r="J3084" s="175"/>
      <c r="L3084" s="175"/>
      <c r="T3084" s="176"/>
      <c r="U3084" s="176"/>
      <c r="V3084" s="176"/>
      <c r="W3084" s="176"/>
      <c r="X3084" s="175"/>
      <c r="Y3084" s="175"/>
      <c r="Z3084" s="175"/>
      <c r="AA3084" s="175"/>
      <c r="AC3084" s="175"/>
      <c r="AL3084" s="106"/>
      <c r="AM3084" s="104"/>
      <c r="AN3084" s="104"/>
      <c r="AO3084" s="104"/>
      <c r="AP3084" s="104"/>
      <c r="AQ3084" s="104"/>
      <c r="AR3084" s="104"/>
      <c r="AS3084" s="104"/>
      <c r="AT3084" s="104"/>
      <c r="AU3084" s="104"/>
      <c r="AV3084" s="104"/>
    </row>
    <row r="3085" spans="3:48" x14ac:dyDescent="0.35">
      <c r="C3085" s="176"/>
      <c r="D3085" s="176"/>
      <c r="E3085" s="176"/>
      <c r="F3085" s="176"/>
      <c r="G3085" s="175"/>
      <c r="H3085" s="175"/>
      <c r="I3085" s="175"/>
      <c r="J3085" s="175"/>
      <c r="L3085" s="175"/>
      <c r="T3085" s="176"/>
      <c r="U3085" s="176"/>
      <c r="V3085" s="176"/>
      <c r="W3085" s="176"/>
      <c r="X3085" s="175"/>
      <c r="Y3085" s="175"/>
      <c r="Z3085" s="175"/>
      <c r="AA3085" s="175"/>
      <c r="AC3085" s="175"/>
      <c r="AL3085" s="106"/>
      <c r="AM3085" s="104"/>
      <c r="AN3085" s="104"/>
      <c r="AO3085" s="104"/>
      <c r="AP3085" s="104"/>
      <c r="AQ3085" s="104"/>
      <c r="AR3085" s="104"/>
      <c r="AS3085" s="104"/>
      <c r="AT3085" s="104"/>
      <c r="AU3085" s="104"/>
      <c r="AV3085" s="104"/>
    </row>
    <row r="3086" spans="3:48" x14ac:dyDescent="0.35">
      <c r="C3086" s="176"/>
      <c r="D3086" s="176"/>
      <c r="E3086" s="176"/>
      <c r="F3086" s="176"/>
      <c r="G3086" s="175"/>
      <c r="H3086" s="175"/>
      <c r="I3086" s="175"/>
      <c r="J3086" s="175"/>
      <c r="L3086" s="175"/>
      <c r="T3086" s="176"/>
      <c r="U3086" s="176"/>
      <c r="V3086" s="176"/>
      <c r="W3086" s="176"/>
      <c r="X3086" s="175"/>
      <c r="Y3086" s="175"/>
      <c r="Z3086" s="175"/>
      <c r="AA3086" s="175"/>
      <c r="AC3086" s="175"/>
      <c r="AL3086" s="106"/>
      <c r="AM3086" s="104"/>
      <c r="AN3086" s="104"/>
      <c r="AO3086" s="104"/>
      <c r="AP3086" s="104"/>
      <c r="AQ3086" s="104"/>
      <c r="AR3086" s="104"/>
      <c r="AS3086" s="104"/>
      <c r="AT3086" s="104"/>
      <c r="AU3086" s="104"/>
      <c r="AV3086" s="104"/>
    </row>
    <row r="3087" spans="3:48" x14ac:dyDescent="0.35">
      <c r="C3087" s="176"/>
      <c r="D3087" s="176"/>
      <c r="E3087" s="176"/>
      <c r="F3087" s="176"/>
      <c r="G3087" s="175"/>
      <c r="H3087" s="175"/>
      <c r="I3087" s="175"/>
      <c r="J3087" s="175"/>
      <c r="L3087" s="175"/>
      <c r="T3087" s="176"/>
      <c r="U3087" s="176"/>
      <c r="V3087" s="176"/>
      <c r="W3087" s="176"/>
      <c r="X3087" s="175"/>
      <c r="Y3087" s="175"/>
      <c r="Z3087" s="175"/>
      <c r="AA3087" s="175"/>
      <c r="AC3087" s="175"/>
      <c r="AL3087" s="106"/>
      <c r="AM3087" s="104"/>
      <c r="AN3087" s="104"/>
      <c r="AO3087" s="104"/>
      <c r="AP3087" s="104"/>
      <c r="AQ3087" s="104"/>
      <c r="AR3087" s="104"/>
      <c r="AS3087" s="104"/>
      <c r="AT3087" s="104"/>
      <c r="AU3087" s="104"/>
      <c r="AV3087" s="104"/>
    </row>
    <row r="3088" spans="3:48" x14ac:dyDescent="0.35">
      <c r="C3088" s="176"/>
      <c r="D3088" s="176"/>
      <c r="E3088" s="176"/>
      <c r="F3088" s="176"/>
      <c r="G3088" s="175"/>
      <c r="H3088" s="175"/>
      <c r="I3088" s="175"/>
      <c r="J3088" s="175"/>
      <c r="L3088" s="175"/>
      <c r="T3088" s="176"/>
      <c r="U3088" s="176"/>
      <c r="V3088" s="176"/>
      <c r="W3088" s="176"/>
      <c r="X3088" s="175"/>
      <c r="Y3088" s="175"/>
      <c r="Z3088" s="175"/>
      <c r="AA3088" s="175"/>
      <c r="AC3088" s="175"/>
      <c r="AL3088" s="106"/>
      <c r="AM3088" s="104"/>
      <c r="AN3088" s="104"/>
      <c r="AO3088" s="104"/>
      <c r="AP3088" s="104"/>
      <c r="AQ3088" s="104"/>
      <c r="AR3088" s="104"/>
      <c r="AS3088" s="104"/>
      <c r="AT3088" s="104"/>
      <c r="AU3088" s="104"/>
      <c r="AV3088" s="104"/>
    </row>
    <row r="3089" spans="3:48" x14ac:dyDescent="0.35">
      <c r="C3089" s="176"/>
      <c r="D3089" s="176"/>
      <c r="E3089" s="176"/>
      <c r="F3089" s="176"/>
      <c r="G3089" s="175"/>
      <c r="H3089" s="175"/>
      <c r="I3089" s="175"/>
      <c r="J3089" s="175"/>
      <c r="L3089" s="175"/>
      <c r="T3089" s="176"/>
      <c r="U3089" s="176"/>
      <c r="V3089" s="176"/>
      <c r="W3089" s="176"/>
      <c r="X3089" s="175"/>
      <c r="Y3089" s="175"/>
      <c r="Z3089" s="175"/>
      <c r="AA3089" s="175"/>
      <c r="AC3089" s="175"/>
      <c r="AL3089" s="106"/>
      <c r="AM3089" s="104"/>
      <c r="AN3089" s="104"/>
      <c r="AO3089" s="104"/>
      <c r="AP3089" s="104"/>
      <c r="AQ3089" s="104"/>
      <c r="AR3089" s="104"/>
      <c r="AS3089" s="104"/>
      <c r="AT3089" s="104"/>
      <c r="AU3089" s="104"/>
      <c r="AV3089" s="104"/>
    </row>
    <row r="3090" spans="3:48" x14ac:dyDescent="0.35">
      <c r="C3090" s="176"/>
      <c r="D3090" s="176"/>
      <c r="E3090" s="176"/>
      <c r="F3090" s="176"/>
      <c r="G3090" s="175"/>
      <c r="H3090" s="175"/>
      <c r="I3090" s="175"/>
      <c r="J3090" s="175"/>
      <c r="L3090" s="175"/>
      <c r="T3090" s="176"/>
      <c r="U3090" s="176"/>
      <c r="V3090" s="176"/>
      <c r="W3090" s="176"/>
      <c r="X3090" s="175"/>
      <c r="Y3090" s="175"/>
      <c r="Z3090" s="175"/>
      <c r="AA3090" s="175"/>
      <c r="AC3090" s="175"/>
      <c r="AL3090" s="106"/>
      <c r="AM3090" s="104"/>
      <c r="AN3090" s="104"/>
      <c r="AO3090" s="104"/>
      <c r="AP3090" s="104"/>
      <c r="AQ3090" s="104"/>
      <c r="AR3090" s="104"/>
      <c r="AS3090" s="104"/>
      <c r="AT3090" s="104"/>
      <c r="AU3090" s="104"/>
      <c r="AV3090" s="104"/>
    </row>
    <row r="3091" spans="3:48" x14ac:dyDescent="0.35">
      <c r="C3091" s="176"/>
      <c r="D3091" s="176"/>
      <c r="E3091" s="176"/>
      <c r="F3091" s="176"/>
      <c r="G3091" s="175"/>
      <c r="H3091" s="175"/>
      <c r="I3091" s="175"/>
      <c r="J3091" s="175"/>
      <c r="L3091" s="175"/>
      <c r="T3091" s="176"/>
      <c r="U3091" s="176"/>
      <c r="V3091" s="176"/>
      <c r="W3091" s="176"/>
      <c r="X3091" s="175"/>
      <c r="Y3091" s="175"/>
      <c r="Z3091" s="175"/>
      <c r="AA3091" s="175"/>
      <c r="AC3091" s="175"/>
      <c r="AL3091" s="106"/>
      <c r="AM3091" s="104"/>
      <c r="AN3091" s="104"/>
      <c r="AO3091" s="104"/>
      <c r="AP3091" s="104"/>
      <c r="AQ3091" s="104"/>
      <c r="AR3091" s="104"/>
      <c r="AS3091" s="104"/>
      <c r="AT3091" s="104"/>
      <c r="AU3091" s="104"/>
      <c r="AV3091" s="104"/>
    </row>
    <row r="3092" spans="3:48" x14ac:dyDescent="0.35">
      <c r="C3092" s="176"/>
      <c r="D3092" s="176"/>
      <c r="E3092" s="176"/>
      <c r="F3092" s="176"/>
      <c r="G3092" s="175"/>
      <c r="H3092" s="175"/>
      <c r="I3092" s="175"/>
      <c r="J3092" s="175"/>
      <c r="L3092" s="175"/>
      <c r="T3092" s="176"/>
      <c r="U3092" s="176"/>
      <c r="V3092" s="176"/>
      <c r="W3092" s="176"/>
      <c r="X3092" s="175"/>
      <c r="Y3092" s="175"/>
      <c r="Z3092" s="175"/>
      <c r="AA3092" s="175"/>
      <c r="AC3092" s="175"/>
      <c r="AL3092" s="106"/>
      <c r="AM3092" s="104"/>
      <c r="AN3092" s="104"/>
      <c r="AO3092" s="104"/>
      <c r="AP3092" s="104"/>
      <c r="AQ3092" s="104"/>
      <c r="AR3092" s="104"/>
      <c r="AS3092" s="104"/>
      <c r="AT3092" s="104"/>
      <c r="AU3092" s="104"/>
      <c r="AV3092" s="104"/>
    </row>
    <row r="3093" spans="3:48" x14ac:dyDescent="0.35">
      <c r="C3093" s="176"/>
      <c r="D3093" s="176"/>
      <c r="E3093" s="176"/>
      <c r="F3093" s="176"/>
      <c r="G3093" s="175"/>
      <c r="H3093" s="175"/>
      <c r="I3093" s="175"/>
      <c r="J3093" s="175"/>
      <c r="L3093" s="175"/>
      <c r="T3093" s="176"/>
      <c r="U3093" s="176"/>
      <c r="V3093" s="176"/>
      <c r="W3093" s="176"/>
      <c r="X3093" s="175"/>
      <c r="Y3093" s="175"/>
      <c r="Z3093" s="175"/>
      <c r="AA3093" s="175"/>
      <c r="AC3093" s="175"/>
      <c r="AL3093" s="106"/>
      <c r="AM3093" s="104"/>
      <c r="AN3093" s="104"/>
      <c r="AO3093" s="104"/>
      <c r="AP3093" s="104"/>
      <c r="AQ3093" s="104"/>
      <c r="AR3093" s="104"/>
      <c r="AS3093" s="104"/>
      <c r="AT3093" s="104"/>
      <c r="AU3093" s="104"/>
      <c r="AV3093" s="104"/>
    </row>
    <row r="3094" spans="3:48" x14ac:dyDescent="0.35">
      <c r="C3094" s="176"/>
      <c r="D3094" s="176"/>
      <c r="E3094" s="176"/>
      <c r="F3094" s="176"/>
      <c r="G3094" s="175"/>
      <c r="H3094" s="175"/>
      <c r="I3094" s="175"/>
      <c r="J3094" s="175"/>
      <c r="L3094" s="175"/>
      <c r="T3094" s="176"/>
      <c r="U3094" s="176"/>
      <c r="V3094" s="176"/>
      <c r="W3094" s="176"/>
      <c r="X3094" s="175"/>
      <c r="Y3094" s="175"/>
      <c r="Z3094" s="175"/>
      <c r="AA3094" s="175"/>
      <c r="AC3094" s="175"/>
      <c r="AL3094" s="106"/>
      <c r="AM3094" s="104"/>
      <c r="AN3094" s="104"/>
      <c r="AO3094" s="104"/>
      <c r="AP3094" s="104"/>
      <c r="AQ3094" s="104"/>
      <c r="AR3094" s="104"/>
      <c r="AS3094" s="104"/>
      <c r="AT3094" s="104"/>
      <c r="AU3094" s="104"/>
      <c r="AV3094" s="104"/>
    </row>
    <row r="3095" spans="3:48" x14ac:dyDescent="0.35">
      <c r="C3095" s="176"/>
      <c r="D3095" s="176"/>
      <c r="E3095" s="176"/>
      <c r="F3095" s="176"/>
      <c r="G3095" s="175"/>
      <c r="H3095" s="175"/>
      <c r="I3095" s="175"/>
      <c r="J3095" s="175"/>
      <c r="L3095" s="175"/>
      <c r="T3095" s="176"/>
      <c r="U3095" s="176"/>
      <c r="V3095" s="176"/>
      <c r="W3095" s="176"/>
      <c r="X3095" s="175"/>
      <c r="Y3095" s="175"/>
      <c r="Z3095" s="175"/>
      <c r="AA3095" s="175"/>
      <c r="AC3095" s="175"/>
      <c r="AL3095" s="106"/>
      <c r="AM3095" s="104"/>
      <c r="AN3095" s="104"/>
      <c r="AO3095" s="104"/>
      <c r="AP3095" s="104"/>
      <c r="AQ3095" s="104"/>
      <c r="AR3095" s="104"/>
      <c r="AS3095" s="104"/>
      <c r="AT3095" s="104"/>
      <c r="AU3095" s="104"/>
      <c r="AV3095" s="104"/>
    </row>
    <row r="3096" spans="3:48" x14ac:dyDescent="0.35">
      <c r="C3096" s="176"/>
      <c r="D3096" s="176"/>
      <c r="E3096" s="176"/>
      <c r="F3096" s="176"/>
      <c r="G3096" s="175"/>
      <c r="H3096" s="175"/>
      <c r="I3096" s="175"/>
      <c r="J3096" s="175"/>
      <c r="L3096" s="175"/>
      <c r="T3096" s="176"/>
      <c r="U3096" s="176"/>
      <c r="V3096" s="176"/>
      <c r="W3096" s="176"/>
      <c r="X3096" s="175"/>
      <c r="Y3096" s="175"/>
      <c r="Z3096" s="175"/>
      <c r="AA3096" s="175"/>
      <c r="AC3096" s="175"/>
      <c r="AL3096" s="106"/>
      <c r="AM3096" s="104"/>
      <c r="AN3096" s="104"/>
      <c r="AO3096" s="104"/>
      <c r="AP3096" s="104"/>
      <c r="AQ3096" s="104"/>
      <c r="AR3096" s="104"/>
      <c r="AS3096" s="104"/>
      <c r="AT3096" s="104"/>
      <c r="AU3096" s="104"/>
      <c r="AV3096" s="104"/>
    </row>
    <row r="3097" spans="3:48" x14ac:dyDescent="0.35">
      <c r="C3097" s="176"/>
      <c r="D3097" s="176"/>
      <c r="E3097" s="176"/>
      <c r="F3097" s="176"/>
      <c r="G3097" s="175"/>
      <c r="H3097" s="175"/>
      <c r="I3097" s="175"/>
      <c r="J3097" s="175"/>
      <c r="L3097" s="175"/>
      <c r="T3097" s="176"/>
      <c r="U3097" s="176"/>
      <c r="V3097" s="176"/>
      <c r="W3097" s="176"/>
      <c r="X3097" s="175"/>
      <c r="Y3097" s="175"/>
      <c r="Z3097" s="175"/>
      <c r="AA3097" s="175"/>
      <c r="AC3097" s="175"/>
      <c r="AL3097" s="106"/>
      <c r="AM3097" s="104"/>
      <c r="AN3097" s="104"/>
      <c r="AO3097" s="104"/>
      <c r="AP3097" s="104"/>
      <c r="AQ3097" s="104"/>
      <c r="AR3097" s="104"/>
      <c r="AS3097" s="104"/>
      <c r="AT3097" s="104"/>
      <c r="AU3097" s="104"/>
      <c r="AV3097" s="104"/>
    </row>
    <row r="3098" spans="3:48" x14ac:dyDescent="0.35">
      <c r="C3098" s="176"/>
      <c r="D3098" s="176"/>
      <c r="E3098" s="176"/>
      <c r="F3098" s="176"/>
      <c r="G3098" s="175"/>
      <c r="H3098" s="175"/>
      <c r="I3098" s="175"/>
      <c r="J3098" s="175"/>
      <c r="L3098" s="175"/>
      <c r="T3098" s="176"/>
      <c r="U3098" s="176"/>
      <c r="V3098" s="176"/>
      <c r="W3098" s="176"/>
      <c r="X3098" s="175"/>
      <c r="Y3098" s="175"/>
      <c r="Z3098" s="175"/>
      <c r="AA3098" s="175"/>
      <c r="AC3098" s="175"/>
      <c r="AL3098" s="106"/>
      <c r="AM3098" s="104"/>
      <c r="AN3098" s="104"/>
      <c r="AO3098" s="104"/>
      <c r="AP3098" s="104"/>
      <c r="AQ3098" s="104"/>
      <c r="AR3098" s="104"/>
      <c r="AS3098" s="104"/>
      <c r="AT3098" s="104"/>
      <c r="AU3098" s="104"/>
      <c r="AV3098" s="104"/>
    </row>
    <row r="3099" spans="3:48" x14ac:dyDescent="0.35">
      <c r="C3099" s="176"/>
      <c r="D3099" s="176"/>
      <c r="E3099" s="176"/>
      <c r="F3099" s="176"/>
      <c r="G3099" s="175"/>
      <c r="H3099" s="175"/>
      <c r="I3099" s="175"/>
      <c r="J3099" s="175"/>
      <c r="L3099" s="175"/>
      <c r="T3099" s="176"/>
      <c r="U3099" s="176"/>
      <c r="V3099" s="176"/>
      <c r="W3099" s="176"/>
      <c r="X3099" s="175"/>
      <c r="Y3099" s="175"/>
      <c r="Z3099" s="175"/>
      <c r="AA3099" s="175"/>
      <c r="AC3099" s="175"/>
      <c r="AL3099" s="106"/>
      <c r="AM3099" s="104"/>
      <c r="AN3099" s="104"/>
      <c r="AO3099" s="104"/>
      <c r="AP3099" s="104"/>
      <c r="AQ3099" s="104"/>
      <c r="AR3099" s="104"/>
      <c r="AS3099" s="104"/>
      <c r="AT3099" s="104"/>
      <c r="AU3099" s="104"/>
      <c r="AV3099" s="104"/>
    </row>
    <row r="3100" spans="3:48" x14ac:dyDescent="0.35">
      <c r="C3100" s="176"/>
      <c r="D3100" s="176"/>
      <c r="E3100" s="176"/>
      <c r="F3100" s="176"/>
      <c r="G3100" s="175"/>
      <c r="H3100" s="175"/>
      <c r="I3100" s="175"/>
      <c r="J3100" s="175"/>
      <c r="L3100" s="175"/>
      <c r="T3100" s="176"/>
      <c r="U3100" s="176"/>
      <c r="V3100" s="176"/>
      <c r="W3100" s="176"/>
      <c r="X3100" s="175"/>
      <c r="Y3100" s="175"/>
      <c r="Z3100" s="175"/>
      <c r="AA3100" s="175"/>
      <c r="AC3100" s="175"/>
      <c r="AL3100" s="106"/>
      <c r="AM3100" s="104"/>
      <c r="AN3100" s="104"/>
      <c r="AO3100" s="104"/>
      <c r="AP3100" s="104"/>
      <c r="AQ3100" s="104"/>
      <c r="AR3100" s="104"/>
      <c r="AS3100" s="104"/>
      <c r="AT3100" s="104"/>
      <c r="AU3100" s="104"/>
      <c r="AV3100" s="104"/>
    </row>
    <row r="3101" spans="3:48" x14ac:dyDescent="0.35">
      <c r="C3101" s="176"/>
      <c r="D3101" s="176"/>
      <c r="E3101" s="176"/>
      <c r="F3101" s="176"/>
      <c r="G3101" s="175"/>
      <c r="H3101" s="175"/>
      <c r="I3101" s="175"/>
      <c r="J3101" s="175"/>
      <c r="L3101" s="175"/>
      <c r="T3101" s="176"/>
      <c r="U3101" s="176"/>
      <c r="V3101" s="176"/>
      <c r="W3101" s="176"/>
      <c r="X3101" s="175"/>
      <c r="Y3101" s="175"/>
      <c r="Z3101" s="175"/>
      <c r="AA3101" s="175"/>
      <c r="AC3101" s="175"/>
      <c r="AL3101" s="106"/>
      <c r="AM3101" s="104"/>
      <c r="AN3101" s="104"/>
      <c r="AO3101" s="104"/>
      <c r="AP3101" s="104"/>
      <c r="AQ3101" s="104"/>
      <c r="AR3101" s="104"/>
      <c r="AS3101" s="104"/>
      <c r="AT3101" s="104"/>
      <c r="AU3101" s="104"/>
      <c r="AV3101" s="104"/>
    </row>
    <row r="3102" spans="3:48" x14ac:dyDescent="0.35">
      <c r="C3102" s="176"/>
      <c r="D3102" s="176"/>
      <c r="E3102" s="176"/>
      <c r="F3102" s="176"/>
      <c r="G3102" s="175"/>
      <c r="H3102" s="175"/>
      <c r="I3102" s="175"/>
      <c r="J3102" s="175"/>
      <c r="L3102" s="175"/>
      <c r="T3102" s="176"/>
      <c r="U3102" s="176"/>
      <c r="V3102" s="176"/>
      <c r="W3102" s="176"/>
      <c r="X3102" s="175"/>
      <c r="Y3102" s="175"/>
      <c r="Z3102" s="175"/>
      <c r="AA3102" s="175"/>
      <c r="AC3102" s="175"/>
      <c r="AL3102" s="106"/>
      <c r="AM3102" s="104"/>
      <c r="AN3102" s="104"/>
      <c r="AO3102" s="104"/>
      <c r="AP3102" s="104"/>
      <c r="AQ3102" s="104"/>
      <c r="AR3102" s="104"/>
      <c r="AS3102" s="104"/>
      <c r="AT3102" s="104"/>
      <c r="AU3102" s="104"/>
      <c r="AV3102" s="104"/>
    </row>
    <row r="3103" spans="3:48" x14ac:dyDescent="0.35">
      <c r="C3103" s="176"/>
      <c r="D3103" s="176"/>
      <c r="E3103" s="176"/>
      <c r="F3103" s="176"/>
      <c r="G3103" s="175"/>
      <c r="H3103" s="175"/>
      <c r="I3103" s="175"/>
      <c r="J3103" s="175"/>
      <c r="L3103" s="175"/>
      <c r="T3103" s="176"/>
      <c r="U3103" s="176"/>
      <c r="V3103" s="176"/>
      <c r="W3103" s="176"/>
      <c r="X3103" s="175"/>
      <c r="Y3103" s="175"/>
      <c r="Z3103" s="175"/>
      <c r="AA3103" s="175"/>
      <c r="AC3103" s="175"/>
      <c r="AL3103" s="106"/>
      <c r="AM3103" s="104"/>
      <c r="AN3103" s="104"/>
      <c r="AO3103" s="104"/>
      <c r="AP3103" s="104"/>
      <c r="AQ3103" s="104"/>
      <c r="AR3103" s="104"/>
      <c r="AS3103" s="104"/>
      <c r="AT3103" s="104"/>
      <c r="AU3103" s="104"/>
      <c r="AV3103" s="104"/>
    </row>
    <row r="3104" spans="3:48" x14ac:dyDescent="0.35">
      <c r="C3104" s="176"/>
      <c r="D3104" s="176"/>
      <c r="E3104" s="176"/>
      <c r="F3104" s="176"/>
      <c r="G3104" s="175"/>
      <c r="H3104" s="175"/>
      <c r="I3104" s="175"/>
      <c r="J3104" s="175"/>
      <c r="L3104" s="175"/>
      <c r="T3104" s="176"/>
      <c r="U3104" s="176"/>
      <c r="V3104" s="176"/>
      <c r="W3104" s="176"/>
      <c r="X3104" s="175"/>
      <c r="Y3104" s="175"/>
      <c r="Z3104" s="175"/>
      <c r="AA3104" s="175"/>
      <c r="AC3104" s="175"/>
      <c r="AL3104" s="106"/>
      <c r="AM3104" s="104"/>
      <c r="AN3104" s="104"/>
      <c r="AO3104" s="104"/>
      <c r="AP3104" s="104"/>
      <c r="AQ3104" s="104"/>
      <c r="AR3104" s="104"/>
      <c r="AS3104" s="104"/>
      <c r="AT3104" s="104"/>
      <c r="AU3104" s="104"/>
      <c r="AV3104" s="104"/>
    </row>
    <row r="3105" spans="3:48" x14ac:dyDescent="0.35">
      <c r="C3105" s="176"/>
      <c r="D3105" s="176"/>
      <c r="E3105" s="176"/>
      <c r="F3105" s="176"/>
      <c r="G3105" s="175"/>
      <c r="H3105" s="175"/>
      <c r="I3105" s="175"/>
      <c r="J3105" s="175"/>
      <c r="L3105" s="175"/>
      <c r="T3105" s="176"/>
      <c r="U3105" s="176"/>
      <c r="V3105" s="176"/>
      <c r="W3105" s="176"/>
      <c r="X3105" s="175"/>
      <c r="Y3105" s="175"/>
      <c r="Z3105" s="175"/>
      <c r="AA3105" s="175"/>
      <c r="AC3105" s="175"/>
      <c r="AL3105" s="106"/>
      <c r="AM3105" s="104"/>
      <c r="AN3105" s="104"/>
      <c r="AO3105" s="104"/>
      <c r="AP3105" s="104"/>
      <c r="AQ3105" s="104"/>
      <c r="AR3105" s="104"/>
      <c r="AS3105" s="104"/>
      <c r="AT3105" s="104"/>
      <c r="AU3105" s="104"/>
      <c r="AV3105" s="104"/>
    </row>
    <row r="3106" spans="3:48" x14ac:dyDescent="0.35">
      <c r="C3106" s="176"/>
      <c r="D3106" s="176"/>
      <c r="E3106" s="176"/>
      <c r="F3106" s="176"/>
      <c r="G3106" s="175"/>
      <c r="H3106" s="175"/>
      <c r="I3106" s="175"/>
      <c r="J3106" s="175"/>
      <c r="L3106" s="175"/>
      <c r="T3106" s="176"/>
      <c r="U3106" s="176"/>
      <c r="V3106" s="176"/>
      <c r="W3106" s="176"/>
      <c r="X3106" s="175"/>
      <c r="Y3106" s="175"/>
      <c r="Z3106" s="175"/>
      <c r="AA3106" s="175"/>
      <c r="AC3106" s="175"/>
      <c r="AL3106" s="106"/>
      <c r="AM3106" s="104"/>
      <c r="AN3106" s="104"/>
      <c r="AO3106" s="104"/>
      <c r="AP3106" s="104"/>
      <c r="AQ3106" s="104"/>
      <c r="AR3106" s="104"/>
      <c r="AS3106" s="104"/>
      <c r="AT3106" s="104"/>
      <c r="AU3106" s="104"/>
      <c r="AV3106" s="104"/>
    </row>
    <row r="3107" spans="3:48" x14ac:dyDescent="0.35">
      <c r="C3107" s="176"/>
      <c r="D3107" s="176"/>
      <c r="E3107" s="176"/>
      <c r="F3107" s="176"/>
      <c r="G3107" s="175"/>
      <c r="H3107" s="175"/>
      <c r="I3107" s="175"/>
      <c r="J3107" s="175"/>
      <c r="L3107" s="175"/>
      <c r="T3107" s="176"/>
      <c r="U3107" s="176"/>
      <c r="V3107" s="176"/>
      <c r="W3107" s="176"/>
      <c r="X3107" s="175"/>
      <c r="Y3107" s="175"/>
      <c r="Z3107" s="175"/>
      <c r="AA3107" s="175"/>
      <c r="AC3107" s="175"/>
      <c r="AL3107" s="106"/>
      <c r="AM3107" s="104"/>
      <c r="AN3107" s="104"/>
      <c r="AO3107" s="104"/>
      <c r="AP3107" s="104"/>
      <c r="AQ3107" s="104"/>
      <c r="AR3107" s="104"/>
      <c r="AS3107" s="104"/>
      <c r="AT3107" s="104"/>
      <c r="AU3107" s="104"/>
      <c r="AV3107" s="104"/>
    </row>
    <row r="3108" spans="3:48" x14ac:dyDescent="0.35">
      <c r="C3108" s="176"/>
      <c r="D3108" s="176"/>
      <c r="E3108" s="176"/>
      <c r="F3108" s="176"/>
      <c r="G3108" s="175"/>
      <c r="H3108" s="175"/>
      <c r="I3108" s="175"/>
      <c r="J3108" s="175"/>
      <c r="L3108" s="175"/>
      <c r="T3108" s="176"/>
      <c r="U3108" s="176"/>
      <c r="V3108" s="176"/>
      <c r="W3108" s="176"/>
      <c r="X3108" s="175"/>
      <c r="Y3108" s="175"/>
      <c r="Z3108" s="175"/>
      <c r="AA3108" s="175"/>
      <c r="AC3108" s="175"/>
      <c r="AL3108" s="106"/>
      <c r="AM3108" s="104"/>
      <c r="AN3108" s="104"/>
      <c r="AO3108" s="104"/>
      <c r="AP3108" s="104"/>
      <c r="AQ3108" s="104"/>
      <c r="AR3108" s="104"/>
      <c r="AS3108" s="104"/>
      <c r="AT3108" s="104"/>
      <c r="AU3108" s="104"/>
      <c r="AV3108" s="104"/>
    </row>
    <row r="3109" spans="3:48" x14ac:dyDescent="0.35">
      <c r="C3109" s="176"/>
      <c r="D3109" s="176"/>
      <c r="E3109" s="176"/>
      <c r="F3109" s="176"/>
      <c r="G3109" s="175"/>
      <c r="H3109" s="175"/>
      <c r="I3109" s="175"/>
      <c r="J3109" s="175"/>
      <c r="L3109" s="175"/>
      <c r="T3109" s="176"/>
      <c r="U3109" s="176"/>
      <c r="V3109" s="176"/>
      <c r="W3109" s="176"/>
      <c r="X3109" s="175"/>
      <c r="Y3109" s="175"/>
      <c r="Z3109" s="175"/>
      <c r="AA3109" s="175"/>
      <c r="AC3109" s="175"/>
      <c r="AL3109" s="106"/>
      <c r="AM3109" s="104"/>
      <c r="AN3109" s="104"/>
      <c r="AO3109" s="104"/>
      <c r="AP3109" s="104"/>
      <c r="AQ3109" s="104"/>
      <c r="AR3109" s="104"/>
      <c r="AS3109" s="104"/>
      <c r="AT3109" s="104"/>
      <c r="AU3109" s="104"/>
      <c r="AV3109" s="104"/>
    </row>
    <row r="3110" spans="3:48" x14ac:dyDescent="0.35">
      <c r="C3110" s="176"/>
      <c r="D3110" s="176"/>
      <c r="E3110" s="176"/>
      <c r="F3110" s="176"/>
      <c r="G3110" s="175"/>
      <c r="H3110" s="175"/>
      <c r="I3110" s="175"/>
      <c r="J3110" s="175"/>
      <c r="L3110" s="175"/>
      <c r="T3110" s="176"/>
      <c r="U3110" s="176"/>
      <c r="V3110" s="176"/>
      <c r="W3110" s="176"/>
      <c r="X3110" s="175"/>
      <c r="Y3110" s="175"/>
      <c r="Z3110" s="175"/>
      <c r="AA3110" s="175"/>
      <c r="AC3110" s="175"/>
      <c r="AL3110" s="106"/>
      <c r="AM3110" s="104"/>
      <c r="AN3110" s="104"/>
      <c r="AO3110" s="104"/>
      <c r="AP3110" s="104"/>
      <c r="AQ3110" s="104"/>
      <c r="AR3110" s="104"/>
      <c r="AS3110" s="104"/>
      <c r="AT3110" s="104"/>
      <c r="AU3110" s="104"/>
      <c r="AV3110" s="104"/>
    </row>
    <row r="3111" spans="3:48" x14ac:dyDescent="0.35">
      <c r="C3111" s="176"/>
      <c r="D3111" s="176"/>
      <c r="E3111" s="176"/>
      <c r="F3111" s="176"/>
      <c r="G3111" s="175"/>
      <c r="H3111" s="175"/>
      <c r="I3111" s="175"/>
      <c r="J3111" s="175"/>
      <c r="L3111" s="175"/>
      <c r="T3111" s="176"/>
      <c r="U3111" s="176"/>
      <c r="V3111" s="176"/>
      <c r="W3111" s="176"/>
      <c r="X3111" s="175"/>
      <c r="Y3111" s="175"/>
      <c r="Z3111" s="175"/>
      <c r="AA3111" s="175"/>
      <c r="AC3111" s="175"/>
      <c r="AL3111" s="106"/>
      <c r="AM3111" s="104"/>
      <c r="AN3111" s="104"/>
      <c r="AO3111" s="104"/>
      <c r="AP3111" s="104"/>
      <c r="AQ3111" s="104"/>
      <c r="AR3111" s="104"/>
      <c r="AS3111" s="104"/>
      <c r="AT3111" s="104"/>
      <c r="AU3111" s="104"/>
      <c r="AV3111" s="104"/>
    </row>
    <row r="3112" spans="3:48" x14ac:dyDescent="0.35">
      <c r="C3112" s="176"/>
      <c r="D3112" s="176"/>
      <c r="E3112" s="176"/>
      <c r="F3112" s="176"/>
      <c r="G3112" s="175"/>
      <c r="H3112" s="175"/>
      <c r="I3112" s="175"/>
      <c r="J3112" s="175"/>
      <c r="L3112" s="175"/>
      <c r="T3112" s="176"/>
      <c r="U3112" s="176"/>
      <c r="V3112" s="176"/>
      <c r="W3112" s="176"/>
      <c r="X3112" s="175"/>
      <c r="Y3112" s="175"/>
      <c r="Z3112" s="175"/>
      <c r="AA3112" s="175"/>
      <c r="AC3112" s="175"/>
      <c r="AL3112" s="106"/>
      <c r="AM3112" s="104"/>
      <c r="AN3112" s="104"/>
      <c r="AO3112" s="104"/>
      <c r="AP3112" s="104"/>
      <c r="AQ3112" s="104"/>
      <c r="AR3112" s="104"/>
      <c r="AS3112" s="104"/>
      <c r="AT3112" s="104"/>
      <c r="AU3112" s="104"/>
      <c r="AV3112" s="104"/>
    </row>
    <row r="3113" spans="3:48" x14ac:dyDescent="0.35">
      <c r="C3113" s="176"/>
      <c r="D3113" s="176"/>
      <c r="E3113" s="176"/>
      <c r="F3113" s="176"/>
      <c r="G3113" s="175"/>
      <c r="H3113" s="175"/>
      <c r="I3113" s="175"/>
      <c r="J3113" s="175"/>
      <c r="L3113" s="175"/>
      <c r="T3113" s="176"/>
      <c r="U3113" s="176"/>
      <c r="V3113" s="176"/>
      <c r="W3113" s="176"/>
      <c r="X3113" s="175"/>
      <c r="Y3113" s="175"/>
      <c r="Z3113" s="175"/>
      <c r="AA3113" s="175"/>
      <c r="AC3113" s="175"/>
      <c r="AL3113" s="106"/>
      <c r="AM3113" s="104"/>
      <c r="AN3113" s="104"/>
      <c r="AO3113" s="104"/>
      <c r="AP3113" s="104"/>
      <c r="AQ3113" s="104"/>
      <c r="AR3113" s="104"/>
      <c r="AS3113" s="104"/>
      <c r="AT3113" s="104"/>
      <c r="AU3113" s="104"/>
      <c r="AV3113" s="104"/>
    </row>
    <row r="3114" spans="3:48" x14ac:dyDescent="0.35">
      <c r="C3114" s="176"/>
      <c r="D3114" s="176"/>
      <c r="E3114" s="176"/>
      <c r="F3114" s="176"/>
      <c r="G3114" s="175"/>
      <c r="H3114" s="175"/>
      <c r="I3114" s="175"/>
      <c r="J3114" s="175"/>
      <c r="L3114" s="175"/>
      <c r="T3114" s="176"/>
      <c r="U3114" s="176"/>
      <c r="V3114" s="176"/>
      <c r="W3114" s="176"/>
      <c r="X3114" s="175"/>
      <c r="Y3114" s="175"/>
      <c r="Z3114" s="175"/>
      <c r="AA3114" s="175"/>
      <c r="AC3114" s="175"/>
      <c r="AL3114" s="106"/>
      <c r="AM3114" s="104"/>
      <c r="AN3114" s="104"/>
      <c r="AO3114" s="104"/>
      <c r="AP3114" s="104"/>
      <c r="AQ3114" s="104"/>
      <c r="AR3114" s="104"/>
      <c r="AS3114" s="104"/>
      <c r="AT3114" s="104"/>
      <c r="AU3114" s="104"/>
      <c r="AV3114" s="104"/>
    </row>
    <row r="3115" spans="3:48" x14ac:dyDescent="0.35">
      <c r="C3115" s="176"/>
      <c r="D3115" s="176"/>
      <c r="E3115" s="176"/>
      <c r="F3115" s="176"/>
      <c r="G3115" s="175"/>
      <c r="H3115" s="175"/>
      <c r="I3115" s="175"/>
      <c r="J3115" s="175"/>
      <c r="L3115" s="175"/>
      <c r="T3115" s="176"/>
      <c r="U3115" s="176"/>
      <c r="V3115" s="176"/>
      <c r="W3115" s="176"/>
      <c r="X3115" s="175"/>
      <c r="Y3115" s="175"/>
      <c r="Z3115" s="175"/>
      <c r="AA3115" s="175"/>
      <c r="AC3115" s="175"/>
      <c r="AL3115" s="106"/>
      <c r="AM3115" s="104"/>
      <c r="AN3115" s="104"/>
      <c r="AO3115" s="104"/>
      <c r="AP3115" s="104"/>
      <c r="AQ3115" s="104"/>
      <c r="AR3115" s="104"/>
      <c r="AS3115" s="104"/>
      <c r="AT3115" s="104"/>
      <c r="AU3115" s="104"/>
      <c r="AV3115" s="104"/>
    </row>
    <row r="3116" spans="3:48" x14ac:dyDescent="0.35">
      <c r="C3116" s="176"/>
      <c r="D3116" s="176"/>
      <c r="E3116" s="176"/>
      <c r="F3116" s="176"/>
      <c r="G3116" s="175"/>
      <c r="H3116" s="175"/>
      <c r="I3116" s="175"/>
      <c r="J3116" s="175"/>
      <c r="L3116" s="175"/>
      <c r="T3116" s="176"/>
      <c r="U3116" s="176"/>
      <c r="V3116" s="176"/>
      <c r="W3116" s="176"/>
      <c r="X3116" s="175"/>
      <c r="Y3116" s="175"/>
      <c r="Z3116" s="175"/>
      <c r="AA3116" s="175"/>
      <c r="AC3116" s="175"/>
      <c r="AL3116" s="106"/>
      <c r="AM3116" s="104"/>
      <c r="AN3116" s="104"/>
      <c r="AO3116" s="104"/>
      <c r="AP3116" s="104"/>
      <c r="AQ3116" s="104"/>
      <c r="AR3116" s="104"/>
      <c r="AS3116" s="104"/>
      <c r="AT3116" s="104"/>
      <c r="AU3116" s="104"/>
      <c r="AV3116" s="104"/>
    </row>
    <row r="3117" spans="3:48" x14ac:dyDescent="0.35">
      <c r="C3117" s="176"/>
      <c r="D3117" s="176"/>
      <c r="E3117" s="176"/>
      <c r="F3117" s="176"/>
      <c r="G3117" s="175"/>
      <c r="H3117" s="175"/>
      <c r="I3117" s="175"/>
      <c r="J3117" s="175"/>
      <c r="L3117" s="175"/>
      <c r="T3117" s="176"/>
      <c r="U3117" s="176"/>
      <c r="V3117" s="176"/>
      <c r="W3117" s="176"/>
      <c r="X3117" s="175"/>
      <c r="Y3117" s="175"/>
      <c r="Z3117" s="175"/>
      <c r="AA3117" s="175"/>
      <c r="AC3117" s="175"/>
      <c r="AL3117" s="106"/>
      <c r="AM3117" s="104"/>
      <c r="AN3117" s="104"/>
      <c r="AO3117" s="104"/>
      <c r="AP3117" s="104"/>
      <c r="AQ3117" s="104"/>
      <c r="AR3117" s="104"/>
      <c r="AS3117" s="104"/>
      <c r="AT3117" s="104"/>
      <c r="AU3117" s="104"/>
      <c r="AV3117" s="104"/>
    </row>
    <row r="3118" spans="3:48" x14ac:dyDescent="0.35">
      <c r="C3118" s="176"/>
      <c r="D3118" s="176"/>
      <c r="E3118" s="176"/>
      <c r="F3118" s="176"/>
      <c r="G3118" s="175"/>
      <c r="H3118" s="175"/>
      <c r="I3118" s="175"/>
      <c r="J3118" s="175"/>
      <c r="L3118" s="175"/>
      <c r="T3118" s="176"/>
      <c r="U3118" s="176"/>
      <c r="V3118" s="176"/>
      <c r="W3118" s="176"/>
      <c r="X3118" s="175"/>
      <c r="Y3118" s="175"/>
      <c r="Z3118" s="175"/>
      <c r="AA3118" s="175"/>
      <c r="AC3118" s="175"/>
      <c r="AL3118" s="106"/>
      <c r="AM3118" s="104"/>
      <c r="AN3118" s="104"/>
      <c r="AO3118" s="104"/>
      <c r="AP3118" s="104"/>
      <c r="AQ3118" s="104"/>
      <c r="AR3118" s="104"/>
      <c r="AS3118" s="104"/>
      <c r="AT3118" s="104"/>
      <c r="AU3118" s="104"/>
      <c r="AV3118" s="104"/>
    </row>
    <row r="3119" spans="3:48" x14ac:dyDescent="0.35">
      <c r="C3119" s="176"/>
      <c r="D3119" s="176"/>
      <c r="E3119" s="176"/>
      <c r="F3119" s="176"/>
      <c r="G3119" s="175"/>
      <c r="H3119" s="175"/>
      <c r="I3119" s="175"/>
      <c r="J3119" s="175"/>
      <c r="L3119" s="175"/>
      <c r="T3119" s="176"/>
      <c r="U3119" s="176"/>
      <c r="V3119" s="176"/>
      <c r="W3119" s="176"/>
      <c r="X3119" s="175"/>
      <c r="Y3119" s="175"/>
      <c r="Z3119" s="175"/>
      <c r="AA3119" s="175"/>
      <c r="AC3119" s="175"/>
      <c r="AL3119" s="106"/>
      <c r="AM3119" s="104"/>
      <c r="AN3119" s="104"/>
      <c r="AO3119" s="104"/>
      <c r="AP3119" s="104"/>
      <c r="AQ3119" s="104"/>
      <c r="AR3119" s="104"/>
      <c r="AS3119" s="104"/>
      <c r="AT3119" s="104"/>
      <c r="AU3119" s="104"/>
      <c r="AV3119" s="104"/>
    </row>
    <row r="3120" spans="3:48" x14ac:dyDescent="0.35">
      <c r="C3120" s="176"/>
      <c r="D3120" s="176"/>
      <c r="E3120" s="176"/>
      <c r="F3120" s="176"/>
      <c r="G3120" s="175"/>
      <c r="H3120" s="175"/>
      <c r="I3120" s="175"/>
      <c r="J3120" s="175"/>
      <c r="L3120" s="175"/>
      <c r="T3120" s="176"/>
      <c r="U3120" s="176"/>
      <c r="V3120" s="176"/>
      <c r="W3120" s="176"/>
      <c r="X3120" s="175"/>
      <c r="Y3120" s="175"/>
      <c r="Z3120" s="175"/>
      <c r="AA3120" s="175"/>
      <c r="AC3120" s="175"/>
      <c r="AL3120" s="106"/>
      <c r="AM3120" s="104"/>
      <c r="AN3120" s="104"/>
      <c r="AO3120" s="104"/>
      <c r="AP3120" s="104"/>
      <c r="AQ3120" s="104"/>
      <c r="AR3120" s="104"/>
      <c r="AS3120" s="104"/>
      <c r="AT3120" s="104"/>
      <c r="AU3120" s="104"/>
      <c r="AV3120" s="104"/>
    </row>
    <row r="3121" spans="3:48" x14ac:dyDescent="0.35">
      <c r="C3121" s="176"/>
      <c r="D3121" s="176"/>
      <c r="E3121" s="176"/>
      <c r="F3121" s="176"/>
      <c r="G3121" s="175"/>
      <c r="H3121" s="175"/>
      <c r="I3121" s="175"/>
      <c r="J3121" s="175"/>
      <c r="L3121" s="175"/>
      <c r="T3121" s="176"/>
      <c r="U3121" s="176"/>
      <c r="V3121" s="176"/>
      <c r="W3121" s="176"/>
      <c r="X3121" s="175"/>
      <c r="Y3121" s="175"/>
      <c r="Z3121" s="175"/>
      <c r="AA3121" s="175"/>
      <c r="AC3121" s="175"/>
      <c r="AL3121" s="106"/>
      <c r="AM3121" s="104"/>
      <c r="AN3121" s="104"/>
      <c r="AO3121" s="104"/>
      <c r="AP3121" s="104"/>
      <c r="AQ3121" s="104"/>
      <c r="AR3121" s="104"/>
      <c r="AS3121" s="104"/>
      <c r="AT3121" s="104"/>
      <c r="AU3121" s="104"/>
      <c r="AV3121" s="104"/>
    </row>
    <row r="3122" spans="3:48" x14ac:dyDescent="0.35">
      <c r="C3122" s="176"/>
      <c r="D3122" s="176"/>
      <c r="E3122" s="176"/>
      <c r="F3122" s="176"/>
      <c r="G3122" s="175"/>
      <c r="H3122" s="175"/>
      <c r="I3122" s="175"/>
      <c r="J3122" s="175"/>
      <c r="L3122" s="175"/>
      <c r="T3122" s="176"/>
      <c r="U3122" s="176"/>
      <c r="V3122" s="176"/>
      <c r="W3122" s="176"/>
      <c r="X3122" s="175"/>
      <c r="Y3122" s="175"/>
      <c r="Z3122" s="175"/>
      <c r="AA3122" s="175"/>
      <c r="AC3122" s="175"/>
      <c r="AL3122" s="106"/>
      <c r="AM3122" s="104"/>
      <c r="AN3122" s="104"/>
      <c r="AO3122" s="104"/>
      <c r="AP3122" s="104"/>
      <c r="AQ3122" s="104"/>
      <c r="AR3122" s="104"/>
      <c r="AS3122" s="104"/>
      <c r="AT3122" s="104"/>
      <c r="AU3122" s="104"/>
      <c r="AV3122" s="104"/>
    </row>
    <row r="3123" spans="3:48" x14ac:dyDescent="0.35">
      <c r="C3123" s="176"/>
      <c r="D3123" s="176"/>
      <c r="E3123" s="176"/>
      <c r="F3123" s="176"/>
      <c r="G3123" s="175"/>
      <c r="H3123" s="175"/>
      <c r="I3123" s="175"/>
      <c r="J3123" s="175"/>
      <c r="L3123" s="175"/>
      <c r="T3123" s="176"/>
      <c r="U3123" s="176"/>
      <c r="V3123" s="176"/>
      <c r="W3123" s="176"/>
      <c r="X3123" s="175"/>
      <c r="Y3123" s="175"/>
      <c r="Z3123" s="175"/>
      <c r="AA3123" s="175"/>
      <c r="AC3123" s="175"/>
      <c r="AL3123" s="106"/>
      <c r="AM3123" s="104"/>
      <c r="AN3123" s="104"/>
      <c r="AO3123" s="104"/>
      <c r="AP3123" s="104"/>
      <c r="AQ3123" s="104"/>
      <c r="AR3123" s="104"/>
      <c r="AS3123" s="104"/>
      <c r="AT3123" s="104"/>
      <c r="AU3123" s="104"/>
      <c r="AV3123" s="104"/>
    </row>
    <row r="3124" spans="3:48" x14ac:dyDescent="0.35">
      <c r="C3124" s="176"/>
      <c r="D3124" s="176"/>
      <c r="E3124" s="176"/>
      <c r="F3124" s="176"/>
      <c r="G3124" s="175"/>
      <c r="H3124" s="175"/>
      <c r="I3124" s="175"/>
      <c r="J3124" s="175"/>
      <c r="L3124" s="175"/>
      <c r="T3124" s="176"/>
      <c r="U3124" s="176"/>
      <c r="V3124" s="176"/>
      <c r="W3124" s="176"/>
      <c r="X3124" s="175"/>
      <c r="Y3124" s="175"/>
      <c r="Z3124" s="175"/>
      <c r="AA3124" s="175"/>
      <c r="AC3124" s="175"/>
      <c r="AL3124" s="106"/>
      <c r="AM3124" s="104"/>
      <c r="AN3124" s="104"/>
      <c r="AO3124" s="104"/>
      <c r="AP3124" s="104"/>
      <c r="AQ3124" s="104"/>
      <c r="AR3124" s="104"/>
      <c r="AS3124" s="104"/>
      <c r="AT3124" s="104"/>
      <c r="AU3124" s="104"/>
      <c r="AV3124" s="104"/>
    </row>
    <row r="3125" spans="3:48" x14ac:dyDescent="0.35">
      <c r="C3125" s="176"/>
      <c r="D3125" s="176"/>
      <c r="E3125" s="176"/>
      <c r="F3125" s="176"/>
      <c r="G3125" s="175"/>
      <c r="H3125" s="175"/>
      <c r="I3125" s="175"/>
      <c r="J3125" s="175"/>
      <c r="L3125" s="175"/>
      <c r="T3125" s="176"/>
      <c r="U3125" s="176"/>
      <c r="V3125" s="176"/>
      <c r="W3125" s="176"/>
      <c r="X3125" s="175"/>
      <c r="Y3125" s="175"/>
      <c r="Z3125" s="175"/>
      <c r="AA3125" s="175"/>
      <c r="AC3125" s="175"/>
      <c r="AL3125" s="106"/>
      <c r="AM3125" s="104"/>
      <c r="AN3125" s="104"/>
      <c r="AO3125" s="104"/>
      <c r="AP3125" s="104"/>
      <c r="AQ3125" s="104"/>
      <c r="AR3125" s="104"/>
      <c r="AS3125" s="104"/>
      <c r="AT3125" s="104"/>
      <c r="AU3125" s="104"/>
      <c r="AV3125" s="104"/>
    </row>
    <row r="3126" spans="3:48" x14ac:dyDescent="0.35">
      <c r="C3126" s="176"/>
      <c r="D3126" s="176"/>
      <c r="E3126" s="176"/>
      <c r="F3126" s="176"/>
      <c r="G3126" s="175"/>
      <c r="H3126" s="175"/>
      <c r="I3126" s="175"/>
      <c r="J3126" s="175"/>
      <c r="L3126" s="175"/>
      <c r="T3126" s="176"/>
      <c r="U3126" s="176"/>
      <c r="V3126" s="176"/>
      <c r="W3126" s="176"/>
      <c r="X3126" s="175"/>
      <c r="Y3126" s="175"/>
      <c r="Z3126" s="175"/>
      <c r="AA3126" s="175"/>
      <c r="AC3126" s="175"/>
      <c r="AL3126" s="106"/>
      <c r="AM3126" s="104"/>
      <c r="AN3126" s="104"/>
      <c r="AO3126" s="104"/>
      <c r="AP3126" s="104"/>
      <c r="AQ3126" s="104"/>
      <c r="AR3126" s="104"/>
      <c r="AS3126" s="104"/>
      <c r="AT3126" s="104"/>
      <c r="AU3126" s="104"/>
      <c r="AV3126" s="104"/>
    </row>
    <row r="3127" spans="3:48" x14ac:dyDescent="0.35">
      <c r="C3127" s="176"/>
      <c r="D3127" s="176"/>
      <c r="E3127" s="176"/>
      <c r="F3127" s="176"/>
      <c r="G3127" s="175"/>
      <c r="H3127" s="175"/>
      <c r="I3127" s="175"/>
      <c r="J3127" s="175"/>
      <c r="L3127" s="175"/>
      <c r="T3127" s="176"/>
      <c r="U3127" s="176"/>
      <c r="V3127" s="176"/>
      <c r="W3127" s="176"/>
      <c r="X3127" s="175"/>
      <c r="Y3127" s="175"/>
      <c r="Z3127" s="175"/>
      <c r="AA3127" s="175"/>
      <c r="AC3127" s="175"/>
      <c r="AL3127" s="106"/>
      <c r="AM3127" s="104"/>
      <c r="AN3127" s="104"/>
      <c r="AO3127" s="104"/>
      <c r="AP3127" s="104"/>
      <c r="AQ3127" s="104"/>
      <c r="AR3127" s="104"/>
      <c r="AS3127" s="104"/>
      <c r="AT3127" s="104"/>
      <c r="AU3127" s="104"/>
      <c r="AV3127" s="104"/>
    </row>
    <row r="3128" spans="3:48" x14ac:dyDescent="0.35">
      <c r="C3128" s="176"/>
      <c r="D3128" s="176"/>
      <c r="E3128" s="176"/>
      <c r="F3128" s="176"/>
      <c r="G3128" s="175"/>
      <c r="H3128" s="175"/>
      <c r="I3128" s="175"/>
      <c r="J3128" s="175"/>
      <c r="L3128" s="175"/>
      <c r="T3128" s="176"/>
      <c r="U3128" s="176"/>
      <c r="V3128" s="176"/>
      <c r="W3128" s="176"/>
      <c r="X3128" s="175"/>
      <c r="Y3128" s="175"/>
      <c r="Z3128" s="175"/>
      <c r="AA3128" s="175"/>
      <c r="AC3128" s="175"/>
      <c r="AL3128" s="106"/>
      <c r="AM3128" s="104"/>
      <c r="AN3128" s="104"/>
      <c r="AO3128" s="104"/>
      <c r="AP3128" s="104"/>
      <c r="AQ3128" s="104"/>
      <c r="AR3128" s="104"/>
      <c r="AS3128" s="104"/>
      <c r="AT3128" s="104"/>
      <c r="AU3128" s="104"/>
      <c r="AV3128" s="104"/>
    </row>
    <row r="3129" spans="3:48" x14ac:dyDescent="0.35">
      <c r="C3129" s="176"/>
      <c r="D3129" s="176"/>
      <c r="E3129" s="176"/>
      <c r="F3129" s="176"/>
      <c r="G3129" s="175"/>
      <c r="H3129" s="175"/>
      <c r="I3129" s="175"/>
      <c r="J3129" s="175"/>
      <c r="L3129" s="175"/>
      <c r="T3129" s="176"/>
      <c r="U3129" s="176"/>
      <c r="V3129" s="176"/>
      <c r="W3129" s="176"/>
      <c r="X3129" s="175"/>
      <c r="Y3129" s="175"/>
      <c r="Z3129" s="175"/>
      <c r="AA3129" s="175"/>
      <c r="AC3129" s="175"/>
      <c r="AL3129" s="106"/>
      <c r="AM3129" s="104"/>
      <c r="AN3129" s="104"/>
      <c r="AO3129" s="104"/>
      <c r="AP3129" s="104"/>
      <c r="AQ3129" s="104"/>
      <c r="AR3129" s="104"/>
      <c r="AS3129" s="104"/>
      <c r="AT3129" s="104"/>
      <c r="AU3129" s="104"/>
      <c r="AV3129" s="104"/>
    </row>
    <row r="3130" spans="3:48" x14ac:dyDescent="0.35">
      <c r="C3130" s="176"/>
      <c r="D3130" s="176"/>
      <c r="E3130" s="176"/>
      <c r="F3130" s="176"/>
      <c r="G3130" s="175"/>
      <c r="H3130" s="175"/>
      <c r="I3130" s="175"/>
      <c r="J3130" s="175"/>
      <c r="L3130" s="175"/>
      <c r="T3130" s="176"/>
      <c r="U3130" s="176"/>
      <c r="V3130" s="176"/>
      <c r="W3130" s="176"/>
      <c r="X3130" s="175"/>
      <c r="Y3130" s="175"/>
      <c r="Z3130" s="175"/>
      <c r="AA3130" s="175"/>
      <c r="AC3130" s="175"/>
      <c r="AL3130" s="106"/>
      <c r="AM3130" s="104"/>
      <c r="AN3130" s="104"/>
      <c r="AO3130" s="104"/>
      <c r="AP3130" s="104"/>
      <c r="AQ3130" s="104"/>
      <c r="AR3130" s="104"/>
      <c r="AS3130" s="104"/>
      <c r="AT3130" s="104"/>
      <c r="AU3130" s="104"/>
      <c r="AV3130" s="104"/>
    </row>
    <row r="3131" spans="3:48" x14ac:dyDescent="0.35">
      <c r="C3131" s="176"/>
      <c r="D3131" s="176"/>
      <c r="E3131" s="176"/>
      <c r="F3131" s="176"/>
      <c r="G3131" s="175"/>
      <c r="H3131" s="175"/>
      <c r="I3131" s="175"/>
      <c r="J3131" s="175"/>
      <c r="L3131" s="175"/>
      <c r="T3131" s="176"/>
      <c r="U3131" s="176"/>
      <c r="V3131" s="176"/>
      <c r="W3131" s="176"/>
      <c r="X3131" s="175"/>
      <c r="Y3131" s="175"/>
      <c r="Z3131" s="175"/>
      <c r="AA3131" s="175"/>
      <c r="AC3131" s="175"/>
      <c r="AL3131" s="106"/>
      <c r="AM3131" s="104"/>
      <c r="AN3131" s="104"/>
      <c r="AO3131" s="104"/>
      <c r="AP3131" s="104"/>
      <c r="AQ3131" s="104"/>
      <c r="AR3131" s="104"/>
      <c r="AS3131" s="104"/>
      <c r="AT3131" s="104"/>
      <c r="AU3131" s="104"/>
      <c r="AV3131" s="104"/>
    </row>
    <row r="3132" spans="3:48" x14ac:dyDescent="0.35">
      <c r="C3132" s="176"/>
      <c r="D3132" s="176"/>
      <c r="E3132" s="176"/>
      <c r="F3132" s="176"/>
      <c r="G3132" s="175"/>
      <c r="H3132" s="175"/>
      <c r="I3132" s="175"/>
      <c r="J3132" s="175"/>
      <c r="L3132" s="175"/>
      <c r="T3132" s="176"/>
      <c r="U3132" s="176"/>
      <c r="V3132" s="176"/>
      <c r="W3132" s="176"/>
      <c r="X3132" s="175"/>
      <c r="Y3132" s="175"/>
      <c r="Z3132" s="175"/>
      <c r="AA3132" s="175"/>
      <c r="AC3132" s="175"/>
      <c r="AL3132" s="106"/>
      <c r="AM3132" s="104"/>
      <c r="AN3132" s="104"/>
      <c r="AO3132" s="104"/>
      <c r="AP3132" s="104"/>
      <c r="AQ3132" s="104"/>
      <c r="AR3132" s="104"/>
      <c r="AS3132" s="104"/>
      <c r="AT3132" s="104"/>
      <c r="AU3132" s="104"/>
      <c r="AV3132" s="104"/>
    </row>
    <row r="3133" spans="3:48" x14ac:dyDescent="0.35">
      <c r="C3133" s="176"/>
      <c r="D3133" s="176"/>
      <c r="E3133" s="176"/>
      <c r="F3133" s="176"/>
      <c r="G3133" s="175"/>
      <c r="H3133" s="175"/>
      <c r="I3133" s="175"/>
      <c r="J3133" s="175"/>
      <c r="L3133" s="175"/>
      <c r="T3133" s="176"/>
      <c r="U3133" s="176"/>
      <c r="V3133" s="176"/>
      <c r="W3133" s="176"/>
      <c r="X3133" s="175"/>
      <c r="Y3133" s="175"/>
      <c r="Z3133" s="175"/>
      <c r="AA3133" s="175"/>
      <c r="AC3133" s="175"/>
      <c r="AL3133" s="106"/>
      <c r="AM3133" s="104"/>
      <c r="AN3133" s="104"/>
      <c r="AO3133" s="104"/>
      <c r="AP3133" s="104"/>
      <c r="AQ3133" s="104"/>
      <c r="AR3133" s="104"/>
      <c r="AS3133" s="104"/>
      <c r="AT3133" s="104"/>
      <c r="AU3133" s="104"/>
      <c r="AV3133" s="104"/>
    </row>
    <row r="3134" spans="3:48" x14ac:dyDescent="0.35">
      <c r="C3134" s="176"/>
      <c r="D3134" s="176"/>
      <c r="E3134" s="176"/>
      <c r="F3134" s="176"/>
      <c r="G3134" s="175"/>
      <c r="H3134" s="175"/>
      <c r="I3134" s="175"/>
      <c r="J3134" s="175"/>
      <c r="L3134" s="175"/>
      <c r="T3134" s="176"/>
      <c r="U3134" s="176"/>
      <c r="V3134" s="176"/>
      <c r="W3134" s="176"/>
      <c r="X3134" s="175"/>
      <c r="Y3134" s="175"/>
      <c r="Z3134" s="175"/>
      <c r="AA3134" s="175"/>
      <c r="AC3134" s="175"/>
      <c r="AL3134" s="106"/>
      <c r="AM3134" s="104"/>
      <c r="AN3134" s="104"/>
      <c r="AO3134" s="104"/>
      <c r="AP3134" s="104"/>
      <c r="AQ3134" s="104"/>
      <c r="AR3134" s="104"/>
      <c r="AS3134" s="104"/>
      <c r="AT3134" s="104"/>
      <c r="AU3134" s="104"/>
      <c r="AV3134" s="104"/>
    </row>
    <row r="3135" spans="3:48" x14ac:dyDescent="0.35">
      <c r="C3135" s="176"/>
      <c r="D3135" s="176"/>
      <c r="E3135" s="176"/>
      <c r="F3135" s="176"/>
      <c r="G3135" s="175"/>
      <c r="H3135" s="175"/>
      <c r="I3135" s="175"/>
      <c r="J3135" s="175"/>
      <c r="L3135" s="175"/>
      <c r="T3135" s="176"/>
      <c r="U3135" s="176"/>
      <c r="V3135" s="176"/>
      <c r="W3135" s="176"/>
      <c r="X3135" s="175"/>
      <c r="Y3135" s="175"/>
      <c r="Z3135" s="175"/>
      <c r="AA3135" s="175"/>
      <c r="AC3135" s="175"/>
      <c r="AL3135" s="106"/>
      <c r="AM3135" s="104"/>
      <c r="AN3135" s="104"/>
      <c r="AO3135" s="104"/>
      <c r="AP3135" s="104"/>
      <c r="AQ3135" s="104"/>
      <c r="AR3135" s="104"/>
      <c r="AS3135" s="104"/>
      <c r="AT3135" s="104"/>
      <c r="AU3135" s="104"/>
      <c r="AV3135" s="104"/>
    </row>
    <row r="3136" spans="3:48" x14ac:dyDescent="0.35">
      <c r="C3136" s="176"/>
      <c r="D3136" s="176"/>
      <c r="E3136" s="176"/>
      <c r="F3136" s="176"/>
      <c r="G3136" s="175"/>
      <c r="H3136" s="175"/>
      <c r="I3136" s="175"/>
      <c r="J3136" s="175"/>
      <c r="L3136" s="175"/>
      <c r="T3136" s="176"/>
      <c r="U3136" s="176"/>
      <c r="V3136" s="176"/>
      <c r="W3136" s="176"/>
      <c r="X3136" s="175"/>
      <c r="Y3136" s="175"/>
      <c r="Z3136" s="175"/>
      <c r="AA3136" s="175"/>
      <c r="AC3136" s="175"/>
      <c r="AL3136" s="106"/>
      <c r="AM3136" s="104"/>
      <c r="AN3136" s="104"/>
      <c r="AO3136" s="104"/>
      <c r="AP3136" s="104"/>
      <c r="AQ3136" s="104"/>
      <c r="AR3136" s="104"/>
      <c r="AS3136" s="104"/>
      <c r="AT3136" s="104"/>
      <c r="AU3136" s="104"/>
      <c r="AV3136" s="104"/>
    </row>
    <row r="3137" spans="3:48" x14ac:dyDescent="0.35">
      <c r="C3137" s="176"/>
      <c r="D3137" s="176"/>
      <c r="E3137" s="176"/>
      <c r="F3137" s="176"/>
      <c r="G3137" s="175"/>
      <c r="H3137" s="175"/>
      <c r="I3137" s="175"/>
      <c r="J3137" s="175"/>
      <c r="L3137" s="175"/>
      <c r="T3137" s="176"/>
      <c r="U3137" s="176"/>
      <c r="V3137" s="176"/>
      <c r="W3137" s="176"/>
      <c r="X3137" s="175"/>
      <c r="Y3137" s="175"/>
      <c r="Z3137" s="175"/>
      <c r="AA3137" s="175"/>
      <c r="AC3137" s="175"/>
      <c r="AL3137" s="106"/>
      <c r="AM3137" s="104"/>
      <c r="AN3137" s="104"/>
      <c r="AO3137" s="104"/>
      <c r="AP3137" s="104"/>
      <c r="AQ3137" s="104"/>
      <c r="AR3137" s="104"/>
      <c r="AS3137" s="104"/>
      <c r="AT3137" s="104"/>
      <c r="AU3137" s="104"/>
      <c r="AV3137" s="104"/>
    </row>
    <row r="3138" spans="3:48" x14ac:dyDescent="0.35">
      <c r="C3138" s="176"/>
      <c r="D3138" s="176"/>
      <c r="E3138" s="176"/>
      <c r="F3138" s="176"/>
      <c r="G3138" s="175"/>
      <c r="H3138" s="175"/>
      <c r="I3138" s="175"/>
      <c r="J3138" s="175"/>
      <c r="L3138" s="175"/>
      <c r="T3138" s="176"/>
      <c r="U3138" s="176"/>
      <c r="V3138" s="176"/>
      <c r="W3138" s="176"/>
      <c r="X3138" s="175"/>
      <c r="Y3138" s="175"/>
      <c r="Z3138" s="175"/>
      <c r="AA3138" s="175"/>
      <c r="AC3138" s="175"/>
      <c r="AL3138" s="106"/>
      <c r="AM3138" s="104"/>
      <c r="AN3138" s="104"/>
      <c r="AO3138" s="104"/>
      <c r="AP3138" s="104"/>
      <c r="AQ3138" s="104"/>
      <c r="AR3138" s="104"/>
      <c r="AS3138" s="104"/>
      <c r="AT3138" s="104"/>
      <c r="AU3138" s="104"/>
      <c r="AV3138" s="104"/>
    </row>
    <row r="3139" spans="3:48" x14ac:dyDescent="0.35">
      <c r="C3139" s="176"/>
      <c r="D3139" s="176"/>
      <c r="E3139" s="176"/>
      <c r="F3139" s="176"/>
      <c r="G3139" s="175"/>
      <c r="H3139" s="175"/>
      <c r="I3139" s="175"/>
      <c r="J3139" s="175"/>
      <c r="L3139" s="175"/>
      <c r="T3139" s="176"/>
      <c r="U3139" s="176"/>
      <c r="V3139" s="176"/>
      <c r="W3139" s="176"/>
      <c r="X3139" s="175"/>
      <c r="Y3139" s="175"/>
      <c r="Z3139" s="175"/>
      <c r="AA3139" s="175"/>
      <c r="AC3139" s="175"/>
      <c r="AL3139" s="106"/>
      <c r="AM3139" s="104"/>
      <c r="AN3139" s="104"/>
      <c r="AO3139" s="104"/>
      <c r="AP3139" s="104"/>
      <c r="AQ3139" s="104"/>
      <c r="AR3139" s="104"/>
      <c r="AS3139" s="104"/>
      <c r="AT3139" s="104"/>
      <c r="AU3139" s="104"/>
      <c r="AV3139" s="104"/>
    </row>
    <row r="3140" spans="3:48" x14ac:dyDescent="0.35">
      <c r="C3140" s="176"/>
      <c r="D3140" s="176"/>
      <c r="E3140" s="176"/>
      <c r="F3140" s="176"/>
      <c r="G3140" s="175"/>
      <c r="H3140" s="175"/>
      <c r="I3140" s="175"/>
      <c r="J3140" s="175"/>
      <c r="L3140" s="175"/>
      <c r="T3140" s="176"/>
      <c r="U3140" s="176"/>
      <c r="V3140" s="176"/>
      <c r="W3140" s="176"/>
      <c r="X3140" s="175"/>
      <c r="Y3140" s="175"/>
      <c r="Z3140" s="175"/>
      <c r="AA3140" s="175"/>
      <c r="AC3140" s="175"/>
      <c r="AL3140" s="106"/>
      <c r="AM3140" s="104"/>
      <c r="AN3140" s="104"/>
      <c r="AO3140" s="104"/>
      <c r="AP3140" s="104"/>
      <c r="AQ3140" s="104"/>
      <c r="AR3140" s="104"/>
      <c r="AS3140" s="104"/>
      <c r="AT3140" s="104"/>
      <c r="AU3140" s="104"/>
      <c r="AV3140" s="104"/>
    </row>
    <row r="3141" spans="3:48" x14ac:dyDescent="0.35">
      <c r="C3141" s="176"/>
      <c r="D3141" s="176"/>
      <c r="E3141" s="176"/>
      <c r="F3141" s="176"/>
      <c r="G3141" s="175"/>
      <c r="H3141" s="175"/>
      <c r="I3141" s="175"/>
      <c r="J3141" s="175"/>
      <c r="L3141" s="175"/>
      <c r="T3141" s="176"/>
      <c r="U3141" s="176"/>
      <c r="V3141" s="176"/>
      <c r="W3141" s="176"/>
      <c r="X3141" s="175"/>
      <c r="Y3141" s="175"/>
      <c r="Z3141" s="175"/>
      <c r="AA3141" s="175"/>
      <c r="AC3141" s="175"/>
      <c r="AL3141" s="106"/>
      <c r="AM3141" s="104"/>
      <c r="AN3141" s="104"/>
      <c r="AO3141" s="104"/>
      <c r="AP3141" s="104"/>
      <c r="AQ3141" s="104"/>
      <c r="AR3141" s="104"/>
      <c r="AS3141" s="104"/>
      <c r="AT3141" s="104"/>
      <c r="AU3141" s="104"/>
      <c r="AV3141" s="104"/>
    </row>
    <row r="3142" spans="3:48" x14ac:dyDescent="0.35">
      <c r="C3142" s="176"/>
      <c r="D3142" s="176"/>
      <c r="E3142" s="176"/>
      <c r="F3142" s="176"/>
      <c r="G3142" s="175"/>
      <c r="H3142" s="175"/>
      <c r="I3142" s="175"/>
      <c r="J3142" s="175"/>
      <c r="L3142" s="175"/>
      <c r="T3142" s="176"/>
      <c r="U3142" s="176"/>
      <c r="V3142" s="176"/>
      <c r="W3142" s="176"/>
      <c r="X3142" s="175"/>
      <c r="Y3142" s="175"/>
      <c r="Z3142" s="175"/>
      <c r="AA3142" s="175"/>
      <c r="AC3142" s="175"/>
      <c r="AL3142" s="106"/>
      <c r="AM3142" s="104"/>
      <c r="AN3142" s="104"/>
      <c r="AO3142" s="104"/>
      <c r="AP3142" s="104"/>
      <c r="AQ3142" s="104"/>
      <c r="AR3142" s="104"/>
      <c r="AS3142" s="104"/>
      <c r="AT3142" s="104"/>
      <c r="AU3142" s="104"/>
      <c r="AV3142" s="104"/>
    </row>
    <row r="3143" spans="3:48" x14ac:dyDescent="0.35">
      <c r="C3143" s="176"/>
      <c r="D3143" s="176"/>
      <c r="E3143" s="176"/>
      <c r="F3143" s="176"/>
      <c r="G3143" s="175"/>
      <c r="H3143" s="175"/>
      <c r="I3143" s="175"/>
      <c r="J3143" s="175"/>
      <c r="L3143" s="175"/>
      <c r="T3143" s="176"/>
      <c r="U3143" s="176"/>
      <c r="V3143" s="176"/>
      <c r="W3143" s="176"/>
      <c r="X3143" s="175"/>
      <c r="Y3143" s="175"/>
      <c r="Z3143" s="175"/>
      <c r="AA3143" s="175"/>
      <c r="AC3143" s="175"/>
      <c r="AL3143" s="106"/>
      <c r="AM3143" s="104"/>
      <c r="AN3143" s="104"/>
      <c r="AO3143" s="104"/>
      <c r="AP3143" s="104"/>
      <c r="AQ3143" s="104"/>
      <c r="AR3143" s="104"/>
      <c r="AS3143" s="104"/>
      <c r="AT3143" s="104"/>
      <c r="AU3143" s="104"/>
      <c r="AV3143" s="104"/>
    </row>
    <row r="3144" spans="3:48" x14ac:dyDescent="0.35">
      <c r="C3144" s="176"/>
      <c r="D3144" s="176"/>
      <c r="E3144" s="176"/>
      <c r="F3144" s="176"/>
      <c r="G3144" s="175"/>
      <c r="H3144" s="175"/>
      <c r="I3144" s="175"/>
      <c r="J3144" s="175"/>
      <c r="L3144" s="175"/>
      <c r="T3144" s="176"/>
      <c r="U3144" s="176"/>
      <c r="V3144" s="176"/>
      <c r="W3144" s="176"/>
      <c r="X3144" s="175"/>
      <c r="Y3144" s="175"/>
      <c r="Z3144" s="175"/>
      <c r="AA3144" s="175"/>
      <c r="AC3144" s="175"/>
      <c r="AL3144" s="106"/>
      <c r="AM3144" s="104"/>
      <c r="AN3144" s="104"/>
      <c r="AO3144" s="104"/>
      <c r="AP3144" s="104"/>
      <c r="AQ3144" s="104"/>
      <c r="AR3144" s="104"/>
      <c r="AS3144" s="104"/>
      <c r="AT3144" s="104"/>
      <c r="AU3144" s="104"/>
      <c r="AV3144" s="104"/>
    </row>
    <row r="3145" spans="3:48" x14ac:dyDescent="0.35">
      <c r="C3145" s="176"/>
      <c r="D3145" s="176"/>
      <c r="E3145" s="176"/>
      <c r="F3145" s="176"/>
      <c r="G3145" s="175"/>
      <c r="H3145" s="175"/>
      <c r="I3145" s="175"/>
      <c r="J3145" s="175"/>
      <c r="L3145" s="175"/>
      <c r="T3145" s="176"/>
      <c r="U3145" s="176"/>
      <c r="V3145" s="176"/>
      <c r="W3145" s="176"/>
      <c r="X3145" s="175"/>
      <c r="Y3145" s="175"/>
      <c r="Z3145" s="175"/>
      <c r="AA3145" s="175"/>
      <c r="AC3145" s="175"/>
      <c r="AL3145" s="106"/>
      <c r="AM3145" s="104"/>
      <c r="AN3145" s="104"/>
      <c r="AO3145" s="104"/>
      <c r="AP3145" s="104"/>
      <c r="AQ3145" s="104"/>
      <c r="AR3145" s="104"/>
      <c r="AS3145" s="104"/>
      <c r="AT3145" s="104"/>
      <c r="AU3145" s="104"/>
      <c r="AV3145" s="104"/>
    </row>
    <row r="3146" spans="3:48" x14ac:dyDescent="0.35">
      <c r="C3146" s="176"/>
      <c r="D3146" s="176"/>
      <c r="E3146" s="176"/>
      <c r="F3146" s="176"/>
      <c r="G3146" s="175"/>
      <c r="H3146" s="175"/>
      <c r="I3146" s="175"/>
      <c r="J3146" s="175"/>
      <c r="L3146" s="175"/>
      <c r="T3146" s="176"/>
      <c r="U3146" s="176"/>
      <c r="V3146" s="176"/>
      <c r="W3146" s="176"/>
      <c r="X3146" s="175"/>
      <c r="Y3146" s="175"/>
      <c r="Z3146" s="175"/>
      <c r="AA3146" s="175"/>
      <c r="AC3146" s="175"/>
      <c r="AL3146" s="106"/>
      <c r="AM3146" s="104"/>
      <c r="AN3146" s="104"/>
      <c r="AO3146" s="104"/>
      <c r="AP3146" s="104"/>
      <c r="AQ3146" s="104"/>
      <c r="AR3146" s="104"/>
      <c r="AS3146" s="104"/>
      <c r="AT3146" s="104"/>
      <c r="AU3146" s="104"/>
      <c r="AV3146" s="104"/>
    </row>
    <row r="3147" spans="3:48" x14ac:dyDescent="0.35">
      <c r="C3147" s="176"/>
      <c r="D3147" s="176"/>
      <c r="E3147" s="176"/>
      <c r="F3147" s="176"/>
      <c r="G3147" s="175"/>
      <c r="H3147" s="175"/>
      <c r="I3147" s="175"/>
      <c r="J3147" s="175"/>
      <c r="L3147" s="175"/>
      <c r="T3147" s="176"/>
      <c r="U3147" s="176"/>
      <c r="V3147" s="176"/>
      <c r="W3147" s="176"/>
      <c r="X3147" s="175"/>
      <c r="Y3147" s="175"/>
      <c r="Z3147" s="175"/>
      <c r="AA3147" s="175"/>
      <c r="AC3147" s="175"/>
      <c r="AL3147" s="106"/>
      <c r="AM3147" s="104"/>
      <c r="AN3147" s="104"/>
      <c r="AO3147" s="104"/>
      <c r="AP3147" s="104"/>
      <c r="AQ3147" s="104"/>
      <c r="AR3147" s="104"/>
      <c r="AS3147" s="104"/>
      <c r="AT3147" s="104"/>
      <c r="AU3147" s="104"/>
      <c r="AV3147" s="104"/>
    </row>
    <row r="3148" spans="3:48" x14ac:dyDescent="0.35">
      <c r="C3148" s="176"/>
      <c r="D3148" s="176"/>
      <c r="E3148" s="176"/>
      <c r="F3148" s="176"/>
      <c r="G3148" s="175"/>
      <c r="H3148" s="175"/>
      <c r="I3148" s="175"/>
      <c r="J3148" s="175"/>
      <c r="L3148" s="175"/>
      <c r="T3148" s="176"/>
      <c r="U3148" s="176"/>
      <c r="V3148" s="176"/>
      <c r="W3148" s="176"/>
      <c r="X3148" s="175"/>
      <c r="Y3148" s="175"/>
      <c r="Z3148" s="175"/>
      <c r="AA3148" s="175"/>
      <c r="AC3148" s="175"/>
      <c r="AL3148" s="106"/>
      <c r="AM3148" s="104"/>
      <c r="AN3148" s="104"/>
      <c r="AO3148" s="104"/>
      <c r="AP3148" s="104"/>
      <c r="AQ3148" s="104"/>
      <c r="AR3148" s="104"/>
      <c r="AS3148" s="104"/>
      <c r="AT3148" s="104"/>
      <c r="AU3148" s="104"/>
      <c r="AV3148" s="104"/>
    </row>
    <row r="3149" spans="3:48" x14ac:dyDescent="0.35">
      <c r="C3149" s="176"/>
      <c r="D3149" s="176"/>
      <c r="E3149" s="176"/>
      <c r="F3149" s="176"/>
      <c r="G3149" s="175"/>
      <c r="H3149" s="175"/>
      <c r="I3149" s="175"/>
      <c r="J3149" s="175"/>
      <c r="L3149" s="175"/>
      <c r="T3149" s="176"/>
      <c r="U3149" s="176"/>
      <c r="V3149" s="176"/>
      <c r="W3149" s="176"/>
      <c r="X3149" s="175"/>
      <c r="Y3149" s="175"/>
      <c r="Z3149" s="175"/>
      <c r="AA3149" s="175"/>
      <c r="AC3149" s="175"/>
      <c r="AL3149" s="106"/>
      <c r="AM3149" s="104"/>
      <c r="AN3149" s="104"/>
      <c r="AO3149" s="104"/>
      <c r="AP3149" s="104"/>
      <c r="AQ3149" s="104"/>
      <c r="AR3149" s="104"/>
      <c r="AS3149" s="104"/>
      <c r="AT3149" s="104"/>
      <c r="AU3149" s="104"/>
      <c r="AV3149" s="104"/>
    </row>
    <row r="3150" spans="3:48" x14ac:dyDescent="0.35">
      <c r="C3150" s="176"/>
      <c r="D3150" s="176"/>
      <c r="E3150" s="176"/>
      <c r="F3150" s="176"/>
      <c r="G3150" s="175"/>
      <c r="H3150" s="175"/>
      <c r="I3150" s="175"/>
      <c r="J3150" s="175"/>
      <c r="L3150" s="175"/>
      <c r="T3150" s="176"/>
      <c r="U3150" s="176"/>
      <c r="V3150" s="176"/>
      <c r="W3150" s="176"/>
      <c r="X3150" s="175"/>
      <c r="Y3150" s="175"/>
      <c r="Z3150" s="175"/>
      <c r="AA3150" s="175"/>
      <c r="AC3150" s="175"/>
      <c r="AL3150" s="106"/>
      <c r="AM3150" s="104"/>
      <c r="AN3150" s="104"/>
      <c r="AO3150" s="104"/>
      <c r="AP3150" s="104"/>
      <c r="AQ3150" s="104"/>
      <c r="AR3150" s="104"/>
      <c r="AS3150" s="104"/>
      <c r="AT3150" s="104"/>
      <c r="AU3150" s="104"/>
      <c r="AV3150" s="104"/>
    </row>
    <row r="3151" spans="3:48" x14ac:dyDescent="0.35">
      <c r="C3151" s="176"/>
      <c r="D3151" s="176"/>
      <c r="E3151" s="176"/>
      <c r="F3151" s="176"/>
      <c r="G3151" s="175"/>
      <c r="H3151" s="175"/>
      <c r="I3151" s="175"/>
      <c r="J3151" s="175"/>
      <c r="L3151" s="175"/>
      <c r="T3151" s="176"/>
      <c r="U3151" s="176"/>
      <c r="V3151" s="176"/>
      <c r="W3151" s="176"/>
      <c r="X3151" s="175"/>
      <c r="Y3151" s="175"/>
      <c r="Z3151" s="175"/>
      <c r="AA3151" s="175"/>
      <c r="AC3151" s="175"/>
      <c r="AL3151" s="106"/>
      <c r="AM3151" s="104"/>
      <c r="AN3151" s="104"/>
      <c r="AO3151" s="104"/>
      <c r="AP3151" s="104"/>
      <c r="AQ3151" s="104"/>
      <c r="AR3151" s="104"/>
      <c r="AS3151" s="104"/>
      <c r="AT3151" s="104"/>
      <c r="AU3151" s="104"/>
      <c r="AV3151" s="104"/>
    </row>
    <row r="3152" spans="3:48" x14ac:dyDescent="0.35">
      <c r="C3152" s="176"/>
      <c r="D3152" s="176"/>
      <c r="E3152" s="176"/>
      <c r="F3152" s="176"/>
      <c r="G3152" s="175"/>
      <c r="H3152" s="175"/>
      <c r="I3152" s="175"/>
      <c r="J3152" s="175"/>
      <c r="L3152" s="175"/>
      <c r="T3152" s="176"/>
      <c r="U3152" s="176"/>
      <c r="V3152" s="176"/>
      <c r="W3152" s="176"/>
      <c r="X3152" s="175"/>
      <c r="Y3152" s="175"/>
      <c r="Z3152" s="175"/>
      <c r="AA3152" s="175"/>
      <c r="AC3152" s="175"/>
      <c r="AL3152" s="106"/>
      <c r="AM3152" s="104"/>
      <c r="AN3152" s="104"/>
      <c r="AO3152" s="104"/>
      <c r="AP3152" s="104"/>
      <c r="AQ3152" s="104"/>
      <c r="AR3152" s="104"/>
      <c r="AS3152" s="104"/>
      <c r="AT3152" s="104"/>
      <c r="AU3152" s="104"/>
      <c r="AV3152" s="104"/>
    </row>
    <row r="3153" spans="3:48" x14ac:dyDescent="0.35">
      <c r="C3153" s="176"/>
      <c r="D3153" s="176"/>
      <c r="E3153" s="176"/>
      <c r="F3153" s="176"/>
      <c r="G3153" s="175"/>
      <c r="H3153" s="175"/>
      <c r="I3153" s="175"/>
      <c r="J3153" s="175"/>
      <c r="L3153" s="175"/>
      <c r="T3153" s="176"/>
      <c r="U3153" s="176"/>
      <c r="V3153" s="176"/>
      <c r="W3153" s="176"/>
      <c r="X3153" s="175"/>
      <c r="Y3153" s="175"/>
      <c r="Z3153" s="175"/>
      <c r="AA3153" s="175"/>
      <c r="AC3153" s="175"/>
      <c r="AL3153" s="106"/>
      <c r="AM3153" s="104"/>
      <c r="AN3153" s="104"/>
      <c r="AO3153" s="104"/>
      <c r="AP3153" s="104"/>
      <c r="AQ3153" s="104"/>
      <c r="AR3153" s="104"/>
      <c r="AS3153" s="104"/>
      <c r="AT3153" s="104"/>
      <c r="AU3153" s="104"/>
      <c r="AV3153" s="104"/>
    </row>
    <row r="3154" spans="3:48" x14ac:dyDescent="0.35">
      <c r="C3154" s="176"/>
      <c r="D3154" s="176"/>
      <c r="E3154" s="176"/>
      <c r="F3154" s="176"/>
      <c r="G3154" s="175"/>
      <c r="H3154" s="175"/>
      <c r="I3154" s="175"/>
      <c r="J3154" s="175"/>
      <c r="L3154" s="175"/>
      <c r="T3154" s="176"/>
      <c r="U3154" s="176"/>
      <c r="V3154" s="176"/>
      <c r="W3154" s="176"/>
      <c r="X3154" s="175"/>
      <c r="Y3154" s="175"/>
      <c r="Z3154" s="175"/>
      <c r="AA3154" s="175"/>
      <c r="AC3154" s="175"/>
      <c r="AL3154" s="106"/>
      <c r="AM3154" s="104"/>
      <c r="AN3154" s="104"/>
      <c r="AO3154" s="104"/>
      <c r="AP3154" s="104"/>
      <c r="AQ3154" s="104"/>
      <c r="AR3154" s="104"/>
      <c r="AS3154" s="104"/>
      <c r="AT3154" s="104"/>
      <c r="AU3154" s="104"/>
      <c r="AV3154" s="104"/>
    </row>
    <row r="3155" spans="3:48" x14ac:dyDescent="0.35">
      <c r="C3155" s="176"/>
      <c r="D3155" s="176"/>
      <c r="E3155" s="176"/>
      <c r="F3155" s="176"/>
      <c r="G3155" s="175"/>
      <c r="H3155" s="175"/>
      <c r="I3155" s="175"/>
      <c r="J3155" s="175"/>
      <c r="L3155" s="175"/>
      <c r="T3155" s="176"/>
      <c r="U3155" s="176"/>
      <c r="V3155" s="176"/>
      <c r="W3155" s="176"/>
      <c r="X3155" s="175"/>
      <c r="Y3155" s="175"/>
      <c r="Z3155" s="175"/>
      <c r="AA3155" s="175"/>
      <c r="AC3155" s="175"/>
      <c r="AL3155" s="106"/>
      <c r="AM3155" s="104"/>
      <c r="AN3155" s="104"/>
      <c r="AO3155" s="104"/>
      <c r="AP3155" s="104"/>
      <c r="AQ3155" s="104"/>
      <c r="AR3155" s="104"/>
      <c r="AS3155" s="104"/>
      <c r="AT3155" s="104"/>
      <c r="AU3155" s="104"/>
      <c r="AV3155" s="104"/>
    </row>
    <row r="3156" spans="3:48" x14ac:dyDescent="0.35">
      <c r="C3156" s="176"/>
      <c r="D3156" s="176"/>
      <c r="E3156" s="176"/>
      <c r="F3156" s="176"/>
      <c r="G3156" s="175"/>
      <c r="H3156" s="175"/>
      <c r="I3156" s="175"/>
      <c r="J3156" s="175"/>
      <c r="L3156" s="175"/>
      <c r="T3156" s="176"/>
      <c r="U3156" s="176"/>
      <c r="V3156" s="176"/>
      <c r="W3156" s="176"/>
      <c r="X3156" s="175"/>
      <c r="Y3156" s="175"/>
      <c r="Z3156" s="175"/>
      <c r="AA3156" s="175"/>
      <c r="AC3156" s="175"/>
      <c r="AL3156" s="106"/>
      <c r="AM3156" s="104"/>
      <c r="AN3156" s="104"/>
      <c r="AO3156" s="104"/>
      <c r="AP3156" s="104"/>
      <c r="AQ3156" s="104"/>
      <c r="AR3156" s="104"/>
      <c r="AS3156" s="104"/>
      <c r="AT3156" s="104"/>
      <c r="AU3156" s="104"/>
      <c r="AV3156" s="104"/>
    </row>
    <row r="3157" spans="3:48" x14ac:dyDescent="0.35">
      <c r="C3157" s="176"/>
      <c r="D3157" s="176"/>
      <c r="E3157" s="176"/>
      <c r="F3157" s="176"/>
      <c r="G3157" s="175"/>
      <c r="H3157" s="175"/>
      <c r="I3157" s="175"/>
      <c r="J3157" s="175"/>
      <c r="L3157" s="175"/>
      <c r="T3157" s="176"/>
      <c r="U3157" s="176"/>
      <c r="V3157" s="176"/>
      <c r="W3157" s="176"/>
      <c r="X3157" s="175"/>
      <c r="Y3157" s="175"/>
      <c r="Z3157" s="175"/>
      <c r="AA3157" s="175"/>
      <c r="AC3157" s="175"/>
      <c r="AL3157" s="106"/>
      <c r="AM3157" s="104"/>
      <c r="AN3157" s="104"/>
      <c r="AO3157" s="104"/>
      <c r="AP3157" s="104"/>
      <c r="AQ3157" s="104"/>
      <c r="AR3157" s="104"/>
      <c r="AS3157" s="104"/>
      <c r="AT3157" s="104"/>
      <c r="AU3157" s="104"/>
      <c r="AV3157" s="104"/>
    </row>
    <row r="3158" spans="3:48" x14ac:dyDescent="0.35">
      <c r="C3158" s="176"/>
      <c r="D3158" s="176"/>
      <c r="E3158" s="176"/>
      <c r="F3158" s="176"/>
      <c r="G3158" s="175"/>
      <c r="H3158" s="175"/>
      <c r="I3158" s="175"/>
      <c r="J3158" s="175"/>
      <c r="L3158" s="175"/>
      <c r="T3158" s="176"/>
      <c r="U3158" s="176"/>
      <c r="V3158" s="176"/>
      <c r="W3158" s="176"/>
      <c r="X3158" s="175"/>
      <c r="Y3158" s="175"/>
      <c r="Z3158" s="175"/>
      <c r="AA3158" s="175"/>
      <c r="AC3158" s="175"/>
      <c r="AL3158" s="106"/>
      <c r="AM3158" s="104"/>
      <c r="AN3158" s="104"/>
      <c r="AO3158" s="104"/>
      <c r="AP3158" s="104"/>
      <c r="AQ3158" s="104"/>
      <c r="AR3158" s="104"/>
      <c r="AS3158" s="104"/>
      <c r="AT3158" s="104"/>
      <c r="AU3158" s="104"/>
      <c r="AV3158" s="104"/>
    </row>
    <row r="3159" spans="3:48" x14ac:dyDescent="0.35">
      <c r="C3159" s="176"/>
      <c r="D3159" s="176"/>
      <c r="E3159" s="176"/>
      <c r="F3159" s="176"/>
      <c r="G3159" s="175"/>
      <c r="H3159" s="175"/>
      <c r="I3159" s="175"/>
      <c r="J3159" s="175"/>
      <c r="L3159" s="175"/>
      <c r="T3159" s="176"/>
      <c r="U3159" s="176"/>
      <c r="V3159" s="176"/>
      <c r="W3159" s="176"/>
      <c r="X3159" s="175"/>
      <c r="Y3159" s="175"/>
      <c r="Z3159" s="175"/>
      <c r="AA3159" s="175"/>
      <c r="AC3159" s="175"/>
      <c r="AL3159" s="106"/>
      <c r="AM3159" s="104"/>
      <c r="AN3159" s="104"/>
      <c r="AO3159" s="104"/>
      <c r="AP3159" s="104"/>
      <c r="AQ3159" s="104"/>
      <c r="AR3159" s="104"/>
      <c r="AS3159" s="104"/>
      <c r="AT3159" s="104"/>
      <c r="AU3159" s="104"/>
      <c r="AV3159" s="104"/>
    </row>
    <row r="3160" spans="3:48" x14ac:dyDescent="0.35">
      <c r="C3160" s="176"/>
      <c r="D3160" s="176"/>
      <c r="E3160" s="176"/>
      <c r="F3160" s="176"/>
      <c r="G3160" s="175"/>
      <c r="H3160" s="175"/>
      <c r="I3160" s="175"/>
      <c r="J3160" s="175"/>
      <c r="L3160" s="175"/>
      <c r="T3160" s="176"/>
      <c r="U3160" s="176"/>
      <c r="V3160" s="176"/>
      <c r="W3160" s="176"/>
      <c r="X3160" s="175"/>
      <c r="Y3160" s="175"/>
      <c r="Z3160" s="175"/>
      <c r="AA3160" s="175"/>
      <c r="AC3160" s="175"/>
      <c r="AL3160" s="106"/>
      <c r="AM3160" s="104"/>
      <c r="AN3160" s="104"/>
      <c r="AO3160" s="104"/>
      <c r="AP3160" s="104"/>
      <c r="AQ3160" s="104"/>
      <c r="AR3160" s="104"/>
      <c r="AS3160" s="104"/>
      <c r="AT3160" s="104"/>
      <c r="AU3160" s="104"/>
      <c r="AV3160" s="104"/>
    </row>
    <row r="3161" spans="3:48" x14ac:dyDescent="0.35">
      <c r="C3161" s="176"/>
      <c r="D3161" s="176"/>
      <c r="E3161" s="176"/>
      <c r="F3161" s="176"/>
      <c r="G3161" s="175"/>
      <c r="H3161" s="175"/>
      <c r="I3161" s="175"/>
      <c r="J3161" s="175"/>
      <c r="L3161" s="175"/>
      <c r="T3161" s="176"/>
      <c r="U3161" s="176"/>
      <c r="V3161" s="176"/>
      <c r="W3161" s="176"/>
      <c r="X3161" s="175"/>
      <c r="Y3161" s="175"/>
      <c r="Z3161" s="175"/>
      <c r="AA3161" s="175"/>
      <c r="AC3161" s="175"/>
      <c r="AL3161" s="106"/>
      <c r="AM3161" s="104"/>
      <c r="AN3161" s="104"/>
      <c r="AO3161" s="104"/>
      <c r="AP3161" s="104"/>
      <c r="AQ3161" s="104"/>
      <c r="AR3161" s="104"/>
      <c r="AS3161" s="104"/>
      <c r="AT3161" s="104"/>
      <c r="AU3161" s="104"/>
      <c r="AV3161" s="104"/>
    </row>
    <row r="3162" spans="3:48" x14ac:dyDescent="0.35">
      <c r="C3162" s="176"/>
      <c r="D3162" s="176"/>
      <c r="E3162" s="176"/>
      <c r="F3162" s="176"/>
      <c r="G3162" s="175"/>
      <c r="H3162" s="175"/>
      <c r="I3162" s="175"/>
      <c r="J3162" s="175"/>
      <c r="L3162" s="175"/>
      <c r="T3162" s="176"/>
      <c r="U3162" s="176"/>
      <c r="V3162" s="176"/>
      <c r="W3162" s="176"/>
      <c r="X3162" s="175"/>
      <c r="Y3162" s="175"/>
      <c r="Z3162" s="175"/>
      <c r="AA3162" s="175"/>
      <c r="AC3162" s="175"/>
      <c r="AL3162" s="106"/>
      <c r="AM3162" s="104"/>
      <c r="AN3162" s="104"/>
      <c r="AO3162" s="104"/>
      <c r="AP3162" s="104"/>
      <c r="AQ3162" s="104"/>
      <c r="AR3162" s="104"/>
      <c r="AS3162" s="104"/>
      <c r="AT3162" s="104"/>
      <c r="AU3162" s="104"/>
      <c r="AV3162" s="104"/>
    </row>
    <row r="3163" spans="3:48" x14ac:dyDescent="0.35">
      <c r="C3163" s="176"/>
      <c r="D3163" s="176"/>
      <c r="E3163" s="176"/>
      <c r="F3163" s="176"/>
      <c r="G3163" s="175"/>
      <c r="H3163" s="175"/>
      <c r="I3163" s="175"/>
      <c r="J3163" s="175"/>
      <c r="L3163" s="175"/>
      <c r="T3163" s="176"/>
      <c r="U3163" s="176"/>
      <c r="V3163" s="176"/>
      <c r="W3163" s="176"/>
      <c r="X3163" s="175"/>
      <c r="Y3163" s="175"/>
      <c r="Z3163" s="175"/>
      <c r="AA3163" s="175"/>
      <c r="AC3163" s="175"/>
      <c r="AL3163" s="106"/>
      <c r="AM3163" s="104"/>
      <c r="AN3163" s="104"/>
      <c r="AO3163" s="104"/>
      <c r="AP3163" s="104"/>
      <c r="AQ3163" s="104"/>
      <c r="AR3163" s="104"/>
      <c r="AS3163" s="104"/>
      <c r="AT3163" s="104"/>
      <c r="AU3163" s="104"/>
      <c r="AV3163" s="104"/>
    </row>
    <row r="3164" spans="3:48" x14ac:dyDescent="0.35">
      <c r="C3164" s="176"/>
      <c r="D3164" s="176"/>
      <c r="E3164" s="176"/>
      <c r="F3164" s="176"/>
      <c r="G3164" s="175"/>
      <c r="H3164" s="175"/>
      <c r="I3164" s="175"/>
      <c r="J3164" s="175"/>
      <c r="L3164" s="175"/>
      <c r="T3164" s="176"/>
      <c r="U3164" s="176"/>
      <c r="V3164" s="176"/>
      <c r="W3164" s="176"/>
      <c r="X3164" s="175"/>
      <c r="Y3164" s="175"/>
      <c r="Z3164" s="175"/>
      <c r="AA3164" s="175"/>
      <c r="AC3164" s="175"/>
      <c r="AL3164" s="106"/>
      <c r="AM3164" s="104"/>
      <c r="AN3164" s="104"/>
      <c r="AO3164" s="104"/>
      <c r="AP3164" s="104"/>
      <c r="AQ3164" s="104"/>
      <c r="AR3164" s="104"/>
      <c r="AS3164" s="104"/>
      <c r="AT3164" s="104"/>
      <c r="AU3164" s="104"/>
      <c r="AV3164" s="104"/>
    </row>
    <row r="3165" spans="3:48" x14ac:dyDescent="0.35">
      <c r="C3165" s="176"/>
      <c r="D3165" s="176"/>
      <c r="E3165" s="176"/>
      <c r="F3165" s="176"/>
      <c r="G3165" s="175"/>
      <c r="H3165" s="175"/>
      <c r="I3165" s="175"/>
      <c r="J3165" s="175"/>
      <c r="L3165" s="175"/>
      <c r="T3165" s="176"/>
      <c r="U3165" s="176"/>
      <c r="V3165" s="176"/>
      <c r="W3165" s="176"/>
      <c r="X3165" s="175"/>
      <c r="Y3165" s="175"/>
      <c r="Z3165" s="175"/>
      <c r="AA3165" s="175"/>
      <c r="AC3165" s="175"/>
      <c r="AL3165" s="106"/>
      <c r="AM3165" s="104"/>
      <c r="AN3165" s="104"/>
      <c r="AO3165" s="104"/>
      <c r="AP3165" s="104"/>
      <c r="AQ3165" s="104"/>
      <c r="AR3165" s="104"/>
      <c r="AS3165" s="104"/>
      <c r="AT3165" s="104"/>
      <c r="AU3165" s="104"/>
      <c r="AV3165" s="104"/>
    </row>
    <row r="3166" spans="3:48" x14ac:dyDescent="0.35">
      <c r="C3166" s="176"/>
      <c r="D3166" s="176"/>
      <c r="E3166" s="176"/>
      <c r="F3166" s="176"/>
      <c r="G3166" s="175"/>
      <c r="H3166" s="175"/>
      <c r="I3166" s="175"/>
      <c r="J3166" s="175"/>
      <c r="L3166" s="175"/>
      <c r="T3166" s="176"/>
      <c r="U3166" s="176"/>
      <c r="V3166" s="176"/>
      <c r="W3166" s="176"/>
      <c r="X3166" s="175"/>
      <c r="Y3166" s="175"/>
      <c r="Z3166" s="175"/>
      <c r="AA3166" s="175"/>
      <c r="AC3166" s="175"/>
      <c r="AL3166" s="106"/>
      <c r="AM3166" s="104"/>
      <c r="AN3166" s="104"/>
      <c r="AO3166" s="104"/>
      <c r="AP3166" s="104"/>
      <c r="AQ3166" s="104"/>
      <c r="AR3166" s="104"/>
      <c r="AS3166" s="104"/>
      <c r="AT3166" s="104"/>
      <c r="AU3166" s="104"/>
      <c r="AV3166" s="104"/>
    </row>
    <row r="3167" spans="3:48" x14ac:dyDescent="0.35">
      <c r="C3167" s="176"/>
      <c r="D3167" s="176"/>
      <c r="E3167" s="176"/>
      <c r="F3167" s="176"/>
      <c r="G3167" s="175"/>
      <c r="H3167" s="175"/>
      <c r="I3167" s="175"/>
      <c r="J3167" s="175"/>
      <c r="L3167" s="175"/>
      <c r="T3167" s="176"/>
      <c r="U3167" s="176"/>
      <c r="V3167" s="176"/>
      <c r="W3167" s="176"/>
      <c r="X3167" s="175"/>
      <c r="Y3167" s="175"/>
      <c r="Z3167" s="175"/>
      <c r="AA3167" s="175"/>
      <c r="AC3167" s="175"/>
      <c r="AL3167" s="106"/>
      <c r="AM3167" s="104"/>
      <c r="AN3167" s="104"/>
      <c r="AO3167" s="104"/>
      <c r="AP3167" s="104"/>
      <c r="AQ3167" s="104"/>
      <c r="AR3167" s="104"/>
      <c r="AS3167" s="104"/>
      <c r="AT3167" s="104"/>
      <c r="AU3167" s="104"/>
      <c r="AV3167" s="104"/>
    </row>
    <row r="3168" spans="3:48" x14ac:dyDescent="0.35">
      <c r="C3168" s="176"/>
      <c r="D3168" s="176"/>
      <c r="E3168" s="176"/>
      <c r="F3168" s="176"/>
      <c r="G3168" s="175"/>
      <c r="H3168" s="175"/>
      <c r="I3168" s="175"/>
      <c r="J3168" s="175"/>
      <c r="L3168" s="175"/>
      <c r="T3168" s="176"/>
      <c r="U3168" s="176"/>
      <c r="V3168" s="176"/>
      <c r="W3168" s="176"/>
      <c r="X3168" s="175"/>
      <c r="Y3168" s="175"/>
      <c r="Z3168" s="175"/>
      <c r="AA3168" s="175"/>
      <c r="AC3168" s="175"/>
      <c r="AL3168" s="106"/>
      <c r="AM3168" s="104"/>
      <c r="AN3168" s="104"/>
      <c r="AO3168" s="104"/>
      <c r="AP3168" s="104"/>
      <c r="AQ3168" s="104"/>
      <c r="AR3168" s="104"/>
      <c r="AS3168" s="104"/>
      <c r="AT3168" s="104"/>
      <c r="AU3168" s="104"/>
      <c r="AV3168" s="104"/>
    </row>
    <row r="3169" spans="3:48" x14ac:dyDescent="0.35">
      <c r="C3169" s="176"/>
      <c r="D3169" s="176"/>
      <c r="E3169" s="176"/>
      <c r="F3169" s="176"/>
      <c r="G3169" s="175"/>
      <c r="H3169" s="175"/>
      <c r="I3169" s="175"/>
      <c r="J3169" s="175"/>
      <c r="L3169" s="175"/>
      <c r="T3169" s="176"/>
      <c r="U3169" s="176"/>
      <c r="V3169" s="176"/>
      <c r="W3169" s="176"/>
      <c r="X3169" s="175"/>
      <c r="Y3169" s="175"/>
      <c r="Z3169" s="175"/>
      <c r="AA3169" s="175"/>
      <c r="AC3169" s="175"/>
      <c r="AL3169" s="106"/>
      <c r="AM3169" s="104"/>
      <c r="AN3169" s="104"/>
      <c r="AO3169" s="104"/>
      <c r="AP3169" s="104"/>
      <c r="AQ3169" s="104"/>
      <c r="AR3169" s="104"/>
      <c r="AS3169" s="104"/>
      <c r="AT3169" s="104"/>
      <c r="AU3169" s="104"/>
      <c r="AV3169" s="104"/>
    </row>
    <row r="3170" spans="3:48" x14ac:dyDescent="0.35">
      <c r="C3170" s="176"/>
      <c r="D3170" s="176"/>
      <c r="E3170" s="176"/>
      <c r="F3170" s="176"/>
      <c r="G3170" s="175"/>
      <c r="H3170" s="175"/>
      <c r="I3170" s="175"/>
      <c r="J3170" s="175"/>
      <c r="L3170" s="175"/>
      <c r="T3170" s="176"/>
      <c r="U3170" s="176"/>
      <c r="V3170" s="176"/>
      <c r="W3170" s="176"/>
      <c r="X3170" s="175"/>
      <c r="Y3170" s="175"/>
      <c r="Z3170" s="175"/>
      <c r="AA3170" s="175"/>
      <c r="AC3170" s="175"/>
      <c r="AL3170" s="106"/>
      <c r="AM3170" s="104"/>
      <c r="AN3170" s="104"/>
      <c r="AO3170" s="104"/>
      <c r="AP3170" s="104"/>
      <c r="AQ3170" s="104"/>
      <c r="AR3170" s="104"/>
      <c r="AS3170" s="104"/>
      <c r="AT3170" s="104"/>
      <c r="AU3170" s="104"/>
      <c r="AV3170" s="104"/>
    </row>
    <row r="3171" spans="3:48" x14ac:dyDescent="0.35">
      <c r="C3171" s="176"/>
      <c r="D3171" s="176"/>
      <c r="E3171" s="176"/>
      <c r="F3171" s="176"/>
      <c r="G3171" s="175"/>
      <c r="H3171" s="175"/>
      <c r="I3171" s="175"/>
      <c r="J3171" s="175"/>
      <c r="L3171" s="175"/>
      <c r="T3171" s="176"/>
      <c r="U3171" s="176"/>
      <c r="V3171" s="176"/>
      <c r="W3171" s="176"/>
      <c r="X3171" s="175"/>
      <c r="Y3171" s="175"/>
      <c r="Z3171" s="175"/>
      <c r="AA3171" s="175"/>
      <c r="AC3171" s="175"/>
      <c r="AL3171" s="106"/>
      <c r="AM3171" s="104"/>
      <c r="AN3171" s="104"/>
      <c r="AO3171" s="104"/>
      <c r="AP3171" s="104"/>
      <c r="AQ3171" s="104"/>
      <c r="AR3171" s="104"/>
      <c r="AS3171" s="104"/>
      <c r="AT3171" s="104"/>
      <c r="AU3171" s="104"/>
      <c r="AV3171" s="104"/>
    </row>
    <row r="3172" spans="3:48" x14ac:dyDescent="0.35">
      <c r="C3172" s="176"/>
      <c r="D3172" s="176"/>
      <c r="E3172" s="176"/>
      <c r="F3172" s="176"/>
      <c r="G3172" s="175"/>
      <c r="H3172" s="175"/>
      <c r="I3172" s="175"/>
      <c r="J3172" s="175"/>
      <c r="L3172" s="175"/>
      <c r="T3172" s="176"/>
      <c r="U3172" s="176"/>
      <c r="V3172" s="176"/>
      <c r="W3172" s="176"/>
      <c r="X3172" s="175"/>
      <c r="Y3172" s="175"/>
      <c r="Z3172" s="175"/>
      <c r="AA3172" s="175"/>
      <c r="AC3172" s="175"/>
      <c r="AL3172" s="106"/>
      <c r="AM3172" s="104"/>
      <c r="AN3172" s="104"/>
      <c r="AO3172" s="104"/>
      <c r="AP3172" s="104"/>
      <c r="AQ3172" s="104"/>
      <c r="AR3172" s="104"/>
      <c r="AS3172" s="104"/>
      <c r="AT3172" s="104"/>
      <c r="AU3172" s="104"/>
      <c r="AV3172" s="104"/>
    </row>
    <row r="3173" spans="3:48" x14ac:dyDescent="0.35">
      <c r="C3173" s="176"/>
      <c r="D3173" s="176"/>
      <c r="E3173" s="176"/>
      <c r="F3173" s="176"/>
      <c r="G3173" s="175"/>
      <c r="H3173" s="175"/>
      <c r="I3173" s="175"/>
      <c r="J3173" s="175"/>
      <c r="L3173" s="175"/>
      <c r="T3173" s="176"/>
      <c r="U3173" s="176"/>
      <c r="V3173" s="176"/>
      <c r="W3173" s="176"/>
      <c r="X3173" s="175"/>
      <c r="Y3173" s="175"/>
      <c r="Z3173" s="175"/>
      <c r="AA3173" s="175"/>
      <c r="AC3173" s="175"/>
      <c r="AL3173" s="106"/>
      <c r="AM3173" s="104"/>
      <c r="AN3173" s="104"/>
      <c r="AO3173" s="104"/>
      <c r="AP3173" s="104"/>
      <c r="AQ3173" s="104"/>
      <c r="AR3173" s="104"/>
      <c r="AS3173" s="104"/>
      <c r="AT3173" s="104"/>
      <c r="AU3173" s="104"/>
      <c r="AV3173" s="104"/>
    </row>
    <row r="3174" spans="3:48" x14ac:dyDescent="0.35">
      <c r="C3174" s="176"/>
      <c r="D3174" s="176"/>
      <c r="E3174" s="176"/>
      <c r="F3174" s="176"/>
      <c r="G3174" s="175"/>
      <c r="H3174" s="175"/>
      <c r="I3174" s="175"/>
      <c r="J3174" s="175"/>
      <c r="L3174" s="175"/>
      <c r="T3174" s="176"/>
      <c r="U3174" s="176"/>
      <c r="V3174" s="176"/>
      <c r="W3174" s="176"/>
      <c r="X3174" s="175"/>
      <c r="Y3174" s="175"/>
      <c r="Z3174" s="175"/>
      <c r="AA3174" s="175"/>
      <c r="AC3174" s="175"/>
      <c r="AL3174" s="106"/>
      <c r="AM3174" s="104"/>
      <c r="AN3174" s="104"/>
      <c r="AO3174" s="104"/>
      <c r="AP3174" s="104"/>
      <c r="AQ3174" s="104"/>
      <c r="AR3174" s="104"/>
      <c r="AS3174" s="104"/>
      <c r="AT3174" s="104"/>
      <c r="AU3174" s="104"/>
      <c r="AV3174" s="104"/>
    </row>
    <row r="3175" spans="3:48" x14ac:dyDescent="0.35">
      <c r="C3175" s="176"/>
      <c r="D3175" s="176"/>
      <c r="E3175" s="176"/>
      <c r="F3175" s="176"/>
      <c r="G3175" s="175"/>
      <c r="H3175" s="175"/>
      <c r="I3175" s="175"/>
      <c r="J3175" s="175"/>
      <c r="L3175" s="175"/>
      <c r="T3175" s="176"/>
      <c r="U3175" s="176"/>
      <c r="V3175" s="176"/>
      <c r="W3175" s="176"/>
      <c r="X3175" s="175"/>
      <c r="Y3175" s="175"/>
      <c r="Z3175" s="175"/>
      <c r="AA3175" s="175"/>
      <c r="AC3175" s="175"/>
      <c r="AL3175" s="106"/>
      <c r="AM3175" s="104"/>
      <c r="AN3175" s="104"/>
      <c r="AO3175" s="104"/>
      <c r="AP3175" s="104"/>
      <c r="AQ3175" s="104"/>
      <c r="AR3175" s="104"/>
      <c r="AS3175" s="104"/>
      <c r="AT3175" s="104"/>
      <c r="AU3175" s="104"/>
      <c r="AV3175" s="104"/>
    </row>
    <row r="3176" spans="3:48" x14ac:dyDescent="0.35">
      <c r="C3176" s="176"/>
      <c r="D3176" s="176"/>
      <c r="E3176" s="176"/>
      <c r="F3176" s="176"/>
      <c r="G3176" s="175"/>
      <c r="H3176" s="175"/>
      <c r="I3176" s="175"/>
      <c r="J3176" s="175"/>
      <c r="L3176" s="175"/>
      <c r="T3176" s="176"/>
      <c r="U3176" s="176"/>
      <c r="V3176" s="176"/>
      <c r="W3176" s="176"/>
      <c r="X3176" s="175"/>
      <c r="Y3176" s="175"/>
      <c r="Z3176" s="175"/>
      <c r="AA3176" s="175"/>
      <c r="AC3176" s="175"/>
      <c r="AL3176" s="106"/>
      <c r="AM3176" s="104"/>
      <c r="AN3176" s="104"/>
      <c r="AO3176" s="104"/>
      <c r="AP3176" s="104"/>
      <c r="AQ3176" s="104"/>
      <c r="AR3176" s="104"/>
      <c r="AS3176" s="104"/>
      <c r="AT3176" s="104"/>
      <c r="AU3176" s="104"/>
      <c r="AV3176" s="104"/>
    </row>
    <row r="3177" spans="3:48" x14ac:dyDescent="0.35">
      <c r="C3177" s="176"/>
      <c r="D3177" s="176"/>
      <c r="E3177" s="176"/>
      <c r="F3177" s="176"/>
      <c r="G3177" s="175"/>
      <c r="H3177" s="175"/>
      <c r="I3177" s="175"/>
      <c r="J3177" s="175"/>
      <c r="L3177" s="175"/>
      <c r="T3177" s="176"/>
      <c r="U3177" s="176"/>
      <c r="V3177" s="176"/>
      <c r="W3177" s="176"/>
      <c r="X3177" s="175"/>
      <c r="Y3177" s="175"/>
      <c r="Z3177" s="175"/>
      <c r="AA3177" s="175"/>
      <c r="AC3177" s="175"/>
      <c r="AL3177" s="106"/>
      <c r="AM3177" s="104"/>
      <c r="AN3177" s="104"/>
      <c r="AO3177" s="104"/>
      <c r="AP3177" s="104"/>
      <c r="AQ3177" s="104"/>
      <c r="AR3177" s="104"/>
      <c r="AS3177" s="104"/>
      <c r="AT3177" s="104"/>
      <c r="AU3177" s="104"/>
      <c r="AV3177" s="104"/>
    </row>
    <row r="3178" spans="3:48" x14ac:dyDescent="0.35">
      <c r="C3178" s="176"/>
      <c r="D3178" s="176"/>
      <c r="E3178" s="176"/>
      <c r="F3178" s="176"/>
      <c r="G3178" s="175"/>
      <c r="H3178" s="175"/>
      <c r="I3178" s="175"/>
      <c r="J3178" s="175"/>
      <c r="L3178" s="175"/>
      <c r="T3178" s="176"/>
      <c r="U3178" s="176"/>
      <c r="V3178" s="176"/>
      <c r="W3178" s="176"/>
      <c r="X3178" s="175"/>
      <c r="Y3178" s="175"/>
      <c r="Z3178" s="175"/>
      <c r="AA3178" s="175"/>
      <c r="AC3178" s="175"/>
      <c r="AL3178" s="106"/>
      <c r="AM3178" s="104"/>
      <c r="AN3178" s="104"/>
      <c r="AO3178" s="104"/>
      <c r="AP3178" s="104"/>
      <c r="AQ3178" s="104"/>
      <c r="AR3178" s="104"/>
      <c r="AS3178" s="104"/>
      <c r="AT3178" s="104"/>
      <c r="AU3178" s="104"/>
      <c r="AV3178" s="104"/>
    </row>
    <row r="3179" spans="3:48" x14ac:dyDescent="0.35">
      <c r="C3179" s="176"/>
      <c r="D3179" s="176"/>
      <c r="E3179" s="176"/>
      <c r="F3179" s="176"/>
      <c r="G3179" s="175"/>
      <c r="H3179" s="175"/>
      <c r="I3179" s="175"/>
      <c r="J3179" s="175"/>
      <c r="L3179" s="175"/>
      <c r="T3179" s="176"/>
      <c r="U3179" s="176"/>
      <c r="V3179" s="176"/>
      <c r="W3179" s="176"/>
      <c r="X3179" s="175"/>
      <c r="Y3179" s="175"/>
      <c r="Z3179" s="175"/>
      <c r="AA3179" s="175"/>
      <c r="AC3179" s="175"/>
      <c r="AL3179" s="106"/>
      <c r="AM3179" s="104"/>
      <c r="AN3179" s="104"/>
      <c r="AO3179" s="104"/>
      <c r="AP3179" s="104"/>
      <c r="AQ3179" s="104"/>
      <c r="AR3179" s="104"/>
      <c r="AS3179" s="104"/>
      <c r="AT3179" s="104"/>
      <c r="AU3179" s="104"/>
      <c r="AV3179" s="104"/>
    </row>
    <row r="3180" spans="3:48" x14ac:dyDescent="0.35">
      <c r="C3180" s="176"/>
      <c r="D3180" s="176"/>
      <c r="E3180" s="176"/>
      <c r="F3180" s="176"/>
      <c r="G3180" s="175"/>
      <c r="H3180" s="175"/>
      <c r="I3180" s="175"/>
      <c r="J3180" s="175"/>
      <c r="L3180" s="175"/>
      <c r="T3180" s="176"/>
      <c r="U3180" s="176"/>
      <c r="V3180" s="176"/>
      <c r="W3180" s="176"/>
      <c r="X3180" s="175"/>
      <c r="Y3180" s="175"/>
      <c r="Z3180" s="175"/>
      <c r="AA3180" s="175"/>
      <c r="AC3180" s="175"/>
      <c r="AL3180" s="106"/>
      <c r="AM3180" s="104"/>
      <c r="AN3180" s="104"/>
      <c r="AO3180" s="104"/>
      <c r="AP3180" s="104"/>
      <c r="AQ3180" s="104"/>
      <c r="AR3180" s="104"/>
      <c r="AS3180" s="104"/>
      <c r="AT3180" s="104"/>
      <c r="AU3180" s="104"/>
      <c r="AV3180" s="104"/>
    </row>
    <row r="3181" spans="3:48" x14ac:dyDescent="0.35">
      <c r="C3181" s="176"/>
      <c r="D3181" s="176"/>
      <c r="E3181" s="176"/>
      <c r="F3181" s="176"/>
      <c r="G3181" s="175"/>
      <c r="H3181" s="175"/>
      <c r="I3181" s="175"/>
      <c r="J3181" s="175"/>
      <c r="L3181" s="175"/>
      <c r="T3181" s="176"/>
      <c r="U3181" s="176"/>
      <c r="V3181" s="176"/>
      <c r="W3181" s="176"/>
      <c r="X3181" s="175"/>
      <c r="Y3181" s="175"/>
      <c r="Z3181" s="175"/>
      <c r="AA3181" s="175"/>
      <c r="AC3181" s="175"/>
      <c r="AL3181" s="106"/>
      <c r="AM3181" s="104"/>
      <c r="AN3181" s="104"/>
      <c r="AO3181" s="104"/>
      <c r="AP3181" s="104"/>
      <c r="AQ3181" s="104"/>
      <c r="AR3181" s="104"/>
      <c r="AS3181" s="104"/>
      <c r="AT3181" s="104"/>
      <c r="AU3181" s="104"/>
      <c r="AV3181" s="104"/>
    </row>
    <row r="3182" spans="3:48" x14ac:dyDescent="0.35">
      <c r="C3182" s="176"/>
      <c r="D3182" s="176"/>
      <c r="E3182" s="176"/>
      <c r="F3182" s="176"/>
      <c r="G3182" s="175"/>
      <c r="H3182" s="175"/>
      <c r="I3182" s="175"/>
      <c r="J3182" s="175"/>
      <c r="L3182" s="175"/>
      <c r="T3182" s="176"/>
      <c r="U3182" s="176"/>
      <c r="V3182" s="176"/>
      <c r="W3182" s="176"/>
      <c r="X3182" s="175"/>
      <c r="Y3182" s="175"/>
      <c r="Z3182" s="175"/>
      <c r="AA3182" s="175"/>
      <c r="AC3182" s="175"/>
      <c r="AL3182" s="106"/>
      <c r="AM3182" s="104"/>
      <c r="AN3182" s="104"/>
      <c r="AO3182" s="104"/>
      <c r="AP3182" s="104"/>
      <c r="AQ3182" s="104"/>
      <c r="AR3182" s="104"/>
      <c r="AS3182" s="104"/>
      <c r="AT3182" s="104"/>
      <c r="AU3182" s="104"/>
      <c r="AV3182" s="104"/>
    </row>
    <row r="3183" spans="3:48" x14ac:dyDescent="0.35">
      <c r="C3183" s="176"/>
      <c r="D3183" s="176"/>
      <c r="E3183" s="176"/>
      <c r="F3183" s="176"/>
      <c r="G3183" s="175"/>
      <c r="H3183" s="175"/>
      <c r="I3183" s="175"/>
      <c r="J3183" s="175"/>
      <c r="L3183" s="175"/>
      <c r="T3183" s="176"/>
      <c r="U3183" s="176"/>
      <c r="V3183" s="176"/>
      <c r="W3183" s="176"/>
      <c r="X3183" s="175"/>
      <c r="Y3183" s="175"/>
      <c r="Z3183" s="175"/>
      <c r="AA3183" s="175"/>
      <c r="AC3183" s="175"/>
      <c r="AL3183" s="106"/>
      <c r="AM3183" s="104"/>
      <c r="AN3183" s="104"/>
      <c r="AO3183" s="104"/>
      <c r="AP3183" s="104"/>
      <c r="AQ3183" s="104"/>
      <c r="AR3183" s="104"/>
      <c r="AS3183" s="104"/>
      <c r="AT3183" s="104"/>
      <c r="AU3183" s="104"/>
      <c r="AV3183" s="104"/>
    </row>
    <row r="3184" spans="3:48" x14ac:dyDescent="0.35">
      <c r="C3184" s="176"/>
      <c r="D3184" s="176"/>
      <c r="E3184" s="176"/>
      <c r="F3184" s="176"/>
      <c r="G3184" s="175"/>
      <c r="H3184" s="175"/>
      <c r="I3184" s="175"/>
      <c r="J3184" s="175"/>
      <c r="L3184" s="175"/>
      <c r="T3184" s="176"/>
      <c r="U3184" s="176"/>
      <c r="V3184" s="176"/>
      <c r="W3184" s="176"/>
      <c r="X3184" s="175"/>
      <c r="Y3184" s="175"/>
      <c r="Z3184" s="175"/>
      <c r="AA3184" s="175"/>
      <c r="AC3184" s="175"/>
      <c r="AL3184" s="106"/>
      <c r="AM3184" s="104"/>
      <c r="AN3184" s="104"/>
      <c r="AO3184" s="104"/>
      <c r="AP3184" s="104"/>
      <c r="AQ3184" s="104"/>
      <c r="AR3184" s="104"/>
      <c r="AS3184" s="104"/>
      <c r="AT3184" s="104"/>
      <c r="AU3184" s="104"/>
      <c r="AV3184" s="104"/>
    </row>
    <row r="3185" spans="3:48" x14ac:dyDescent="0.35">
      <c r="C3185" s="176"/>
      <c r="D3185" s="176"/>
      <c r="E3185" s="176"/>
      <c r="F3185" s="176"/>
      <c r="G3185" s="175"/>
      <c r="H3185" s="175"/>
      <c r="I3185" s="175"/>
      <c r="J3185" s="175"/>
      <c r="L3185" s="175"/>
      <c r="T3185" s="176"/>
      <c r="U3185" s="176"/>
      <c r="V3185" s="176"/>
      <c r="W3185" s="176"/>
      <c r="X3185" s="175"/>
      <c r="Y3185" s="175"/>
      <c r="Z3185" s="175"/>
      <c r="AA3185" s="175"/>
      <c r="AC3185" s="175"/>
      <c r="AL3185" s="106"/>
      <c r="AM3185" s="104"/>
      <c r="AN3185" s="104"/>
      <c r="AO3185" s="104"/>
      <c r="AP3185" s="104"/>
      <c r="AQ3185" s="104"/>
      <c r="AR3185" s="104"/>
      <c r="AS3185" s="104"/>
      <c r="AT3185" s="104"/>
      <c r="AU3185" s="104"/>
      <c r="AV3185" s="104"/>
    </row>
    <row r="3186" spans="3:48" x14ac:dyDescent="0.35">
      <c r="C3186" s="176"/>
      <c r="D3186" s="176"/>
      <c r="E3186" s="176"/>
      <c r="F3186" s="176"/>
      <c r="G3186" s="175"/>
      <c r="H3186" s="175"/>
      <c r="I3186" s="175"/>
      <c r="J3186" s="175"/>
      <c r="L3186" s="175"/>
      <c r="T3186" s="176"/>
      <c r="U3186" s="176"/>
      <c r="V3186" s="176"/>
      <c r="W3186" s="176"/>
      <c r="X3186" s="175"/>
      <c r="Y3186" s="175"/>
      <c r="Z3186" s="175"/>
      <c r="AA3186" s="175"/>
      <c r="AC3186" s="175"/>
      <c r="AL3186" s="106"/>
      <c r="AM3186" s="104"/>
      <c r="AN3186" s="104"/>
      <c r="AO3186" s="104"/>
      <c r="AP3186" s="104"/>
      <c r="AQ3186" s="104"/>
      <c r="AR3186" s="104"/>
      <c r="AS3186" s="104"/>
      <c r="AT3186" s="104"/>
      <c r="AU3186" s="104"/>
      <c r="AV3186" s="104"/>
    </row>
    <row r="3187" spans="3:48" x14ac:dyDescent="0.35">
      <c r="C3187" s="176"/>
      <c r="D3187" s="176"/>
      <c r="E3187" s="176"/>
      <c r="F3187" s="176"/>
      <c r="G3187" s="175"/>
      <c r="H3187" s="175"/>
      <c r="I3187" s="175"/>
      <c r="J3187" s="175"/>
      <c r="L3187" s="175"/>
      <c r="T3187" s="176"/>
      <c r="U3187" s="176"/>
      <c r="V3187" s="176"/>
      <c r="W3187" s="176"/>
      <c r="X3187" s="175"/>
      <c r="Y3187" s="175"/>
      <c r="Z3187" s="175"/>
      <c r="AA3187" s="175"/>
      <c r="AC3187" s="175"/>
      <c r="AL3187" s="106"/>
      <c r="AM3187" s="104"/>
      <c r="AN3187" s="104"/>
      <c r="AO3187" s="104"/>
      <c r="AP3187" s="104"/>
      <c r="AQ3187" s="104"/>
      <c r="AR3187" s="104"/>
      <c r="AS3187" s="104"/>
      <c r="AT3187" s="104"/>
      <c r="AU3187" s="104"/>
      <c r="AV3187" s="104"/>
    </row>
    <row r="3188" spans="3:48" x14ac:dyDescent="0.35">
      <c r="C3188" s="176"/>
      <c r="D3188" s="176"/>
      <c r="E3188" s="176"/>
      <c r="F3188" s="176"/>
      <c r="G3188" s="175"/>
      <c r="H3188" s="175"/>
      <c r="I3188" s="175"/>
      <c r="J3188" s="175"/>
      <c r="L3188" s="175"/>
      <c r="T3188" s="176"/>
      <c r="U3188" s="176"/>
      <c r="V3188" s="176"/>
      <c r="W3188" s="176"/>
      <c r="X3188" s="175"/>
      <c r="Y3188" s="175"/>
      <c r="Z3188" s="175"/>
      <c r="AA3188" s="175"/>
      <c r="AC3188" s="175"/>
      <c r="AL3188" s="106"/>
      <c r="AM3188" s="104"/>
      <c r="AN3188" s="104"/>
      <c r="AO3188" s="104"/>
      <c r="AP3188" s="104"/>
      <c r="AQ3188" s="104"/>
      <c r="AR3188" s="104"/>
      <c r="AS3188" s="104"/>
      <c r="AT3188" s="104"/>
      <c r="AU3188" s="104"/>
      <c r="AV3188" s="104"/>
    </row>
    <row r="3189" spans="3:48" x14ac:dyDescent="0.35">
      <c r="C3189" s="176"/>
      <c r="D3189" s="176"/>
      <c r="E3189" s="176"/>
      <c r="F3189" s="176"/>
      <c r="G3189" s="175"/>
      <c r="H3189" s="175"/>
      <c r="I3189" s="175"/>
      <c r="J3189" s="175"/>
      <c r="L3189" s="175"/>
      <c r="T3189" s="176"/>
      <c r="U3189" s="176"/>
      <c r="V3189" s="176"/>
      <c r="W3189" s="176"/>
      <c r="X3189" s="175"/>
      <c r="Y3189" s="175"/>
      <c r="Z3189" s="175"/>
      <c r="AA3189" s="175"/>
      <c r="AC3189" s="175"/>
      <c r="AL3189" s="106"/>
      <c r="AM3189" s="104"/>
      <c r="AN3189" s="104"/>
      <c r="AO3189" s="104"/>
      <c r="AP3189" s="104"/>
      <c r="AQ3189" s="104"/>
      <c r="AR3189" s="104"/>
      <c r="AS3189" s="104"/>
      <c r="AT3189" s="104"/>
      <c r="AU3189" s="104"/>
      <c r="AV3189" s="104"/>
    </row>
    <row r="3190" spans="3:48" x14ac:dyDescent="0.35">
      <c r="C3190" s="176"/>
      <c r="D3190" s="176"/>
      <c r="E3190" s="176"/>
      <c r="F3190" s="176"/>
      <c r="G3190" s="175"/>
      <c r="H3190" s="175"/>
      <c r="I3190" s="175"/>
      <c r="J3190" s="175"/>
      <c r="L3190" s="175"/>
      <c r="T3190" s="176"/>
      <c r="U3190" s="176"/>
      <c r="V3190" s="176"/>
      <c r="W3190" s="176"/>
      <c r="X3190" s="175"/>
      <c r="Y3190" s="175"/>
      <c r="Z3190" s="175"/>
      <c r="AA3190" s="175"/>
      <c r="AC3190" s="175"/>
      <c r="AL3190" s="106"/>
      <c r="AM3190" s="104"/>
      <c r="AN3190" s="104"/>
      <c r="AO3190" s="104"/>
      <c r="AP3190" s="104"/>
      <c r="AQ3190" s="104"/>
      <c r="AR3190" s="104"/>
      <c r="AS3190" s="104"/>
      <c r="AT3190" s="104"/>
      <c r="AU3190" s="104"/>
      <c r="AV3190" s="104"/>
    </row>
    <row r="3191" spans="3:48" x14ac:dyDescent="0.35">
      <c r="C3191" s="176"/>
      <c r="D3191" s="176"/>
      <c r="E3191" s="176"/>
      <c r="F3191" s="176"/>
      <c r="G3191" s="175"/>
      <c r="H3191" s="175"/>
      <c r="I3191" s="175"/>
      <c r="J3191" s="175"/>
      <c r="L3191" s="175"/>
      <c r="T3191" s="176"/>
      <c r="U3191" s="176"/>
      <c r="V3191" s="176"/>
      <c r="W3191" s="176"/>
      <c r="X3191" s="175"/>
      <c r="Y3191" s="175"/>
      <c r="Z3191" s="175"/>
      <c r="AA3191" s="175"/>
      <c r="AC3191" s="175"/>
      <c r="AL3191" s="106"/>
      <c r="AM3191" s="104"/>
      <c r="AN3191" s="104"/>
      <c r="AO3191" s="104"/>
      <c r="AP3191" s="104"/>
      <c r="AQ3191" s="104"/>
      <c r="AR3191" s="104"/>
      <c r="AS3191" s="104"/>
      <c r="AT3191" s="104"/>
      <c r="AU3191" s="104"/>
      <c r="AV3191" s="104"/>
    </row>
    <row r="3192" spans="3:48" x14ac:dyDescent="0.35">
      <c r="C3192" s="176"/>
      <c r="D3192" s="176"/>
      <c r="E3192" s="176"/>
      <c r="F3192" s="176"/>
      <c r="G3192" s="175"/>
      <c r="H3192" s="175"/>
      <c r="I3192" s="175"/>
      <c r="J3192" s="175"/>
      <c r="L3192" s="175"/>
      <c r="T3192" s="176"/>
      <c r="U3192" s="176"/>
      <c r="V3192" s="176"/>
      <c r="W3192" s="176"/>
      <c r="X3192" s="175"/>
      <c r="Y3192" s="175"/>
      <c r="Z3192" s="175"/>
      <c r="AA3192" s="175"/>
      <c r="AC3192" s="175"/>
      <c r="AL3192" s="106"/>
      <c r="AM3192" s="104"/>
      <c r="AN3192" s="104"/>
      <c r="AO3192" s="104"/>
      <c r="AP3192" s="104"/>
      <c r="AQ3192" s="104"/>
      <c r="AR3192" s="104"/>
      <c r="AS3192" s="104"/>
      <c r="AT3192" s="104"/>
      <c r="AU3192" s="104"/>
      <c r="AV3192" s="104"/>
    </row>
    <row r="3193" spans="3:48" x14ac:dyDescent="0.35">
      <c r="C3193" s="176"/>
      <c r="D3193" s="176"/>
      <c r="E3193" s="176"/>
      <c r="F3193" s="176"/>
      <c r="G3193" s="175"/>
      <c r="H3193" s="175"/>
      <c r="I3193" s="175"/>
      <c r="J3193" s="175"/>
      <c r="L3193" s="175"/>
      <c r="T3193" s="176"/>
      <c r="U3193" s="176"/>
      <c r="V3193" s="176"/>
      <c r="W3193" s="176"/>
      <c r="X3193" s="175"/>
      <c r="Y3193" s="175"/>
      <c r="Z3193" s="175"/>
      <c r="AA3193" s="175"/>
      <c r="AC3193" s="175"/>
      <c r="AL3193" s="106"/>
      <c r="AM3193" s="104"/>
      <c r="AN3193" s="104"/>
      <c r="AO3193" s="104"/>
      <c r="AP3193" s="104"/>
      <c r="AQ3193" s="104"/>
      <c r="AR3193" s="104"/>
      <c r="AS3193" s="104"/>
      <c r="AT3193" s="104"/>
      <c r="AU3193" s="104"/>
      <c r="AV3193" s="104"/>
    </row>
    <row r="3194" spans="3:48" x14ac:dyDescent="0.35">
      <c r="C3194" s="176"/>
      <c r="D3194" s="176"/>
      <c r="E3194" s="176"/>
      <c r="F3194" s="176"/>
      <c r="G3194" s="175"/>
      <c r="H3194" s="175"/>
      <c r="I3194" s="175"/>
      <c r="J3194" s="175"/>
      <c r="L3194" s="175"/>
      <c r="T3194" s="176"/>
      <c r="U3194" s="176"/>
      <c r="V3194" s="176"/>
      <c r="W3194" s="176"/>
      <c r="X3194" s="175"/>
      <c r="Y3194" s="175"/>
      <c r="Z3194" s="175"/>
      <c r="AA3194" s="175"/>
      <c r="AC3194" s="175"/>
      <c r="AL3194" s="106"/>
      <c r="AM3194" s="104"/>
      <c r="AN3194" s="104"/>
      <c r="AO3194" s="104"/>
      <c r="AP3194" s="104"/>
      <c r="AQ3194" s="104"/>
      <c r="AR3194" s="104"/>
      <c r="AS3194" s="104"/>
      <c r="AT3194" s="104"/>
      <c r="AU3194" s="104"/>
      <c r="AV3194" s="104"/>
    </row>
    <row r="3195" spans="3:48" x14ac:dyDescent="0.35">
      <c r="C3195" s="176"/>
      <c r="D3195" s="176"/>
      <c r="E3195" s="176"/>
      <c r="F3195" s="176"/>
      <c r="G3195" s="175"/>
      <c r="H3195" s="175"/>
      <c r="I3195" s="175"/>
      <c r="J3195" s="175"/>
      <c r="L3195" s="175"/>
      <c r="T3195" s="176"/>
      <c r="U3195" s="176"/>
      <c r="V3195" s="176"/>
      <c r="W3195" s="176"/>
      <c r="X3195" s="175"/>
      <c r="Y3195" s="175"/>
      <c r="Z3195" s="175"/>
      <c r="AA3195" s="175"/>
      <c r="AC3195" s="175"/>
      <c r="AL3195" s="106"/>
      <c r="AM3195" s="104"/>
      <c r="AN3195" s="104"/>
      <c r="AO3195" s="104"/>
      <c r="AP3195" s="104"/>
      <c r="AQ3195" s="104"/>
      <c r="AR3195" s="104"/>
      <c r="AS3195" s="104"/>
      <c r="AT3195" s="104"/>
      <c r="AU3195" s="104"/>
      <c r="AV3195" s="104"/>
    </row>
    <row r="3196" spans="3:48" x14ac:dyDescent="0.35">
      <c r="C3196" s="176"/>
      <c r="D3196" s="176"/>
      <c r="E3196" s="176"/>
      <c r="F3196" s="176"/>
      <c r="G3196" s="175"/>
      <c r="H3196" s="175"/>
      <c r="I3196" s="175"/>
      <c r="J3196" s="175"/>
      <c r="L3196" s="175"/>
      <c r="T3196" s="176"/>
      <c r="U3196" s="176"/>
      <c r="V3196" s="176"/>
      <c r="W3196" s="176"/>
      <c r="X3196" s="175"/>
      <c r="Y3196" s="175"/>
      <c r="Z3196" s="175"/>
      <c r="AA3196" s="175"/>
      <c r="AC3196" s="175"/>
      <c r="AL3196" s="106"/>
      <c r="AM3196" s="104"/>
      <c r="AN3196" s="104"/>
      <c r="AO3196" s="104"/>
      <c r="AP3196" s="104"/>
      <c r="AQ3196" s="104"/>
      <c r="AR3196" s="104"/>
      <c r="AS3196" s="104"/>
      <c r="AT3196" s="104"/>
      <c r="AU3196" s="104"/>
      <c r="AV3196" s="104"/>
    </row>
    <row r="3197" spans="3:48" x14ac:dyDescent="0.35">
      <c r="C3197" s="176"/>
      <c r="D3197" s="176"/>
      <c r="E3197" s="176"/>
      <c r="F3197" s="176"/>
      <c r="G3197" s="175"/>
      <c r="H3197" s="175"/>
      <c r="I3197" s="175"/>
      <c r="J3197" s="175"/>
      <c r="L3197" s="175"/>
      <c r="T3197" s="176"/>
      <c r="U3197" s="176"/>
      <c r="V3197" s="176"/>
      <c r="W3197" s="176"/>
      <c r="X3197" s="175"/>
      <c r="Y3197" s="175"/>
      <c r="Z3197" s="175"/>
      <c r="AA3197" s="175"/>
      <c r="AC3197" s="175"/>
      <c r="AL3197" s="106"/>
      <c r="AM3197" s="104"/>
      <c r="AN3197" s="104"/>
      <c r="AO3197" s="104"/>
      <c r="AP3197" s="104"/>
      <c r="AQ3197" s="104"/>
      <c r="AR3197" s="104"/>
      <c r="AS3197" s="104"/>
      <c r="AT3197" s="104"/>
      <c r="AU3197" s="104"/>
      <c r="AV3197" s="104"/>
    </row>
    <row r="3198" spans="3:48" x14ac:dyDescent="0.35">
      <c r="C3198" s="176"/>
      <c r="D3198" s="176"/>
      <c r="E3198" s="176"/>
      <c r="F3198" s="176"/>
      <c r="G3198" s="175"/>
      <c r="H3198" s="175"/>
      <c r="I3198" s="175"/>
      <c r="J3198" s="175"/>
      <c r="L3198" s="175"/>
      <c r="T3198" s="176"/>
      <c r="U3198" s="176"/>
      <c r="V3198" s="176"/>
      <c r="W3198" s="176"/>
      <c r="X3198" s="175"/>
      <c r="Y3198" s="175"/>
      <c r="Z3198" s="175"/>
      <c r="AA3198" s="175"/>
      <c r="AC3198" s="175"/>
      <c r="AL3198" s="106"/>
      <c r="AM3198" s="104"/>
      <c r="AN3198" s="104"/>
      <c r="AO3198" s="104"/>
      <c r="AP3198" s="104"/>
      <c r="AQ3198" s="104"/>
      <c r="AR3198" s="104"/>
      <c r="AS3198" s="104"/>
      <c r="AT3198" s="104"/>
      <c r="AU3198" s="104"/>
      <c r="AV3198" s="104"/>
    </row>
    <row r="3199" spans="3:48" x14ac:dyDescent="0.35">
      <c r="C3199" s="176"/>
      <c r="D3199" s="176"/>
      <c r="E3199" s="176"/>
      <c r="F3199" s="176"/>
      <c r="G3199" s="175"/>
      <c r="H3199" s="175"/>
      <c r="I3199" s="175"/>
      <c r="J3199" s="175"/>
      <c r="L3199" s="175"/>
      <c r="T3199" s="176"/>
      <c r="U3199" s="176"/>
      <c r="V3199" s="176"/>
      <c r="W3199" s="176"/>
      <c r="X3199" s="175"/>
      <c r="Y3199" s="175"/>
      <c r="Z3199" s="175"/>
      <c r="AA3199" s="175"/>
      <c r="AC3199" s="175"/>
      <c r="AL3199" s="106"/>
      <c r="AM3199" s="104"/>
      <c r="AN3199" s="104"/>
      <c r="AO3199" s="104"/>
      <c r="AP3199" s="104"/>
      <c r="AQ3199" s="104"/>
      <c r="AR3199" s="104"/>
      <c r="AS3199" s="104"/>
      <c r="AT3199" s="104"/>
      <c r="AU3199" s="104"/>
      <c r="AV3199" s="104"/>
    </row>
    <row r="3200" spans="3:48" x14ac:dyDescent="0.35">
      <c r="C3200" s="176"/>
      <c r="D3200" s="176"/>
      <c r="E3200" s="176"/>
      <c r="F3200" s="176"/>
      <c r="G3200" s="175"/>
      <c r="H3200" s="175"/>
      <c r="I3200" s="175"/>
      <c r="J3200" s="175"/>
      <c r="L3200" s="175"/>
      <c r="T3200" s="176"/>
      <c r="U3200" s="176"/>
      <c r="V3200" s="176"/>
      <c r="W3200" s="176"/>
      <c r="X3200" s="175"/>
      <c r="Y3200" s="175"/>
      <c r="Z3200" s="175"/>
      <c r="AA3200" s="175"/>
      <c r="AC3200" s="175"/>
      <c r="AL3200" s="106"/>
      <c r="AM3200" s="104"/>
      <c r="AN3200" s="104"/>
      <c r="AO3200" s="104"/>
      <c r="AP3200" s="104"/>
      <c r="AQ3200" s="104"/>
      <c r="AR3200" s="104"/>
      <c r="AS3200" s="104"/>
      <c r="AT3200" s="104"/>
      <c r="AU3200" s="104"/>
      <c r="AV3200" s="104"/>
    </row>
    <row r="3201" spans="3:48" x14ac:dyDescent="0.35">
      <c r="C3201" s="176"/>
      <c r="D3201" s="176"/>
      <c r="E3201" s="176"/>
      <c r="F3201" s="176"/>
      <c r="G3201" s="175"/>
      <c r="H3201" s="175"/>
      <c r="I3201" s="175"/>
      <c r="J3201" s="175"/>
      <c r="L3201" s="175"/>
      <c r="T3201" s="176"/>
      <c r="U3201" s="176"/>
      <c r="V3201" s="176"/>
      <c r="W3201" s="176"/>
      <c r="X3201" s="175"/>
      <c r="Y3201" s="175"/>
      <c r="Z3201" s="175"/>
      <c r="AA3201" s="175"/>
      <c r="AC3201" s="175"/>
      <c r="AL3201" s="106"/>
      <c r="AM3201" s="104"/>
      <c r="AN3201" s="104"/>
      <c r="AO3201" s="104"/>
      <c r="AP3201" s="104"/>
      <c r="AQ3201" s="104"/>
      <c r="AR3201" s="104"/>
      <c r="AS3201" s="104"/>
      <c r="AT3201" s="104"/>
      <c r="AU3201" s="104"/>
      <c r="AV3201" s="104"/>
    </row>
    <row r="3202" spans="3:48" x14ac:dyDescent="0.35">
      <c r="C3202" s="176"/>
      <c r="D3202" s="176"/>
      <c r="E3202" s="176"/>
      <c r="F3202" s="176"/>
      <c r="G3202" s="175"/>
      <c r="H3202" s="175"/>
      <c r="I3202" s="175"/>
      <c r="J3202" s="175"/>
      <c r="L3202" s="175"/>
      <c r="T3202" s="176"/>
      <c r="U3202" s="176"/>
      <c r="V3202" s="176"/>
      <c r="W3202" s="176"/>
      <c r="X3202" s="175"/>
      <c r="Y3202" s="175"/>
      <c r="Z3202" s="175"/>
      <c r="AA3202" s="175"/>
      <c r="AC3202" s="175"/>
      <c r="AL3202" s="106"/>
      <c r="AM3202" s="104"/>
      <c r="AN3202" s="104"/>
      <c r="AO3202" s="104"/>
      <c r="AP3202" s="104"/>
      <c r="AQ3202" s="104"/>
      <c r="AR3202" s="104"/>
      <c r="AS3202" s="104"/>
      <c r="AT3202" s="104"/>
      <c r="AU3202" s="104"/>
      <c r="AV3202" s="104"/>
    </row>
    <row r="3203" spans="3:48" x14ac:dyDescent="0.35">
      <c r="C3203" s="176"/>
      <c r="D3203" s="176"/>
      <c r="E3203" s="176"/>
      <c r="F3203" s="176"/>
      <c r="G3203" s="175"/>
      <c r="H3203" s="175"/>
      <c r="I3203" s="175"/>
      <c r="J3203" s="175"/>
      <c r="L3203" s="175"/>
      <c r="T3203" s="176"/>
      <c r="U3203" s="176"/>
      <c r="V3203" s="176"/>
      <c r="W3203" s="176"/>
      <c r="X3203" s="175"/>
      <c r="Y3203" s="175"/>
      <c r="Z3203" s="175"/>
      <c r="AA3203" s="175"/>
      <c r="AC3203" s="175"/>
      <c r="AL3203" s="106"/>
      <c r="AM3203" s="104"/>
      <c r="AN3203" s="104"/>
      <c r="AO3203" s="104"/>
      <c r="AP3203" s="104"/>
      <c r="AQ3203" s="104"/>
      <c r="AR3203" s="104"/>
      <c r="AS3203" s="104"/>
      <c r="AT3203" s="104"/>
      <c r="AU3203" s="104"/>
      <c r="AV3203" s="104"/>
    </row>
    <row r="3204" spans="3:48" x14ac:dyDescent="0.35">
      <c r="C3204" s="176"/>
      <c r="D3204" s="176"/>
      <c r="E3204" s="176"/>
      <c r="F3204" s="176"/>
      <c r="G3204" s="175"/>
      <c r="H3204" s="175"/>
      <c r="I3204" s="175"/>
      <c r="J3204" s="175"/>
      <c r="L3204" s="175"/>
      <c r="T3204" s="176"/>
      <c r="U3204" s="176"/>
      <c r="V3204" s="176"/>
      <c r="W3204" s="176"/>
      <c r="X3204" s="175"/>
      <c r="Y3204" s="175"/>
      <c r="Z3204" s="175"/>
      <c r="AA3204" s="175"/>
      <c r="AC3204" s="175"/>
      <c r="AL3204" s="106"/>
      <c r="AM3204" s="104"/>
      <c r="AN3204" s="104"/>
      <c r="AO3204" s="104"/>
      <c r="AP3204" s="104"/>
      <c r="AQ3204" s="104"/>
      <c r="AR3204" s="104"/>
      <c r="AS3204" s="104"/>
      <c r="AT3204" s="104"/>
      <c r="AU3204" s="104"/>
      <c r="AV3204" s="104"/>
    </row>
    <row r="3205" spans="3:48" x14ac:dyDescent="0.35">
      <c r="C3205" s="176"/>
      <c r="D3205" s="176"/>
      <c r="E3205" s="176"/>
      <c r="F3205" s="176"/>
      <c r="G3205" s="175"/>
      <c r="H3205" s="175"/>
      <c r="I3205" s="175"/>
      <c r="J3205" s="175"/>
      <c r="L3205" s="175"/>
      <c r="T3205" s="176"/>
      <c r="U3205" s="176"/>
      <c r="V3205" s="176"/>
      <c r="W3205" s="176"/>
      <c r="X3205" s="175"/>
      <c r="Y3205" s="175"/>
      <c r="Z3205" s="175"/>
      <c r="AA3205" s="175"/>
      <c r="AC3205" s="175"/>
      <c r="AL3205" s="106"/>
      <c r="AM3205" s="104"/>
      <c r="AN3205" s="104"/>
      <c r="AO3205" s="104"/>
      <c r="AP3205" s="104"/>
      <c r="AQ3205" s="104"/>
      <c r="AR3205" s="104"/>
      <c r="AS3205" s="104"/>
      <c r="AT3205" s="104"/>
      <c r="AU3205" s="104"/>
      <c r="AV3205" s="104"/>
    </row>
    <row r="3206" spans="3:48" x14ac:dyDescent="0.35">
      <c r="C3206" s="176"/>
      <c r="D3206" s="176"/>
      <c r="E3206" s="176"/>
      <c r="F3206" s="176"/>
      <c r="G3206" s="175"/>
      <c r="H3206" s="175"/>
      <c r="I3206" s="175"/>
      <c r="J3206" s="175"/>
      <c r="L3206" s="175"/>
      <c r="T3206" s="176"/>
      <c r="U3206" s="176"/>
      <c r="V3206" s="176"/>
      <c r="W3206" s="176"/>
      <c r="X3206" s="175"/>
      <c r="Y3206" s="175"/>
      <c r="Z3206" s="175"/>
      <c r="AA3206" s="175"/>
      <c r="AC3206" s="175"/>
      <c r="AL3206" s="106"/>
      <c r="AM3206" s="104"/>
      <c r="AN3206" s="104"/>
      <c r="AO3206" s="104"/>
      <c r="AP3206" s="104"/>
      <c r="AQ3206" s="104"/>
      <c r="AR3206" s="104"/>
      <c r="AS3206" s="104"/>
      <c r="AT3206" s="104"/>
      <c r="AU3206" s="104"/>
      <c r="AV3206" s="104"/>
    </row>
    <row r="3207" spans="3:48" x14ac:dyDescent="0.35">
      <c r="C3207" s="176"/>
      <c r="D3207" s="176"/>
      <c r="E3207" s="176"/>
      <c r="F3207" s="176"/>
      <c r="G3207" s="175"/>
      <c r="H3207" s="175"/>
      <c r="I3207" s="175"/>
      <c r="J3207" s="175"/>
      <c r="L3207" s="175"/>
      <c r="T3207" s="176"/>
      <c r="U3207" s="176"/>
      <c r="V3207" s="176"/>
      <c r="W3207" s="176"/>
      <c r="X3207" s="175"/>
      <c r="Y3207" s="175"/>
      <c r="Z3207" s="175"/>
      <c r="AA3207" s="175"/>
      <c r="AC3207" s="175"/>
      <c r="AL3207" s="106"/>
      <c r="AM3207" s="104"/>
      <c r="AN3207" s="104"/>
      <c r="AO3207" s="104"/>
      <c r="AP3207" s="104"/>
      <c r="AQ3207" s="104"/>
      <c r="AR3207" s="104"/>
      <c r="AS3207" s="104"/>
      <c r="AT3207" s="104"/>
      <c r="AU3207" s="104"/>
      <c r="AV3207" s="104"/>
    </row>
    <row r="3208" spans="3:48" x14ac:dyDescent="0.35">
      <c r="C3208" s="176"/>
      <c r="D3208" s="176"/>
      <c r="E3208" s="176"/>
      <c r="F3208" s="176"/>
      <c r="G3208" s="175"/>
      <c r="H3208" s="175"/>
      <c r="I3208" s="175"/>
      <c r="J3208" s="175"/>
      <c r="L3208" s="175"/>
      <c r="T3208" s="176"/>
      <c r="U3208" s="176"/>
      <c r="V3208" s="176"/>
      <c r="W3208" s="176"/>
      <c r="X3208" s="175"/>
      <c r="Y3208" s="175"/>
      <c r="Z3208" s="175"/>
      <c r="AA3208" s="175"/>
      <c r="AC3208" s="175"/>
      <c r="AL3208" s="106"/>
      <c r="AM3208" s="104"/>
      <c r="AN3208" s="104"/>
      <c r="AO3208" s="104"/>
      <c r="AP3208" s="104"/>
      <c r="AQ3208" s="104"/>
      <c r="AR3208" s="104"/>
      <c r="AS3208" s="104"/>
      <c r="AT3208" s="104"/>
      <c r="AU3208" s="104"/>
      <c r="AV3208" s="104"/>
    </row>
    <row r="3209" spans="3:48" x14ac:dyDescent="0.35">
      <c r="C3209" s="176"/>
      <c r="D3209" s="176"/>
      <c r="E3209" s="176"/>
      <c r="F3209" s="176"/>
      <c r="G3209" s="175"/>
      <c r="H3209" s="175"/>
      <c r="I3209" s="175"/>
      <c r="J3209" s="175"/>
      <c r="L3209" s="175"/>
      <c r="T3209" s="176"/>
      <c r="U3209" s="176"/>
      <c r="V3209" s="176"/>
      <c r="W3209" s="176"/>
      <c r="X3209" s="175"/>
      <c r="Y3209" s="175"/>
      <c r="Z3209" s="175"/>
      <c r="AA3209" s="175"/>
      <c r="AC3209" s="175"/>
      <c r="AL3209" s="106"/>
      <c r="AM3209" s="104"/>
      <c r="AN3209" s="104"/>
      <c r="AO3209" s="104"/>
      <c r="AP3209" s="104"/>
      <c r="AQ3209" s="104"/>
      <c r="AR3209" s="104"/>
      <c r="AS3209" s="104"/>
      <c r="AT3209" s="104"/>
      <c r="AU3209" s="104"/>
      <c r="AV3209" s="104"/>
    </row>
    <row r="3210" spans="3:48" x14ac:dyDescent="0.35">
      <c r="C3210" s="176"/>
      <c r="D3210" s="176"/>
      <c r="E3210" s="176"/>
      <c r="F3210" s="176"/>
      <c r="G3210" s="175"/>
      <c r="H3210" s="175"/>
      <c r="I3210" s="175"/>
      <c r="J3210" s="175"/>
      <c r="L3210" s="175"/>
      <c r="T3210" s="176"/>
      <c r="U3210" s="176"/>
      <c r="V3210" s="176"/>
      <c r="W3210" s="176"/>
      <c r="X3210" s="175"/>
      <c r="Y3210" s="175"/>
      <c r="Z3210" s="175"/>
      <c r="AA3210" s="175"/>
      <c r="AC3210" s="175"/>
      <c r="AL3210" s="106"/>
      <c r="AM3210" s="104"/>
      <c r="AN3210" s="104"/>
      <c r="AO3210" s="104"/>
      <c r="AP3210" s="104"/>
      <c r="AQ3210" s="104"/>
      <c r="AR3210" s="104"/>
      <c r="AS3210" s="104"/>
      <c r="AT3210" s="104"/>
      <c r="AU3210" s="104"/>
      <c r="AV3210" s="104"/>
    </row>
    <row r="3211" spans="3:48" x14ac:dyDescent="0.35">
      <c r="C3211" s="176"/>
      <c r="D3211" s="176"/>
      <c r="E3211" s="176"/>
      <c r="F3211" s="176"/>
      <c r="G3211" s="175"/>
      <c r="H3211" s="175"/>
      <c r="I3211" s="175"/>
      <c r="J3211" s="175"/>
      <c r="L3211" s="175"/>
      <c r="T3211" s="176"/>
      <c r="U3211" s="176"/>
      <c r="V3211" s="176"/>
      <c r="W3211" s="176"/>
      <c r="X3211" s="175"/>
      <c r="Y3211" s="175"/>
      <c r="Z3211" s="175"/>
      <c r="AA3211" s="175"/>
      <c r="AC3211" s="175"/>
      <c r="AL3211" s="106"/>
      <c r="AM3211" s="104"/>
      <c r="AN3211" s="104"/>
      <c r="AO3211" s="104"/>
      <c r="AP3211" s="104"/>
      <c r="AQ3211" s="104"/>
      <c r="AR3211" s="104"/>
      <c r="AS3211" s="104"/>
      <c r="AT3211" s="104"/>
      <c r="AU3211" s="104"/>
      <c r="AV3211" s="104"/>
    </row>
    <row r="3212" spans="3:48" x14ac:dyDescent="0.35">
      <c r="C3212" s="176"/>
      <c r="D3212" s="176"/>
      <c r="E3212" s="176"/>
      <c r="F3212" s="176"/>
      <c r="G3212" s="175"/>
      <c r="H3212" s="175"/>
      <c r="I3212" s="175"/>
      <c r="J3212" s="175"/>
      <c r="L3212" s="175"/>
      <c r="T3212" s="176"/>
      <c r="U3212" s="176"/>
      <c r="V3212" s="176"/>
      <c r="W3212" s="176"/>
      <c r="X3212" s="175"/>
      <c r="Y3212" s="175"/>
      <c r="Z3212" s="175"/>
      <c r="AA3212" s="175"/>
      <c r="AC3212" s="175"/>
      <c r="AL3212" s="106"/>
      <c r="AM3212" s="104"/>
      <c r="AN3212" s="104"/>
      <c r="AO3212" s="104"/>
      <c r="AP3212" s="104"/>
      <c r="AQ3212" s="104"/>
      <c r="AR3212" s="104"/>
      <c r="AS3212" s="104"/>
      <c r="AT3212" s="104"/>
      <c r="AU3212" s="104"/>
      <c r="AV3212" s="104"/>
    </row>
    <row r="3213" spans="3:48" x14ac:dyDescent="0.35">
      <c r="C3213" s="176"/>
      <c r="D3213" s="176"/>
      <c r="E3213" s="176"/>
      <c r="F3213" s="176"/>
      <c r="G3213" s="175"/>
      <c r="H3213" s="175"/>
      <c r="I3213" s="175"/>
      <c r="J3213" s="175"/>
      <c r="L3213" s="175"/>
      <c r="T3213" s="176"/>
      <c r="U3213" s="176"/>
      <c r="V3213" s="176"/>
      <c r="W3213" s="176"/>
      <c r="X3213" s="175"/>
      <c r="Y3213" s="175"/>
      <c r="Z3213" s="175"/>
      <c r="AA3213" s="175"/>
      <c r="AC3213" s="175"/>
      <c r="AL3213" s="106"/>
      <c r="AM3213" s="104"/>
      <c r="AN3213" s="104"/>
      <c r="AO3213" s="104"/>
      <c r="AP3213" s="104"/>
      <c r="AQ3213" s="104"/>
      <c r="AR3213" s="104"/>
      <c r="AS3213" s="104"/>
      <c r="AT3213" s="104"/>
      <c r="AU3213" s="104"/>
      <c r="AV3213" s="104"/>
    </row>
    <row r="3214" spans="3:48" x14ac:dyDescent="0.35">
      <c r="C3214" s="176"/>
      <c r="D3214" s="176"/>
      <c r="E3214" s="176"/>
      <c r="F3214" s="176"/>
      <c r="G3214" s="175"/>
      <c r="H3214" s="175"/>
      <c r="I3214" s="175"/>
      <c r="J3214" s="175"/>
      <c r="L3214" s="175"/>
      <c r="T3214" s="176"/>
      <c r="U3214" s="176"/>
      <c r="V3214" s="176"/>
      <c r="W3214" s="176"/>
      <c r="X3214" s="175"/>
      <c r="Y3214" s="175"/>
      <c r="Z3214" s="175"/>
      <c r="AA3214" s="175"/>
      <c r="AC3214" s="175"/>
      <c r="AL3214" s="106"/>
      <c r="AM3214" s="104"/>
      <c r="AN3214" s="104"/>
      <c r="AO3214" s="104"/>
      <c r="AP3214" s="104"/>
      <c r="AQ3214" s="104"/>
      <c r="AR3214" s="104"/>
      <c r="AS3214" s="104"/>
      <c r="AT3214" s="104"/>
      <c r="AU3214" s="104"/>
      <c r="AV3214" s="104"/>
    </row>
    <row r="3215" spans="3:48" x14ac:dyDescent="0.35">
      <c r="C3215" s="176"/>
      <c r="D3215" s="176"/>
      <c r="E3215" s="176"/>
      <c r="F3215" s="176"/>
      <c r="G3215" s="175"/>
      <c r="H3215" s="175"/>
      <c r="I3215" s="175"/>
      <c r="J3215" s="175"/>
      <c r="L3215" s="175"/>
      <c r="T3215" s="176"/>
      <c r="U3215" s="176"/>
      <c r="V3215" s="176"/>
      <c r="W3215" s="176"/>
      <c r="X3215" s="175"/>
      <c r="Y3215" s="175"/>
      <c r="Z3215" s="175"/>
      <c r="AA3215" s="175"/>
      <c r="AC3215" s="175"/>
      <c r="AL3215" s="106"/>
      <c r="AM3215" s="104"/>
      <c r="AN3215" s="104"/>
      <c r="AO3215" s="104"/>
      <c r="AP3215" s="104"/>
      <c r="AQ3215" s="104"/>
      <c r="AR3215" s="104"/>
      <c r="AS3215" s="104"/>
      <c r="AT3215" s="104"/>
      <c r="AU3215" s="104"/>
      <c r="AV3215" s="104"/>
    </row>
    <row r="3216" spans="3:48" x14ac:dyDescent="0.35">
      <c r="C3216" s="176"/>
      <c r="D3216" s="176"/>
      <c r="E3216" s="176"/>
      <c r="F3216" s="176"/>
      <c r="G3216" s="175"/>
      <c r="H3216" s="175"/>
      <c r="I3216" s="175"/>
      <c r="J3216" s="175"/>
      <c r="L3216" s="175"/>
      <c r="T3216" s="176"/>
      <c r="U3216" s="176"/>
      <c r="V3216" s="176"/>
      <c r="W3216" s="176"/>
      <c r="X3216" s="175"/>
      <c r="Y3216" s="175"/>
      <c r="Z3216" s="175"/>
      <c r="AA3216" s="175"/>
      <c r="AC3216" s="175"/>
      <c r="AL3216" s="106"/>
      <c r="AM3216" s="104"/>
      <c r="AN3216" s="104"/>
      <c r="AO3216" s="104"/>
      <c r="AP3216" s="104"/>
      <c r="AQ3216" s="104"/>
      <c r="AR3216" s="104"/>
      <c r="AS3216" s="104"/>
      <c r="AT3216" s="104"/>
      <c r="AU3216" s="104"/>
      <c r="AV3216" s="104"/>
    </row>
    <row r="3217" spans="3:48" x14ac:dyDescent="0.35">
      <c r="C3217" s="176"/>
      <c r="D3217" s="176"/>
      <c r="E3217" s="176"/>
      <c r="F3217" s="176"/>
      <c r="G3217" s="175"/>
      <c r="H3217" s="175"/>
      <c r="I3217" s="175"/>
      <c r="J3217" s="175"/>
      <c r="L3217" s="175"/>
      <c r="T3217" s="176"/>
      <c r="U3217" s="176"/>
      <c r="V3217" s="176"/>
      <c r="W3217" s="176"/>
      <c r="X3217" s="175"/>
      <c r="Y3217" s="175"/>
      <c r="Z3217" s="175"/>
      <c r="AA3217" s="175"/>
      <c r="AC3217" s="175"/>
      <c r="AL3217" s="106"/>
      <c r="AM3217" s="104"/>
      <c r="AN3217" s="104"/>
      <c r="AO3217" s="104"/>
      <c r="AP3217" s="104"/>
      <c r="AQ3217" s="104"/>
      <c r="AR3217" s="104"/>
      <c r="AS3217" s="104"/>
      <c r="AT3217" s="104"/>
      <c r="AU3217" s="104"/>
      <c r="AV3217" s="104"/>
    </row>
    <row r="3218" spans="3:48" x14ac:dyDescent="0.35">
      <c r="C3218" s="176"/>
      <c r="D3218" s="176"/>
      <c r="E3218" s="176"/>
      <c r="F3218" s="176"/>
      <c r="G3218" s="175"/>
      <c r="H3218" s="175"/>
      <c r="I3218" s="175"/>
      <c r="J3218" s="175"/>
      <c r="L3218" s="175"/>
      <c r="T3218" s="176"/>
      <c r="U3218" s="176"/>
      <c r="V3218" s="176"/>
      <c r="W3218" s="176"/>
      <c r="X3218" s="175"/>
      <c r="Y3218" s="175"/>
      <c r="Z3218" s="175"/>
      <c r="AA3218" s="175"/>
      <c r="AC3218" s="175"/>
      <c r="AL3218" s="106"/>
      <c r="AM3218" s="104"/>
      <c r="AN3218" s="104"/>
      <c r="AO3218" s="104"/>
      <c r="AP3218" s="104"/>
      <c r="AQ3218" s="104"/>
      <c r="AR3218" s="104"/>
      <c r="AS3218" s="104"/>
      <c r="AT3218" s="104"/>
      <c r="AU3218" s="104"/>
      <c r="AV3218" s="104"/>
    </row>
    <row r="3219" spans="3:48" x14ac:dyDescent="0.35">
      <c r="C3219" s="176"/>
      <c r="D3219" s="176"/>
      <c r="E3219" s="176"/>
      <c r="F3219" s="176"/>
      <c r="G3219" s="175"/>
      <c r="H3219" s="175"/>
      <c r="I3219" s="175"/>
      <c r="J3219" s="175"/>
      <c r="L3219" s="175"/>
      <c r="T3219" s="176"/>
      <c r="U3219" s="176"/>
      <c r="V3219" s="176"/>
      <c r="W3219" s="176"/>
      <c r="X3219" s="175"/>
      <c r="Y3219" s="175"/>
      <c r="Z3219" s="175"/>
      <c r="AA3219" s="175"/>
      <c r="AC3219" s="175"/>
      <c r="AL3219" s="106"/>
      <c r="AM3219" s="104"/>
      <c r="AN3219" s="104"/>
      <c r="AO3219" s="104"/>
      <c r="AP3219" s="104"/>
      <c r="AQ3219" s="104"/>
      <c r="AR3219" s="104"/>
      <c r="AS3219" s="104"/>
      <c r="AT3219" s="104"/>
      <c r="AU3219" s="104"/>
      <c r="AV3219" s="104"/>
    </row>
    <row r="3220" spans="3:48" x14ac:dyDescent="0.35">
      <c r="C3220" s="176"/>
      <c r="D3220" s="176"/>
      <c r="E3220" s="176"/>
      <c r="F3220" s="176"/>
      <c r="G3220" s="175"/>
      <c r="H3220" s="175"/>
      <c r="I3220" s="175"/>
      <c r="J3220" s="175"/>
      <c r="L3220" s="175"/>
      <c r="T3220" s="176"/>
      <c r="U3220" s="176"/>
      <c r="V3220" s="176"/>
      <c r="W3220" s="176"/>
      <c r="X3220" s="175"/>
      <c r="Y3220" s="175"/>
      <c r="Z3220" s="175"/>
      <c r="AA3220" s="175"/>
      <c r="AC3220" s="175"/>
      <c r="AL3220" s="106"/>
      <c r="AM3220" s="104"/>
      <c r="AN3220" s="104"/>
      <c r="AO3220" s="104"/>
      <c r="AP3220" s="104"/>
      <c r="AQ3220" s="104"/>
      <c r="AR3220" s="104"/>
      <c r="AS3220" s="104"/>
      <c r="AT3220" s="104"/>
      <c r="AU3220" s="104"/>
      <c r="AV3220" s="104"/>
    </row>
    <row r="3221" spans="3:48" x14ac:dyDescent="0.35">
      <c r="C3221" s="176"/>
      <c r="D3221" s="176"/>
      <c r="E3221" s="176"/>
      <c r="F3221" s="176"/>
      <c r="G3221" s="175"/>
      <c r="H3221" s="175"/>
      <c r="I3221" s="175"/>
      <c r="J3221" s="175"/>
      <c r="L3221" s="175"/>
      <c r="T3221" s="176"/>
      <c r="U3221" s="176"/>
      <c r="V3221" s="176"/>
      <c r="W3221" s="176"/>
      <c r="X3221" s="175"/>
      <c r="Y3221" s="175"/>
      <c r="Z3221" s="175"/>
      <c r="AA3221" s="175"/>
      <c r="AC3221" s="175"/>
      <c r="AL3221" s="106"/>
      <c r="AM3221" s="104"/>
      <c r="AN3221" s="104"/>
      <c r="AO3221" s="104"/>
      <c r="AP3221" s="104"/>
      <c r="AQ3221" s="104"/>
      <c r="AR3221" s="104"/>
      <c r="AS3221" s="104"/>
      <c r="AT3221" s="104"/>
      <c r="AU3221" s="104"/>
      <c r="AV3221" s="104"/>
    </row>
    <row r="3222" spans="3:48" x14ac:dyDescent="0.35">
      <c r="C3222" s="176"/>
      <c r="D3222" s="176"/>
      <c r="E3222" s="176"/>
      <c r="F3222" s="176"/>
      <c r="G3222" s="175"/>
      <c r="H3222" s="175"/>
      <c r="I3222" s="175"/>
      <c r="J3222" s="175"/>
      <c r="L3222" s="175"/>
      <c r="T3222" s="176"/>
      <c r="U3222" s="176"/>
      <c r="V3222" s="176"/>
      <c r="W3222" s="176"/>
      <c r="X3222" s="175"/>
      <c r="Y3222" s="175"/>
      <c r="Z3222" s="175"/>
      <c r="AA3222" s="175"/>
      <c r="AC3222" s="175"/>
      <c r="AL3222" s="106"/>
      <c r="AM3222" s="104"/>
      <c r="AN3222" s="104"/>
      <c r="AO3222" s="104"/>
      <c r="AP3222" s="104"/>
      <c r="AQ3222" s="104"/>
      <c r="AR3222" s="104"/>
      <c r="AS3222" s="104"/>
      <c r="AT3222" s="104"/>
      <c r="AU3222" s="104"/>
      <c r="AV3222" s="104"/>
    </row>
    <row r="3223" spans="3:48" x14ac:dyDescent="0.35">
      <c r="C3223" s="176"/>
      <c r="D3223" s="176"/>
      <c r="E3223" s="176"/>
      <c r="F3223" s="176"/>
      <c r="G3223" s="175"/>
      <c r="H3223" s="175"/>
      <c r="I3223" s="175"/>
      <c r="J3223" s="175"/>
      <c r="L3223" s="175"/>
      <c r="T3223" s="176"/>
      <c r="U3223" s="176"/>
      <c r="V3223" s="176"/>
      <c r="W3223" s="176"/>
      <c r="X3223" s="175"/>
      <c r="Y3223" s="175"/>
      <c r="Z3223" s="175"/>
      <c r="AA3223" s="175"/>
      <c r="AC3223" s="175"/>
      <c r="AL3223" s="106"/>
      <c r="AM3223" s="104"/>
      <c r="AN3223" s="104"/>
      <c r="AO3223" s="104"/>
      <c r="AP3223" s="104"/>
      <c r="AQ3223" s="104"/>
      <c r="AR3223" s="104"/>
      <c r="AS3223" s="104"/>
      <c r="AT3223" s="104"/>
      <c r="AU3223" s="104"/>
      <c r="AV3223" s="104"/>
    </row>
    <row r="3224" spans="3:48" x14ac:dyDescent="0.35">
      <c r="C3224" s="176"/>
      <c r="D3224" s="176"/>
      <c r="E3224" s="176"/>
      <c r="F3224" s="176"/>
      <c r="G3224" s="175"/>
      <c r="H3224" s="175"/>
      <c r="I3224" s="175"/>
      <c r="J3224" s="175"/>
      <c r="L3224" s="175"/>
      <c r="T3224" s="176"/>
      <c r="U3224" s="176"/>
      <c r="V3224" s="176"/>
      <c r="W3224" s="176"/>
      <c r="X3224" s="175"/>
      <c r="Y3224" s="175"/>
      <c r="Z3224" s="175"/>
      <c r="AA3224" s="175"/>
      <c r="AC3224" s="175"/>
      <c r="AL3224" s="106"/>
      <c r="AM3224" s="104"/>
      <c r="AN3224" s="104"/>
      <c r="AO3224" s="104"/>
      <c r="AP3224" s="104"/>
      <c r="AQ3224" s="104"/>
      <c r="AR3224" s="104"/>
      <c r="AS3224" s="104"/>
      <c r="AT3224" s="104"/>
      <c r="AU3224" s="104"/>
      <c r="AV3224" s="104"/>
    </row>
    <row r="3225" spans="3:48" x14ac:dyDescent="0.35">
      <c r="C3225" s="176"/>
      <c r="D3225" s="176"/>
      <c r="E3225" s="176"/>
      <c r="F3225" s="176"/>
      <c r="G3225" s="175"/>
      <c r="H3225" s="175"/>
      <c r="I3225" s="175"/>
      <c r="J3225" s="175"/>
      <c r="L3225" s="175"/>
      <c r="T3225" s="176"/>
      <c r="U3225" s="176"/>
      <c r="V3225" s="176"/>
      <c r="W3225" s="176"/>
      <c r="X3225" s="175"/>
      <c r="Y3225" s="175"/>
      <c r="Z3225" s="175"/>
      <c r="AA3225" s="175"/>
      <c r="AC3225" s="175"/>
      <c r="AL3225" s="106"/>
      <c r="AM3225" s="104"/>
      <c r="AN3225" s="104"/>
      <c r="AO3225" s="104"/>
      <c r="AP3225" s="104"/>
      <c r="AQ3225" s="104"/>
      <c r="AR3225" s="104"/>
      <c r="AS3225" s="104"/>
      <c r="AT3225" s="104"/>
      <c r="AU3225" s="104"/>
      <c r="AV3225" s="104"/>
    </row>
    <row r="3226" spans="3:48" x14ac:dyDescent="0.35">
      <c r="C3226" s="176"/>
      <c r="D3226" s="176"/>
      <c r="E3226" s="176"/>
      <c r="F3226" s="176"/>
      <c r="G3226" s="175"/>
      <c r="H3226" s="175"/>
      <c r="I3226" s="175"/>
      <c r="J3226" s="175"/>
      <c r="L3226" s="175"/>
      <c r="T3226" s="176"/>
      <c r="U3226" s="176"/>
      <c r="V3226" s="176"/>
      <c r="W3226" s="176"/>
      <c r="X3226" s="175"/>
      <c r="Y3226" s="175"/>
      <c r="Z3226" s="175"/>
      <c r="AA3226" s="175"/>
      <c r="AC3226" s="175"/>
      <c r="AL3226" s="106"/>
      <c r="AM3226" s="104"/>
      <c r="AN3226" s="104"/>
      <c r="AO3226" s="104"/>
      <c r="AP3226" s="104"/>
      <c r="AQ3226" s="104"/>
      <c r="AR3226" s="104"/>
      <c r="AS3226" s="104"/>
      <c r="AT3226" s="104"/>
      <c r="AU3226" s="104"/>
      <c r="AV3226" s="104"/>
    </row>
    <row r="3227" spans="3:48" x14ac:dyDescent="0.35">
      <c r="C3227" s="176"/>
      <c r="D3227" s="176"/>
      <c r="E3227" s="176"/>
      <c r="F3227" s="176"/>
      <c r="G3227" s="175"/>
      <c r="H3227" s="175"/>
      <c r="I3227" s="175"/>
      <c r="J3227" s="175"/>
      <c r="L3227" s="175"/>
      <c r="T3227" s="176"/>
      <c r="U3227" s="176"/>
      <c r="V3227" s="176"/>
      <c r="W3227" s="176"/>
      <c r="X3227" s="175"/>
      <c r="Y3227" s="175"/>
      <c r="Z3227" s="175"/>
      <c r="AA3227" s="175"/>
      <c r="AC3227" s="175"/>
      <c r="AL3227" s="106"/>
      <c r="AM3227" s="104"/>
      <c r="AN3227" s="104"/>
      <c r="AO3227" s="104"/>
      <c r="AP3227" s="104"/>
      <c r="AQ3227" s="104"/>
      <c r="AR3227" s="104"/>
      <c r="AS3227" s="104"/>
      <c r="AT3227" s="104"/>
      <c r="AU3227" s="104"/>
      <c r="AV3227" s="104"/>
    </row>
    <row r="3228" spans="3:48" x14ac:dyDescent="0.35">
      <c r="C3228" s="176"/>
      <c r="D3228" s="176"/>
      <c r="E3228" s="176"/>
      <c r="F3228" s="176"/>
      <c r="G3228" s="175"/>
      <c r="H3228" s="175"/>
      <c r="I3228" s="175"/>
      <c r="J3228" s="175"/>
      <c r="L3228" s="175"/>
      <c r="T3228" s="176"/>
      <c r="U3228" s="176"/>
      <c r="V3228" s="176"/>
      <c r="W3228" s="176"/>
      <c r="X3228" s="175"/>
      <c r="Y3228" s="175"/>
      <c r="Z3228" s="175"/>
      <c r="AA3228" s="175"/>
      <c r="AC3228" s="175"/>
      <c r="AL3228" s="106"/>
      <c r="AM3228" s="104"/>
      <c r="AN3228" s="104"/>
      <c r="AO3228" s="104"/>
      <c r="AP3228" s="104"/>
      <c r="AQ3228" s="104"/>
      <c r="AR3228" s="104"/>
      <c r="AS3228" s="104"/>
      <c r="AT3228" s="104"/>
      <c r="AU3228" s="104"/>
      <c r="AV3228" s="104"/>
    </row>
    <row r="3229" spans="3:48" x14ac:dyDescent="0.35">
      <c r="C3229" s="176"/>
      <c r="D3229" s="176"/>
      <c r="E3229" s="176"/>
      <c r="F3229" s="176"/>
      <c r="G3229" s="175"/>
      <c r="H3229" s="175"/>
      <c r="I3229" s="175"/>
      <c r="J3229" s="175"/>
      <c r="L3229" s="175"/>
      <c r="T3229" s="176"/>
      <c r="U3229" s="176"/>
      <c r="V3229" s="176"/>
      <c r="W3229" s="176"/>
      <c r="X3229" s="175"/>
      <c r="Y3229" s="175"/>
      <c r="Z3229" s="175"/>
      <c r="AA3229" s="175"/>
      <c r="AC3229" s="175"/>
      <c r="AL3229" s="106"/>
      <c r="AM3229" s="104"/>
      <c r="AN3229" s="104"/>
      <c r="AO3229" s="104"/>
      <c r="AP3229" s="104"/>
      <c r="AQ3229" s="104"/>
      <c r="AR3229" s="104"/>
      <c r="AS3229" s="104"/>
      <c r="AT3229" s="104"/>
      <c r="AU3229" s="104"/>
      <c r="AV3229" s="104"/>
    </row>
    <row r="3230" spans="3:48" x14ac:dyDescent="0.35">
      <c r="C3230" s="176"/>
      <c r="D3230" s="176"/>
      <c r="E3230" s="176"/>
      <c r="F3230" s="176"/>
      <c r="G3230" s="175"/>
      <c r="H3230" s="175"/>
      <c r="I3230" s="175"/>
      <c r="J3230" s="175"/>
      <c r="L3230" s="175"/>
      <c r="T3230" s="176"/>
      <c r="U3230" s="176"/>
      <c r="V3230" s="176"/>
      <c r="W3230" s="176"/>
      <c r="X3230" s="175"/>
      <c r="Y3230" s="175"/>
      <c r="Z3230" s="175"/>
      <c r="AA3230" s="175"/>
      <c r="AC3230" s="175"/>
      <c r="AL3230" s="106"/>
      <c r="AM3230" s="104"/>
      <c r="AN3230" s="104"/>
      <c r="AO3230" s="104"/>
      <c r="AP3230" s="104"/>
      <c r="AQ3230" s="104"/>
      <c r="AR3230" s="104"/>
      <c r="AS3230" s="104"/>
      <c r="AT3230" s="104"/>
      <c r="AU3230" s="104"/>
      <c r="AV3230" s="104"/>
    </row>
    <row r="3231" spans="3:48" x14ac:dyDescent="0.35">
      <c r="C3231" s="176"/>
      <c r="D3231" s="176"/>
      <c r="E3231" s="176"/>
      <c r="F3231" s="176"/>
      <c r="G3231" s="175"/>
      <c r="H3231" s="175"/>
      <c r="I3231" s="175"/>
      <c r="J3231" s="175"/>
      <c r="L3231" s="175"/>
      <c r="T3231" s="176"/>
      <c r="U3231" s="176"/>
      <c r="V3231" s="176"/>
      <c r="W3231" s="176"/>
      <c r="X3231" s="175"/>
      <c r="Y3231" s="175"/>
      <c r="Z3231" s="175"/>
      <c r="AA3231" s="175"/>
      <c r="AC3231" s="175"/>
      <c r="AL3231" s="106"/>
      <c r="AM3231" s="104"/>
      <c r="AN3231" s="104"/>
      <c r="AO3231" s="104"/>
      <c r="AP3231" s="104"/>
      <c r="AQ3231" s="104"/>
      <c r="AR3231" s="104"/>
      <c r="AS3231" s="104"/>
      <c r="AT3231" s="104"/>
      <c r="AU3231" s="104"/>
      <c r="AV3231" s="104"/>
    </row>
    <row r="3232" spans="3:48" x14ac:dyDescent="0.35">
      <c r="C3232" s="176"/>
      <c r="D3232" s="176"/>
      <c r="E3232" s="176"/>
      <c r="F3232" s="176"/>
      <c r="G3232" s="175"/>
      <c r="H3232" s="175"/>
      <c r="I3232" s="175"/>
      <c r="J3232" s="175"/>
      <c r="L3232" s="175"/>
      <c r="T3232" s="176"/>
      <c r="U3232" s="176"/>
      <c r="V3232" s="176"/>
      <c r="W3232" s="176"/>
      <c r="X3232" s="175"/>
      <c r="Y3232" s="175"/>
      <c r="Z3232" s="175"/>
      <c r="AA3232" s="175"/>
      <c r="AC3232" s="175"/>
      <c r="AL3232" s="106"/>
      <c r="AM3232" s="104"/>
      <c r="AN3232" s="104"/>
      <c r="AO3232" s="104"/>
      <c r="AP3232" s="104"/>
      <c r="AQ3232" s="104"/>
      <c r="AR3232" s="104"/>
      <c r="AS3232" s="104"/>
      <c r="AT3232" s="104"/>
      <c r="AU3232" s="104"/>
      <c r="AV3232" s="104"/>
    </row>
    <row r="3233" spans="3:48" x14ac:dyDescent="0.35">
      <c r="C3233" s="176"/>
      <c r="D3233" s="176"/>
      <c r="E3233" s="176"/>
      <c r="F3233" s="176"/>
      <c r="G3233" s="175"/>
      <c r="H3233" s="175"/>
      <c r="I3233" s="175"/>
      <c r="J3233" s="175"/>
      <c r="L3233" s="175"/>
      <c r="T3233" s="176"/>
      <c r="U3233" s="176"/>
      <c r="V3233" s="176"/>
      <c r="W3233" s="176"/>
      <c r="X3233" s="175"/>
      <c r="Y3233" s="175"/>
      <c r="Z3233" s="175"/>
      <c r="AA3233" s="175"/>
      <c r="AC3233" s="175"/>
      <c r="AL3233" s="106"/>
      <c r="AM3233" s="104"/>
      <c r="AN3233" s="104"/>
      <c r="AO3233" s="104"/>
      <c r="AP3233" s="104"/>
      <c r="AQ3233" s="104"/>
      <c r="AR3233" s="104"/>
      <c r="AS3233" s="104"/>
      <c r="AT3233" s="104"/>
      <c r="AU3233" s="104"/>
      <c r="AV3233" s="104"/>
    </row>
    <row r="3234" spans="3:48" x14ac:dyDescent="0.35">
      <c r="C3234" s="176"/>
      <c r="D3234" s="176"/>
      <c r="E3234" s="176"/>
      <c r="F3234" s="176"/>
      <c r="G3234" s="175"/>
      <c r="H3234" s="175"/>
      <c r="I3234" s="175"/>
      <c r="J3234" s="175"/>
      <c r="L3234" s="175"/>
      <c r="T3234" s="176"/>
      <c r="U3234" s="176"/>
      <c r="V3234" s="176"/>
      <c r="W3234" s="176"/>
      <c r="X3234" s="175"/>
      <c r="Y3234" s="175"/>
      <c r="Z3234" s="175"/>
      <c r="AA3234" s="175"/>
      <c r="AC3234" s="175"/>
      <c r="AL3234" s="106"/>
      <c r="AM3234" s="104"/>
      <c r="AN3234" s="104"/>
      <c r="AO3234" s="104"/>
      <c r="AP3234" s="104"/>
      <c r="AQ3234" s="104"/>
      <c r="AR3234" s="104"/>
      <c r="AS3234" s="104"/>
      <c r="AT3234" s="104"/>
      <c r="AU3234" s="104"/>
      <c r="AV3234" s="104"/>
    </row>
    <row r="3235" spans="3:48" x14ac:dyDescent="0.35">
      <c r="C3235" s="176"/>
      <c r="D3235" s="176"/>
      <c r="E3235" s="176"/>
      <c r="F3235" s="176"/>
      <c r="G3235" s="175"/>
      <c r="H3235" s="175"/>
      <c r="I3235" s="175"/>
      <c r="J3235" s="175"/>
      <c r="L3235" s="175"/>
      <c r="T3235" s="176"/>
      <c r="U3235" s="176"/>
      <c r="V3235" s="176"/>
      <c r="W3235" s="176"/>
      <c r="X3235" s="175"/>
      <c r="Y3235" s="175"/>
      <c r="Z3235" s="175"/>
      <c r="AA3235" s="175"/>
      <c r="AC3235" s="175"/>
      <c r="AL3235" s="106"/>
      <c r="AM3235" s="104"/>
      <c r="AN3235" s="104"/>
      <c r="AO3235" s="104"/>
      <c r="AP3235" s="104"/>
      <c r="AQ3235" s="104"/>
      <c r="AR3235" s="104"/>
      <c r="AS3235" s="104"/>
      <c r="AT3235" s="104"/>
      <c r="AU3235" s="104"/>
      <c r="AV3235" s="104"/>
    </row>
    <row r="3236" spans="3:48" x14ac:dyDescent="0.35">
      <c r="C3236" s="176"/>
      <c r="D3236" s="176"/>
      <c r="E3236" s="176"/>
      <c r="F3236" s="176"/>
      <c r="G3236" s="175"/>
      <c r="H3236" s="175"/>
      <c r="I3236" s="175"/>
      <c r="J3236" s="175"/>
      <c r="L3236" s="175"/>
      <c r="T3236" s="176"/>
      <c r="U3236" s="176"/>
      <c r="V3236" s="176"/>
      <c r="W3236" s="176"/>
      <c r="X3236" s="175"/>
      <c r="Y3236" s="175"/>
      <c r="Z3236" s="175"/>
      <c r="AA3236" s="175"/>
      <c r="AC3236" s="175"/>
      <c r="AL3236" s="106"/>
      <c r="AM3236" s="104"/>
      <c r="AN3236" s="104"/>
      <c r="AO3236" s="104"/>
      <c r="AP3236" s="104"/>
      <c r="AQ3236" s="104"/>
      <c r="AR3236" s="104"/>
      <c r="AS3236" s="104"/>
      <c r="AT3236" s="104"/>
      <c r="AU3236" s="104"/>
      <c r="AV3236" s="104"/>
    </row>
    <row r="3237" spans="3:48" x14ac:dyDescent="0.35">
      <c r="C3237" s="176"/>
      <c r="D3237" s="176"/>
      <c r="E3237" s="176"/>
      <c r="F3237" s="176"/>
      <c r="G3237" s="175"/>
      <c r="H3237" s="175"/>
      <c r="I3237" s="175"/>
      <c r="J3237" s="175"/>
      <c r="L3237" s="175"/>
      <c r="T3237" s="176"/>
      <c r="U3237" s="176"/>
      <c r="V3237" s="176"/>
      <c r="W3237" s="176"/>
      <c r="X3237" s="175"/>
      <c r="Y3237" s="175"/>
      <c r="Z3237" s="175"/>
      <c r="AA3237" s="175"/>
      <c r="AC3237" s="175"/>
      <c r="AL3237" s="106"/>
      <c r="AM3237" s="104"/>
      <c r="AN3237" s="104"/>
      <c r="AO3237" s="104"/>
      <c r="AP3237" s="104"/>
      <c r="AQ3237" s="104"/>
      <c r="AR3237" s="104"/>
      <c r="AS3237" s="104"/>
      <c r="AT3237" s="104"/>
      <c r="AU3237" s="104"/>
      <c r="AV3237" s="104"/>
    </row>
    <row r="3238" spans="3:48" x14ac:dyDescent="0.35">
      <c r="C3238" s="176"/>
      <c r="D3238" s="176"/>
      <c r="E3238" s="176"/>
      <c r="F3238" s="176"/>
      <c r="G3238" s="175"/>
      <c r="H3238" s="175"/>
      <c r="I3238" s="175"/>
      <c r="J3238" s="175"/>
      <c r="L3238" s="175"/>
      <c r="T3238" s="176"/>
      <c r="U3238" s="176"/>
      <c r="V3238" s="176"/>
      <c r="W3238" s="176"/>
      <c r="X3238" s="175"/>
      <c r="Y3238" s="175"/>
      <c r="Z3238" s="175"/>
      <c r="AA3238" s="175"/>
      <c r="AC3238" s="175"/>
      <c r="AL3238" s="106"/>
      <c r="AM3238" s="104"/>
      <c r="AN3238" s="104"/>
      <c r="AO3238" s="104"/>
      <c r="AP3238" s="104"/>
      <c r="AQ3238" s="104"/>
      <c r="AR3238" s="104"/>
      <c r="AS3238" s="104"/>
      <c r="AT3238" s="104"/>
      <c r="AU3238" s="104"/>
      <c r="AV3238" s="104"/>
    </row>
    <row r="3239" spans="3:48" x14ac:dyDescent="0.35">
      <c r="C3239" s="176"/>
      <c r="D3239" s="176"/>
      <c r="E3239" s="176"/>
      <c r="F3239" s="176"/>
      <c r="G3239" s="175"/>
      <c r="H3239" s="175"/>
      <c r="I3239" s="175"/>
      <c r="J3239" s="175"/>
      <c r="L3239" s="175"/>
      <c r="T3239" s="176"/>
      <c r="U3239" s="176"/>
      <c r="V3239" s="176"/>
      <c r="W3239" s="176"/>
      <c r="X3239" s="175"/>
      <c r="Y3239" s="175"/>
      <c r="Z3239" s="175"/>
      <c r="AA3239" s="175"/>
      <c r="AC3239" s="175"/>
      <c r="AL3239" s="106"/>
      <c r="AM3239" s="104"/>
      <c r="AN3239" s="104"/>
      <c r="AO3239" s="104"/>
      <c r="AP3239" s="104"/>
      <c r="AQ3239" s="104"/>
      <c r="AR3239" s="104"/>
      <c r="AS3239" s="104"/>
      <c r="AT3239" s="104"/>
      <c r="AU3239" s="104"/>
      <c r="AV3239" s="104"/>
    </row>
    <row r="3240" spans="3:48" x14ac:dyDescent="0.35">
      <c r="C3240" s="176"/>
      <c r="D3240" s="176"/>
      <c r="E3240" s="176"/>
      <c r="F3240" s="176"/>
      <c r="G3240" s="175"/>
      <c r="H3240" s="175"/>
      <c r="I3240" s="175"/>
      <c r="J3240" s="175"/>
      <c r="L3240" s="175"/>
      <c r="T3240" s="176"/>
      <c r="U3240" s="176"/>
      <c r="V3240" s="176"/>
      <c r="W3240" s="176"/>
      <c r="X3240" s="175"/>
      <c r="Y3240" s="175"/>
      <c r="Z3240" s="175"/>
      <c r="AA3240" s="175"/>
      <c r="AC3240" s="175"/>
      <c r="AL3240" s="106"/>
      <c r="AM3240" s="104"/>
      <c r="AN3240" s="104"/>
      <c r="AO3240" s="104"/>
      <c r="AP3240" s="104"/>
      <c r="AQ3240" s="104"/>
      <c r="AR3240" s="104"/>
      <c r="AS3240" s="104"/>
      <c r="AT3240" s="104"/>
      <c r="AU3240" s="104"/>
      <c r="AV3240" s="104"/>
    </row>
    <row r="3241" spans="3:48" x14ac:dyDescent="0.35">
      <c r="C3241" s="176"/>
      <c r="D3241" s="176"/>
      <c r="E3241" s="176"/>
      <c r="F3241" s="176"/>
      <c r="G3241" s="175"/>
      <c r="H3241" s="175"/>
      <c r="I3241" s="175"/>
      <c r="J3241" s="175"/>
      <c r="L3241" s="175"/>
      <c r="T3241" s="176"/>
      <c r="U3241" s="176"/>
      <c r="V3241" s="176"/>
      <c r="W3241" s="176"/>
      <c r="X3241" s="175"/>
      <c r="Y3241" s="175"/>
      <c r="Z3241" s="175"/>
      <c r="AA3241" s="175"/>
      <c r="AC3241" s="175"/>
      <c r="AL3241" s="106"/>
      <c r="AM3241" s="104"/>
      <c r="AN3241" s="104"/>
      <c r="AO3241" s="104"/>
      <c r="AP3241" s="104"/>
      <c r="AQ3241" s="104"/>
      <c r="AR3241" s="104"/>
      <c r="AS3241" s="104"/>
      <c r="AT3241" s="104"/>
      <c r="AU3241" s="104"/>
      <c r="AV3241" s="104"/>
    </row>
    <row r="3242" spans="3:48" x14ac:dyDescent="0.35">
      <c r="C3242" s="176"/>
      <c r="D3242" s="176"/>
      <c r="E3242" s="176"/>
      <c r="F3242" s="176"/>
      <c r="G3242" s="175"/>
      <c r="H3242" s="175"/>
      <c r="I3242" s="175"/>
      <c r="J3242" s="175"/>
      <c r="L3242" s="175"/>
      <c r="T3242" s="176"/>
      <c r="U3242" s="176"/>
      <c r="V3242" s="176"/>
      <c r="W3242" s="176"/>
      <c r="X3242" s="175"/>
      <c r="Y3242" s="175"/>
      <c r="Z3242" s="175"/>
      <c r="AA3242" s="175"/>
      <c r="AC3242" s="175"/>
      <c r="AL3242" s="106"/>
      <c r="AM3242" s="104"/>
      <c r="AN3242" s="104"/>
      <c r="AO3242" s="104"/>
      <c r="AP3242" s="104"/>
      <c r="AQ3242" s="104"/>
      <c r="AR3242" s="104"/>
      <c r="AS3242" s="104"/>
      <c r="AT3242" s="104"/>
      <c r="AU3242" s="104"/>
      <c r="AV3242" s="104"/>
    </row>
    <row r="3243" spans="3:48" x14ac:dyDescent="0.35">
      <c r="C3243" s="176"/>
      <c r="D3243" s="176"/>
      <c r="E3243" s="176"/>
      <c r="F3243" s="176"/>
      <c r="G3243" s="175"/>
      <c r="H3243" s="175"/>
      <c r="I3243" s="175"/>
      <c r="J3243" s="175"/>
      <c r="L3243" s="175"/>
      <c r="T3243" s="176"/>
      <c r="U3243" s="176"/>
      <c r="V3243" s="176"/>
      <c r="W3243" s="176"/>
      <c r="X3243" s="175"/>
      <c r="Y3243" s="175"/>
      <c r="Z3243" s="175"/>
      <c r="AA3243" s="175"/>
      <c r="AC3243" s="175"/>
      <c r="AL3243" s="106"/>
      <c r="AM3243" s="104"/>
      <c r="AN3243" s="104"/>
      <c r="AO3243" s="104"/>
      <c r="AP3243" s="104"/>
      <c r="AQ3243" s="104"/>
      <c r="AR3243" s="104"/>
      <c r="AS3243" s="104"/>
      <c r="AT3243" s="104"/>
      <c r="AU3243" s="104"/>
      <c r="AV3243" s="104"/>
    </row>
    <row r="3244" spans="3:48" x14ac:dyDescent="0.35">
      <c r="C3244" s="176"/>
      <c r="D3244" s="176"/>
      <c r="E3244" s="176"/>
      <c r="F3244" s="176"/>
      <c r="G3244" s="175"/>
      <c r="H3244" s="175"/>
      <c r="I3244" s="175"/>
      <c r="J3244" s="175"/>
      <c r="L3244" s="175"/>
      <c r="T3244" s="176"/>
      <c r="U3244" s="176"/>
      <c r="V3244" s="176"/>
      <c r="W3244" s="176"/>
      <c r="X3244" s="175"/>
      <c r="Y3244" s="175"/>
      <c r="Z3244" s="175"/>
      <c r="AA3244" s="175"/>
      <c r="AC3244" s="175"/>
      <c r="AL3244" s="106"/>
      <c r="AM3244" s="104"/>
      <c r="AN3244" s="104"/>
      <c r="AO3244" s="104"/>
      <c r="AP3244" s="104"/>
      <c r="AQ3244" s="104"/>
      <c r="AR3244" s="104"/>
      <c r="AS3244" s="104"/>
      <c r="AT3244" s="104"/>
      <c r="AU3244" s="104"/>
      <c r="AV3244" s="104"/>
    </row>
    <row r="3245" spans="3:48" x14ac:dyDescent="0.35">
      <c r="C3245" s="176"/>
      <c r="D3245" s="176"/>
      <c r="E3245" s="176"/>
      <c r="F3245" s="176"/>
      <c r="G3245" s="175"/>
      <c r="H3245" s="175"/>
      <c r="I3245" s="175"/>
      <c r="J3245" s="175"/>
      <c r="L3245" s="175"/>
      <c r="T3245" s="176"/>
      <c r="U3245" s="176"/>
      <c r="V3245" s="176"/>
      <c r="W3245" s="176"/>
      <c r="X3245" s="175"/>
      <c r="Y3245" s="175"/>
      <c r="Z3245" s="175"/>
      <c r="AA3245" s="175"/>
      <c r="AC3245" s="175"/>
      <c r="AL3245" s="106"/>
      <c r="AM3245" s="104"/>
      <c r="AN3245" s="104"/>
      <c r="AO3245" s="104"/>
      <c r="AP3245" s="104"/>
      <c r="AQ3245" s="104"/>
      <c r="AR3245" s="104"/>
      <c r="AS3245" s="104"/>
      <c r="AT3245" s="104"/>
      <c r="AU3245" s="104"/>
      <c r="AV3245" s="104"/>
    </row>
    <row r="3246" spans="3:48" x14ac:dyDescent="0.35">
      <c r="C3246" s="176"/>
      <c r="D3246" s="176"/>
      <c r="E3246" s="176"/>
      <c r="F3246" s="176"/>
      <c r="G3246" s="175"/>
      <c r="H3246" s="175"/>
      <c r="I3246" s="175"/>
      <c r="J3246" s="175"/>
      <c r="L3246" s="175"/>
      <c r="T3246" s="176"/>
      <c r="U3246" s="176"/>
      <c r="V3246" s="176"/>
      <c r="W3246" s="176"/>
      <c r="X3246" s="175"/>
      <c r="Y3246" s="175"/>
      <c r="Z3246" s="175"/>
      <c r="AA3246" s="175"/>
      <c r="AC3246" s="175"/>
      <c r="AL3246" s="106"/>
      <c r="AM3246" s="104"/>
      <c r="AN3246" s="104"/>
      <c r="AO3246" s="104"/>
      <c r="AP3246" s="104"/>
      <c r="AQ3246" s="104"/>
      <c r="AR3246" s="104"/>
      <c r="AS3246" s="104"/>
      <c r="AT3246" s="104"/>
      <c r="AU3246" s="104"/>
      <c r="AV3246" s="104"/>
    </row>
    <row r="3247" spans="3:48" x14ac:dyDescent="0.35">
      <c r="C3247" s="176"/>
      <c r="D3247" s="176"/>
      <c r="E3247" s="176"/>
      <c r="F3247" s="176"/>
      <c r="G3247" s="175"/>
      <c r="H3247" s="175"/>
      <c r="I3247" s="175"/>
      <c r="J3247" s="175"/>
      <c r="L3247" s="175"/>
      <c r="T3247" s="176"/>
      <c r="U3247" s="176"/>
      <c r="V3247" s="176"/>
      <c r="W3247" s="176"/>
      <c r="X3247" s="175"/>
      <c r="Y3247" s="175"/>
      <c r="Z3247" s="175"/>
      <c r="AA3247" s="175"/>
      <c r="AC3247" s="175"/>
      <c r="AL3247" s="106"/>
      <c r="AM3247" s="104"/>
      <c r="AN3247" s="104"/>
      <c r="AO3247" s="104"/>
      <c r="AP3247" s="104"/>
      <c r="AQ3247" s="104"/>
      <c r="AR3247" s="104"/>
      <c r="AS3247" s="104"/>
      <c r="AT3247" s="104"/>
      <c r="AU3247" s="104"/>
      <c r="AV3247" s="104"/>
    </row>
    <row r="3248" spans="3:48" x14ac:dyDescent="0.35">
      <c r="C3248" s="176"/>
      <c r="D3248" s="176"/>
      <c r="E3248" s="176"/>
      <c r="F3248" s="176"/>
      <c r="G3248" s="175"/>
      <c r="H3248" s="175"/>
      <c r="I3248" s="175"/>
      <c r="J3248" s="175"/>
      <c r="L3248" s="175"/>
      <c r="T3248" s="176"/>
      <c r="U3248" s="176"/>
      <c r="V3248" s="176"/>
      <c r="W3248" s="176"/>
      <c r="X3248" s="175"/>
      <c r="Y3248" s="175"/>
      <c r="Z3248" s="175"/>
      <c r="AA3248" s="175"/>
      <c r="AC3248" s="175"/>
      <c r="AL3248" s="106"/>
      <c r="AM3248" s="104"/>
      <c r="AN3248" s="104"/>
      <c r="AO3248" s="104"/>
      <c r="AP3248" s="104"/>
      <c r="AQ3248" s="104"/>
      <c r="AR3248" s="104"/>
      <c r="AS3248" s="104"/>
      <c r="AT3248" s="104"/>
      <c r="AU3248" s="104"/>
      <c r="AV3248" s="104"/>
    </row>
    <row r="3249" spans="3:48" x14ac:dyDescent="0.35">
      <c r="C3249" s="176"/>
      <c r="D3249" s="176"/>
      <c r="E3249" s="176"/>
      <c r="F3249" s="176"/>
      <c r="G3249" s="175"/>
      <c r="H3249" s="175"/>
      <c r="I3249" s="175"/>
      <c r="J3249" s="175"/>
      <c r="L3249" s="175"/>
      <c r="T3249" s="176"/>
      <c r="U3249" s="176"/>
      <c r="V3249" s="176"/>
      <c r="W3249" s="176"/>
      <c r="X3249" s="175"/>
      <c r="Y3249" s="175"/>
      <c r="Z3249" s="175"/>
      <c r="AA3249" s="175"/>
      <c r="AC3249" s="175"/>
      <c r="AL3249" s="106"/>
      <c r="AM3249" s="104"/>
      <c r="AN3249" s="104"/>
      <c r="AO3249" s="104"/>
      <c r="AP3249" s="104"/>
      <c r="AQ3249" s="104"/>
      <c r="AR3249" s="104"/>
      <c r="AS3249" s="104"/>
      <c r="AT3249" s="104"/>
      <c r="AU3249" s="104"/>
      <c r="AV3249" s="104"/>
    </row>
    <row r="3250" spans="3:48" x14ac:dyDescent="0.35">
      <c r="C3250" s="176"/>
      <c r="D3250" s="176"/>
      <c r="E3250" s="176"/>
      <c r="F3250" s="176"/>
      <c r="G3250" s="175"/>
      <c r="H3250" s="175"/>
      <c r="I3250" s="175"/>
      <c r="J3250" s="175"/>
      <c r="L3250" s="175"/>
      <c r="T3250" s="176"/>
      <c r="U3250" s="176"/>
      <c r="V3250" s="176"/>
      <c r="W3250" s="176"/>
      <c r="X3250" s="175"/>
      <c r="Y3250" s="175"/>
      <c r="Z3250" s="175"/>
      <c r="AA3250" s="175"/>
      <c r="AC3250" s="175"/>
      <c r="AL3250" s="106"/>
      <c r="AM3250" s="104"/>
      <c r="AN3250" s="104"/>
      <c r="AO3250" s="104"/>
      <c r="AP3250" s="104"/>
      <c r="AQ3250" s="104"/>
      <c r="AR3250" s="104"/>
      <c r="AS3250" s="104"/>
      <c r="AT3250" s="104"/>
      <c r="AU3250" s="104"/>
      <c r="AV3250" s="104"/>
    </row>
    <row r="3251" spans="3:48" x14ac:dyDescent="0.35">
      <c r="C3251" s="176"/>
      <c r="D3251" s="176"/>
      <c r="E3251" s="176"/>
      <c r="F3251" s="176"/>
      <c r="G3251" s="175"/>
      <c r="H3251" s="175"/>
      <c r="I3251" s="175"/>
      <c r="J3251" s="175"/>
      <c r="L3251" s="175"/>
      <c r="T3251" s="176"/>
      <c r="U3251" s="176"/>
      <c r="V3251" s="176"/>
      <c r="W3251" s="176"/>
      <c r="X3251" s="175"/>
      <c r="Y3251" s="175"/>
      <c r="Z3251" s="175"/>
      <c r="AA3251" s="175"/>
      <c r="AC3251" s="175"/>
      <c r="AL3251" s="106"/>
      <c r="AM3251" s="104"/>
      <c r="AN3251" s="104"/>
      <c r="AO3251" s="104"/>
      <c r="AP3251" s="104"/>
      <c r="AQ3251" s="104"/>
      <c r="AR3251" s="104"/>
      <c r="AS3251" s="104"/>
      <c r="AT3251" s="104"/>
      <c r="AU3251" s="104"/>
      <c r="AV3251" s="104"/>
    </row>
    <row r="3252" spans="3:48" x14ac:dyDescent="0.35">
      <c r="C3252" s="176"/>
      <c r="D3252" s="176"/>
      <c r="E3252" s="176"/>
      <c r="F3252" s="176"/>
      <c r="G3252" s="175"/>
      <c r="H3252" s="175"/>
      <c r="I3252" s="175"/>
      <c r="J3252" s="175"/>
      <c r="L3252" s="175"/>
      <c r="T3252" s="176"/>
      <c r="U3252" s="176"/>
      <c r="V3252" s="176"/>
      <c r="W3252" s="176"/>
      <c r="X3252" s="175"/>
      <c r="Y3252" s="175"/>
      <c r="Z3252" s="175"/>
      <c r="AA3252" s="175"/>
      <c r="AC3252" s="175"/>
      <c r="AL3252" s="106"/>
      <c r="AM3252" s="104"/>
      <c r="AN3252" s="104"/>
      <c r="AO3252" s="104"/>
      <c r="AP3252" s="104"/>
      <c r="AQ3252" s="104"/>
      <c r="AR3252" s="104"/>
      <c r="AS3252" s="104"/>
      <c r="AT3252" s="104"/>
      <c r="AU3252" s="104"/>
      <c r="AV3252" s="104"/>
    </row>
    <row r="3253" spans="3:48" x14ac:dyDescent="0.35">
      <c r="C3253" s="176"/>
      <c r="D3253" s="176"/>
      <c r="E3253" s="176"/>
      <c r="F3253" s="176"/>
      <c r="G3253" s="175"/>
      <c r="H3253" s="175"/>
      <c r="I3253" s="175"/>
      <c r="J3253" s="175"/>
      <c r="L3253" s="175"/>
      <c r="T3253" s="176"/>
      <c r="U3253" s="176"/>
      <c r="V3253" s="176"/>
      <c r="W3253" s="176"/>
      <c r="X3253" s="175"/>
      <c r="Y3253" s="175"/>
      <c r="Z3253" s="175"/>
      <c r="AA3253" s="175"/>
      <c r="AC3253" s="175"/>
      <c r="AL3253" s="106"/>
      <c r="AM3253" s="104"/>
      <c r="AN3253" s="104"/>
      <c r="AO3253" s="104"/>
      <c r="AP3253" s="104"/>
      <c r="AQ3253" s="104"/>
      <c r="AR3253" s="104"/>
      <c r="AS3253" s="104"/>
      <c r="AT3253" s="104"/>
      <c r="AU3253" s="104"/>
      <c r="AV3253" s="104"/>
    </row>
    <row r="3254" spans="3:48" x14ac:dyDescent="0.35">
      <c r="C3254" s="176"/>
      <c r="D3254" s="176"/>
      <c r="E3254" s="176"/>
      <c r="F3254" s="176"/>
      <c r="G3254" s="175"/>
      <c r="H3254" s="175"/>
      <c r="I3254" s="175"/>
      <c r="J3254" s="175"/>
      <c r="L3254" s="175"/>
      <c r="T3254" s="176"/>
      <c r="U3254" s="176"/>
      <c r="V3254" s="176"/>
      <c r="W3254" s="176"/>
      <c r="X3254" s="175"/>
      <c r="Y3254" s="175"/>
      <c r="Z3254" s="175"/>
      <c r="AA3254" s="175"/>
      <c r="AC3254" s="175"/>
      <c r="AL3254" s="106"/>
      <c r="AM3254" s="104"/>
      <c r="AN3254" s="104"/>
      <c r="AO3254" s="104"/>
      <c r="AP3254" s="104"/>
      <c r="AQ3254" s="104"/>
      <c r="AR3254" s="104"/>
      <c r="AS3254" s="104"/>
      <c r="AT3254" s="104"/>
      <c r="AU3254" s="104"/>
      <c r="AV3254" s="104"/>
    </row>
    <row r="3255" spans="3:48" x14ac:dyDescent="0.35">
      <c r="C3255" s="176"/>
      <c r="D3255" s="176"/>
      <c r="E3255" s="176"/>
      <c r="F3255" s="176"/>
      <c r="G3255" s="175"/>
      <c r="H3255" s="175"/>
      <c r="I3255" s="175"/>
      <c r="J3255" s="175"/>
      <c r="L3255" s="175"/>
      <c r="T3255" s="176"/>
      <c r="U3255" s="176"/>
      <c r="V3255" s="176"/>
      <c r="W3255" s="176"/>
      <c r="X3255" s="175"/>
      <c r="Y3255" s="175"/>
      <c r="Z3255" s="175"/>
      <c r="AA3255" s="175"/>
      <c r="AC3255" s="175"/>
      <c r="AL3255" s="106"/>
      <c r="AM3255" s="104"/>
      <c r="AN3255" s="104"/>
      <c r="AO3255" s="104"/>
      <c r="AP3255" s="104"/>
      <c r="AQ3255" s="104"/>
      <c r="AR3255" s="104"/>
      <c r="AS3255" s="104"/>
      <c r="AT3255" s="104"/>
      <c r="AU3255" s="104"/>
      <c r="AV3255" s="104"/>
    </row>
    <row r="3256" spans="3:48" x14ac:dyDescent="0.35">
      <c r="C3256" s="176"/>
      <c r="D3256" s="176"/>
      <c r="E3256" s="176"/>
      <c r="F3256" s="176"/>
      <c r="G3256" s="175"/>
      <c r="H3256" s="175"/>
      <c r="I3256" s="175"/>
      <c r="J3256" s="175"/>
      <c r="L3256" s="175"/>
      <c r="T3256" s="176"/>
      <c r="U3256" s="176"/>
      <c r="V3256" s="176"/>
      <c r="W3256" s="176"/>
      <c r="X3256" s="175"/>
      <c r="Y3256" s="175"/>
      <c r="Z3256" s="175"/>
      <c r="AA3256" s="175"/>
      <c r="AC3256" s="175"/>
      <c r="AL3256" s="106"/>
      <c r="AM3256" s="104"/>
      <c r="AN3256" s="104"/>
      <c r="AO3256" s="104"/>
      <c r="AP3256" s="104"/>
      <c r="AQ3256" s="104"/>
      <c r="AR3256" s="104"/>
      <c r="AS3256" s="104"/>
      <c r="AT3256" s="104"/>
      <c r="AU3256" s="104"/>
      <c r="AV3256" s="104"/>
    </row>
    <row r="3257" spans="3:48" x14ac:dyDescent="0.35">
      <c r="C3257" s="176"/>
      <c r="D3257" s="176"/>
      <c r="E3257" s="176"/>
      <c r="F3257" s="176"/>
      <c r="G3257" s="175"/>
      <c r="H3257" s="175"/>
      <c r="I3257" s="175"/>
      <c r="J3257" s="175"/>
      <c r="L3257" s="175"/>
      <c r="T3257" s="176"/>
      <c r="U3257" s="176"/>
      <c r="V3257" s="176"/>
      <c r="W3257" s="176"/>
      <c r="X3257" s="175"/>
      <c r="Y3257" s="175"/>
      <c r="Z3257" s="175"/>
      <c r="AA3257" s="175"/>
      <c r="AC3257" s="175"/>
      <c r="AL3257" s="106"/>
      <c r="AM3257" s="104"/>
      <c r="AN3257" s="104"/>
      <c r="AO3257" s="104"/>
      <c r="AP3257" s="104"/>
      <c r="AQ3257" s="104"/>
      <c r="AR3257" s="104"/>
      <c r="AS3257" s="104"/>
      <c r="AT3257" s="104"/>
      <c r="AU3257" s="104"/>
      <c r="AV3257" s="104"/>
    </row>
    <row r="3258" spans="3:48" x14ac:dyDescent="0.35">
      <c r="C3258" s="176"/>
      <c r="D3258" s="176"/>
      <c r="E3258" s="176"/>
      <c r="F3258" s="176"/>
      <c r="G3258" s="175"/>
      <c r="H3258" s="175"/>
      <c r="I3258" s="175"/>
      <c r="J3258" s="175"/>
      <c r="L3258" s="175"/>
      <c r="T3258" s="176"/>
      <c r="U3258" s="176"/>
      <c r="V3258" s="176"/>
      <c r="W3258" s="176"/>
      <c r="X3258" s="175"/>
      <c r="Y3258" s="175"/>
      <c r="Z3258" s="175"/>
      <c r="AA3258" s="175"/>
      <c r="AC3258" s="175"/>
      <c r="AL3258" s="106"/>
      <c r="AM3258" s="104"/>
      <c r="AN3258" s="104"/>
      <c r="AO3258" s="104"/>
      <c r="AP3258" s="104"/>
      <c r="AQ3258" s="104"/>
      <c r="AR3258" s="104"/>
      <c r="AS3258" s="104"/>
      <c r="AT3258" s="104"/>
      <c r="AU3258" s="104"/>
      <c r="AV3258" s="104"/>
    </row>
    <row r="3259" spans="3:48" x14ac:dyDescent="0.35">
      <c r="C3259" s="176"/>
      <c r="D3259" s="176"/>
      <c r="E3259" s="176"/>
      <c r="F3259" s="176"/>
      <c r="G3259" s="175"/>
      <c r="H3259" s="175"/>
      <c r="I3259" s="175"/>
      <c r="J3259" s="175"/>
      <c r="L3259" s="175"/>
      <c r="T3259" s="176"/>
      <c r="U3259" s="176"/>
      <c r="V3259" s="176"/>
      <c r="W3259" s="176"/>
      <c r="X3259" s="175"/>
      <c r="Y3259" s="175"/>
      <c r="Z3259" s="175"/>
      <c r="AA3259" s="175"/>
      <c r="AC3259" s="175"/>
      <c r="AL3259" s="106"/>
      <c r="AM3259" s="104"/>
      <c r="AN3259" s="104"/>
      <c r="AO3259" s="104"/>
      <c r="AP3259" s="104"/>
      <c r="AQ3259" s="104"/>
      <c r="AR3259" s="104"/>
      <c r="AS3259" s="104"/>
      <c r="AT3259" s="104"/>
      <c r="AU3259" s="104"/>
      <c r="AV3259" s="104"/>
    </row>
    <row r="3260" spans="3:48" x14ac:dyDescent="0.35">
      <c r="C3260" s="176"/>
      <c r="D3260" s="176"/>
      <c r="E3260" s="176"/>
      <c r="F3260" s="176"/>
      <c r="G3260" s="175"/>
      <c r="H3260" s="175"/>
      <c r="I3260" s="175"/>
      <c r="J3260" s="175"/>
      <c r="L3260" s="175"/>
      <c r="T3260" s="176"/>
      <c r="U3260" s="176"/>
      <c r="V3260" s="176"/>
      <c r="W3260" s="176"/>
      <c r="X3260" s="175"/>
      <c r="Y3260" s="175"/>
      <c r="Z3260" s="175"/>
      <c r="AA3260" s="175"/>
      <c r="AC3260" s="175"/>
      <c r="AL3260" s="106"/>
      <c r="AM3260" s="104"/>
      <c r="AN3260" s="104"/>
      <c r="AO3260" s="104"/>
      <c r="AP3260" s="104"/>
      <c r="AQ3260" s="104"/>
      <c r="AR3260" s="104"/>
      <c r="AS3260" s="104"/>
      <c r="AT3260" s="104"/>
      <c r="AU3260" s="104"/>
      <c r="AV3260" s="104"/>
    </row>
    <row r="3261" spans="3:48" x14ac:dyDescent="0.35">
      <c r="C3261" s="176"/>
      <c r="D3261" s="176"/>
      <c r="E3261" s="176"/>
      <c r="F3261" s="176"/>
      <c r="G3261" s="175"/>
      <c r="H3261" s="175"/>
      <c r="I3261" s="175"/>
      <c r="J3261" s="175"/>
      <c r="L3261" s="175"/>
      <c r="T3261" s="176"/>
      <c r="U3261" s="176"/>
      <c r="V3261" s="176"/>
      <c r="W3261" s="176"/>
      <c r="X3261" s="175"/>
      <c r="Y3261" s="175"/>
      <c r="Z3261" s="175"/>
      <c r="AA3261" s="175"/>
      <c r="AC3261" s="175"/>
      <c r="AL3261" s="106"/>
      <c r="AM3261" s="104"/>
      <c r="AN3261" s="104"/>
      <c r="AO3261" s="104"/>
      <c r="AP3261" s="104"/>
      <c r="AQ3261" s="104"/>
      <c r="AR3261" s="104"/>
      <c r="AS3261" s="104"/>
      <c r="AT3261" s="104"/>
      <c r="AU3261" s="104"/>
      <c r="AV3261" s="104"/>
    </row>
    <row r="3262" spans="3:48" x14ac:dyDescent="0.35">
      <c r="C3262" s="176"/>
      <c r="D3262" s="176"/>
      <c r="E3262" s="176"/>
      <c r="F3262" s="176"/>
      <c r="G3262" s="175"/>
      <c r="H3262" s="175"/>
      <c r="I3262" s="175"/>
      <c r="J3262" s="175"/>
      <c r="L3262" s="175"/>
      <c r="T3262" s="176"/>
      <c r="U3262" s="176"/>
      <c r="V3262" s="176"/>
      <c r="W3262" s="176"/>
      <c r="X3262" s="175"/>
      <c r="Y3262" s="175"/>
      <c r="Z3262" s="175"/>
      <c r="AA3262" s="175"/>
      <c r="AC3262" s="175"/>
      <c r="AL3262" s="106"/>
      <c r="AM3262" s="104"/>
      <c r="AN3262" s="104"/>
      <c r="AO3262" s="104"/>
      <c r="AP3262" s="104"/>
      <c r="AQ3262" s="104"/>
      <c r="AR3262" s="104"/>
      <c r="AS3262" s="104"/>
      <c r="AT3262" s="104"/>
      <c r="AU3262" s="104"/>
      <c r="AV3262" s="104"/>
    </row>
    <row r="3263" spans="3:48" x14ac:dyDescent="0.35">
      <c r="C3263" s="176"/>
      <c r="D3263" s="176"/>
      <c r="E3263" s="176"/>
      <c r="F3263" s="176"/>
      <c r="G3263" s="175"/>
      <c r="H3263" s="175"/>
      <c r="I3263" s="175"/>
      <c r="J3263" s="175"/>
      <c r="L3263" s="175"/>
      <c r="T3263" s="176"/>
      <c r="U3263" s="176"/>
      <c r="V3263" s="176"/>
      <c r="W3263" s="176"/>
      <c r="X3263" s="175"/>
      <c r="Y3263" s="175"/>
      <c r="Z3263" s="175"/>
      <c r="AA3263" s="175"/>
      <c r="AC3263" s="175"/>
      <c r="AL3263" s="106"/>
      <c r="AM3263" s="104"/>
      <c r="AN3263" s="104"/>
      <c r="AO3263" s="104"/>
      <c r="AP3263" s="104"/>
      <c r="AQ3263" s="104"/>
      <c r="AR3263" s="104"/>
      <c r="AS3263" s="104"/>
      <c r="AT3263" s="104"/>
      <c r="AU3263" s="104"/>
      <c r="AV3263" s="104"/>
    </row>
    <row r="3264" spans="3:48" x14ac:dyDescent="0.35">
      <c r="C3264" s="176"/>
      <c r="D3264" s="176"/>
      <c r="E3264" s="176"/>
      <c r="F3264" s="176"/>
      <c r="G3264" s="175"/>
      <c r="H3264" s="175"/>
      <c r="I3264" s="175"/>
      <c r="J3264" s="175"/>
      <c r="L3264" s="175"/>
      <c r="T3264" s="176"/>
      <c r="U3264" s="176"/>
      <c r="V3264" s="176"/>
      <c r="W3264" s="176"/>
      <c r="X3264" s="175"/>
      <c r="Y3264" s="175"/>
      <c r="Z3264" s="175"/>
      <c r="AA3264" s="175"/>
      <c r="AC3264" s="175"/>
      <c r="AL3264" s="106"/>
      <c r="AM3264" s="104"/>
      <c r="AN3264" s="104"/>
      <c r="AO3264" s="104"/>
      <c r="AP3264" s="104"/>
      <c r="AQ3264" s="104"/>
      <c r="AR3264" s="104"/>
      <c r="AS3264" s="104"/>
      <c r="AT3264" s="104"/>
      <c r="AU3264" s="104"/>
      <c r="AV3264" s="104"/>
    </row>
    <row r="3265" spans="3:48" x14ac:dyDescent="0.35">
      <c r="C3265" s="176"/>
      <c r="D3265" s="176"/>
      <c r="E3265" s="176"/>
      <c r="F3265" s="176"/>
      <c r="G3265" s="175"/>
      <c r="H3265" s="175"/>
      <c r="I3265" s="175"/>
      <c r="J3265" s="175"/>
      <c r="L3265" s="175"/>
      <c r="T3265" s="176"/>
      <c r="U3265" s="176"/>
      <c r="V3265" s="176"/>
      <c r="W3265" s="176"/>
      <c r="X3265" s="175"/>
      <c r="Y3265" s="175"/>
      <c r="Z3265" s="175"/>
      <c r="AA3265" s="175"/>
      <c r="AC3265" s="175"/>
      <c r="AL3265" s="106"/>
      <c r="AM3265" s="104"/>
      <c r="AN3265" s="104"/>
      <c r="AO3265" s="104"/>
      <c r="AP3265" s="104"/>
      <c r="AQ3265" s="104"/>
      <c r="AR3265" s="104"/>
      <c r="AS3265" s="104"/>
      <c r="AT3265" s="104"/>
      <c r="AU3265" s="104"/>
      <c r="AV3265" s="104"/>
    </row>
    <row r="3266" spans="3:48" x14ac:dyDescent="0.35">
      <c r="C3266" s="176"/>
      <c r="D3266" s="176"/>
      <c r="E3266" s="176"/>
      <c r="F3266" s="176"/>
      <c r="G3266" s="175"/>
      <c r="H3266" s="175"/>
      <c r="I3266" s="175"/>
      <c r="J3266" s="175"/>
      <c r="L3266" s="175"/>
      <c r="T3266" s="176"/>
      <c r="U3266" s="176"/>
      <c r="V3266" s="176"/>
      <c r="W3266" s="176"/>
      <c r="X3266" s="175"/>
      <c r="Y3266" s="175"/>
      <c r="Z3266" s="175"/>
      <c r="AA3266" s="175"/>
      <c r="AC3266" s="175"/>
      <c r="AL3266" s="106"/>
      <c r="AM3266" s="104"/>
      <c r="AN3266" s="104"/>
      <c r="AO3266" s="104"/>
      <c r="AP3266" s="104"/>
      <c r="AQ3266" s="104"/>
      <c r="AR3266" s="104"/>
      <c r="AS3266" s="104"/>
      <c r="AT3266" s="104"/>
      <c r="AU3266" s="104"/>
      <c r="AV3266" s="104"/>
    </row>
    <row r="3267" spans="3:48" x14ac:dyDescent="0.35">
      <c r="C3267" s="176"/>
      <c r="D3267" s="176"/>
      <c r="E3267" s="176"/>
      <c r="F3267" s="176"/>
      <c r="G3267" s="175"/>
      <c r="H3267" s="175"/>
      <c r="I3267" s="175"/>
      <c r="J3267" s="175"/>
      <c r="L3267" s="175"/>
      <c r="T3267" s="176"/>
      <c r="U3267" s="176"/>
      <c r="V3267" s="176"/>
      <c r="W3267" s="176"/>
      <c r="X3267" s="175"/>
      <c r="Y3267" s="175"/>
      <c r="Z3267" s="175"/>
      <c r="AA3267" s="175"/>
      <c r="AC3267" s="175"/>
      <c r="AL3267" s="106"/>
      <c r="AM3267" s="104"/>
      <c r="AN3267" s="104"/>
      <c r="AO3267" s="104"/>
      <c r="AP3267" s="104"/>
      <c r="AQ3267" s="104"/>
      <c r="AR3267" s="104"/>
      <c r="AS3267" s="104"/>
      <c r="AT3267" s="104"/>
      <c r="AU3267" s="104"/>
      <c r="AV3267" s="104"/>
    </row>
    <row r="3268" spans="3:48" x14ac:dyDescent="0.35">
      <c r="C3268" s="176"/>
      <c r="D3268" s="176"/>
      <c r="E3268" s="176"/>
      <c r="F3268" s="176"/>
      <c r="G3268" s="175"/>
      <c r="H3268" s="175"/>
      <c r="I3268" s="175"/>
      <c r="J3268" s="175"/>
      <c r="L3268" s="175"/>
      <c r="T3268" s="176"/>
      <c r="U3268" s="176"/>
      <c r="V3268" s="176"/>
      <c r="W3268" s="176"/>
      <c r="X3268" s="175"/>
      <c r="Y3268" s="175"/>
      <c r="Z3268" s="175"/>
      <c r="AA3268" s="175"/>
      <c r="AC3268" s="175"/>
      <c r="AL3268" s="106"/>
      <c r="AM3268" s="104"/>
      <c r="AN3268" s="104"/>
      <c r="AO3268" s="104"/>
      <c r="AP3268" s="104"/>
      <c r="AQ3268" s="104"/>
      <c r="AR3268" s="104"/>
      <c r="AS3268" s="104"/>
      <c r="AT3268" s="104"/>
      <c r="AU3268" s="104"/>
      <c r="AV3268" s="104"/>
    </row>
    <row r="3269" spans="3:48" x14ac:dyDescent="0.35">
      <c r="C3269" s="176"/>
      <c r="D3269" s="176"/>
      <c r="E3269" s="176"/>
      <c r="F3269" s="176"/>
      <c r="G3269" s="175"/>
      <c r="H3269" s="175"/>
      <c r="I3269" s="175"/>
      <c r="J3269" s="175"/>
      <c r="L3269" s="175"/>
      <c r="T3269" s="176"/>
      <c r="U3269" s="176"/>
      <c r="V3269" s="176"/>
      <c r="W3269" s="176"/>
      <c r="X3269" s="175"/>
      <c r="Y3269" s="175"/>
      <c r="Z3269" s="175"/>
      <c r="AA3269" s="175"/>
      <c r="AC3269" s="175"/>
      <c r="AL3269" s="106"/>
      <c r="AM3269" s="104"/>
      <c r="AN3269" s="104"/>
      <c r="AO3269" s="104"/>
      <c r="AP3269" s="104"/>
      <c r="AQ3269" s="104"/>
      <c r="AR3269" s="104"/>
      <c r="AS3269" s="104"/>
      <c r="AT3269" s="104"/>
      <c r="AU3269" s="104"/>
      <c r="AV3269" s="104"/>
    </row>
    <row r="3270" spans="3:48" x14ac:dyDescent="0.35">
      <c r="C3270" s="176"/>
      <c r="D3270" s="176"/>
      <c r="E3270" s="176"/>
      <c r="F3270" s="176"/>
      <c r="G3270" s="175"/>
      <c r="H3270" s="175"/>
      <c r="I3270" s="175"/>
      <c r="J3270" s="175"/>
      <c r="L3270" s="175"/>
      <c r="T3270" s="176"/>
      <c r="U3270" s="176"/>
      <c r="V3270" s="176"/>
      <c r="W3270" s="176"/>
      <c r="X3270" s="175"/>
      <c r="Y3270" s="175"/>
      <c r="Z3270" s="175"/>
      <c r="AA3270" s="175"/>
      <c r="AC3270" s="175"/>
      <c r="AL3270" s="106"/>
      <c r="AM3270" s="104"/>
      <c r="AN3270" s="104"/>
      <c r="AO3270" s="104"/>
      <c r="AP3270" s="104"/>
      <c r="AQ3270" s="104"/>
      <c r="AR3270" s="104"/>
      <c r="AS3270" s="104"/>
      <c r="AT3270" s="104"/>
      <c r="AU3270" s="104"/>
      <c r="AV3270" s="104"/>
    </row>
    <row r="3271" spans="3:48" x14ac:dyDescent="0.35">
      <c r="C3271" s="176"/>
      <c r="D3271" s="176"/>
      <c r="E3271" s="176"/>
      <c r="F3271" s="176"/>
      <c r="G3271" s="175"/>
      <c r="H3271" s="175"/>
      <c r="I3271" s="175"/>
      <c r="J3271" s="175"/>
      <c r="L3271" s="175"/>
      <c r="T3271" s="176"/>
      <c r="U3271" s="176"/>
      <c r="V3271" s="176"/>
      <c r="W3271" s="176"/>
      <c r="X3271" s="175"/>
      <c r="Y3271" s="175"/>
      <c r="Z3271" s="175"/>
      <c r="AA3271" s="175"/>
      <c r="AC3271" s="175"/>
      <c r="AL3271" s="106"/>
      <c r="AM3271" s="104"/>
      <c r="AN3271" s="104"/>
      <c r="AO3271" s="104"/>
      <c r="AP3271" s="104"/>
      <c r="AQ3271" s="104"/>
      <c r="AR3271" s="104"/>
      <c r="AS3271" s="104"/>
      <c r="AT3271" s="104"/>
      <c r="AU3271" s="104"/>
      <c r="AV3271" s="104"/>
    </row>
    <row r="3272" spans="3:48" x14ac:dyDescent="0.35">
      <c r="C3272" s="176"/>
      <c r="D3272" s="176"/>
      <c r="E3272" s="176"/>
      <c r="F3272" s="176"/>
      <c r="G3272" s="175"/>
      <c r="H3272" s="175"/>
      <c r="I3272" s="175"/>
      <c r="J3272" s="175"/>
      <c r="L3272" s="175"/>
      <c r="T3272" s="176"/>
      <c r="U3272" s="176"/>
      <c r="V3272" s="176"/>
      <c r="W3272" s="176"/>
      <c r="X3272" s="175"/>
      <c r="Y3272" s="175"/>
      <c r="Z3272" s="175"/>
      <c r="AA3272" s="175"/>
      <c r="AC3272" s="175"/>
      <c r="AL3272" s="106"/>
      <c r="AM3272" s="104"/>
      <c r="AN3272" s="104"/>
      <c r="AO3272" s="104"/>
      <c r="AP3272" s="104"/>
      <c r="AQ3272" s="104"/>
      <c r="AR3272" s="104"/>
      <c r="AS3272" s="104"/>
      <c r="AT3272" s="104"/>
      <c r="AU3272" s="104"/>
      <c r="AV3272" s="104"/>
    </row>
    <row r="3273" spans="3:48" x14ac:dyDescent="0.35">
      <c r="C3273" s="176"/>
      <c r="D3273" s="176"/>
      <c r="E3273" s="176"/>
      <c r="F3273" s="176"/>
      <c r="G3273" s="175"/>
      <c r="H3273" s="175"/>
      <c r="I3273" s="175"/>
      <c r="J3273" s="175"/>
      <c r="L3273" s="175"/>
      <c r="T3273" s="176"/>
      <c r="U3273" s="176"/>
      <c r="V3273" s="176"/>
      <c r="W3273" s="176"/>
      <c r="X3273" s="175"/>
      <c r="Y3273" s="175"/>
      <c r="Z3273" s="175"/>
      <c r="AA3273" s="175"/>
      <c r="AC3273" s="175"/>
      <c r="AL3273" s="106"/>
      <c r="AM3273" s="104"/>
      <c r="AN3273" s="104"/>
      <c r="AO3273" s="104"/>
      <c r="AP3273" s="104"/>
      <c r="AQ3273" s="104"/>
      <c r="AR3273" s="104"/>
      <c r="AS3273" s="104"/>
      <c r="AT3273" s="104"/>
      <c r="AU3273" s="104"/>
      <c r="AV3273" s="104"/>
    </row>
    <row r="3274" spans="3:48" x14ac:dyDescent="0.35">
      <c r="C3274" s="176"/>
      <c r="D3274" s="176"/>
      <c r="E3274" s="176"/>
      <c r="F3274" s="176"/>
      <c r="G3274" s="175"/>
      <c r="H3274" s="175"/>
      <c r="I3274" s="175"/>
      <c r="J3274" s="175"/>
      <c r="L3274" s="175"/>
      <c r="T3274" s="176"/>
      <c r="U3274" s="176"/>
      <c r="V3274" s="176"/>
      <c r="W3274" s="176"/>
      <c r="X3274" s="175"/>
      <c r="Y3274" s="175"/>
      <c r="Z3274" s="175"/>
      <c r="AA3274" s="175"/>
      <c r="AC3274" s="175"/>
      <c r="AL3274" s="106"/>
      <c r="AM3274" s="104"/>
      <c r="AN3274" s="104"/>
      <c r="AO3274" s="104"/>
      <c r="AP3274" s="104"/>
      <c r="AQ3274" s="104"/>
      <c r="AR3274" s="104"/>
      <c r="AS3274" s="104"/>
      <c r="AT3274" s="104"/>
      <c r="AU3274" s="104"/>
      <c r="AV3274" s="104"/>
    </row>
    <row r="3275" spans="3:48" x14ac:dyDescent="0.35">
      <c r="C3275" s="176"/>
      <c r="D3275" s="176"/>
      <c r="E3275" s="176"/>
      <c r="F3275" s="176"/>
      <c r="G3275" s="175"/>
      <c r="H3275" s="175"/>
      <c r="I3275" s="175"/>
      <c r="J3275" s="175"/>
      <c r="L3275" s="175"/>
      <c r="T3275" s="176"/>
      <c r="U3275" s="176"/>
      <c r="V3275" s="176"/>
      <c r="W3275" s="176"/>
      <c r="X3275" s="175"/>
      <c r="Y3275" s="175"/>
      <c r="Z3275" s="175"/>
      <c r="AA3275" s="175"/>
      <c r="AC3275" s="175"/>
      <c r="AL3275" s="106"/>
      <c r="AM3275" s="104"/>
      <c r="AN3275" s="104"/>
      <c r="AO3275" s="104"/>
      <c r="AP3275" s="104"/>
      <c r="AQ3275" s="104"/>
      <c r="AR3275" s="104"/>
      <c r="AS3275" s="104"/>
      <c r="AT3275" s="104"/>
      <c r="AU3275" s="104"/>
      <c r="AV3275" s="104"/>
    </row>
    <row r="3276" spans="3:48" x14ac:dyDescent="0.35">
      <c r="C3276" s="176"/>
      <c r="D3276" s="176"/>
      <c r="E3276" s="176"/>
      <c r="F3276" s="176"/>
      <c r="G3276" s="175"/>
      <c r="H3276" s="175"/>
      <c r="I3276" s="175"/>
      <c r="J3276" s="175"/>
      <c r="L3276" s="175"/>
      <c r="T3276" s="176"/>
      <c r="U3276" s="176"/>
      <c r="V3276" s="176"/>
      <c r="W3276" s="176"/>
      <c r="X3276" s="175"/>
      <c r="Y3276" s="175"/>
      <c r="Z3276" s="175"/>
      <c r="AA3276" s="175"/>
      <c r="AC3276" s="175"/>
      <c r="AL3276" s="106"/>
      <c r="AM3276" s="104"/>
      <c r="AN3276" s="104"/>
      <c r="AO3276" s="104"/>
      <c r="AP3276" s="104"/>
      <c r="AQ3276" s="104"/>
      <c r="AR3276" s="104"/>
      <c r="AS3276" s="104"/>
      <c r="AT3276" s="104"/>
      <c r="AU3276" s="104"/>
      <c r="AV3276" s="104"/>
    </row>
    <row r="3277" spans="3:48" x14ac:dyDescent="0.35">
      <c r="C3277" s="176"/>
      <c r="D3277" s="176"/>
      <c r="E3277" s="176"/>
      <c r="F3277" s="176"/>
      <c r="G3277" s="175"/>
      <c r="H3277" s="175"/>
      <c r="I3277" s="175"/>
      <c r="J3277" s="175"/>
      <c r="L3277" s="175"/>
      <c r="T3277" s="176"/>
      <c r="U3277" s="176"/>
      <c r="V3277" s="176"/>
      <c r="W3277" s="176"/>
      <c r="X3277" s="175"/>
      <c r="Y3277" s="175"/>
      <c r="Z3277" s="175"/>
      <c r="AA3277" s="175"/>
      <c r="AC3277" s="175"/>
      <c r="AL3277" s="106"/>
      <c r="AM3277" s="104"/>
      <c r="AN3277" s="104"/>
      <c r="AO3277" s="104"/>
      <c r="AP3277" s="104"/>
      <c r="AQ3277" s="104"/>
      <c r="AR3277" s="104"/>
      <c r="AS3277" s="104"/>
      <c r="AT3277" s="104"/>
      <c r="AU3277" s="104"/>
      <c r="AV3277" s="104"/>
    </row>
    <row r="3278" spans="3:48" x14ac:dyDescent="0.35">
      <c r="C3278" s="176"/>
      <c r="D3278" s="176"/>
      <c r="E3278" s="176"/>
      <c r="F3278" s="176"/>
      <c r="G3278" s="175"/>
      <c r="H3278" s="175"/>
      <c r="I3278" s="175"/>
      <c r="J3278" s="175"/>
      <c r="L3278" s="175"/>
      <c r="T3278" s="176"/>
      <c r="U3278" s="176"/>
      <c r="V3278" s="176"/>
      <c r="W3278" s="176"/>
      <c r="X3278" s="175"/>
      <c r="Y3278" s="175"/>
      <c r="Z3278" s="175"/>
      <c r="AA3278" s="175"/>
      <c r="AC3278" s="175"/>
      <c r="AL3278" s="106"/>
      <c r="AM3278" s="104"/>
      <c r="AN3278" s="104"/>
      <c r="AO3278" s="104"/>
      <c r="AP3278" s="104"/>
      <c r="AQ3278" s="104"/>
      <c r="AR3278" s="104"/>
      <c r="AS3278" s="104"/>
      <c r="AT3278" s="104"/>
      <c r="AU3278" s="104"/>
      <c r="AV3278" s="104"/>
    </row>
    <row r="3279" spans="3:48" x14ac:dyDescent="0.35">
      <c r="C3279" s="176"/>
      <c r="D3279" s="176"/>
      <c r="E3279" s="176"/>
      <c r="F3279" s="176"/>
      <c r="G3279" s="175"/>
      <c r="H3279" s="175"/>
      <c r="I3279" s="175"/>
      <c r="J3279" s="175"/>
      <c r="L3279" s="175"/>
      <c r="T3279" s="176"/>
      <c r="U3279" s="176"/>
      <c r="V3279" s="176"/>
      <c r="W3279" s="176"/>
      <c r="X3279" s="175"/>
      <c r="Y3279" s="175"/>
      <c r="Z3279" s="175"/>
      <c r="AA3279" s="175"/>
      <c r="AC3279" s="175"/>
      <c r="AL3279" s="106"/>
      <c r="AM3279" s="104"/>
      <c r="AN3279" s="104"/>
      <c r="AO3279" s="104"/>
      <c r="AP3279" s="104"/>
      <c r="AQ3279" s="104"/>
      <c r="AR3279" s="104"/>
      <c r="AS3279" s="104"/>
      <c r="AT3279" s="104"/>
      <c r="AU3279" s="104"/>
      <c r="AV3279" s="104"/>
    </row>
    <row r="3280" spans="3:48" x14ac:dyDescent="0.35">
      <c r="C3280" s="176"/>
      <c r="D3280" s="176"/>
      <c r="E3280" s="176"/>
      <c r="F3280" s="176"/>
      <c r="G3280" s="175"/>
      <c r="H3280" s="175"/>
      <c r="I3280" s="175"/>
      <c r="J3280" s="175"/>
      <c r="L3280" s="175"/>
      <c r="T3280" s="176"/>
      <c r="U3280" s="176"/>
      <c r="V3280" s="176"/>
      <c r="W3280" s="176"/>
      <c r="X3280" s="175"/>
      <c r="Y3280" s="175"/>
      <c r="Z3280" s="175"/>
      <c r="AA3280" s="175"/>
      <c r="AC3280" s="175"/>
      <c r="AL3280" s="106"/>
      <c r="AM3280" s="104"/>
      <c r="AN3280" s="104"/>
      <c r="AO3280" s="104"/>
      <c r="AP3280" s="104"/>
      <c r="AQ3280" s="104"/>
      <c r="AR3280" s="104"/>
      <c r="AS3280" s="104"/>
      <c r="AT3280" s="104"/>
      <c r="AU3280" s="104"/>
      <c r="AV3280" s="104"/>
    </row>
    <row r="3281" spans="3:48" x14ac:dyDescent="0.35">
      <c r="C3281" s="176"/>
      <c r="D3281" s="176"/>
      <c r="E3281" s="176"/>
      <c r="F3281" s="176"/>
      <c r="G3281" s="175"/>
      <c r="H3281" s="175"/>
      <c r="I3281" s="175"/>
      <c r="J3281" s="175"/>
      <c r="L3281" s="175"/>
      <c r="T3281" s="176"/>
      <c r="U3281" s="176"/>
      <c r="V3281" s="176"/>
      <c r="W3281" s="176"/>
      <c r="X3281" s="175"/>
      <c r="Y3281" s="175"/>
      <c r="Z3281" s="175"/>
      <c r="AA3281" s="175"/>
      <c r="AC3281" s="175"/>
      <c r="AL3281" s="106"/>
      <c r="AM3281" s="104"/>
      <c r="AN3281" s="104"/>
      <c r="AO3281" s="104"/>
      <c r="AP3281" s="104"/>
      <c r="AQ3281" s="104"/>
      <c r="AR3281" s="104"/>
      <c r="AS3281" s="104"/>
      <c r="AT3281" s="104"/>
      <c r="AU3281" s="104"/>
      <c r="AV3281" s="104"/>
    </row>
    <row r="3282" spans="3:48" x14ac:dyDescent="0.35">
      <c r="C3282" s="176"/>
      <c r="D3282" s="176"/>
      <c r="E3282" s="176"/>
      <c r="F3282" s="176"/>
      <c r="G3282" s="175"/>
      <c r="H3282" s="175"/>
      <c r="I3282" s="175"/>
      <c r="J3282" s="175"/>
      <c r="L3282" s="175"/>
      <c r="T3282" s="176"/>
      <c r="U3282" s="176"/>
      <c r="V3282" s="176"/>
      <c r="W3282" s="176"/>
      <c r="X3282" s="175"/>
      <c r="Y3282" s="175"/>
      <c r="Z3282" s="175"/>
      <c r="AA3282" s="175"/>
      <c r="AC3282" s="175"/>
      <c r="AL3282" s="106"/>
      <c r="AM3282" s="104"/>
      <c r="AN3282" s="104"/>
      <c r="AO3282" s="104"/>
      <c r="AP3282" s="104"/>
      <c r="AQ3282" s="104"/>
      <c r="AR3282" s="104"/>
      <c r="AS3282" s="104"/>
      <c r="AT3282" s="104"/>
      <c r="AU3282" s="104"/>
      <c r="AV3282" s="104"/>
    </row>
    <row r="3283" spans="3:48" x14ac:dyDescent="0.35">
      <c r="C3283" s="176"/>
      <c r="D3283" s="176"/>
      <c r="E3283" s="176"/>
      <c r="F3283" s="176"/>
      <c r="G3283" s="175"/>
      <c r="H3283" s="175"/>
      <c r="I3283" s="175"/>
      <c r="J3283" s="175"/>
      <c r="L3283" s="175"/>
      <c r="T3283" s="176"/>
      <c r="U3283" s="176"/>
      <c r="V3283" s="176"/>
      <c r="W3283" s="176"/>
      <c r="X3283" s="175"/>
      <c r="Y3283" s="175"/>
      <c r="Z3283" s="175"/>
      <c r="AA3283" s="175"/>
      <c r="AC3283" s="175"/>
      <c r="AL3283" s="106"/>
      <c r="AM3283" s="104"/>
      <c r="AN3283" s="104"/>
      <c r="AO3283" s="104"/>
      <c r="AP3283" s="104"/>
      <c r="AQ3283" s="104"/>
      <c r="AR3283" s="104"/>
      <c r="AS3283" s="104"/>
      <c r="AT3283" s="104"/>
      <c r="AU3283" s="104"/>
      <c r="AV3283" s="104"/>
    </row>
    <row r="3284" spans="3:48" x14ac:dyDescent="0.35">
      <c r="C3284" s="176"/>
      <c r="D3284" s="176"/>
      <c r="E3284" s="176"/>
      <c r="F3284" s="176"/>
      <c r="G3284" s="175"/>
      <c r="H3284" s="175"/>
      <c r="I3284" s="175"/>
      <c r="J3284" s="175"/>
      <c r="L3284" s="175"/>
      <c r="T3284" s="176"/>
      <c r="U3284" s="176"/>
      <c r="V3284" s="176"/>
      <c r="W3284" s="176"/>
      <c r="X3284" s="175"/>
      <c r="Y3284" s="175"/>
      <c r="Z3284" s="175"/>
      <c r="AA3284" s="175"/>
      <c r="AC3284" s="175"/>
      <c r="AL3284" s="106"/>
      <c r="AM3284" s="104"/>
      <c r="AN3284" s="104"/>
      <c r="AO3284" s="104"/>
      <c r="AP3284" s="104"/>
      <c r="AQ3284" s="104"/>
      <c r="AR3284" s="104"/>
      <c r="AS3284" s="104"/>
      <c r="AT3284" s="104"/>
      <c r="AU3284" s="104"/>
      <c r="AV3284" s="104"/>
    </row>
    <row r="3285" spans="3:48" x14ac:dyDescent="0.35">
      <c r="C3285" s="176"/>
      <c r="D3285" s="176"/>
      <c r="E3285" s="176"/>
      <c r="F3285" s="176"/>
      <c r="G3285" s="175"/>
      <c r="H3285" s="175"/>
      <c r="I3285" s="175"/>
      <c r="J3285" s="175"/>
      <c r="L3285" s="175"/>
      <c r="T3285" s="176"/>
      <c r="U3285" s="176"/>
      <c r="V3285" s="176"/>
      <c r="W3285" s="176"/>
      <c r="X3285" s="175"/>
      <c r="Y3285" s="175"/>
      <c r="Z3285" s="175"/>
      <c r="AA3285" s="175"/>
      <c r="AC3285" s="175"/>
      <c r="AL3285" s="106"/>
      <c r="AM3285" s="104"/>
      <c r="AN3285" s="104"/>
      <c r="AO3285" s="104"/>
      <c r="AP3285" s="104"/>
      <c r="AQ3285" s="104"/>
      <c r="AR3285" s="104"/>
      <c r="AS3285" s="104"/>
      <c r="AT3285" s="104"/>
      <c r="AU3285" s="104"/>
      <c r="AV3285" s="104"/>
    </row>
    <row r="3286" spans="3:48" x14ac:dyDescent="0.35">
      <c r="C3286" s="176"/>
      <c r="D3286" s="176"/>
      <c r="E3286" s="176"/>
      <c r="F3286" s="176"/>
      <c r="G3286" s="175"/>
      <c r="H3286" s="175"/>
      <c r="I3286" s="175"/>
      <c r="J3286" s="175"/>
      <c r="L3286" s="175"/>
      <c r="T3286" s="176"/>
      <c r="U3286" s="176"/>
      <c r="V3286" s="176"/>
      <c r="W3286" s="176"/>
      <c r="X3286" s="175"/>
      <c r="Y3286" s="175"/>
      <c r="Z3286" s="175"/>
      <c r="AA3286" s="175"/>
      <c r="AC3286" s="175"/>
      <c r="AL3286" s="106"/>
      <c r="AM3286" s="104"/>
      <c r="AN3286" s="104"/>
      <c r="AO3286" s="104"/>
      <c r="AP3286" s="104"/>
      <c r="AQ3286" s="104"/>
      <c r="AR3286" s="104"/>
      <c r="AS3286" s="104"/>
      <c r="AT3286" s="104"/>
      <c r="AU3286" s="104"/>
      <c r="AV3286" s="104"/>
    </row>
    <row r="3287" spans="3:48" x14ac:dyDescent="0.35">
      <c r="C3287" s="176"/>
      <c r="D3287" s="176"/>
      <c r="E3287" s="176"/>
      <c r="F3287" s="176"/>
      <c r="G3287" s="175"/>
      <c r="H3287" s="175"/>
      <c r="I3287" s="175"/>
      <c r="J3287" s="175"/>
      <c r="L3287" s="175"/>
      <c r="T3287" s="176"/>
      <c r="U3287" s="176"/>
      <c r="V3287" s="176"/>
      <c r="W3287" s="176"/>
      <c r="X3287" s="175"/>
      <c r="Y3287" s="175"/>
      <c r="Z3287" s="175"/>
      <c r="AA3287" s="175"/>
      <c r="AC3287" s="175"/>
      <c r="AL3287" s="106"/>
      <c r="AM3287" s="104"/>
      <c r="AN3287" s="104"/>
      <c r="AO3287" s="104"/>
      <c r="AP3287" s="104"/>
      <c r="AQ3287" s="104"/>
      <c r="AR3287" s="104"/>
      <c r="AS3287" s="104"/>
      <c r="AT3287" s="104"/>
      <c r="AU3287" s="104"/>
      <c r="AV3287" s="104"/>
    </row>
    <row r="3288" spans="3:48" x14ac:dyDescent="0.35">
      <c r="C3288" s="176"/>
      <c r="D3288" s="176"/>
      <c r="E3288" s="176"/>
      <c r="F3288" s="176"/>
      <c r="G3288" s="175"/>
      <c r="H3288" s="175"/>
      <c r="I3288" s="175"/>
      <c r="J3288" s="175"/>
      <c r="L3288" s="175"/>
      <c r="T3288" s="176"/>
      <c r="U3288" s="176"/>
      <c r="V3288" s="176"/>
      <c r="W3288" s="176"/>
      <c r="X3288" s="175"/>
      <c r="Y3288" s="175"/>
      <c r="Z3288" s="175"/>
      <c r="AA3288" s="175"/>
      <c r="AC3288" s="175"/>
      <c r="AL3288" s="106"/>
      <c r="AM3288" s="104"/>
      <c r="AN3288" s="104"/>
      <c r="AO3288" s="104"/>
      <c r="AP3288" s="104"/>
      <c r="AQ3288" s="104"/>
      <c r="AR3288" s="104"/>
      <c r="AS3288" s="104"/>
      <c r="AT3288" s="104"/>
      <c r="AU3288" s="104"/>
      <c r="AV3288" s="104"/>
    </row>
    <row r="3289" spans="3:48" x14ac:dyDescent="0.35">
      <c r="C3289" s="176"/>
      <c r="D3289" s="176"/>
      <c r="E3289" s="176"/>
      <c r="F3289" s="176"/>
      <c r="G3289" s="175"/>
      <c r="H3289" s="175"/>
      <c r="I3289" s="175"/>
      <c r="J3289" s="175"/>
      <c r="L3289" s="175"/>
      <c r="T3289" s="176"/>
      <c r="U3289" s="176"/>
      <c r="V3289" s="176"/>
      <c r="W3289" s="176"/>
      <c r="X3289" s="175"/>
      <c r="Y3289" s="175"/>
      <c r="Z3289" s="175"/>
      <c r="AA3289" s="175"/>
      <c r="AC3289" s="175"/>
      <c r="AL3289" s="106"/>
      <c r="AM3289" s="104"/>
      <c r="AN3289" s="104"/>
      <c r="AO3289" s="104"/>
      <c r="AP3289" s="104"/>
      <c r="AQ3289" s="104"/>
      <c r="AR3289" s="104"/>
      <c r="AS3289" s="104"/>
      <c r="AT3289" s="104"/>
      <c r="AU3289" s="104"/>
      <c r="AV3289" s="104"/>
    </row>
    <row r="3290" spans="3:48" x14ac:dyDescent="0.35">
      <c r="C3290" s="176"/>
      <c r="D3290" s="176"/>
      <c r="E3290" s="176"/>
      <c r="F3290" s="176"/>
      <c r="G3290" s="175"/>
      <c r="H3290" s="175"/>
      <c r="I3290" s="175"/>
      <c r="J3290" s="175"/>
      <c r="L3290" s="175"/>
      <c r="T3290" s="176"/>
      <c r="U3290" s="176"/>
      <c r="V3290" s="176"/>
      <c r="W3290" s="176"/>
      <c r="X3290" s="175"/>
      <c r="Y3290" s="175"/>
      <c r="Z3290" s="175"/>
      <c r="AA3290" s="175"/>
      <c r="AC3290" s="175"/>
      <c r="AL3290" s="106"/>
      <c r="AM3290" s="104"/>
      <c r="AN3290" s="104"/>
      <c r="AO3290" s="104"/>
      <c r="AP3290" s="104"/>
      <c r="AQ3290" s="104"/>
      <c r="AR3290" s="104"/>
      <c r="AS3290" s="104"/>
      <c r="AT3290" s="104"/>
      <c r="AU3290" s="104"/>
      <c r="AV3290" s="104"/>
    </row>
    <row r="3291" spans="3:48" x14ac:dyDescent="0.35">
      <c r="C3291" s="176"/>
      <c r="D3291" s="176"/>
      <c r="E3291" s="176"/>
      <c r="F3291" s="176"/>
      <c r="G3291" s="175"/>
      <c r="H3291" s="175"/>
      <c r="I3291" s="175"/>
      <c r="J3291" s="175"/>
      <c r="L3291" s="175"/>
      <c r="T3291" s="176"/>
      <c r="U3291" s="176"/>
      <c r="V3291" s="176"/>
      <c r="W3291" s="176"/>
      <c r="X3291" s="175"/>
      <c r="Y3291" s="175"/>
      <c r="Z3291" s="175"/>
      <c r="AA3291" s="175"/>
      <c r="AC3291" s="175"/>
      <c r="AL3291" s="106"/>
      <c r="AM3291" s="104"/>
      <c r="AN3291" s="104"/>
      <c r="AO3291" s="104"/>
      <c r="AP3291" s="104"/>
      <c r="AQ3291" s="104"/>
      <c r="AR3291" s="104"/>
      <c r="AS3291" s="104"/>
      <c r="AT3291" s="104"/>
      <c r="AU3291" s="104"/>
      <c r="AV3291" s="104"/>
    </row>
    <row r="3292" spans="3:48" x14ac:dyDescent="0.35">
      <c r="C3292" s="176"/>
      <c r="D3292" s="176"/>
      <c r="E3292" s="176"/>
      <c r="F3292" s="176"/>
      <c r="G3292" s="175"/>
      <c r="H3292" s="175"/>
      <c r="I3292" s="175"/>
      <c r="J3292" s="175"/>
      <c r="L3292" s="175"/>
      <c r="T3292" s="176"/>
      <c r="U3292" s="176"/>
      <c r="V3292" s="176"/>
      <c r="W3292" s="176"/>
      <c r="X3292" s="175"/>
      <c r="Y3292" s="175"/>
      <c r="Z3292" s="175"/>
      <c r="AA3292" s="175"/>
      <c r="AC3292" s="175"/>
      <c r="AL3292" s="106"/>
      <c r="AM3292" s="104"/>
      <c r="AN3292" s="104"/>
      <c r="AO3292" s="104"/>
      <c r="AP3292" s="104"/>
      <c r="AQ3292" s="104"/>
      <c r="AR3292" s="104"/>
      <c r="AS3292" s="104"/>
      <c r="AT3292" s="104"/>
      <c r="AU3292" s="104"/>
      <c r="AV3292" s="104"/>
    </row>
    <row r="3293" spans="3:48" x14ac:dyDescent="0.35">
      <c r="C3293" s="176"/>
      <c r="D3293" s="176"/>
      <c r="E3293" s="176"/>
      <c r="F3293" s="176"/>
      <c r="G3293" s="175"/>
      <c r="H3293" s="175"/>
      <c r="I3293" s="175"/>
      <c r="J3293" s="175"/>
      <c r="L3293" s="175"/>
      <c r="T3293" s="176"/>
      <c r="U3293" s="176"/>
      <c r="V3293" s="176"/>
      <c r="W3293" s="176"/>
      <c r="X3293" s="175"/>
      <c r="Y3293" s="175"/>
      <c r="Z3293" s="175"/>
      <c r="AA3293" s="175"/>
      <c r="AC3293" s="175"/>
      <c r="AL3293" s="106"/>
      <c r="AM3293" s="104"/>
      <c r="AN3293" s="104"/>
      <c r="AO3293" s="104"/>
      <c r="AP3293" s="104"/>
      <c r="AQ3293" s="104"/>
      <c r="AR3293" s="104"/>
      <c r="AS3293" s="104"/>
      <c r="AT3293" s="104"/>
      <c r="AU3293" s="104"/>
      <c r="AV3293" s="104"/>
    </row>
    <row r="3294" spans="3:48" x14ac:dyDescent="0.35">
      <c r="C3294" s="176"/>
      <c r="D3294" s="176"/>
      <c r="E3294" s="176"/>
      <c r="F3294" s="176"/>
      <c r="G3294" s="175"/>
      <c r="H3294" s="175"/>
      <c r="I3294" s="175"/>
      <c r="J3294" s="175"/>
      <c r="L3294" s="175"/>
      <c r="T3294" s="176"/>
      <c r="U3294" s="176"/>
      <c r="V3294" s="176"/>
      <c r="W3294" s="176"/>
      <c r="X3294" s="175"/>
      <c r="Y3294" s="175"/>
      <c r="Z3294" s="175"/>
      <c r="AA3294" s="175"/>
      <c r="AC3294" s="175"/>
      <c r="AL3294" s="106"/>
      <c r="AM3294" s="104"/>
      <c r="AN3294" s="104"/>
      <c r="AO3294" s="104"/>
      <c r="AP3294" s="104"/>
      <c r="AQ3294" s="104"/>
      <c r="AR3294" s="104"/>
      <c r="AS3294" s="104"/>
      <c r="AT3294" s="104"/>
      <c r="AU3294" s="104"/>
      <c r="AV3294" s="104"/>
    </row>
    <row r="3295" spans="3:48" x14ac:dyDescent="0.35">
      <c r="C3295" s="176"/>
      <c r="D3295" s="176"/>
      <c r="E3295" s="176"/>
      <c r="F3295" s="176"/>
      <c r="G3295" s="175"/>
      <c r="H3295" s="175"/>
      <c r="I3295" s="175"/>
      <c r="J3295" s="175"/>
      <c r="L3295" s="175"/>
      <c r="T3295" s="176"/>
      <c r="U3295" s="176"/>
      <c r="V3295" s="176"/>
      <c r="W3295" s="176"/>
      <c r="X3295" s="175"/>
      <c r="Y3295" s="175"/>
      <c r="Z3295" s="175"/>
      <c r="AA3295" s="175"/>
      <c r="AC3295" s="175"/>
      <c r="AL3295" s="106"/>
      <c r="AM3295" s="104"/>
      <c r="AN3295" s="104"/>
      <c r="AO3295" s="104"/>
      <c r="AP3295" s="104"/>
      <c r="AQ3295" s="104"/>
      <c r="AR3295" s="104"/>
      <c r="AS3295" s="104"/>
      <c r="AT3295" s="104"/>
      <c r="AU3295" s="104"/>
      <c r="AV3295" s="104"/>
    </row>
    <row r="3296" spans="3:48" x14ac:dyDescent="0.35">
      <c r="C3296" s="176"/>
      <c r="D3296" s="176"/>
      <c r="E3296" s="176"/>
      <c r="F3296" s="176"/>
      <c r="G3296" s="175"/>
      <c r="H3296" s="175"/>
      <c r="I3296" s="175"/>
      <c r="J3296" s="175"/>
      <c r="L3296" s="175"/>
      <c r="T3296" s="176"/>
      <c r="U3296" s="176"/>
      <c r="V3296" s="176"/>
      <c r="W3296" s="176"/>
      <c r="X3296" s="175"/>
      <c r="Y3296" s="175"/>
      <c r="Z3296" s="175"/>
      <c r="AA3296" s="175"/>
      <c r="AC3296" s="175"/>
      <c r="AL3296" s="106"/>
      <c r="AM3296" s="104"/>
      <c r="AN3296" s="104"/>
      <c r="AO3296" s="104"/>
      <c r="AP3296" s="104"/>
      <c r="AQ3296" s="104"/>
      <c r="AR3296" s="104"/>
      <c r="AS3296" s="104"/>
      <c r="AT3296" s="104"/>
      <c r="AU3296" s="104"/>
      <c r="AV3296" s="104"/>
    </row>
    <row r="3297" spans="3:48" x14ac:dyDescent="0.35">
      <c r="C3297" s="176"/>
      <c r="D3297" s="176"/>
      <c r="E3297" s="176"/>
      <c r="F3297" s="176"/>
      <c r="G3297" s="175"/>
      <c r="H3297" s="175"/>
      <c r="I3297" s="175"/>
      <c r="J3297" s="175"/>
      <c r="L3297" s="175"/>
      <c r="T3297" s="176"/>
      <c r="U3297" s="176"/>
      <c r="V3297" s="176"/>
      <c r="W3297" s="176"/>
      <c r="X3297" s="175"/>
      <c r="Y3297" s="175"/>
      <c r="Z3297" s="175"/>
      <c r="AA3297" s="175"/>
      <c r="AC3297" s="175"/>
      <c r="AL3297" s="106"/>
      <c r="AM3297" s="104"/>
      <c r="AN3297" s="104"/>
      <c r="AO3297" s="104"/>
      <c r="AP3297" s="104"/>
      <c r="AQ3297" s="104"/>
      <c r="AR3297" s="104"/>
      <c r="AS3297" s="104"/>
      <c r="AT3297" s="104"/>
      <c r="AU3297" s="104"/>
      <c r="AV3297" s="104"/>
    </row>
    <row r="3298" spans="3:48" x14ac:dyDescent="0.35">
      <c r="C3298" s="176"/>
      <c r="D3298" s="176"/>
      <c r="E3298" s="176"/>
      <c r="F3298" s="176"/>
      <c r="G3298" s="175"/>
      <c r="H3298" s="175"/>
      <c r="I3298" s="175"/>
      <c r="J3298" s="175"/>
      <c r="L3298" s="175"/>
      <c r="T3298" s="176"/>
      <c r="U3298" s="176"/>
      <c r="V3298" s="176"/>
      <c r="W3298" s="176"/>
      <c r="X3298" s="175"/>
      <c r="Y3298" s="175"/>
      <c r="Z3298" s="175"/>
      <c r="AA3298" s="175"/>
      <c r="AC3298" s="175"/>
      <c r="AL3298" s="106"/>
      <c r="AM3298" s="104"/>
      <c r="AN3298" s="104"/>
      <c r="AO3298" s="104"/>
      <c r="AP3298" s="104"/>
      <c r="AQ3298" s="104"/>
      <c r="AR3298" s="104"/>
      <c r="AS3298" s="104"/>
      <c r="AT3298" s="104"/>
      <c r="AU3298" s="104"/>
      <c r="AV3298" s="104"/>
    </row>
    <row r="3299" spans="3:48" x14ac:dyDescent="0.35">
      <c r="C3299" s="176"/>
      <c r="D3299" s="176"/>
      <c r="E3299" s="176"/>
      <c r="F3299" s="176"/>
      <c r="G3299" s="175"/>
      <c r="H3299" s="175"/>
      <c r="I3299" s="175"/>
      <c r="J3299" s="175"/>
      <c r="L3299" s="175"/>
      <c r="T3299" s="176"/>
      <c r="U3299" s="176"/>
      <c r="V3299" s="176"/>
      <c r="W3299" s="176"/>
      <c r="X3299" s="175"/>
      <c r="Y3299" s="175"/>
      <c r="Z3299" s="175"/>
      <c r="AA3299" s="175"/>
      <c r="AC3299" s="175"/>
      <c r="AL3299" s="106"/>
      <c r="AM3299" s="104"/>
      <c r="AN3299" s="104"/>
      <c r="AO3299" s="104"/>
      <c r="AP3299" s="104"/>
      <c r="AQ3299" s="104"/>
      <c r="AR3299" s="104"/>
      <c r="AS3299" s="104"/>
      <c r="AT3299" s="104"/>
      <c r="AU3299" s="104"/>
      <c r="AV3299" s="104"/>
    </row>
    <row r="3300" spans="3:48" x14ac:dyDescent="0.35">
      <c r="C3300" s="176"/>
      <c r="D3300" s="176"/>
      <c r="E3300" s="176"/>
      <c r="F3300" s="176"/>
      <c r="G3300" s="175"/>
      <c r="H3300" s="175"/>
      <c r="I3300" s="175"/>
      <c r="J3300" s="175"/>
      <c r="L3300" s="175"/>
      <c r="T3300" s="176"/>
      <c r="U3300" s="176"/>
      <c r="V3300" s="176"/>
      <c r="W3300" s="176"/>
      <c r="X3300" s="175"/>
      <c r="Y3300" s="175"/>
      <c r="Z3300" s="175"/>
      <c r="AA3300" s="175"/>
      <c r="AC3300" s="175"/>
      <c r="AL3300" s="106"/>
      <c r="AM3300" s="104"/>
      <c r="AN3300" s="104"/>
      <c r="AO3300" s="104"/>
      <c r="AP3300" s="104"/>
      <c r="AQ3300" s="104"/>
      <c r="AR3300" s="104"/>
      <c r="AS3300" s="104"/>
      <c r="AT3300" s="104"/>
      <c r="AU3300" s="104"/>
      <c r="AV3300" s="104"/>
    </row>
    <row r="3301" spans="3:48" x14ac:dyDescent="0.35">
      <c r="C3301" s="176"/>
      <c r="D3301" s="176"/>
      <c r="E3301" s="176"/>
      <c r="F3301" s="176"/>
      <c r="G3301" s="175"/>
      <c r="H3301" s="175"/>
      <c r="I3301" s="175"/>
      <c r="J3301" s="175"/>
      <c r="L3301" s="175"/>
      <c r="T3301" s="176"/>
      <c r="U3301" s="176"/>
      <c r="V3301" s="176"/>
      <c r="W3301" s="176"/>
      <c r="X3301" s="175"/>
      <c r="Y3301" s="175"/>
      <c r="Z3301" s="175"/>
      <c r="AA3301" s="175"/>
      <c r="AC3301" s="175"/>
      <c r="AL3301" s="106"/>
      <c r="AM3301" s="104"/>
      <c r="AN3301" s="104"/>
      <c r="AO3301" s="104"/>
      <c r="AP3301" s="104"/>
      <c r="AQ3301" s="104"/>
      <c r="AR3301" s="104"/>
      <c r="AS3301" s="104"/>
      <c r="AT3301" s="104"/>
      <c r="AU3301" s="104"/>
      <c r="AV3301" s="104"/>
    </row>
    <row r="3302" spans="3:48" x14ac:dyDescent="0.35">
      <c r="C3302" s="176"/>
      <c r="D3302" s="176"/>
      <c r="E3302" s="176"/>
      <c r="F3302" s="176"/>
      <c r="G3302" s="175"/>
      <c r="H3302" s="175"/>
      <c r="I3302" s="175"/>
      <c r="J3302" s="175"/>
      <c r="L3302" s="175"/>
      <c r="T3302" s="176"/>
      <c r="U3302" s="176"/>
      <c r="V3302" s="176"/>
      <c r="W3302" s="176"/>
      <c r="X3302" s="175"/>
      <c r="Y3302" s="175"/>
      <c r="Z3302" s="175"/>
      <c r="AA3302" s="175"/>
      <c r="AC3302" s="175"/>
      <c r="AL3302" s="106"/>
      <c r="AM3302" s="104"/>
      <c r="AN3302" s="104"/>
      <c r="AO3302" s="104"/>
      <c r="AP3302" s="104"/>
      <c r="AQ3302" s="104"/>
      <c r="AR3302" s="104"/>
      <c r="AS3302" s="104"/>
      <c r="AT3302" s="104"/>
      <c r="AU3302" s="104"/>
      <c r="AV3302" s="104"/>
    </row>
    <row r="3303" spans="3:48" x14ac:dyDescent="0.35">
      <c r="C3303" s="176"/>
      <c r="D3303" s="176"/>
      <c r="E3303" s="176"/>
      <c r="F3303" s="176"/>
      <c r="G3303" s="175"/>
      <c r="H3303" s="175"/>
      <c r="I3303" s="175"/>
      <c r="J3303" s="175"/>
      <c r="L3303" s="175"/>
      <c r="T3303" s="176"/>
      <c r="U3303" s="176"/>
      <c r="V3303" s="176"/>
      <c r="W3303" s="176"/>
      <c r="X3303" s="175"/>
      <c r="Y3303" s="175"/>
      <c r="Z3303" s="175"/>
      <c r="AA3303" s="175"/>
      <c r="AC3303" s="175"/>
      <c r="AL3303" s="106"/>
      <c r="AM3303" s="104"/>
      <c r="AN3303" s="104"/>
      <c r="AO3303" s="104"/>
      <c r="AP3303" s="104"/>
      <c r="AQ3303" s="104"/>
      <c r="AR3303" s="104"/>
      <c r="AS3303" s="104"/>
      <c r="AT3303" s="104"/>
      <c r="AU3303" s="104"/>
      <c r="AV3303" s="104"/>
    </row>
    <row r="3304" spans="3:48" x14ac:dyDescent="0.35">
      <c r="C3304" s="176"/>
      <c r="D3304" s="176"/>
      <c r="E3304" s="176"/>
      <c r="F3304" s="176"/>
      <c r="G3304" s="175"/>
      <c r="H3304" s="175"/>
      <c r="I3304" s="175"/>
      <c r="J3304" s="175"/>
      <c r="L3304" s="175"/>
      <c r="T3304" s="176"/>
      <c r="U3304" s="176"/>
      <c r="V3304" s="176"/>
      <c r="W3304" s="176"/>
      <c r="X3304" s="175"/>
      <c r="Y3304" s="175"/>
      <c r="Z3304" s="175"/>
      <c r="AA3304" s="175"/>
      <c r="AC3304" s="175"/>
      <c r="AL3304" s="106"/>
      <c r="AM3304" s="104"/>
      <c r="AN3304" s="104"/>
      <c r="AO3304" s="104"/>
      <c r="AP3304" s="104"/>
      <c r="AQ3304" s="104"/>
      <c r="AR3304" s="104"/>
      <c r="AS3304" s="104"/>
      <c r="AT3304" s="104"/>
      <c r="AU3304" s="104"/>
      <c r="AV3304" s="104"/>
    </row>
    <row r="3305" spans="3:48" x14ac:dyDescent="0.35">
      <c r="C3305" s="176"/>
      <c r="D3305" s="176"/>
      <c r="E3305" s="176"/>
      <c r="F3305" s="176"/>
      <c r="G3305" s="175"/>
      <c r="H3305" s="175"/>
      <c r="I3305" s="175"/>
      <c r="J3305" s="175"/>
      <c r="L3305" s="175"/>
      <c r="T3305" s="176"/>
      <c r="U3305" s="176"/>
      <c r="V3305" s="176"/>
      <c r="W3305" s="176"/>
      <c r="X3305" s="175"/>
      <c r="Y3305" s="175"/>
      <c r="Z3305" s="175"/>
      <c r="AA3305" s="175"/>
      <c r="AC3305" s="175"/>
      <c r="AL3305" s="106"/>
      <c r="AM3305" s="104"/>
      <c r="AN3305" s="104"/>
      <c r="AO3305" s="104"/>
      <c r="AP3305" s="104"/>
      <c r="AQ3305" s="104"/>
      <c r="AR3305" s="104"/>
      <c r="AS3305" s="104"/>
      <c r="AT3305" s="104"/>
      <c r="AU3305" s="104"/>
      <c r="AV3305" s="104"/>
    </row>
    <row r="3306" spans="3:48" x14ac:dyDescent="0.35">
      <c r="C3306" s="176"/>
      <c r="D3306" s="176"/>
      <c r="E3306" s="176"/>
      <c r="F3306" s="176"/>
      <c r="G3306" s="175"/>
      <c r="H3306" s="175"/>
      <c r="I3306" s="175"/>
      <c r="J3306" s="175"/>
      <c r="L3306" s="175"/>
      <c r="T3306" s="176"/>
      <c r="U3306" s="176"/>
      <c r="V3306" s="176"/>
      <c r="W3306" s="176"/>
      <c r="X3306" s="175"/>
      <c r="Y3306" s="175"/>
      <c r="Z3306" s="175"/>
      <c r="AA3306" s="175"/>
      <c r="AC3306" s="175"/>
      <c r="AL3306" s="106"/>
      <c r="AM3306" s="104"/>
      <c r="AN3306" s="104"/>
      <c r="AO3306" s="104"/>
      <c r="AP3306" s="104"/>
      <c r="AQ3306" s="104"/>
      <c r="AR3306" s="104"/>
      <c r="AS3306" s="104"/>
      <c r="AT3306" s="104"/>
      <c r="AU3306" s="104"/>
      <c r="AV3306" s="104"/>
    </row>
    <row r="3307" spans="3:48" x14ac:dyDescent="0.35">
      <c r="C3307" s="176"/>
      <c r="D3307" s="176"/>
      <c r="E3307" s="176"/>
      <c r="F3307" s="176"/>
      <c r="G3307" s="175"/>
      <c r="H3307" s="175"/>
      <c r="I3307" s="175"/>
      <c r="J3307" s="175"/>
      <c r="L3307" s="175"/>
      <c r="T3307" s="176"/>
      <c r="U3307" s="176"/>
      <c r="V3307" s="176"/>
      <c r="W3307" s="176"/>
      <c r="X3307" s="175"/>
      <c r="Y3307" s="175"/>
      <c r="Z3307" s="175"/>
      <c r="AA3307" s="175"/>
      <c r="AC3307" s="175"/>
      <c r="AL3307" s="106"/>
      <c r="AM3307" s="104"/>
      <c r="AN3307" s="104"/>
      <c r="AO3307" s="104"/>
      <c r="AP3307" s="104"/>
      <c r="AQ3307" s="104"/>
      <c r="AR3307" s="104"/>
      <c r="AS3307" s="104"/>
      <c r="AT3307" s="104"/>
      <c r="AU3307" s="104"/>
      <c r="AV3307" s="104"/>
    </row>
    <row r="3308" spans="3:48" x14ac:dyDescent="0.35">
      <c r="C3308" s="176"/>
      <c r="D3308" s="176"/>
      <c r="E3308" s="176"/>
      <c r="F3308" s="176"/>
      <c r="G3308" s="175"/>
      <c r="H3308" s="175"/>
      <c r="I3308" s="175"/>
      <c r="J3308" s="175"/>
      <c r="L3308" s="175"/>
      <c r="T3308" s="176"/>
      <c r="U3308" s="176"/>
      <c r="V3308" s="176"/>
      <c r="W3308" s="176"/>
      <c r="X3308" s="175"/>
      <c r="Y3308" s="175"/>
      <c r="Z3308" s="175"/>
      <c r="AA3308" s="175"/>
      <c r="AC3308" s="175"/>
      <c r="AL3308" s="106"/>
      <c r="AM3308" s="104"/>
      <c r="AN3308" s="104"/>
      <c r="AO3308" s="104"/>
      <c r="AP3308" s="104"/>
      <c r="AQ3308" s="104"/>
      <c r="AR3308" s="104"/>
      <c r="AS3308" s="104"/>
      <c r="AT3308" s="104"/>
      <c r="AU3308" s="104"/>
      <c r="AV3308" s="104"/>
    </row>
    <row r="3309" spans="3:48" x14ac:dyDescent="0.35">
      <c r="C3309" s="176"/>
      <c r="D3309" s="176"/>
      <c r="E3309" s="176"/>
      <c r="F3309" s="176"/>
      <c r="G3309" s="175"/>
      <c r="H3309" s="175"/>
      <c r="I3309" s="175"/>
      <c r="J3309" s="175"/>
      <c r="L3309" s="175"/>
      <c r="T3309" s="176"/>
      <c r="U3309" s="176"/>
      <c r="V3309" s="176"/>
      <c r="W3309" s="176"/>
      <c r="X3309" s="175"/>
      <c r="Y3309" s="175"/>
      <c r="Z3309" s="175"/>
      <c r="AA3309" s="175"/>
      <c r="AC3309" s="175"/>
      <c r="AL3309" s="106"/>
      <c r="AM3309" s="104"/>
      <c r="AN3309" s="104"/>
      <c r="AO3309" s="104"/>
      <c r="AP3309" s="104"/>
      <c r="AQ3309" s="104"/>
      <c r="AR3309" s="104"/>
      <c r="AS3309" s="104"/>
      <c r="AT3309" s="104"/>
      <c r="AU3309" s="104"/>
      <c r="AV3309" s="104"/>
    </row>
    <row r="3310" spans="3:48" x14ac:dyDescent="0.35">
      <c r="C3310" s="176"/>
      <c r="D3310" s="176"/>
      <c r="E3310" s="176"/>
      <c r="F3310" s="176"/>
      <c r="G3310" s="175"/>
      <c r="H3310" s="175"/>
      <c r="I3310" s="175"/>
      <c r="J3310" s="175"/>
      <c r="L3310" s="175"/>
      <c r="T3310" s="176"/>
      <c r="U3310" s="176"/>
      <c r="V3310" s="176"/>
      <c r="W3310" s="176"/>
      <c r="X3310" s="175"/>
      <c r="Y3310" s="175"/>
      <c r="Z3310" s="175"/>
      <c r="AA3310" s="175"/>
      <c r="AC3310" s="175"/>
      <c r="AL3310" s="106"/>
      <c r="AM3310" s="104"/>
      <c r="AN3310" s="104"/>
      <c r="AO3310" s="104"/>
      <c r="AP3310" s="104"/>
      <c r="AQ3310" s="104"/>
      <c r="AR3310" s="104"/>
      <c r="AS3310" s="104"/>
      <c r="AT3310" s="104"/>
      <c r="AU3310" s="104"/>
      <c r="AV3310" s="104"/>
    </row>
    <row r="3311" spans="3:48" x14ac:dyDescent="0.35">
      <c r="C3311" s="176"/>
      <c r="D3311" s="176"/>
      <c r="E3311" s="176"/>
      <c r="F3311" s="176"/>
      <c r="G3311" s="175"/>
      <c r="H3311" s="175"/>
      <c r="I3311" s="175"/>
      <c r="J3311" s="175"/>
      <c r="L3311" s="175"/>
      <c r="T3311" s="176"/>
      <c r="U3311" s="176"/>
      <c r="V3311" s="176"/>
      <c r="W3311" s="176"/>
      <c r="X3311" s="175"/>
      <c r="Y3311" s="175"/>
      <c r="Z3311" s="175"/>
      <c r="AA3311" s="175"/>
      <c r="AC3311" s="175"/>
      <c r="AL3311" s="106"/>
      <c r="AM3311" s="104"/>
      <c r="AN3311" s="104"/>
      <c r="AO3311" s="104"/>
      <c r="AP3311" s="104"/>
      <c r="AQ3311" s="104"/>
      <c r="AR3311" s="104"/>
      <c r="AS3311" s="104"/>
      <c r="AT3311" s="104"/>
      <c r="AU3311" s="104"/>
      <c r="AV3311" s="104"/>
    </row>
    <row r="3312" spans="3:48" x14ac:dyDescent="0.35">
      <c r="C3312" s="176"/>
      <c r="D3312" s="176"/>
      <c r="E3312" s="176"/>
      <c r="F3312" s="176"/>
      <c r="G3312" s="175"/>
      <c r="H3312" s="175"/>
      <c r="I3312" s="175"/>
      <c r="J3312" s="175"/>
      <c r="L3312" s="175"/>
      <c r="T3312" s="176"/>
      <c r="U3312" s="176"/>
      <c r="V3312" s="176"/>
      <c r="W3312" s="176"/>
      <c r="X3312" s="175"/>
      <c r="Y3312" s="175"/>
      <c r="Z3312" s="175"/>
      <c r="AA3312" s="175"/>
      <c r="AC3312" s="175"/>
      <c r="AL3312" s="106"/>
      <c r="AM3312" s="104"/>
      <c r="AN3312" s="104"/>
      <c r="AO3312" s="104"/>
      <c r="AP3312" s="104"/>
      <c r="AQ3312" s="104"/>
      <c r="AR3312" s="104"/>
      <c r="AS3312" s="104"/>
      <c r="AT3312" s="104"/>
      <c r="AU3312" s="104"/>
      <c r="AV3312" s="104"/>
    </row>
    <row r="3313" spans="3:48" x14ac:dyDescent="0.35">
      <c r="C3313" s="176"/>
      <c r="D3313" s="176"/>
      <c r="E3313" s="176"/>
      <c r="F3313" s="176"/>
      <c r="G3313" s="175"/>
      <c r="H3313" s="175"/>
      <c r="I3313" s="175"/>
      <c r="J3313" s="175"/>
      <c r="L3313" s="175"/>
      <c r="T3313" s="176"/>
      <c r="U3313" s="176"/>
      <c r="V3313" s="176"/>
      <c r="W3313" s="176"/>
      <c r="X3313" s="175"/>
      <c r="Y3313" s="175"/>
      <c r="Z3313" s="175"/>
      <c r="AA3313" s="175"/>
      <c r="AC3313" s="175"/>
      <c r="AL3313" s="106"/>
      <c r="AM3313" s="104"/>
      <c r="AN3313" s="104"/>
      <c r="AO3313" s="104"/>
      <c r="AP3313" s="104"/>
      <c r="AQ3313" s="104"/>
      <c r="AR3313" s="104"/>
      <c r="AS3313" s="104"/>
      <c r="AT3313" s="104"/>
      <c r="AU3313" s="104"/>
      <c r="AV3313" s="104"/>
    </row>
    <row r="3314" spans="3:48" x14ac:dyDescent="0.35">
      <c r="C3314" s="176"/>
      <c r="D3314" s="176"/>
      <c r="E3314" s="176"/>
      <c r="F3314" s="176"/>
      <c r="G3314" s="175"/>
      <c r="H3314" s="175"/>
      <c r="I3314" s="175"/>
      <c r="J3314" s="175"/>
      <c r="L3314" s="175"/>
      <c r="T3314" s="176"/>
      <c r="U3314" s="176"/>
      <c r="V3314" s="176"/>
      <c r="W3314" s="176"/>
      <c r="X3314" s="175"/>
      <c r="Y3314" s="175"/>
      <c r="Z3314" s="175"/>
      <c r="AA3314" s="175"/>
      <c r="AC3314" s="175"/>
      <c r="AL3314" s="106"/>
      <c r="AM3314" s="104"/>
      <c r="AN3314" s="104"/>
      <c r="AO3314" s="104"/>
      <c r="AP3314" s="104"/>
      <c r="AQ3314" s="104"/>
      <c r="AR3314" s="104"/>
      <c r="AS3314" s="104"/>
      <c r="AT3314" s="104"/>
      <c r="AU3314" s="104"/>
      <c r="AV3314" s="104"/>
    </row>
    <row r="3315" spans="3:48" x14ac:dyDescent="0.35">
      <c r="C3315" s="176"/>
      <c r="D3315" s="176"/>
      <c r="E3315" s="176"/>
      <c r="F3315" s="176"/>
      <c r="G3315" s="175"/>
      <c r="H3315" s="175"/>
      <c r="I3315" s="175"/>
      <c r="J3315" s="175"/>
      <c r="L3315" s="175"/>
      <c r="T3315" s="176"/>
      <c r="U3315" s="176"/>
      <c r="V3315" s="176"/>
      <c r="W3315" s="176"/>
      <c r="X3315" s="175"/>
      <c r="Y3315" s="175"/>
      <c r="Z3315" s="175"/>
      <c r="AA3315" s="175"/>
      <c r="AC3315" s="175"/>
      <c r="AL3315" s="106"/>
      <c r="AM3315" s="104"/>
      <c r="AN3315" s="104"/>
      <c r="AO3315" s="104"/>
      <c r="AP3315" s="104"/>
      <c r="AQ3315" s="104"/>
      <c r="AR3315" s="104"/>
      <c r="AS3315" s="104"/>
      <c r="AT3315" s="104"/>
      <c r="AU3315" s="104"/>
      <c r="AV3315" s="104"/>
    </row>
    <row r="3316" spans="3:48" x14ac:dyDescent="0.35">
      <c r="C3316" s="176"/>
      <c r="D3316" s="176"/>
      <c r="E3316" s="176"/>
      <c r="F3316" s="176"/>
      <c r="G3316" s="175"/>
      <c r="H3316" s="175"/>
      <c r="I3316" s="175"/>
      <c r="J3316" s="175"/>
      <c r="L3316" s="175"/>
      <c r="T3316" s="176"/>
      <c r="U3316" s="176"/>
      <c r="V3316" s="176"/>
      <c r="W3316" s="176"/>
      <c r="X3316" s="175"/>
      <c r="Y3316" s="175"/>
      <c r="Z3316" s="175"/>
      <c r="AA3316" s="175"/>
      <c r="AC3316" s="175"/>
      <c r="AL3316" s="106"/>
      <c r="AM3316" s="104"/>
      <c r="AN3316" s="104"/>
      <c r="AO3316" s="104"/>
      <c r="AP3316" s="104"/>
      <c r="AQ3316" s="104"/>
      <c r="AR3316" s="104"/>
      <c r="AS3316" s="104"/>
      <c r="AT3316" s="104"/>
      <c r="AU3316" s="104"/>
      <c r="AV3316" s="104"/>
    </row>
    <row r="3317" spans="3:48" x14ac:dyDescent="0.35">
      <c r="C3317" s="176"/>
      <c r="D3317" s="176"/>
      <c r="E3317" s="176"/>
      <c r="F3317" s="176"/>
      <c r="G3317" s="175"/>
      <c r="H3317" s="175"/>
      <c r="I3317" s="175"/>
      <c r="J3317" s="175"/>
      <c r="L3317" s="175"/>
      <c r="T3317" s="176"/>
      <c r="U3317" s="176"/>
      <c r="V3317" s="176"/>
      <c r="W3317" s="176"/>
      <c r="X3317" s="175"/>
      <c r="Y3317" s="175"/>
      <c r="Z3317" s="175"/>
      <c r="AA3317" s="175"/>
      <c r="AC3317" s="175"/>
      <c r="AL3317" s="106"/>
      <c r="AM3317" s="104"/>
      <c r="AN3317" s="104"/>
      <c r="AO3317" s="104"/>
      <c r="AP3317" s="104"/>
      <c r="AQ3317" s="104"/>
      <c r="AR3317" s="104"/>
      <c r="AS3317" s="104"/>
      <c r="AT3317" s="104"/>
      <c r="AU3317" s="104"/>
      <c r="AV3317" s="104"/>
    </row>
    <row r="3318" spans="3:48" x14ac:dyDescent="0.35">
      <c r="C3318" s="176"/>
      <c r="D3318" s="176"/>
      <c r="E3318" s="176"/>
      <c r="F3318" s="176"/>
      <c r="G3318" s="175"/>
      <c r="H3318" s="175"/>
      <c r="I3318" s="175"/>
      <c r="J3318" s="175"/>
      <c r="L3318" s="175"/>
      <c r="T3318" s="176"/>
      <c r="U3318" s="176"/>
      <c r="V3318" s="176"/>
      <c r="W3318" s="176"/>
      <c r="X3318" s="175"/>
      <c r="Y3318" s="175"/>
      <c r="Z3318" s="175"/>
      <c r="AA3318" s="175"/>
      <c r="AC3318" s="175"/>
      <c r="AL3318" s="106"/>
      <c r="AM3318" s="104"/>
      <c r="AN3318" s="104"/>
      <c r="AO3318" s="104"/>
      <c r="AP3318" s="104"/>
      <c r="AQ3318" s="104"/>
      <c r="AR3318" s="104"/>
      <c r="AS3318" s="104"/>
      <c r="AT3318" s="104"/>
      <c r="AU3318" s="104"/>
      <c r="AV3318" s="104"/>
    </row>
    <row r="3319" spans="3:48" x14ac:dyDescent="0.35">
      <c r="C3319" s="176"/>
      <c r="D3319" s="176"/>
      <c r="E3319" s="176"/>
      <c r="F3319" s="176"/>
      <c r="G3319" s="175"/>
      <c r="H3319" s="175"/>
      <c r="I3319" s="175"/>
      <c r="J3319" s="175"/>
      <c r="L3319" s="175"/>
      <c r="T3319" s="176"/>
      <c r="U3319" s="176"/>
      <c r="V3319" s="176"/>
      <c r="W3319" s="176"/>
      <c r="X3319" s="175"/>
      <c r="Y3319" s="175"/>
      <c r="Z3319" s="175"/>
      <c r="AA3319" s="175"/>
      <c r="AC3319" s="175"/>
      <c r="AL3319" s="106"/>
      <c r="AM3319" s="104"/>
      <c r="AN3319" s="104"/>
      <c r="AO3319" s="104"/>
      <c r="AP3319" s="104"/>
      <c r="AQ3319" s="104"/>
      <c r="AR3319" s="104"/>
      <c r="AS3319" s="104"/>
      <c r="AT3319" s="104"/>
      <c r="AU3319" s="104"/>
      <c r="AV3319" s="104"/>
    </row>
    <row r="3320" spans="3:48" x14ac:dyDescent="0.35">
      <c r="C3320" s="176"/>
      <c r="D3320" s="176"/>
      <c r="E3320" s="176"/>
      <c r="F3320" s="176"/>
      <c r="G3320" s="175"/>
      <c r="H3320" s="175"/>
      <c r="I3320" s="175"/>
      <c r="J3320" s="175"/>
      <c r="L3320" s="175"/>
      <c r="T3320" s="176"/>
      <c r="U3320" s="176"/>
      <c r="V3320" s="176"/>
      <c r="W3320" s="176"/>
      <c r="X3320" s="175"/>
      <c r="Y3320" s="175"/>
      <c r="Z3320" s="175"/>
      <c r="AA3320" s="175"/>
      <c r="AC3320" s="175"/>
      <c r="AL3320" s="106"/>
      <c r="AM3320" s="104"/>
      <c r="AN3320" s="104"/>
      <c r="AO3320" s="104"/>
      <c r="AP3320" s="104"/>
      <c r="AQ3320" s="104"/>
      <c r="AR3320" s="104"/>
      <c r="AS3320" s="104"/>
      <c r="AT3320" s="104"/>
      <c r="AU3320" s="104"/>
      <c r="AV3320" s="104"/>
    </row>
    <row r="3321" spans="3:48" x14ac:dyDescent="0.35">
      <c r="C3321" s="176"/>
      <c r="D3321" s="176"/>
      <c r="E3321" s="176"/>
      <c r="F3321" s="176"/>
      <c r="G3321" s="175"/>
      <c r="H3321" s="175"/>
      <c r="I3321" s="175"/>
      <c r="J3321" s="175"/>
      <c r="L3321" s="175"/>
      <c r="T3321" s="176"/>
      <c r="U3321" s="176"/>
      <c r="V3321" s="176"/>
      <c r="W3321" s="176"/>
      <c r="X3321" s="175"/>
      <c r="Y3321" s="175"/>
      <c r="Z3321" s="175"/>
      <c r="AA3321" s="175"/>
      <c r="AC3321" s="175"/>
      <c r="AL3321" s="106"/>
      <c r="AM3321" s="104"/>
      <c r="AN3321" s="104"/>
      <c r="AO3321" s="104"/>
      <c r="AP3321" s="104"/>
      <c r="AQ3321" s="104"/>
      <c r="AR3321" s="104"/>
      <c r="AS3321" s="104"/>
      <c r="AT3321" s="104"/>
      <c r="AU3321" s="104"/>
      <c r="AV3321" s="104"/>
    </row>
    <row r="3322" spans="3:48" x14ac:dyDescent="0.35">
      <c r="C3322" s="176"/>
      <c r="D3322" s="176"/>
      <c r="E3322" s="176"/>
      <c r="F3322" s="176"/>
      <c r="G3322" s="175"/>
      <c r="H3322" s="175"/>
      <c r="I3322" s="175"/>
      <c r="J3322" s="175"/>
      <c r="L3322" s="175"/>
      <c r="T3322" s="176"/>
      <c r="U3322" s="176"/>
      <c r="V3322" s="176"/>
      <c r="W3322" s="176"/>
      <c r="X3322" s="175"/>
      <c r="Y3322" s="175"/>
      <c r="Z3322" s="175"/>
      <c r="AA3322" s="175"/>
      <c r="AC3322" s="175"/>
      <c r="AL3322" s="106"/>
      <c r="AM3322" s="104"/>
      <c r="AN3322" s="104"/>
      <c r="AO3322" s="104"/>
      <c r="AP3322" s="104"/>
      <c r="AQ3322" s="104"/>
      <c r="AR3322" s="104"/>
      <c r="AS3322" s="104"/>
      <c r="AT3322" s="104"/>
      <c r="AU3322" s="104"/>
      <c r="AV3322" s="104"/>
    </row>
    <row r="3323" spans="3:48" x14ac:dyDescent="0.35">
      <c r="C3323" s="176"/>
      <c r="D3323" s="176"/>
      <c r="E3323" s="176"/>
      <c r="F3323" s="176"/>
      <c r="G3323" s="175"/>
      <c r="H3323" s="175"/>
      <c r="I3323" s="175"/>
      <c r="J3323" s="175"/>
      <c r="L3323" s="175"/>
      <c r="T3323" s="176"/>
      <c r="U3323" s="176"/>
      <c r="V3323" s="176"/>
      <c r="W3323" s="176"/>
      <c r="X3323" s="175"/>
      <c r="Y3323" s="175"/>
      <c r="Z3323" s="175"/>
      <c r="AA3323" s="175"/>
      <c r="AC3323" s="175"/>
      <c r="AL3323" s="106"/>
      <c r="AM3323" s="104"/>
      <c r="AN3323" s="104"/>
      <c r="AO3323" s="104"/>
      <c r="AP3323" s="104"/>
      <c r="AQ3323" s="104"/>
      <c r="AR3323" s="104"/>
      <c r="AS3323" s="104"/>
      <c r="AT3323" s="104"/>
      <c r="AU3323" s="104"/>
      <c r="AV3323" s="104"/>
    </row>
    <row r="3324" spans="3:48" x14ac:dyDescent="0.35">
      <c r="C3324" s="176"/>
      <c r="D3324" s="176"/>
      <c r="E3324" s="176"/>
      <c r="F3324" s="176"/>
      <c r="G3324" s="175"/>
      <c r="H3324" s="175"/>
      <c r="I3324" s="175"/>
      <c r="J3324" s="175"/>
      <c r="L3324" s="175"/>
      <c r="T3324" s="176"/>
      <c r="U3324" s="176"/>
      <c r="V3324" s="176"/>
      <c r="W3324" s="176"/>
      <c r="X3324" s="175"/>
      <c r="Y3324" s="175"/>
      <c r="Z3324" s="175"/>
      <c r="AA3324" s="175"/>
      <c r="AC3324" s="175"/>
      <c r="AL3324" s="106"/>
      <c r="AM3324" s="104"/>
      <c r="AN3324" s="104"/>
      <c r="AO3324" s="104"/>
      <c r="AP3324" s="104"/>
      <c r="AQ3324" s="104"/>
      <c r="AR3324" s="104"/>
      <c r="AS3324" s="104"/>
      <c r="AT3324" s="104"/>
      <c r="AU3324" s="104"/>
      <c r="AV3324" s="104"/>
    </row>
    <row r="3325" spans="3:48" x14ac:dyDescent="0.35">
      <c r="C3325" s="176"/>
      <c r="D3325" s="176"/>
      <c r="E3325" s="176"/>
      <c r="F3325" s="176"/>
      <c r="G3325" s="175"/>
      <c r="H3325" s="175"/>
      <c r="I3325" s="175"/>
      <c r="J3325" s="175"/>
      <c r="L3325" s="175"/>
      <c r="T3325" s="176"/>
      <c r="U3325" s="176"/>
      <c r="V3325" s="176"/>
      <c r="W3325" s="176"/>
      <c r="X3325" s="175"/>
      <c r="Y3325" s="175"/>
      <c r="Z3325" s="175"/>
      <c r="AA3325" s="175"/>
      <c r="AC3325" s="175"/>
      <c r="AL3325" s="106"/>
      <c r="AM3325" s="104"/>
      <c r="AN3325" s="104"/>
      <c r="AO3325" s="104"/>
      <c r="AP3325" s="104"/>
      <c r="AQ3325" s="104"/>
      <c r="AR3325" s="104"/>
      <c r="AS3325" s="104"/>
      <c r="AT3325" s="104"/>
      <c r="AU3325" s="104"/>
      <c r="AV3325" s="104"/>
    </row>
    <row r="3326" spans="3:48" x14ac:dyDescent="0.35">
      <c r="C3326" s="176"/>
      <c r="D3326" s="176"/>
      <c r="E3326" s="176"/>
      <c r="F3326" s="176"/>
      <c r="G3326" s="175"/>
      <c r="H3326" s="175"/>
      <c r="I3326" s="175"/>
      <c r="J3326" s="175"/>
      <c r="L3326" s="175"/>
      <c r="T3326" s="176"/>
      <c r="U3326" s="176"/>
      <c r="V3326" s="176"/>
      <c r="W3326" s="176"/>
      <c r="X3326" s="175"/>
      <c r="Y3326" s="175"/>
      <c r="Z3326" s="175"/>
      <c r="AA3326" s="175"/>
      <c r="AC3326" s="175"/>
      <c r="AL3326" s="106"/>
      <c r="AM3326" s="104"/>
      <c r="AN3326" s="104"/>
      <c r="AO3326" s="104"/>
      <c r="AP3326" s="104"/>
      <c r="AQ3326" s="104"/>
      <c r="AR3326" s="104"/>
      <c r="AS3326" s="104"/>
      <c r="AT3326" s="104"/>
      <c r="AU3326" s="104"/>
      <c r="AV3326" s="104"/>
    </row>
    <row r="3327" spans="3:48" x14ac:dyDescent="0.35">
      <c r="C3327" s="176"/>
      <c r="D3327" s="176"/>
      <c r="E3327" s="176"/>
      <c r="F3327" s="176"/>
      <c r="G3327" s="175"/>
      <c r="H3327" s="175"/>
      <c r="I3327" s="175"/>
      <c r="J3327" s="175"/>
      <c r="L3327" s="175"/>
      <c r="T3327" s="176"/>
      <c r="U3327" s="176"/>
      <c r="V3327" s="176"/>
      <c r="W3327" s="176"/>
      <c r="X3327" s="175"/>
      <c r="Y3327" s="175"/>
      <c r="Z3327" s="175"/>
      <c r="AA3327" s="175"/>
      <c r="AC3327" s="175"/>
      <c r="AL3327" s="106"/>
      <c r="AM3327" s="104"/>
      <c r="AN3327" s="104"/>
      <c r="AO3327" s="104"/>
      <c r="AP3327" s="104"/>
      <c r="AQ3327" s="104"/>
      <c r="AR3327" s="104"/>
      <c r="AS3327" s="104"/>
      <c r="AT3327" s="104"/>
      <c r="AU3327" s="104"/>
      <c r="AV3327" s="104"/>
    </row>
    <row r="3328" spans="3:48" x14ac:dyDescent="0.35">
      <c r="C3328" s="176"/>
      <c r="D3328" s="176"/>
      <c r="E3328" s="176"/>
      <c r="F3328" s="176"/>
      <c r="G3328" s="175"/>
      <c r="H3328" s="175"/>
      <c r="I3328" s="175"/>
      <c r="J3328" s="175"/>
      <c r="L3328" s="175"/>
      <c r="T3328" s="176"/>
      <c r="U3328" s="176"/>
      <c r="V3328" s="176"/>
      <c r="W3328" s="176"/>
      <c r="X3328" s="175"/>
      <c r="Y3328" s="175"/>
      <c r="Z3328" s="175"/>
      <c r="AA3328" s="175"/>
      <c r="AC3328" s="175"/>
      <c r="AL3328" s="106"/>
      <c r="AM3328" s="104"/>
      <c r="AN3328" s="104"/>
      <c r="AO3328" s="104"/>
      <c r="AP3328" s="104"/>
      <c r="AQ3328" s="104"/>
      <c r="AR3328" s="104"/>
      <c r="AS3328" s="104"/>
      <c r="AT3328" s="104"/>
      <c r="AU3328" s="104"/>
      <c r="AV3328" s="104"/>
    </row>
    <row r="3329" spans="3:48" x14ac:dyDescent="0.35">
      <c r="C3329" s="176"/>
      <c r="D3329" s="176"/>
      <c r="E3329" s="176"/>
      <c r="F3329" s="176"/>
      <c r="G3329" s="175"/>
      <c r="H3329" s="175"/>
      <c r="I3329" s="175"/>
      <c r="J3329" s="175"/>
      <c r="L3329" s="175"/>
      <c r="T3329" s="176"/>
      <c r="U3329" s="176"/>
      <c r="V3329" s="176"/>
      <c r="W3329" s="176"/>
      <c r="X3329" s="175"/>
      <c r="Y3329" s="175"/>
      <c r="Z3329" s="175"/>
      <c r="AA3329" s="175"/>
      <c r="AC3329" s="175"/>
      <c r="AL3329" s="106"/>
      <c r="AM3329" s="104"/>
      <c r="AN3329" s="104"/>
      <c r="AO3329" s="104"/>
      <c r="AP3329" s="104"/>
      <c r="AQ3329" s="104"/>
      <c r="AR3329" s="104"/>
      <c r="AS3329" s="104"/>
      <c r="AT3329" s="104"/>
      <c r="AU3329" s="104"/>
      <c r="AV3329" s="104"/>
    </row>
    <row r="3330" spans="3:48" x14ac:dyDescent="0.35">
      <c r="C3330" s="176"/>
      <c r="D3330" s="176"/>
      <c r="E3330" s="176"/>
      <c r="F3330" s="176"/>
      <c r="G3330" s="175"/>
      <c r="H3330" s="175"/>
      <c r="I3330" s="175"/>
      <c r="J3330" s="175"/>
      <c r="L3330" s="175"/>
      <c r="T3330" s="176"/>
      <c r="U3330" s="176"/>
      <c r="V3330" s="176"/>
      <c r="W3330" s="176"/>
      <c r="X3330" s="175"/>
      <c r="Y3330" s="175"/>
      <c r="Z3330" s="175"/>
      <c r="AA3330" s="175"/>
      <c r="AC3330" s="175"/>
      <c r="AL3330" s="106"/>
      <c r="AM3330" s="104"/>
      <c r="AN3330" s="104"/>
      <c r="AO3330" s="104"/>
      <c r="AP3330" s="104"/>
      <c r="AQ3330" s="104"/>
      <c r="AR3330" s="104"/>
      <c r="AS3330" s="104"/>
      <c r="AT3330" s="104"/>
      <c r="AU3330" s="104"/>
      <c r="AV3330" s="104"/>
    </row>
    <row r="3331" spans="3:48" x14ac:dyDescent="0.35">
      <c r="C3331" s="176"/>
      <c r="D3331" s="176"/>
      <c r="E3331" s="176"/>
      <c r="F3331" s="176"/>
      <c r="G3331" s="175"/>
      <c r="H3331" s="175"/>
      <c r="I3331" s="175"/>
      <c r="J3331" s="175"/>
      <c r="L3331" s="175"/>
      <c r="T3331" s="176"/>
      <c r="U3331" s="176"/>
      <c r="V3331" s="176"/>
      <c r="W3331" s="176"/>
      <c r="X3331" s="175"/>
      <c r="Y3331" s="175"/>
      <c r="Z3331" s="175"/>
      <c r="AA3331" s="175"/>
      <c r="AC3331" s="175"/>
      <c r="AL3331" s="106"/>
      <c r="AM3331" s="104"/>
      <c r="AN3331" s="104"/>
      <c r="AO3331" s="104"/>
      <c r="AP3331" s="104"/>
      <c r="AQ3331" s="104"/>
      <c r="AR3331" s="104"/>
      <c r="AS3331" s="104"/>
      <c r="AT3331" s="104"/>
      <c r="AU3331" s="104"/>
      <c r="AV3331" s="104"/>
    </row>
    <row r="3332" spans="3:48" x14ac:dyDescent="0.35">
      <c r="C3332" s="176"/>
      <c r="D3332" s="176"/>
      <c r="E3332" s="176"/>
      <c r="F3332" s="176"/>
      <c r="G3332" s="175"/>
      <c r="H3332" s="175"/>
      <c r="I3332" s="175"/>
      <c r="J3332" s="175"/>
      <c r="L3332" s="175"/>
      <c r="T3332" s="176"/>
      <c r="U3332" s="176"/>
      <c r="V3332" s="176"/>
      <c r="W3332" s="176"/>
      <c r="X3332" s="175"/>
      <c r="Y3332" s="175"/>
      <c r="Z3332" s="175"/>
      <c r="AA3332" s="175"/>
      <c r="AC3332" s="175"/>
      <c r="AL3332" s="106"/>
      <c r="AM3332" s="104"/>
      <c r="AN3332" s="104"/>
      <c r="AO3332" s="104"/>
      <c r="AP3332" s="104"/>
      <c r="AQ3332" s="104"/>
      <c r="AR3332" s="104"/>
      <c r="AS3332" s="104"/>
      <c r="AT3332" s="104"/>
      <c r="AU3332" s="104"/>
      <c r="AV3332" s="104"/>
    </row>
    <row r="3333" spans="3:48" x14ac:dyDescent="0.35">
      <c r="C3333" s="176"/>
      <c r="D3333" s="176"/>
      <c r="E3333" s="176"/>
      <c r="F3333" s="176"/>
      <c r="G3333" s="175"/>
      <c r="H3333" s="175"/>
      <c r="I3333" s="175"/>
      <c r="J3333" s="175"/>
      <c r="L3333" s="175"/>
      <c r="T3333" s="176"/>
      <c r="U3333" s="176"/>
      <c r="V3333" s="176"/>
      <c r="W3333" s="176"/>
      <c r="X3333" s="175"/>
      <c r="Y3333" s="175"/>
      <c r="Z3333" s="175"/>
      <c r="AA3333" s="175"/>
      <c r="AC3333" s="175"/>
      <c r="AL3333" s="106"/>
      <c r="AM3333" s="104"/>
      <c r="AN3333" s="104"/>
      <c r="AO3333" s="104"/>
      <c r="AP3333" s="104"/>
      <c r="AQ3333" s="104"/>
      <c r="AR3333" s="104"/>
      <c r="AS3333" s="104"/>
      <c r="AT3333" s="104"/>
      <c r="AU3333" s="104"/>
      <c r="AV3333" s="104"/>
    </row>
    <row r="3334" spans="3:48" x14ac:dyDescent="0.35">
      <c r="C3334" s="176"/>
      <c r="D3334" s="176"/>
      <c r="E3334" s="176"/>
      <c r="F3334" s="176"/>
      <c r="G3334" s="175"/>
      <c r="H3334" s="175"/>
      <c r="I3334" s="175"/>
      <c r="J3334" s="175"/>
      <c r="L3334" s="175"/>
      <c r="T3334" s="176"/>
      <c r="U3334" s="176"/>
      <c r="V3334" s="176"/>
      <c r="W3334" s="176"/>
      <c r="X3334" s="175"/>
      <c r="Y3334" s="175"/>
      <c r="Z3334" s="175"/>
      <c r="AA3334" s="175"/>
      <c r="AC3334" s="175"/>
      <c r="AL3334" s="106"/>
      <c r="AM3334" s="104"/>
      <c r="AN3334" s="104"/>
      <c r="AO3334" s="104"/>
      <c r="AP3334" s="104"/>
      <c r="AQ3334" s="104"/>
      <c r="AR3334" s="104"/>
      <c r="AS3334" s="104"/>
      <c r="AT3334" s="104"/>
      <c r="AU3334" s="104"/>
      <c r="AV3334" s="104"/>
    </row>
    <row r="3335" spans="3:48" x14ac:dyDescent="0.35">
      <c r="C3335" s="176"/>
      <c r="D3335" s="176"/>
      <c r="E3335" s="176"/>
      <c r="F3335" s="176"/>
      <c r="G3335" s="175"/>
      <c r="H3335" s="175"/>
      <c r="I3335" s="175"/>
      <c r="J3335" s="175"/>
      <c r="L3335" s="175"/>
      <c r="T3335" s="176"/>
      <c r="U3335" s="176"/>
      <c r="V3335" s="176"/>
      <c r="W3335" s="176"/>
      <c r="X3335" s="175"/>
      <c r="Y3335" s="175"/>
      <c r="Z3335" s="175"/>
      <c r="AA3335" s="175"/>
      <c r="AC3335" s="175"/>
      <c r="AL3335" s="106"/>
      <c r="AM3335" s="104"/>
      <c r="AN3335" s="104"/>
      <c r="AO3335" s="104"/>
      <c r="AP3335" s="104"/>
      <c r="AQ3335" s="104"/>
      <c r="AR3335" s="104"/>
      <c r="AS3335" s="104"/>
      <c r="AT3335" s="104"/>
      <c r="AU3335" s="104"/>
      <c r="AV3335" s="104"/>
    </row>
    <row r="3336" spans="3:48" x14ac:dyDescent="0.35">
      <c r="C3336" s="176"/>
      <c r="D3336" s="176"/>
      <c r="E3336" s="176"/>
      <c r="F3336" s="176"/>
      <c r="G3336" s="175"/>
      <c r="H3336" s="175"/>
      <c r="I3336" s="175"/>
      <c r="J3336" s="175"/>
      <c r="L3336" s="175"/>
      <c r="T3336" s="176"/>
      <c r="U3336" s="176"/>
      <c r="V3336" s="176"/>
      <c r="W3336" s="176"/>
      <c r="X3336" s="175"/>
      <c r="Y3336" s="175"/>
      <c r="Z3336" s="175"/>
      <c r="AA3336" s="175"/>
      <c r="AC3336" s="175"/>
      <c r="AL3336" s="106"/>
      <c r="AM3336" s="104"/>
      <c r="AN3336" s="104"/>
      <c r="AO3336" s="104"/>
      <c r="AP3336" s="104"/>
      <c r="AQ3336" s="104"/>
      <c r="AR3336" s="104"/>
      <c r="AS3336" s="104"/>
      <c r="AT3336" s="104"/>
      <c r="AU3336" s="104"/>
      <c r="AV3336" s="104"/>
    </row>
    <row r="3337" spans="3:48" x14ac:dyDescent="0.35">
      <c r="C3337" s="176"/>
      <c r="D3337" s="176"/>
      <c r="E3337" s="176"/>
      <c r="F3337" s="176"/>
      <c r="G3337" s="175"/>
      <c r="H3337" s="175"/>
      <c r="I3337" s="175"/>
      <c r="J3337" s="175"/>
      <c r="L3337" s="175"/>
      <c r="T3337" s="176"/>
      <c r="U3337" s="176"/>
      <c r="V3337" s="176"/>
      <c r="W3337" s="176"/>
      <c r="X3337" s="175"/>
      <c r="Y3337" s="175"/>
      <c r="Z3337" s="175"/>
      <c r="AA3337" s="175"/>
      <c r="AC3337" s="175"/>
      <c r="AL3337" s="106"/>
      <c r="AM3337" s="104"/>
      <c r="AN3337" s="104"/>
      <c r="AO3337" s="104"/>
      <c r="AP3337" s="104"/>
      <c r="AQ3337" s="104"/>
      <c r="AR3337" s="104"/>
      <c r="AS3337" s="104"/>
      <c r="AT3337" s="104"/>
      <c r="AU3337" s="104"/>
      <c r="AV3337" s="104"/>
    </row>
    <row r="3338" spans="3:48" x14ac:dyDescent="0.35">
      <c r="C3338" s="176"/>
      <c r="D3338" s="176"/>
      <c r="E3338" s="176"/>
      <c r="F3338" s="176"/>
      <c r="G3338" s="175"/>
      <c r="H3338" s="175"/>
      <c r="I3338" s="175"/>
      <c r="J3338" s="175"/>
      <c r="L3338" s="175"/>
      <c r="T3338" s="176"/>
      <c r="U3338" s="176"/>
      <c r="V3338" s="176"/>
      <c r="W3338" s="176"/>
      <c r="X3338" s="175"/>
      <c r="Y3338" s="175"/>
      <c r="Z3338" s="175"/>
      <c r="AA3338" s="175"/>
      <c r="AC3338" s="175"/>
      <c r="AL3338" s="106"/>
      <c r="AM3338" s="104"/>
      <c r="AN3338" s="104"/>
      <c r="AO3338" s="104"/>
      <c r="AP3338" s="104"/>
      <c r="AQ3338" s="104"/>
      <c r="AR3338" s="104"/>
      <c r="AS3338" s="104"/>
      <c r="AT3338" s="104"/>
      <c r="AU3338" s="104"/>
      <c r="AV3338" s="104"/>
    </row>
    <row r="3339" spans="3:48" x14ac:dyDescent="0.35">
      <c r="C3339" s="176"/>
      <c r="D3339" s="176"/>
      <c r="E3339" s="176"/>
      <c r="F3339" s="176"/>
      <c r="G3339" s="175"/>
      <c r="H3339" s="175"/>
      <c r="I3339" s="175"/>
      <c r="J3339" s="175"/>
      <c r="L3339" s="175"/>
      <c r="T3339" s="176"/>
      <c r="U3339" s="176"/>
      <c r="V3339" s="176"/>
      <c r="W3339" s="176"/>
      <c r="X3339" s="175"/>
      <c r="Y3339" s="175"/>
      <c r="Z3339" s="175"/>
      <c r="AA3339" s="175"/>
      <c r="AC3339" s="175"/>
      <c r="AL3339" s="106"/>
      <c r="AM3339" s="104"/>
      <c r="AN3339" s="104"/>
      <c r="AO3339" s="104"/>
      <c r="AP3339" s="104"/>
      <c r="AQ3339" s="104"/>
      <c r="AR3339" s="104"/>
      <c r="AS3339" s="104"/>
      <c r="AT3339" s="104"/>
      <c r="AU3339" s="104"/>
      <c r="AV3339" s="104"/>
    </row>
    <row r="3340" spans="3:48" x14ac:dyDescent="0.35">
      <c r="C3340" s="176"/>
      <c r="D3340" s="176"/>
      <c r="E3340" s="176"/>
      <c r="F3340" s="176"/>
      <c r="G3340" s="175"/>
      <c r="H3340" s="175"/>
      <c r="I3340" s="175"/>
      <c r="J3340" s="175"/>
      <c r="L3340" s="175"/>
      <c r="T3340" s="176"/>
      <c r="U3340" s="176"/>
      <c r="V3340" s="176"/>
      <c r="W3340" s="176"/>
      <c r="X3340" s="175"/>
      <c r="Y3340" s="175"/>
      <c r="Z3340" s="175"/>
      <c r="AA3340" s="175"/>
      <c r="AC3340" s="175"/>
      <c r="AL3340" s="106"/>
      <c r="AM3340" s="104"/>
      <c r="AN3340" s="104"/>
      <c r="AO3340" s="104"/>
      <c r="AP3340" s="104"/>
      <c r="AQ3340" s="104"/>
      <c r="AR3340" s="104"/>
      <c r="AS3340" s="104"/>
      <c r="AT3340" s="104"/>
      <c r="AU3340" s="104"/>
      <c r="AV3340" s="104"/>
    </row>
    <row r="3341" spans="3:48" x14ac:dyDescent="0.35">
      <c r="C3341" s="176"/>
      <c r="D3341" s="176"/>
      <c r="E3341" s="176"/>
      <c r="F3341" s="176"/>
      <c r="G3341" s="175"/>
      <c r="H3341" s="175"/>
      <c r="I3341" s="175"/>
      <c r="J3341" s="175"/>
      <c r="L3341" s="175"/>
      <c r="T3341" s="176"/>
      <c r="U3341" s="176"/>
      <c r="V3341" s="176"/>
      <c r="W3341" s="176"/>
      <c r="X3341" s="175"/>
      <c r="Y3341" s="175"/>
      <c r="Z3341" s="175"/>
      <c r="AA3341" s="175"/>
      <c r="AC3341" s="175"/>
      <c r="AL3341" s="106"/>
      <c r="AM3341" s="104"/>
      <c r="AN3341" s="104"/>
      <c r="AO3341" s="104"/>
      <c r="AP3341" s="104"/>
      <c r="AQ3341" s="104"/>
      <c r="AR3341" s="104"/>
      <c r="AS3341" s="104"/>
      <c r="AT3341" s="104"/>
      <c r="AU3341" s="104"/>
      <c r="AV3341" s="104"/>
    </row>
    <row r="3342" spans="3:48" x14ac:dyDescent="0.35">
      <c r="C3342" s="176"/>
      <c r="D3342" s="176"/>
      <c r="E3342" s="176"/>
      <c r="F3342" s="176"/>
      <c r="G3342" s="175"/>
      <c r="H3342" s="175"/>
      <c r="I3342" s="175"/>
      <c r="J3342" s="175"/>
      <c r="L3342" s="175"/>
      <c r="T3342" s="176"/>
      <c r="U3342" s="176"/>
      <c r="V3342" s="176"/>
      <c r="W3342" s="176"/>
      <c r="X3342" s="175"/>
      <c r="Y3342" s="175"/>
      <c r="Z3342" s="175"/>
      <c r="AA3342" s="175"/>
      <c r="AC3342" s="175"/>
      <c r="AL3342" s="106"/>
      <c r="AM3342" s="104"/>
      <c r="AN3342" s="104"/>
      <c r="AO3342" s="104"/>
      <c r="AP3342" s="104"/>
      <c r="AQ3342" s="104"/>
      <c r="AR3342" s="104"/>
      <c r="AS3342" s="104"/>
      <c r="AT3342" s="104"/>
      <c r="AU3342" s="104"/>
      <c r="AV3342" s="104"/>
    </row>
    <row r="3343" spans="3:48" x14ac:dyDescent="0.35">
      <c r="C3343" s="176"/>
      <c r="D3343" s="176"/>
      <c r="E3343" s="176"/>
      <c r="F3343" s="176"/>
      <c r="G3343" s="175"/>
      <c r="H3343" s="175"/>
      <c r="I3343" s="175"/>
      <c r="J3343" s="175"/>
      <c r="L3343" s="175"/>
      <c r="T3343" s="176"/>
      <c r="U3343" s="176"/>
      <c r="V3343" s="176"/>
      <c r="W3343" s="176"/>
      <c r="X3343" s="175"/>
      <c r="Y3343" s="175"/>
      <c r="Z3343" s="175"/>
      <c r="AA3343" s="175"/>
      <c r="AC3343" s="175"/>
      <c r="AL3343" s="106"/>
      <c r="AM3343" s="104"/>
      <c r="AN3343" s="104"/>
      <c r="AO3343" s="104"/>
      <c r="AP3343" s="104"/>
      <c r="AQ3343" s="104"/>
      <c r="AR3343" s="104"/>
      <c r="AS3343" s="104"/>
      <c r="AT3343" s="104"/>
      <c r="AU3343" s="104"/>
      <c r="AV3343" s="104"/>
    </row>
    <row r="3344" spans="3:48" x14ac:dyDescent="0.35">
      <c r="C3344" s="176"/>
      <c r="D3344" s="176"/>
      <c r="E3344" s="176"/>
      <c r="F3344" s="176"/>
      <c r="G3344" s="175"/>
      <c r="H3344" s="175"/>
      <c r="I3344" s="175"/>
      <c r="J3344" s="175"/>
      <c r="L3344" s="175"/>
      <c r="T3344" s="176"/>
      <c r="U3344" s="176"/>
      <c r="V3344" s="176"/>
      <c r="W3344" s="176"/>
      <c r="X3344" s="175"/>
      <c r="Y3344" s="175"/>
      <c r="Z3344" s="175"/>
      <c r="AA3344" s="175"/>
      <c r="AC3344" s="175"/>
      <c r="AL3344" s="106"/>
      <c r="AM3344" s="104"/>
      <c r="AN3344" s="104"/>
      <c r="AO3344" s="104"/>
      <c r="AP3344" s="104"/>
      <c r="AQ3344" s="104"/>
      <c r="AR3344" s="104"/>
      <c r="AS3344" s="104"/>
      <c r="AT3344" s="104"/>
      <c r="AU3344" s="104"/>
      <c r="AV3344" s="104"/>
    </row>
    <row r="3345" spans="3:48" x14ac:dyDescent="0.35">
      <c r="C3345" s="176"/>
      <c r="D3345" s="176"/>
      <c r="E3345" s="176"/>
      <c r="F3345" s="176"/>
      <c r="G3345" s="175"/>
      <c r="H3345" s="175"/>
      <c r="I3345" s="175"/>
      <c r="J3345" s="175"/>
      <c r="L3345" s="175"/>
      <c r="T3345" s="176"/>
      <c r="U3345" s="176"/>
      <c r="V3345" s="176"/>
      <c r="W3345" s="176"/>
      <c r="X3345" s="175"/>
      <c r="Y3345" s="175"/>
      <c r="Z3345" s="175"/>
      <c r="AA3345" s="175"/>
      <c r="AC3345" s="175"/>
      <c r="AL3345" s="106"/>
      <c r="AM3345" s="104"/>
      <c r="AN3345" s="104"/>
      <c r="AO3345" s="104"/>
      <c r="AP3345" s="104"/>
      <c r="AQ3345" s="104"/>
      <c r="AR3345" s="104"/>
      <c r="AS3345" s="104"/>
      <c r="AT3345" s="104"/>
      <c r="AU3345" s="104"/>
      <c r="AV3345" s="104"/>
    </row>
    <row r="3346" spans="3:48" x14ac:dyDescent="0.35">
      <c r="C3346" s="176"/>
      <c r="D3346" s="176"/>
      <c r="E3346" s="176"/>
      <c r="F3346" s="176"/>
      <c r="G3346" s="175"/>
      <c r="H3346" s="175"/>
      <c r="I3346" s="175"/>
      <c r="J3346" s="175"/>
      <c r="L3346" s="175"/>
      <c r="T3346" s="176"/>
      <c r="U3346" s="176"/>
      <c r="V3346" s="176"/>
      <c r="W3346" s="176"/>
      <c r="X3346" s="175"/>
      <c r="Y3346" s="175"/>
      <c r="Z3346" s="175"/>
      <c r="AA3346" s="175"/>
      <c r="AC3346" s="175"/>
      <c r="AL3346" s="106"/>
      <c r="AM3346" s="104"/>
      <c r="AN3346" s="104"/>
      <c r="AO3346" s="104"/>
      <c r="AP3346" s="104"/>
      <c r="AQ3346" s="104"/>
      <c r="AR3346" s="104"/>
      <c r="AS3346" s="104"/>
      <c r="AT3346" s="104"/>
      <c r="AU3346" s="104"/>
      <c r="AV3346" s="104"/>
    </row>
    <row r="3347" spans="3:48" x14ac:dyDescent="0.35">
      <c r="C3347" s="176"/>
      <c r="D3347" s="176"/>
      <c r="E3347" s="176"/>
      <c r="F3347" s="176"/>
      <c r="G3347" s="175"/>
      <c r="H3347" s="175"/>
      <c r="I3347" s="175"/>
      <c r="J3347" s="175"/>
      <c r="L3347" s="175"/>
      <c r="T3347" s="176"/>
      <c r="U3347" s="176"/>
      <c r="V3347" s="176"/>
      <c r="W3347" s="176"/>
      <c r="X3347" s="175"/>
      <c r="Y3347" s="175"/>
      <c r="Z3347" s="175"/>
      <c r="AA3347" s="175"/>
      <c r="AC3347" s="175"/>
      <c r="AL3347" s="106"/>
      <c r="AM3347" s="104"/>
      <c r="AN3347" s="104"/>
      <c r="AO3347" s="104"/>
      <c r="AP3347" s="104"/>
      <c r="AQ3347" s="104"/>
      <c r="AR3347" s="104"/>
      <c r="AS3347" s="104"/>
      <c r="AT3347" s="104"/>
      <c r="AU3347" s="104"/>
      <c r="AV3347" s="104"/>
    </row>
    <row r="3348" spans="3:48" x14ac:dyDescent="0.35">
      <c r="C3348" s="176"/>
      <c r="D3348" s="176"/>
      <c r="E3348" s="176"/>
      <c r="F3348" s="176"/>
      <c r="G3348" s="175"/>
      <c r="H3348" s="175"/>
      <c r="I3348" s="175"/>
      <c r="J3348" s="175"/>
      <c r="L3348" s="175"/>
      <c r="T3348" s="176"/>
      <c r="U3348" s="176"/>
      <c r="V3348" s="176"/>
      <c r="W3348" s="176"/>
      <c r="X3348" s="175"/>
      <c r="Y3348" s="175"/>
      <c r="Z3348" s="175"/>
      <c r="AA3348" s="175"/>
      <c r="AC3348" s="175"/>
      <c r="AL3348" s="106"/>
      <c r="AM3348" s="104"/>
      <c r="AN3348" s="104"/>
      <c r="AO3348" s="104"/>
      <c r="AP3348" s="104"/>
      <c r="AQ3348" s="104"/>
      <c r="AR3348" s="104"/>
      <c r="AS3348" s="104"/>
      <c r="AT3348" s="104"/>
      <c r="AU3348" s="104"/>
      <c r="AV3348" s="104"/>
    </row>
    <row r="3349" spans="3:48" x14ac:dyDescent="0.35">
      <c r="C3349" s="176"/>
      <c r="D3349" s="176"/>
      <c r="E3349" s="176"/>
      <c r="F3349" s="176"/>
      <c r="G3349" s="175"/>
      <c r="H3349" s="175"/>
      <c r="I3349" s="175"/>
      <c r="J3349" s="175"/>
      <c r="L3349" s="175"/>
      <c r="T3349" s="176"/>
      <c r="U3349" s="176"/>
      <c r="V3349" s="176"/>
      <c r="W3349" s="176"/>
      <c r="X3349" s="175"/>
      <c r="Y3349" s="175"/>
      <c r="Z3349" s="175"/>
      <c r="AA3349" s="175"/>
      <c r="AC3349" s="175"/>
      <c r="AL3349" s="106"/>
      <c r="AM3349" s="104"/>
      <c r="AN3349" s="104"/>
      <c r="AO3349" s="104"/>
      <c r="AP3349" s="104"/>
      <c r="AQ3349" s="104"/>
      <c r="AR3349" s="104"/>
      <c r="AS3349" s="104"/>
      <c r="AT3349" s="104"/>
      <c r="AU3349" s="104"/>
      <c r="AV3349" s="104"/>
    </row>
    <row r="3350" spans="3:48" x14ac:dyDescent="0.35">
      <c r="C3350" s="176"/>
      <c r="D3350" s="176"/>
      <c r="E3350" s="176"/>
      <c r="F3350" s="176"/>
      <c r="G3350" s="175"/>
      <c r="H3350" s="175"/>
      <c r="I3350" s="175"/>
      <c r="J3350" s="175"/>
      <c r="L3350" s="175"/>
      <c r="T3350" s="176"/>
      <c r="U3350" s="176"/>
      <c r="V3350" s="176"/>
      <c r="W3350" s="176"/>
      <c r="X3350" s="175"/>
      <c r="Y3350" s="175"/>
      <c r="Z3350" s="175"/>
      <c r="AA3350" s="175"/>
      <c r="AC3350" s="175"/>
      <c r="AL3350" s="106"/>
      <c r="AM3350" s="104"/>
      <c r="AN3350" s="104"/>
      <c r="AO3350" s="104"/>
      <c r="AP3350" s="104"/>
      <c r="AQ3350" s="104"/>
      <c r="AR3350" s="104"/>
      <c r="AS3350" s="104"/>
      <c r="AT3350" s="104"/>
      <c r="AU3350" s="104"/>
      <c r="AV3350" s="104"/>
    </row>
    <row r="3351" spans="3:48" x14ac:dyDescent="0.35">
      <c r="C3351" s="176"/>
      <c r="D3351" s="176"/>
      <c r="E3351" s="176"/>
      <c r="F3351" s="176"/>
      <c r="G3351" s="175"/>
      <c r="H3351" s="175"/>
      <c r="I3351" s="175"/>
      <c r="J3351" s="175"/>
      <c r="L3351" s="175"/>
      <c r="T3351" s="176"/>
      <c r="U3351" s="176"/>
      <c r="V3351" s="176"/>
      <c r="W3351" s="176"/>
      <c r="X3351" s="175"/>
      <c r="Y3351" s="175"/>
      <c r="Z3351" s="175"/>
      <c r="AA3351" s="175"/>
      <c r="AC3351" s="175"/>
      <c r="AL3351" s="106"/>
      <c r="AM3351" s="104"/>
      <c r="AN3351" s="104"/>
      <c r="AO3351" s="104"/>
      <c r="AP3351" s="104"/>
      <c r="AQ3351" s="104"/>
      <c r="AR3351" s="104"/>
      <c r="AS3351" s="104"/>
      <c r="AT3351" s="104"/>
      <c r="AU3351" s="104"/>
      <c r="AV3351" s="104"/>
    </row>
    <row r="3352" spans="3:48" x14ac:dyDescent="0.35">
      <c r="C3352" s="176"/>
      <c r="D3352" s="176"/>
      <c r="E3352" s="176"/>
      <c r="F3352" s="176"/>
      <c r="G3352" s="175"/>
      <c r="H3352" s="175"/>
      <c r="I3352" s="175"/>
      <c r="J3352" s="175"/>
      <c r="L3352" s="175"/>
      <c r="T3352" s="176"/>
      <c r="U3352" s="176"/>
      <c r="V3352" s="176"/>
      <c r="W3352" s="176"/>
      <c r="X3352" s="175"/>
      <c r="Y3352" s="175"/>
      <c r="Z3352" s="175"/>
      <c r="AA3352" s="175"/>
      <c r="AC3352" s="175"/>
      <c r="AL3352" s="106"/>
      <c r="AM3352" s="104"/>
      <c r="AN3352" s="104"/>
      <c r="AO3352" s="104"/>
      <c r="AP3352" s="104"/>
      <c r="AQ3352" s="104"/>
      <c r="AR3352" s="104"/>
      <c r="AS3352" s="104"/>
      <c r="AT3352" s="104"/>
      <c r="AU3352" s="104"/>
      <c r="AV3352" s="104"/>
    </row>
    <row r="3353" spans="3:48" x14ac:dyDescent="0.35">
      <c r="C3353" s="176"/>
      <c r="D3353" s="176"/>
      <c r="E3353" s="176"/>
      <c r="F3353" s="176"/>
      <c r="G3353" s="175"/>
      <c r="H3353" s="175"/>
      <c r="I3353" s="175"/>
      <c r="J3353" s="175"/>
      <c r="L3353" s="175"/>
      <c r="T3353" s="176"/>
      <c r="U3353" s="176"/>
      <c r="V3353" s="176"/>
      <c r="W3353" s="176"/>
      <c r="X3353" s="175"/>
      <c r="Y3353" s="175"/>
      <c r="Z3353" s="175"/>
      <c r="AA3353" s="175"/>
      <c r="AC3353" s="175"/>
      <c r="AL3353" s="106"/>
      <c r="AM3353" s="104"/>
      <c r="AN3353" s="104"/>
      <c r="AO3353" s="104"/>
      <c r="AP3353" s="104"/>
      <c r="AQ3353" s="104"/>
      <c r="AR3353" s="104"/>
      <c r="AS3353" s="104"/>
      <c r="AT3353" s="104"/>
      <c r="AU3353" s="104"/>
      <c r="AV3353" s="104"/>
    </row>
    <row r="3354" spans="3:48" x14ac:dyDescent="0.35">
      <c r="C3354" s="176"/>
      <c r="D3354" s="176"/>
      <c r="E3354" s="176"/>
      <c r="F3354" s="176"/>
      <c r="G3354" s="175"/>
      <c r="H3354" s="175"/>
      <c r="I3354" s="175"/>
      <c r="J3354" s="175"/>
      <c r="L3354" s="175"/>
      <c r="T3354" s="176"/>
      <c r="U3354" s="176"/>
      <c r="V3354" s="176"/>
      <c r="W3354" s="176"/>
      <c r="X3354" s="175"/>
      <c r="Y3354" s="175"/>
      <c r="Z3354" s="175"/>
      <c r="AA3354" s="175"/>
      <c r="AC3354" s="175"/>
      <c r="AL3354" s="106"/>
      <c r="AM3354" s="104"/>
      <c r="AN3354" s="104"/>
      <c r="AO3354" s="104"/>
      <c r="AP3354" s="104"/>
      <c r="AQ3354" s="104"/>
      <c r="AR3354" s="104"/>
      <c r="AS3354" s="104"/>
      <c r="AT3354" s="104"/>
      <c r="AU3354" s="104"/>
      <c r="AV3354" s="104"/>
    </row>
    <row r="3355" spans="3:48" x14ac:dyDescent="0.35">
      <c r="C3355" s="176"/>
      <c r="D3355" s="176"/>
      <c r="E3355" s="176"/>
      <c r="F3355" s="176"/>
      <c r="G3355" s="175"/>
      <c r="H3355" s="175"/>
      <c r="I3355" s="175"/>
      <c r="J3355" s="175"/>
      <c r="L3355" s="175"/>
      <c r="T3355" s="176"/>
      <c r="U3355" s="176"/>
      <c r="V3355" s="176"/>
      <c r="W3355" s="176"/>
      <c r="X3355" s="175"/>
      <c r="Y3355" s="175"/>
      <c r="Z3355" s="175"/>
      <c r="AA3355" s="175"/>
      <c r="AC3355" s="175"/>
      <c r="AL3355" s="106"/>
      <c r="AM3355" s="104"/>
      <c r="AN3355" s="104"/>
      <c r="AO3355" s="104"/>
      <c r="AP3355" s="104"/>
      <c r="AQ3355" s="104"/>
      <c r="AR3355" s="104"/>
      <c r="AS3355" s="104"/>
      <c r="AT3355" s="104"/>
      <c r="AU3355" s="104"/>
      <c r="AV3355" s="104"/>
    </row>
    <row r="3356" spans="3:48" x14ac:dyDescent="0.35">
      <c r="C3356" s="176"/>
      <c r="D3356" s="176"/>
      <c r="E3356" s="176"/>
      <c r="F3356" s="176"/>
      <c r="G3356" s="175"/>
      <c r="H3356" s="175"/>
      <c r="I3356" s="175"/>
      <c r="J3356" s="175"/>
      <c r="L3356" s="175"/>
      <c r="T3356" s="176"/>
      <c r="U3356" s="176"/>
      <c r="V3356" s="176"/>
      <c r="W3356" s="176"/>
      <c r="X3356" s="175"/>
      <c r="Y3356" s="175"/>
      <c r="Z3356" s="175"/>
      <c r="AA3356" s="175"/>
      <c r="AC3356" s="175"/>
      <c r="AL3356" s="106"/>
      <c r="AM3356" s="104"/>
      <c r="AN3356" s="104"/>
      <c r="AO3356" s="104"/>
      <c r="AP3356" s="104"/>
      <c r="AQ3356" s="104"/>
      <c r="AR3356" s="104"/>
      <c r="AS3356" s="104"/>
      <c r="AT3356" s="104"/>
      <c r="AU3356" s="104"/>
      <c r="AV3356" s="104"/>
    </row>
    <row r="3357" spans="3:48" x14ac:dyDescent="0.35">
      <c r="C3357" s="176"/>
      <c r="D3357" s="176"/>
      <c r="E3357" s="176"/>
      <c r="F3357" s="176"/>
      <c r="G3357" s="175"/>
      <c r="H3357" s="175"/>
      <c r="I3357" s="175"/>
      <c r="J3357" s="175"/>
      <c r="L3357" s="175"/>
      <c r="T3357" s="176"/>
      <c r="U3357" s="176"/>
      <c r="V3357" s="176"/>
      <c r="W3357" s="176"/>
      <c r="X3357" s="175"/>
      <c r="Y3357" s="175"/>
      <c r="Z3357" s="175"/>
      <c r="AA3357" s="175"/>
      <c r="AC3357" s="175"/>
      <c r="AL3357" s="106"/>
      <c r="AM3357" s="104"/>
      <c r="AN3357" s="104"/>
      <c r="AO3357" s="104"/>
      <c r="AP3357" s="104"/>
      <c r="AQ3357" s="104"/>
      <c r="AR3357" s="104"/>
      <c r="AS3357" s="104"/>
      <c r="AT3357" s="104"/>
      <c r="AU3357" s="104"/>
      <c r="AV3357" s="104"/>
    </row>
    <row r="3358" spans="3:48" x14ac:dyDescent="0.35">
      <c r="C3358" s="176"/>
      <c r="D3358" s="176"/>
      <c r="E3358" s="176"/>
      <c r="F3358" s="176"/>
      <c r="G3358" s="175"/>
      <c r="H3358" s="175"/>
      <c r="I3358" s="175"/>
      <c r="J3358" s="175"/>
      <c r="L3358" s="175"/>
      <c r="T3358" s="176"/>
      <c r="U3358" s="176"/>
      <c r="V3358" s="176"/>
      <c r="W3358" s="176"/>
      <c r="X3358" s="175"/>
      <c r="Y3358" s="175"/>
      <c r="Z3358" s="175"/>
      <c r="AA3358" s="175"/>
      <c r="AC3358" s="175"/>
      <c r="AL3358" s="106"/>
      <c r="AM3358" s="104"/>
      <c r="AN3358" s="104"/>
      <c r="AO3358" s="104"/>
      <c r="AP3358" s="104"/>
      <c r="AQ3358" s="104"/>
      <c r="AR3358" s="104"/>
      <c r="AS3358" s="104"/>
      <c r="AT3358" s="104"/>
      <c r="AU3358" s="104"/>
      <c r="AV3358" s="104"/>
    </row>
    <row r="3359" spans="3:48" x14ac:dyDescent="0.35">
      <c r="C3359" s="176"/>
      <c r="D3359" s="176"/>
      <c r="E3359" s="176"/>
      <c r="F3359" s="176"/>
      <c r="G3359" s="175"/>
      <c r="H3359" s="175"/>
      <c r="I3359" s="175"/>
      <c r="J3359" s="175"/>
      <c r="L3359" s="175"/>
      <c r="T3359" s="176"/>
      <c r="U3359" s="176"/>
      <c r="V3359" s="176"/>
      <c r="W3359" s="176"/>
      <c r="X3359" s="175"/>
      <c r="Y3359" s="175"/>
      <c r="Z3359" s="175"/>
      <c r="AA3359" s="175"/>
      <c r="AC3359" s="175"/>
      <c r="AL3359" s="106"/>
      <c r="AM3359" s="104"/>
      <c r="AN3359" s="104"/>
      <c r="AO3359" s="104"/>
      <c r="AP3359" s="104"/>
      <c r="AQ3359" s="104"/>
      <c r="AR3359" s="104"/>
      <c r="AS3359" s="104"/>
      <c r="AT3359" s="104"/>
      <c r="AU3359" s="104"/>
      <c r="AV3359" s="104"/>
    </row>
    <row r="3360" spans="3:48" x14ac:dyDescent="0.35">
      <c r="C3360" s="176"/>
      <c r="D3360" s="176"/>
      <c r="E3360" s="176"/>
      <c r="F3360" s="176"/>
      <c r="G3360" s="175"/>
      <c r="H3360" s="175"/>
      <c r="I3360" s="175"/>
      <c r="J3360" s="175"/>
      <c r="L3360" s="175"/>
      <c r="T3360" s="176"/>
      <c r="U3360" s="176"/>
      <c r="V3360" s="176"/>
      <c r="W3360" s="176"/>
      <c r="X3360" s="175"/>
      <c r="Y3360" s="175"/>
      <c r="Z3360" s="175"/>
      <c r="AA3360" s="175"/>
      <c r="AC3360" s="175"/>
      <c r="AL3360" s="106"/>
      <c r="AM3360" s="104"/>
      <c r="AN3360" s="104"/>
      <c r="AO3360" s="104"/>
      <c r="AP3360" s="104"/>
      <c r="AQ3360" s="104"/>
      <c r="AR3360" s="104"/>
      <c r="AS3360" s="104"/>
      <c r="AT3360" s="104"/>
      <c r="AU3360" s="104"/>
      <c r="AV3360" s="104"/>
    </row>
    <row r="3361" spans="3:48" x14ac:dyDescent="0.35">
      <c r="C3361" s="176"/>
      <c r="D3361" s="176"/>
      <c r="E3361" s="176"/>
      <c r="F3361" s="176"/>
      <c r="G3361" s="175"/>
      <c r="H3361" s="175"/>
      <c r="I3361" s="175"/>
      <c r="J3361" s="175"/>
      <c r="L3361" s="175"/>
      <c r="T3361" s="176"/>
      <c r="U3361" s="176"/>
      <c r="V3361" s="176"/>
      <c r="W3361" s="176"/>
      <c r="X3361" s="175"/>
      <c r="Y3361" s="175"/>
      <c r="Z3361" s="175"/>
      <c r="AA3361" s="175"/>
      <c r="AC3361" s="175"/>
      <c r="AL3361" s="106"/>
      <c r="AM3361" s="104"/>
      <c r="AN3361" s="104"/>
      <c r="AO3361" s="104"/>
      <c r="AP3361" s="104"/>
      <c r="AQ3361" s="104"/>
      <c r="AR3361" s="104"/>
      <c r="AS3361" s="104"/>
      <c r="AT3361" s="104"/>
      <c r="AU3361" s="104"/>
      <c r="AV3361" s="104"/>
    </row>
    <row r="3362" spans="3:48" x14ac:dyDescent="0.35">
      <c r="C3362" s="176"/>
      <c r="D3362" s="176"/>
      <c r="E3362" s="176"/>
      <c r="F3362" s="176"/>
      <c r="G3362" s="175"/>
      <c r="H3362" s="175"/>
      <c r="I3362" s="175"/>
      <c r="J3362" s="175"/>
      <c r="L3362" s="175"/>
      <c r="T3362" s="176"/>
      <c r="U3362" s="176"/>
      <c r="V3362" s="176"/>
      <c r="W3362" s="176"/>
      <c r="X3362" s="175"/>
      <c r="Y3362" s="175"/>
      <c r="Z3362" s="175"/>
      <c r="AA3362" s="175"/>
      <c r="AC3362" s="175"/>
      <c r="AL3362" s="106"/>
      <c r="AM3362" s="104"/>
      <c r="AN3362" s="104"/>
      <c r="AO3362" s="104"/>
      <c r="AP3362" s="104"/>
      <c r="AQ3362" s="104"/>
      <c r="AR3362" s="104"/>
      <c r="AS3362" s="104"/>
      <c r="AT3362" s="104"/>
      <c r="AU3362" s="104"/>
      <c r="AV3362" s="104"/>
    </row>
    <row r="3363" spans="3:48" x14ac:dyDescent="0.35">
      <c r="C3363" s="176"/>
      <c r="D3363" s="176"/>
      <c r="E3363" s="176"/>
      <c r="F3363" s="176"/>
      <c r="G3363" s="175"/>
      <c r="H3363" s="175"/>
      <c r="I3363" s="175"/>
      <c r="J3363" s="175"/>
      <c r="L3363" s="175"/>
      <c r="T3363" s="176"/>
      <c r="U3363" s="176"/>
      <c r="V3363" s="176"/>
      <c r="W3363" s="176"/>
      <c r="X3363" s="175"/>
      <c r="Y3363" s="175"/>
      <c r="Z3363" s="175"/>
      <c r="AA3363" s="175"/>
      <c r="AC3363" s="175"/>
      <c r="AL3363" s="106"/>
      <c r="AM3363" s="104"/>
      <c r="AN3363" s="104"/>
      <c r="AO3363" s="104"/>
      <c r="AP3363" s="104"/>
      <c r="AQ3363" s="104"/>
      <c r="AR3363" s="104"/>
      <c r="AS3363" s="104"/>
      <c r="AT3363" s="104"/>
      <c r="AU3363" s="104"/>
      <c r="AV3363" s="104"/>
    </row>
    <row r="3364" spans="3:48" x14ac:dyDescent="0.35">
      <c r="C3364" s="176"/>
      <c r="D3364" s="176"/>
      <c r="E3364" s="176"/>
      <c r="F3364" s="176"/>
      <c r="G3364" s="175"/>
      <c r="H3364" s="175"/>
      <c r="I3364" s="175"/>
      <c r="J3364" s="175"/>
      <c r="L3364" s="175"/>
      <c r="T3364" s="176"/>
      <c r="U3364" s="176"/>
      <c r="V3364" s="176"/>
      <c r="W3364" s="176"/>
      <c r="X3364" s="175"/>
      <c r="Y3364" s="175"/>
      <c r="Z3364" s="175"/>
      <c r="AA3364" s="175"/>
      <c r="AC3364" s="175"/>
      <c r="AL3364" s="106"/>
      <c r="AM3364" s="104"/>
      <c r="AN3364" s="104"/>
      <c r="AO3364" s="104"/>
      <c r="AP3364" s="104"/>
      <c r="AQ3364" s="104"/>
      <c r="AR3364" s="104"/>
      <c r="AS3364" s="104"/>
      <c r="AT3364" s="104"/>
      <c r="AU3364" s="104"/>
      <c r="AV3364" s="104"/>
    </row>
    <row r="3365" spans="3:48" x14ac:dyDescent="0.35">
      <c r="C3365" s="176"/>
      <c r="D3365" s="176"/>
      <c r="E3365" s="176"/>
      <c r="F3365" s="176"/>
      <c r="G3365" s="175"/>
      <c r="H3365" s="175"/>
      <c r="I3365" s="175"/>
      <c r="J3365" s="175"/>
      <c r="L3365" s="175"/>
      <c r="T3365" s="176"/>
      <c r="U3365" s="176"/>
      <c r="V3365" s="176"/>
      <c r="W3365" s="176"/>
      <c r="X3365" s="175"/>
      <c r="Y3365" s="175"/>
      <c r="Z3365" s="175"/>
      <c r="AA3365" s="175"/>
      <c r="AC3365" s="175"/>
      <c r="AL3365" s="106"/>
      <c r="AM3365" s="104"/>
      <c r="AN3365" s="104"/>
      <c r="AO3365" s="104"/>
      <c r="AP3365" s="104"/>
      <c r="AQ3365" s="104"/>
      <c r="AR3365" s="104"/>
      <c r="AS3365" s="104"/>
      <c r="AT3365" s="104"/>
      <c r="AU3365" s="104"/>
      <c r="AV3365" s="104"/>
    </row>
    <row r="3366" spans="3:48" x14ac:dyDescent="0.35">
      <c r="C3366" s="176"/>
      <c r="D3366" s="176"/>
      <c r="E3366" s="176"/>
      <c r="F3366" s="176"/>
      <c r="G3366" s="175"/>
      <c r="H3366" s="175"/>
      <c r="I3366" s="175"/>
      <c r="J3366" s="175"/>
      <c r="L3366" s="175"/>
      <c r="T3366" s="176"/>
      <c r="U3366" s="176"/>
      <c r="V3366" s="176"/>
      <c r="W3366" s="176"/>
      <c r="X3366" s="175"/>
      <c r="Y3366" s="175"/>
      <c r="Z3366" s="175"/>
      <c r="AA3366" s="175"/>
      <c r="AC3366" s="175"/>
      <c r="AL3366" s="106"/>
      <c r="AM3366" s="104"/>
      <c r="AN3366" s="104"/>
      <c r="AO3366" s="104"/>
      <c r="AP3366" s="104"/>
      <c r="AQ3366" s="104"/>
      <c r="AR3366" s="104"/>
      <c r="AS3366" s="104"/>
      <c r="AT3366" s="104"/>
      <c r="AU3366" s="104"/>
      <c r="AV3366" s="104"/>
    </row>
    <row r="3367" spans="3:48" x14ac:dyDescent="0.35">
      <c r="C3367" s="176"/>
      <c r="D3367" s="176"/>
      <c r="E3367" s="176"/>
      <c r="F3367" s="176"/>
      <c r="G3367" s="175"/>
      <c r="H3367" s="175"/>
      <c r="I3367" s="175"/>
      <c r="J3367" s="175"/>
      <c r="L3367" s="175"/>
      <c r="T3367" s="176"/>
      <c r="U3367" s="176"/>
      <c r="V3367" s="176"/>
      <c r="W3367" s="176"/>
      <c r="X3367" s="175"/>
      <c r="Y3367" s="175"/>
      <c r="Z3367" s="175"/>
      <c r="AA3367" s="175"/>
      <c r="AC3367" s="175"/>
      <c r="AL3367" s="106"/>
      <c r="AM3367" s="104"/>
      <c r="AN3367" s="104"/>
      <c r="AO3367" s="104"/>
      <c r="AP3367" s="104"/>
      <c r="AQ3367" s="104"/>
      <c r="AR3367" s="104"/>
      <c r="AS3367" s="104"/>
      <c r="AT3367" s="104"/>
      <c r="AU3367" s="104"/>
      <c r="AV3367" s="104"/>
    </row>
    <row r="3368" spans="3:48" x14ac:dyDescent="0.35">
      <c r="C3368" s="176"/>
      <c r="D3368" s="176"/>
      <c r="E3368" s="176"/>
      <c r="F3368" s="176"/>
      <c r="G3368" s="175"/>
      <c r="H3368" s="175"/>
      <c r="I3368" s="175"/>
      <c r="J3368" s="175"/>
      <c r="L3368" s="175"/>
      <c r="T3368" s="176"/>
      <c r="U3368" s="176"/>
      <c r="V3368" s="176"/>
      <c r="W3368" s="176"/>
      <c r="X3368" s="175"/>
      <c r="Y3368" s="175"/>
      <c r="Z3368" s="175"/>
      <c r="AA3368" s="175"/>
      <c r="AC3368" s="175"/>
      <c r="AL3368" s="106"/>
      <c r="AM3368" s="104"/>
      <c r="AN3368" s="104"/>
      <c r="AO3368" s="104"/>
      <c r="AP3368" s="104"/>
      <c r="AQ3368" s="104"/>
      <c r="AR3368" s="104"/>
      <c r="AS3368" s="104"/>
      <c r="AT3368" s="104"/>
      <c r="AU3368" s="104"/>
      <c r="AV3368" s="104"/>
    </row>
    <row r="3369" spans="3:48" x14ac:dyDescent="0.35">
      <c r="C3369" s="176"/>
      <c r="D3369" s="176"/>
      <c r="E3369" s="176"/>
      <c r="F3369" s="176"/>
      <c r="G3369" s="175"/>
      <c r="H3369" s="175"/>
      <c r="I3369" s="175"/>
      <c r="J3369" s="175"/>
      <c r="L3369" s="175"/>
      <c r="T3369" s="176"/>
      <c r="U3369" s="176"/>
      <c r="V3369" s="176"/>
      <c r="W3369" s="176"/>
      <c r="X3369" s="175"/>
      <c r="Y3369" s="175"/>
      <c r="Z3369" s="175"/>
      <c r="AA3369" s="175"/>
      <c r="AC3369" s="175"/>
      <c r="AL3369" s="106"/>
      <c r="AM3369" s="104"/>
      <c r="AN3369" s="104"/>
      <c r="AO3369" s="104"/>
      <c r="AP3369" s="104"/>
      <c r="AQ3369" s="104"/>
      <c r="AR3369" s="104"/>
      <c r="AS3369" s="104"/>
      <c r="AT3369" s="104"/>
      <c r="AU3369" s="104"/>
      <c r="AV3369" s="104"/>
    </row>
    <row r="3370" spans="3:48" x14ac:dyDescent="0.35">
      <c r="C3370" s="176"/>
      <c r="D3370" s="176"/>
      <c r="E3370" s="176"/>
      <c r="F3370" s="176"/>
      <c r="G3370" s="175"/>
      <c r="H3370" s="175"/>
      <c r="I3370" s="175"/>
      <c r="J3370" s="175"/>
      <c r="L3370" s="175"/>
      <c r="T3370" s="176"/>
      <c r="U3370" s="176"/>
      <c r="V3370" s="176"/>
      <c r="W3370" s="176"/>
      <c r="X3370" s="175"/>
      <c r="Y3370" s="175"/>
      <c r="Z3370" s="175"/>
      <c r="AA3370" s="175"/>
      <c r="AC3370" s="175"/>
      <c r="AL3370" s="106"/>
      <c r="AM3370" s="104"/>
      <c r="AN3370" s="104"/>
      <c r="AO3370" s="104"/>
      <c r="AP3370" s="104"/>
      <c r="AQ3370" s="104"/>
      <c r="AR3370" s="104"/>
      <c r="AS3370" s="104"/>
      <c r="AT3370" s="104"/>
      <c r="AU3370" s="104"/>
      <c r="AV3370" s="104"/>
    </row>
    <row r="3371" spans="3:48" x14ac:dyDescent="0.35">
      <c r="C3371" s="176"/>
      <c r="D3371" s="176"/>
      <c r="E3371" s="176"/>
      <c r="F3371" s="176"/>
      <c r="G3371" s="175"/>
      <c r="H3371" s="175"/>
      <c r="I3371" s="175"/>
      <c r="J3371" s="175"/>
      <c r="L3371" s="175"/>
      <c r="T3371" s="176"/>
      <c r="U3371" s="176"/>
      <c r="V3371" s="176"/>
      <c r="W3371" s="176"/>
      <c r="X3371" s="175"/>
      <c r="Y3371" s="175"/>
      <c r="Z3371" s="175"/>
      <c r="AA3371" s="175"/>
      <c r="AC3371" s="175"/>
      <c r="AL3371" s="106"/>
      <c r="AM3371" s="104"/>
      <c r="AN3371" s="104"/>
      <c r="AO3371" s="104"/>
      <c r="AP3371" s="104"/>
      <c r="AQ3371" s="104"/>
      <c r="AR3371" s="104"/>
      <c r="AS3371" s="104"/>
      <c r="AT3371" s="104"/>
      <c r="AU3371" s="104"/>
      <c r="AV3371" s="104"/>
    </row>
    <row r="3372" spans="3:48" x14ac:dyDescent="0.35">
      <c r="C3372" s="176"/>
      <c r="D3372" s="176"/>
      <c r="E3372" s="176"/>
      <c r="F3372" s="176"/>
      <c r="G3372" s="175"/>
      <c r="H3372" s="175"/>
      <c r="I3372" s="175"/>
      <c r="J3372" s="175"/>
      <c r="L3372" s="175"/>
      <c r="T3372" s="176"/>
      <c r="U3372" s="176"/>
      <c r="V3372" s="176"/>
      <c r="W3372" s="176"/>
      <c r="X3372" s="175"/>
      <c r="Y3372" s="175"/>
      <c r="Z3372" s="175"/>
      <c r="AA3372" s="175"/>
      <c r="AC3372" s="175"/>
      <c r="AL3372" s="106"/>
      <c r="AM3372" s="104"/>
      <c r="AN3372" s="104"/>
      <c r="AO3372" s="104"/>
      <c r="AP3372" s="104"/>
      <c r="AQ3372" s="104"/>
      <c r="AR3372" s="104"/>
      <c r="AS3372" s="104"/>
      <c r="AT3372" s="104"/>
      <c r="AU3372" s="104"/>
      <c r="AV3372" s="104"/>
    </row>
    <row r="3373" spans="3:48" x14ac:dyDescent="0.35">
      <c r="C3373" s="176"/>
      <c r="D3373" s="176"/>
      <c r="E3373" s="176"/>
      <c r="F3373" s="176"/>
      <c r="G3373" s="175"/>
      <c r="H3373" s="175"/>
      <c r="I3373" s="175"/>
      <c r="J3373" s="175"/>
      <c r="L3373" s="175"/>
      <c r="T3373" s="176"/>
      <c r="U3373" s="176"/>
      <c r="V3373" s="176"/>
      <c r="W3373" s="176"/>
      <c r="X3373" s="175"/>
      <c r="Y3373" s="175"/>
      <c r="Z3373" s="175"/>
      <c r="AA3373" s="175"/>
      <c r="AC3373" s="175"/>
      <c r="AL3373" s="106"/>
      <c r="AM3373" s="104"/>
      <c r="AN3373" s="104"/>
      <c r="AO3373" s="104"/>
      <c r="AP3373" s="104"/>
      <c r="AQ3373" s="104"/>
      <c r="AR3373" s="104"/>
      <c r="AS3373" s="104"/>
      <c r="AT3373" s="104"/>
      <c r="AU3373" s="104"/>
      <c r="AV3373" s="104"/>
    </row>
    <row r="3374" spans="3:48" x14ac:dyDescent="0.35">
      <c r="C3374" s="176"/>
      <c r="D3374" s="176"/>
      <c r="E3374" s="176"/>
      <c r="F3374" s="176"/>
      <c r="G3374" s="175"/>
      <c r="H3374" s="175"/>
      <c r="I3374" s="175"/>
      <c r="J3374" s="175"/>
      <c r="L3374" s="175"/>
      <c r="T3374" s="176"/>
      <c r="U3374" s="176"/>
      <c r="V3374" s="176"/>
      <c r="W3374" s="176"/>
      <c r="X3374" s="175"/>
      <c r="Y3374" s="175"/>
      <c r="Z3374" s="175"/>
      <c r="AA3374" s="175"/>
      <c r="AC3374" s="175"/>
      <c r="AL3374" s="106"/>
      <c r="AM3374" s="104"/>
      <c r="AN3374" s="104"/>
      <c r="AO3374" s="104"/>
      <c r="AP3374" s="104"/>
      <c r="AQ3374" s="104"/>
      <c r="AR3374" s="104"/>
      <c r="AS3374" s="104"/>
      <c r="AT3374" s="104"/>
      <c r="AU3374" s="104"/>
      <c r="AV3374" s="104"/>
    </row>
    <row r="3375" spans="3:48" x14ac:dyDescent="0.35">
      <c r="C3375" s="176"/>
      <c r="D3375" s="176"/>
      <c r="E3375" s="176"/>
      <c r="F3375" s="176"/>
      <c r="G3375" s="175"/>
      <c r="H3375" s="175"/>
      <c r="I3375" s="175"/>
      <c r="J3375" s="175"/>
      <c r="L3375" s="175"/>
      <c r="T3375" s="176"/>
      <c r="U3375" s="176"/>
      <c r="V3375" s="176"/>
      <c r="W3375" s="176"/>
      <c r="X3375" s="175"/>
      <c r="Y3375" s="175"/>
      <c r="Z3375" s="175"/>
      <c r="AA3375" s="175"/>
      <c r="AC3375" s="175"/>
      <c r="AL3375" s="106"/>
      <c r="AM3375" s="104"/>
      <c r="AN3375" s="104"/>
      <c r="AO3375" s="104"/>
      <c r="AP3375" s="104"/>
      <c r="AQ3375" s="104"/>
      <c r="AR3375" s="104"/>
      <c r="AS3375" s="104"/>
      <c r="AT3375" s="104"/>
      <c r="AU3375" s="104"/>
      <c r="AV3375" s="104"/>
    </row>
    <row r="3376" spans="3:48" x14ac:dyDescent="0.35">
      <c r="C3376" s="176"/>
      <c r="D3376" s="176"/>
      <c r="E3376" s="176"/>
      <c r="F3376" s="176"/>
      <c r="G3376" s="175"/>
      <c r="H3376" s="175"/>
      <c r="I3376" s="175"/>
      <c r="J3376" s="175"/>
      <c r="L3376" s="175"/>
      <c r="T3376" s="176"/>
      <c r="U3376" s="176"/>
      <c r="V3376" s="176"/>
      <c r="W3376" s="176"/>
      <c r="X3376" s="175"/>
      <c r="Y3376" s="175"/>
      <c r="Z3376" s="175"/>
      <c r="AA3376" s="175"/>
      <c r="AC3376" s="175"/>
      <c r="AL3376" s="106"/>
      <c r="AM3376" s="104"/>
      <c r="AN3376" s="104"/>
      <c r="AO3376" s="104"/>
      <c r="AP3376" s="104"/>
      <c r="AQ3376" s="104"/>
      <c r="AR3376" s="104"/>
      <c r="AS3376" s="104"/>
      <c r="AT3376" s="104"/>
      <c r="AU3376" s="104"/>
      <c r="AV3376" s="104"/>
    </row>
    <row r="3377" spans="3:48" x14ac:dyDescent="0.35">
      <c r="C3377" s="176"/>
      <c r="D3377" s="176"/>
      <c r="E3377" s="176"/>
      <c r="F3377" s="176"/>
      <c r="G3377" s="175"/>
      <c r="H3377" s="175"/>
      <c r="I3377" s="175"/>
      <c r="J3377" s="175"/>
      <c r="L3377" s="175"/>
      <c r="T3377" s="176"/>
      <c r="U3377" s="176"/>
      <c r="V3377" s="176"/>
      <c r="W3377" s="176"/>
      <c r="X3377" s="175"/>
      <c r="Y3377" s="175"/>
      <c r="Z3377" s="175"/>
      <c r="AA3377" s="175"/>
      <c r="AC3377" s="175"/>
      <c r="AL3377" s="106"/>
      <c r="AM3377" s="104"/>
      <c r="AN3377" s="104"/>
      <c r="AO3377" s="104"/>
      <c r="AP3377" s="104"/>
      <c r="AQ3377" s="104"/>
      <c r="AR3377" s="104"/>
      <c r="AS3377" s="104"/>
      <c r="AT3377" s="104"/>
      <c r="AU3377" s="104"/>
      <c r="AV3377" s="104"/>
    </row>
    <row r="3378" spans="3:48" x14ac:dyDescent="0.35">
      <c r="C3378" s="176"/>
      <c r="D3378" s="176"/>
      <c r="E3378" s="176"/>
      <c r="F3378" s="176"/>
      <c r="G3378" s="175"/>
      <c r="H3378" s="175"/>
      <c r="I3378" s="175"/>
      <c r="J3378" s="175"/>
      <c r="L3378" s="175"/>
      <c r="T3378" s="176"/>
      <c r="U3378" s="176"/>
      <c r="V3378" s="176"/>
      <c r="W3378" s="176"/>
      <c r="X3378" s="175"/>
      <c r="Y3378" s="175"/>
      <c r="Z3378" s="175"/>
      <c r="AA3378" s="175"/>
      <c r="AC3378" s="175"/>
      <c r="AL3378" s="106"/>
      <c r="AM3378" s="104"/>
      <c r="AN3378" s="104"/>
      <c r="AO3378" s="104"/>
      <c r="AP3378" s="104"/>
      <c r="AQ3378" s="104"/>
      <c r="AR3378" s="104"/>
      <c r="AS3378" s="104"/>
      <c r="AT3378" s="104"/>
      <c r="AU3378" s="104"/>
      <c r="AV3378" s="104"/>
    </row>
    <row r="3379" spans="3:48" x14ac:dyDescent="0.35">
      <c r="C3379" s="176"/>
      <c r="D3379" s="176"/>
      <c r="E3379" s="176"/>
      <c r="F3379" s="176"/>
      <c r="G3379" s="175"/>
      <c r="H3379" s="175"/>
      <c r="I3379" s="175"/>
      <c r="J3379" s="175"/>
      <c r="L3379" s="175"/>
      <c r="T3379" s="176"/>
      <c r="U3379" s="176"/>
      <c r="V3379" s="176"/>
      <c r="W3379" s="176"/>
      <c r="X3379" s="175"/>
      <c r="Y3379" s="175"/>
      <c r="Z3379" s="175"/>
      <c r="AA3379" s="175"/>
      <c r="AC3379" s="175"/>
      <c r="AL3379" s="106"/>
      <c r="AM3379" s="104"/>
      <c r="AN3379" s="104"/>
      <c r="AO3379" s="104"/>
      <c r="AP3379" s="104"/>
      <c r="AQ3379" s="104"/>
      <c r="AR3379" s="104"/>
      <c r="AS3379" s="104"/>
      <c r="AT3379" s="104"/>
      <c r="AU3379" s="104"/>
      <c r="AV3379" s="104"/>
    </row>
    <row r="3380" spans="3:48" x14ac:dyDescent="0.35">
      <c r="C3380" s="176"/>
      <c r="D3380" s="176"/>
      <c r="E3380" s="176"/>
      <c r="F3380" s="176"/>
      <c r="G3380" s="175"/>
      <c r="H3380" s="175"/>
      <c r="I3380" s="175"/>
      <c r="J3380" s="175"/>
      <c r="L3380" s="175"/>
      <c r="T3380" s="176"/>
      <c r="U3380" s="176"/>
      <c r="V3380" s="176"/>
      <c r="W3380" s="176"/>
      <c r="X3380" s="175"/>
      <c r="Y3380" s="175"/>
      <c r="Z3380" s="175"/>
      <c r="AA3380" s="175"/>
      <c r="AC3380" s="175"/>
      <c r="AL3380" s="106"/>
      <c r="AM3380" s="104"/>
      <c r="AN3380" s="104"/>
      <c r="AO3380" s="104"/>
      <c r="AP3380" s="104"/>
      <c r="AQ3380" s="104"/>
      <c r="AR3380" s="104"/>
      <c r="AS3380" s="104"/>
      <c r="AT3380" s="104"/>
      <c r="AU3380" s="104"/>
      <c r="AV3380" s="104"/>
    </row>
    <row r="3381" spans="3:48" x14ac:dyDescent="0.35">
      <c r="C3381" s="176"/>
      <c r="D3381" s="176"/>
      <c r="E3381" s="176"/>
      <c r="F3381" s="176"/>
      <c r="G3381" s="175"/>
      <c r="H3381" s="175"/>
      <c r="I3381" s="175"/>
      <c r="J3381" s="175"/>
      <c r="L3381" s="175"/>
      <c r="T3381" s="176"/>
      <c r="U3381" s="176"/>
      <c r="V3381" s="176"/>
      <c r="W3381" s="176"/>
      <c r="X3381" s="175"/>
      <c r="Y3381" s="175"/>
      <c r="Z3381" s="175"/>
      <c r="AA3381" s="175"/>
      <c r="AC3381" s="175"/>
      <c r="AL3381" s="106"/>
      <c r="AM3381" s="104"/>
      <c r="AN3381" s="104"/>
      <c r="AO3381" s="104"/>
      <c r="AP3381" s="104"/>
      <c r="AQ3381" s="104"/>
      <c r="AR3381" s="104"/>
      <c r="AS3381" s="104"/>
      <c r="AT3381" s="104"/>
      <c r="AU3381" s="104"/>
      <c r="AV3381" s="104"/>
    </row>
    <row r="3382" spans="3:48" x14ac:dyDescent="0.35">
      <c r="C3382" s="176"/>
      <c r="D3382" s="176"/>
      <c r="E3382" s="176"/>
      <c r="F3382" s="176"/>
      <c r="G3382" s="175"/>
      <c r="H3382" s="175"/>
      <c r="I3382" s="175"/>
      <c r="J3382" s="175"/>
      <c r="L3382" s="175"/>
      <c r="T3382" s="176"/>
      <c r="U3382" s="176"/>
      <c r="V3382" s="176"/>
      <c r="W3382" s="176"/>
      <c r="X3382" s="175"/>
      <c r="Y3382" s="175"/>
      <c r="Z3382" s="175"/>
      <c r="AA3382" s="175"/>
      <c r="AC3382" s="175"/>
      <c r="AL3382" s="106"/>
      <c r="AM3382" s="104"/>
      <c r="AN3382" s="104"/>
      <c r="AO3382" s="104"/>
      <c r="AP3382" s="104"/>
      <c r="AQ3382" s="104"/>
      <c r="AR3382" s="104"/>
      <c r="AS3382" s="104"/>
      <c r="AT3382" s="104"/>
      <c r="AU3382" s="104"/>
      <c r="AV3382" s="104"/>
    </row>
    <row r="3383" spans="3:48" x14ac:dyDescent="0.35">
      <c r="C3383" s="176"/>
      <c r="D3383" s="176"/>
      <c r="E3383" s="176"/>
      <c r="F3383" s="176"/>
      <c r="G3383" s="175"/>
      <c r="H3383" s="175"/>
      <c r="I3383" s="175"/>
      <c r="J3383" s="175"/>
      <c r="L3383" s="175"/>
      <c r="T3383" s="176"/>
      <c r="U3383" s="176"/>
      <c r="V3383" s="176"/>
      <c r="W3383" s="176"/>
      <c r="X3383" s="175"/>
      <c r="Y3383" s="175"/>
      <c r="Z3383" s="175"/>
      <c r="AA3383" s="175"/>
      <c r="AC3383" s="175"/>
      <c r="AL3383" s="106"/>
      <c r="AM3383" s="104"/>
      <c r="AN3383" s="104"/>
      <c r="AO3383" s="104"/>
      <c r="AP3383" s="104"/>
      <c r="AQ3383" s="104"/>
      <c r="AR3383" s="104"/>
      <c r="AS3383" s="104"/>
      <c r="AT3383" s="104"/>
      <c r="AU3383" s="104"/>
      <c r="AV3383" s="104"/>
    </row>
    <row r="3384" spans="3:48" x14ac:dyDescent="0.35">
      <c r="C3384" s="176"/>
      <c r="D3384" s="176"/>
      <c r="E3384" s="176"/>
      <c r="F3384" s="176"/>
      <c r="G3384" s="175"/>
      <c r="H3384" s="175"/>
      <c r="I3384" s="175"/>
      <c r="J3384" s="175"/>
      <c r="L3384" s="175"/>
      <c r="T3384" s="176"/>
      <c r="U3384" s="176"/>
      <c r="V3384" s="176"/>
      <c r="W3384" s="176"/>
      <c r="X3384" s="175"/>
      <c r="Y3384" s="175"/>
      <c r="Z3384" s="175"/>
      <c r="AA3384" s="175"/>
      <c r="AC3384" s="175"/>
      <c r="AL3384" s="106"/>
      <c r="AM3384" s="104"/>
      <c r="AN3384" s="104"/>
      <c r="AO3384" s="104"/>
      <c r="AP3384" s="104"/>
      <c r="AQ3384" s="104"/>
      <c r="AR3384" s="104"/>
      <c r="AS3384" s="104"/>
      <c r="AT3384" s="104"/>
      <c r="AU3384" s="104"/>
      <c r="AV3384" s="104"/>
    </row>
    <row r="3385" spans="3:48" x14ac:dyDescent="0.35">
      <c r="C3385" s="176"/>
      <c r="D3385" s="176"/>
      <c r="E3385" s="176"/>
      <c r="F3385" s="176"/>
      <c r="G3385" s="175"/>
      <c r="H3385" s="175"/>
      <c r="I3385" s="175"/>
      <c r="J3385" s="175"/>
      <c r="L3385" s="175"/>
      <c r="T3385" s="176"/>
      <c r="U3385" s="176"/>
      <c r="V3385" s="176"/>
      <c r="W3385" s="176"/>
      <c r="X3385" s="175"/>
      <c r="Y3385" s="175"/>
      <c r="Z3385" s="175"/>
      <c r="AA3385" s="175"/>
      <c r="AC3385" s="175"/>
      <c r="AL3385" s="106"/>
      <c r="AM3385" s="104"/>
      <c r="AN3385" s="104"/>
      <c r="AO3385" s="104"/>
      <c r="AP3385" s="104"/>
      <c r="AQ3385" s="104"/>
      <c r="AR3385" s="104"/>
      <c r="AS3385" s="104"/>
      <c r="AT3385" s="104"/>
      <c r="AU3385" s="104"/>
      <c r="AV3385" s="104"/>
    </row>
    <row r="3386" spans="3:48" x14ac:dyDescent="0.35">
      <c r="C3386" s="176"/>
      <c r="D3386" s="176"/>
      <c r="E3386" s="176"/>
      <c r="F3386" s="176"/>
      <c r="G3386" s="175"/>
      <c r="H3386" s="175"/>
      <c r="I3386" s="175"/>
      <c r="J3386" s="175"/>
      <c r="L3386" s="175"/>
      <c r="T3386" s="176"/>
      <c r="U3386" s="176"/>
      <c r="V3386" s="176"/>
      <c r="W3386" s="176"/>
      <c r="X3386" s="175"/>
      <c r="Y3386" s="175"/>
      <c r="Z3386" s="175"/>
      <c r="AA3386" s="175"/>
      <c r="AC3386" s="175"/>
      <c r="AL3386" s="106"/>
      <c r="AM3386" s="104"/>
      <c r="AN3386" s="104"/>
      <c r="AO3386" s="104"/>
      <c r="AP3386" s="104"/>
      <c r="AQ3386" s="104"/>
      <c r="AR3386" s="104"/>
      <c r="AS3386" s="104"/>
      <c r="AT3386" s="104"/>
      <c r="AU3386" s="104"/>
      <c r="AV3386" s="104"/>
    </row>
    <row r="3387" spans="3:48" x14ac:dyDescent="0.35">
      <c r="C3387" s="176"/>
      <c r="D3387" s="176"/>
      <c r="E3387" s="176"/>
      <c r="F3387" s="176"/>
      <c r="G3387" s="175"/>
      <c r="H3387" s="175"/>
      <c r="I3387" s="175"/>
      <c r="J3387" s="175"/>
      <c r="L3387" s="175"/>
      <c r="T3387" s="176"/>
      <c r="U3387" s="176"/>
      <c r="V3387" s="176"/>
      <c r="W3387" s="176"/>
      <c r="X3387" s="175"/>
      <c r="Y3387" s="175"/>
      <c r="Z3387" s="175"/>
      <c r="AA3387" s="175"/>
      <c r="AC3387" s="175"/>
      <c r="AL3387" s="106"/>
      <c r="AM3387" s="104"/>
      <c r="AN3387" s="104"/>
      <c r="AO3387" s="104"/>
      <c r="AP3387" s="104"/>
      <c r="AQ3387" s="104"/>
      <c r="AR3387" s="104"/>
      <c r="AS3387" s="104"/>
      <c r="AT3387" s="104"/>
      <c r="AU3387" s="104"/>
      <c r="AV3387" s="104"/>
    </row>
    <row r="3388" spans="3:48" x14ac:dyDescent="0.35">
      <c r="C3388" s="176"/>
      <c r="D3388" s="176"/>
      <c r="E3388" s="176"/>
      <c r="F3388" s="176"/>
      <c r="G3388" s="175"/>
      <c r="H3388" s="175"/>
      <c r="I3388" s="175"/>
      <c r="J3388" s="175"/>
      <c r="L3388" s="175"/>
      <c r="T3388" s="176"/>
      <c r="U3388" s="176"/>
      <c r="V3388" s="176"/>
      <c r="W3388" s="176"/>
      <c r="X3388" s="175"/>
      <c r="Y3388" s="175"/>
      <c r="Z3388" s="175"/>
      <c r="AA3388" s="175"/>
      <c r="AC3388" s="175"/>
      <c r="AL3388" s="106"/>
      <c r="AM3388" s="104"/>
      <c r="AN3388" s="104"/>
      <c r="AO3388" s="104"/>
      <c r="AP3388" s="104"/>
      <c r="AQ3388" s="104"/>
      <c r="AR3388" s="104"/>
      <c r="AS3388" s="104"/>
      <c r="AT3388" s="104"/>
      <c r="AU3388" s="104"/>
      <c r="AV3388" s="104"/>
    </row>
    <row r="3389" spans="3:48" x14ac:dyDescent="0.35">
      <c r="C3389" s="176"/>
      <c r="D3389" s="176"/>
      <c r="E3389" s="176"/>
      <c r="F3389" s="176"/>
      <c r="G3389" s="175"/>
      <c r="H3389" s="175"/>
      <c r="I3389" s="175"/>
      <c r="J3389" s="175"/>
      <c r="L3389" s="175"/>
      <c r="T3389" s="176"/>
      <c r="U3389" s="176"/>
      <c r="V3389" s="176"/>
      <c r="W3389" s="176"/>
      <c r="X3389" s="175"/>
      <c r="Y3389" s="175"/>
      <c r="Z3389" s="175"/>
      <c r="AA3389" s="175"/>
      <c r="AC3389" s="175"/>
      <c r="AL3389" s="106"/>
      <c r="AM3389" s="104"/>
      <c r="AN3389" s="104"/>
      <c r="AO3389" s="104"/>
      <c r="AP3389" s="104"/>
      <c r="AQ3389" s="104"/>
      <c r="AR3389" s="104"/>
      <c r="AS3389" s="104"/>
      <c r="AT3389" s="104"/>
      <c r="AU3389" s="104"/>
      <c r="AV3389" s="104"/>
    </row>
    <row r="3390" spans="3:48" x14ac:dyDescent="0.35">
      <c r="C3390" s="176"/>
      <c r="D3390" s="176"/>
      <c r="E3390" s="176"/>
      <c r="F3390" s="176"/>
      <c r="G3390" s="175"/>
      <c r="H3390" s="175"/>
      <c r="I3390" s="175"/>
      <c r="J3390" s="175"/>
      <c r="L3390" s="175"/>
      <c r="T3390" s="176"/>
      <c r="U3390" s="176"/>
      <c r="V3390" s="176"/>
      <c r="W3390" s="176"/>
      <c r="X3390" s="175"/>
      <c r="Y3390" s="175"/>
      <c r="Z3390" s="175"/>
      <c r="AA3390" s="175"/>
      <c r="AC3390" s="175"/>
      <c r="AL3390" s="106"/>
      <c r="AM3390" s="104"/>
      <c r="AN3390" s="104"/>
      <c r="AO3390" s="104"/>
      <c r="AP3390" s="104"/>
      <c r="AQ3390" s="104"/>
      <c r="AR3390" s="104"/>
      <c r="AS3390" s="104"/>
      <c r="AT3390" s="104"/>
      <c r="AU3390" s="104"/>
      <c r="AV3390" s="104"/>
    </row>
    <row r="3391" spans="3:48" x14ac:dyDescent="0.35">
      <c r="C3391" s="176"/>
      <c r="D3391" s="176"/>
      <c r="E3391" s="176"/>
      <c r="F3391" s="176"/>
      <c r="G3391" s="175"/>
      <c r="H3391" s="175"/>
      <c r="I3391" s="175"/>
      <c r="J3391" s="175"/>
      <c r="L3391" s="175"/>
      <c r="T3391" s="176"/>
      <c r="U3391" s="176"/>
      <c r="V3391" s="176"/>
      <c r="W3391" s="176"/>
      <c r="X3391" s="175"/>
      <c r="Y3391" s="175"/>
      <c r="Z3391" s="175"/>
      <c r="AA3391" s="175"/>
      <c r="AC3391" s="175"/>
      <c r="AL3391" s="106"/>
      <c r="AM3391" s="104"/>
      <c r="AN3391" s="104"/>
      <c r="AO3391" s="104"/>
      <c r="AP3391" s="104"/>
      <c r="AQ3391" s="104"/>
      <c r="AR3391" s="104"/>
      <c r="AS3391" s="104"/>
      <c r="AT3391" s="104"/>
      <c r="AU3391" s="104"/>
      <c r="AV3391" s="104"/>
    </row>
    <row r="3392" spans="3:48" x14ac:dyDescent="0.35">
      <c r="C3392" s="176"/>
      <c r="D3392" s="176"/>
      <c r="E3392" s="176"/>
      <c r="F3392" s="176"/>
      <c r="G3392" s="175"/>
      <c r="H3392" s="175"/>
      <c r="I3392" s="175"/>
      <c r="J3392" s="175"/>
      <c r="L3392" s="175"/>
      <c r="T3392" s="176"/>
      <c r="U3392" s="176"/>
      <c r="V3392" s="176"/>
      <c r="W3392" s="176"/>
      <c r="X3392" s="175"/>
      <c r="Y3392" s="175"/>
      <c r="Z3392" s="175"/>
      <c r="AA3392" s="175"/>
      <c r="AC3392" s="175"/>
      <c r="AL3392" s="106"/>
      <c r="AM3392" s="104"/>
      <c r="AN3392" s="104"/>
      <c r="AO3392" s="104"/>
      <c r="AP3392" s="104"/>
      <c r="AQ3392" s="104"/>
      <c r="AR3392" s="104"/>
      <c r="AS3392" s="104"/>
      <c r="AT3392" s="104"/>
      <c r="AU3392" s="104"/>
      <c r="AV3392" s="104"/>
    </row>
    <row r="3393" spans="3:48" x14ac:dyDescent="0.35">
      <c r="C3393" s="176"/>
      <c r="D3393" s="176"/>
      <c r="E3393" s="176"/>
      <c r="F3393" s="176"/>
      <c r="G3393" s="175"/>
      <c r="H3393" s="175"/>
      <c r="I3393" s="175"/>
      <c r="J3393" s="175"/>
      <c r="L3393" s="175"/>
      <c r="T3393" s="176"/>
      <c r="U3393" s="176"/>
      <c r="V3393" s="176"/>
      <c r="W3393" s="176"/>
      <c r="X3393" s="175"/>
      <c r="Y3393" s="175"/>
      <c r="Z3393" s="175"/>
      <c r="AA3393" s="175"/>
      <c r="AC3393" s="175"/>
      <c r="AL3393" s="106"/>
      <c r="AM3393" s="104"/>
      <c r="AN3393" s="104"/>
      <c r="AO3393" s="104"/>
      <c r="AP3393" s="104"/>
      <c r="AQ3393" s="104"/>
      <c r="AR3393" s="104"/>
      <c r="AS3393" s="104"/>
      <c r="AT3393" s="104"/>
      <c r="AU3393" s="104"/>
      <c r="AV3393" s="104"/>
    </row>
    <row r="3394" spans="3:48" x14ac:dyDescent="0.35">
      <c r="C3394" s="176"/>
      <c r="D3394" s="176"/>
      <c r="E3394" s="176"/>
      <c r="F3394" s="176"/>
      <c r="G3394" s="175"/>
      <c r="H3394" s="175"/>
      <c r="I3394" s="175"/>
      <c r="J3394" s="175"/>
      <c r="L3394" s="175"/>
      <c r="T3394" s="176"/>
      <c r="U3394" s="176"/>
      <c r="V3394" s="176"/>
      <c r="W3394" s="176"/>
      <c r="X3394" s="175"/>
      <c r="Y3394" s="175"/>
      <c r="Z3394" s="175"/>
      <c r="AA3394" s="175"/>
      <c r="AC3394" s="175"/>
      <c r="AL3394" s="106"/>
      <c r="AM3394" s="104"/>
      <c r="AN3394" s="104"/>
      <c r="AO3394" s="104"/>
      <c r="AP3394" s="104"/>
      <c r="AQ3394" s="104"/>
      <c r="AR3394" s="104"/>
      <c r="AS3394" s="104"/>
      <c r="AT3394" s="104"/>
      <c r="AU3394" s="104"/>
      <c r="AV3394" s="104"/>
    </row>
    <row r="3395" spans="3:48" x14ac:dyDescent="0.35">
      <c r="C3395" s="176"/>
      <c r="D3395" s="176"/>
      <c r="E3395" s="176"/>
      <c r="F3395" s="176"/>
      <c r="G3395" s="175"/>
      <c r="H3395" s="175"/>
      <c r="I3395" s="175"/>
      <c r="J3395" s="175"/>
      <c r="L3395" s="175"/>
      <c r="T3395" s="176"/>
      <c r="U3395" s="176"/>
      <c r="V3395" s="176"/>
      <c r="W3395" s="176"/>
      <c r="X3395" s="175"/>
      <c r="Y3395" s="175"/>
      <c r="Z3395" s="175"/>
      <c r="AA3395" s="175"/>
      <c r="AC3395" s="175"/>
      <c r="AL3395" s="106"/>
      <c r="AM3395" s="104"/>
      <c r="AN3395" s="104"/>
      <c r="AO3395" s="104"/>
      <c r="AP3395" s="104"/>
      <c r="AQ3395" s="104"/>
      <c r="AR3395" s="104"/>
      <c r="AS3395" s="104"/>
      <c r="AT3395" s="104"/>
      <c r="AU3395" s="104"/>
      <c r="AV3395" s="104"/>
    </row>
    <row r="3396" spans="3:48" x14ac:dyDescent="0.35">
      <c r="C3396" s="176"/>
      <c r="D3396" s="176"/>
      <c r="E3396" s="176"/>
      <c r="F3396" s="176"/>
      <c r="G3396" s="175"/>
      <c r="H3396" s="175"/>
      <c r="I3396" s="175"/>
      <c r="J3396" s="175"/>
      <c r="L3396" s="175"/>
      <c r="T3396" s="176"/>
      <c r="U3396" s="176"/>
      <c r="V3396" s="176"/>
      <c r="W3396" s="176"/>
      <c r="X3396" s="175"/>
      <c r="Y3396" s="175"/>
      <c r="Z3396" s="175"/>
      <c r="AA3396" s="175"/>
      <c r="AC3396" s="175"/>
      <c r="AL3396" s="106"/>
      <c r="AM3396" s="104"/>
      <c r="AN3396" s="104"/>
      <c r="AO3396" s="104"/>
      <c r="AP3396" s="104"/>
      <c r="AQ3396" s="104"/>
      <c r="AR3396" s="104"/>
      <c r="AS3396" s="104"/>
      <c r="AT3396" s="104"/>
      <c r="AU3396" s="104"/>
      <c r="AV3396" s="104"/>
    </row>
    <row r="3397" spans="3:48" x14ac:dyDescent="0.35">
      <c r="C3397" s="176"/>
      <c r="D3397" s="176"/>
      <c r="E3397" s="176"/>
      <c r="F3397" s="176"/>
      <c r="G3397" s="175"/>
      <c r="H3397" s="175"/>
      <c r="I3397" s="175"/>
      <c r="J3397" s="175"/>
      <c r="L3397" s="175"/>
      <c r="T3397" s="176"/>
      <c r="U3397" s="176"/>
      <c r="V3397" s="176"/>
      <c r="W3397" s="176"/>
      <c r="X3397" s="175"/>
      <c r="Y3397" s="175"/>
      <c r="Z3397" s="175"/>
      <c r="AA3397" s="175"/>
      <c r="AC3397" s="175"/>
      <c r="AL3397" s="106"/>
      <c r="AM3397" s="104"/>
      <c r="AN3397" s="104"/>
      <c r="AO3397" s="104"/>
      <c r="AP3397" s="104"/>
      <c r="AQ3397" s="104"/>
      <c r="AR3397" s="104"/>
      <c r="AS3397" s="104"/>
      <c r="AT3397" s="104"/>
      <c r="AU3397" s="104"/>
      <c r="AV3397" s="104"/>
    </row>
    <row r="3398" spans="3:48" x14ac:dyDescent="0.35">
      <c r="C3398" s="176"/>
      <c r="D3398" s="176"/>
      <c r="E3398" s="176"/>
      <c r="F3398" s="176"/>
      <c r="G3398" s="175"/>
      <c r="H3398" s="175"/>
      <c r="I3398" s="175"/>
      <c r="J3398" s="175"/>
      <c r="L3398" s="175"/>
      <c r="T3398" s="176"/>
      <c r="U3398" s="176"/>
      <c r="V3398" s="176"/>
      <c r="W3398" s="176"/>
      <c r="X3398" s="175"/>
      <c r="Y3398" s="175"/>
      <c r="Z3398" s="175"/>
      <c r="AA3398" s="175"/>
      <c r="AC3398" s="175"/>
      <c r="AL3398" s="106"/>
      <c r="AM3398" s="104"/>
      <c r="AN3398" s="104"/>
      <c r="AO3398" s="104"/>
      <c r="AP3398" s="104"/>
      <c r="AQ3398" s="104"/>
      <c r="AR3398" s="104"/>
      <c r="AS3398" s="104"/>
      <c r="AT3398" s="104"/>
      <c r="AU3398" s="104"/>
      <c r="AV3398" s="104"/>
    </row>
    <row r="3399" spans="3:48" x14ac:dyDescent="0.35">
      <c r="C3399" s="176"/>
      <c r="D3399" s="176"/>
      <c r="E3399" s="176"/>
      <c r="F3399" s="176"/>
      <c r="G3399" s="175"/>
      <c r="H3399" s="175"/>
      <c r="I3399" s="175"/>
      <c r="J3399" s="175"/>
      <c r="L3399" s="175"/>
      <c r="T3399" s="176"/>
      <c r="U3399" s="176"/>
      <c r="V3399" s="176"/>
      <c r="W3399" s="176"/>
      <c r="X3399" s="175"/>
      <c r="Y3399" s="175"/>
      <c r="Z3399" s="175"/>
      <c r="AA3399" s="175"/>
      <c r="AC3399" s="175"/>
      <c r="AL3399" s="106"/>
      <c r="AM3399" s="104"/>
      <c r="AN3399" s="104"/>
      <c r="AO3399" s="104"/>
      <c r="AP3399" s="104"/>
      <c r="AQ3399" s="104"/>
      <c r="AR3399" s="104"/>
      <c r="AS3399" s="104"/>
      <c r="AT3399" s="104"/>
      <c r="AU3399" s="104"/>
      <c r="AV3399" s="104"/>
    </row>
    <row r="3400" spans="3:48" x14ac:dyDescent="0.35">
      <c r="C3400" s="176"/>
      <c r="D3400" s="176"/>
      <c r="E3400" s="176"/>
      <c r="F3400" s="176"/>
      <c r="G3400" s="175"/>
      <c r="H3400" s="175"/>
      <c r="I3400" s="175"/>
      <c r="J3400" s="175"/>
      <c r="L3400" s="175"/>
      <c r="T3400" s="176"/>
      <c r="U3400" s="176"/>
      <c r="V3400" s="176"/>
      <c r="W3400" s="176"/>
      <c r="X3400" s="175"/>
      <c r="Y3400" s="175"/>
      <c r="Z3400" s="175"/>
      <c r="AA3400" s="175"/>
      <c r="AC3400" s="175"/>
      <c r="AL3400" s="106"/>
      <c r="AM3400" s="104"/>
      <c r="AN3400" s="104"/>
      <c r="AO3400" s="104"/>
      <c r="AP3400" s="104"/>
      <c r="AQ3400" s="104"/>
      <c r="AR3400" s="104"/>
      <c r="AS3400" s="104"/>
      <c r="AT3400" s="104"/>
      <c r="AU3400" s="104"/>
      <c r="AV3400" s="104"/>
    </row>
    <row r="3401" spans="3:48" x14ac:dyDescent="0.35">
      <c r="C3401" s="176"/>
      <c r="D3401" s="176"/>
      <c r="E3401" s="176"/>
      <c r="F3401" s="176"/>
      <c r="G3401" s="175"/>
      <c r="H3401" s="175"/>
      <c r="I3401" s="175"/>
      <c r="J3401" s="175"/>
      <c r="L3401" s="175"/>
      <c r="T3401" s="176"/>
      <c r="U3401" s="176"/>
      <c r="V3401" s="176"/>
      <c r="W3401" s="176"/>
      <c r="X3401" s="175"/>
      <c r="Y3401" s="175"/>
      <c r="Z3401" s="175"/>
      <c r="AA3401" s="175"/>
      <c r="AC3401" s="175"/>
      <c r="AL3401" s="106"/>
      <c r="AM3401" s="104"/>
      <c r="AN3401" s="104"/>
      <c r="AO3401" s="104"/>
      <c r="AP3401" s="104"/>
      <c r="AQ3401" s="104"/>
      <c r="AR3401" s="104"/>
      <c r="AS3401" s="104"/>
      <c r="AT3401" s="104"/>
      <c r="AU3401" s="104"/>
      <c r="AV3401" s="104"/>
    </row>
    <row r="3402" spans="3:48" x14ac:dyDescent="0.35">
      <c r="C3402" s="176"/>
      <c r="D3402" s="176"/>
      <c r="E3402" s="176"/>
      <c r="F3402" s="176"/>
      <c r="G3402" s="175"/>
      <c r="H3402" s="175"/>
      <c r="I3402" s="175"/>
      <c r="J3402" s="175"/>
      <c r="L3402" s="175"/>
      <c r="T3402" s="176"/>
      <c r="U3402" s="176"/>
      <c r="V3402" s="176"/>
      <c r="W3402" s="176"/>
      <c r="X3402" s="175"/>
      <c r="Y3402" s="175"/>
      <c r="Z3402" s="175"/>
      <c r="AA3402" s="175"/>
      <c r="AC3402" s="175"/>
      <c r="AL3402" s="106"/>
      <c r="AM3402" s="104"/>
      <c r="AN3402" s="104"/>
      <c r="AO3402" s="104"/>
      <c r="AP3402" s="104"/>
      <c r="AQ3402" s="104"/>
      <c r="AR3402" s="104"/>
      <c r="AS3402" s="104"/>
      <c r="AT3402" s="104"/>
      <c r="AU3402" s="104"/>
      <c r="AV3402" s="104"/>
    </row>
    <row r="3403" spans="3:48" x14ac:dyDescent="0.35">
      <c r="C3403" s="176"/>
      <c r="D3403" s="176"/>
      <c r="E3403" s="176"/>
      <c r="F3403" s="176"/>
      <c r="G3403" s="175"/>
      <c r="H3403" s="175"/>
      <c r="I3403" s="175"/>
      <c r="J3403" s="175"/>
      <c r="L3403" s="175"/>
      <c r="T3403" s="176"/>
      <c r="U3403" s="176"/>
      <c r="V3403" s="176"/>
      <c r="W3403" s="176"/>
      <c r="X3403" s="175"/>
      <c r="Y3403" s="175"/>
      <c r="Z3403" s="175"/>
      <c r="AA3403" s="175"/>
      <c r="AC3403" s="175"/>
      <c r="AL3403" s="106"/>
      <c r="AM3403" s="104"/>
      <c r="AN3403" s="104"/>
      <c r="AO3403" s="104"/>
      <c r="AP3403" s="104"/>
      <c r="AQ3403" s="104"/>
      <c r="AR3403" s="104"/>
      <c r="AS3403" s="104"/>
      <c r="AT3403" s="104"/>
      <c r="AU3403" s="104"/>
      <c r="AV3403" s="104"/>
    </row>
    <row r="3404" spans="3:48" x14ac:dyDescent="0.35">
      <c r="C3404" s="176"/>
      <c r="D3404" s="176"/>
      <c r="E3404" s="176"/>
      <c r="F3404" s="176"/>
      <c r="G3404" s="175"/>
      <c r="H3404" s="175"/>
      <c r="I3404" s="175"/>
      <c r="J3404" s="175"/>
      <c r="L3404" s="175"/>
      <c r="T3404" s="176"/>
      <c r="U3404" s="176"/>
      <c r="V3404" s="176"/>
      <c r="W3404" s="176"/>
      <c r="X3404" s="175"/>
      <c r="Y3404" s="175"/>
      <c r="Z3404" s="175"/>
      <c r="AA3404" s="175"/>
      <c r="AC3404" s="175"/>
      <c r="AL3404" s="106"/>
      <c r="AM3404" s="104"/>
      <c r="AN3404" s="104"/>
      <c r="AO3404" s="104"/>
      <c r="AP3404" s="104"/>
      <c r="AQ3404" s="104"/>
      <c r="AR3404" s="104"/>
      <c r="AS3404" s="104"/>
      <c r="AT3404" s="104"/>
      <c r="AU3404" s="104"/>
      <c r="AV3404" s="104"/>
    </row>
    <row r="3405" spans="3:48" x14ac:dyDescent="0.35">
      <c r="C3405" s="176"/>
      <c r="D3405" s="176"/>
      <c r="E3405" s="176"/>
      <c r="F3405" s="176"/>
      <c r="G3405" s="175"/>
      <c r="H3405" s="175"/>
      <c r="I3405" s="175"/>
      <c r="J3405" s="175"/>
      <c r="L3405" s="175"/>
      <c r="T3405" s="176"/>
      <c r="U3405" s="176"/>
      <c r="V3405" s="176"/>
      <c r="W3405" s="176"/>
      <c r="X3405" s="175"/>
      <c r="Y3405" s="175"/>
      <c r="Z3405" s="175"/>
      <c r="AA3405" s="175"/>
      <c r="AC3405" s="175"/>
      <c r="AL3405" s="106"/>
      <c r="AM3405" s="104"/>
      <c r="AN3405" s="104"/>
      <c r="AO3405" s="104"/>
      <c r="AP3405" s="104"/>
      <c r="AQ3405" s="104"/>
      <c r="AR3405" s="104"/>
      <c r="AS3405" s="104"/>
      <c r="AT3405" s="104"/>
      <c r="AU3405" s="104"/>
      <c r="AV3405" s="104"/>
    </row>
    <row r="3406" spans="3:48" x14ac:dyDescent="0.35">
      <c r="C3406" s="176"/>
      <c r="D3406" s="176"/>
      <c r="E3406" s="176"/>
      <c r="F3406" s="176"/>
      <c r="G3406" s="175"/>
      <c r="H3406" s="175"/>
      <c r="I3406" s="175"/>
      <c r="J3406" s="175"/>
      <c r="L3406" s="175"/>
      <c r="T3406" s="176"/>
      <c r="U3406" s="176"/>
      <c r="V3406" s="176"/>
      <c r="W3406" s="176"/>
      <c r="X3406" s="175"/>
      <c r="Y3406" s="175"/>
      <c r="Z3406" s="175"/>
      <c r="AA3406" s="175"/>
      <c r="AC3406" s="175"/>
      <c r="AL3406" s="106"/>
      <c r="AM3406" s="104"/>
      <c r="AN3406" s="104"/>
      <c r="AO3406" s="104"/>
      <c r="AP3406" s="104"/>
      <c r="AQ3406" s="104"/>
      <c r="AR3406" s="104"/>
      <c r="AS3406" s="104"/>
      <c r="AT3406" s="104"/>
      <c r="AU3406" s="104"/>
      <c r="AV3406" s="104"/>
    </row>
    <row r="3407" spans="3:48" x14ac:dyDescent="0.35">
      <c r="C3407" s="176"/>
      <c r="D3407" s="176"/>
      <c r="E3407" s="176"/>
      <c r="F3407" s="176"/>
      <c r="G3407" s="175"/>
      <c r="H3407" s="175"/>
      <c r="I3407" s="175"/>
      <c r="J3407" s="175"/>
      <c r="L3407" s="175"/>
      <c r="T3407" s="176"/>
      <c r="U3407" s="176"/>
      <c r="V3407" s="176"/>
      <c r="W3407" s="176"/>
      <c r="X3407" s="175"/>
      <c r="Y3407" s="175"/>
      <c r="Z3407" s="175"/>
      <c r="AA3407" s="175"/>
      <c r="AC3407" s="175"/>
      <c r="AL3407" s="106"/>
      <c r="AM3407" s="104"/>
      <c r="AN3407" s="104"/>
      <c r="AO3407" s="104"/>
      <c r="AP3407" s="104"/>
      <c r="AQ3407" s="104"/>
      <c r="AR3407" s="104"/>
      <c r="AS3407" s="104"/>
      <c r="AT3407" s="104"/>
      <c r="AU3407" s="104"/>
      <c r="AV3407" s="104"/>
    </row>
    <row r="3408" spans="3:48" x14ac:dyDescent="0.35">
      <c r="C3408" s="176"/>
      <c r="D3408" s="176"/>
      <c r="E3408" s="176"/>
      <c r="F3408" s="176"/>
      <c r="G3408" s="175"/>
      <c r="H3408" s="175"/>
      <c r="I3408" s="175"/>
      <c r="J3408" s="175"/>
      <c r="L3408" s="175"/>
      <c r="T3408" s="176"/>
      <c r="U3408" s="176"/>
      <c r="V3408" s="176"/>
      <c r="W3408" s="176"/>
      <c r="X3408" s="175"/>
      <c r="Y3408" s="175"/>
      <c r="Z3408" s="175"/>
      <c r="AA3408" s="175"/>
      <c r="AC3408" s="175"/>
      <c r="AL3408" s="106"/>
      <c r="AM3408" s="104"/>
      <c r="AN3408" s="104"/>
      <c r="AO3408" s="104"/>
      <c r="AP3408" s="104"/>
      <c r="AQ3408" s="104"/>
      <c r="AR3408" s="104"/>
      <c r="AS3408" s="104"/>
      <c r="AT3408" s="104"/>
      <c r="AU3408" s="104"/>
      <c r="AV3408" s="104"/>
    </row>
    <row r="3409" spans="3:48" x14ac:dyDescent="0.35">
      <c r="C3409" s="176"/>
      <c r="D3409" s="176"/>
      <c r="E3409" s="176"/>
      <c r="F3409" s="176"/>
      <c r="G3409" s="175"/>
      <c r="H3409" s="175"/>
      <c r="I3409" s="175"/>
      <c r="J3409" s="175"/>
      <c r="L3409" s="175"/>
      <c r="T3409" s="176"/>
      <c r="U3409" s="176"/>
      <c r="V3409" s="176"/>
      <c r="W3409" s="176"/>
      <c r="X3409" s="175"/>
      <c r="Y3409" s="175"/>
      <c r="Z3409" s="175"/>
      <c r="AA3409" s="175"/>
      <c r="AC3409" s="175"/>
      <c r="AL3409" s="106"/>
      <c r="AM3409" s="104"/>
      <c r="AN3409" s="104"/>
      <c r="AO3409" s="104"/>
      <c r="AP3409" s="104"/>
      <c r="AQ3409" s="104"/>
      <c r="AR3409" s="104"/>
      <c r="AS3409" s="104"/>
      <c r="AT3409" s="104"/>
      <c r="AU3409" s="104"/>
      <c r="AV3409" s="104"/>
    </row>
    <row r="3410" spans="3:48" x14ac:dyDescent="0.35">
      <c r="C3410" s="176"/>
      <c r="D3410" s="176"/>
      <c r="E3410" s="176"/>
      <c r="F3410" s="176"/>
      <c r="G3410" s="175"/>
      <c r="H3410" s="175"/>
      <c r="I3410" s="175"/>
      <c r="J3410" s="175"/>
      <c r="L3410" s="175"/>
      <c r="T3410" s="176"/>
      <c r="U3410" s="176"/>
      <c r="V3410" s="176"/>
      <c r="W3410" s="176"/>
      <c r="X3410" s="175"/>
      <c r="Y3410" s="175"/>
      <c r="Z3410" s="175"/>
      <c r="AA3410" s="175"/>
      <c r="AC3410" s="175"/>
      <c r="AL3410" s="106"/>
      <c r="AM3410" s="104"/>
      <c r="AN3410" s="104"/>
      <c r="AO3410" s="104"/>
      <c r="AP3410" s="104"/>
      <c r="AQ3410" s="104"/>
      <c r="AR3410" s="104"/>
      <c r="AS3410" s="104"/>
      <c r="AT3410" s="104"/>
      <c r="AU3410" s="104"/>
      <c r="AV3410" s="104"/>
    </row>
    <row r="3411" spans="3:48" x14ac:dyDescent="0.35">
      <c r="C3411" s="176"/>
      <c r="D3411" s="176"/>
      <c r="E3411" s="176"/>
      <c r="F3411" s="176"/>
      <c r="G3411" s="175"/>
      <c r="H3411" s="175"/>
      <c r="I3411" s="175"/>
      <c r="J3411" s="175"/>
      <c r="L3411" s="175"/>
      <c r="T3411" s="176"/>
      <c r="U3411" s="176"/>
      <c r="V3411" s="176"/>
      <c r="W3411" s="176"/>
      <c r="X3411" s="175"/>
      <c r="Y3411" s="175"/>
      <c r="Z3411" s="175"/>
      <c r="AA3411" s="175"/>
      <c r="AC3411" s="175"/>
      <c r="AL3411" s="106"/>
      <c r="AM3411" s="104"/>
      <c r="AN3411" s="104"/>
      <c r="AO3411" s="104"/>
      <c r="AP3411" s="104"/>
      <c r="AQ3411" s="104"/>
      <c r="AR3411" s="104"/>
      <c r="AS3411" s="104"/>
      <c r="AT3411" s="104"/>
      <c r="AU3411" s="104"/>
      <c r="AV3411" s="104"/>
    </row>
    <row r="3412" spans="3:48" x14ac:dyDescent="0.35">
      <c r="C3412" s="176"/>
      <c r="D3412" s="176"/>
      <c r="E3412" s="176"/>
      <c r="F3412" s="176"/>
      <c r="G3412" s="175"/>
      <c r="H3412" s="175"/>
      <c r="I3412" s="175"/>
      <c r="J3412" s="175"/>
      <c r="L3412" s="175"/>
      <c r="T3412" s="176"/>
      <c r="U3412" s="176"/>
      <c r="V3412" s="176"/>
      <c r="W3412" s="176"/>
      <c r="X3412" s="175"/>
      <c r="Y3412" s="175"/>
      <c r="Z3412" s="175"/>
      <c r="AA3412" s="175"/>
      <c r="AC3412" s="175"/>
      <c r="AL3412" s="106"/>
      <c r="AM3412" s="104"/>
      <c r="AN3412" s="104"/>
      <c r="AO3412" s="104"/>
      <c r="AP3412" s="104"/>
      <c r="AQ3412" s="104"/>
      <c r="AR3412" s="104"/>
      <c r="AS3412" s="104"/>
      <c r="AT3412" s="104"/>
      <c r="AU3412" s="104"/>
      <c r="AV3412" s="104"/>
    </row>
    <row r="3413" spans="3:48" x14ac:dyDescent="0.35">
      <c r="C3413" s="176"/>
      <c r="D3413" s="176"/>
      <c r="E3413" s="176"/>
      <c r="F3413" s="176"/>
      <c r="G3413" s="175"/>
      <c r="H3413" s="175"/>
      <c r="I3413" s="175"/>
      <c r="J3413" s="175"/>
      <c r="L3413" s="175"/>
      <c r="T3413" s="176"/>
      <c r="U3413" s="176"/>
      <c r="V3413" s="176"/>
      <c r="W3413" s="176"/>
      <c r="X3413" s="175"/>
      <c r="Y3413" s="175"/>
      <c r="Z3413" s="175"/>
      <c r="AA3413" s="175"/>
      <c r="AC3413" s="175"/>
      <c r="AL3413" s="106"/>
      <c r="AM3413" s="104"/>
      <c r="AN3413" s="104"/>
      <c r="AO3413" s="104"/>
      <c r="AP3413" s="104"/>
      <c r="AQ3413" s="104"/>
      <c r="AR3413" s="104"/>
      <c r="AS3413" s="104"/>
      <c r="AT3413" s="104"/>
      <c r="AU3413" s="104"/>
      <c r="AV3413" s="104"/>
    </row>
    <row r="3414" spans="3:48" x14ac:dyDescent="0.35">
      <c r="C3414" s="176"/>
      <c r="D3414" s="176"/>
      <c r="E3414" s="176"/>
      <c r="F3414" s="176"/>
      <c r="G3414" s="175"/>
      <c r="H3414" s="175"/>
      <c r="I3414" s="175"/>
      <c r="J3414" s="175"/>
      <c r="L3414" s="175"/>
      <c r="T3414" s="176"/>
      <c r="U3414" s="176"/>
      <c r="V3414" s="176"/>
      <c r="W3414" s="176"/>
      <c r="X3414" s="175"/>
      <c r="Y3414" s="175"/>
      <c r="Z3414" s="175"/>
      <c r="AA3414" s="175"/>
      <c r="AC3414" s="175"/>
      <c r="AL3414" s="106"/>
      <c r="AM3414" s="104"/>
      <c r="AN3414" s="104"/>
      <c r="AO3414" s="104"/>
      <c r="AP3414" s="104"/>
      <c r="AQ3414" s="104"/>
      <c r="AR3414" s="104"/>
      <c r="AS3414" s="104"/>
      <c r="AT3414" s="104"/>
      <c r="AU3414" s="104"/>
      <c r="AV3414" s="104"/>
    </row>
    <row r="3415" spans="3:48" x14ac:dyDescent="0.35">
      <c r="C3415" s="176"/>
      <c r="D3415" s="176"/>
      <c r="E3415" s="176"/>
      <c r="F3415" s="176"/>
      <c r="G3415" s="175"/>
      <c r="H3415" s="175"/>
      <c r="I3415" s="175"/>
      <c r="J3415" s="175"/>
      <c r="L3415" s="175"/>
      <c r="T3415" s="176"/>
      <c r="U3415" s="176"/>
      <c r="V3415" s="176"/>
      <c r="W3415" s="176"/>
      <c r="X3415" s="175"/>
      <c r="Y3415" s="175"/>
      <c r="Z3415" s="175"/>
      <c r="AA3415" s="175"/>
      <c r="AC3415" s="175"/>
      <c r="AL3415" s="106"/>
      <c r="AM3415" s="104"/>
      <c r="AN3415" s="104"/>
      <c r="AO3415" s="104"/>
      <c r="AP3415" s="104"/>
      <c r="AQ3415" s="104"/>
      <c r="AR3415" s="104"/>
      <c r="AS3415" s="104"/>
      <c r="AT3415" s="104"/>
      <c r="AU3415" s="104"/>
      <c r="AV3415" s="104"/>
    </row>
    <row r="3416" spans="3:48" x14ac:dyDescent="0.35">
      <c r="C3416" s="176"/>
      <c r="D3416" s="176"/>
      <c r="E3416" s="176"/>
      <c r="F3416" s="176"/>
      <c r="G3416" s="175"/>
      <c r="H3416" s="175"/>
      <c r="I3416" s="175"/>
      <c r="J3416" s="175"/>
      <c r="L3416" s="175"/>
      <c r="T3416" s="176"/>
      <c r="U3416" s="176"/>
      <c r="V3416" s="176"/>
      <c r="W3416" s="176"/>
      <c r="X3416" s="175"/>
      <c r="Y3416" s="175"/>
      <c r="Z3416" s="175"/>
      <c r="AA3416" s="175"/>
      <c r="AC3416" s="175"/>
      <c r="AL3416" s="106"/>
      <c r="AM3416" s="104"/>
      <c r="AN3416" s="104"/>
      <c r="AO3416" s="104"/>
      <c r="AP3416" s="104"/>
      <c r="AQ3416" s="104"/>
      <c r="AR3416" s="104"/>
      <c r="AS3416" s="104"/>
      <c r="AT3416" s="104"/>
      <c r="AU3416" s="104"/>
      <c r="AV3416" s="104"/>
    </row>
    <row r="3417" spans="3:48" x14ac:dyDescent="0.35">
      <c r="C3417" s="176"/>
      <c r="D3417" s="176"/>
      <c r="E3417" s="176"/>
      <c r="F3417" s="176"/>
      <c r="G3417" s="175"/>
      <c r="H3417" s="175"/>
      <c r="I3417" s="175"/>
      <c r="J3417" s="175"/>
      <c r="L3417" s="175"/>
      <c r="T3417" s="176"/>
      <c r="U3417" s="176"/>
      <c r="V3417" s="176"/>
      <c r="W3417" s="176"/>
      <c r="X3417" s="175"/>
      <c r="Y3417" s="175"/>
      <c r="Z3417" s="175"/>
      <c r="AA3417" s="175"/>
      <c r="AC3417" s="175"/>
      <c r="AL3417" s="106"/>
      <c r="AM3417" s="104"/>
      <c r="AN3417" s="104"/>
      <c r="AO3417" s="104"/>
      <c r="AP3417" s="104"/>
      <c r="AQ3417" s="104"/>
      <c r="AR3417" s="104"/>
      <c r="AS3417" s="104"/>
      <c r="AT3417" s="104"/>
      <c r="AU3417" s="104"/>
      <c r="AV3417" s="104"/>
    </row>
    <row r="3418" spans="3:48" x14ac:dyDescent="0.35">
      <c r="C3418" s="176"/>
      <c r="D3418" s="176"/>
      <c r="E3418" s="176"/>
      <c r="F3418" s="176"/>
      <c r="G3418" s="175"/>
      <c r="H3418" s="175"/>
      <c r="I3418" s="175"/>
      <c r="J3418" s="175"/>
      <c r="L3418" s="175"/>
      <c r="T3418" s="176"/>
      <c r="U3418" s="176"/>
      <c r="V3418" s="176"/>
      <c r="W3418" s="176"/>
      <c r="X3418" s="175"/>
      <c r="Y3418" s="175"/>
      <c r="Z3418" s="175"/>
      <c r="AA3418" s="175"/>
      <c r="AC3418" s="175"/>
      <c r="AL3418" s="106"/>
      <c r="AM3418" s="104"/>
      <c r="AN3418" s="104"/>
      <c r="AO3418" s="104"/>
      <c r="AP3418" s="104"/>
      <c r="AQ3418" s="104"/>
      <c r="AR3418" s="104"/>
      <c r="AS3418" s="104"/>
      <c r="AT3418" s="104"/>
      <c r="AU3418" s="104"/>
      <c r="AV3418" s="104"/>
    </row>
    <row r="3419" spans="3:48" x14ac:dyDescent="0.35">
      <c r="C3419" s="176"/>
      <c r="D3419" s="176"/>
      <c r="E3419" s="176"/>
      <c r="F3419" s="176"/>
      <c r="G3419" s="175"/>
      <c r="H3419" s="175"/>
      <c r="I3419" s="175"/>
      <c r="J3419" s="175"/>
      <c r="L3419" s="175"/>
      <c r="T3419" s="176"/>
      <c r="U3419" s="176"/>
      <c r="V3419" s="176"/>
      <c r="W3419" s="176"/>
      <c r="X3419" s="175"/>
      <c r="Y3419" s="175"/>
      <c r="Z3419" s="175"/>
      <c r="AA3419" s="175"/>
      <c r="AC3419" s="175"/>
      <c r="AL3419" s="106"/>
      <c r="AM3419" s="104"/>
      <c r="AN3419" s="104"/>
      <c r="AO3419" s="104"/>
      <c r="AP3419" s="104"/>
      <c r="AQ3419" s="104"/>
      <c r="AR3419" s="104"/>
      <c r="AS3419" s="104"/>
      <c r="AT3419" s="104"/>
      <c r="AU3419" s="104"/>
      <c r="AV3419" s="104"/>
    </row>
    <row r="3420" spans="3:48" x14ac:dyDescent="0.35">
      <c r="C3420" s="176"/>
      <c r="D3420" s="176"/>
      <c r="E3420" s="176"/>
      <c r="F3420" s="176"/>
      <c r="G3420" s="175"/>
      <c r="H3420" s="175"/>
      <c r="I3420" s="175"/>
      <c r="J3420" s="175"/>
      <c r="L3420" s="175"/>
      <c r="T3420" s="176"/>
      <c r="U3420" s="176"/>
      <c r="V3420" s="176"/>
      <c r="W3420" s="176"/>
      <c r="X3420" s="175"/>
      <c r="Y3420" s="175"/>
      <c r="Z3420" s="175"/>
      <c r="AA3420" s="175"/>
      <c r="AC3420" s="175"/>
      <c r="AL3420" s="106"/>
      <c r="AM3420" s="104"/>
      <c r="AN3420" s="104"/>
      <c r="AO3420" s="104"/>
      <c r="AP3420" s="104"/>
      <c r="AQ3420" s="104"/>
      <c r="AR3420" s="104"/>
      <c r="AS3420" s="104"/>
      <c r="AT3420" s="104"/>
      <c r="AU3420" s="104"/>
      <c r="AV3420" s="104"/>
    </row>
    <row r="3421" spans="3:48" x14ac:dyDescent="0.35">
      <c r="C3421" s="176"/>
      <c r="D3421" s="176"/>
      <c r="E3421" s="176"/>
      <c r="F3421" s="176"/>
      <c r="G3421" s="175"/>
      <c r="H3421" s="175"/>
      <c r="I3421" s="175"/>
      <c r="J3421" s="175"/>
      <c r="L3421" s="175"/>
      <c r="T3421" s="176"/>
      <c r="U3421" s="176"/>
      <c r="V3421" s="176"/>
      <c r="W3421" s="176"/>
      <c r="X3421" s="175"/>
      <c r="Y3421" s="175"/>
      <c r="Z3421" s="175"/>
      <c r="AA3421" s="175"/>
      <c r="AC3421" s="175"/>
      <c r="AL3421" s="106"/>
      <c r="AM3421" s="104"/>
      <c r="AN3421" s="104"/>
      <c r="AO3421" s="104"/>
      <c r="AP3421" s="104"/>
      <c r="AQ3421" s="104"/>
      <c r="AR3421" s="104"/>
      <c r="AS3421" s="104"/>
      <c r="AT3421" s="104"/>
      <c r="AU3421" s="104"/>
      <c r="AV3421" s="104"/>
    </row>
    <row r="3422" spans="3:48" x14ac:dyDescent="0.35">
      <c r="C3422" s="176"/>
      <c r="D3422" s="176"/>
      <c r="E3422" s="176"/>
      <c r="F3422" s="176"/>
      <c r="G3422" s="175"/>
      <c r="H3422" s="175"/>
      <c r="I3422" s="175"/>
      <c r="J3422" s="175"/>
      <c r="L3422" s="175"/>
      <c r="T3422" s="176"/>
      <c r="U3422" s="176"/>
      <c r="V3422" s="176"/>
      <c r="W3422" s="176"/>
      <c r="X3422" s="175"/>
      <c r="Y3422" s="175"/>
      <c r="Z3422" s="175"/>
      <c r="AA3422" s="175"/>
      <c r="AC3422" s="175"/>
      <c r="AL3422" s="106"/>
      <c r="AM3422" s="104"/>
      <c r="AN3422" s="104"/>
      <c r="AO3422" s="104"/>
      <c r="AP3422" s="104"/>
      <c r="AQ3422" s="104"/>
      <c r="AR3422" s="104"/>
      <c r="AS3422" s="104"/>
      <c r="AT3422" s="104"/>
      <c r="AU3422" s="104"/>
      <c r="AV3422" s="104"/>
    </row>
    <row r="3423" spans="3:48" x14ac:dyDescent="0.35">
      <c r="C3423" s="176"/>
      <c r="D3423" s="176"/>
      <c r="E3423" s="176"/>
      <c r="F3423" s="176"/>
      <c r="G3423" s="175"/>
      <c r="H3423" s="175"/>
      <c r="I3423" s="175"/>
      <c r="J3423" s="175"/>
      <c r="L3423" s="175"/>
      <c r="T3423" s="176"/>
      <c r="U3423" s="176"/>
      <c r="V3423" s="176"/>
      <c r="W3423" s="176"/>
      <c r="X3423" s="175"/>
      <c r="Y3423" s="175"/>
      <c r="Z3423" s="175"/>
      <c r="AA3423" s="175"/>
      <c r="AC3423" s="175"/>
      <c r="AL3423" s="106"/>
      <c r="AM3423" s="104"/>
      <c r="AN3423" s="104"/>
      <c r="AO3423" s="104"/>
      <c r="AP3423" s="104"/>
      <c r="AQ3423" s="104"/>
      <c r="AR3423" s="104"/>
      <c r="AS3423" s="104"/>
      <c r="AT3423" s="104"/>
      <c r="AU3423" s="104"/>
      <c r="AV3423" s="104"/>
    </row>
    <row r="3424" spans="3:48" x14ac:dyDescent="0.35">
      <c r="C3424" s="176"/>
      <c r="D3424" s="176"/>
      <c r="E3424" s="176"/>
      <c r="F3424" s="176"/>
      <c r="G3424" s="175"/>
      <c r="H3424" s="175"/>
      <c r="I3424" s="175"/>
      <c r="J3424" s="175"/>
      <c r="L3424" s="175"/>
      <c r="T3424" s="176"/>
      <c r="U3424" s="176"/>
      <c r="V3424" s="176"/>
      <c r="W3424" s="176"/>
      <c r="X3424" s="175"/>
      <c r="Y3424" s="175"/>
      <c r="Z3424" s="175"/>
      <c r="AA3424" s="175"/>
      <c r="AC3424" s="175"/>
      <c r="AL3424" s="106"/>
      <c r="AM3424" s="104"/>
      <c r="AN3424" s="104"/>
      <c r="AO3424" s="104"/>
      <c r="AP3424" s="104"/>
      <c r="AQ3424" s="104"/>
      <c r="AR3424" s="104"/>
      <c r="AS3424" s="104"/>
      <c r="AT3424" s="104"/>
      <c r="AU3424" s="104"/>
      <c r="AV3424" s="104"/>
    </row>
    <row r="3425" spans="3:48" x14ac:dyDescent="0.35">
      <c r="C3425" s="176"/>
      <c r="D3425" s="176"/>
      <c r="E3425" s="176"/>
      <c r="F3425" s="176"/>
      <c r="G3425" s="175"/>
      <c r="H3425" s="175"/>
      <c r="I3425" s="175"/>
      <c r="J3425" s="175"/>
      <c r="L3425" s="175"/>
      <c r="T3425" s="176"/>
      <c r="U3425" s="176"/>
      <c r="V3425" s="176"/>
      <c r="W3425" s="176"/>
      <c r="X3425" s="175"/>
      <c r="Y3425" s="175"/>
      <c r="Z3425" s="175"/>
      <c r="AA3425" s="175"/>
      <c r="AC3425" s="175"/>
      <c r="AL3425" s="106"/>
      <c r="AM3425" s="104"/>
      <c r="AN3425" s="104"/>
      <c r="AO3425" s="104"/>
      <c r="AP3425" s="104"/>
      <c r="AQ3425" s="104"/>
      <c r="AR3425" s="104"/>
      <c r="AS3425" s="104"/>
      <c r="AT3425" s="104"/>
      <c r="AU3425" s="104"/>
      <c r="AV3425" s="104"/>
    </row>
    <row r="3426" spans="3:48" x14ac:dyDescent="0.35">
      <c r="C3426" s="176"/>
      <c r="D3426" s="176"/>
      <c r="E3426" s="176"/>
      <c r="F3426" s="176"/>
      <c r="G3426" s="175"/>
      <c r="H3426" s="175"/>
      <c r="I3426" s="175"/>
      <c r="J3426" s="175"/>
      <c r="L3426" s="175"/>
      <c r="T3426" s="176"/>
      <c r="U3426" s="176"/>
      <c r="V3426" s="176"/>
      <c r="W3426" s="176"/>
      <c r="X3426" s="175"/>
      <c r="Y3426" s="175"/>
      <c r="Z3426" s="175"/>
      <c r="AA3426" s="175"/>
      <c r="AC3426" s="175"/>
      <c r="AL3426" s="106"/>
      <c r="AM3426" s="104"/>
      <c r="AN3426" s="104"/>
      <c r="AO3426" s="104"/>
      <c r="AP3426" s="104"/>
      <c r="AQ3426" s="104"/>
      <c r="AR3426" s="104"/>
      <c r="AS3426" s="104"/>
      <c r="AT3426" s="104"/>
      <c r="AU3426" s="104"/>
      <c r="AV3426" s="104"/>
    </row>
    <row r="3427" spans="3:48" x14ac:dyDescent="0.35">
      <c r="C3427" s="176"/>
      <c r="D3427" s="176"/>
      <c r="E3427" s="176"/>
      <c r="F3427" s="176"/>
      <c r="G3427" s="175"/>
      <c r="H3427" s="175"/>
      <c r="I3427" s="175"/>
      <c r="J3427" s="175"/>
      <c r="L3427" s="175"/>
      <c r="T3427" s="176"/>
      <c r="U3427" s="176"/>
      <c r="V3427" s="176"/>
      <c r="W3427" s="176"/>
      <c r="X3427" s="175"/>
      <c r="Y3427" s="175"/>
      <c r="Z3427" s="175"/>
      <c r="AA3427" s="175"/>
      <c r="AC3427" s="175"/>
      <c r="AL3427" s="106"/>
      <c r="AM3427" s="104"/>
      <c r="AN3427" s="104"/>
      <c r="AO3427" s="104"/>
      <c r="AP3427" s="104"/>
      <c r="AQ3427" s="104"/>
      <c r="AR3427" s="104"/>
      <c r="AS3427" s="104"/>
      <c r="AT3427" s="104"/>
      <c r="AU3427" s="104"/>
      <c r="AV3427" s="104"/>
    </row>
    <row r="3428" spans="3:48" x14ac:dyDescent="0.35">
      <c r="C3428" s="176"/>
      <c r="D3428" s="176"/>
      <c r="E3428" s="176"/>
      <c r="F3428" s="176"/>
      <c r="G3428" s="175"/>
      <c r="H3428" s="175"/>
      <c r="I3428" s="175"/>
      <c r="J3428" s="175"/>
      <c r="L3428" s="175"/>
      <c r="T3428" s="176"/>
      <c r="U3428" s="176"/>
      <c r="V3428" s="176"/>
      <c r="W3428" s="176"/>
      <c r="X3428" s="175"/>
      <c r="Y3428" s="175"/>
      <c r="Z3428" s="175"/>
      <c r="AA3428" s="175"/>
      <c r="AC3428" s="175"/>
      <c r="AL3428" s="106"/>
      <c r="AM3428" s="104"/>
      <c r="AN3428" s="104"/>
      <c r="AO3428" s="104"/>
      <c r="AP3428" s="104"/>
      <c r="AQ3428" s="104"/>
      <c r="AR3428" s="104"/>
      <c r="AS3428" s="104"/>
      <c r="AT3428" s="104"/>
      <c r="AU3428" s="104"/>
      <c r="AV3428" s="104"/>
    </row>
    <row r="3429" spans="3:48" x14ac:dyDescent="0.35">
      <c r="C3429" s="176"/>
      <c r="D3429" s="176"/>
      <c r="E3429" s="176"/>
      <c r="F3429" s="176"/>
      <c r="G3429" s="175"/>
      <c r="H3429" s="175"/>
      <c r="I3429" s="175"/>
      <c r="J3429" s="175"/>
      <c r="L3429" s="175"/>
      <c r="T3429" s="176"/>
      <c r="U3429" s="176"/>
      <c r="V3429" s="176"/>
      <c r="W3429" s="176"/>
      <c r="X3429" s="175"/>
      <c r="Y3429" s="175"/>
      <c r="Z3429" s="175"/>
      <c r="AA3429" s="175"/>
      <c r="AC3429" s="175"/>
      <c r="AL3429" s="106"/>
      <c r="AM3429" s="104"/>
      <c r="AN3429" s="104"/>
      <c r="AO3429" s="104"/>
      <c r="AP3429" s="104"/>
      <c r="AQ3429" s="104"/>
      <c r="AR3429" s="104"/>
      <c r="AS3429" s="104"/>
      <c r="AT3429" s="104"/>
      <c r="AU3429" s="104"/>
      <c r="AV3429" s="104"/>
    </row>
    <row r="3430" spans="3:48" x14ac:dyDescent="0.35">
      <c r="C3430" s="176"/>
      <c r="D3430" s="176"/>
      <c r="E3430" s="176"/>
      <c r="F3430" s="176"/>
      <c r="G3430" s="175"/>
      <c r="H3430" s="175"/>
      <c r="I3430" s="175"/>
      <c r="J3430" s="175"/>
      <c r="L3430" s="175"/>
      <c r="T3430" s="176"/>
      <c r="U3430" s="176"/>
      <c r="V3430" s="176"/>
      <c r="W3430" s="176"/>
      <c r="X3430" s="175"/>
      <c r="Y3430" s="175"/>
      <c r="Z3430" s="175"/>
      <c r="AA3430" s="175"/>
      <c r="AC3430" s="175"/>
      <c r="AL3430" s="106"/>
      <c r="AM3430" s="104"/>
      <c r="AN3430" s="104"/>
      <c r="AO3430" s="104"/>
      <c r="AP3430" s="104"/>
      <c r="AQ3430" s="104"/>
      <c r="AR3430" s="104"/>
      <c r="AS3430" s="104"/>
      <c r="AT3430" s="104"/>
      <c r="AU3430" s="104"/>
      <c r="AV3430" s="104"/>
    </row>
    <row r="3431" spans="3:48" x14ac:dyDescent="0.35">
      <c r="C3431" s="176"/>
      <c r="D3431" s="176"/>
      <c r="E3431" s="176"/>
      <c r="F3431" s="176"/>
      <c r="G3431" s="175"/>
      <c r="H3431" s="175"/>
      <c r="I3431" s="175"/>
      <c r="J3431" s="175"/>
      <c r="L3431" s="175"/>
      <c r="T3431" s="176"/>
      <c r="U3431" s="176"/>
      <c r="V3431" s="176"/>
      <c r="W3431" s="176"/>
      <c r="X3431" s="175"/>
      <c r="Y3431" s="175"/>
      <c r="Z3431" s="175"/>
      <c r="AA3431" s="175"/>
      <c r="AC3431" s="175"/>
      <c r="AL3431" s="106"/>
      <c r="AM3431" s="104"/>
      <c r="AN3431" s="104"/>
      <c r="AO3431" s="104"/>
      <c r="AP3431" s="104"/>
      <c r="AQ3431" s="104"/>
      <c r="AR3431" s="104"/>
      <c r="AS3431" s="104"/>
      <c r="AT3431" s="104"/>
      <c r="AU3431" s="104"/>
      <c r="AV3431" s="104"/>
    </row>
    <row r="3432" spans="3:48" x14ac:dyDescent="0.35">
      <c r="C3432" s="176"/>
      <c r="D3432" s="176"/>
      <c r="E3432" s="176"/>
      <c r="F3432" s="176"/>
      <c r="G3432" s="175"/>
      <c r="H3432" s="175"/>
      <c r="I3432" s="175"/>
      <c r="J3432" s="175"/>
      <c r="L3432" s="175"/>
      <c r="T3432" s="176"/>
      <c r="U3432" s="176"/>
      <c r="V3432" s="176"/>
      <c r="W3432" s="176"/>
      <c r="X3432" s="175"/>
      <c r="Y3432" s="175"/>
      <c r="Z3432" s="175"/>
      <c r="AA3432" s="175"/>
      <c r="AC3432" s="175"/>
      <c r="AL3432" s="106"/>
      <c r="AM3432" s="104"/>
      <c r="AN3432" s="104"/>
      <c r="AO3432" s="104"/>
      <c r="AP3432" s="104"/>
      <c r="AQ3432" s="104"/>
      <c r="AR3432" s="104"/>
      <c r="AS3432" s="104"/>
      <c r="AT3432" s="104"/>
      <c r="AU3432" s="104"/>
      <c r="AV3432" s="104"/>
    </row>
    <row r="3433" spans="3:48" x14ac:dyDescent="0.35">
      <c r="C3433" s="176"/>
      <c r="D3433" s="176"/>
      <c r="E3433" s="176"/>
      <c r="F3433" s="176"/>
      <c r="G3433" s="175"/>
      <c r="H3433" s="175"/>
      <c r="I3433" s="175"/>
      <c r="J3433" s="175"/>
      <c r="L3433" s="175"/>
      <c r="T3433" s="176"/>
      <c r="U3433" s="176"/>
      <c r="V3433" s="176"/>
      <c r="W3433" s="176"/>
      <c r="X3433" s="175"/>
      <c r="Y3433" s="175"/>
      <c r="Z3433" s="175"/>
      <c r="AA3433" s="175"/>
      <c r="AC3433" s="175"/>
      <c r="AL3433" s="106"/>
      <c r="AM3433" s="104"/>
      <c r="AN3433" s="104"/>
      <c r="AO3433" s="104"/>
      <c r="AP3433" s="104"/>
      <c r="AQ3433" s="104"/>
      <c r="AR3433" s="104"/>
      <c r="AS3433" s="104"/>
      <c r="AT3433" s="104"/>
      <c r="AU3433" s="104"/>
      <c r="AV3433" s="104"/>
    </row>
    <row r="3434" spans="3:48" x14ac:dyDescent="0.35">
      <c r="C3434" s="176"/>
      <c r="D3434" s="176"/>
      <c r="E3434" s="176"/>
      <c r="F3434" s="176"/>
      <c r="G3434" s="175"/>
      <c r="H3434" s="175"/>
      <c r="I3434" s="175"/>
      <c r="J3434" s="175"/>
      <c r="L3434" s="175"/>
      <c r="T3434" s="176"/>
      <c r="U3434" s="176"/>
      <c r="V3434" s="176"/>
      <c r="W3434" s="176"/>
      <c r="X3434" s="175"/>
      <c r="Y3434" s="175"/>
      <c r="Z3434" s="175"/>
      <c r="AA3434" s="175"/>
      <c r="AC3434" s="175"/>
      <c r="AL3434" s="106"/>
      <c r="AM3434" s="104"/>
      <c r="AN3434" s="104"/>
      <c r="AO3434" s="104"/>
      <c r="AP3434" s="104"/>
      <c r="AQ3434" s="104"/>
      <c r="AR3434" s="104"/>
      <c r="AS3434" s="104"/>
      <c r="AT3434" s="104"/>
      <c r="AU3434" s="104"/>
      <c r="AV3434" s="104"/>
    </row>
    <row r="3435" spans="3:48" x14ac:dyDescent="0.35">
      <c r="C3435" s="176"/>
      <c r="D3435" s="176"/>
      <c r="E3435" s="176"/>
      <c r="F3435" s="176"/>
      <c r="G3435" s="175"/>
      <c r="H3435" s="175"/>
      <c r="I3435" s="175"/>
      <c r="J3435" s="175"/>
      <c r="L3435" s="175"/>
      <c r="T3435" s="176"/>
      <c r="U3435" s="176"/>
      <c r="V3435" s="176"/>
      <c r="W3435" s="176"/>
      <c r="X3435" s="175"/>
      <c r="Y3435" s="175"/>
      <c r="Z3435" s="175"/>
      <c r="AA3435" s="175"/>
      <c r="AC3435" s="175"/>
      <c r="AL3435" s="106"/>
      <c r="AM3435" s="104"/>
      <c r="AN3435" s="104"/>
      <c r="AO3435" s="104"/>
      <c r="AP3435" s="104"/>
      <c r="AQ3435" s="104"/>
      <c r="AR3435" s="104"/>
      <c r="AS3435" s="104"/>
      <c r="AT3435" s="104"/>
      <c r="AU3435" s="104"/>
      <c r="AV3435" s="104"/>
    </row>
    <row r="3436" spans="3:48" x14ac:dyDescent="0.35">
      <c r="C3436" s="176"/>
      <c r="D3436" s="176"/>
      <c r="E3436" s="176"/>
      <c r="F3436" s="176"/>
      <c r="G3436" s="175"/>
      <c r="H3436" s="175"/>
      <c r="I3436" s="175"/>
      <c r="J3436" s="175"/>
      <c r="L3436" s="175"/>
      <c r="T3436" s="176"/>
      <c r="U3436" s="176"/>
      <c r="V3436" s="176"/>
      <c r="W3436" s="176"/>
      <c r="X3436" s="175"/>
      <c r="Y3436" s="175"/>
      <c r="Z3436" s="175"/>
      <c r="AA3436" s="175"/>
      <c r="AC3436" s="175"/>
      <c r="AL3436" s="106"/>
      <c r="AM3436" s="104"/>
      <c r="AN3436" s="104"/>
      <c r="AO3436" s="104"/>
      <c r="AP3436" s="104"/>
      <c r="AQ3436" s="104"/>
      <c r="AR3436" s="104"/>
      <c r="AS3436" s="104"/>
      <c r="AT3436" s="104"/>
      <c r="AU3436" s="104"/>
      <c r="AV3436" s="104"/>
    </row>
    <row r="3437" spans="3:48" x14ac:dyDescent="0.35">
      <c r="C3437" s="176"/>
      <c r="D3437" s="176"/>
      <c r="E3437" s="176"/>
      <c r="F3437" s="176"/>
      <c r="G3437" s="175"/>
      <c r="H3437" s="175"/>
      <c r="I3437" s="175"/>
      <c r="J3437" s="175"/>
      <c r="L3437" s="175"/>
      <c r="T3437" s="176"/>
      <c r="U3437" s="176"/>
      <c r="V3437" s="176"/>
      <c r="W3437" s="176"/>
      <c r="X3437" s="175"/>
      <c r="Y3437" s="175"/>
      <c r="Z3437" s="175"/>
      <c r="AA3437" s="175"/>
      <c r="AC3437" s="175"/>
      <c r="AL3437" s="106"/>
      <c r="AM3437" s="104"/>
      <c r="AN3437" s="104"/>
      <c r="AO3437" s="104"/>
      <c r="AP3437" s="104"/>
      <c r="AQ3437" s="104"/>
      <c r="AR3437" s="104"/>
      <c r="AS3437" s="104"/>
      <c r="AT3437" s="104"/>
      <c r="AU3437" s="104"/>
      <c r="AV3437" s="104"/>
    </row>
    <row r="3438" spans="3:48" x14ac:dyDescent="0.35">
      <c r="C3438" s="176"/>
      <c r="D3438" s="176"/>
      <c r="E3438" s="176"/>
      <c r="F3438" s="176"/>
      <c r="G3438" s="175"/>
      <c r="H3438" s="175"/>
      <c r="I3438" s="175"/>
      <c r="J3438" s="175"/>
      <c r="L3438" s="175"/>
      <c r="T3438" s="176"/>
      <c r="U3438" s="176"/>
      <c r="V3438" s="176"/>
      <c r="W3438" s="176"/>
      <c r="X3438" s="175"/>
      <c r="Y3438" s="175"/>
      <c r="Z3438" s="175"/>
      <c r="AA3438" s="175"/>
      <c r="AC3438" s="175"/>
      <c r="AL3438" s="106"/>
      <c r="AM3438" s="104"/>
      <c r="AN3438" s="104"/>
      <c r="AO3438" s="104"/>
      <c r="AP3438" s="104"/>
      <c r="AQ3438" s="104"/>
      <c r="AR3438" s="104"/>
      <c r="AS3438" s="104"/>
      <c r="AT3438" s="104"/>
      <c r="AU3438" s="104"/>
      <c r="AV3438" s="104"/>
    </row>
    <row r="3439" spans="3:48" x14ac:dyDescent="0.35">
      <c r="C3439" s="176"/>
      <c r="D3439" s="176"/>
      <c r="E3439" s="176"/>
      <c r="F3439" s="176"/>
      <c r="G3439" s="175"/>
      <c r="H3439" s="175"/>
      <c r="I3439" s="175"/>
      <c r="J3439" s="175"/>
      <c r="L3439" s="175"/>
      <c r="T3439" s="176"/>
      <c r="U3439" s="176"/>
      <c r="V3439" s="176"/>
      <c r="W3439" s="176"/>
      <c r="X3439" s="175"/>
      <c r="Y3439" s="175"/>
      <c r="Z3439" s="175"/>
      <c r="AA3439" s="175"/>
      <c r="AC3439" s="175"/>
      <c r="AL3439" s="106"/>
      <c r="AM3439" s="104"/>
      <c r="AN3439" s="104"/>
      <c r="AO3439" s="104"/>
      <c r="AP3439" s="104"/>
      <c r="AQ3439" s="104"/>
      <c r="AR3439" s="104"/>
      <c r="AS3439" s="104"/>
      <c r="AT3439" s="104"/>
      <c r="AU3439" s="104"/>
      <c r="AV3439" s="104"/>
    </row>
    <row r="3440" spans="3:48" x14ac:dyDescent="0.35">
      <c r="C3440" s="176"/>
      <c r="D3440" s="176"/>
      <c r="E3440" s="176"/>
      <c r="F3440" s="176"/>
      <c r="G3440" s="175"/>
      <c r="H3440" s="175"/>
      <c r="I3440" s="175"/>
      <c r="J3440" s="175"/>
      <c r="L3440" s="175"/>
      <c r="T3440" s="176"/>
      <c r="U3440" s="176"/>
      <c r="V3440" s="176"/>
      <c r="W3440" s="176"/>
      <c r="X3440" s="175"/>
      <c r="Y3440" s="175"/>
      <c r="Z3440" s="175"/>
      <c r="AA3440" s="175"/>
      <c r="AC3440" s="175"/>
      <c r="AL3440" s="106"/>
      <c r="AM3440" s="104"/>
      <c r="AN3440" s="104"/>
      <c r="AO3440" s="104"/>
      <c r="AP3440" s="104"/>
      <c r="AQ3440" s="104"/>
      <c r="AR3440" s="104"/>
      <c r="AS3440" s="104"/>
      <c r="AT3440" s="104"/>
      <c r="AU3440" s="104"/>
      <c r="AV3440" s="104"/>
    </row>
    <row r="3441" spans="3:48" x14ac:dyDescent="0.35">
      <c r="C3441" s="176"/>
      <c r="D3441" s="176"/>
      <c r="E3441" s="176"/>
      <c r="F3441" s="176"/>
      <c r="G3441" s="175"/>
      <c r="H3441" s="175"/>
      <c r="I3441" s="175"/>
      <c r="J3441" s="175"/>
      <c r="L3441" s="175"/>
      <c r="T3441" s="176"/>
      <c r="U3441" s="176"/>
      <c r="V3441" s="176"/>
      <c r="W3441" s="176"/>
      <c r="X3441" s="175"/>
      <c r="Y3441" s="175"/>
      <c r="Z3441" s="175"/>
      <c r="AA3441" s="175"/>
      <c r="AC3441" s="175"/>
      <c r="AL3441" s="106"/>
      <c r="AM3441" s="104"/>
      <c r="AN3441" s="104"/>
      <c r="AO3441" s="104"/>
      <c r="AP3441" s="104"/>
      <c r="AQ3441" s="104"/>
      <c r="AR3441" s="104"/>
      <c r="AS3441" s="104"/>
      <c r="AT3441" s="104"/>
      <c r="AU3441" s="104"/>
      <c r="AV3441" s="104"/>
    </row>
    <row r="3442" spans="3:48" x14ac:dyDescent="0.35">
      <c r="C3442" s="176"/>
      <c r="D3442" s="176"/>
      <c r="E3442" s="176"/>
      <c r="F3442" s="176"/>
      <c r="G3442" s="175"/>
      <c r="H3442" s="175"/>
      <c r="I3442" s="175"/>
      <c r="J3442" s="175"/>
      <c r="L3442" s="175"/>
      <c r="T3442" s="176"/>
      <c r="U3442" s="176"/>
      <c r="V3442" s="176"/>
      <c r="W3442" s="176"/>
      <c r="X3442" s="175"/>
      <c r="Y3442" s="175"/>
      <c r="Z3442" s="175"/>
      <c r="AA3442" s="175"/>
      <c r="AC3442" s="175"/>
      <c r="AL3442" s="106"/>
      <c r="AM3442" s="104"/>
      <c r="AN3442" s="104"/>
      <c r="AO3442" s="104"/>
      <c r="AP3442" s="104"/>
      <c r="AQ3442" s="104"/>
      <c r="AR3442" s="104"/>
      <c r="AS3442" s="104"/>
      <c r="AT3442" s="104"/>
      <c r="AU3442" s="104"/>
      <c r="AV3442" s="104"/>
    </row>
    <row r="3443" spans="3:48" x14ac:dyDescent="0.35">
      <c r="C3443" s="176"/>
      <c r="D3443" s="176"/>
      <c r="E3443" s="176"/>
      <c r="F3443" s="176"/>
      <c r="G3443" s="175"/>
      <c r="H3443" s="175"/>
      <c r="I3443" s="175"/>
      <c r="J3443" s="175"/>
      <c r="L3443" s="175"/>
      <c r="T3443" s="176"/>
      <c r="U3443" s="176"/>
      <c r="V3443" s="176"/>
      <c r="W3443" s="176"/>
      <c r="X3443" s="175"/>
      <c r="Y3443" s="175"/>
      <c r="Z3443" s="175"/>
      <c r="AA3443" s="175"/>
      <c r="AC3443" s="175"/>
      <c r="AL3443" s="106"/>
      <c r="AM3443" s="104"/>
      <c r="AN3443" s="104"/>
      <c r="AO3443" s="104"/>
      <c r="AP3443" s="104"/>
      <c r="AQ3443" s="104"/>
      <c r="AR3443" s="104"/>
      <c r="AS3443" s="104"/>
      <c r="AT3443" s="104"/>
      <c r="AU3443" s="104"/>
      <c r="AV3443" s="104"/>
    </row>
    <row r="3444" spans="3:48" x14ac:dyDescent="0.35">
      <c r="C3444" s="176"/>
      <c r="D3444" s="176"/>
      <c r="E3444" s="176"/>
      <c r="F3444" s="176"/>
      <c r="G3444" s="175"/>
      <c r="H3444" s="175"/>
      <c r="I3444" s="175"/>
      <c r="J3444" s="175"/>
      <c r="L3444" s="175"/>
      <c r="T3444" s="176"/>
      <c r="U3444" s="176"/>
      <c r="V3444" s="176"/>
      <c r="W3444" s="176"/>
      <c r="X3444" s="175"/>
      <c r="Y3444" s="175"/>
      <c r="Z3444" s="175"/>
      <c r="AA3444" s="175"/>
      <c r="AC3444" s="175"/>
      <c r="AL3444" s="106"/>
      <c r="AM3444" s="104"/>
      <c r="AN3444" s="104"/>
      <c r="AO3444" s="104"/>
      <c r="AP3444" s="104"/>
      <c r="AQ3444" s="104"/>
      <c r="AR3444" s="104"/>
      <c r="AS3444" s="104"/>
      <c r="AT3444" s="104"/>
      <c r="AU3444" s="104"/>
      <c r="AV3444" s="104"/>
    </row>
    <row r="3445" spans="3:48" x14ac:dyDescent="0.35">
      <c r="C3445" s="176"/>
      <c r="D3445" s="176"/>
      <c r="E3445" s="176"/>
      <c r="F3445" s="176"/>
      <c r="G3445" s="175"/>
      <c r="H3445" s="175"/>
      <c r="I3445" s="175"/>
      <c r="J3445" s="175"/>
      <c r="L3445" s="175"/>
      <c r="T3445" s="176"/>
      <c r="U3445" s="176"/>
      <c r="V3445" s="176"/>
      <c r="W3445" s="176"/>
      <c r="X3445" s="175"/>
      <c r="Y3445" s="175"/>
      <c r="Z3445" s="175"/>
      <c r="AA3445" s="175"/>
      <c r="AC3445" s="175"/>
      <c r="AL3445" s="106"/>
      <c r="AM3445" s="104"/>
      <c r="AN3445" s="104"/>
      <c r="AO3445" s="104"/>
      <c r="AP3445" s="104"/>
      <c r="AQ3445" s="104"/>
      <c r="AR3445" s="104"/>
      <c r="AS3445" s="104"/>
      <c r="AT3445" s="104"/>
      <c r="AU3445" s="104"/>
      <c r="AV3445" s="104"/>
    </row>
    <row r="3446" spans="3:48" x14ac:dyDescent="0.35">
      <c r="C3446" s="176"/>
      <c r="D3446" s="176"/>
      <c r="E3446" s="176"/>
      <c r="F3446" s="176"/>
      <c r="G3446" s="175"/>
      <c r="H3446" s="175"/>
      <c r="I3446" s="175"/>
      <c r="J3446" s="175"/>
      <c r="L3446" s="175"/>
      <c r="T3446" s="176"/>
      <c r="U3446" s="176"/>
      <c r="V3446" s="176"/>
      <c r="W3446" s="176"/>
      <c r="X3446" s="175"/>
      <c r="Y3446" s="175"/>
      <c r="Z3446" s="175"/>
      <c r="AA3446" s="175"/>
      <c r="AC3446" s="175"/>
      <c r="AL3446" s="106"/>
      <c r="AM3446" s="104"/>
      <c r="AN3446" s="104"/>
      <c r="AO3446" s="104"/>
      <c r="AP3446" s="104"/>
      <c r="AQ3446" s="104"/>
      <c r="AR3446" s="104"/>
      <c r="AS3446" s="104"/>
      <c r="AT3446" s="104"/>
      <c r="AU3446" s="104"/>
      <c r="AV3446" s="104"/>
    </row>
    <row r="3447" spans="3:48" x14ac:dyDescent="0.35">
      <c r="C3447" s="176"/>
      <c r="D3447" s="176"/>
      <c r="E3447" s="176"/>
      <c r="F3447" s="176"/>
      <c r="G3447" s="175"/>
      <c r="H3447" s="175"/>
      <c r="I3447" s="175"/>
      <c r="J3447" s="175"/>
      <c r="L3447" s="175"/>
      <c r="T3447" s="176"/>
      <c r="U3447" s="176"/>
      <c r="V3447" s="176"/>
      <c r="W3447" s="176"/>
      <c r="X3447" s="175"/>
      <c r="Y3447" s="175"/>
      <c r="Z3447" s="175"/>
      <c r="AA3447" s="175"/>
      <c r="AC3447" s="175"/>
      <c r="AL3447" s="106"/>
      <c r="AM3447" s="104"/>
      <c r="AN3447" s="104"/>
      <c r="AO3447" s="104"/>
      <c r="AP3447" s="104"/>
      <c r="AQ3447" s="104"/>
      <c r="AR3447" s="104"/>
      <c r="AS3447" s="104"/>
      <c r="AT3447" s="104"/>
      <c r="AU3447" s="104"/>
      <c r="AV3447" s="104"/>
    </row>
    <row r="3448" spans="3:48" x14ac:dyDescent="0.35">
      <c r="C3448" s="176"/>
      <c r="D3448" s="176"/>
      <c r="E3448" s="176"/>
      <c r="F3448" s="176"/>
      <c r="G3448" s="175"/>
      <c r="H3448" s="175"/>
      <c r="I3448" s="175"/>
      <c r="J3448" s="175"/>
      <c r="L3448" s="175"/>
      <c r="T3448" s="176"/>
      <c r="U3448" s="176"/>
      <c r="V3448" s="176"/>
      <c r="W3448" s="176"/>
      <c r="X3448" s="175"/>
      <c r="Y3448" s="175"/>
      <c r="Z3448" s="175"/>
      <c r="AA3448" s="175"/>
      <c r="AC3448" s="175"/>
      <c r="AL3448" s="106"/>
      <c r="AM3448" s="104"/>
      <c r="AN3448" s="104"/>
      <c r="AO3448" s="104"/>
      <c r="AP3448" s="104"/>
      <c r="AQ3448" s="104"/>
      <c r="AR3448" s="104"/>
      <c r="AS3448" s="104"/>
      <c r="AT3448" s="104"/>
      <c r="AU3448" s="104"/>
      <c r="AV3448" s="104"/>
    </row>
    <row r="3449" spans="3:48" x14ac:dyDescent="0.35">
      <c r="C3449" s="176"/>
      <c r="D3449" s="176"/>
      <c r="E3449" s="176"/>
      <c r="F3449" s="176"/>
      <c r="G3449" s="175"/>
      <c r="H3449" s="175"/>
      <c r="I3449" s="175"/>
      <c r="J3449" s="175"/>
      <c r="L3449" s="175"/>
      <c r="T3449" s="176"/>
      <c r="U3449" s="176"/>
      <c r="V3449" s="176"/>
      <c r="W3449" s="176"/>
      <c r="X3449" s="175"/>
      <c r="Y3449" s="175"/>
      <c r="Z3449" s="175"/>
      <c r="AA3449" s="175"/>
      <c r="AC3449" s="175"/>
      <c r="AL3449" s="106"/>
      <c r="AM3449" s="104"/>
      <c r="AN3449" s="104"/>
      <c r="AO3449" s="104"/>
      <c r="AP3449" s="104"/>
      <c r="AQ3449" s="104"/>
      <c r="AR3449" s="104"/>
      <c r="AS3449" s="104"/>
      <c r="AT3449" s="104"/>
      <c r="AU3449" s="104"/>
      <c r="AV3449" s="104"/>
    </row>
    <row r="3450" spans="3:48" x14ac:dyDescent="0.35">
      <c r="C3450" s="176"/>
      <c r="D3450" s="176"/>
      <c r="E3450" s="176"/>
      <c r="F3450" s="176"/>
      <c r="G3450" s="175"/>
      <c r="H3450" s="175"/>
      <c r="I3450" s="175"/>
      <c r="J3450" s="175"/>
      <c r="L3450" s="175"/>
      <c r="T3450" s="176"/>
      <c r="U3450" s="176"/>
      <c r="V3450" s="176"/>
      <c r="W3450" s="176"/>
      <c r="X3450" s="175"/>
      <c r="Y3450" s="175"/>
      <c r="Z3450" s="175"/>
      <c r="AA3450" s="175"/>
      <c r="AC3450" s="175"/>
      <c r="AL3450" s="106"/>
      <c r="AM3450" s="104"/>
      <c r="AN3450" s="104"/>
      <c r="AO3450" s="104"/>
      <c r="AP3450" s="104"/>
      <c r="AQ3450" s="104"/>
      <c r="AR3450" s="104"/>
      <c r="AS3450" s="104"/>
      <c r="AT3450" s="104"/>
      <c r="AU3450" s="104"/>
      <c r="AV3450" s="104"/>
    </row>
    <row r="3451" spans="3:48" x14ac:dyDescent="0.35">
      <c r="C3451" s="176"/>
      <c r="D3451" s="176"/>
      <c r="E3451" s="176"/>
      <c r="F3451" s="176"/>
      <c r="G3451" s="175"/>
      <c r="H3451" s="175"/>
      <c r="I3451" s="175"/>
      <c r="J3451" s="175"/>
      <c r="L3451" s="175"/>
      <c r="T3451" s="176"/>
      <c r="U3451" s="176"/>
      <c r="V3451" s="176"/>
      <c r="W3451" s="176"/>
      <c r="X3451" s="175"/>
      <c r="Y3451" s="175"/>
      <c r="Z3451" s="175"/>
      <c r="AA3451" s="175"/>
      <c r="AC3451" s="175"/>
      <c r="AL3451" s="106"/>
      <c r="AM3451" s="104"/>
      <c r="AN3451" s="104"/>
      <c r="AO3451" s="104"/>
      <c r="AP3451" s="104"/>
      <c r="AQ3451" s="104"/>
      <c r="AR3451" s="104"/>
      <c r="AS3451" s="104"/>
      <c r="AT3451" s="104"/>
      <c r="AU3451" s="104"/>
      <c r="AV3451" s="104"/>
    </row>
    <row r="3452" spans="3:48" x14ac:dyDescent="0.35">
      <c r="C3452" s="176"/>
      <c r="D3452" s="176"/>
      <c r="E3452" s="176"/>
      <c r="F3452" s="176"/>
      <c r="G3452" s="175"/>
      <c r="H3452" s="175"/>
      <c r="I3452" s="175"/>
      <c r="J3452" s="175"/>
      <c r="L3452" s="175"/>
      <c r="T3452" s="176"/>
      <c r="U3452" s="176"/>
      <c r="V3452" s="176"/>
      <c r="W3452" s="176"/>
      <c r="X3452" s="175"/>
      <c r="Y3452" s="175"/>
      <c r="Z3452" s="175"/>
      <c r="AA3452" s="175"/>
      <c r="AC3452" s="175"/>
      <c r="AL3452" s="106"/>
      <c r="AM3452" s="104"/>
      <c r="AN3452" s="104"/>
      <c r="AO3452" s="104"/>
      <c r="AP3452" s="104"/>
      <c r="AQ3452" s="104"/>
      <c r="AR3452" s="104"/>
      <c r="AS3452" s="104"/>
      <c r="AT3452" s="104"/>
      <c r="AU3452" s="104"/>
      <c r="AV3452" s="104"/>
    </row>
    <row r="3453" spans="3:48" x14ac:dyDescent="0.35">
      <c r="C3453" s="176"/>
      <c r="D3453" s="176"/>
      <c r="E3453" s="176"/>
      <c r="F3453" s="176"/>
      <c r="G3453" s="175"/>
      <c r="H3453" s="175"/>
      <c r="I3453" s="175"/>
      <c r="J3453" s="175"/>
      <c r="L3453" s="175"/>
      <c r="T3453" s="176"/>
      <c r="U3453" s="176"/>
      <c r="V3453" s="176"/>
      <c r="W3453" s="176"/>
      <c r="X3453" s="175"/>
      <c r="Y3453" s="175"/>
      <c r="Z3453" s="175"/>
      <c r="AA3453" s="175"/>
      <c r="AC3453" s="175"/>
      <c r="AL3453" s="106"/>
      <c r="AM3453" s="104"/>
      <c r="AN3453" s="104"/>
      <c r="AO3453" s="104"/>
      <c r="AP3453" s="104"/>
      <c r="AQ3453" s="104"/>
      <c r="AR3453" s="104"/>
      <c r="AS3453" s="104"/>
      <c r="AT3453" s="104"/>
      <c r="AU3453" s="104"/>
      <c r="AV3453" s="104"/>
    </row>
    <row r="3454" spans="3:48" x14ac:dyDescent="0.35">
      <c r="C3454" s="176"/>
      <c r="D3454" s="176"/>
      <c r="E3454" s="176"/>
      <c r="F3454" s="176"/>
      <c r="G3454" s="175"/>
      <c r="H3454" s="175"/>
      <c r="I3454" s="175"/>
      <c r="J3454" s="175"/>
      <c r="L3454" s="175"/>
      <c r="T3454" s="176"/>
      <c r="U3454" s="176"/>
      <c r="V3454" s="176"/>
      <c r="W3454" s="176"/>
      <c r="X3454" s="175"/>
      <c r="Y3454" s="175"/>
      <c r="Z3454" s="175"/>
      <c r="AA3454" s="175"/>
      <c r="AC3454" s="175"/>
      <c r="AL3454" s="106"/>
      <c r="AM3454" s="104"/>
      <c r="AN3454" s="104"/>
      <c r="AO3454" s="104"/>
      <c r="AP3454" s="104"/>
      <c r="AQ3454" s="104"/>
      <c r="AR3454" s="104"/>
      <c r="AS3454" s="104"/>
      <c r="AT3454" s="104"/>
      <c r="AU3454" s="104"/>
      <c r="AV3454" s="104"/>
    </row>
    <row r="3455" spans="3:48" x14ac:dyDescent="0.35">
      <c r="C3455" s="176"/>
      <c r="D3455" s="176"/>
      <c r="E3455" s="176"/>
      <c r="F3455" s="176"/>
      <c r="G3455" s="175"/>
      <c r="H3455" s="175"/>
      <c r="I3455" s="175"/>
      <c r="J3455" s="175"/>
      <c r="L3455" s="175"/>
      <c r="T3455" s="176"/>
      <c r="U3455" s="176"/>
      <c r="V3455" s="176"/>
      <c r="W3455" s="176"/>
      <c r="X3455" s="175"/>
      <c r="Y3455" s="175"/>
      <c r="Z3455" s="175"/>
      <c r="AA3455" s="175"/>
      <c r="AC3455" s="175"/>
      <c r="AL3455" s="106"/>
      <c r="AM3455" s="104"/>
      <c r="AN3455" s="104"/>
      <c r="AO3455" s="104"/>
      <c r="AP3455" s="104"/>
      <c r="AQ3455" s="104"/>
      <c r="AR3455" s="104"/>
      <c r="AS3455" s="104"/>
      <c r="AT3455" s="104"/>
      <c r="AU3455" s="104"/>
      <c r="AV3455" s="104"/>
    </row>
    <row r="3456" spans="3:48" x14ac:dyDescent="0.35">
      <c r="C3456" s="176"/>
      <c r="D3456" s="176"/>
      <c r="E3456" s="176"/>
      <c r="F3456" s="176"/>
      <c r="G3456" s="175"/>
      <c r="H3456" s="175"/>
      <c r="I3456" s="175"/>
      <c r="J3456" s="175"/>
      <c r="L3456" s="175"/>
      <c r="T3456" s="176"/>
      <c r="U3456" s="176"/>
      <c r="V3456" s="176"/>
      <c r="W3456" s="176"/>
      <c r="X3456" s="175"/>
      <c r="Y3456" s="175"/>
      <c r="Z3456" s="175"/>
      <c r="AA3456" s="175"/>
      <c r="AC3456" s="175"/>
      <c r="AL3456" s="106"/>
      <c r="AM3456" s="104"/>
      <c r="AN3456" s="104"/>
      <c r="AO3456" s="104"/>
      <c r="AP3456" s="104"/>
      <c r="AQ3456" s="104"/>
      <c r="AR3456" s="104"/>
      <c r="AS3456" s="104"/>
      <c r="AT3456" s="104"/>
      <c r="AU3456" s="104"/>
      <c r="AV3456" s="104"/>
    </row>
    <row r="3457" spans="3:48" x14ac:dyDescent="0.35">
      <c r="C3457" s="176"/>
      <c r="D3457" s="176"/>
      <c r="E3457" s="176"/>
      <c r="F3457" s="176"/>
      <c r="G3457" s="175"/>
      <c r="H3457" s="175"/>
      <c r="I3457" s="175"/>
      <c r="J3457" s="175"/>
      <c r="L3457" s="175"/>
      <c r="T3457" s="176"/>
      <c r="U3457" s="176"/>
      <c r="V3457" s="176"/>
      <c r="W3457" s="176"/>
      <c r="X3457" s="175"/>
      <c r="Y3457" s="175"/>
      <c r="Z3457" s="175"/>
      <c r="AA3457" s="175"/>
      <c r="AC3457" s="175"/>
      <c r="AL3457" s="106"/>
      <c r="AM3457" s="104"/>
      <c r="AN3457" s="104"/>
      <c r="AO3457" s="104"/>
      <c r="AP3457" s="104"/>
      <c r="AQ3457" s="104"/>
      <c r="AR3457" s="104"/>
      <c r="AS3457" s="104"/>
      <c r="AT3457" s="104"/>
      <c r="AU3457" s="104"/>
      <c r="AV3457" s="104"/>
    </row>
    <row r="3458" spans="3:48" x14ac:dyDescent="0.35">
      <c r="C3458" s="176"/>
      <c r="D3458" s="176"/>
      <c r="E3458" s="176"/>
      <c r="F3458" s="176"/>
      <c r="G3458" s="175"/>
      <c r="H3458" s="175"/>
      <c r="I3458" s="175"/>
      <c r="J3458" s="175"/>
      <c r="L3458" s="175"/>
      <c r="T3458" s="176"/>
      <c r="U3458" s="176"/>
      <c r="V3458" s="176"/>
      <c r="W3458" s="176"/>
      <c r="X3458" s="175"/>
      <c r="Y3458" s="175"/>
      <c r="Z3458" s="175"/>
      <c r="AA3458" s="175"/>
      <c r="AC3458" s="175"/>
      <c r="AL3458" s="106"/>
      <c r="AM3458" s="104"/>
      <c r="AN3458" s="104"/>
      <c r="AO3458" s="104"/>
      <c r="AP3458" s="104"/>
      <c r="AQ3458" s="104"/>
      <c r="AR3458" s="104"/>
      <c r="AS3458" s="104"/>
      <c r="AT3458" s="104"/>
      <c r="AU3458" s="104"/>
      <c r="AV3458" s="104"/>
    </row>
    <row r="3459" spans="3:48" x14ac:dyDescent="0.35">
      <c r="C3459" s="176"/>
      <c r="D3459" s="176"/>
      <c r="E3459" s="176"/>
      <c r="F3459" s="176"/>
      <c r="G3459" s="175"/>
      <c r="H3459" s="175"/>
      <c r="I3459" s="175"/>
      <c r="J3459" s="175"/>
      <c r="L3459" s="175"/>
      <c r="T3459" s="176"/>
      <c r="U3459" s="176"/>
      <c r="V3459" s="176"/>
      <c r="W3459" s="176"/>
      <c r="X3459" s="175"/>
      <c r="Y3459" s="175"/>
      <c r="Z3459" s="175"/>
      <c r="AA3459" s="175"/>
      <c r="AC3459" s="175"/>
      <c r="AL3459" s="106"/>
      <c r="AM3459" s="104"/>
      <c r="AN3459" s="104"/>
      <c r="AO3459" s="104"/>
      <c r="AP3459" s="104"/>
      <c r="AQ3459" s="104"/>
      <c r="AR3459" s="104"/>
      <c r="AS3459" s="104"/>
      <c r="AT3459" s="104"/>
      <c r="AU3459" s="104"/>
      <c r="AV3459" s="104"/>
    </row>
    <row r="3460" spans="3:48" x14ac:dyDescent="0.35">
      <c r="C3460" s="176"/>
      <c r="D3460" s="176"/>
      <c r="E3460" s="176"/>
      <c r="F3460" s="176"/>
      <c r="G3460" s="175"/>
      <c r="H3460" s="175"/>
      <c r="I3460" s="175"/>
      <c r="J3460" s="175"/>
      <c r="L3460" s="175"/>
      <c r="T3460" s="176"/>
      <c r="U3460" s="176"/>
      <c r="V3460" s="176"/>
      <c r="W3460" s="176"/>
      <c r="X3460" s="175"/>
      <c r="Y3460" s="175"/>
      <c r="Z3460" s="175"/>
      <c r="AA3460" s="175"/>
      <c r="AC3460" s="175"/>
      <c r="AL3460" s="106"/>
      <c r="AM3460" s="104"/>
      <c r="AN3460" s="104"/>
      <c r="AO3460" s="104"/>
      <c r="AP3460" s="104"/>
      <c r="AQ3460" s="104"/>
      <c r="AR3460" s="104"/>
      <c r="AS3460" s="104"/>
      <c r="AT3460" s="104"/>
      <c r="AU3460" s="104"/>
      <c r="AV3460" s="104"/>
    </row>
    <row r="3461" spans="3:48" x14ac:dyDescent="0.35">
      <c r="C3461" s="176"/>
      <c r="D3461" s="176"/>
      <c r="E3461" s="176"/>
      <c r="F3461" s="176"/>
      <c r="G3461" s="175"/>
      <c r="H3461" s="175"/>
      <c r="I3461" s="175"/>
      <c r="J3461" s="175"/>
      <c r="L3461" s="175"/>
      <c r="T3461" s="176"/>
      <c r="U3461" s="176"/>
      <c r="V3461" s="176"/>
      <c r="W3461" s="176"/>
      <c r="X3461" s="175"/>
      <c r="Y3461" s="175"/>
      <c r="Z3461" s="175"/>
      <c r="AA3461" s="175"/>
      <c r="AC3461" s="175"/>
      <c r="AL3461" s="106"/>
      <c r="AM3461" s="104"/>
      <c r="AN3461" s="104"/>
      <c r="AO3461" s="104"/>
      <c r="AP3461" s="104"/>
      <c r="AQ3461" s="104"/>
      <c r="AR3461" s="104"/>
      <c r="AS3461" s="104"/>
      <c r="AT3461" s="104"/>
      <c r="AU3461" s="104"/>
      <c r="AV3461" s="104"/>
    </row>
    <row r="3462" spans="3:48" x14ac:dyDescent="0.35">
      <c r="C3462" s="176"/>
      <c r="D3462" s="176"/>
      <c r="E3462" s="176"/>
      <c r="F3462" s="176"/>
      <c r="G3462" s="175"/>
      <c r="H3462" s="175"/>
      <c r="I3462" s="175"/>
      <c r="J3462" s="175"/>
      <c r="L3462" s="175"/>
      <c r="T3462" s="176"/>
      <c r="U3462" s="176"/>
      <c r="V3462" s="176"/>
      <c r="W3462" s="176"/>
      <c r="X3462" s="175"/>
      <c r="Y3462" s="175"/>
      <c r="Z3462" s="175"/>
      <c r="AA3462" s="175"/>
      <c r="AC3462" s="175"/>
      <c r="AL3462" s="106"/>
      <c r="AM3462" s="104"/>
      <c r="AN3462" s="104"/>
      <c r="AO3462" s="104"/>
      <c r="AP3462" s="104"/>
      <c r="AQ3462" s="104"/>
      <c r="AR3462" s="104"/>
      <c r="AS3462" s="104"/>
      <c r="AT3462" s="104"/>
      <c r="AU3462" s="104"/>
      <c r="AV3462" s="104"/>
    </row>
    <row r="3463" spans="3:48" x14ac:dyDescent="0.35">
      <c r="C3463" s="176"/>
      <c r="D3463" s="176"/>
      <c r="E3463" s="176"/>
      <c r="F3463" s="176"/>
      <c r="G3463" s="175"/>
      <c r="H3463" s="175"/>
      <c r="I3463" s="175"/>
      <c r="J3463" s="175"/>
      <c r="L3463" s="175"/>
      <c r="T3463" s="176"/>
      <c r="U3463" s="176"/>
      <c r="V3463" s="176"/>
      <c r="W3463" s="176"/>
      <c r="X3463" s="175"/>
      <c r="Y3463" s="175"/>
      <c r="Z3463" s="175"/>
      <c r="AA3463" s="175"/>
      <c r="AC3463" s="175"/>
      <c r="AL3463" s="106"/>
      <c r="AM3463" s="104"/>
      <c r="AN3463" s="104"/>
      <c r="AO3463" s="104"/>
      <c r="AP3463" s="104"/>
      <c r="AQ3463" s="104"/>
      <c r="AR3463" s="104"/>
      <c r="AS3463" s="104"/>
      <c r="AT3463" s="104"/>
      <c r="AU3463" s="104"/>
      <c r="AV3463" s="104"/>
    </row>
    <row r="3464" spans="3:48" x14ac:dyDescent="0.35">
      <c r="C3464" s="176"/>
      <c r="D3464" s="176"/>
      <c r="E3464" s="176"/>
      <c r="F3464" s="176"/>
      <c r="G3464" s="175"/>
      <c r="H3464" s="175"/>
      <c r="I3464" s="175"/>
      <c r="J3464" s="175"/>
      <c r="L3464" s="175"/>
      <c r="T3464" s="176"/>
      <c r="U3464" s="176"/>
      <c r="V3464" s="176"/>
      <c r="W3464" s="176"/>
      <c r="X3464" s="175"/>
      <c r="Y3464" s="175"/>
      <c r="Z3464" s="175"/>
      <c r="AA3464" s="175"/>
      <c r="AC3464" s="175"/>
      <c r="AL3464" s="106"/>
      <c r="AM3464" s="104"/>
      <c r="AN3464" s="104"/>
      <c r="AO3464" s="104"/>
      <c r="AP3464" s="104"/>
      <c r="AQ3464" s="104"/>
      <c r="AR3464" s="104"/>
      <c r="AS3464" s="104"/>
      <c r="AT3464" s="104"/>
      <c r="AU3464" s="104"/>
      <c r="AV3464" s="104"/>
    </row>
    <row r="3465" spans="3:48" x14ac:dyDescent="0.35">
      <c r="C3465" s="176"/>
      <c r="D3465" s="176"/>
      <c r="E3465" s="176"/>
      <c r="F3465" s="176"/>
      <c r="G3465" s="175"/>
      <c r="H3465" s="175"/>
      <c r="I3465" s="175"/>
      <c r="J3465" s="175"/>
      <c r="L3465" s="175"/>
      <c r="T3465" s="176"/>
      <c r="U3465" s="176"/>
      <c r="V3465" s="176"/>
      <c r="W3465" s="176"/>
      <c r="X3465" s="175"/>
      <c r="Y3465" s="175"/>
      <c r="Z3465" s="175"/>
      <c r="AA3465" s="175"/>
      <c r="AC3465" s="175"/>
      <c r="AL3465" s="106"/>
      <c r="AM3465" s="104"/>
      <c r="AN3465" s="104"/>
      <c r="AO3465" s="104"/>
      <c r="AP3465" s="104"/>
      <c r="AQ3465" s="104"/>
      <c r="AR3465" s="104"/>
      <c r="AS3465" s="104"/>
      <c r="AT3465" s="104"/>
      <c r="AU3465" s="104"/>
      <c r="AV3465" s="104"/>
    </row>
    <row r="3466" spans="3:48" x14ac:dyDescent="0.35">
      <c r="C3466" s="176"/>
      <c r="D3466" s="176"/>
      <c r="E3466" s="176"/>
      <c r="F3466" s="176"/>
      <c r="G3466" s="175"/>
      <c r="H3466" s="175"/>
      <c r="I3466" s="175"/>
      <c r="J3466" s="175"/>
      <c r="L3466" s="175"/>
      <c r="T3466" s="176"/>
      <c r="U3466" s="176"/>
      <c r="V3466" s="176"/>
      <c r="W3466" s="176"/>
      <c r="X3466" s="175"/>
      <c r="Y3466" s="175"/>
      <c r="Z3466" s="175"/>
      <c r="AA3466" s="175"/>
      <c r="AC3466" s="175"/>
      <c r="AL3466" s="106"/>
      <c r="AM3466" s="104"/>
      <c r="AN3466" s="104"/>
      <c r="AO3466" s="104"/>
      <c r="AP3466" s="104"/>
      <c r="AQ3466" s="104"/>
      <c r="AR3466" s="104"/>
      <c r="AS3466" s="104"/>
      <c r="AT3466" s="104"/>
      <c r="AU3466" s="104"/>
      <c r="AV3466" s="104"/>
    </row>
    <row r="3467" spans="3:48" x14ac:dyDescent="0.35">
      <c r="C3467" s="176"/>
      <c r="D3467" s="176"/>
      <c r="E3467" s="176"/>
      <c r="F3467" s="176"/>
      <c r="G3467" s="175"/>
      <c r="H3467" s="175"/>
      <c r="I3467" s="175"/>
      <c r="J3467" s="175"/>
      <c r="L3467" s="175"/>
      <c r="T3467" s="176"/>
      <c r="U3467" s="176"/>
      <c r="V3467" s="176"/>
      <c r="W3467" s="176"/>
      <c r="X3467" s="175"/>
      <c r="Y3467" s="175"/>
      <c r="Z3467" s="175"/>
      <c r="AA3467" s="175"/>
      <c r="AC3467" s="175"/>
      <c r="AL3467" s="106"/>
      <c r="AM3467" s="104"/>
      <c r="AN3467" s="104"/>
      <c r="AO3467" s="104"/>
      <c r="AP3467" s="104"/>
      <c r="AQ3467" s="104"/>
      <c r="AR3467" s="104"/>
      <c r="AS3467" s="104"/>
      <c r="AT3467" s="104"/>
      <c r="AU3467" s="104"/>
      <c r="AV3467" s="104"/>
    </row>
    <row r="3468" spans="3:48" x14ac:dyDescent="0.35">
      <c r="C3468" s="176"/>
      <c r="D3468" s="176"/>
      <c r="E3468" s="176"/>
      <c r="F3468" s="176"/>
      <c r="G3468" s="175"/>
      <c r="H3468" s="175"/>
      <c r="I3468" s="175"/>
      <c r="J3468" s="175"/>
      <c r="L3468" s="175"/>
      <c r="T3468" s="176"/>
      <c r="U3468" s="176"/>
      <c r="V3468" s="176"/>
      <c r="W3468" s="176"/>
      <c r="X3468" s="175"/>
      <c r="Y3468" s="175"/>
      <c r="Z3468" s="175"/>
      <c r="AA3468" s="175"/>
      <c r="AC3468" s="175"/>
      <c r="AL3468" s="106"/>
      <c r="AM3468" s="104"/>
      <c r="AN3468" s="104"/>
      <c r="AO3468" s="104"/>
      <c r="AP3468" s="104"/>
      <c r="AQ3468" s="104"/>
      <c r="AR3468" s="104"/>
      <c r="AS3468" s="104"/>
      <c r="AT3468" s="104"/>
      <c r="AU3468" s="104"/>
      <c r="AV3468" s="104"/>
    </row>
    <row r="3469" spans="3:48" x14ac:dyDescent="0.35">
      <c r="C3469" s="176"/>
      <c r="D3469" s="176"/>
      <c r="E3469" s="176"/>
      <c r="F3469" s="176"/>
      <c r="G3469" s="175"/>
      <c r="H3469" s="175"/>
      <c r="I3469" s="175"/>
      <c r="J3469" s="175"/>
      <c r="L3469" s="175"/>
      <c r="T3469" s="176"/>
      <c r="U3469" s="176"/>
      <c r="V3469" s="176"/>
      <c r="W3469" s="176"/>
      <c r="X3469" s="175"/>
      <c r="Y3469" s="175"/>
      <c r="Z3469" s="175"/>
      <c r="AA3469" s="175"/>
      <c r="AC3469" s="175"/>
      <c r="AL3469" s="106"/>
      <c r="AM3469" s="104"/>
      <c r="AN3469" s="104"/>
      <c r="AO3469" s="104"/>
      <c r="AP3469" s="104"/>
      <c r="AQ3469" s="104"/>
      <c r="AR3469" s="104"/>
      <c r="AS3469" s="104"/>
      <c r="AT3469" s="104"/>
      <c r="AU3469" s="104"/>
      <c r="AV3469" s="104"/>
    </row>
    <row r="3470" spans="3:48" x14ac:dyDescent="0.35">
      <c r="C3470" s="176"/>
      <c r="D3470" s="176"/>
      <c r="E3470" s="176"/>
      <c r="F3470" s="176"/>
      <c r="G3470" s="175"/>
      <c r="H3470" s="175"/>
      <c r="I3470" s="175"/>
      <c r="J3470" s="175"/>
      <c r="L3470" s="175"/>
      <c r="T3470" s="176"/>
      <c r="U3470" s="176"/>
      <c r="V3470" s="176"/>
      <c r="W3470" s="176"/>
      <c r="X3470" s="175"/>
      <c r="Y3470" s="175"/>
      <c r="Z3470" s="175"/>
      <c r="AA3470" s="175"/>
      <c r="AC3470" s="175"/>
      <c r="AL3470" s="106"/>
      <c r="AM3470" s="104"/>
      <c r="AN3470" s="104"/>
      <c r="AO3470" s="104"/>
      <c r="AP3470" s="104"/>
      <c r="AQ3470" s="104"/>
      <c r="AR3470" s="104"/>
      <c r="AS3470" s="104"/>
      <c r="AT3470" s="104"/>
      <c r="AU3470" s="104"/>
      <c r="AV3470" s="104"/>
    </row>
    <row r="3471" spans="3:48" x14ac:dyDescent="0.35">
      <c r="C3471" s="176"/>
      <c r="D3471" s="176"/>
      <c r="E3471" s="176"/>
      <c r="F3471" s="176"/>
      <c r="G3471" s="175"/>
      <c r="H3471" s="175"/>
      <c r="I3471" s="175"/>
      <c r="J3471" s="175"/>
      <c r="L3471" s="175"/>
      <c r="T3471" s="176"/>
      <c r="U3471" s="176"/>
      <c r="V3471" s="176"/>
      <c r="W3471" s="176"/>
      <c r="X3471" s="175"/>
      <c r="Y3471" s="175"/>
      <c r="Z3471" s="175"/>
      <c r="AA3471" s="175"/>
      <c r="AC3471" s="175"/>
      <c r="AL3471" s="106"/>
      <c r="AM3471" s="104"/>
      <c r="AN3471" s="104"/>
      <c r="AO3471" s="104"/>
      <c r="AP3471" s="104"/>
      <c r="AQ3471" s="104"/>
      <c r="AR3471" s="104"/>
      <c r="AS3471" s="104"/>
      <c r="AT3471" s="104"/>
      <c r="AU3471" s="104"/>
      <c r="AV3471" s="104"/>
    </row>
    <row r="3472" spans="3:48" x14ac:dyDescent="0.35">
      <c r="C3472" s="176"/>
      <c r="D3472" s="176"/>
      <c r="E3472" s="176"/>
      <c r="F3472" s="176"/>
      <c r="G3472" s="175"/>
      <c r="H3472" s="175"/>
      <c r="I3472" s="175"/>
      <c r="J3472" s="175"/>
      <c r="L3472" s="175"/>
      <c r="T3472" s="176"/>
      <c r="U3472" s="176"/>
      <c r="V3472" s="176"/>
      <c r="W3472" s="176"/>
      <c r="X3472" s="175"/>
      <c r="Y3472" s="175"/>
      <c r="Z3472" s="175"/>
      <c r="AA3472" s="175"/>
      <c r="AC3472" s="175"/>
      <c r="AL3472" s="106"/>
      <c r="AM3472" s="104"/>
      <c r="AN3472" s="104"/>
      <c r="AO3472" s="104"/>
      <c r="AP3472" s="104"/>
      <c r="AQ3472" s="104"/>
      <c r="AR3472" s="104"/>
      <c r="AS3472" s="104"/>
      <c r="AT3472" s="104"/>
      <c r="AU3472" s="104"/>
      <c r="AV3472" s="104"/>
    </row>
    <row r="3473" spans="3:48" x14ac:dyDescent="0.35">
      <c r="C3473" s="176"/>
      <c r="D3473" s="176"/>
      <c r="E3473" s="176"/>
      <c r="F3473" s="176"/>
      <c r="G3473" s="175"/>
      <c r="H3473" s="175"/>
      <c r="I3473" s="175"/>
      <c r="J3473" s="175"/>
      <c r="L3473" s="175"/>
      <c r="T3473" s="176"/>
      <c r="U3473" s="176"/>
      <c r="V3473" s="176"/>
      <c r="W3473" s="176"/>
      <c r="X3473" s="175"/>
      <c r="Y3473" s="175"/>
      <c r="Z3473" s="175"/>
      <c r="AA3473" s="175"/>
      <c r="AC3473" s="175"/>
      <c r="AL3473" s="106"/>
      <c r="AM3473" s="104"/>
      <c r="AN3473" s="104"/>
      <c r="AO3473" s="104"/>
      <c r="AP3473" s="104"/>
      <c r="AQ3473" s="104"/>
      <c r="AR3473" s="104"/>
      <c r="AS3473" s="104"/>
      <c r="AT3473" s="104"/>
      <c r="AU3473" s="104"/>
      <c r="AV3473" s="104"/>
    </row>
    <row r="3474" spans="3:48" x14ac:dyDescent="0.35">
      <c r="C3474" s="176"/>
      <c r="D3474" s="176"/>
      <c r="E3474" s="176"/>
      <c r="F3474" s="176"/>
      <c r="G3474" s="175"/>
      <c r="H3474" s="175"/>
      <c r="I3474" s="175"/>
      <c r="J3474" s="175"/>
      <c r="L3474" s="175"/>
      <c r="T3474" s="176"/>
      <c r="U3474" s="176"/>
      <c r="V3474" s="176"/>
      <c r="W3474" s="176"/>
      <c r="X3474" s="175"/>
      <c r="Y3474" s="175"/>
      <c r="Z3474" s="175"/>
      <c r="AA3474" s="175"/>
      <c r="AC3474" s="175"/>
      <c r="AL3474" s="106"/>
      <c r="AM3474" s="104"/>
      <c r="AN3474" s="104"/>
      <c r="AO3474" s="104"/>
      <c r="AP3474" s="104"/>
      <c r="AQ3474" s="104"/>
      <c r="AR3474" s="104"/>
      <c r="AS3474" s="104"/>
      <c r="AT3474" s="104"/>
      <c r="AU3474" s="104"/>
      <c r="AV3474" s="104"/>
    </row>
    <row r="3475" spans="3:48" x14ac:dyDescent="0.35">
      <c r="C3475" s="176"/>
      <c r="D3475" s="176"/>
      <c r="E3475" s="176"/>
      <c r="F3475" s="176"/>
      <c r="G3475" s="175"/>
      <c r="H3475" s="175"/>
      <c r="I3475" s="175"/>
      <c r="J3475" s="175"/>
      <c r="L3475" s="175"/>
      <c r="T3475" s="176"/>
      <c r="U3475" s="176"/>
      <c r="V3475" s="176"/>
      <c r="W3475" s="176"/>
      <c r="X3475" s="175"/>
      <c r="Y3475" s="175"/>
      <c r="Z3475" s="175"/>
      <c r="AA3475" s="175"/>
      <c r="AC3475" s="175"/>
      <c r="AL3475" s="106"/>
      <c r="AM3475" s="104"/>
      <c r="AN3475" s="104"/>
      <c r="AO3475" s="104"/>
      <c r="AP3475" s="104"/>
      <c r="AQ3475" s="104"/>
      <c r="AR3475" s="104"/>
      <c r="AS3475" s="104"/>
      <c r="AT3475" s="104"/>
      <c r="AU3475" s="104"/>
      <c r="AV3475" s="104"/>
    </row>
    <row r="3476" spans="3:48" x14ac:dyDescent="0.35">
      <c r="C3476" s="176"/>
      <c r="D3476" s="176"/>
      <c r="E3476" s="176"/>
      <c r="F3476" s="176"/>
      <c r="G3476" s="175"/>
      <c r="H3476" s="175"/>
      <c r="I3476" s="175"/>
      <c r="J3476" s="175"/>
      <c r="L3476" s="175"/>
      <c r="T3476" s="176"/>
      <c r="U3476" s="176"/>
      <c r="V3476" s="176"/>
      <c r="W3476" s="176"/>
      <c r="X3476" s="175"/>
      <c r="Y3476" s="175"/>
      <c r="Z3476" s="175"/>
      <c r="AA3476" s="175"/>
      <c r="AC3476" s="175"/>
      <c r="AL3476" s="106"/>
      <c r="AM3476" s="104"/>
      <c r="AN3476" s="104"/>
      <c r="AO3476" s="104"/>
      <c r="AP3476" s="104"/>
      <c r="AQ3476" s="104"/>
      <c r="AR3476" s="104"/>
      <c r="AS3476" s="104"/>
      <c r="AT3476" s="104"/>
      <c r="AU3476" s="104"/>
      <c r="AV3476" s="104"/>
    </row>
    <row r="3477" spans="3:48" x14ac:dyDescent="0.35">
      <c r="C3477" s="176"/>
      <c r="D3477" s="176"/>
      <c r="E3477" s="176"/>
      <c r="F3477" s="176"/>
      <c r="G3477" s="175"/>
      <c r="H3477" s="175"/>
      <c r="I3477" s="175"/>
      <c r="J3477" s="175"/>
      <c r="L3477" s="175"/>
      <c r="T3477" s="176"/>
      <c r="U3477" s="176"/>
      <c r="V3477" s="176"/>
      <c r="W3477" s="176"/>
      <c r="X3477" s="175"/>
      <c r="Y3477" s="175"/>
      <c r="Z3477" s="175"/>
      <c r="AA3477" s="175"/>
      <c r="AC3477" s="175"/>
      <c r="AL3477" s="106"/>
      <c r="AM3477" s="104"/>
      <c r="AN3477" s="104"/>
      <c r="AO3477" s="104"/>
      <c r="AP3477" s="104"/>
      <c r="AQ3477" s="104"/>
      <c r="AR3477" s="104"/>
      <c r="AS3477" s="104"/>
      <c r="AT3477" s="104"/>
      <c r="AU3477" s="104"/>
      <c r="AV3477" s="104"/>
    </row>
    <row r="3478" spans="3:48" x14ac:dyDescent="0.35">
      <c r="C3478" s="176"/>
      <c r="D3478" s="176"/>
      <c r="E3478" s="176"/>
      <c r="F3478" s="176"/>
      <c r="G3478" s="175"/>
      <c r="H3478" s="175"/>
      <c r="I3478" s="175"/>
      <c r="J3478" s="175"/>
      <c r="L3478" s="175"/>
      <c r="T3478" s="176"/>
      <c r="U3478" s="176"/>
      <c r="V3478" s="176"/>
      <c r="W3478" s="176"/>
      <c r="X3478" s="175"/>
      <c r="Y3478" s="175"/>
      <c r="Z3478" s="175"/>
      <c r="AA3478" s="175"/>
      <c r="AC3478" s="175"/>
      <c r="AL3478" s="106"/>
      <c r="AM3478" s="104"/>
      <c r="AN3478" s="104"/>
      <c r="AO3478" s="104"/>
      <c r="AP3478" s="104"/>
      <c r="AQ3478" s="104"/>
      <c r="AR3478" s="104"/>
      <c r="AS3478" s="104"/>
      <c r="AT3478" s="104"/>
      <c r="AU3478" s="104"/>
      <c r="AV3478" s="104"/>
    </row>
    <row r="3479" spans="3:48" x14ac:dyDescent="0.35">
      <c r="C3479" s="176"/>
      <c r="D3479" s="176"/>
      <c r="E3479" s="176"/>
      <c r="F3479" s="176"/>
      <c r="G3479" s="175"/>
      <c r="H3479" s="175"/>
      <c r="I3479" s="175"/>
      <c r="J3479" s="175"/>
      <c r="L3479" s="175"/>
      <c r="T3479" s="176"/>
      <c r="U3479" s="176"/>
      <c r="V3479" s="176"/>
      <c r="W3479" s="176"/>
      <c r="X3479" s="175"/>
      <c r="Y3479" s="175"/>
      <c r="Z3479" s="175"/>
      <c r="AA3479" s="175"/>
      <c r="AC3479" s="175"/>
      <c r="AL3479" s="106"/>
      <c r="AM3479" s="104"/>
      <c r="AN3479" s="104"/>
      <c r="AO3479" s="104"/>
      <c r="AP3479" s="104"/>
      <c r="AQ3479" s="104"/>
      <c r="AR3479" s="104"/>
      <c r="AS3479" s="104"/>
      <c r="AT3479" s="104"/>
      <c r="AU3479" s="104"/>
      <c r="AV3479" s="104"/>
    </row>
    <row r="3480" spans="3:48" x14ac:dyDescent="0.35">
      <c r="C3480" s="176"/>
      <c r="D3480" s="176"/>
      <c r="E3480" s="176"/>
      <c r="F3480" s="176"/>
      <c r="G3480" s="175"/>
      <c r="H3480" s="175"/>
      <c r="I3480" s="175"/>
      <c r="J3480" s="175"/>
      <c r="L3480" s="175"/>
      <c r="T3480" s="176"/>
      <c r="U3480" s="176"/>
      <c r="V3480" s="176"/>
      <c r="W3480" s="176"/>
      <c r="X3480" s="175"/>
      <c r="Y3480" s="175"/>
      <c r="Z3480" s="175"/>
      <c r="AA3480" s="175"/>
      <c r="AC3480" s="175"/>
      <c r="AL3480" s="106"/>
      <c r="AM3480" s="104"/>
      <c r="AN3480" s="104"/>
      <c r="AO3480" s="104"/>
      <c r="AP3480" s="104"/>
      <c r="AQ3480" s="104"/>
      <c r="AR3480" s="104"/>
      <c r="AS3480" s="104"/>
      <c r="AT3480" s="104"/>
      <c r="AU3480" s="104"/>
      <c r="AV3480" s="104"/>
    </row>
    <row r="3481" spans="3:48" x14ac:dyDescent="0.35">
      <c r="C3481" s="176"/>
      <c r="D3481" s="176"/>
      <c r="E3481" s="176"/>
      <c r="F3481" s="176"/>
      <c r="G3481" s="175"/>
      <c r="H3481" s="175"/>
      <c r="I3481" s="175"/>
      <c r="J3481" s="175"/>
      <c r="L3481" s="175"/>
      <c r="T3481" s="176"/>
      <c r="U3481" s="176"/>
      <c r="V3481" s="176"/>
      <c r="W3481" s="176"/>
      <c r="X3481" s="175"/>
      <c r="Y3481" s="175"/>
      <c r="Z3481" s="175"/>
      <c r="AA3481" s="175"/>
      <c r="AC3481" s="175"/>
      <c r="AL3481" s="106"/>
      <c r="AM3481" s="104"/>
      <c r="AN3481" s="104"/>
      <c r="AO3481" s="104"/>
      <c r="AP3481" s="104"/>
      <c r="AQ3481" s="104"/>
      <c r="AR3481" s="104"/>
      <c r="AS3481" s="104"/>
      <c r="AT3481" s="104"/>
      <c r="AU3481" s="104"/>
      <c r="AV3481" s="104"/>
    </row>
    <row r="3482" spans="3:48" x14ac:dyDescent="0.35">
      <c r="C3482" s="176"/>
      <c r="D3482" s="176"/>
      <c r="E3482" s="176"/>
      <c r="F3482" s="176"/>
      <c r="G3482" s="175"/>
      <c r="H3482" s="175"/>
      <c r="I3482" s="175"/>
      <c r="J3482" s="175"/>
      <c r="L3482" s="175"/>
      <c r="T3482" s="176"/>
      <c r="U3482" s="176"/>
      <c r="V3482" s="176"/>
      <c r="W3482" s="176"/>
      <c r="X3482" s="175"/>
      <c r="Y3482" s="175"/>
      <c r="Z3482" s="175"/>
      <c r="AA3482" s="175"/>
      <c r="AC3482" s="175"/>
      <c r="AL3482" s="106"/>
      <c r="AM3482" s="104"/>
      <c r="AN3482" s="104"/>
      <c r="AO3482" s="104"/>
      <c r="AP3482" s="104"/>
      <c r="AQ3482" s="104"/>
      <c r="AR3482" s="104"/>
      <c r="AS3482" s="104"/>
      <c r="AT3482" s="104"/>
      <c r="AU3482" s="104"/>
      <c r="AV3482" s="104"/>
    </row>
    <row r="3483" spans="3:48" x14ac:dyDescent="0.35">
      <c r="C3483" s="176"/>
      <c r="D3483" s="176"/>
      <c r="E3483" s="176"/>
      <c r="F3483" s="176"/>
      <c r="G3483" s="175"/>
      <c r="H3483" s="175"/>
      <c r="I3483" s="175"/>
      <c r="J3483" s="175"/>
      <c r="L3483" s="175"/>
      <c r="T3483" s="176"/>
      <c r="U3483" s="176"/>
      <c r="V3483" s="176"/>
      <c r="W3483" s="176"/>
      <c r="X3483" s="175"/>
      <c r="Y3483" s="175"/>
      <c r="Z3483" s="175"/>
      <c r="AA3483" s="175"/>
      <c r="AC3483" s="175"/>
      <c r="AL3483" s="106"/>
      <c r="AM3483" s="104"/>
      <c r="AN3483" s="104"/>
      <c r="AO3483" s="104"/>
      <c r="AP3483" s="104"/>
      <c r="AQ3483" s="104"/>
      <c r="AR3483" s="104"/>
      <c r="AS3483" s="104"/>
      <c r="AT3483" s="104"/>
      <c r="AU3483" s="104"/>
      <c r="AV3483" s="104"/>
    </row>
    <row r="3484" spans="3:48" x14ac:dyDescent="0.35">
      <c r="C3484" s="176"/>
      <c r="D3484" s="176"/>
      <c r="E3484" s="176"/>
      <c r="F3484" s="176"/>
      <c r="G3484" s="175"/>
      <c r="H3484" s="175"/>
      <c r="I3484" s="175"/>
      <c r="J3484" s="175"/>
      <c r="L3484" s="175"/>
      <c r="T3484" s="176"/>
      <c r="U3484" s="176"/>
      <c r="V3484" s="176"/>
      <c r="W3484" s="176"/>
      <c r="X3484" s="175"/>
      <c r="Y3484" s="175"/>
      <c r="Z3484" s="175"/>
      <c r="AA3484" s="175"/>
      <c r="AC3484" s="175"/>
      <c r="AL3484" s="106"/>
      <c r="AM3484" s="104"/>
      <c r="AN3484" s="104"/>
      <c r="AO3484" s="104"/>
      <c r="AP3484" s="104"/>
      <c r="AQ3484" s="104"/>
      <c r="AR3484" s="104"/>
      <c r="AS3484" s="104"/>
      <c r="AT3484" s="104"/>
      <c r="AU3484" s="104"/>
      <c r="AV3484" s="104"/>
    </row>
    <row r="3485" spans="3:48" x14ac:dyDescent="0.35">
      <c r="C3485" s="176"/>
      <c r="D3485" s="176"/>
      <c r="E3485" s="176"/>
      <c r="F3485" s="176"/>
      <c r="G3485" s="175"/>
      <c r="H3485" s="175"/>
      <c r="I3485" s="175"/>
      <c r="J3485" s="175"/>
      <c r="L3485" s="175"/>
      <c r="T3485" s="176"/>
      <c r="U3485" s="176"/>
      <c r="V3485" s="176"/>
      <c r="W3485" s="176"/>
      <c r="X3485" s="175"/>
      <c r="Y3485" s="175"/>
      <c r="Z3485" s="175"/>
      <c r="AA3485" s="175"/>
      <c r="AC3485" s="175"/>
      <c r="AL3485" s="106"/>
      <c r="AM3485" s="104"/>
      <c r="AN3485" s="104"/>
      <c r="AO3485" s="104"/>
      <c r="AP3485" s="104"/>
      <c r="AQ3485" s="104"/>
      <c r="AR3485" s="104"/>
      <c r="AS3485" s="104"/>
      <c r="AT3485" s="104"/>
      <c r="AU3485" s="104"/>
      <c r="AV3485" s="104"/>
    </row>
    <row r="3486" spans="3:48" x14ac:dyDescent="0.35">
      <c r="C3486" s="176"/>
      <c r="D3486" s="176"/>
      <c r="E3486" s="176"/>
      <c r="F3486" s="176"/>
      <c r="G3486" s="175"/>
      <c r="H3486" s="175"/>
      <c r="I3486" s="175"/>
      <c r="J3486" s="175"/>
      <c r="L3486" s="175"/>
      <c r="T3486" s="176"/>
      <c r="U3486" s="176"/>
      <c r="V3486" s="176"/>
      <c r="W3486" s="176"/>
      <c r="X3486" s="175"/>
      <c r="Y3486" s="175"/>
      <c r="Z3486" s="175"/>
      <c r="AA3486" s="175"/>
      <c r="AC3486" s="175"/>
      <c r="AL3486" s="106"/>
      <c r="AM3486" s="104"/>
      <c r="AN3486" s="104"/>
      <c r="AO3486" s="104"/>
      <c r="AP3486" s="104"/>
      <c r="AQ3486" s="104"/>
      <c r="AR3486" s="104"/>
      <c r="AS3486" s="104"/>
      <c r="AT3486" s="104"/>
      <c r="AU3486" s="104"/>
      <c r="AV3486" s="104"/>
    </row>
    <row r="3487" spans="3:48" x14ac:dyDescent="0.35">
      <c r="C3487" s="176"/>
      <c r="D3487" s="176"/>
      <c r="E3487" s="176"/>
      <c r="F3487" s="176"/>
      <c r="G3487" s="175"/>
      <c r="H3487" s="175"/>
      <c r="I3487" s="175"/>
      <c r="J3487" s="175"/>
      <c r="L3487" s="175"/>
      <c r="T3487" s="176"/>
      <c r="U3487" s="176"/>
      <c r="V3487" s="176"/>
      <c r="W3487" s="176"/>
      <c r="X3487" s="175"/>
      <c r="Y3487" s="175"/>
      <c r="Z3487" s="175"/>
      <c r="AA3487" s="175"/>
      <c r="AC3487" s="175"/>
      <c r="AL3487" s="106"/>
      <c r="AM3487" s="104"/>
      <c r="AN3487" s="104"/>
      <c r="AO3487" s="104"/>
      <c r="AP3487" s="104"/>
      <c r="AQ3487" s="104"/>
      <c r="AR3487" s="104"/>
      <c r="AS3487" s="104"/>
      <c r="AT3487" s="104"/>
      <c r="AU3487" s="104"/>
      <c r="AV3487" s="104"/>
    </row>
    <row r="3488" spans="3:48" x14ac:dyDescent="0.35">
      <c r="C3488" s="176"/>
      <c r="D3488" s="176"/>
      <c r="E3488" s="176"/>
      <c r="F3488" s="176"/>
      <c r="G3488" s="175"/>
      <c r="H3488" s="175"/>
      <c r="I3488" s="175"/>
      <c r="J3488" s="175"/>
      <c r="L3488" s="175"/>
      <c r="T3488" s="176"/>
      <c r="U3488" s="176"/>
      <c r="V3488" s="176"/>
      <c r="W3488" s="176"/>
      <c r="X3488" s="175"/>
      <c r="Y3488" s="175"/>
      <c r="Z3488" s="175"/>
      <c r="AA3488" s="175"/>
      <c r="AC3488" s="175"/>
      <c r="AL3488" s="106"/>
      <c r="AM3488" s="104"/>
      <c r="AN3488" s="104"/>
      <c r="AO3488" s="104"/>
      <c r="AP3488" s="104"/>
      <c r="AQ3488" s="104"/>
      <c r="AR3488" s="104"/>
      <c r="AS3488" s="104"/>
      <c r="AT3488" s="104"/>
      <c r="AU3488" s="104"/>
      <c r="AV3488" s="104"/>
    </row>
    <row r="3489" spans="3:48" x14ac:dyDescent="0.35">
      <c r="C3489" s="176"/>
      <c r="D3489" s="176"/>
      <c r="E3489" s="176"/>
      <c r="F3489" s="176"/>
      <c r="G3489" s="175"/>
      <c r="H3489" s="175"/>
      <c r="I3489" s="175"/>
      <c r="J3489" s="175"/>
      <c r="L3489" s="175"/>
      <c r="T3489" s="176"/>
      <c r="U3489" s="176"/>
      <c r="V3489" s="176"/>
      <c r="W3489" s="176"/>
      <c r="X3489" s="175"/>
      <c r="Y3489" s="175"/>
      <c r="Z3489" s="175"/>
      <c r="AA3489" s="175"/>
      <c r="AC3489" s="175"/>
      <c r="AL3489" s="106"/>
      <c r="AM3489" s="104"/>
      <c r="AN3489" s="104"/>
      <c r="AO3489" s="104"/>
      <c r="AP3489" s="104"/>
      <c r="AQ3489" s="104"/>
      <c r="AR3489" s="104"/>
      <c r="AS3489" s="104"/>
      <c r="AT3489" s="104"/>
      <c r="AU3489" s="104"/>
      <c r="AV3489" s="104"/>
    </row>
    <row r="3490" spans="3:48" x14ac:dyDescent="0.35">
      <c r="C3490" s="176"/>
      <c r="D3490" s="176"/>
      <c r="E3490" s="176"/>
      <c r="F3490" s="176"/>
      <c r="G3490" s="175"/>
      <c r="H3490" s="175"/>
      <c r="I3490" s="175"/>
      <c r="J3490" s="175"/>
      <c r="L3490" s="175"/>
      <c r="T3490" s="176"/>
      <c r="U3490" s="176"/>
      <c r="V3490" s="176"/>
      <c r="W3490" s="176"/>
      <c r="X3490" s="175"/>
      <c r="Y3490" s="175"/>
      <c r="Z3490" s="175"/>
      <c r="AA3490" s="175"/>
      <c r="AC3490" s="175"/>
      <c r="AL3490" s="106"/>
      <c r="AM3490" s="104"/>
      <c r="AN3490" s="104"/>
      <c r="AO3490" s="104"/>
      <c r="AP3490" s="104"/>
      <c r="AQ3490" s="104"/>
      <c r="AR3490" s="104"/>
      <c r="AS3490" s="104"/>
      <c r="AT3490" s="104"/>
      <c r="AU3490" s="104"/>
      <c r="AV3490" s="104"/>
    </row>
    <row r="3491" spans="3:48" x14ac:dyDescent="0.35">
      <c r="C3491" s="176"/>
      <c r="D3491" s="176"/>
      <c r="E3491" s="176"/>
      <c r="F3491" s="176"/>
      <c r="G3491" s="175"/>
      <c r="H3491" s="175"/>
      <c r="I3491" s="175"/>
      <c r="J3491" s="175"/>
      <c r="L3491" s="175"/>
      <c r="T3491" s="176"/>
      <c r="U3491" s="176"/>
      <c r="V3491" s="176"/>
      <c r="W3491" s="176"/>
      <c r="X3491" s="175"/>
      <c r="Y3491" s="175"/>
      <c r="Z3491" s="175"/>
      <c r="AA3491" s="175"/>
      <c r="AC3491" s="175"/>
      <c r="AL3491" s="106"/>
      <c r="AM3491" s="104"/>
      <c r="AN3491" s="104"/>
      <c r="AO3491" s="104"/>
      <c r="AP3491" s="104"/>
      <c r="AQ3491" s="104"/>
      <c r="AR3491" s="104"/>
      <c r="AS3491" s="104"/>
      <c r="AT3491" s="104"/>
      <c r="AU3491" s="104"/>
      <c r="AV3491" s="104"/>
    </row>
    <row r="3492" spans="3:48" x14ac:dyDescent="0.35">
      <c r="C3492" s="176"/>
      <c r="D3492" s="176"/>
      <c r="E3492" s="176"/>
      <c r="F3492" s="176"/>
      <c r="G3492" s="175"/>
      <c r="H3492" s="175"/>
      <c r="I3492" s="175"/>
      <c r="J3492" s="175"/>
      <c r="L3492" s="175"/>
      <c r="T3492" s="176"/>
      <c r="U3492" s="176"/>
      <c r="V3492" s="176"/>
      <c r="W3492" s="176"/>
      <c r="X3492" s="175"/>
      <c r="Y3492" s="175"/>
      <c r="Z3492" s="175"/>
      <c r="AA3492" s="175"/>
      <c r="AC3492" s="175"/>
      <c r="AL3492" s="106"/>
      <c r="AM3492" s="104"/>
      <c r="AN3492" s="104"/>
      <c r="AO3492" s="104"/>
      <c r="AP3492" s="104"/>
      <c r="AQ3492" s="104"/>
      <c r="AR3492" s="104"/>
      <c r="AS3492" s="104"/>
      <c r="AT3492" s="104"/>
      <c r="AU3492" s="104"/>
      <c r="AV3492" s="104"/>
    </row>
    <row r="3493" spans="3:48" x14ac:dyDescent="0.35">
      <c r="C3493" s="176"/>
      <c r="D3493" s="176"/>
      <c r="E3493" s="176"/>
      <c r="F3493" s="176"/>
      <c r="G3493" s="175"/>
      <c r="H3493" s="175"/>
      <c r="I3493" s="175"/>
      <c r="J3493" s="175"/>
      <c r="L3493" s="175"/>
      <c r="T3493" s="176"/>
      <c r="U3493" s="176"/>
      <c r="V3493" s="176"/>
      <c r="W3493" s="176"/>
      <c r="X3493" s="175"/>
      <c r="Y3493" s="175"/>
      <c r="Z3493" s="175"/>
      <c r="AA3493" s="175"/>
      <c r="AC3493" s="175"/>
      <c r="AL3493" s="106"/>
      <c r="AM3493" s="104"/>
      <c r="AN3493" s="104"/>
      <c r="AO3493" s="104"/>
      <c r="AP3493" s="104"/>
      <c r="AQ3493" s="104"/>
      <c r="AR3493" s="104"/>
      <c r="AS3493" s="104"/>
      <c r="AT3493" s="104"/>
      <c r="AU3493" s="104"/>
      <c r="AV3493" s="104"/>
    </row>
    <row r="3494" spans="3:48" x14ac:dyDescent="0.35">
      <c r="C3494" s="176"/>
      <c r="D3494" s="176"/>
      <c r="E3494" s="176"/>
      <c r="F3494" s="176"/>
      <c r="G3494" s="175"/>
      <c r="H3494" s="175"/>
      <c r="I3494" s="175"/>
      <c r="J3494" s="175"/>
      <c r="L3494" s="175"/>
      <c r="T3494" s="176"/>
      <c r="U3494" s="176"/>
      <c r="V3494" s="176"/>
      <c r="W3494" s="176"/>
      <c r="X3494" s="175"/>
      <c r="Y3494" s="175"/>
      <c r="Z3494" s="175"/>
      <c r="AA3494" s="175"/>
      <c r="AC3494" s="175"/>
      <c r="AL3494" s="106"/>
      <c r="AM3494" s="104"/>
      <c r="AN3494" s="104"/>
      <c r="AO3494" s="104"/>
      <c r="AP3494" s="104"/>
      <c r="AQ3494" s="104"/>
      <c r="AR3494" s="104"/>
      <c r="AS3494" s="104"/>
      <c r="AT3494" s="104"/>
      <c r="AU3494" s="104"/>
      <c r="AV3494" s="104"/>
    </row>
    <row r="3495" spans="3:48" x14ac:dyDescent="0.35">
      <c r="C3495" s="176"/>
      <c r="D3495" s="176"/>
      <c r="E3495" s="176"/>
      <c r="F3495" s="176"/>
      <c r="G3495" s="175"/>
      <c r="H3495" s="175"/>
      <c r="I3495" s="175"/>
      <c r="J3495" s="175"/>
      <c r="L3495" s="175"/>
      <c r="T3495" s="176"/>
      <c r="U3495" s="176"/>
      <c r="V3495" s="176"/>
      <c r="W3495" s="176"/>
      <c r="X3495" s="175"/>
      <c r="Y3495" s="175"/>
      <c r="Z3495" s="175"/>
      <c r="AA3495" s="175"/>
      <c r="AC3495" s="175"/>
      <c r="AL3495" s="106"/>
      <c r="AM3495" s="104"/>
      <c r="AN3495" s="104"/>
      <c r="AO3495" s="104"/>
      <c r="AP3495" s="104"/>
      <c r="AQ3495" s="104"/>
      <c r="AR3495" s="104"/>
      <c r="AS3495" s="104"/>
      <c r="AT3495" s="104"/>
      <c r="AU3495" s="104"/>
      <c r="AV3495" s="104"/>
    </row>
    <row r="3496" spans="3:48" x14ac:dyDescent="0.35">
      <c r="C3496" s="176"/>
      <c r="D3496" s="176"/>
      <c r="E3496" s="176"/>
      <c r="F3496" s="176"/>
      <c r="G3496" s="175"/>
      <c r="H3496" s="175"/>
      <c r="I3496" s="175"/>
      <c r="J3496" s="175"/>
      <c r="L3496" s="175"/>
      <c r="T3496" s="176"/>
      <c r="U3496" s="176"/>
      <c r="V3496" s="176"/>
      <c r="W3496" s="176"/>
      <c r="X3496" s="175"/>
      <c r="Y3496" s="175"/>
      <c r="Z3496" s="175"/>
      <c r="AA3496" s="175"/>
      <c r="AC3496" s="175"/>
      <c r="AL3496" s="106"/>
      <c r="AM3496" s="104"/>
      <c r="AN3496" s="104"/>
      <c r="AO3496" s="104"/>
      <c r="AP3496" s="104"/>
      <c r="AQ3496" s="104"/>
      <c r="AR3496" s="104"/>
      <c r="AS3496" s="104"/>
      <c r="AT3496" s="104"/>
      <c r="AU3496" s="104"/>
      <c r="AV3496" s="104"/>
    </row>
    <row r="3497" spans="3:48" x14ac:dyDescent="0.35">
      <c r="C3497" s="176"/>
      <c r="D3497" s="176"/>
      <c r="E3497" s="176"/>
      <c r="F3497" s="176"/>
      <c r="G3497" s="175"/>
      <c r="H3497" s="175"/>
      <c r="I3497" s="175"/>
      <c r="J3497" s="175"/>
      <c r="L3497" s="175"/>
      <c r="T3497" s="176"/>
      <c r="U3497" s="176"/>
      <c r="V3497" s="176"/>
      <c r="W3497" s="176"/>
      <c r="X3497" s="175"/>
      <c r="Y3497" s="175"/>
      <c r="Z3497" s="175"/>
      <c r="AA3497" s="175"/>
      <c r="AC3497" s="175"/>
      <c r="AL3497" s="106"/>
      <c r="AM3497" s="104"/>
      <c r="AN3497" s="104"/>
      <c r="AO3497" s="104"/>
      <c r="AP3497" s="104"/>
      <c r="AQ3497" s="104"/>
      <c r="AR3497" s="104"/>
      <c r="AS3497" s="104"/>
      <c r="AT3497" s="104"/>
      <c r="AU3497" s="104"/>
      <c r="AV3497" s="104"/>
    </row>
    <row r="3498" spans="3:48" x14ac:dyDescent="0.35">
      <c r="C3498" s="176"/>
      <c r="D3498" s="176"/>
      <c r="E3498" s="176"/>
      <c r="F3498" s="176"/>
      <c r="G3498" s="175"/>
      <c r="H3498" s="175"/>
      <c r="I3498" s="175"/>
      <c r="J3498" s="175"/>
      <c r="L3498" s="175"/>
      <c r="T3498" s="176"/>
      <c r="U3498" s="176"/>
      <c r="V3498" s="176"/>
      <c r="W3498" s="176"/>
      <c r="X3498" s="175"/>
      <c r="Y3498" s="175"/>
      <c r="Z3498" s="175"/>
      <c r="AA3498" s="175"/>
      <c r="AC3498" s="175"/>
      <c r="AL3498" s="106"/>
      <c r="AM3498" s="104"/>
      <c r="AN3498" s="104"/>
      <c r="AO3498" s="104"/>
      <c r="AP3498" s="104"/>
      <c r="AQ3498" s="104"/>
      <c r="AR3498" s="104"/>
      <c r="AS3498" s="104"/>
      <c r="AT3498" s="104"/>
      <c r="AU3498" s="104"/>
      <c r="AV3498" s="104"/>
    </row>
    <row r="3499" spans="3:48" x14ac:dyDescent="0.35">
      <c r="C3499" s="176"/>
      <c r="D3499" s="176"/>
      <c r="E3499" s="176"/>
      <c r="F3499" s="176"/>
      <c r="G3499" s="175"/>
      <c r="H3499" s="175"/>
      <c r="I3499" s="175"/>
      <c r="J3499" s="175"/>
      <c r="L3499" s="175"/>
      <c r="T3499" s="176"/>
      <c r="U3499" s="176"/>
      <c r="V3499" s="176"/>
      <c r="W3499" s="176"/>
      <c r="X3499" s="175"/>
      <c r="Y3499" s="175"/>
      <c r="Z3499" s="175"/>
      <c r="AA3499" s="175"/>
      <c r="AC3499" s="175"/>
      <c r="AL3499" s="106"/>
      <c r="AM3499" s="104"/>
      <c r="AN3499" s="104"/>
      <c r="AO3499" s="104"/>
      <c r="AP3499" s="104"/>
      <c r="AQ3499" s="104"/>
      <c r="AR3499" s="104"/>
      <c r="AS3499" s="104"/>
      <c r="AT3499" s="104"/>
      <c r="AU3499" s="104"/>
      <c r="AV3499" s="104"/>
    </row>
    <row r="3500" spans="3:48" x14ac:dyDescent="0.35">
      <c r="C3500" s="176"/>
      <c r="D3500" s="176"/>
      <c r="E3500" s="176"/>
      <c r="F3500" s="176"/>
      <c r="G3500" s="175"/>
      <c r="H3500" s="175"/>
      <c r="I3500" s="175"/>
      <c r="J3500" s="175"/>
      <c r="L3500" s="175"/>
      <c r="T3500" s="176"/>
      <c r="U3500" s="176"/>
      <c r="V3500" s="176"/>
      <c r="W3500" s="176"/>
      <c r="X3500" s="175"/>
      <c r="Y3500" s="175"/>
      <c r="Z3500" s="175"/>
      <c r="AA3500" s="175"/>
      <c r="AC3500" s="175"/>
      <c r="AL3500" s="106"/>
      <c r="AM3500" s="104"/>
      <c r="AN3500" s="104"/>
      <c r="AO3500" s="104"/>
      <c r="AP3500" s="104"/>
      <c r="AQ3500" s="104"/>
      <c r="AR3500" s="104"/>
      <c r="AS3500" s="104"/>
      <c r="AT3500" s="104"/>
      <c r="AU3500" s="104"/>
      <c r="AV3500" s="104"/>
    </row>
    <row r="3501" spans="3:48" x14ac:dyDescent="0.35">
      <c r="C3501" s="176"/>
      <c r="D3501" s="176"/>
      <c r="E3501" s="176"/>
      <c r="F3501" s="176"/>
      <c r="G3501" s="175"/>
      <c r="H3501" s="175"/>
      <c r="I3501" s="175"/>
      <c r="J3501" s="175"/>
      <c r="L3501" s="175"/>
      <c r="T3501" s="176"/>
      <c r="U3501" s="176"/>
      <c r="V3501" s="176"/>
      <c r="W3501" s="176"/>
      <c r="X3501" s="175"/>
      <c r="Y3501" s="175"/>
      <c r="Z3501" s="175"/>
      <c r="AA3501" s="175"/>
      <c r="AC3501" s="175"/>
      <c r="AL3501" s="106"/>
      <c r="AM3501" s="104"/>
      <c r="AN3501" s="104"/>
      <c r="AO3501" s="104"/>
      <c r="AP3501" s="104"/>
      <c r="AQ3501" s="104"/>
      <c r="AR3501" s="104"/>
      <c r="AS3501" s="104"/>
      <c r="AT3501" s="104"/>
      <c r="AU3501" s="104"/>
      <c r="AV3501" s="104"/>
    </row>
    <row r="3502" spans="3:48" x14ac:dyDescent="0.35">
      <c r="C3502" s="176"/>
      <c r="D3502" s="176"/>
      <c r="E3502" s="176"/>
      <c r="F3502" s="176"/>
      <c r="G3502" s="175"/>
      <c r="H3502" s="175"/>
      <c r="I3502" s="175"/>
      <c r="J3502" s="175"/>
      <c r="L3502" s="175"/>
      <c r="T3502" s="176"/>
      <c r="U3502" s="176"/>
      <c r="V3502" s="176"/>
      <c r="W3502" s="176"/>
      <c r="X3502" s="175"/>
      <c r="Y3502" s="175"/>
      <c r="Z3502" s="175"/>
      <c r="AA3502" s="175"/>
      <c r="AC3502" s="175"/>
      <c r="AL3502" s="106"/>
      <c r="AM3502" s="104"/>
      <c r="AN3502" s="104"/>
      <c r="AO3502" s="104"/>
      <c r="AP3502" s="104"/>
      <c r="AQ3502" s="104"/>
      <c r="AR3502" s="104"/>
      <c r="AS3502" s="104"/>
      <c r="AT3502" s="104"/>
      <c r="AU3502" s="104"/>
      <c r="AV3502" s="104"/>
    </row>
    <row r="3503" spans="3:48" x14ac:dyDescent="0.35">
      <c r="C3503" s="176"/>
      <c r="D3503" s="176"/>
      <c r="E3503" s="176"/>
      <c r="F3503" s="176"/>
      <c r="G3503" s="175"/>
      <c r="H3503" s="175"/>
      <c r="I3503" s="175"/>
      <c r="J3503" s="175"/>
      <c r="L3503" s="175"/>
      <c r="T3503" s="176"/>
      <c r="U3503" s="176"/>
      <c r="V3503" s="176"/>
      <c r="W3503" s="176"/>
      <c r="X3503" s="175"/>
      <c r="Y3503" s="175"/>
      <c r="Z3503" s="175"/>
      <c r="AA3503" s="175"/>
      <c r="AC3503" s="175"/>
      <c r="AL3503" s="106"/>
      <c r="AM3503" s="104"/>
      <c r="AN3503" s="104"/>
      <c r="AO3503" s="104"/>
      <c r="AP3503" s="104"/>
      <c r="AQ3503" s="104"/>
      <c r="AR3503" s="104"/>
      <c r="AS3503" s="104"/>
      <c r="AT3503" s="104"/>
      <c r="AU3503" s="104"/>
      <c r="AV3503" s="104"/>
    </row>
    <row r="3504" spans="3:48" x14ac:dyDescent="0.35">
      <c r="C3504" s="176"/>
      <c r="D3504" s="176"/>
      <c r="E3504" s="176"/>
      <c r="F3504" s="176"/>
      <c r="G3504" s="175"/>
      <c r="H3504" s="175"/>
      <c r="I3504" s="175"/>
      <c r="J3504" s="175"/>
      <c r="L3504" s="175"/>
      <c r="T3504" s="176"/>
      <c r="U3504" s="176"/>
      <c r="V3504" s="176"/>
      <c r="W3504" s="176"/>
      <c r="X3504" s="175"/>
      <c r="Y3504" s="175"/>
      <c r="Z3504" s="175"/>
      <c r="AA3504" s="175"/>
      <c r="AC3504" s="175"/>
      <c r="AL3504" s="106"/>
      <c r="AM3504" s="104"/>
      <c r="AN3504" s="104"/>
      <c r="AO3504" s="104"/>
      <c r="AP3504" s="104"/>
      <c r="AQ3504" s="104"/>
      <c r="AR3504" s="104"/>
      <c r="AS3504" s="104"/>
      <c r="AT3504" s="104"/>
      <c r="AU3504" s="104"/>
      <c r="AV3504" s="104"/>
    </row>
    <row r="3505" spans="3:48" x14ac:dyDescent="0.35">
      <c r="C3505" s="176"/>
      <c r="D3505" s="176"/>
      <c r="E3505" s="176"/>
      <c r="F3505" s="176"/>
      <c r="G3505" s="175"/>
      <c r="H3505" s="175"/>
      <c r="I3505" s="175"/>
      <c r="J3505" s="175"/>
      <c r="L3505" s="175"/>
      <c r="T3505" s="176"/>
      <c r="U3505" s="176"/>
      <c r="V3505" s="176"/>
      <c r="W3505" s="176"/>
      <c r="X3505" s="175"/>
      <c r="Y3505" s="175"/>
      <c r="Z3505" s="175"/>
      <c r="AA3505" s="175"/>
      <c r="AC3505" s="175"/>
      <c r="AL3505" s="106"/>
      <c r="AM3505" s="104"/>
      <c r="AN3505" s="104"/>
      <c r="AO3505" s="104"/>
      <c r="AP3505" s="104"/>
      <c r="AQ3505" s="104"/>
      <c r="AR3505" s="104"/>
      <c r="AS3505" s="104"/>
      <c r="AT3505" s="104"/>
      <c r="AU3505" s="104"/>
      <c r="AV3505" s="104"/>
    </row>
    <row r="3506" spans="3:48" x14ac:dyDescent="0.35">
      <c r="C3506" s="176"/>
      <c r="D3506" s="176"/>
      <c r="E3506" s="176"/>
      <c r="F3506" s="176"/>
      <c r="G3506" s="175"/>
      <c r="H3506" s="175"/>
      <c r="I3506" s="175"/>
      <c r="J3506" s="175"/>
      <c r="L3506" s="175"/>
      <c r="T3506" s="176"/>
      <c r="U3506" s="176"/>
      <c r="V3506" s="176"/>
      <c r="W3506" s="176"/>
      <c r="X3506" s="175"/>
      <c r="Y3506" s="175"/>
      <c r="Z3506" s="175"/>
      <c r="AA3506" s="175"/>
      <c r="AC3506" s="175"/>
      <c r="AL3506" s="106"/>
      <c r="AM3506" s="104"/>
      <c r="AN3506" s="104"/>
      <c r="AO3506" s="104"/>
      <c r="AP3506" s="104"/>
      <c r="AQ3506" s="104"/>
      <c r="AR3506" s="104"/>
      <c r="AS3506" s="104"/>
      <c r="AT3506" s="104"/>
      <c r="AU3506" s="104"/>
      <c r="AV3506" s="104"/>
    </row>
    <row r="3507" spans="3:48" x14ac:dyDescent="0.35">
      <c r="C3507" s="176"/>
      <c r="D3507" s="176"/>
      <c r="E3507" s="176"/>
      <c r="F3507" s="176"/>
      <c r="G3507" s="175"/>
      <c r="H3507" s="175"/>
      <c r="I3507" s="175"/>
      <c r="J3507" s="175"/>
      <c r="L3507" s="175"/>
      <c r="T3507" s="176"/>
      <c r="U3507" s="176"/>
      <c r="V3507" s="176"/>
      <c r="W3507" s="176"/>
      <c r="X3507" s="175"/>
      <c r="Y3507" s="175"/>
      <c r="Z3507" s="175"/>
      <c r="AA3507" s="175"/>
      <c r="AC3507" s="175"/>
      <c r="AL3507" s="106"/>
      <c r="AM3507" s="104"/>
      <c r="AN3507" s="104"/>
      <c r="AO3507" s="104"/>
      <c r="AP3507" s="104"/>
      <c r="AQ3507" s="104"/>
      <c r="AR3507" s="104"/>
      <c r="AS3507" s="104"/>
      <c r="AT3507" s="104"/>
      <c r="AU3507" s="104"/>
      <c r="AV3507" s="104"/>
    </row>
    <row r="3508" spans="3:48" x14ac:dyDescent="0.35">
      <c r="C3508" s="176"/>
      <c r="D3508" s="176"/>
      <c r="E3508" s="176"/>
      <c r="F3508" s="176"/>
      <c r="G3508" s="175"/>
      <c r="H3508" s="175"/>
      <c r="I3508" s="175"/>
      <c r="J3508" s="175"/>
      <c r="L3508" s="175"/>
      <c r="T3508" s="176"/>
      <c r="U3508" s="176"/>
      <c r="V3508" s="176"/>
      <c r="W3508" s="176"/>
      <c r="X3508" s="175"/>
      <c r="Y3508" s="175"/>
      <c r="Z3508" s="175"/>
      <c r="AA3508" s="175"/>
      <c r="AC3508" s="175"/>
      <c r="AL3508" s="106"/>
      <c r="AM3508" s="104"/>
      <c r="AN3508" s="104"/>
      <c r="AO3508" s="104"/>
      <c r="AP3508" s="104"/>
      <c r="AQ3508" s="104"/>
      <c r="AR3508" s="104"/>
      <c r="AS3508" s="104"/>
      <c r="AT3508" s="104"/>
      <c r="AU3508" s="104"/>
      <c r="AV3508" s="104"/>
    </row>
    <row r="3509" spans="3:48" x14ac:dyDescent="0.35">
      <c r="C3509" s="176"/>
      <c r="D3509" s="176"/>
      <c r="E3509" s="176"/>
      <c r="F3509" s="176"/>
      <c r="G3509" s="175"/>
      <c r="H3509" s="175"/>
      <c r="I3509" s="175"/>
      <c r="J3509" s="175"/>
      <c r="L3509" s="175"/>
      <c r="T3509" s="176"/>
      <c r="U3509" s="176"/>
      <c r="V3509" s="176"/>
      <c r="W3509" s="176"/>
      <c r="X3509" s="175"/>
      <c r="Y3509" s="175"/>
      <c r="Z3509" s="175"/>
      <c r="AA3509" s="175"/>
      <c r="AC3509" s="175"/>
      <c r="AL3509" s="106"/>
      <c r="AM3509" s="104"/>
      <c r="AN3509" s="104"/>
      <c r="AO3509" s="104"/>
      <c r="AP3509" s="104"/>
      <c r="AQ3509" s="104"/>
      <c r="AR3509" s="104"/>
      <c r="AS3509" s="104"/>
      <c r="AT3509" s="104"/>
      <c r="AU3509" s="104"/>
      <c r="AV3509" s="104"/>
    </row>
    <row r="3510" spans="3:48" x14ac:dyDescent="0.35">
      <c r="C3510" s="176"/>
      <c r="D3510" s="176"/>
      <c r="E3510" s="176"/>
      <c r="F3510" s="176"/>
      <c r="G3510" s="175"/>
      <c r="H3510" s="175"/>
      <c r="I3510" s="175"/>
      <c r="J3510" s="175"/>
      <c r="L3510" s="175"/>
      <c r="T3510" s="176"/>
      <c r="U3510" s="176"/>
      <c r="V3510" s="176"/>
      <c r="W3510" s="176"/>
      <c r="X3510" s="175"/>
      <c r="Y3510" s="175"/>
      <c r="Z3510" s="175"/>
      <c r="AA3510" s="175"/>
      <c r="AC3510" s="175"/>
      <c r="AL3510" s="106"/>
      <c r="AM3510" s="104"/>
      <c r="AN3510" s="104"/>
      <c r="AO3510" s="104"/>
      <c r="AP3510" s="104"/>
      <c r="AQ3510" s="104"/>
      <c r="AR3510" s="104"/>
      <c r="AS3510" s="104"/>
      <c r="AT3510" s="104"/>
      <c r="AU3510" s="104"/>
      <c r="AV3510" s="104"/>
    </row>
    <row r="3511" spans="3:48" x14ac:dyDescent="0.35">
      <c r="C3511" s="176"/>
      <c r="D3511" s="176"/>
      <c r="E3511" s="176"/>
      <c r="F3511" s="176"/>
      <c r="G3511" s="175"/>
      <c r="H3511" s="175"/>
      <c r="I3511" s="175"/>
      <c r="J3511" s="175"/>
      <c r="L3511" s="175"/>
      <c r="T3511" s="176"/>
      <c r="U3511" s="176"/>
      <c r="V3511" s="176"/>
      <c r="W3511" s="176"/>
      <c r="X3511" s="175"/>
      <c r="Y3511" s="175"/>
      <c r="Z3511" s="175"/>
      <c r="AA3511" s="175"/>
      <c r="AC3511" s="175"/>
      <c r="AL3511" s="106"/>
      <c r="AM3511" s="104"/>
      <c r="AN3511" s="104"/>
      <c r="AO3511" s="104"/>
      <c r="AP3511" s="104"/>
      <c r="AQ3511" s="104"/>
      <c r="AR3511" s="104"/>
      <c r="AS3511" s="104"/>
      <c r="AT3511" s="104"/>
      <c r="AU3511" s="104"/>
      <c r="AV3511" s="104"/>
    </row>
    <row r="3512" spans="3:48" x14ac:dyDescent="0.35">
      <c r="C3512" s="176"/>
      <c r="D3512" s="176"/>
      <c r="E3512" s="176"/>
      <c r="F3512" s="176"/>
      <c r="G3512" s="175"/>
      <c r="H3512" s="175"/>
      <c r="I3512" s="175"/>
      <c r="J3512" s="175"/>
      <c r="L3512" s="175"/>
      <c r="T3512" s="176"/>
      <c r="U3512" s="176"/>
      <c r="V3512" s="176"/>
      <c r="W3512" s="176"/>
      <c r="X3512" s="175"/>
      <c r="Y3512" s="175"/>
      <c r="Z3512" s="175"/>
      <c r="AA3512" s="175"/>
      <c r="AC3512" s="175"/>
      <c r="AL3512" s="106"/>
      <c r="AM3512" s="104"/>
      <c r="AN3512" s="104"/>
      <c r="AO3512" s="104"/>
      <c r="AP3512" s="104"/>
      <c r="AQ3512" s="104"/>
      <c r="AR3512" s="104"/>
      <c r="AS3512" s="104"/>
      <c r="AT3512" s="104"/>
      <c r="AU3512" s="104"/>
      <c r="AV3512" s="104"/>
    </row>
    <row r="3513" spans="3:48" x14ac:dyDescent="0.35">
      <c r="C3513" s="176"/>
      <c r="D3513" s="176"/>
      <c r="E3513" s="176"/>
      <c r="F3513" s="176"/>
      <c r="G3513" s="175"/>
      <c r="H3513" s="175"/>
      <c r="I3513" s="175"/>
      <c r="J3513" s="175"/>
      <c r="L3513" s="175"/>
      <c r="T3513" s="176"/>
      <c r="U3513" s="176"/>
      <c r="V3513" s="176"/>
      <c r="W3513" s="176"/>
      <c r="X3513" s="175"/>
      <c r="Y3513" s="175"/>
      <c r="Z3513" s="175"/>
      <c r="AA3513" s="175"/>
      <c r="AC3513" s="175"/>
      <c r="AL3513" s="106"/>
      <c r="AM3513" s="104"/>
      <c r="AN3513" s="104"/>
      <c r="AO3513" s="104"/>
      <c r="AP3513" s="104"/>
      <c r="AQ3513" s="104"/>
      <c r="AR3513" s="104"/>
      <c r="AS3513" s="104"/>
      <c r="AT3513" s="104"/>
      <c r="AU3513" s="104"/>
      <c r="AV3513" s="104"/>
    </row>
    <row r="3514" spans="3:48" x14ac:dyDescent="0.35">
      <c r="C3514" s="176"/>
      <c r="D3514" s="176"/>
      <c r="E3514" s="176"/>
      <c r="F3514" s="176"/>
      <c r="G3514" s="175"/>
      <c r="H3514" s="175"/>
      <c r="I3514" s="175"/>
      <c r="J3514" s="175"/>
      <c r="L3514" s="175"/>
      <c r="T3514" s="176"/>
      <c r="U3514" s="176"/>
      <c r="V3514" s="176"/>
      <c r="W3514" s="176"/>
      <c r="X3514" s="175"/>
      <c r="Y3514" s="175"/>
      <c r="Z3514" s="175"/>
      <c r="AA3514" s="175"/>
      <c r="AC3514" s="175"/>
      <c r="AL3514" s="106"/>
      <c r="AM3514" s="104"/>
      <c r="AN3514" s="104"/>
      <c r="AO3514" s="104"/>
      <c r="AP3514" s="104"/>
      <c r="AQ3514" s="104"/>
      <c r="AR3514" s="104"/>
      <c r="AS3514" s="104"/>
      <c r="AT3514" s="104"/>
      <c r="AU3514" s="104"/>
      <c r="AV3514" s="104"/>
    </row>
    <row r="3515" spans="3:48" x14ac:dyDescent="0.35">
      <c r="C3515" s="176"/>
      <c r="D3515" s="176"/>
      <c r="E3515" s="176"/>
      <c r="F3515" s="176"/>
      <c r="G3515" s="175"/>
      <c r="H3515" s="175"/>
      <c r="I3515" s="175"/>
      <c r="J3515" s="175"/>
      <c r="L3515" s="175"/>
      <c r="T3515" s="176"/>
      <c r="U3515" s="176"/>
      <c r="V3515" s="176"/>
      <c r="W3515" s="176"/>
      <c r="X3515" s="175"/>
      <c r="Y3515" s="175"/>
      <c r="Z3515" s="175"/>
      <c r="AA3515" s="175"/>
      <c r="AC3515" s="175"/>
      <c r="AL3515" s="106"/>
      <c r="AM3515" s="104"/>
      <c r="AN3515" s="104"/>
      <c r="AO3515" s="104"/>
      <c r="AP3515" s="104"/>
      <c r="AQ3515" s="104"/>
      <c r="AR3515" s="104"/>
      <c r="AS3515" s="104"/>
      <c r="AT3515" s="104"/>
      <c r="AU3515" s="104"/>
      <c r="AV3515" s="104"/>
    </row>
    <row r="3516" spans="3:48" x14ac:dyDescent="0.35">
      <c r="C3516" s="176"/>
      <c r="D3516" s="176"/>
      <c r="E3516" s="176"/>
      <c r="F3516" s="176"/>
      <c r="G3516" s="175"/>
      <c r="H3516" s="175"/>
      <c r="I3516" s="175"/>
      <c r="J3516" s="175"/>
      <c r="L3516" s="175"/>
      <c r="T3516" s="176"/>
      <c r="U3516" s="176"/>
      <c r="V3516" s="176"/>
      <c r="W3516" s="176"/>
      <c r="X3516" s="175"/>
      <c r="Y3516" s="175"/>
      <c r="Z3516" s="175"/>
      <c r="AA3516" s="175"/>
      <c r="AC3516" s="175"/>
      <c r="AL3516" s="106"/>
      <c r="AM3516" s="104"/>
      <c r="AN3516" s="104"/>
      <c r="AO3516" s="104"/>
      <c r="AP3516" s="104"/>
      <c r="AQ3516" s="104"/>
      <c r="AR3516" s="104"/>
      <c r="AS3516" s="104"/>
      <c r="AT3516" s="104"/>
      <c r="AU3516" s="104"/>
      <c r="AV3516" s="104"/>
    </row>
    <row r="3517" spans="3:48" x14ac:dyDescent="0.35">
      <c r="C3517" s="176"/>
      <c r="D3517" s="176"/>
      <c r="E3517" s="176"/>
      <c r="F3517" s="176"/>
      <c r="G3517" s="175"/>
      <c r="H3517" s="175"/>
      <c r="I3517" s="175"/>
      <c r="J3517" s="175"/>
      <c r="L3517" s="175"/>
      <c r="T3517" s="176"/>
      <c r="U3517" s="176"/>
      <c r="V3517" s="176"/>
      <c r="W3517" s="176"/>
      <c r="X3517" s="175"/>
      <c r="Y3517" s="175"/>
      <c r="Z3517" s="175"/>
      <c r="AA3517" s="175"/>
      <c r="AC3517" s="175"/>
      <c r="AL3517" s="106"/>
      <c r="AM3517" s="104"/>
      <c r="AN3517" s="104"/>
      <c r="AO3517" s="104"/>
      <c r="AP3517" s="104"/>
      <c r="AQ3517" s="104"/>
      <c r="AR3517" s="104"/>
      <c r="AS3517" s="104"/>
      <c r="AT3517" s="104"/>
      <c r="AU3517" s="104"/>
      <c r="AV3517" s="104"/>
    </row>
    <row r="3518" spans="3:48" x14ac:dyDescent="0.35">
      <c r="C3518" s="176"/>
      <c r="D3518" s="176"/>
      <c r="E3518" s="176"/>
      <c r="F3518" s="176"/>
      <c r="G3518" s="175"/>
      <c r="H3518" s="175"/>
      <c r="I3518" s="175"/>
      <c r="J3518" s="175"/>
      <c r="L3518" s="175"/>
      <c r="T3518" s="176"/>
      <c r="U3518" s="176"/>
      <c r="V3518" s="176"/>
      <c r="W3518" s="176"/>
      <c r="X3518" s="175"/>
      <c r="Y3518" s="175"/>
      <c r="Z3518" s="175"/>
      <c r="AA3518" s="175"/>
      <c r="AC3518" s="175"/>
      <c r="AL3518" s="106"/>
      <c r="AM3518" s="104"/>
      <c r="AN3518" s="104"/>
      <c r="AO3518" s="104"/>
      <c r="AP3518" s="104"/>
      <c r="AQ3518" s="104"/>
      <c r="AR3518" s="104"/>
      <c r="AS3518" s="104"/>
      <c r="AT3518" s="104"/>
      <c r="AU3518" s="104"/>
      <c r="AV3518" s="104"/>
    </row>
    <row r="3519" spans="3:48" x14ac:dyDescent="0.35">
      <c r="C3519" s="176"/>
      <c r="D3519" s="176"/>
      <c r="E3519" s="176"/>
      <c r="F3519" s="176"/>
      <c r="G3519" s="175"/>
      <c r="H3519" s="175"/>
      <c r="I3519" s="175"/>
      <c r="J3519" s="175"/>
      <c r="L3519" s="175"/>
      <c r="T3519" s="176"/>
      <c r="U3519" s="176"/>
      <c r="V3519" s="176"/>
      <c r="W3519" s="176"/>
      <c r="X3519" s="175"/>
      <c r="Y3519" s="175"/>
      <c r="Z3519" s="175"/>
      <c r="AA3519" s="175"/>
      <c r="AC3519" s="175"/>
      <c r="AL3519" s="106"/>
      <c r="AM3519" s="104"/>
      <c r="AN3519" s="104"/>
      <c r="AO3519" s="104"/>
      <c r="AP3519" s="104"/>
      <c r="AQ3519" s="104"/>
      <c r="AR3519" s="104"/>
      <c r="AS3519" s="104"/>
      <c r="AT3519" s="104"/>
      <c r="AU3519" s="104"/>
      <c r="AV3519" s="104"/>
    </row>
    <row r="3520" spans="3:48" x14ac:dyDescent="0.35">
      <c r="C3520" s="176"/>
      <c r="D3520" s="176"/>
      <c r="E3520" s="176"/>
      <c r="F3520" s="176"/>
      <c r="G3520" s="175"/>
      <c r="H3520" s="175"/>
      <c r="I3520" s="175"/>
      <c r="J3520" s="175"/>
      <c r="L3520" s="175"/>
      <c r="T3520" s="176"/>
      <c r="U3520" s="176"/>
      <c r="V3520" s="176"/>
      <c r="W3520" s="176"/>
      <c r="X3520" s="175"/>
      <c r="Y3520" s="175"/>
      <c r="Z3520" s="175"/>
      <c r="AA3520" s="175"/>
      <c r="AC3520" s="175"/>
      <c r="AL3520" s="106"/>
      <c r="AM3520" s="104"/>
      <c r="AN3520" s="104"/>
      <c r="AO3520" s="104"/>
      <c r="AP3520" s="104"/>
      <c r="AQ3520" s="104"/>
      <c r="AR3520" s="104"/>
      <c r="AS3520" s="104"/>
      <c r="AT3520" s="104"/>
      <c r="AU3520" s="104"/>
      <c r="AV3520" s="104"/>
    </row>
    <row r="3521" spans="3:48" x14ac:dyDescent="0.35">
      <c r="C3521" s="176"/>
      <c r="D3521" s="176"/>
      <c r="E3521" s="176"/>
      <c r="F3521" s="176"/>
      <c r="G3521" s="175"/>
      <c r="H3521" s="175"/>
      <c r="I3521" s="175"/>
      <c r="J3521" s="175"/>
      <c r="L3521" s="175"/>
      <c r="T3521" s="176"/>
      <c r="U3521" s="176"/>
      <c r="V3521" s="176"/>
      <c r="W3521" s="176"/>
      <c r="X3521" s="175"/>
      <c r="Y3521" s="175"/>
      <c r="Z3521" s="175"/>
      <c r="AA3521" s="175"/>
      <c r="AC3521" s="175"/>
      <c r="AL3521" s="106"/>
      <c r="AM3521" s="104"/>
      <c r="AN3521" s="104"/>
      <c r="AO3521" s="104"/>
      <c r="AP3521" s="104"/>
      <c r="AQ3521" s="104"/>
      <c r="AR3521" s="104"/>
      <c r="AS3521" s="104"/>
      <c r="AT3521" s="104"/>
      <c r="AU3521" s="104"/>
      <c r="AV3521" s="104"/>
    </row>
    <row r="3522" spans="3:48" x14ac:dyDescent="0.35">
      <c r="C3522" s="176"/>
      <c r="D3522" s="176"/>
      <c r="E3522" s="176"/>
      <c r="F3522" s="176"/>
      <c r="G3522" s="175"/>
      <c r="H3522" s="175"/>
      <c r="I3522" s="175"/>
      <c r="J3522" s="175"/>
      <c r="L3522" s="175"/>
      <c r="T3522" s="176"/>
      <c r="U3522" s="176"/>
      <c r="V3522" s="176"/>
      <c r="W3522" s="176"/>
      <c r="X3522" s="175"/>
      <c r="Y3522" s="175"/>
      <c r="Z3522" s="175"/>
      <c r="AA3522" s="175"/>
      <c r="AC3522" s="175"/>
      <c r="AL3522" s="106"/>
      <c r="AM3522" s="104"/>
      <c r="AN3522" s="104"/>
      <c r="AO3522" s="104"/>
      <c r="AP3522" s="104"/>
      <c r="AQ3522" s="104"/>
      <c r="AR3522" s="104"/>
      <c r="AS3522" s="104"/>
      <c r="AT3522" s="104"/>
      <c r="AU3522" s="104"/>
      <c r="AV3522" s="104"/>
    </row>
    <row r="3523" spans="3:48" x14ac:dyDescent="0.35">
      <c r="C3523" s="176"/>
      <c r="D3523" s="176"/>
      <c r="E3523" s="176"/>
      <c r="F3523" s="176"/>
      <c r="G3523" s="175"/>
      <c r="H3523" s="175"/>
      <c r="I3523" s="175"/>
      <c r="J3523" s="175"/>
      <c r="L3523" s="175"/>
      <c r="T3523" s="176"/>
      <c r="U3523" s="176"/>
      <c r="V3523" s="176"/>
      <c r="W3523" s="176"/>
      <c r="X3523" s="175"/>
      <c r="Y3523" s="175"/>
      <c r="Z3523" s="175"/>
      <c r="AA3523" s="175"/>
      <c r="AC3523" s="175"/>
      <c r="AL3523" s="106"/>
      <c r="AM3523" s="104"/>
      <c r="AN3523" s="104"/>
      <c r="AO3523" s="104"/>
      <c r="AP3523" s="104"/>
      <c r="AQ3523" s="104"/>
      <c r="AR3523" s="104"/>
      <c r="AS3523" s="104"/>
      <c r="AT3523" s="104"/>
      <c r="AU3523" s="104"/>
      <c r="AV3523" s="104"/>
    </row>
    <row r="3524" spans="3:48" x14ac:dyDescent="0.35">
      <c r="C3524" s="176"/>
      <c r="D3524" s="176"/>
      <c r="E3524" s="176"/>
      <c r="F3524" s="176"/>
      <c r="G3524" s="175"/>
      <c r="H3524" s="175"/>
      <c r="I3524" s="175"/>
      <c r="J3524" s="175"/>
      <c r="L3524" s="175"/>
      <c r="T3524" s="176"/>
      <c r="U3524" s="176"/>
      <c r="V3524" s="176"/>
      <c r="W3524" s="176"/>
      <c r="X3524" s="175"/>
      <c r="Y3524" s="175"/>
      <c r="Z3524" s="175"/>
      <c r="AA3524" s="175"/>
      <c r="AC3524" s="175"/>
      <c r="AL3524" s="106"/>
      <c r="AM3524" s="104"/>
      <c r="AN3524" s="104"/>
      <c r="AO3524" s="104"/>
      <c r="AP3524" s="104"/>
      <c r="AQ3524" s="104"/>
      <c r="AR3524" s="104"/>
      <c r="AS3524" s="104"/>
      <c r="AT3524" s="104"/>
      <c r="AU3524" s="104"/>
      <c r="AV3524" s="104"/>
    </row>
    <row r="3525" spans="3:48" x14ac:dyDescent="0.35">
      <c r="C3525" s="176"/>
      <c r="D3525" s="176"/>
      <c r="E3525" s="176"/>
      <c r="F3525" s="176"/>
      <c r="G3525" s="175"/>
      <c r="H3525" s="175"/>
      <c r="I3525" s="175"/>
      <c r="J3525" s="175"/>
      <c r="L3525" s="175"/>
      <c r="T3525" s="176"/>
      <c r="U3525" s="176"/>
      <c r="V3525" s="176"/>
      <c r="W3525" s="176"/>
      <c r="X3525" s="175"/>
      <c r="Y3525" s="175"/>
      <c r="Z3525" s="175"/>
      <c r="AA3525" s="175"/>
      <c r="AC3525" s="175"/>
      <c r="AL3525" s="106"/>
      <c r="AM3525" s="104"/>
      <c r="AN3525" s="104"/>
      <c r="AO3525" s="104"/>
      <c r="AP3525" s="104"/>
      <c r="AQ3525" s="104"/>
      <c r="AR3525" s="104"/>
      <c r="AS3525" s="104"/>
      <c r="AT3525" s="104"/>
      <c r="AU3525" s="104"/>
      <c r="AV3525" s="104"/>
    </row>
    <row r="3526" spans="3:48" x14ac:dyDescent="0.35">
      <c r="C3526" s="176"/>
      <c r="D3526" s="176"/>
      <c r="E3526" s="176"/>
      <c r="F3526" s="176"/>
      <c r="G3526" s="175"/>
      <c r="H3526" s="175"/>
      <c r="I3526" s="175"/>
      <c r="J3526" s="175"/>
      <c r="L3526" s="175"/>
      <c r="T3526" s="176"/>
      <c r="U3526" s="176"/>
      <c r="V3526" s="176"/>
      <c r="W3526" s="176"/>
      <c r="X3526" s="175"/>
      <c r="Y3526" s="175"/>
      <c r="Z3526" s="175"/>
      <c r="AA3526" s="175"/>
      <c r="AC3526" s="175"/>
      <c r="AL3526" s="106"/>
      <c r="AM3526" s="104"/>
      <c r="AN3526" s="104"/>
      <c r="AO3526" s="104"/>
      <c r="AP3526" s="104"/>
      <c r="AQ3526" s="104"/>
      <c r="AR3526" s="104"/>
      <c r="AS3526" s="104"/>
      <c r="AT3526" s="104"/>
      <c r="AU3526" s="104"/>
      <c r="AV3526" s="104"/>
    </row>
    <row r="3527" spans="3:48" x14ac:dyDescent="0.35">
      <c r="C3527" s="176"/>
      <c r="D3527" s="176"/>
      <c r="E3527" s="176"/>
      <c r="F3527" s="176"/>
      <c r="G3527" s="175"/>
      <c r="H3527" s="175"/>
      <c r="I3527" s="175"/>
      <c r="J3527" s="175"/>
      <c r="L3527" s="175"/>
      <c r="T3527" s="176"/>
      <c r="U3527" s="176"/>
      <c r="V3527" s="176"/>
      <c r="W3527" s="176"/>
      <c r="X3527" s="175"/>
      <c r="Y3527" s="175"/>
      <c r="Z3527" s="175"/>
      <c r="AA3527" s="175"/>
      <c r="AC3527" s="175"/>
      <c r="AL3527" s="106"/>
      <c r="AM3527" s="104"/>
      <c r="AN3527" s="104"/>
      <c r="AO3527" s="104"/>
      <c r="AP3527" s="104"/>
      <c r="AQ3527" s="104"/>
      <c r="AR3527" s="104"/>
      <c r="AS3527" s="104"/>
      <c r="AT3527" s="104"/>
      <c r="AU3527" s="104"/>
      <c r="AV3527" s="104"/>
    </row>
    <row r="3528" spans="3:48" x14ac:dyDescent="0.35">
      <c r="C3528" s="176"/>
      <c r="D3528" s="176"/>
      <c r="E3528" s="176"/>
      <c r="F3528" s="176"/>
      <c r="G3528" s="175"/>
      <c r="H3528" s="175"/>
      <c r="I3528" s="175"/>
      <c r="J3528" s="175"/>
      <c r="L3528" s="175"/>
      <c r="T3528" s="176"/>
      <c r="U3528" s="176"/>
      <c r="V3528" s="176"/>
      <c r="W3528" s="176"/>
      <c r="X3528" s="175"/>
      <c r="Y3528" s="175"/>
      <c r="Z3528" s="175"/>
      <c r="AA3528" s="175"/>
      <c r="AC3528" s="175"/>
      <c r="AL3528" s="106"/>
      <c r="AM3528" s="104"/>
      <c r="AN3528" s="104"/>
      <c r="AO3528" s="104"/>
      <c r="AP3528" s="104"/>
      <c r="AQ3528" s="104"/>
      <c r="AR3528" s="104"/>
      <c r="AS3528" s="104"/>
      <c r="AT3528" s="104"/>
      <c r="AU3528" s="104"/>
      <c r="AV3528" s="104"/>
    </row>
    <row r="3529" spans="3:48" x14ac:dyDescent="0.35">
      <c r="C3529" s="176"/>
      <c r="D3529" s="176"/>
      <c r="E3529" s="176"/>
      <c r="F3529" s="176"/>
      <c r="G3529" s="175"/>
      <c r="H3529" s="175"/>
      <c r="I3529" s="175"/>
      <c r="J3529" s="175"/>
      <c r="L3529" s="175"/>
      <c r="T3529" s="176"/>
      <c r="U3529" s="176"/>
      <c r="V3529" s="176"/>
      <c r="W3529" s="176"/>
      <c r="X3529" s="175"/>
      <c r="Y3529" s="175"/>
      <c r="Z3529" s="175"/>
      <c r="AA3529" s="175"/>
      <c r="AC3529" s="175"/>
      <c r="AL3529" s="106"/>
      <c r="AM3529" s="104"/>
      <c r="AN3529" s="104"/>
      <c r="AO3529" s="104"/>
      <c r="AP3529" s="104"/>
      <c r="AQ3529" s="104"/>
      <c r="AR3529" s="104"/>
      <c r="AS3529" s="104"/>
      <c r="AT3529" s="104"/>
      <c r="AU3529" s="104"/>
      <c r="AV3529" s="104"/>
    </row>
    <row r="3530" spans="3:48" x14ac:dyDescent="0.35">
      <c r="C3530" s="176"/>
      <c r="D3530" s="176"/>
      <c r="E3530" s="176"/>
      <c r="F3530" s="176"/>
      <c r="G3530" s="175"/>
      <c r="H3530" s="175"/>
      <c r="I3530" s="175"/>
      <c r="J3530" s="175"/>
      <c r="L3530" s="175"/>
      <c r="T3530" s="176"/>
      <c r="U3530" s="176"/>
      <c r="V3530" s="176"/>
      <c r="W3530" s="176"/>
      <c r="X3530" s="175"/>
      <c r="Y3530" s="175"/>
      <c r="Z3530" s="175"/>
      <c r="AA3530" s="175"/>
      <c r="AC3530" s="175"/>
      <c r="AL3530" s="106"/>
      <c r="AM3530" s="104"/>
      <c r="AN3530" s="104"/>
      <c r="AO3530" s="104"/>
      <c r="AP3530" s="104"/>
      <c r="AQ3530" s="104"/>
      <c r="AR3530" s="104"/>
      <c r="AS3530" s="104"/>
      <c r="AT3530" s="104"/>
      <c r="AU3530" s="104"/>
      <c r="AV3530" s="104"/>
    </row>
    <row r="3531" spans="3:48" x14ac:dyDescent="0.35">
      <c r="C3531" s="176"/>
      <c r="D3531" s="176"/>
      <c r="E3531" s="176"/>
      <c r="F3531" s="176"/>
      <c r="G3531" s="175"/>
      <c r="H3531" s="175"/>
      <c r="I3531" s="175"/>
      <c r="J3531" s="175"/>
      <c r="L3531" s="175"/>
      <c r="T3531" s="176"/>
      <c r="U3531" s="176"/>
      <c r="V3531" s="176"/>
      <c r="W3531" s="176"/>
      <c r="X3531" s="175"/>
      <c r="Y3531" s="175"/>
      <c r="Z3531" s="175"/>
      <c r="AA3531" s="175"/>
      <c r="AC3531" s="175"/>
      <c r="AL3531" s="106"/>
      <c r="AM3531" s="104"/>
      <c r="AN3531" s="104"/>
      <c r="AO3531" s="104"/>
      <c r="AP3531" s="104"/>
      <c r="AQ3531" s="104"/>
      <c r="AR3531" s="104"/>
      <c r="AS3531" s="104"/>
      <c r="AT3531" s="104"/>
      <c r="AU3531" s="104"/>
      <c r="AV3531" s="104"/>
    </row>
    <row r="3532" spans="3:48" x14ac:dyDescent="0.35">
      <c r="C3532" s="176"/>
      <c r="D3532" s="176"/>
      <c r="E3532" s="176"/>
      <c r="F3532" s="176"/>
      <c r="G3532" s="175"/>
      <c r="H3532" s="175"/>
      <c r="I3532" s="175"/>
      <c r="J3532" s="175"/>
      <c r="L3532" s="175"/>
      <c r="T3532" s="176"/>
      <c r="U3532" s="176"/>
      <c r="V3532" s="176"/>
      <c r="W3532" s="176"/>
      <c r="X3532" s="175"/>
      <c r="Y3532" s="175"/>
      <c r="Z3532" s="175"/>
      <c r="AA3532" s="175"/>
      <c r="AC3532" s="175"/>
      <c r="AL3532" s="106"/>
      <c r="AM3532" s="104"/>
      <c r="AN3532" s="104"/>
      <c r="AO3532" s="104"/>
      <c r="AP3532" s="104"/>
      <c r="AQ3532" s="104"/>
      <c r="AR3532" s="104"/>
      <c r="AS3532" s="104"/>
      <c r="AT3532" s="104"/>
      <c r="AU3532" s="104"/>
      <c r="AV3532" s="104"/>
    </row>
    <row r="3533" spans="3:48" x14ac:dyDescent="0.35">
      <c r="C3533" s="176"/>
      <c r="D3533" s="176"/>
      <c r="E3533" s="176"/>
      <c r="F3533" s="176"/>
      <c r="G3533" s="175"/>
      <c r="H3533" s="175"/>
      <c r="I3533" s="175"/>
      <c r="J3533" s="175"/>
      <c r="L3533" s="175"/>
      <c r="T3533" s="176"/>
      <c r="U3533" s="176"/>
      <c r="V3533" s="176"/>
      <c r="W3533" s="176"/>
      <c r="X3533" s="175"/>
      <c r="Y3533" s="175"/>
      <c r="Z3533" s="175"/>
      <c r="AA3533" s="175"/>
      <c r="AC3533" s="175"/>
      <c r="AL3533" s="106"/>
      <c r="AM3533" s="104"/>
      <c r="AN3533" s="104"/>
      <c r="AO3533" s="104"/>
      <c r="AP3533" s="104"/>
      <c r="AQ3533" s="104"/>
      <c r="AR3533" s="104"/>
      <c r="AS3533" s="104"/>
      <c r="AT3533" s="104"/>
      <c r="AU3533" s="104"/>
      <c r="AV3533" s="104"/>
    </row>
    <row r="3534" spans="3:48" x14ac:dyDescent="0.35">
      <c r="C3534" s="176"/>
      <c r="D3534" s="176"/>
      <c r="E3534" s="176"/>
      <c r="F3534" s="176"/>
      <c r="G3534" s="175"/>
      <c r="H3534" s="175"/>
      <c r="I3534" s="175"/>
      <c r="J3534" s="175"/>
      <c r="L3534" s="175"/>
      <c r="T3534" s="176"/>
      <c r="U3534" s="176"/>
      <c r="V3534" s="176"/>
      <c r="W3534" s="176"/>
      <c r="X3534" s="175"/>
      <c r="Y3534" s="175"/>
      <c r="Z3534" s="175"/>
      <c r="AA3534" s="175"/>
      <c r="AC3534" s="175"/>
      <c r="AL3534" s="106"/>
      <c r="AM3534" s="104"/>
      <c r="AN3534" s="104"/>
      <c r="AO3534" s="104"/>
      <c r="AP3534" s="104"/>
      <c r="AQ3534" s="104"/>
      <c r="AR3534" s="104"/>
      <c r="AS3534" s="104"/>
      <c r="AT3534" s="104"/>
      <c r="AU3534" s="104"/>
      <c r="AV3534" s="104"/>
    </row>
    <row r="3535" spans="3:48" x14ac:dyDescent="0.35">
      <c r="C3535" s="176"/>
      <c r="D3535" s="176"/>
      <c r="E3535" s="176"/>
      <c r="F3535" s="176"/>
      <c r="G3535" s="175"/>
      <c r="H3535" s="175"/>
      <c r="I3535" s="175"/>
      <c r="J3535" s="175"/>
      <c r="L3535" s="175"/>
      <c r="T3535" s="176"/>
      <c r="U3535" s="176"/>
      <c r="V3535" s="176"/>
      <c r="W3535" s="176"/>
      <c r="X3535" s="175"/>
      <c r="Y3535" s="175"/>
      <c r="Z3535" s="175"/>
      <c r="AA3535" s="175"/>
      <c r="AC3535" s="175"/>
      <c r="AL3535" s="106"/>
      <c r="AM3535" s="104"/>
      <c r="AN3535" s="104"/>
      <c r="AO3535" s="104"/>
      <c r="AP3535" s="104"/>
      <c r="AQ3535" s="104"/>
      <c r="AR3535" s="104"/>
      <c r="AS3535" s="104"/>
      <c r="AT3535" s="104"/>
      <c r="AU3535" s="104"/>
      <c r="AV3535" s="104"/>
    </row>
    <row r="3536" spans="3:48" x14ac:dyDescent="0.35">
      <c r="C3536" s="176"/>
      <c r="D3536" s="176"/>
      <c r="E3536" s="176"/>
      <c r="F3536" s="176"/>
      <c r="G3536" s="175"/>
      <c r="H3536" s="175"/>
      <c r="I3536" s="175"/>
      <c r="J3536" s="175"/>
      <c r="L3536" s="175"/>
      <c r="T3536" s="176"/>
      <c r="U3536" s="176"/>
      <c r="V3536" s="176"/>
      <c r="W3536" s="176"/>
      <c r="X3536" s="175"/>
      <c r="Y3536" s="175"/>
      <c r="Z3536" s="175"/>
      <c r="AA3536" s="175"/>
      <c r="AC3536" s="175"/>
      <c r="AL3536" s="106"/>
      <c r="AM3536" s="104"/>
      <c r="AN3536" s="104"/>
      <c r="AO3536" s="104"/>
      <c r="AP3536" s="104"/>
      <c r="AQ3536" s="104"/>
      <c r="AR3536" s="104"/>
      <c r="AS3536" s="104"/>
      <c r="AT3536" s="104"/>
      <c r="AU3536" s="104"/>
      <c r="AV3536" s="104"/>
    </row>
    <row r="3537" spans="3:48" x14ac:dyDescent="0.35">
      <c r="C3537" s="176"/>
      <c r="D3537" s="176"/>
      <c r="E3537" s="176"/>
      <c r="F3537" s="176"/>
      <c r="G3537" s="175"/>
      <c r="H3537" s="175"/>
      <c r="I3537" s="175"/>
      <c r="J3537" s="175"/>
      <c r="L3537" s="175"/>
      <c r="T3537" s="176"/>
      <c r="U3537" s="176"/>
      <c r="V3537" s="176"/>
      <c r="W3537" s="176"/>
      <c r="X3537" s="175"/>
      <c r="Y3537" s="175"/>
      <c r="Z3537" s="175"/>
      <c r="AA3537" s="175"/>
      <c r="AC3537" s="175"/>
      <c r="AL3537" s="106"/>
      <c r="AM3537" s="104"/>
      <c r="AN3537" s="104"/>
      <c r="AO3537" s="104"/>
      <c r="AP3537" s="104"/>
      <c r="AQ3537" s="104"/>
      <c r="AR3537" s="104"/>
      <c r="AS3537" s="104"/>
      <c r="AT3537" s="104"/>
      <c r="AU3537" s="104"/>
      <c r="AV3537" s="104"/>
    </row>
    <row r="3538" spans="3:48" x14ac:dyDescent="0.35">
      <c r="C3538" s="176"/>
      <c r="D3538" s="176"/>
      <c r="E3538" s="176"/>
      <c r="F3538" s="176"/>
      <c r="G3538" s="175"/>
      <c r="H3538" s="175"/>
      <c r="I3538" s="175"/>
      <c r="J3538" s="175"/>
      <c r="L3538" s="175"/>
      <c r="T3538" s="176"/>
      <c r="U3538" s="176"/>
      <c r="V3538" s="176"/>
      <c r="W3538" s="176"/>
      <c r="X3538" s="175"/>
      <c r="Y3538" s="175"/>
      <c r="Z3538" s="175"/>
      <c r="AA3538" s="175"/>
      <c r="AC3538" s="175"/>
      <c r="AL3538" s="106"/>
      <c r="AM3538" s="104"/>
      <c r="AN3538" s="104"/>
      <c r="AO3538" s="104"/>
      <c r="AP3538" s="104"/>
      <c r="AQ3538" s="104"/>
      <c r="AR3538" s="104"/>
      <c r="AS3538" s="104"/>
      <c r="AT3538" s="104"/>
      <c r="AU3538" s="104"/>
      <c r="AV3538" s="104"/>
    </row>
    <row r="3539" spans="3:48" x14ac:dyDescent="0.35">
      <c r="C3539" s="176"/>
      <c r="D3539" s="176"/>
      <c r="E3539" s="176"/>
      <c r="F3539" s="176"/>
      <c r="G3539" s="175"/>
      <c r="H3539" s="175"/>
      <c r="I3539" s="175"/>
      <c r="J3539" s="175"/>
      <c r="L3539" s="175"/>
      <c r="T3539" s="176"/>
      <c r="U3539" s="176"/>
      <c r="V3539" s="176"/>
      <c r="W3539" s="176"/>
      <c r="X3539" s="175"/>
      <c r="Y3539" s="175"/>
      <c r="Z3539" s="175"/>
      <c r="AA3539" s="175"/>
      <c r="AC3539" s="175"/>
      <c r="AL3539" s="106"/>
      <c r="AM3539" s="104"/>
      <c r="AN3539" s="104"/>
      <c r="AO3539" s="104"/>
      <c r="AP3539" s="104"/>
      <c r="AQ3539" s="104"/>
      <c r="AR3539" s="104"/>
      <c r="AS3539" s="104"/>
      <c r="AT3539" s="104"/>
      <c r="AU3539" s="104"/>
      <c r="AV3539" s="104"/>
    </row>
    <row r="3540" spans="3:48" x14ac:dyDescent="0.35">
      <c r="C3540" s="176"/>
      <c r="D3540" s="176"/>
      <c r="E3540" s="176"/>
      <c r="F3540" s="176"/>
      <c r="G3540" s="175"/>
      <c r="H3540" s="175"/>
      <c r="I3540" s="175"/>
      <c r="J3540" s="175"/>
      <c r="L3540" s="175"/>
      <c r="T3540" s="176"/>
      <c r="U3540" s="176"/>
      <c r="V3540" s="176"/>
      <c r="W3540" s="176"/>
      <c r="X3540" s="175"/>
      <c r="Y3540" s="175"/>
      <c r="Z3540" s="175"/>
      <c r="AA3540" s="175"/>
      <c r="AC3540" s="175"/>
      <c r="AL3540" s="106"/>
      <c r="AM3540" s="104"/>
      <c r="AN3540" s="104"/>
      <c r="AO3540" s="104"/>
      <c r="AP3540" s="104"/>
      <c r="AQ3540" s="104"/>
      <c r="AR3540" s="104"/>
      <c r="AS3540" s="104"/>
      <c r="AT3540" s="104"/>
      <c r="AU3540" s="104"/>
      <c r="AV3540" s="104"/>
    </row>
    <row r="3541" spans="3:48" x14ac:dyDescent="0.35">
      <c r="C3541" s="176"/>
      <c r="D3541" s="176"/>
      <c r="E3541" s="176"/>
      <c r="F3541" s="176"/>
      <c r="G3541" s="175"/>
      <c r="H3541" s="175"/>
      <c r="I3541" s="175"/>
      <c r="J3541" s="175"/>
      <c r="L3541" s="175"/>
      <c r="T3541" s="176"/>
      <c r="U3541" s="176"/>
      <c r="V3541" s="176"/>
      <c r="W3541" s="176"/>
      <c r="X3541" s="175"/>
      <c r="Y3541" s="175"/>
      <c r="Z3541" s="175"/>
      <c r="AA3541" s="175"/>
      <c r="AC3541" s="175"/>
      <c r="AL3541" s="106"/>
      <c r="AM3541" s="104"/>
      <c r="AN3541" s="104"/>
      <c r="AO3541" s="104"/>
      <c r="AP3541" s="104"/>
      <c r="AQ3541" s="104"/>
      <c r="AR3541" s="104"/>
      <c r="AS3541" s="104"/>
      <c r="AT3541" s="104"/>
      <c r="AU3541" s="104"/>
      <c r="AV3541" s="104"/>
    </row>
    <row r="3542" spans="3:48" x14ac:dyDescent="0.35">
      <c r="C3542" s="176"/>
      <c r="D3542" s="176"/>
      <c r="E3542" s="176"/>
      <c r="F3542" s="176"/>
      <c r="G3542" s="175"/>
      <c r="H3542" s="175"/>
      <c r="I3542" s="175"/>
      <c r="J3542" s="175"/>
      <c r="L3542" s="175"/>
      <c r="T3542" s="176"/>
      <c r="U3542" s="176"/>
      <c r="V3542" s="176"/>
      <c r="W3542" s="176"/>
      <c r="X3542" s="175"/>
      <c r="Y3542" s="175"/>
      <c r="Z3542" s="175"/>
      <c r="AA3542" s="175"/>
      <c r="AC3542" s="175"/>
      <c r="AL3542" s="106"/>
      <c r="AM3542" s="104"/>
      <c r="AN3542" s="104"/>
      <c r="AO3542" s="104"/>
      <c r="AP3542" s="104"/>
      <c r="AQ3542" s="104"/>
      <c r="AR3542" s="104"/>
      <c r="AS3542" s="104"/>
      <c r="AT3542" s="104"/>
      <c r="AU3542" s="104"/>
      <c r="AV3542" s="104"/>
    </row>
    <row r="3543" spans="3:48" x14ac:dyDescent="0.35">
      <c r="C3543" s="176"/>
      <c r="D3543" s="176"/>
      <c r="E3543" s="176"/>
      <c r="F3543" s="176"/>
      <c r="G3543" s="175"/>
      <c r="H3543" s="175"/>
      <c r="I3543" s="175"/>
      <c r="J3543" s="175"/>
      <c r="L3543" s="175"/>
      <c r="T3543" s="176"/>
      <c r="U3543" s="176"/>
      <c r="V3543" s="176"/>
      <c r="W3543" s="176"/>
      <c r="X3543" s="175"/>
      <c r="Y3543" s="175"/>
      <c r="Z3543" s="175"/>
      <c r="AA3543" s="175"/>
      <c r="AC3543" s="175"/>
      <c r="AL3543" s="106"/>
      <c r="AM3543" s="104"/>
      <c r="AN3543" s="104"/>
      <c r="AO3543" s="104"/>
      <c r="AP3543" s="104"/>
      <c r="AQ3543" s="104"/>
      <c r="AR3543" s="104"/>
      <c r="AS3543" s="104"/>
      <c r="AT3543" s="104"/>
      <c r="AU3543" s="104"/>
      <c r="AV3543" s="104"/>
    </row>
    <row r="3544" spans="3:48" x14ac:dyDescent="0.35">
      <c r="C3544" s="176"/>
      <c r="D3544" s="176"/>
      <c r="E3544" s="176"/>
      <c r="F3544" s="176"/>
      <c r="G3544" s="175"/>
      <c r="H3544" s="175"/>
      <c r="I3544" s="175"/>
      <c r="J3544" s="175"/>
      <c r="L3544" s="175"/>
      <c r="T3544" s="176"/>
      <c r="U3544" s="176"/>
      <c r="V3544" s="176"/>
      <c r="W3544" s="176"/>
      <c r="X3544" s="175"/>
      <c r="Y3544" s="175"/>
      <c r="Z3544" s="175"/>
      <c r="AA3544" s="175"/>
      <c r="AC3544" s="175"/>
      <c r="AL3544" s="106"/>
      <c r="AM3544" s="104"/>
      <c r="AN3544" s="104"/>
      <c r="AO3544" s="104"/>
      <c r="AP3544" s="104"/>
      <c r="AQ3544" s="104"/>
      <c r="AR3544" s="104"/>
      <c r="AS3544" s="104"/>
      <c r="AT3544" s="104"/>
      <c r="AU3544" s="104"/>
      <c r="AV3544" s="104"/>
    </row>
    <row r="3545" spans="3:48" x14ac:dyDescent="0.35">
      <c r="C3545" s="176"/>
      <c r="D3545" s="176"/>
      <c r="E3545" s="176"/>
      <c r="F3545" s="176"/>
      <c r="G3545" s="175"/>
      <c r="H3545" s="175"/>
      <c r="I3545" s="175"/>
      <c r="J3545" s="175"/>
      <c r="L3545" s="175"/>
      <c r="T3545" s="176"/>
      <c r="U3545" s="176"/>
      <c r="V3545" s="176"/>
      <c r="W3545" s="176"/>
      <c r="X3545" s="175"/>
      <c r="Y3545" s="175"/>
      <c r="Z3545" s="175"/>
      <c r="AA3545" s="175"/>
      <c r="AC3545" s="175"/>
      <c r="AL3545" s="106"/>
      <c r="AM3545" s="104"/>
      <c r="AN3545" s="104"/>
      <c r="AO3545" s="104"/>
      <c r="AP3545" s="104"/>
      <c r="AQ3545" s="104"/>
      <c r="AR3545" s="104"/>
      <c r="AS3545" s="104"/>
      <c r="AT3545" s="104"/>
      <c r="AU3545" s="104"/>
      <c r="AV3545" s="104"/>
    </row>
    <row r="3546" spans="3:48" x14ac:dyDescent="0.35">
      <c r="C3546" s="176"/>
      <c r="D3546" s="176"/>
      <c r="E3546" s="176"/>
      <c r="F3546" s="176"/>
      <c r="G3546" s="175"/>
      <c r="H3546" s="175"/>
      <c r="I3546" s="175"/>
      <c r="J3546" s="175"/>
      <c r="L3546" s="175"/>
      <c r="T3546" s="176"/>
      <c r="U3546" s="176"/>
      <c r="V3546" s="176"/>
      <c r="W3546" s="176"/>
      <c r="X3546" s="175"/>
      <c r="Y3546" s="175"/>
      <c r="Z3546" s="175"/>
      <c r="AA3546" s="175"/>
      <c r="AC3546" s="175"/>
      <c r="AL3546" s="106"/>
      <c r="AM3546" s="104"/>
      <c r="AN3546" s="104"/>
      <c r="AO3546" s="104"/>
      <c r="AP3546" s="104"/>
      <c r="AQ3546" s="104"/>
      <c r="AR3546" s="104"/>
      <c r="AS3546" s="104"/>
      <c r="AT3546" s="104"/>
      <c r="AU3546" s="104"/>
      <c r="AV3546" s="104"/>
    </row>
    <row r="3547" spans="3:48" x14ac:dyDescent="0.35">
      <c r="C3547" s="176"/>
      <c r="D3547" s="176"/>
      <c r="E3547" s="176"/>
      <c r="F3547" s="176"/>
      <c r="G3547" s="175"/>
      <c r="H3547" s="175"/>
      <c r="I3547" s="175"/>
      <c r="J3547" s="175"/>
      <c r="L3547" s="175"/>
      <c r="T3547" s="176"/>
      <c r="U3547" s="176"/>
      <c r="V3547" s="176"/>
      <c r="W3547" s="176"/>
      <c r="X3547" s="175"/>
      <c r="Y3547" s="175"/>
      <c r="Z3547" s="175"/>
      <c r="AA3547" s="175"/>
      <c r="AC3547" s="175"/>
      <c r="AL3547" s="106"/>
      <c r="AM3547" s="104"/>
      <c r="AN3547" s="104"/>
      <c r="AO3547" s="104"/>
      <c r="AP3547" s="104"/>
      <c r="AQ3547" s="104"/>
      <c r="AR3547" s="104"/>
      <c r="AS3547" s="104"/>
      <c r="AT3547" s="104"/>
      <c r="AU3547" s="104"/>
      <c r="AV3547" s="104"/>
    </row>
    <row r="3548" spans="3:48" x14ac:dyDescent="0.35">
      <c r="C3548" s="176"/>
      <c r="D3548" s="176"/>
      <c r="E3548" s="176"/>
      <c r="F3548" s="176"/>
      <c r="G3548" s="175"/>
      <c r="H3548" s="175"/>
      <c r="I3548" s="175"/>
      <c r="J3548" s="175"/>
      <c r="L3548" s="175"/>
      <c r="T3548" s="176"/>
      <c r="U3548" s="176"/>
      <c r="V3548" s="176"/>
      <c r="W3548" s="176"/>
      <c r="X3548" s="175"/>
      <c r="Y3548" s="175"/>
      <c r="Z3548" s="175"/>
      <c r="AA3548" s="175"/>
      <c r="AC3548" s="175"/>
      <c r="AL3548" s="106"/>
      <c r="AM3548" s="104"/>
      <c r="AN3548" s="104"/>
      <c r="AO3548" s="104"/>
      <c r="AP3548" s="104"/>
      <c r="AQ3548" s="104"/>
      <c r="AR3548" s="104"/>
      <c r="AS3548" s="104"/>
      <c r="AT3548" s="104"/>
      <c r="AU3548" s="104"/>
      <c r="AV3548" s="104"/>
    </row>
    <row r="3549" spans="3:48" x14ac:dyDescent="0.35">
      <c r="C3549" s="176"/>
      <c r="D3549" s="176"/>
      <c r="E3549" s="176"/>
      <c r="F3549" s="176"/>
      <c r="G3549" s="175"/>
      <c r="H3549" s="175"/>
      <c r="I3549" s="175"/>
      <c r="J3549" s="175"/>
      <c r="L3549" s="175"/>
      <c r="T3549" s="176"/>
      <c r="U3549" s="176"/>
      <c r="V3549" s="176"/>
      <c r="W3549" s="176"/>
      <c r="X3549" s="175"/>
      <c r="Y3549" s="175"/>
      <c r="Z3549" s="175"/>
      <c r="AA3549" s="175"/>
      <c r="AC3549" s="175"/>
      <c r="AL3549" s="106"/>
      <c r="AM3549" s="104"/>
      <c r="AN3549" s="104"/>
      <c r="AO3549" s="104"/>
      <c r="AP3549" s="104"/>
      <c r="AQ3549" s="104"/>
      <c r="AR3549" s="104"/>
      <c r="AS3549" s="104"/>
      <c r="AT3549" s="104"/>
      <c r="AU3549" s="104"/>
      <c r="AV3549" s="104"/>
    </row>
    <row r="3550" spans="3:48" x14ac:dyDescent="0.35">
      <c r="C3550" s="176"/>
      <c r="D3550" s="176"/>
      <c r="E3550" s="176"/>
      <c r="F3550" s="176"/>
      <c r="G3550" s="175"/>
      <c r="H3550" s="175"/>
      <c r="I3550" s="175"/>
      <c r="J3550" s="175"/>
      <c r="L3550" s="175"/>
      <c r="T3550" s="176"/>
      <c r="U3550" s="176"/>
      <c r="V3550" s="176"/>
      <c r="W3550" s="176"/>
      <c r="X3550" s="175"/>
      <c r="Y3550" s="175"/>
      <c r="Z3550" s="175"/>
      <c r="AA3550" s="175"/>
      <c r="AC3550" s="175"/>
      <c r="AL3550" s="106"/>
      <c r="AM3550" s="104"/>
      <c r="AN3550" s="104"/>
      <c r="AO3550" s="104"/>
      <c r="AP3550" s="104"/>
      <c r="AQ3550" s="104"/>
      <c r="AR3550" s="104"/>
      <c r="AS3550" s="104"/>
      <c r="AT3550" s="104"/>
      <c r="AU3550" s="104"/>
      <c r="AV3550" s="104"/>
    </row>
    <row r="3551" spans="3:48" x14ac:dyDescent="0.35">
      <c r="C3551" s="176"/>
      <c r="D3551" s="176"/>
      <c r="E3551" s="176"/>
      <c r="F3551" s="176"/>
      <c r="G3551" s="175"/>
      <c r="H3551" s="175"/>
      <c r="I3551" s="175"/>
      <c r="J3551" s="175"/>
      <c r="L3551" s="175"/>
      <c r="T3551" s="176"/>
      <c r="U3551" s="176"/>
      <c r="V3551" s="176"/>
      <c r="W3551" s="176"/>
      <c r="X3551" s="175"/>
      <c r="Y3551" s="175"/>
      <c r="Z3551" s="175"/>
      <c r="AA3551" s="175"/>
      <c r="AC3551" s="175"/>
      <c r="AL3551" s="106"/>
      <c r="AM3551" s="104"/>
      <c r="AN3551" s="104"/>
      <c r="AO3551" s="104"/>
      <c r="AP3551" s="104"/>
      <c r="AQ3551" s="104"/>
      <c r="AR3551" s="104"/>
      <c r="AS3551" s="104"/>
      <c r="AT3551" s="104"/>
      <c r="AU3551" s="104"/>
      <c r="AV3551" s="104"/>
    </row>
    <row r="3552" spans="3:48" x14ac:dyDescent="0.35">
      <c r="C3552" s="176"/>
      <c r="D3552" s="176"/>
      <c r="E3552" s="176"/>
      <c r="F3552" s="176"/>
      <c r="G3552" s="175"/>
      <c r="H3552" s="175"/>
      <c r="I3552" s="175"/>
      <c r="J3552" s="175"/>
      <c r="L3552" s="175"/>
      <c r="T3552" s="176"/>
      <c r="U3552" s="176"/>
      <c r="V3552" s="176"/>
      <c r="W3552" s="176"/>
      <c r="X3552" s="175"/>
      <c r="Y3552" s="175"/>
      <c r="Z3552" s="175"/>
      <c r="AA3552" s="175"/>
      <c r="AC3552" s="175"/>
      <c r="AL3552" s="106"/>
      <c r="AM3552" s="104"/>
      <c r="AN3552" s="104"/>
      <c r="AO3552" s="104"/>
      <c r="AP3552" s="104"/>
      <c r="AQ3552" s="104"/>
      <c r="AR3552" s="104"/>
      <c r="AS3552" s="104"/>
      <c r="AT3552" s="104"/>
      <c r="AU3552" s="104"/>
      <c r="AV3552" s="104"/>
    </row>
    <row r="3553" spans="3:48" x14ac:dyDescent="0.35">
      <c r="C3553" s="176"/>
      <c r="D3553" s="176"/>
      <c r="E3553" s="176"/>
      <c r="F3553" s="176"/>
      <c r="G3553" s="175"/>
      <c r="H3553" s="175"/>
      <c r="I3553" s="175"/>
      <c r="J3553" s="175"/>
      <c r="L3553" s="175"/>
      <c r="T3553" s="176"/>
      <c r="U3553" s="176"/>
      <c r="V3553" s="176"/>
      <c r="W3553" s="176"/>
      <c r="X3553" s="175"/>
      <c r="Y3553" s="175"/>
      <c r="Z3553" s="175"/>
      <c r="AA3553" s="175"/>
      <c r="AC3553" s="175"/>
      <c r="AL3553" s="106"/>
      <c r="AM3553" s="104"/>
      <c r="AN3553" s="104"/>
      <c r="AO3553" s="104"/>
      <c r="AP3553" s="104"/>
      <c r="AQ3553" s="104"/>
      <c r="AR3553" s="104"/>
      <c r="AS3553" s="104"/>
      <c r="AT3553" s="104"/>
      <c r="AU3553" s="104"/>
      <c r="AV3553" s="104"/>
    </row>
    <row r="3554" spans="3:48" x14ac:dyDescent="0.35">
      <c r="C3554" s="176"/>
      <c r="D3554" s="176"/>
      <c r="E3554" s="176"/>
      <c r="F3554" s="176"/>
      <c r="G3554" s="175"/>
      <c r="H3554" s="175"/>
      <c r="I3554" s="175"/>
      <c r="J3554" s="175"/>
      <c r="L3554" s="175"/>
      <c r="T3554" s="176"/>
      <c r="U3554" s="176"/>
      <c r="V3554" s="176"/>
      <c r="W3554" s="176"/>
      <c r="X3554" s="175"/>
      <c r="Y3554" s="175"/>
      <c r="Z3554" s="175"/>
      <c r="AA3554" s="175"/>
      <c r="AC3554" s="175"/>
      <c r="AL3554" s="106"/>
      <c r="AM3554" s="104"/>
      <c r="AN3554" s="104"/>
      <c r="AO3554" s="104"/>
      <c r="AP3554" s="104"/>
      <c r="AQ3554" s="104"/>
      <c r="AR3554" s="104"/>
      <c r="AS3554" s="104"/>
      <c r="AT3554" s="104"/>
      <c r="AU3554" s="104"/>
      <c r="AV3554" s="104"/>
    </row>
    <row r="3555" spans="3:48" x14ac:dyDescent="0.35">
      <c r="C3555" s="176"/>
      <c r="D3555" s="176"/>
      <c r="E3555" s="176"/>
      <c r="F3555" s="176"/>
      <c r="G3555" s="175"/>
      <c r="H3555" s="175"/>
      <c r="I3555" s="175"/>
      <c r="J3555" s="175"/>
      <c r="L3555" s="175"/>
      <c r="T3555" s="176"/>
      <c r="U3555" s="176"/>
      <c r="V3555" s="176"/>
      <c r="W3555" s="176"/>
      <c r="X3555" s="175"/>
      <c r="Y3555" s="175"/>
      <c r="Z3555" s="175"/>
      <c r="AA3555" s="175"/>
      <c r="AC3555" s="175"/>
      <c r="AL3555" s="106"/>
      <c r="AM3555" s="104"/>
      <c r="AN3555" s="104"/>
      <c r="AO3555" s="104"/>
      <c r="AP3555" s="104"/>
      <c r="AQ3555" s="104"/>
      <c r="AR3555" s="104"/>
      <c r="AS3555" s="104"/>
      <c r="AT3555" s="104"/>
      <c r="AU3555" s="104"/>
      <c r="AV3555" s="104"/>
    </row>
    <row r="3556" spans="3:48" x14ac:dyDescent="0.35">
      <c r="C3556" s="176"/>
      <c r="D3556" s="176"/>
      <c r="E3556" s="176"/>
      <c r="F3556" s="176"/>
      <c r="G3556" s="175"/>
      <c r="H3556" s="175"/>
      <c r="I3556" s="175"/>
      <c r="J3556" s="175"/>
      <c r="L3556" s="175"/>
      <c r="T3556" s="176"/>
      <c r="U3556" s="176"/>
      <c r="V3556" s="176"/>
      <c r="W3556" s="176"/>
      <c r="X3556" s="175"/>
      <c r="Y3556" s="175"/>
      <c r="Z3556" s="175"/>
      <c r="AA3556" s="175"/>
      <c r="AC3556" s="175"/>
      <c r="AL3556" s="106"/>
      <c r="AM3556" s="104"/>
      <c r="AN3556" s="104"/>
      <c r="AO3556" s="104"/>
      <c r="AP3556" s="104"/>
      <c r="AQ3556" s="104"/>
      <c r="AR3556" s="104"/>
      <c r="AS3556" s="104"/>
      <c r="AT3556" s="104"/>
      <c r="AU3556" s="104"/>
      <c r="AV3556" s="104"/>
    </row>
    <row r="3557" spans="3:48" x14ac:dyDescent="0.35">
      <c r="C3557" s="176"/>
      <c r="D3557" s="176"/>
      <c r="E3557" s="176"/>
      <c r="F3557" s="176"/>
      <c r="G3557" s="175"/>
      <c r="H3557" s="175"/>
      <c r="I3557" s="175"/>
      <c r="J3557" s="175"/>
      <c r="L3557" s="175"/>
      <c r="T3557" s="176"/>
      <c r="U3557" s="176"/>
      <c r="V3557" s="176"/>
      <c r="W3557" s="176"/>
      <c r="X3557" s="175"/>
      <c r="Y3557" s="175"/>
      <c r="Z3557" s="175"/>
      <c r="AA3557" s="175"/>
      <c r="AC3557" s="175"/>
      <c r="AL3557" s="106"/>
      <c r="AM3557" s="104"/>
      <c r="AN3557" s="104"/>
      <c r="AO3557" s="104"/>
      <c r="AP3557" s="104"/>
      <c r="AQ3557" s="104"/>
      <c r="AR3557" s="104"/>
      <c r="AS3557" s="104"/>
      <c r="AT3557" s="104"/>
      <c r="AU3557" s="104"/>
      <c r="AV3557" s="104"/>
    </row>
    <row r="3558" spans="3:48" x14ac:dyDescent="0.35">
      <c r="C3558" s="176"/>
      <c r="D3558" s="176"/>
      <c r="E3558" s="176"/>
      <c r="F3558" s="176"/>
      <c r="G3558" s="175"/>
      <c r="H3558" s="175"/>
      <c r="I3558" s="175"/>
      <c r="J3558" s="175"/>
      <c r="L3558" s="175"/>
      <c r="T3558" s="176"/>
      <c r="U3558" s="176"/>
      <c r="V3558" s="176"/>
      <c r="W3558" s="176"/>
      <c r="X3558" s="175"/>
      <c r="Y3558" s="175"/>
      <c r="Z3558" s="175"/>
      <c r="AA3558" s="175"/>
      <c r="AC3558" s="175"/>
      <c r="AL3558" s="106"/>
      <c r="AM3558" s="104"/>
      <c r="AN3558" s="104"/>
      <c r="AO3558" s="104"/>
      <c r="AP3558" s="104"/>
      <c r="AQ3558" s="104"/>
      <c r="AR3558" s="104"/>
      <c r="AS3558" s="104"/>
      <c r="AT3558" s="104"/>
      <c r="AU3558" s="104"/>
      <c r="AV3558" s="104"/>
    </row>
    <row r="3559" spans="3:48" x14ac:dyDescent="0.35">
      <c r="C3559" s="176"/>
      <c r="D3559" s="176"/>
      <c r="E3559" s="176"/>
      <c r="F3559" s="176"/>
      <c r="G3559" s="175"/>
      <c r="H3559" s="175"/>
      <c r="I3559" s="175"/>
      <c r="J3559" s="175"/>
      <c r="L3559" s="175"/>
      <c r="T3559" s="176"/>
      <c r="U3559" s="176"/>
      <c r="V3559" s="176"/>
      <c r="W3559" s="176"/>
      <c r="X3559" s="175"/>
      <c r="Y3559" s="175"/>
      <c r="Z3559" s="175"/>
      <c r="AA3559" s="175"/>
      <c r="AC3559" s="175"/>
      <c r="AL3559" s="106"/>
      <c r="AM3559" s="104"/>
      <c r="AN3559" s="104"/>
      <c r="AO3559" s="104"/>
      <c r="AP3559" s="104"/>
      <c r="AQ3559" s="104"/>
      <c r="AR3559" s="104"/>
      <c r="AS3559" s="104"/>
      <c r="AT3559" s="104"/>
      <c r="AU3559" s="104"/>
      <c r="AV3559" s="104"/>
    </row>
    <row r="3560" spans="3:48" x14ac:dyDescent="0.35">
      <c r="C3560" s="176"/>
      <c r="D3560" s="176"/>
      <c r="E3560" s="176"/>
      <c r="F3560" s="176"/>
      <c r="G3560" s="175"/>
      <c r="H3560" s="175"/>
      <c r="I3560" s="175"/>
      <c r="J3560" s="175"/>
      <c r="L3560" s="175"/>
      <c r="T3560" s="176"/>
      <c r="U3560" s="176"/>
      <c r="V3560" s="176"/>
      <c r="W3560" s="176"/>
      <c r="X3560" s="175"/>
      <c r="Y3560" s="175"/>
      <c r="Z3560" s="175"/>
      <c r="AA3560" s="175"/>
      <c r="AC3560" s="175"/>
      <c r="AL3560" s="106"/>
      <c r="AM3560" s="104"/>
      <c r="AN3560" s="104"/>
      <c r="AO3560" s="104"/>
      <c r="AP3560" s="104"/>
      <c r="AQ3560" s="104"/>
      <c r="AR3560" s="104"/>
      <c r="AS3560" s="104"/>
      <c r="AT3560" s="104"/>
      <c r="AU3560" s="104"/>
      <c r="AV3560" s="104"/>
    </row>
    <row r="3561" spans="3:48" x14ac:dyDescent="0.35">
      <c r="C3561" s="176"/>
      <c r="D3561" s="176"/>
      <c r="E3561" s="176"/>
      <c r="F3561" s="176"/>
      <c r="G3561" s="175"/>
      <c r="H3561" s="175"/>
      <c r="I3561" s="175"/>
      <c r="J3561" s="175"/>
      <c r="L3561" s="175"/>
      <c r="T3561" s="176"/>
      <c r="U3561" s="176"/>
      <c r="V3561" s="176"/>
      <c r="W3561" s="176"/>
      <c r="X3561" s="175"/>
      <c r="Y3561" s="175"/>
      <c r="Z3561" s="175"/>
      <c r="AA3561" s="175"/>
      <c r="AC3561" s="175"/>
      <c r="AL3561" s="106"/>
      <c r="AM3561" s="104"/>
      <c r="AN3561" s="104"/>
      <c r="AO3561" s="104"/>
      <c r="AP3561" s="104"/>
      <c r="AQ3561" s="104"/>
      <c r="AR3561" s="104"/>
      <c r="AS3561" s="104"/>
      <c r="AT3561" s="104"/>
      <c r="AU3561" s="104"/>
      <c r="AV3561" s="104"/>
    </row>
    <row r="3562" spans="3:48" x14ac:dyDescent="0.35">
      <c r="C3562" s="176"/>
      <c r="D3562" s="176"/>
      <c r="E3562" s="176"/>
      <c r="F3562" s="176"/>
      <c r="G3562" s="175"/>
      <c r="H3562" s="175"/>
      <c r="I3562" s="175"/>
      <c r="J3562" s="175"/>
      <c r="L3562" s="175"/>
      <c r="T3562" s="176"/>
      <c r="U3562" s="176"/>
      <c r="V3562" s="176"/>
      <c r="W3562" s="176"/>
      <c r="X3562" s="175"/>
      <c r="Y3562" s="175"/>
      <c r="Z3562" s="175"/>
      <c r="AA3562" s="175"/>
      <c r="AC3562" s="175"/>
      <c r="AL3562" s="106"/>
      <c r="AM3562" s="104"/>
      <c r="AN3562" s="104"/>
      <c r="AO3562" s="104"/>
      <c r="AP3562" s="104"/>
      <c r="AQ3562" s="104"/>
      <c r="AR3562" s="104"/>
      <c r="AS3562" s="104"/>
      <c r="AT3562" s="104"/>
      <c r="AU3562" s="104"/>
      <c r="AV3562" s="104"/>
    </row>
    <row r="3563" spans="3:48" x14ac:dyDescent="0.35">
      <c r="C3563" s="176"/>
      <c r="D3563" s="176"/>
      <c r="E3563" s="176"/>
      <c r="F3563" s="176"/>
      <c r="G3563" s="175"/>
      <c r="H3563" s="175"/>
      <c r="I3563" s="175"/>
      <c r="J3563" s="175"/>
      <c r="L3563" s="175"/>
      <c r="T3563" s="176"/>
      <c r="U3563" s="176"/>
      <c r="V3563" s="176"/>
      <c r="W3563" s="176"/>
      <c r="X3563" s="175"/>
      <c r="Y3563" s="175"/>
      <c r="Z3563" s="175"/>
      <c r="AA3563" s="175"/>
      <c r="AC3563" s="175"/>
      <c r="AL3563" s="106"/>
      <c r="AM3563" s="104"/>
      <c r="AN3563" s="104"/>
      <c r="AO3563" s="104"/>
      <c r="AP3563" s="104"/>
      <c r="AQ3563" s="104"/>
      <c r="AR3563" s="104"/>
      <c r="AS3563" s="104"/>
      <c r="AT3563" s="104"/>
      <c r="AU3563" s="104"/>
      <c r="AV3563" s="104"/>
    </row>
    <row r="3564" spans="3:48" x14ac:dyDescent="0.35">
      <c r="C3564" s="176"/>
      <c r="D3564" s="176"/>
      <c r="E3564" s="176"/>
      <c r="F3564" s="176"/>
      <c r="G3564" s="175"/>
      <c r="H3564" s="175"/>
      <c r="I3564" s="175"/>
      <c r="J3564" s="175"/>
      <c r="L3564" s="175"/>
      <c r="T3564" s="176"/>
      <c r="U3564" s="176"/>
      <c r="V3564" s="176"/>
      <c r="W3564" s="176"/>
      <c r="X3564" s="175"/>
      <c r="Y3564" s="175"/>
      <c r="Z3564" s="175"/>
      <c r="AA3564" s="175"/>
      <c r="AC3564" s="175"/>
      <c r="AL3564" s="106"/>
      <c r="AM3564" s="104"/>
      <c r="AN3564" s="104"/>
      <c r="AO3564" s="104"/>
      <c r="AP3564" s="104"/>
      <c r="AQ3564" s="104"/>
      <c r="AR3564" s="104"/>
      <c r="AS3564" s="104"/>
      <c r="AT3564" s="104"/>
      <c r="AU3564" s="104"/>
      <c r="AV3564" s="104"/>
    </row>
    <row r="3565" spans="3:48" x14ac:dyDescent="0.35">
      <c r="C3565" s="176"/>
      <c r="D3565" s="176"/>
      <c r="E3565" s="176"/>
      <c r="F3565" s="176"/>
      <c r="G3565" s="175"/>
      <c r="H3565" s="175"/>
      <c r="I3565" s="175"/>
      <c r="J3565" s="175"/>
      <c r="L3565" s="175"/>
      <c r="T3565" s="176"/>
      <c r="U3565" s="176"/>
      <c r="V3565" s="176"/>
      <c r="W3565" s="176"/>
      <c r="X3565" s="175"/>
      <c r="Y3565" s="175"/>
      <c r="Z3565" s="175"/>
      <c r="AA3565" s="175"/>
      <c r="AC3565" s="175"/>
      <c r="AL3565" s="106"/>
      <c r="AM3565" s="104"/>
      <c r="AN3565" s="104"/>
      <c r="AO3565" s="104"/>
      <c r="AP3565" s="104"/>
      <c r="AQ3565" s="104"/>
      <c r="AR3565" s="104"/>
      <c r="AS3565" s="104"/>
      <c r="AT3565" s="104"/>
      <c r="AU3565" s="104"/>
      <c r="AV3565" s="104"/>
    </row>
    <row r="3566" spans="3:48" x14ac:dyDescent="0.35">
      <c r="C3566" s="176"/>
      <c r="D3566" s="176"/>
      <c r="E3566" s="176"/>
      <c r="F3566" s="176"/>
      <c r="G3566" s="175"/>
      <c r="H3566" s="175"/>
      <c r="I3566" s="175"/>
      <c r="J3566" s="175"/>
      <c r="L3566" s="175"/>
      <c r="T3566" s="176"/>
      <c r="U3566" s="176"/>
      <c r="V3566" s="176"/>
      <c r="W3566" s="176"/>
      <c r="X3566" s="175"/>
      <c r="Y3566" s="175"/>
      <c r="Z3566" s="175"/>
      <c r="AA3566" s="175"/>
      <c r="AC3566" s="175"/>
      <c r="AL3566" s="106"/>
      <c r="AM3566" s="104"/>
      <c r="AN3566" s="104"/>
      <c r="AO3566" s="104"/>
      <c r="AP3566" s="104"/>
      <c r="AQ3566" s="104"/>
      <c r="AR3566" s="104"/>
      <c r="AS3566" s="104"/>
      <c r="AT3566" s="104"/>
      <c r="AU3566" s="104"/>
      <c r="AV3566" s="104"/>
    </row>
    <row r="3567" spans="3:48" x14ac:dyDescent="0.35">
      <c r="C3567" s="176"/>
      <c r="D3567" s="176"/>
      <c r="E3567" s="176"/>
      <c r="F3567" s="176"/>
      <c r="G3567" s="175"/>
      <c r="H3567" s="175"/>
      <c r="I3567" s="175"/>
      <c r="J3567" s="175"/>
      <c r="L3567" s="175"/>
      <c r="T3567" s="176"/>
      <c r="U3567" s="176"/>
      <c r="V3567" s="176"/>
      <c r="W3567" s="176"/>
      <c r="X3567" s="175"/>
      <c r="Y3567" s="175"/>
      <c r="Z3567" s="175"/>
      <c r="AA3567" s="175"/>
      <c r="AC3567" s="175"/>
      <c r="AL3567" s="106"/>
      <c r="AM3567" s="104"/>
      <c r="AN3567" s="104"/>
      <c r="AO3567" s="104"/>
      <c r="AP3567" s="104"/>
      <c r="AQ3567" s="104"/>
      <c r="AR3567" s="104"/>
      <c r="AS3567" s="104"/>
      <c r="AT3567" s="104"/>
      <c r="AU3567" s="104"/>
      <c r="AV3567" s="104"/>
    </row>
    <row r="3568" spans="3:48" x14ac:dyDescent="0.35">
      <c r="C3568" s="176"/>
      <c r="D3568" s="176"/>
      <c r="E3568" s="176"/>
      <c r="F3568" s="176"/>
      <c r="G3568" s="175"/>
      <c r="H3568" s="175"/>
      <c r="I3568" s="175"/>
      <c r="J3568" s="175"/>
      <c r="L3568" s="175"/>
      <c r="T3568" s="176"/>
      <c r="U3568" s="176"/>
      <c r="V3568" s="176"/>
      <c r="W3568" s="176"/>
      <c r="X3568" s="175"/>
      <c r="Y3568" s="175"/>
      <c r="Z3568" s="175"/>
      <c r="AA3568" s="175"/>
      <c r="AC3568" s="175"/>
      <c r="AL3568" s="106"/>
      <c r="AM3568" s="104"/>
      <c r="AN3568" s="104"/>
      <c r="AO3568" s="104"/>
      <c r="AP3568" s="104"/>
      <c r="AQ3568" s="104"/>
      <c r="AR3568" s="104"/>
      <c r="AS3568" s="104"/>
      <c r="AT3568" s="104"/>
      <c r="AU3568" s="104"/>
      <c r="AV3568" s="104"/>
    </row>
    <row r="3569" spans="3:48" x14ac:dyDescent="0.35">
      <c r="C3569" s="176"/>
      <c r="D3569" s="176"/>
      <c r="E3569" s="176"/>
      <c r="F3569" s="176"/>
      <c r="G3569" s="175"/>
      <c r="H3569" s="175"/>
      <c r="I3569" s="175"/>
      <c r="J3569" s="175"/>
      <c r="L3569" s="175"/>
      <c r="T3569" s="176"/>
      <c r="U3569" s="176"/>
      <c r="V3569" s="176"/>
      <c r="W3569" s="176"/>
      <c r="X3569" s="175"/>
      <c r="Y3569" s="175"/>
      <c r="Z3569" s="175"/>
      <c r="AA3569" s="175"/>
      <c r="AC3569" s="175"/>
      <c r="AL3569" s="106"/>
      <c r="AM3569" s="104"/>
      <c r="AN3569" s="104"/>
      <c r="AO3569" s="104"/>
      <c r="AP3569" s="104"/>
      <c r="AQ3569" s="104"/>
      <c r="AR3569" s="104"/>
      <c r="AS3569" s="104"/>
      <c r="AT3569" s="104"/>
      <c r="AU3569" s="104"/>
      <c r="AV3569" s="104"/>
    </row>
    <row r="3570" spans="3:48" x14ac:dyDescent="0.35">
      <c r="C3570" s="176"/>
      <c r="D3570" s="176"/>
      <c r="E3570" s="176"/>
      <c r="F3570" s="176"/>
      <c r="G3570" s="175"/>
      <c r="H3570" s="175"/>
      <c r="I3570" s="175"/>
      <c r="J3570" s="175"/>
      <c r="L3570" s="175"/>
      <c r="T3570" s="176"/>
      <c r="U3570" s="176"/>
      <c r="V3570" s="176"/>
      <c r="W3570" s="176"/>
      <c r="X3570" s="175"/>
      <c r="Y3570" s="175"/>
      <c r="Z3570" s="175"/>
      <c r="AA3570" s="175"/>
      <c r="AC3570" s="175"/>
      <c r="AL3570" s="106"/>
      <c r="AM3570" s="104"/>
      <c r="AN3570" s="104"/>
      <c r="AO3570" s="104"/>
      <c r="AP3570" s="104"/>
      <c r="AQ3570" s="104"/>
      <c r="AR3570" s="104"/>
      <c r="AS3570" s="104"/>
      <c r="AT3570" s="104"/>
      <c r="AU3570" s="104"/>
      <c r="AV3570" s="104"/>
    </row>
    <row r="3571" spans="3:48" x14ac:dyDescent="0.35">
      <c r="C3571" s="176"/>
      <c r="D3571" s="176"/>
      <c r="E3571" s="176"/>
      <c r="F3571" s="176"/>
      <c r="G3571" s="175"/>
      <c r="H3571" s="175"/>
      <c r="I3571" s="175"/>
      <c r="J3571" s="175"/>
      <c r="L3571" s="175"/>
      <c r="T3571" s="176"/>
      <c r="U3571" s="176"/>
      <c r="V3571" s="176"/>
      <c r="W3571" s="176"/>
      <c r="X3571" s="175"/>
      <c r="Y3571" s="175"/>
      <c r="Z3571" s="175"/>
      <c r="AA3571" s="175"/>
      <c r="AC3571" s="175"/>
      <c r="AL3571" s="106"/>
      <c r="AM3571" s="104"/>
      <c r="AN3571" s="104"/>
      <c r="AO3571" s="104"/>
      <c r="AP3571" s="104"/>
      <c r="AQ3571" s="104"/>
      <c r="AR3571" s="104"/>
      <c r="AS3571" s="104"/>
      <c r="AT3571" s="104"/>
      <c r="AU3571" s="104"/>
      <c r="AV3571" s="104"/>
    </row>
    <row r="3572" spans="3:48" x14ac:dyDescent="0.35">
      <c r="C3572" s="176"/>
      <c r="D3572" s="176"/>
      <c r="E3572" s="176"/>
      <c r="F3572" s="176"/>
      <c r="G3572" s="175"/>
      <c r="H3572" s="175"/>
      <c r="I3572" s="175"/>
      <c r="J3572" s="175"/>
      <c r="L3572" s="175"/>
      <c r="T3572" s="176"/>
      <c r="U3572" s="176"/>
      <c r="V3572" s="176"/>
      <c r="W3572" s="176"/>
      <c r="X3572" s="175"/>
      <c r="Y3572" s="175"/>
      <c r="Z3572" s="175"/>
      <c r="AA3572" s="175"/>
      <c r="AC3572" s="175"/>
      <c r="AL3572" s="106"/>
      <c r="AM3572" s="104"/>
      <c r="AN3572" s="104"/>
      <c r="AO3572" s="104"/>
      <c r="AP3572" s="104"/>
      <c r="AQ3572" s="104"/>
      <c r="AR3572" s="104"/>
      <c r="AS3572" s="104"/>
      <c r="AT3572" s="104"/>
      <c r="AU3572" s="104"/>
      <c r="AV3572" s="104"/>
    </row>
    <row r="3573" spans="3:48" x14ac:dyDescent="0.35">
      <c r="C3573" s="176"/>
      <c r="D3573" s="176"/>
      <c r="E3573" s="176"/>
      <c r="F3573" s="176"/>
      <c r="G3573" s="175"/>
      <c r="H3573" s="175"/>
      <c r="I3573" s="175"/>
      <c r="J3573" s="175"/>
      <c r="L3573" s="175"/>
      <c r="T3573" s="176"/>
      <c r="U3573" s="176"/>
      <c r="V3573" s="176"/>
      <c r="W3573" s="176"/>
      <c r="X3573" s="175"/>
      <c r="Y3573" s="175"/>
      <c r="Z3573" s="175"/>
      <c r="AA3573" s="175"/>
      <c r="AC3573" s="175"/>
      <c r="AL3573" s="106"/>
      <c r="AM3573" s="104"/>
      <c r="AN3573" s="104"/>
      <c r="AO3573" s="104"/>
      <c r="AP3573" s="104"/>
      <c r="AQ3573" s="104"/>
      <c r="AR3573" s="104"/>
      <c r="AS3573" s="104"/>
      <c r="AT3573" s="104"/>
      <c r="AU3573" s="104"/>
      <c r="AV3573" s="104"/>
    </row>
    <row r="3574" spans="3:48" x14ac:dyDescent="0.35">
      <c r="C3574" s="176"/>
      <c r="D3574" s="176"/>
      <c r="E3574" s="176"/>
      <c r="F3574" s="176"/>
      <c r="G3574" s="175"/>
      <c r="H3574" s="175"/>
      <c r="I3574" s="175"/>
      <c r="J3574" s="175"/>
      <c r="L3574" s="175"/>
      <c r="T3574" s="176"/>
      <c r="U3574" s="176"/>
      <c r="V3574" s="176"/>
      <c r="W3574" s="176"/>
      <c r="X3574" s="175"/>
      <c r="Y3574" s="175"/>
      <c r="Z3574" s="175"/>
      <c r="AA3574" s="175"/>
      <c r="AC3574" s="175"/>
      <c r="AL3574" s="106"/>
      <c r="AM3574" s="104"/>
      <c r="AN3574" s="104"/>
      <c r="AO3574" s="104"/>
      <c r="AP3574" s="104"/>
      <c r="AQ3574" s="104"/>
      <c r="AR3574" s="104"/>
      <c r="AS3574" s="104"/>
      <c r="AT3574" s="104"/>
      <c r="AU3574" s="104"/>
      <c r="AV3574" s="104"/>
    </row>
    <row r="3575" spans="3:48" x14ac:dyDescent="0.35">
      <c r="C3575" s="176"/>
      <c r="D3575" s="176"/>
      <c r="E3575" s="176"/>
      <c r="F3575" s="176"/>
      <c r="G3575" s="175"/>
      <c r="H3575" s="175"/>
      <c r="I3575" s="175"/>
      <c r="J3575" s="175"/>
      <c r="L3575" s="175"/>
      <c r="T3575" s="176"/>
      <c r="U3575" s="176"/>
      <c r="V3575" s="176"/>
      <c r="W3575" s="176"/>
      <c r="X3575" s="175"/>
      <c r="Y3575" s="175"/>
      <c r="Z3575" s="175"/>
      <c r="AA3575" s="175"/>
      <c r="AC3575" s="175"/>
      <c r="AL3575" s="106"/>
      <c r="AM3575" s="104"/>
      <c r="AN3575" s="104"/>
      <c r="AO3575" s="104"/>
      <c r="AP3575" s="104"/>
      <c r="AQ3575" s="104"/>
      <c r="AR3575" s="104"/>
      <c r="AS3575" s="104"/>
      <c r="AT3575" s="104"/>
      <c r="AU3575" s="104"/>
      <c r="AV3575" s="104"/>
    </row>
    <row r="3576" spans="3:48" x14ac:dyDescent="0.35">
      <c r="C3576" s="176"/>
      <c r="D3576" s="176"/>
      <c r="E3576" s="176"/>
      <c r="F3576" s="176"/>
      <c r="G3576" s="175"/>
      <c r="H3576" s="175"/>
      <c r="I3576" s="175"/>
      <c r="J3576" s="175"/>
      <c r="L3576" s="175"/>
      <c r="T3576" s="176"/>
      <c r="U3576" s="176"/>
      <c r="V3576" s="176"/>
      <c r="W3576" s="176"/>
      <c r="X3576" s="175"/>
      <c r="Y3576" s="175"/>
      <c r="Z3576" s="175"/>
      <c r="AA3576" s="175"/>
      <c r="AC3576" s="175"/>
      <c r="AL3576" s="106"/>
      <c r="AM3576" s="104"/>
      <c r="AN3576" s="104"/>
      <c r="AO3576" s="104"/>
      <c r="AP3576" s="104"/>
      <c r="AQ3576" s="104"/>
      <c r="AR3576" s="104"/>
      <c r="AS3576" s="104"/>
      <c r="AT3576" s="104"/>
      <c r="AU3576" s="104"/>
      <c r="AV3576" s="104"/>
    </row>
    <row r="3577" spans="3:48" x14ac:dyDescent="0.35">
      <c r="C3577" s="176"/>
      <c r="D3577" s="176"/>
      <c r="E3577" s="176"/>
      <c r="F3577" s="176"/>
      <c r="G3577" s="175"/>
      <c r="H3577" s="175"/>
      <c r="I3577" s="175"/>
      <c r="J3577" s="175"/>
      <c r="L3577" s="175"/>
      <c r="T3577" s="176"/>
      <c r="U3577" s="176"/>
      <c r="V3577" s="176"/>
      <c r="W3577" s="176"/>
      <c r="X3577" s="175"/>
      <c r="Y3577" s="175"/>
      <c r="Z3577" s="175"/>
      <c r="AA3577" s="175"/>
      <c r="AC3577" s="175"/>
      <c r="AL3577" s="106"/>
      <c r="AM3577" s="104"/>
      <c r="AN3577" s="104"/>
      <c r="AO3577" s="104"/>
      <c r="AP3577" s="104"/>
      <c r="AQ3577" s="104"/>
      <c r="AR3577" s="104"/>
      <c r="AS3577" s="104"/>
      <c r="AT3577" s="104"/>
      <c r="AU3577" s="104"/>
      <c r="AV3577" s="104"/>
    </row>
    <row r="3578" spans="3:48" x14ac:dyDescent="0.35">
      <c r="C3578" s="176"/>
      <c r="D3578" s="176"/>
      <c r="E3578" s="176"/>
      <c r="F3578" s="176"/>
      <c r="G3578" s="175"/>
      <c r="H3578" s="175"/>
      <c r="I3578" s="175"/>
      <c r="J3578" s="175"/>
      <c r="L3578" s="175"/>
      <c r="T3578" s="176"/>
      <c r="U3578" s="176"/>
      <c r="V3578" s="176"/>
      <c r="W3578" s="176"/>
      <c r="X3578" s="175"/>
      <c r="Y3578" s="175"/>
      <c r="Z3578" s="175"/>
      <c r="AA3578" s="175"/>
      <c r="AC3578" s="175"/>
      <c r="AL3578" s="106"/>
      <c r="AM3578" s="104"/>
      <c r="AN3578" s="104"/>
      <c r="AO3578" s="104"/>
      <c r="AP3578" s="104"/>
      <c r="AQ3578" s="104"/>
      <c r="AR3578" s="104"/>
      <c r="AS3578" s="104"/>
      <c r="AT3578" s="104"/>
      <c r="AU3578" s="104"/>
      <c r="AV3578" s="104"/>
    </row>
    <row r="3579" spans="3:48" x14ac:dyDescent="0.35">
      <c r="C3579" s="176"/>
      <c r="D3579" s="176"/>
      <c r="E3579" s="176"/>
      <c r="F3579" s="176"/>
      <c r="G3579" s="175"/>
      <c r="H3579" s="175"/>
      <c r="I3579" s="175"/>
      <c r="J3579" s="175"/>
      <c r="L3579" s="175"/>
      <c r="T3579" s="176"/>
      <c r="U3579" s="176"/>
      <c r="V3579" s="176"/>
      <c r="W3579" s="176"/>
      <c r="X3579" s="175"/>
      <c r="Y3579" s="175"/>
      <c r="Z3579" s="175"/>
      <c r="AA3579" s="175"/>
      <c r="AC3579" s="175"/>
      <c r="AL3579" s="106"/>
      <c r="AM3579" s="104"/>
      <c r="AN3579" s="104"/>
      <c r="AO3579" s="104"/>
      <c r="AP3579" s="104"/>
      <c r="AQ3579" s="104"/>
      <c r="AR3579" s="104"/>
      <c r="AS3579" s="104"/>
      <c r="AT3579" s="104"/>
      <c r="AU3579" s="104"/>
      <c r="AV3579" s="104"/>
    </row>
    <row r="3580" spans="3:48" x14ac:dyDescent="0.35">
      <c r="C3580" s="176"/>
      <c r="D3580" s="176"/>
      <c r="E3580" s="176"/>
      <c r="F3580" s="176"/>
      <c r="G3580" s="175"/>
      <c r="H3580" s="175"/>
      <c r="I3580" s="175"/>
      <c r="J3580" s="175"/>
      <c r="L3580" s="175"/>
      <c r="T3580" s="176"/>
      <c r="U3580" s="176"/>
      <c r="V3580" s="176"/>
      <c r="W3580" s="176"/>
      <c r="X3580" s="175"/>
      <c r="Y3580" s="175"/>
      <c r="Z3580" s="175"/>
      <c r="AA3580" s="175"/>
      <c r="AC3580" s="175"/>
      <c r="AL3580" s="106"/>
      <c r="AM3580" s="104"/>
      <c r="AN3580" s="104"/>
      <c r="AO3580" s="104"/>
      <c r="AP3580" s="104"/>
      <c r="AQ3580" s="104"/>
      <c r="AR3580" s="104"/>
      <c r="AS3580" s="104"/>
      <c r="AT3580" s="104"/>
      <c r="AU3580" s="104"/>
      <c r="AV3580" s="104"/>
    </row>
    <row r="3581" spans="3:48" x14ac:dyDescent="0.35">
      <c r="C3581" s="176"/>
      <c r="D3581" s="176"/>
      <c r="E3581" s="176"/>
      <c r="F3581" s="176"/>
      <c r="G3581" s="175"/>
      <c r="H3581" s="175"/>
      <c r="I3581" s="175"/>
      <c r="J3581" s="175"/>
      <c r="L3581" s="175"/>
      <c r="T3581" s="176"/>
      <c r="U3581" s="176"/>
      <c r="V3581" s="176"/>
      <c r="W3581" s="176"/>
      <c r="X3581" s="175"/>
      <c r="Y3581" s="175"/>
      <c r="Z3581" s="175"/>
      <c r="AA3581" s="175"/>
      <c r="AC3581" s="175"/>
      <c r="AL3581" s="106"/>
      <c r="AM3581" s="104"/>
      <c r="AN3581" s="104"/>
      <c r="AO3581" s="104"/>
      <c r="AP3581" s="104"/>
      <c r="AQ3581" s="104"/>
      <c r="AR3581" s="104"/>
      <c r="AS3581" s="104"/>
      <c r="AT3581" s="104"/>
      <c r="AU3581" s="104"/>
      <c r="AV3581" s="104"/>
    </row>
    <row r="3582" spans="3:48" x14ac:dyDescent="0.35">
      <c r="C3582" s="176"/>
      <c r="D3582" s="176"/>
      <c r="E3582" s="176"/>
      <c r="F3582" s="176"/>
      <c r="G3582" s="175"/>
      <c r="H3582" s="175"/>
      <c r="I3582" s="175"/>
      <c r="J3582" s="175"/>
      <c r="L3582" s="175"/>
      <c r="T3582" s="176"/>
      <c r="U3582" s="176"/>
      <c r="V3582" s="176"/>
      <c r="W3582" s="176"/>
      <c r="X3582" s="175"/>
      <c r="Y3582" s="175"/>
      <c r="Z3582" s="175"/>
      <c r="AA3582" s="175"/>
      <c r="AC3582" s="175"/>
      <c r="AL3582" s="106"/>
      <c r="AM3582" s="104"/>
      <c r="AN3582" s="104"/>
      <c r="AO3582" s="104"/>
      <c r="AP3582" s="104"/>
      <c r="AQ3582" s="104"/>
      <c r="AR3582" s="104"/>
      <c r="AS3582" s="104"/>
      <c r="AT3582" s="104"/>
      <c r="AU3582" s="104"/>
      <c r="AV3582" s="104"/>
    </row>
    <row r="3583" spans="3:48" x14ac:dyDescent="0.35">
      <c r="C3583" s="176"/>
      <c r="D3583" s="176"/>
      <c r="E3583" s="176"/>
      <c r="F3583" s="176"/>
      <c r="G3583" s="175"/>
      <c r="H3583" s="175"/>
      <c r="I3583" s="175"/>
      <c r="J3583" s="175"/>
      <c r="L3583" s="175"/>
      <c r="T3583" s="176"/>
      <c r="U3583" s="176"/>
      <c r="V3583" s="176"/>
      <c r="W3583" s="176"/>
      <c r="X3583" s="175"/>
      <c r="Y3583" s="175"/>
      <c r="Z3583" s="175"/>
      <c r="AA3583" s="175"/>
      <c r="AC3583" s="175"/>
      <c r="AL3583" s="106"/>
      <c r="AM3583" s="104"/>
      <c r="AN3583" s="104"/>
      <c r="AO3583" s="104"/>
      <c r="AP3583" s="104"/>
      <c r="AQ3583" s="104"/>
      <c r="AR3583" s="104"/>
      <c r="AS3583" s="104"/>
      <c r="AT3583" s="104"/>
      <c r="AU3583" s="104"/>
      <c r="AV3583" s="104"/>
    </row>
    <row r="3584" spans="3:48" x14ac:dyDescent="0.35">
      <c r="C3584" s="176"/>
      <c r="D3584" s="176"/>
      <c r="E3584" s="176"/>
      <c r="F3584" s="176"/>
      <c r="G3584" s="175"/>
      <c r="H3584" s="175"/>
      <c r="I3584" s="175"/>
      <c r="J3584" s="175"/>
      <c r="L3584" s="175"/>
      <c r="T3584" s="176"/>
      <c r="U3584" s="176"/>
      <c r="V3584" s="176"/>
      <c r="W3584" s="176"/>
      <c r="X3584" s="175"/>
      <c r="Y3584" s="175"/>
      <c r="Z3584" s="175"/>
      <c r="AA3584" s="175"/>
      <c r="AC3584" s="175"/>
      <c r="AL3584" s="106"/>
      <c r="AM3584" s="104"/>
      <c r="AN3584" s="104"/>
      <c r="AO3584" s="104"/>
      <c r="AP3584" s="104"/>
      <c r="AQ3584" s="104"/>
      <c r="AR3584" s="104"/>
      <c r="AS3584" s="104"/>
      <c r="AT3584" s="104"/>
      <c r="AU3584" s="104"/>
      <c r="AV3584" s="104"/>
    </row>
    <row r="3585" spans="3:48" x14ac:dyDescent="0.35">
      <c r="C3585" s="176"/>
      <c r="D3585" s="176"/>
      <c r="E3585" s="176"/>
      <c r="F3585" s="176"/>
      <c r="G3585" s="175"/>
      <c r="H3585" s="175"/>
      <c r="I3585" s="175"/>
      <c r="J3585" s="175"/>
      <c r="L3585" s="175"/>
      <c r="T3585" s="176"/>
      <c r="U3585" s="176"/>
      <c r="V3585" s="176"/>
      <c r="W3585" s="176"/>
      <c r="X3585" s="175"/>
      <c r="Y3585" s="175"/>
      <c r="Z3585" s="175"/>
      <c r="AA3585" s="175"/>
      <c r="AC3585" s="175"/>
      <c r="AL3585" s="106"/>
      <c r="AM3585" s="104"/>
      <c r="AN3585" s="104"/>
      <c r="AO3585" s="104"/>
      <c r="AP3585" s="104"/>
      <c r="AQ3585" s="104"/>
      <c r="AR3585" s="104"/>
      <c r="AS3585" s="104"/>
      <c r="AT3585" s="104"/>
      <c r="AU3585" s="104"/>
      <c r="AV3585" s="104"/>
    </row>
    <row r="3586" spans="3:48" x14ac:dyDescent="0.35">
      <c r="C3586" s="176"/>
      <c r="D3586" s="176"/>
      <c r="E3586" s="176"/>
      <c r="F3586" s="176"/>
      <c r="G3586" s="175"/>
      <c r="H3586" s="175"/>
      <c r="I3586" s="175"/>
      <c r="J3586" s="175"/>
      <c r="L3586" s="175"/>
      <c r="T3586" s="176"/>
      <c r="U3586" s="176"/>
      <c r="V3586" s="176"/>
      <c r="W3586" s="176"/>
      <c r="X3586" s="175"/>
      <c r="Y3586" s="175"/>
      <c r="Z3586" s="175"/>
      <c r="AA3586" s="175"/>
      <c r="AC3586" s="175"/>
      <c r="AL3586" s="106"/>
      <c r="AM3586" s="104"/>
      <c r="AN3586" s="104"/>
      <c r="AO3586" s="104"/>
      <c r="AP3586" s="104"/>
      <c r="AQ3586" s="104"/>
      <c r="AR3586" s="104"/>
      <c r="AS3586" s="104"/>
      <c r="AT3586" s="104"/>
      <c r="AU3586" s="104"/>
      <c r="AV3586" s="104"/>
    </row>
    <row r="3587" spans="3:48" x14ac:dyDescent="0.35">
      <c r="C3587" s="176"/>
      <c r="D3587" s="176"/>
      <c r="E3587" s="176"/>
      <c r="F3587" s="176"/>
      <c r="G3587" s="175"/>
      <c r="H3587" s="175"/>
      <c r="I3587" s="175"/>
      <c r="J3587" s="175"/>
      <c r="L3587" s="175"/>
      <c r="T3587" s="176"/>
      <c r="U3587" s="176"/>
      <c r="V3587" s="176"/>
      <c r="W3587" s="176"/>
      <c r="X3587" s="175"/>
      <c r="Y3587" s="175"/>
      <c r="Z3587" s="175"/>
      <c r="AA3587" s="175"/>
      <c r="AC3587" s="175"/>
      <c r="AL3587" s="106"/>
      <c r="AM3587" s="104"/>
      <c r="AN3587" s="104"/>
      <c r="AO3587" s="104"/>
      <c r="AP3587" s="104"/>
      <c r="AQ3587" s="104"/>
      <c r="AR3587" s="104"/>
      <c r="AS3587" s="104"/>
      <c r="AT3587" s="104"/>
      <c r="AU3587" s="104"/>
      <c r="AV3587" s="104"/>
    </row>
    <row r="3588" spans="3:48" x14ac:dyDescent="0.35">
      <c r="C3588" s="176"/>
      <c r="D3588" s="176"/>
      <c r="E3588" s="176"/>
      <c r="F3588" s="176"/>
      <c r="G3588" s="175"/>
      <c r="H3588" s="175"/>
      <c r="I3588" s="175"/>
      <c r="J3588" s="175"/>
      <c r="L3588" s="175"/>
      <c r="T3588" s="176"/>
      <c r="U3588" s="176"/>
      <c r="V3588" s="176"/>
      <c r="W3588" s="176"/>
      <c r="X3588" s="175"/>
      <c r="Y3588" s="175"/>
      <c r="Z3588" s="175"/>
      <c r="AA3588" s="175"/>
      <c r="AC3588" s="175"/>
      <c r="AL3588" s="106"/>
      <c r="AM3588" s="104"/>
      <c r="AN3588" s="104"/>
      <c r="AO3588" s="104"/>
      <c r="AP3588" s="104"/>
      <c r="AQ3588" s="104"/>
      <c r="AR3588" s="104"/>
      <c r="AS3588" s="104"/>
      <c r="AT3588" s="104"/>
      <c r="AU3588" s="104"/>
      <c r="AV3588" s="104"/>
    </row>
    <row r="3589" spans="3:48" x14ac:dyDescent="0.35">
      <c r="C3589" s="176"/>
      <c r="D3589" s="176"/>
      <c r="E3589" s="176"/>
      <c r="F3589" s="176"/>
      <c r="G3589" s="175"/>
      <c r="H3589" s="175"/>
      <c r="I3589" s="175"/>
      <c r="J3589" s="175"/>
      <c r="L3589" s="175"/>
      <c r="T3589" s="176"/>
      <c r="U3589" s="176"/>
      <c r="V3589" s="176"/>
      <c r="W3589" s="176"/>
      <c r="X3589" s="175"/>
      <c r="Y3589" s="175"/>
      <c r="Z3589" s="175"/>
      <c r="AA3589" s="175"/>
      <c r="AC3589" s="175"/>
      <c r="AL3589" s="106"/>
      <c r="AM3589" s="104"/>
      <c r="AN3589" s="104"/>
      <c r="AO3589" s="104"/>
      <c r="AP3589" s="104"/>
      <c r="AQ3589" s="104"/>
      <c r="AR3589" s="104"/>
      <c r="AS3589" s="104"/>
      <c r="AT3589" s="104"/>
      <c r="AU3589" s="104"/>
      <c r="AV3589" s="104"/>
    </row>
    <row r="3590" spans="3:48" x14ac:dyDescent="0.35">
      <c r="C3590" s="176"/>
      <c r="D3590" s="176"/>
      <c r="E3590" s="176"/>
      <c r="F3590" s="176"/>
      <c r="G3590" s="175"/>
      <c r="H3590" s="175"/>
      <c r="I3590" s="175"/>
      <c r="J3590" s="175"/>
      <c r="L3590" s="175"/>
      <c r="T3590" s="176"/>
      <c r="U3590" s="176"/>
      <c r="V3590" s="176"/>
      <c r="W3590" s="176"/>
      <c r="X3590" s="175"/>
      <c r="Y3590" s="175"/>
      <c r="Z3590" s="175"/>
      <c r="AA3590" s="175"/>
      <c r="AC3590" s="175"/>
      <c r="AL3590" s="106"/>
      <c r="AM3590" s="104"/>
      <c r="AN3590" s="104"/>
      <c r="AO3590" s="104"/>
      <c r="AP3590" s="104"/>
      <c r="AQ3590" s="104"/>
      <c r="AR3590" s="104"/>
      <c r="AS3590" s="104"/>
      <c r="AT3590" s="104"/>
      <c r="AU3590" s="104"/>
      <c r="AV3590" s="104"/>
    </row>
    <row r="3591" spans="3:48" x14ac:dyDescent="0.35">
      <c r="C3591" s="176"/>
      <c r="D3591" s="176"/>
      <c r="E3591" s="176"/>
      <c r="F3591" s="176"/>
      <c r="G3591" s="175"/>
      <c r="H3591" s="175"/>
      <c r="I3591" s="175"/>
      <c r="J3591" s="175"/>
      <c r="L3591" s="175"/>
      <c r="T3591" s="176"/>
      <c r="U3591" s="176"/>
      <c r="V3591" s="176"/>
      <c r="W3591" s="176"/>
      <c r="X3591" s="175"/>
      <c r="Y3591" s="175"/>
      <c r="Z3591" s="175"/>
      <c r="AA3591" s="175"/>
      <c r="AC3591" s="175"/>
      <c r="AL3591" s="106"/>
      <c r="AM3591" s="104"/>
      <c r="AN3591" s="104"/>
      <c r="AO3591" s="104"/>
      <c r="AP3591" s="104"/>
      <c r="AQ3591" s="104"/>
      <c r="AR3591" s="104"/>
      <c r="AS3591" s="104"/>
      <c r="AT3591" s="104"/>
      <c r="AU3591" s="104"/>
      <c r="AV3591" s="104"/>
    </row>
    <row r="3592" spans="3:48" x14ac:dyDescent="0.35">
      <c r="C3592" s="176"/>
      <c r="D3592" s="176"/>
      <c r="E3592" s="176"/>
      <c r="F3592" s="176"/>
      <c r="G3592" s="175"/>
      <c r="H3592" s="175"/>
      <c r="I3592" s="175"/>
      <c r="J3592" s="175"/>
      <c r="L3592" s="175"/>
      <c r="T3592" s="176"/>
      <c r="U3592" s="176"/>
      <c r="V3592" s="176"/>
      <c r="W3592" s="176"/>
      <c r="X3592" s="175"/>
      <c r="Y3592" s="175"/>
      <c r="Z3592" s="175"/>
      <c r="AA3592" s="175"/>
      <c r="AC3592" s="175"/>
      <c r="AL3592" s="106"/>
      <c r="AM3592" s="104"/>
      <c r="AN3592" s="104"/>
      <c r="AO3592" s="104"/>
      <c r="AP3592" s="104"/>
      <c r="AQ3592" s="104"/>
      <c r="AR3592" s="104"/>
      <c r="AS3592" s="104"/>
      <c r="AT3592" s="104"/>
      <c r="AU3592" s="104"/>
      <c r="AV3592" s="104"/>
    </row>
    <row r="3593" spans="3:48" x14ac:dyDescent="0.35">
      <c r="C3593" s="176"/>
      <c r="D3593" s="176"/>
      <c r="E3593" s="176"/>
      <c r="F3593" s="176"/>
      <c r="G3593" s="175"/>
      <c r="H3593" s="175"/>
      <c r="I3593" s="175"/>
      <c r="J3593" s="175"/>
      <c r="L3593" s="175"/>
      <c r="T3593" s="176"/>
      <c r="U3593" s="176"/>
      <c r="V3593" s="176"/>
      <c r="W3593" s="176"/>
      <c r="X3593" s="175"/>
      <c r="Y3593" s="175"/>
      <c r="Z3593" s="175"/>
      <c r="AA3593" s="175"/>
      <c r="AC3593" s="175"/>
      <c r="AL3593" s="106"/>
      <c r="AM3593" s="104"/>
      <c r="AN3593" s="104"/>
      <c r="AO3593" s="104"/>
      <c r="AP3593" s="104"/>
      <c r="AQ3593" s="104"/>
      <c r="AR3593" s="104"/>
      <c r="AS3593" s="104"/>
      <c r="AT3593" s="104"/>
      <c r="AU3593" s="104"/>
      <c r="AV3593" s="104"/>
    </row>
    <row r="3594" spans="3:48" x14ac:dyDescent="0.35">
      <c r="C3594" s="176"/>
      <c r="D3594" s="176"/>
      <c r="E3594" s="176"/>
      <c r="F3594" s="176"/>
      <c r="G3594" s="175"/>
      <c r="H3594" s="175"/>
      <c r="I3594" s="175"/>
      <c r="J3594" s="175"/>
      <c r="L3594" s="175"/>
      <c r="T3594" s="176"/>
      <c r="U3594" s="176"/>
      <c r="V3594" s="176"/>
      <c r="W3594" s="176"/>
      <c r="X3594" s="175"/>
      <c r="Y3594" s="175"/>
      <c r="Z3594" s="175"/>
      <c r="AA3594" s="175"/>
      <c r="AC3594" s="175"/>
      <c r="AL3594" s="106"/>
      <c r="AM3594" s="104"/>
      <c r="AN3594" s="104"/>
      <c r="AO3594" s="104"/>
      <c r="AP3594" s="104"/>
      <c r="AQ3594" s="104"/>
      <c r="AR3594" s="104"/>
      <c r="AS3594" s="104"/>
      <c r="AT3594" s="104"/>
      <c r="AU3594" s="104"/>
      <c r="AV3594" s="104"/>
    </row>
    <row r="3595" spans="3:48" x14ac:dyDescent="0.35">
      <c r="C3595" s="176"/>
      <c r="D3595" s="176"/>
      <c r="E3595" s="176"/>
      <c r="F3595" s="176"/>
      <c r="G3595" s="175"/>
      <c r="H3595" s="175"/>
      <c r="I3595" s="175"/>
      <c r="J3595" s="175"/>
      <c r="L3595" s="175"/>
      <c r="T3595" s="176"/>
      <c r="U3595" s="176"/>
      <c r="V3595" s="176"/>
      <c r="W3595" s="176"/>
      <c r="X3595" s="175"/>
      <c r="Y3595" s="175"/>
      <c r="Z3595" s="175"/>
      <c r="AA3595" s="175"/>
      <c r="AC3595" s="175"/>
      <c r="AL3595" s="106"/>
      <c r="AM3595" s="104"/>
      <c r="AN3595" s="104"/>
      <c r="AO3595" s="104"/>
      <c r="AP3595" s="104"/>
      <c r="AQ3595" s="104"/>
      <c r="AR3595" s="104"/>
      <c r="AS3595" s="104"/>
      <c r="AT3595" s="104"/>
      <c r="AU3595" s="104"/>
      <c r="AV3595" s="104"/>
    </row>
    <row r="3596" spans="3:48" x14ac:dyDescent="0.35">
      <c r="C3596" s="176"/>
      <c r="D3596" s="176"/>
      <c r="E3596" s="176"/>
      <c r="F3596" s="176"/>
      <c r="G3596" s="175"/>
      <c r="H3596" s="175"/>
      <c r="I3596" s="175"/>
      <c r="J3596" s="175"/>
      <c r="L3596" s="175"/>
      <c r="T3596" s="176"/>
      <c r="U3596" s="176"/>
      <c r="V3596" s="176"/>
      <c r="W3596" s="176"/>
      <c r="X3596" s="175"/>
      <c r="Y3596" s="175"/>
      <c r="Z3596" s="175"/>
      <c r="AA3596" s="175"/>
      <c r="AC3596" s="175"/>
      <c r="AL3596" s="106"/>
      <c r="AM3596" s="104"/>
      <c r="AN3596" s="104"/>
      <c r="AO3596" s="104"/>
      <c r="AP3596" s="104"/>
      <c r="AQ3596" s="104"/>
      <c r="AR3596" s="104"/>
      <c r="AS3596" s="104"/>
      <c r="AT3596" s="104"/>
      <c r="AU3596" s="104"/>
      <c r="AV3596" s="104"/>
    </row>
    <row r="3597" spans="3:48" x14ac:dyDescent="0.35">
      <c r="C3597" s="176"/>
      <c r="D3597" s="176"/>
      <c r="E3597" s="176"/>
      <c r="F3597" s="176"/>
      <c r="G3597" s="175"/>
      <c r="H3597" s="175"/>
      <c r="I3597" s="175"/>
      <c r="J3597" s="175"/>
      <c r="L3597" s="175"/>
      <c r="T3597" s="176"/>
      <c r="U3597" s="176"/>
      <c r="V3597" s="176"/>
      <c r="W3597" s="176"/>
      <c r="X3597" s="175"/>
      <c r="Y3597" s="175"/>
      <c r="Z3597" s="175"/>
      <c r="AA3597" s="175"/>
      <c r="AC3597" s="175"/>
      <c r="AL3597" s="106"/>
      <c r="AM3597" s="104"/>
      <c r="AN3597" s="104"/>
      <c r="AO3597" s="104"/>
      <c r="AP3597" s="104"/>
      <c r="AQ3597" s="104"/>
      <c r="AR3597" s="104"/>
      <c r="AS3597" s="104"/>
      <c r="AT3597" s="104"/>
      <c r="AU3597" s="104"/>
      <c r="AV3597" s="104"/>
    </row>
    <row r="3598" spans="3:48" x14ac:dyDescent="0.35">
      <c r="C3598" s="176"/>
      <c r="D3598" s="176"/>
      <c r="E3598" s="176"/>
      <c r="F3598" s="176"/>
      <c r="G3598" s="175"/>
      <c r="H3598" s="175"/>
      <c r="I3598" s="175"/>
      <c r="J3598" s="175"/>
      <c r="L3598" s="175"/>
      <c r="T3598" s="176"/>
      <c r="U3598" s="176"/>
      <c r="V3598" s="176"/>
      <c r="W3598" s="176"/>
      <c r="X3598" s="175"/>
      <c r="Y3598" s="175"/>
      <c r="Z3598" s="175"/>
      <c r="AA3598" s="175"/>
      <c r="AC3598" s="175"/>
      <c r="AL3598" s="106"/>
      <c r="AM3598" s="104"/>
      <c r="AN3598" s="104"/>
      <c r="AO3598" s="104"/>
      <c r="AP3598" s="104"/>
      <c r="AQ3598" s="104"/>
      <c r="AR3598" s="104"/>
      <c r="AS3598" s="104"/>
      <c r="AT3598" s="104"/>
      <c r="AU3598" s="104"/>
      <c r="AV3598" s="104"/>
    </row>
    <row r="3599" spans="3:48" x14ac:dyDescent="0.35">
      <c r="C3599" s="176"/>
      <c r="D3599" s="176"/>
      <c r="E3599" s="176"/>
      <c r="F3599" s="176"/>
      <c r="G3599" s="175"/>
      <c r="H3599" s="175"/>
      <c r="I3599" s="175"/>
      <c r="J3599" s="175"/>
      <c r="L3599" s="175"/>
      <c r="T3599" s="176"/>
      <c r="U3599" s="176"/>
      <c r="V3599" s="176"/>
      <c r="W3599" s="176"/>
      <c r="X3599" s="175"/>
      <c r="Y3599" s="175"/>
      <c r="Z3599" s="175"/>
      <c r="AA3599" s="175"/>
      <c r="AC3599" s="175"/>
      <c r="AL3599" s="106"/>
      <c r="AM3599" s="104"/>
      <c r="AN3599" s="104"/>
      <c r="AO3599" s="104"/>
      <c r="AP3599" s="104"/>
      <c r="AQ3599" s="104"/>
      <c r="AR3599" s="104"/>
      <c r="AS3599" s="104"/>
      <c r="AT3599" s="104"/>
      <c r="AU3599" s="104"/>
      <c r="AV3599" s="104"/>
    </row>
    <row r="3600" spans="3:48" x14ac:dyDescent="0.35">
      <c r="C3600" s="176"/>
      <c r="D3600" s="176"/>
      <c r="E3600" s="176"/>
      <c r="F3600" s="176"/>
      <c r="G3600" s="175"/>
      <c r="H3600" s="175"/>
      <c r="I3600" s="175"/>
      <c r="J3600" s="175"/>
      <c r="L3600" s="175"/>
      <c r="T3600" s="176"/>
      <c r="U3600" s="176"/>
      <c r="V3600" s="176"/>
      <c r="W3600" s="176"/>
      <c r="X3600" s="175"/>
      <c r="Y3600" s="175"/>
      <c r="Z3600" s="175"/>
      <c r="AA3600" s="175"/>
      <c r="AC3600" s="175"/>
      <c r="AL3600" s="106"/>
      <c r="AM3600" s="104"/>
      <c r="AN3600" s="104"/>
      <c r="AO3600" s="104"/>
      <c r="AP3600" s="104"/>
      <c r="AQ3600" s="104"/>
      <c r="AR3600" s="104"/>
      <c r="AS3600" s="104"/>
      <c r="AT3600" s="104"/>
      <c r="AU3600" s="104"/>
      <c r="AV3600" s="104"/>
    </row>
    <row r="3601" spans="3:48" x14ac:dyDescent="0.35">
      <c r="C3601" s="176"/>
      <c r="D3601" s="176"/>
      <c r="E3601" s="176"/>
      <c r="F3601" s="176"/>
      <c r="G3601" s="175"/>
      <c r="H3601" s="175"/>
      <c r="I3601" s="175"/>
      <c r="J3601" s="175"/>
      <c r="L3601" s="175"/>
      <c r="T3601" s="176"/>
      <c r="U3601" s="176"/>
      <c r="V3601" s="176"/>
      <c r="W3601" s="176"/>
      <c r="X3601" s="175"/>
      <c r="Y3601" s="175"/>
      <c r="Z3601" s="175"/>
      <c r="AA3601" s="175"/>
      <c r="AC3601" s="175"/>
      <c r="AL3601" s="106"/>
      <c r="AM3601" s="104"/>
      <c r="AN3601" s="104"/>
      <c r="AO3601" s="104"/>
      <c r="AP3601" s="104"/>
      <c r="AQ3601" s="104"/>
      <c r="AR3601" s="104"/>
      <c r="AS3601" s="104"/>
      <c r="AT3601" s="104"/>
      <c r="AU3601" s="104"/>
      <c r="AV3601" s="104"/>
    </row>
    <row r="3602" spans="3:48" x14ac:dyDescent="0.35">
      <c r="C3602" s="176"/>
      <c r="D3602" s="176"/>
      <c r="E3602" s="176"/>
      <c r="F3602" s="176"/>
      <c r="G3602" s="175"/>
      <c r="H3602" s="175"/>
      <c r="I3602" s="175"/>
      <c r="J3602" s="175"/>
      <c r="L3602" s="175"/>
      <c r="T3602" s="176"/>
      <c r="U3602" s="176"/>
      <c r="V3602" s="176"/>
      <c r="W3602" s="176"/>
      <c r="X3602" s="175"/>
      <c r="Y3602" s="175"/>
      <c r="Z3602" s="175"/>
      <c r="AA3602" s="175"/>
      <c r="AC3602" s="175"/>
      <c r="AL3602" s="106"/>
      <c r="AM3602" s="104"/>
      <c r="AN3602" s="104"/>
      <c r="AO3602" s="104"/>
      <c r="AP3602" s="104"/>
      <c r="AQ3602" s="104"/>
      <c r="AR3602" s="104"/>
      <c r="AS3602" s="104"/>
      <c r="AT3602" s="104"/>
      <c r="AU3602" s="104"/>
      <c r="AV3602" s="104"/>
    </row>
    <row r="3603" spans="3:48" x14ac:dyDescent="0.35">
      <c r="C3603" s="176"/>
      <c r="D3603" s="176"/>
      <c r="E3603" s="176"/>
      <c r="F3603" s="176"/>
      <c r="G3603" s="175"/>
      <c r="H3603" s="175"/>
      <c r="I3603" s="175"/>
      <c r="J3603" s="175"/>
      <c r="L3603" s="175"/>
      <c r="T3603" s="176"/>
      <c r="U3603" s="176"/>
      <c r="V3603" s="176"/>
      <c r="W3603" s="176"/>
      <c r="X3603" s="175"/>
      <c r="Y3603" s="175"/>
      <c r="Z3603" s="175"/>
      <c r="AA3603" s="175"/>
      <c r="AC3603" s="175"/>
      <c r="AL3603" s="106"/>
      <c r="AM3603" s="104"/>
      <c r="AN3603" s="104"/>
      <c r="AO3603" s="104"/>
      <c r="AP3603" s="104"/>
      <c r="AQ3603" s="104"/>
      <c r="AR3603" s="104"/>
      <c r="AS3603" s="104"/>
      <c r="AT3603" s="104"/>
      <c r="AU3603" s="104"/>
      <c r="AV3603" s="104"/>
    </row>
    <row r="3604" spans="3:48" x14ac:dyDescent="0.35">
      <c r="C3604" s="176"/>
      <c r="D3604" s="176"/>
      <c r="E3604" s="176"/>
      <c r="F3604" s="176"/>
      <c r="G3604" s="175"/>
      <c r="H3604" s="175"/>
      <c r="I3604" s="175"/>
      <c r="J3604" s="175"/>
      <c r="L3604" s="175"/>
      <c r="T3604" s="176"/>
      <c r="U3604" s="176"/>
      <c r="V3604" s="176"/>
      <c r="W3604" s="176"/>
      <c r="X3604" s="175"/>
      <c r="Y3604" s="175"/>
      <c r="Z3604" s="175"/>
      <c r="AA3604" s="175"/>
      <c r="AC3604" s="175"/>
      <c r="AL3604" s="106"/>
      <c r="AM3604" s="104"/>
      <c r="AN3604" s="104"/>
      <c r="AO3604" s="104"/>
      <c r="AP3604" s="104"/>
      <c r="AQ3604" s="104"/>
      <c r="AR3604" s="104"/>
      <c r="AS3604" s="104"/>
      <c r="AT3604" s="104"/>
      <c r="AU3604" s="104"/>
      <c r="AV3604" s="104"/>
    </row>
    <row r="3605" spans="3:48" x14ac:dyDescent="0.35">
      <c r="C3605" s="176"/>
      <c r="D3605" s="176"/>
      <c r="E3605" s="176"/>
      <c r="F3605" s="176"/>
      <c r="G3605" s="175"/>
      <c r="H3605" s="175"/>
      <c r="I3605" s="175"/>
      <c r="J3605" s="175"/>
      <c r="L3605" s="175"/>
      <c r="T3605" s="176"/>
      <c r="U3605" s="176"/>
      <c r="V3605" s="176"/>
      <c r="W3605" s="176"/>
      <c r="X3605" s="175"/>
      <c r="Y3605" s="175"/>
      <c r="Z3605" s="175"/>
      <c r="AA3605" s="175"/>
      <c r="AC3605" s="175"/>
      <c r="AL3605" s="106"/>
      <c r="AM3605" s="104"/>
      <c r="AN3605" s="104"/>
      <c r="AO3605" s="104"/>
      <c r="AP3605" s="104"/>
      <c r="AQ3605" s="104"/>
      <c r="AR3605" s="104"/>
      <c r="AS3605" s="104"/>
      <c r="AT3605" s="104"/>
      <c r="AU3605" s="104"/>
      <c r="AV3605" s="104"/>
    </row>
    <row r="3606" spans="3:48" x14ac:dyDescent="0.35">
      <c r="C3606" s="176"/>
      <c r="D3606" s="176"/>
      <c r="E3606" s="176"/>
      <c r="F3606" s="176"/>
      <c r="G3606" s="175"/>
      <c r="H3606" s="175"/>
      <c r="I3606" s="175"/>
      <c r="J3606" s="175"/>
      <c r="L3606" s="175"/>
      <c r="T3606" s="176"/>
      <c r="U3606" s="176"/>
      <c r="V3606" s="176"/>
      <c r="W3606" s="176"/>
      <c r="X3606" s="175"/>
      <c r="Y3606" s="175"/>
      <c r="Z3606" s="175"/>
      <c r="AA3606" s="175"/>
      <c r="AC3606" s="175"/>
      <c r="AL3606" s="106"/>
      <c r="AM3606" s="104"/>
      <c r="AN3606" s="104"/>
      <c r="AO3606" s="104"/>
      <c r="AP3606" s="104"/>
      <c r="AQ3606" s="104"/>
      <c r="AR3606" s="104"/>
      <c r="AS3606" s="104"/>
      <c r="AT3606" s="104"/>
      <c r="AU3606" s="104"/>
      <c r="AV3606" s="104"/>
    </row>
    <row r="3607" spans="3:48" x14ac:dyDescent="0.35">
      <c r="C3607" s="176"/>
      <c r="D3607" s="176"/>
      <c r="E3607" s="176"/>
      <c r="F3607" s="176"/>
      <c r="G3607" s="175"/>
      <c r="H3607" s="175"/>
      <c r="I3607" s="175"/>
      <c r="J3607" s="175"/>
      <c r="L3607" s="175"/>
      <c r="T3607" s="176"/>
      <c r="U3607" s="176"/>
      <c r="V3607" s="176"/>
      <c r="W3607" s="176"/>
      <c r="X3607" s="175"/>
      <c r="Y3607" s="175"/>
      <c r="Z3607" s="175"/>
      <c r="AA3607" s="175"/>
      <c r="AC3607" s="175"/>
      <c r="AL3607" s="106"/>
      <c r="AM3607" s="104"/>
      <c r="AN3607" s="104"/>
      <c r="AO3607" s="104"/>
      <c r="AP3607" s="104"/>
      <c r="AQ3607" s="104"/>
      <c r="AR3607" s="104"/>
      <c r="AS3607" s="104"/>
      <c r="AT3607" s="104"/>
      <c r="AU3607" s="104"/>
      <c r="AV3607" s="104"/>
    </row>
    <row r="3608" spans="3:48" x14ac:dyDescent="0.35">
      <c r="C3608" s="176"/>
      <c r="D3608" s="176"/>
      <c r="E3608" s="176"/>
      <c r="F3608" s="176"/>
      <c r="G3608" s="175"/>
      <c r="H3608" s="175"/>
      <c r="I3608" s="175"/>
      <c r="J3608" s="175"/>
      <c r="L3608" s="175"/>
      <c r="T3608" s="176"/>
      <c r="U3608" s="176"/>
      <c r="V3608" s="176"/>
      <c r="W3608" s="176"/>
      <c r="X3608" s="175"/>
      <c r="Y3608" s="175"/>
      <c r="Z3608" s="175"/>
      <c r="AA3608" s="175"/>
      <c r="AC3608" s="175"/>
      <c r="AL3608" s="106"/>
      <c r="AM3608" s="104"/>
      <c r="AN3608" s="104"/>
      <c r="AO3608" s="104"/>
      <c r="AP3608" s="104"/>
      <c r="AQ3608" s="104"/>
      <c r="AR3608" s="104"/>
      <c r="AS3608" s="104"/>
      <c r="AT3608" s="104"/>
      <c r="AU3608" s="104"/>
      <c r="AV3608" s="104"/>
    </row>
    <row r="3609" spans="3:48" x14ac:dyDescent="0.35">
      <c r="C3609" s="176"/>
      <c r="D3609" s="176"/>
      <c r="E3609" s="176"/>
      <c r="F3609" s="176"/>
      <c r="G3609" s="175"/>
      <c r="H3609" s="175"/>
      <c r="I3609" s="175"/>
      <c r="J3609" s="175"/>
      <c r="L3609" s="175"/>
      <c r="T3609" s="176"/>
      <c r="U3609" s="176"/>
      <c r="V3609" s="176"/>
      <c r="W3609" s="176"/>
      <c r="X3609" s="175"/>
      <c r="Y3609" s="175"/>
      <c r="Z3609" s="175"/>
      <c r="AA3609" s="175"/>
      <c r="AC3609" s="175"/>
      <c r="AL3609" s="106"/>
      <c r="AM3609" s="104"/>
      <c r="AN3609" s="104"/>
      <c r="AO3609" s="104"/>
      <c r="AP3609" s="104"/>
      <c r="AQ3609" s="104"/>
      <c r="AR3609" s="104"/>
      <c r="AS3609" s="104"/>
      <c r="AT3609" s="104"/>
      <c r="AU3609" s="104"/>
      <c r="AV3609" s="104"/>
    </row>
    <row r="3610" spans="3:48" x14ac:dyDescent="0.35">
      <c r="C3610" s="176"/>
      <c r="D3610" s="176"/>
      <c r="E3610" s="176"/>
      <c r="F3610" s="176"/>
      <c r="G3610" s="175"/>
      <c r="H3610" s="175"/>
      <c r="I3610" s="175"/>
      <c r="J3610" s="175"/>
      <c r="L3610" s="175"/>
      <c r="T3610" s="176"/>
      <c r="U3610" s="176"/>
      <c r="V3610" s="176"/>
      <c r="W3610" s="176"/>
      <c r="X3610" s="175"/>
      <c r="Y3610" s="175"/>
      <c r="Z3610" s="175"/>
      <c r="AA3610" s="175"/>
      <c r="AC3610" s="175"/>
      <c r="AL3610" s="106"/>
      <c r="AM3610" s="104"/>
      <c r="AN3610" s="104"/>
      <c r="AO3610" s="104"/>
      <c r="AP3610" s="104"/>
      <c r="AQ3610" s="104"/>
      <c r="AR3610" s="104"/>
      <c r="AS3610" s="104"/>
      <c r="AT3610" s="104"/>
      <c r="AU3610" s="104"/>
      <c r="AV3610" s="104"/>
    </row>
    <row r="3611" spans="3:48" x14ac:dyDescent="0.35">
      <c r="C3611" s="176"/>
      <c r="D3611" s="176"/>
      <c r="E3611" s="176"/>
      <c r="F3611" s="176"/>
      <c r="G3611" s="175"/>
      <c r="H3611" s="175"/>
      <c r="I3611" s="175"/>
      <c r="J3611" s="175"/>
      <c r="L3611" s="175"/>
      <c r="T3611" s="176"/>
      <c r="U3611" s="176"/>
      <c r="V3611" s="176"/>
      <c r="W3611" s="176"/>
      <c r="X3611" s="175"/>
      <c r="Y3611" s="175"/>
      <c r="Z3611" s="175"/>
      <c r="AA3611" s="175"/>
      <c r="AC3611" s="175"/>
      <c r="AL3611" s="106"/>
      <c r="AM3611" s="104"/>
      <c r="AN3611" s="104"/>
      <c r="AO3611" s="104"/>
      <c r="AP3611" s="104"/>
      <c r="AQ3611" s="104"/>
      <c r="AR3611" s="104"/>
      <c r="AS3611" s="104"/>
      <c r="AT3611" s="104"/>
      <c r="AU3611" s="104"/>
      <c r="AV3611" s="104"/>
    </row>
    <row r="3612" spans="3:48" x14ac:dyDescent="0.35">
      <c r="C3612" s="176"/>
      <c r="D3612" s="176"/>
      <c r="E3612" s="176"/>
      <c r="F3612" s="176"/>
      <c r="G3612" s="175"/>
      <c r="H3612" s="175"/>
      <c r="I3612" s="175"/>
      <c r="J3612" s="175"/>
      <c r="L3612" s="175"/>
      <c r="T3612" s="176"/>
      <c r="U3612" s="176"/>
      <c r="V3612" s="176"/>
      <c r="W3612" s="176"/>
      <c r="X3612" s="175"/>
      <c r="Y3612" s="175"/>
      <c r="Z3612" s="175"/>
      <c r="AA3612" s="175"/>
      <c r="AC3612" s="175"/>
      <c r="AL3612" s="106"/>
      <c r="AM3612" s="104"/>
      <c r="AN3612" s="104"/>
      <c r="AO3612" s="104"/>
      <c r="AP3612" s="104"/>
      <c r="AQ3612" s="104"/>
      <c r="AR3612" s="104"/>
      <c r="AS3612" s="104"/>
      <c r="AT3612" s="104"/>
      <c r="AU3612" s="104"/>
      <c r="AV3612" s="104"/>
    </row>
    <row r="3613" spans="3:48" x14ac:dyDescent="0.35">
      <c r="C3613" s="176"/>
      <c r="D3613" s="176"/>
      <c r="E3613" s="176"/>
      <c r="F3613" s="176"/>
      <c r="G3613" s="175"/>
      <c r="H3613" s="175"/>
      <c r="I3613" s="175"/>
      <c r="J3613" s="175"/>
      <c r="L3613" s="175"/>
      <c r="T3613" s="176"/>
      <c r="U3613" s="176"/>
      <c r="V3613" s="176"/>
      <c r="W3613" s="176"/>
      <c r="X3613" s="175"/>
      <c r="Y3613" s="175"/>
      <c r="Z3613" s="175"/>
      <c r="AA3613" s="175"/>
      <c r="AC3613" s="175"/>
      <c r="AL3613" s="106"/>
      <c r="AM3613" s="104"/>
      <c r="AN3613" s="104"/>
      <c r="AO3613" s="104"/>
      <c r="AP3613" s="104"/>
      <c r="AQ3613" s="104"/>
      <c r="AR3613" s="104"/>
      <c r="AS3613" s="104"/>
      <c r="AT3613" s="104"/>
      <c r="AU3613" s="104"/>
      <c r="AV3613" s="104"/>
    </row>
    <row r="3614" spans="3:48" x14ac:dyDescent="0.35">
      <c r="C3614" s="176"/>
      <c r="D3614" s="176"/>
      <c r="E3614" s="176"/>
      <c r="F3614" s="176"/>
      <c r="G3614" s="175"/>
      <c r="H3614" s="175"/>
      <c r="I3614" s="175"/>
      <c r="J3614" s="175"/>
      <c r="L3614" s="175"/>
      <c r="T3614" s="176"/>
      <c r="U3614" s="176"/>
      <c r="V3614" s="176"/>
      <c r="W3614" s="176"/>
      <c r="X3614" s="175"/>
      <c r="Y3614" s="175"/>
      <c r="Z3614" s="175"/>
      <c r="AA3614" s="175"/>
      <c r="AC3614" s="175"/>
      <c r="AL3614" s="106"/>
      <c r="AM3614" s="104"/>
      <c r="AN3614" s="104"/>
      <c r="AO3614" s="104"/>
      <c r="AP3614" s="104"/>
      <c r="AQ3614" s="104"/>
      <c r="AR3614" s="104"/>
      <c r="AS3614" s="104"/>
      <c r="AT3614" s="104"/>
      <c r="AU3614" s="104"/>
      <c r="AV3614" s="104"/>
    </row>
    <row r="3615" spans="3:48" x14ac:dyDescent="0.35">
      <c r="C3615" s="176"/>
      <c r="D3615" s="176"/>
      <c r="E3615" s="176"/>
      <c r="F3615" s="176"/>
      <c r="G3615" s="175"/>
      <c r="H3615" s="175"/>
      <c r="I3615" s="175"/>
      <c r="J3615" s="175"/>
      <c r="L3615" s="175"/>
      <c r="T3615" s="176"/>
      <c r="U3615" s="176"/>
      <c r="V3615" s="176"/>
      <c r="W3615" s="176"/>
      <c r="X3615" s="175"/>
      <c r="Y3615" s="175"/>
      <c r="Z3615" s="175"/>
      <c r="AA3615" s="175"/>
      <c r="AC3615" s="175"/>
      <c r="AL3615" s="106"/>
      <c r="AM3615" s="104"/>
      <c r="AN3615" s="104"/>
      <c r="AO3615" s="104"/>
      <c r="AP3615" s="104"/>
      <c r="AQ3615" s="104"/>
      <c r="AR3615" s="104"/>
      <c r="AS3615" s="104"/>
      <c r="AT3615" s="104"/>
      <c r="AU3615" s="104"/>
      <c r="AV3615" s="104"/>
    </row>
    <row r="3616" spans="3:48" x14ac:dyDescent="0.35">
      <c r="C3616" s="176"/>
      <c r="D3616" s="176"/>
      <c r="E3616" s="176"/>
      <c r="F3616" s="176"/>
      <c r="G3616" s="175"/>
      <c r="H3616" s="175"/>
      <c r="I3616" s="175"/>
      <c r="J3616" s="175"/>
      <c r="L3616" s="175"/>
      <c r="T3616" s="176"/>
      <c r="U3616" s="176"/>
      <c r="V3616" s="176"/>
      <c r="W3616" s="176"/>
      <c r="X3616" s="175"/>
      <c r="Y3616" s="175"/>
      <c r="Z3616" s="175"/>
      <c r="AA3616" s="175"/>
      <c r="AC3616" s="175"/>
      <c r="AL3616" s="106"/>
      <c r="AM3616" s="104"/>
      <c r="AN3616" s="104"/>
      <c r="AO3616" s="104"/>
      <c r="AP3616" s="104"/>
      <c r="AQ3616" s="104"/>
      <c r="AR3616" s="104"/>
      <c r="AS3616" s="104"/>
      <c r="AT3616" s="104"/>
      <c r="AU3616" s="104"/>
      <c r="AV3616" s="104"/>
    </row>
    <row r="3617" spans="3:48" x14ac:dyDescent="0.35">
      <c r="C3617" s="176"/>
      <c r="D3617" s="176"/>
      <c r="E3617" s="176"/>
      <c r="F3617" s="176"/>
      <c r="G3617" s="175"/>
      <c r="H3617" s="175"/>
      <c r="I3617" s="175"/>
      <c r="J3617" s="175"/>
      <c r="L3617" s="175"/>
      <c r="T3617" s="176"/>
      <c r="U3617" s="176"/>
      <c r="V3617" s="176"/>
      <c r="W3617" s="176"/>
      <c r="X3617" s="175"/>
      <c r="Y3617" s="175"/>
      <c r="Z3617" s="175"/>
      <c r="AA3617" s="175"/>
      <c r="AC3617" s="175"/>
      <c r="AL3617" s="106"/>
      <c r="AM3617" s="104"/>
      <c r="AN3617" s="104"/>
      <c r="AO3617" s="104"/>
      <c r="AP3617" s="104"/>
      <c r="AQ3617" s="104"/>
      <c r="AR3617" s="104"/>
      <c r="AS3617" s="104"/>
      <c r="AT3617" s="104"/>
      <c r="AU3617" s="104"/>
      <c r="AV3617" s="104"/>
    </row>
    <row r="3618" spans="3:48" x14ac:dyDescent="0.35">
      <c r="C3618" s="176"/>
      <c r="D3618" s="176"/>
      <c r="E3618" s="176"/>
      <c r="F3618" s="176"/>
      <c r="G3618" s="175"/>
      <c r="H3618" s="175"/>
      <c r="I3618" s="175"/>
      <c r="J3618" s="175"/>
      <c r="L3618" s="175"/>
      <c r="T3618" s="176"/>
      <c r="U3618" s="176"/>
      <c r="V3618" s="176"/>
      <c r="W3618" s="176"/>
      <c r="X3618" s="175"/>
      <c r="Y3618" s="175"/>
      <c r="Z3618" s="175"/>
      <c r="AA3618" s="175"/>
      <c r="AC3618" s="175"/>
      <c r="AL3618" s="106"/>
      <c r="AM3618" s="104"/>
      <c r="AN3618" s="104"/>
      <c r="AO3618" s="104"/>
      <c r="AP3618" s="104"/>
      <c r="AQ3618" s="104"/>
      <c r="AR3618" s="104"/>
      <c r="AS3618" s="104"/>
      <c r="AT3618" s="104"/>
      <c r="AU3618" s="104"/>
      <c r="AV3618" s="104"/>
    </row>
    <row r="3619" spans="3:48" x14ac:dyDescent="0.35">
      <c r="C3619" s="176"/>
      <c r="D3619" s="176"/>
      <c r="E3619" s="176"/>
      <c r="F3619" s="176"/>
      <c r="G3619" s="175"/>
      <c r="H3619" s="175"/>
      <c r="I3619" s="175"/>
      <c r="J3619" s="175"/>
      <c r="L3619" s="175"/>
      <c r="T3619" s="176"/>
      <c r="U3619" s="176"/>
      <c r="V3619" s="176"/>
      <c r="W3619" s="176"/>
      <c r="X3619" s="175"/>
      <c r="Y3619" s="175"/>
      <c r="Z3619" s="175"/>
      <c r="AA3619" s="175"/>
      <c r="AC3619" s="175"/>
      <c r="AL3619" s="106"/>
      <c r="AM3619" s="104"/>
      <c r="AN3619" s="104"/>
      <c r="AO3619" s="104"/>
      <c r="AP3619" s="104"/>
      <c r="AQ3619" s="104"/>
      <c r="AR3619" s="104"/>
      <c r="AS3619" s="104"/>
      <c r="AT3619" s="104"/>
      <c r="AU3619" s="104"/>
      <c r="AV3619" s="104"/>
    </row>
    <row r="3620" spans="3:48" x14ac:dyDescent="0.35">
      <c r="C3620" s="176"/>
      <c r="D3620" s="176"/>
      <c r="E3620" s="176"/>
      <c r="F3620" s="176"/>
      <c r="G3620" s="175"/>
      <c r="H3620" s="175"/>
      <c r="I3620" s="175"/>
      <c r="J3620" s="175"/>
      <c r="L3620" s="175"/>
      <c r="T3620" s="176"/>
      <c r="U3620" s="176"/>
      <c r="V3620" s="176"/>
      <c r="W3620" s="176"/>
      <c r="X3620" s="175"/>
      <c r="Y3620" s="175"/>
      <c r="Z3620" s="175"/>
      <c r="AA3620" s="175"/>
      <c r="AC3620" s="175"/>
      <c r="AL3620" s="106"/>
      <c r="AM3620" s="104"/>
      <c r="AN3620" s="104"/>
      <c r="AO3620" s="104"/>
      <c r="AP3620" s="104"/>
      <c r="AQ3620" s="104"/>
      <c r="AR3620" s="104"/>
      <c r="AS3620" s="104"/>
      <c r="AT3620" s="104"/>
      <c r="AU3620" s="104"/>
      <c r="AV3620" s="104"/>
    </row>
    <row r="3621" spans="3:48" x14ac:dyDescent="0.35">
      <c r="C3621" s="176"/>
      <c r="D3621" s="176"/>
      <c r="E3621" s="176"/>
      <c r="F3621" s="176"/>
      <c r="G3621" s="175"/>
      <c r="H3621" s="175"/>
      <c r="I3621" s="175"/>
      <c r="J3621" s="175"/>
      <c r="L3621" s="175"/>
      <c r="T3621" s="176"/>
      <c r="U3621" s="176"/>
      <c r="V3621" s="176"/>
      <c r="W3621" s="176"/>
      <c r="X3621" s="175"/>
      <c r="Y3621" s="175"/>
      <c r="Z3621" s="175"/>
      <c r="AA3621" s="175"/>
      <c r="AC3621" s="175"/>
      <c r="AL3621" s="106"/>
      <c r="AM3621" s="104"/>
      <c r="AN3621" s="104"/>
      <c r="AO3621" s="104"/>
      <c r="AP3621" s="104"/>
      <c r="AQ3621" s="104"/>
      <c r="AR3621" s="104"/>
      <c r="AS3621" s="104"/>
      <c r="AT3621" s="104"/>
      <c r="AU3621" s="104"/>
      <c r="AV3621" s="104"/>
    </row>
    <row r="3622" spans="3:48" x14ac:dyDescent="0.35">
      <c r="C3622" s="176"/>
      <c r="D3622" s="176"/>
      <c r="E3622" s="176"/>
      <c r="F3622" s="176"/>
      <c r="G3622" s="175"/>
      <c r="H3622" s="175"/>
      <c r="I3622" s="175"/>
      <c r="J3622" s="175"/>
      <c r="L3622" s="175"/>
      <c r="T3622" s="176"/>
      <c r="U3622" s="176"/>
      <c r="V3622" s="176"/>
      <c r="W3622" s="176"/>
      <c r="X3622" s="175"/>
      <c r="Y3622" s="175"/>
      <c r="Z3622" s="175"/>
      <c r="AA3622" s="175"/>
      <c r="AC3622" s="175"/>
      <c r="AL3622" s="106"/>
      <c r="AM3622" s="104"/>
      <c r="AN3622" s="104"/>
      <c r="AO3622" s="104"/>
      <c r="AP3622" s="104"/>
      <c r="AQ3622" s="104"/>
      <c r="AR3622" s="104"/>
      <c r="AS3622" s="104"/>
      <c r="AT3622" s="104"/>
      <c r="AU3622" s="104"/>
      <c r="AV3622" s="104"/>
    </row>
    <row r="3623" spans="3:48" x14ac:dyDescent="0.35">
      <c r="C3623" s="176"/>
      <c r="D3623" s="176"/>
      <c r="E3623" s="176"/>
      <c r="F3623" s="176"/>
      <c r="G3623" s="175"/>
      <c r="H3623" s="175"/>
      <c r="I3623" s="175"/>
      <c r="J3623" s="175"/>
      <c r="L3623" s="175"/>
      <c r="T3623" s="176"/>
      <c r="U3623" s="176"/>
      <c r="V3623" s="176"/>
      <c r="W3623" s="176"/>
      <c r="X3623" s="175"/>
      <c r="Y3623" s="175"/>
      <c r="Z3623" s="175"/>
      <c r="AA3623" s="175"/>
      <c r="AC3623" s="175"/>
      <c r="AL3623" s="106"/>
      <c r="AM3623" s="104"/>
      <c r="AN3623" s="104"/>
      <c r="AO3623" s="104"/>
      <c r="AP3623" s="104"/>
      <c r="AQ3623" s="104"/>
      <c r="AR3623" s="104"/>
      <c r="AS3623" s="104"/>
      <c r="AT3623" s="104"/>
      <c r="AU3623" s="104"/>
      <c r="AV3623" s="104"/>
    </row>
    <row r="3624" spans="3:48" x14ac:dyDescent="0.35">
      <c r="C3624" s="176"/>
      <c r="D3624" s="176"/>
      <c r="E3624" s="176"/>
      <c r="F3624" s="176"/>
      <c r="G3624" s="175"/>
      <c r="H3624" s="175"/>
      <c r="I3624" s="175"/>
      <c r="J3624" s="175"/>
      <c r="L3624" s="175"/>
      <c r="T3624" s="176"/>
      <c r="U3624" s="176"/>
      <c r="V3624" s="176"/>
      <c r="W3624" s="176"/>
      <c r="X3624" s="175"/>
      <c r="Y3624" s="175"/>
      <c r="Z3624" s="175"/>
      <c r="AA3624" s="175"/>
      <c r="AC3624" s="175"/>
      <c r="AL3624" s="106"/>
      <c r="AM3624" s="104"/>
      <c r="AN3624" s="104"/>
      <c r="AO3624" s="104"/>
      <c r="AP3624" s="104"/>
      <c r="AQ3624" s="104"/>
      <c r="AR3624" s="104"/>
      <c r="AS3624" s="104"/>
      <c r="AT3624" s="104"/>
      <c r="AU3624" s="104"/>
      <c r="AV3624" s="104"/>
    </row>
    <row r="3625" spans="3:48" x14ac:dyDescent="0.35">
      <c r="C3625" s="176"/>
      <c r="D3625" s="176"/>
      <c r="E3625" s="176"/>
      <c r="F3625" s="176"/>
      <c r="G3625" s="175"/>
      <c r="H3625" s="175"/>
      <c r="I3625" s="175"/>
      <c r="J3625" s="175"/>
      <c r="L3625" s="175"/>
      <c r="T3625" s="176"/>
      <c r="U3625" s="176"/>
      <c r="V3625" s="176"/>
      <c r="W3625" s="176"/>
      <c r="X3625" s="175"/>
      <c r="Y3625" s="175"/>
      <c r="Z3625" s="175"/>
      <c r="AA3625" s="175"/>
      <c r="AC3625" s="175"/>
      <c r="AL3625" s="106"/>
      <c r="AM3625" s="104"/>
      <c r="AN3625" s="104"/>
      <c r="AO3625" s="104"/>
      <c r="AP3625" s="104"/>
      <c r="AQ3625" s="104"/>
      <c r="AR3625" s="104"/>
      <c r="AS3625" s="104"/>
      <c r="AT3625" s="104"/>
      <c r="AU3625" s="104"/>
      <c r="AV3625" s="104"/>
    </row>
    <row r="3626" spans="3:48" x14ac:dyDescent="0.35">
      <c r="C3626" s="176"/>
      <c r="D3626" s="176"/>
      <c r="E3626" s="176"/>
      <c r="F3626" s="176"/>
      <c r="G3626" s="175"/>
      <c r="H3626" s="175"/>
      <c r="I3626" s="175"/>
      <c r="J3626" s="175"/>
      <c r="L3626" s="175"/>
      <c r="T3626" s="176"/>
      <c r="U3626" s="176"/>
      <c r="V3626" s="176"/>
      <c r="W3626" s="176"/>
      <c r="X3626" s="175"/>
      <c r="Y3626" s="175"/>
      <c r="Z3626" s="175"/>
      <c r="AA3626" s="175"/>
      <c r="AC3626" s="175"/>
      <c r="AL3626" s="106"/>
      <c r="AM3626" s="104"/>
      <c r="AN3626" s="104"/>
      <c r="AO3626" s="104"/>
      <c r="AP3626" s="104"/>
      <c r="AQ3626" s="104"/>
      <c r="AR3626" s="104"/>
      <c r="AS3626" s="104"/>
      <c r="AT3626" s="104"/>
      <c r="AU3626" s="104"/>
      <c r="AV3626" s="104"/>
    </row>
    <row r="3627" spans="3:48" x14ac:dyDescent="0.35">
      <c r="C3627" s="176"/>
      <c r="D3627" s="176"/>
      <c r="E3627" s="176"/>
      <c r="F3627" s="176"/>
      <c r="G3627" s="175"/>
      <c r="H3627" s="175"/>
      <c r="I3627" s="175"/>
      <c r="J3627" s="175"/>
      <c r="L3627" s="175"/>
      <c r="T3627" s="176"/>
      <c r="U3627" s="176"/>
      <c r="V3627" s="176"/>
      <c r="W3627" s="176"/>
      <c r="X3627" s="175"/>
      <c r="Y3627" s="175"/>
      <c r="Z3627" s="175"/>
      <c r="AA3627" s="175"/>
      <c r="AC3627" s="175"/>
      <c r="AL3627" s="106"/>
      <c r="AM3627" s="104"/>
      <c r="AN3627" s="104"/>
      <c r="AO3627" s="104"/>
      <c r="AP3627" s="104"/>
      <c r="AQ3627" s="104"/>
      <c r="AR3627" s="104"/>
      <c r="AS3627" s="104"/>
      <c r="AT3627" s="104"/>
      <c r="AU3627" s="104"/>
      <c r="AV3627" s="104"/>
    </row>
    <row r="3628" spans="3:48" x14ac:dyDescent="0.35">
      <c r="C3628" s="176"/>
      <c r="D3628" s="176"/>
      <c r="E3628" s="176"/>
      <c r="F3628" s="176"/>
      <c r="G3628" s="175"/>
      <c r="H3628" s="175"/>
      <c r="I3628" s="175"/>
      <c r="J3628" s="175"/>
      <c r="L3628" s="175"/>
      <c r="T3628" s="176"/>
      <c r="U3628" s="176"/>
      <c r="V3628" s="176"/>
      <c r="W3628" s="176"/>
      <c r="X3628" s="175"/>
      <c r="Y3628" s="175"/>
      <c r="Z3628" s="175"/>
      <c r="AA3628" s="175"/>
      <c r="AC3628" s="175"/>
      <c r="AL3628" s="106"/>
      <c r="AM3628" s="104"/>
      <c r="AN3628" s="104"/>
      <c r="AO3628" s="104"/>
      <c r="AP3628" s="104"/>
      <c r="AQ3628" s="104"/>
      <c r="AR3628" s="104"/>
      <c r="AS3628" s="104"/>
      <c r="AT3628" s="104"/>
      <c r="AU3628" s="104"/>
      <c r="AV3628" s="104"/>
    </row>
    <row r="3629" spans="3:48" x14ac:dyDescent="0.35">
      <c r="C3629" s="176"/>
      <c r="D3629" s="176"/>
      <c r="E3629" s="176"/>
      <c r="F3629" s="176"/>
      <c r="G3629" s="175"/>
      <c r="H3629" s="175"/>
      <c r="I3629" s="175"/>
      <c r="J3629" s="175"/>
      <c r="L3629" s="175"/>
      <c r="T3629" s="176"/>
      <c r="U3629" s="176"/>
      <c r="V3629" s="176"/>
      <c r="W3629" s="176"/>
      <c r="X3629" s="175"/>
      <c r="Y3629" s="175"/>
      <c r="Z3629" s="175"/>
      <c r="AA3629" s="175"/>
      <c r="AC3629" s="175"/>
      <c r="AL3629" s="106"/>
      <c r="AM3629" s="104"/>
      <c r="AN3629" s="104"/>
      <c r="AO3629" s="104"/>
      <c r="AP3629" s="104"/>
      <c r="AQ3629" s="104"/>
      <c r="AR3629" s="104"/>
      <c r="AS3629" s="104"/>
      <c r="AT3629" s="104"/>
      <c r="AU3629" s="104"/>
      <c r="AV3629" s="104"/>
    </row>
    <row r="3630" spans="3:48" x14ac:dyDescent="0.35">
      <c r="C3630" s="176"/>
      <c r="D3630" s="176"/>
      <c r="E3630" s="176"/>
      <c r="F3630" s="176"/>
      <c r="G3630" s="175"/>
      <c r="H3630" s="175"/>
      <c r="I3630" s="175"/>
      <c r="J3630" s="175"/>
      <c r="L3630" s="175"/>
      <c r="T3630" s="176"/>
      <c r="U3630" s="176"/>
      <c r="V3630" s="176"/>
      <c r="W3630" s="176"/>
      <c r="X3630" s="175"/>
      <c r="Y3630" s="175"/>
      <c r="Z3630" s="175"/>
      <c r="AA3630" s="175"/>
      <c r="AC3630" s="175"/>
      <c r="AL3630" s="106"/>
      <c r="AM3630" s="104"/>
      <c r="AN3630" s="104"/>
      <c r="AO3630" s="104"/>
      <c r="AP3630" s="104"/>
      <c r="AQ3630" s="104"/>
      <c r="AR3630" s="104"/>
      <c r="AS3630" s="104"/>
      <c r="AT3630" s="104"/>
      <c r="AU3630" s="104"/>
      <c r="AV3630" s="104"/>
    </row>
    <row r="3631" spans="3:48" x14ac:dyDescent="0.35">
      <c r="C3631" s="176"/>
      <c r="D3631" s="176"/>
      <c r="E3631" s="176"/>
      <c r="F3631" s="176"/>
      <c r="G3631" s="175"/>
      <c r="H3631" s="175"/>
      <c r="I3631" s="175"/>
      <c r="J3631" s="175"/>
      <c r="L3631" s="175"/>
      <c r="T3631" s="176"/>
      <c r="U3631" s="176"/>
      <c r="V3631" s="176"/>
      <c r="W3631" s="176"/>
      <c r="X3631" s="175"/>
      <c r="Y3631" s="175"/>
      <c r="Z3631" s="175"/>
      <c r="AA3631" s="175"/>
      <c r="AC3631" s="175"/>
      <c r="AL3631" s="106"/>
      <c r="AM3631" s="104"/>
      <c r="AN3631" s="104"/>
      <c r="AO3631" s="104"/>
      <c r="AP3631" s="104"/>
      <c r="AQ3631" s="104"/>
      <c r="AR3631" s="104"/>
      <c r="AS3631" s="104"/>
      <c r="AT3631" s="104"/>
      <c r="AU3631" s="104"/>
      <c r="AV3631" s="104"/>
    </row>
    <row r="3632" spans="3:48" x14ac:dyDescent="0.35">
      <c r="C3632" s="176"/>
      <c r="D3632" s="176"/>
      <c r="E3632" s="176"/>
      <c r="F3632" s="176"/>
      <c r="G3632" s="175"/>
      <c r="H3632" s="175"/>
      <c r="I3632" s="175"/>
      <c r="J3632" s="175"/>
      <c r="L3632" s="175"/>
      <c r="T3632" s="176"/>
      <c r="U3632" s="176"/>
      <c r="V3632" s="176"/>
      <c r="W3632" s="176"/>
      <c r="X3632" s="175"/>
      <c r="Y3632" s="175"/>
      <c r="Z3632" s="175"/>
      <c r="AA3632" s="175"/>
      <c r="AC3632" s="175"/>
      <c r="AL3632" s="106"/>
      <c r="AM3632" s="104"/>
      <c r="AN3632" s="104"/>
      <c r="AO3632" s="104"/>
      <c r="AP3632" s="104"/>
      <c r="AQ3632" s="104"/>
      <c r="AR3632" s="104"/>
      <c r="AS3632" s="104"/>
      <c r="AT3632" s="104"/>
      <c r="AU3632" s="104"/>
      <c r="AV3632" s="104"/>
    </row>
    <row r="3633" spans="3:48" x14ac:dyDescent="0.35">
      <c r="C3633" s="176"/>
      <c r="D3633" s="176"/>
      <c r="E3633" s="176"/>
      <c r="F3633" s="176"/>
      <c r="G3633" s="175"/>
      <c r="H3633" s="175"/>
      <c r="I3633" s="175"/>
      <c r="J3633" s="175"/>
      <c r="L3633" s="175"/>
      <c r="T3633" s="176"/>
      <c r="U3633" s="176"/>
      <c r="V3633" s="176"/>
      <c r="W3633" s="176"/>
      <c r="X3633" s="175"/>
      <c r="Y3633" s="175"/>
      <c r="Z3633" s="175"/>
      <c r="AA3633" s="175"/>
      <c r="AC3633" s="175"/>
      <c r="AL3633" s="106"/>
      <c r="AM3633" s="104"/>
      <c r="AN3633" s="104"/>
      <c r="AO3633" s="104"/>
      <c r="AP3633" s="104"/>
      <c r="AQ3633" s="104"/>
      <c r="AR3633" s="104"/>
      <c r="AS3633" s="104"/>
      <c r="AT3633" s="104"/>
      <c r="AU3633" s="104"/>
      <c r="AV3633" s="104"/>
    </row>
    <row r="3634" spans="3:48" x14ac:dyDescent="0.35">
      <c r="C3634" s="176"/>
      <c r="D3634" s="176"/>
      <c r="E3634" s="176"/>
      <c r="F3634" s="176"/>
      <c r="G3634" s="175"/>
      <c r="H3634" s="175"/>
      <c r="I3634" s="175"/>
      <c r="J3634" s="175"/>
      <c r="L3634" s="175"/>
      <c r="T3634" s="176"/>
      <c r="U3634" s="176"/>
      <c r="V3634" s="176"/>
      <c r="W3634" s="176"/>
      <c r="X3634" s="175"/>
      <c r="Y3634" s="175"/>
      <c r="Z3634" s="175"/>
      <c r="AA3634" s="175"/>
      <c r="AC3634" s="175"/>
      <c r="AL3634" s="106"/>
      <c r="AM3634" s="104"/>
      <c r="AN3634" s="104"/>
      <c r="AO3634" s="104"/>
      <c r="AP3634" s="104"/>
      <c r="AQ3634" s="104"/>
      <c r="AR3634" s="104"/>
      <c r="AS3634" s="104"/>
      <c r="AT3634" s="104"/>
      <c r="AU3634" s="104"/>
      <c r="AV3634" s="104"/>
    </row>
    <row r="3635" spans="3:48" x14ac:dyDescent="0.35">
      <c r="C3635" s="176"/>
      <c r="D3635" s="176"/>
      <c r="E3635" s="176"/>
      <c r="F3635" s="176"/>
      <c r="G3635" s="175"/>
      <c r="H3635" s="175"/>
      <c r="I3635" s="175"/>
      <c r="J3635" s="175"/>
      <c r="L3635" s="175"/>
      <c r="T3635" s="176"/>
      <c r="U3635" s="176"/>
      <c r="V3635" s="176"/>
      <c r="W3635" s="176"/>
      <c r="X3635" s="175"/>
      <c r="Y3635" s="175"/>
      <c r="Z3635" s="175"/>
      <c r="AA3635" s="175"/>
      <c r="AC3635" s="175"/>
      <c r="AL3635" s="106"/>
      <c r="AM3635" s="104"/>
      <c r="AN3635" s="104"/>
      <c r="AO3635" s="104"/>
      <c r="AP3635" s="104"/>
      <c r="AQ3635" s="104"/>
      <c r="AR3635" s="104"/>
      <c r="AS3635" s="104"/>
      <c r="AT3635" s="104"/>
      <c r="AU3635" s="104"/>
      <c r="AV3635" s="104"/>
    </row>
    <row r="3636" spans="3:48" x14ac:dyDescent="0.35">
      <c r="C3636" s="176"/>
      <c r="D3636" s="176"/>
      <c r="E3636" s="176"/>
      <c r="F3636" s="176"/>
      <c r="G3636" s="175"/>
      <c r="H3636" s="175"/>
      <c r="I3636" s="175"/>
      <c r="J3636" s="175"/>
      <c r="L3636" s="175"/>
      <c r="T3636" s="176"/>
      <c r="U3636" s="176"/>
      <c r="V3636" s="176"/>
      <c r="W3636" s="176"/>
      <c r="X3636" s="175"/>
      <c r="Y3636" s="175"/>
      <c r="Z3636" s="175"/>
      <c r="AA3636" s="175"/>
      <c r="AC3636" s="175"/>
      <c r="AL3636" s="106"/>
      <c r="AM3636" s="104"/>
      <c r="AN3636" s="104"/>
      <c r="AO3636" s="104"/>
      <c r="AP3636" s="104"/>
      <c r="AQ3636" s="104"/>
      <c r="AR3636" s="104"/>
      <c r="AS3636" s="104"/>
      <c r="AT3636" s="104"/>
      <c r="AU3636" s="104"/>
      <c r="AV3636" s="104"/>
    </row>
    <row r="3637" spans="3:48" x14ac:dyDescent="0.35">
      <c r="C3637" s="176"/>
      <c r="D3637" s="176"/>
      <c r="E3637" s="176"/>
      <c r="F3637" s="176"/>
      <c r="G3637" s="175"/>
      <c r="H3637" s="175"/>
      <c r="I3637" s="175"/>
      <c r="J3637" s="175"/>
      <c r="L3637" s="175"/>
      <c r="T3637" s="176"/>
      <c r="U3637" s="176"/>
      <c r="V3637" s="176"/>
      <c r="W3637" s="176"/>
      <c r="X3637" s="175"/>
      <c r="Y3637" s="175"/>
      <c r="Z3637" s="175"/>
      <c r="AA3637" s="175"/>
      <c r="AC3637" s="175"/>
      <c r="AL3637" s="106"/>
      <c r="AM3637" s="104"/>
      <c r="AN3637" s="104"/>
      <c r="AO3637" s="104"/>
      <c r="AP3637" s="104"/>
      <c r="AQ3637" s="104"/>
      <c r="AR3637" s="104"/>
      <c r="AS3637" s="104"/>
      <c r="AT3637" s="104"/>
      <c r="AU3637" s="104"/>
      <c r="AV3637" s="104"/>
    </row>
    <row r="3638" spans="3:48" x14ac:dyDescent="0.35">
      <c r="C3638" s="176"/>
      <c r="D3638" s="176"/>
      <c r="E3638" s="176"/>
      <c r="F3638" s="176"/>
      <c r="G3638" s="175"/>
      <c r="H3638" s="175"/>
      <c r="I3638" s="175"/>
      <c r="J3638" s="175"/>
      <c r="L3638" s="175"/>
      <c r="T3638" s="176"/>
      <c r="U3638" s="176"/>
      <c r="V3638" s="176"/>
      <c r="W3638" s="176"/>
      <c r="X3638" s="175"/>
      <c r="Y3638" s="175"/>
      <c r="Z3638" s="175"/>
      <c r="AA3638" s="175"/>
      <c r="AC3638" s="175"/>
      <c r="AL3638" s="106"/>
      <c r="AM3638" s="104"/>
      <c r="AN3638" s="104"/>
      <c r="AO3638" s="104"/>
      <c r="AP3638" s="104"/>
      <c r="AQ3638" s="104"/>
      <c r="AR3638" s="104"/>
      <c r="AS3638" s="104"/>
      <c r="AT3638" s="104"/>
      <c r="AU3638" s="104"/>
      <c r="AV3638" s="104"/>
    </row>
    <row r="3639" spans="3:48" x14ac:dyDescent="0.35">
      <c r="C3639" s="176"/>
      <c r="D3639" s="176"/>
      <c r="E3639" s="176"/>
      <c r="F3639" s="176"/>
      <c r="G3639" s="175"/>
      <c r="H3639" s="175"/>
      <c r="I3639" s="175"/>
      <c r="J3639" s="175"/>
      <c r="L3639" s="175"/>
      <c r="T3639" s="176"/>
      <c r="U3639" s="176"/>
      <c r="V3639" s="176"/>
      <c r="W3639" s="176"/>
      <c r="X3639" s="175"/>
      <c r="Y3639" s="175"/>
      <c r="Z3639" s="175"/>
      <c r="AA3639" s="175"/>
      <c r="AC3639" s="175"/>
      <c r="AL3639" s="106"/>
      <c r="AM3639" s="104"/>
      <c r="AN3639" s="104"/>
      <c r="AO3639" s="104"/>
      <c r="AP3639" s="104"/>
      <c r="AQ3639" s="104"/>
      <c r="AR3639" s="104"/>
      <c r="AS3639" s="104"/>
      <c r="AT3639" s="104"/>
      <c r="AU3639" s="104"/>
      <c r="AV3639" s="104"/>
    </row>
    <row r="3640" spans="3:48" x14ac:dyDescent="0.35">
      <c r="C3640" s="176"/>
      <c r="D3640" s="176"/>
      <c r="E3640" s="176"/>
      <c r="F3640" s="176"/>
      <c r="G3640" s="175"/>
      <c r="H3640" s="175"/>
      <c r="I3640" s="175"/>
      <c r="J3640" s="175"/>
      <c r="L3640" s="175"/>
      <c r="T3640" s="176"/>
      <c r="U3640" s="176"/>
      <c r="V3640" s="176"/>
      <c r="W3640" s="176"/>
      <c r="X3640" s="175"/>
      <c r="Y3640" s="175"/>
      <c r="Z3640" s="175"/>
      <c r="AA3640" s="175"/>
      <c r="AC3640" s="175"/>
      <c r="AL3640" s="106"/>
      <c r="AM3640" s="104"/>
      <c r="AN3640" s="104"/>
      <c r="AO3640" s="104"/>
      <c r="AP3640" s="104"/>
      <c r="AQ3640" s="104"/>
      <c r="AR3640" s="104"/>
      <c r="AS3640" s="104"/>
      <c r="AT3640" s="104"/>
      <c r="AU3640" s="104"/>
      <c r="AV3640" s="104"/>
    </row>
    <row r="3641" spans="3:48" x14ac:dyDescent="0.35">
      <c r="C3641" s="176"/>
      <c r="D3641" s="176"/>
      <c r="E3641" s="176"/>
      <c r="F3641" s="176"/>
      <c r="G3641" s="175"/>
      <c r="H3641" s="175"/>
      <c r="I3641" s="175"/>
      <c r="J3641" s="175"/>
      <c r="L3641" s="175"/>
      <c r="T3641" s="176"/>
      <c r="U3641" s="176"/>
      <c r="V3641" s="176"/>
      <c r="W3641" s="176"/>
      <c r="X3641" s="175"/>
      <c r="Y3641" s="175"/>
      <c r="Z3641" s="175"/>
      <c r="AA3641" s="175"/>
      <c r="AC3641" s="175"/>
      <c r="AL3641" s="106"/>
      <c r="AM3641" s="104"/>
      <c r="AN3641" s="104"/>
      <c r="AO3641" s="104"/>
      <c r="AP3641" s="104"/>
      <c r="AQ3641" s="104"/>
      <c r="AR3641" s="104"/>
      <c r="AS3641" s="104"/>
      <c r="AT3641" s="104"/>
      <c r="AU3641" s="104"/>
      <c r="AV3641" s="104"/>
    </row>
    <row r="3642" spans="3:48" x14ac:dyDescent="0.35">
      <c r="C3642" s="176"/>
      <c r="D3642" s="176"/>
      <c r="E3642" s="176"/>
      <c r="F3642" s="176"/>
      <c r="G3642" s="175"/>
      <c r="H3642" s="175"/>
      <c r="I3642" s="175"/>
      <c r="J3642" s="175"/>
      <c r="L3642" s="175"/>
      <c r="T3642" s="176"/>
      <c r="U3642" s="176"/>
      <c r="V3642" s="176"/>
      <c r="W3642" s="176"/>
      <c r="X3642" s="175"/>
      <c r="Y3642" s="175"/>
      <c r="Z3642" s="175"/>
      <c r="AA3642" s="175"/>
      <c r="AC3642" s="175"/>
      <c r="AL3642" s="106"/>
      <c r="AM3642" s="104"/>
      <c r="AN3642" s="104"/>
      <c r="AO3642" s="104"/>
      <c r="AP3642" s="104"/>
      <c r="AQ3642" s="104"/>
      <c r="AR3642" s="104"/>
      <c r="AS3642" s="104"/>
      <c r="AT3642" s="104"/>
      <c r="AU3642" s="104"/>
      <c r="AV3642" s="104"/>
    </row>
    <row r="3643" spans="3:48" x14ac:dyDescent="0.35">
      <c r="C3643" s="176"/>
      <c r="D3643" s="176"/>
      <c r="E3643" s="176"/>
      <c r="F3643" s="176"/>
      <c r="G3643" s="175"/>
      <c r="H3643" s="175"/>
      <c r="I3643" s="175"/>
      <c r="J3643" s="175"/>
      <c r="L3643" s="175"/>
      <c r="T3643" s="176"/>
      <c r="U3643" s="176"/>
      <c r="V3643" s="176"/>
      <c r="W3643" s="176"/>
      <c r="X3643" s="175"/>
      <c r="Y3643" s="175"/>
      <c r="Z3643" s="175"/>
      <c r="AA3643" s="175"/>
      <c r="AC3643" s="175"/>
      <c r="AL3643" s="106"/>
      <c r="AM3643" s="104"/>
      <c r="AN3643" s="104"/>
      <c r="AO3643" s="104"/>
      <c r="AP3643" s="104"/>
      <c r="AQ3643" s="104"/>
      <c r="AR3643" s="104"/>
      <c r="AS3643" s="104"/>
      <c r="AT3643" s="104"/>
      <c r="AU3643" s="104"/>
      <c r="AV3643" s="104"/>
    </row>
    <row r="3644" spans="3:48" x14ac:dyDescent="0.35">
      <c r="C3644" s="176"/>
      <c r="D3644" s="176"/>
      <c r="E3644" s="176"/>
      <c r="F3644" s="176"/>
      <c r="G3644" s="175"/>
      <c r="H3644" s="175"/>
      <c r="I3644" s="175"/>
      <c r="J3644" s="175"/>
      <c r="L3644" s="175"/>
      <c r="T3644" s="176"/>
      <c r="U3644" s="176"/>
      <c r="V3644" s="176"/>
      <c r="W3644" s="176"/>
      <c r="X3644" s="175"/>
      <c r="Y3644" s="175"/>
      <c r="Z3644" s="175"/>
      <c r="AA3644" s="175"/>
      <c r="AC3644" s="175"/>
      <c r="AL3644" s="106"/>
      <c r="AM3644" s="104"/>
      <c r="AN3644" s="104"/>
      <c r="AO3644" s="104"/>
      <c r="AP3644" s="104"/>
      <c r="AQ3644" s="104"/>
      <c r="AR3644" s="104"/>
      <c r="AS3644" s="104"/>
      <c r="AT3644" s="104"/>
      <c r="AU3644" s="104"/>
      <c r="AV3644" s="104"/>
    </row>
    <row r="3645" spans="3:48" x14ac:dyDescent="0.35">
      <c r="C3645" s="176"/>
      <c r="D3645" s="176"/>
      <c r="E3645" s="176"/>
      <c r="F3645" s="176"/>
      <c r="G3645" s="175"/>
      <c r="H3645" s="175"/>
      <c r="I3645" s="175"/>
      <c r="J3645" s="175"/>
      <c r="L3645" s="175"/>
      <c r="T3645" s="176"/>
      <c r="U3645" s="176"/>
      <c r="V3645" s="176"/>
      <c r="W3645" s="176"/>
      <c r="X3645" s="175"/>
      <c r="Y3645" s="175"/>
      <c r="Z3645" s="175"/>
      <c r="AA3645" s="175"/>
      <c r="AC3645" s="175"/>
      <c r="AL3645" s="106"/>
      <c r="AM3645" s="104"/>
      <c r="AN3645" s="104"/>
      <c r="AO3645" s="104"/>
      <c r="AP3645" s="104"/>
      <c r="AQ3645" s="104"/>
      <c r="AR3645" s="104"/>
      <c r="AS3645" s="104"/>
      <c r="AT3645" s="104"/>
      <c r="AU3645" s="104"/>
      <c r="AV3645" s="104"/>
    </row>
    <row r="3646" spans="3:48" x14ac:dyDescent="0.35">
      <c r="C3646" s="176"/>
      <c r="D3646" s="176"/>
      <c r="E3646" s="176"/>
      <c r="F3646" s="176"/>
      <c r="G3646" s="175"/>
      <c r="H3646" s="175"/>
      <c r="I3646" s="175"/>
      <c r="J3646" s="175"/>
      <c r="L3646" s="175"/>
      <c r="T3646" s="176"/>
      <c r="U3646" s="176"/>
      <c r="V3646" s="176"/>
      <c r="W3646" s="176"/>
      <c r="X3646" s="175"/>
      <c r="Y3646" s="175"/>
      <c r="Z3646" s="175"/>
      <c r="AA3646" s="175"/>
      <c r="AC3646" s="175"/>
      <c r="AL3646" s="106"/>
      <c r="AM3646" s="104"/>
      <c r="AN3646" s="104"/>
      <c r="AO3646" s="104"/>
      <c r="AP3646" s="104"/>
      <c r="AQ3646" s="104"/>
      <c r="AR3646" s="104"/>
      <c r="AS3646" s="104"/>
      <c r="AT3646" s="104"/>
      <c r="AU3646" s="104"/>
      <c r="AV3646" s="104"/>
    </row>
    <row r="3647" spans="3:48" x14ac:dyDescent="0.35">
      <c r="C3647" s="176"/>
      <c r="D3647" s="176"/>
      <c r="E3647" s="176"/>
      <c r="F3647" s="176"/>
      <c r="G3647" s="175"/>
      <c r="H3647" s="175"/>
      <c r="I3647" s="175"/>
      <c r="J3647" s="175"/>
      <c r="L3647" s="175"/>
      <c r="T3647" s="176"/>
      <c r="U3647" s="176"/>
      <c r="V3647" s="176"/>
      <c r="W3647" s="176"/>
      <c r="X3647" s="175"/>
      <c r="Y3647" s="175"/>
      <c r="Z3647" s="175"/>
      <c r="AA3647" s="175"/>
      <c r="AC3647" s="175"/>
      <c r="AL3647" s="106"/>
      <c r="AM3647" s="104"/>
      <c r="AN3647" s="104"/>
      <c r="AO3647" s="104"/>
      <c r="AP3647" s="104"/>
      <c r="AQ3647" s="104"/>
      <c r="AR3647" s="104"/>
      <c r="AS3647" s="104"/>
      <c r="AT3647" s="104"/>
      <c r="AU3647" s="104"/>
      <c r="AV3647" s="104"/>
    </row>
    <row r="3648" spans="3:48" x14ac:dyDescent="0.35">
      <c r="C3648" s="176"/>
      <c r="D3648" s="176"/>
      <c r="E3648" s="176"/>
      <c r="F3648" s="176"/>
      <c r="G3648" s="175"/>
      <c r="H3648" s="175"/>
      <c r="I3648" s="175"/>
      <c r="J3648" s="175"/>
      <c r="L3648" s="175"/>
      <c r="T3648" s="176"/>
      <c r="U3648" s="176"/>
      <c r="V3648" s="176"/>
      <c r="W3648" s="176"/>
      <c r="X3648" s="175"/>
      <c r="Y3648" s="175"/>
      <c r="Z3648" s="175"/>
      <c r="AA3648" s="175"/>
      <c r="AC3648" s="175"/>
      <c r="AL3648" s="106"/>
      <c r="AM3648" s="104"/>
      <c r="AN3648" s="104"/>
      <c r="AO3648" s="104"/>
      <c r="AP3648" s="104"/>
      <c r="AQ3648" s="104"/>
      <c r="AR3648" s="104"/>
      <c r="AS3648" s="104"/>
      <c r="AT3648" s="104"/>
      <c r="AU3648" s="104"/>
      <c r="AV3648" s="104"/>
    </row>
    <row r="3649" spans="3:48" x14ac:dyDescent="0.35">
      <c r="C3649" s="176"/>
      <c r="D3649" s="176"/>
      <c r="E3649" s="176"/>
      <c r="F3649" s="176"/>
      <c r="G3649" s="175"/>
      <c r="H3649" s="175"/>
      <c r="I3649" s="175"/>
      <c r="J3649" s="175"/>
      <c r="L3649" s="175"/>
      <c r="T3649" s="176"/>
      <c r="U3649" s="176"/>
      <c r="V3649" s="176"/>
      <c r="W3649" s="176"/>
      <c r="X3649" s="175"/>
      <c r="Y3649" s="175"/>
      <c r="Z3649" s="175"/>
      <c r="AA3649" s="175"/>
      <c r="AC3649" s="175"/>
      <c r="AL3649" s="106"/>
      <c r="AM3649" s="104"/>
      <c r="AN3649" s="104"/>
      <c r="AO3649" s="104"/>
      <c r="AP3649" s="104"/>
      <c r="AQ3649" s="104"/>
      <c r="AR3649" s="104"/>
      <c r="AS3649" s="104"/>
      <c r="AT3649" s="104"/>
      <c r="AU3649" s="104"/>
      <c r="AV3649" s="104"/>
    </row>
    <row r="3650" spans="3:48" x14ac:dyDescent="0.35">
      <c r="C3650" s="176"/>
      <c r="D3650" s="176"/>
      <c r="E3650" s="176"/>
      <c r="F3650" s="176"/>
      <c r="G3650" s="175"/>
      <c r="H3650" s="175"/>
      <c r="I3650" s="175"/>
      <c r="J3650" s="175"/>
      <c r="L3650" s="175"/>
      <c r="T3650" s="176"/>
      <c r="U3650" s="176"/>
      <c r="V3650" s="176"/>
      <c r="W3650" s="176"/>
      <c r="X3650" s="175"/>
      <c r="Y3650" s="175"/>
      <c r="Z3650" s="175"/>
      <c r="AA3650" s="175"/>
      <c r="AC3650" s="175"/>
      <c r="AL3650" s="106"/>
      <c r="AM3650" s="104"/>
      <c r="AN3650" s="104"/>
      <c r="AO3650" s="104"/>
      <c r="AP3650" s="104"/>
      <c r="AQ3650" s="104"/>
      <c r="AR3650" s="104"/>
      <c r="AS3650" s="104"/>
      <c r="AT3650" s="104"/>
      <c r="AU3650" s="104"/>
      <c r="AV3650" s="104"/>
    </row>
    <row r="3651" spans="3:48" x14ac:dyDescent="0.35">
      <c r="C3651" s="176"/>
      <c r="D3651" s="176"/>
      <c r="E3651" s="176"/>
      <c r="F3651" s="176"/>
      <c r="G3651" s="175"/>
      <c r="H3651" s="175"/>
      <c r="I3651" s="175"/>
      <c r="J3651" s="175"/>
      <c r="L3651" s="175"/>
      <c r="T3651" s="176"/>
      <c r="U3651" s="176"/>
      <c r="V3651" s="176"/>
      <c r="W3651" s="176"/>
      <c r="X3651" s="175"/>
      <c r="Y3651" s="175"/>
      <c r="Z3651" s="175"/>
      <c r="AA3651" s="175"/>
      <c r="AC3651" s="175"/>
      <c r="AL3651" s="106"/>
      <c r="AM3651" s="104"/>
      <c r="AN3651" s="104"/>
      <c r="AO3651" s="104"/>
      <c r="AP3651" s="104"/>
      <c r="AQ3651" s="104"/>
      <c r="AR3651" s="104"/>
      <c r="AS3651" s="104"/>
      <c r="AT3651" s="104"/>
      <c r="AU3651" s="104"/>
      <c r="AV3651" s="104"/>
    </row>
    <row r="3652" spans="3:48" x14ac:dyDescent="0.35">
      <c r="C3652" s="176"/>
      <c r="D3652" s="176"/>
      <c r="E3652" s="176"/>
      <c r="F3652" s="176"/>
      <c r="G3652" s="175"/>
      <c r="H3652" s="175"/>
      <c r="I3652" s="175"/>
      <c r="J3652" s="175"/>
      <c r="L3652" s="175"/>
      <c r="T3652" s="176"/>
      <c r="U3652" s="176"/>
      <c r="V3652" s="176"/>
      <c r="W3652" s="176"/>
      <c r="X3652" s="175"/>
      <c r="Y3652" s="175"/>
      <c r="Z3652" s="175"/>
      <c r="AA3652" s="175"/>
      <c r="AC3652" s="175"/>
      <c r="AL3652" s="106"/>
      <c r="AM3652" s="104"/>
      <c r="AN3652" s="104"/>
      <c r="AO3652" s="104"/>
      <c r="AP3652" s="104"/>
      <c r="AQ3652" s="104"/>
      <c r="AR3652" s="104"/>
      <c r="AS3652" s="104"/>
      <c r="AT3652" s="104"/>
      <c r="AU3652" s="104"/>
      <c r="AV3652" s="104"/>
    </row>
    <row r="3653" spans="3:48" x14ac:dyDescent="0.35">
      <c r="C3653" s="176"/>
      <c r="D3653" s="176"/>
      <c r="E3653" s="176"/>
      <c r="F3653" s="176"/>
      <c r="G3653" s="175"/>
      <c r="H3653" s="175"/>
      <c r="I3653" s="175"/>
      <c r="J3653" s="175"/>
      <c r="L3653" s="175"/>
      <c r="T3653" s="176"/>
      <c r="U3653" s="176"/>
      <c r="V3653" s="176"/>
      <c r="W3653" s="176"/>
      <c r="X3653" s="175"/>
      <c r="Y3653" s="175"/>
      <c r="Z3653" s="175"/>
      <c r="AA3653" s="175"/>
      <c r="AC3653" s="175"/>
      <c r="AL3653" s="106"/>
      <c r="AM3653" s="104"/>
      <c r="AN3653" s="104"/>
      <c r="AO3653" s="104"/>
      <c r="AP3653" s="104"/>
      <c r="AQ3653" s="104"/>
      <c r="AR3653" s="104"/>
      <c r="AS3653" s="104"/>
      <c r="AT3653" s="104"/>
      <c r="AU3653" s="104"/>
      <c r="AV3653" s="104"/>
    </row>
    <row r="3654" spans="3:48" x14ac:dyDescent="0.35">
      <c r="C3654" s="176"/>
      <c r="D3654" s="176"/>
      <c r="E3654" s="176"/>
      <c r="F3654" s="176"/>
      <c r="G3654" s="175"/>
      <c r="H3654" s="175"/>
      <c r="I3654" s="175"/>
      <c r="J3654" s="175"/>
      <c r="L3654" s="175"/>
      <c r="T3654" s="176"/>
      <c r="U3654" s="176"/>
      <c r="V3654" s="176"/>
      <c r="W3654" s="176"/>
      <c r="X3654" s="175"/>
      <c r="Y3654" s="175"/>
      <c r="Z3654" s="175"/>
      <c r="AA3654" s="175"/>
      <c r="AC3654" s="175"/>
      <c r="AL3654" s="106"/>
      <c r="AM3654" s="104"/>
      <c r="AN3654" s="104"/>
      <c r="AO3654" s="104"/>
      <c r="AP3654" s="104"/>
      <c r="AQ3654" s="104"/>
      <c r="AR3654" s="104"/>
      <c r="AS3654" s="104"/>
      <c r="AT3654" s="104"/>
      <c r="AU3654" s="104"/>
      <c r="AV3654" s="104"/>
    </row>
    <row r="3655" spans="3:48" x14ac:dyDescent="0.35">
      <c r="C3655" s="176"/>
      <c r="D3655" s="176"/>
      <c r="E3655" s="176"/>
      <c r="F3655" s="176"/>
      <c r="G3655" s="175"/>
      <c r="H3655" s="175"/>
      <c r="I3655" s="175"/>
      <c r="J3655" s="175"/>
      <c r="L3655" s="175"/>
      <c r="T3655" s="176"/>
      <c r="U3655" s="176"/>
      <c r="V3655" s="176"/>
      <c r="W3655" s="176"/>
      <c r="X3655" s="175"/>
      <c r="Y3655" s="175"/>
      <c r="Z3655" s="175"/>
      <c r="AA3655" s="175"/>
      <c r="AC3655" s="175"/>
      <c r="AL3655" s="106"/>
      <c r="AM3655" s="104"/>
      <c r="AN3655" s="104"/>
      <c r="AO3655" s="104"/>
      <c r="AP3655" s="104"/>
      <c r="AQ3655" s="104"/>
      <c r="AR3655" s="104"/>
      <c r="AS3655" s="104"/>
      <c r="AT3655" s="104"/>
      <c r="AU3655" s="104"/>
      <c r="AV3655" s="104"/>
    </row>
    <row r="3656" spans="3:48" x14ac:dyDescent="0.35">
      <c r="C3656" s="176"/>
      <c r="D3656" s="176"/>
      <c r="E3656" s="176"/>
      <c r="F3656" s="176"/>
      <c r="G3656" s="175"/>
      <c r="H3656" s="175"/>
      <c r="I3656" s="175"/>
      <c r="J3656" s="175"/>
      <c r="L3656" s="175"/>
      <c r="T3656" s="176"/>
      <c r="U3656" s="176"/>
      <c r="V3656" s="176"/>
      <c r="W3656" s="176"/>
      <c r="X3656" s="175"/>
      <c r="Y3656" s="175"/>
      <c r="Z3656" s="175"/>
      <c r="AA3656" s="175"/>
      <c r="AC3656" s="175"/>
      <c r="AL3656" s="106"/>
      <c r="AM3656" s="104"/>
      <c r="AN3656" s="104"/>
      <c r="AO3656" s="104"/>
      <c r="AP3656" s="104"/>
      <c r="AQ3656" s="104"/>
      <c r="AR3656" s="104"/>
      <c r="AS3656" s="104"/>
      <c r="AT3656" s="104"/>
      <c r="AU3656" s="104"/>
      <c r="AV3656" s="104"/>
    </row>
    <row r="3657" spans="3:48" x14ac:dyDescent="0.35">
      <c r="C3657" s="176"/>
      <c r="D3657" s="176"/>
      <c r="E3657" s="176"/>
      <c r="F3657" s="176"/>
      <c r="G3657" s="175"/>
      <c r="H3657" s="175"/>
      <c r="I3657" s="175"/>
      <c r="J3657" s="175"/>
      <c r="L3657" s="175"/>
      <c r="T3657" s="176"/>
      <c r="U3657" s="176"/>
      <c r="V3657" s="176"/>
      <c r="W3657" s="176"/>
      <c r="X3657" s="175"/>
      <c r="Y3657" s="175"/>
      <c r="Z3657" s="175"/>
      <c r="AA3657" s="175"/>
      <c r="AC3657" s="175"/>
      <c r="AL3657" s="106"/>
      <c r="AM3657" s="104"/>
      <c r="AN3657" s="104"/>
      <c r="AO3657" s="104"/>
      <c r="AP3657" s="104"/>
      <c r="AQ3657" s="104"/>
      <c r="AR3657" s="104"/>
      <c r="AS3657" s="104"/>
      <c r="AT3657" s="104"/>
      <c r="AU3657" s="104"/>
      <c r="AV3657" s="104"/>
    </row>
    <row r="3658" spans="3:48" x14ac:dyDescent="0.35">
      <c r="C3658" s="176"/>
      <c r="D3658" s="176"/>
      <c r="E3658" s="176"/>
      <c r="F3658" s="176"/>
      <c r="G3658" s="175"/>
      <c r="H3658" s="175"/>
      <c r="I3658" s="175"/>
      <c r="J3658" s="175"/>
      <c r="L3658" s="175"/>
      <c r="T3658" s="176"/>
      <c r="U3658" s="176"/>
      <c r="V3658" s="176"/>
      <c r="W3658" s="176"/>
      <c r="X3658" s="175"/>
      <c r="Y3658" s="175"/>
      <c r="Z3658" s="175"/>
      <c r="AA3658" s="175"/>
      <c r="AC3658" s="175"/>
      <c r="AL3658" s="106"/>
      <c r="AM3658" s="104"/>
      <c r="AN3658" s="104"/>
      <c r="AO3658" s="104"/>
      <c r="AP3658" s="104"/>
      <c r="AQ3658" s="104"/>
      <c r="AR3658" s="104"/>
      <c r="AS3658" s="104"/>
      <c r="AT3658" s="104"/>
      <c r="AU3658" s="104"/>
      <c r="AV3658" s="104"/>
    </row>
    <row r="3659" spans="3:48" x14ac:dyDescent="0.35">
      <c r="C3659" s="176"/>
      <c r="D3659" s="176"/>
      <c r="E3659" s="176"/>
      <c r="F3659" s="176"/>
      <c r="G3659" s="175"/>
      <c r="H3659" s="175"/>
      <c r="I3659" s="175"/>
      <c r="J3659" s="175"/>
      <c r="L3659" s="175"/>
      <c r="T3659" s="176"/>
      <c r="U3659" s="176"/>
      <c r="V3659" s="176"/>
      <c r="W3659" s="176"/>
      <c r="X3659" s="175"/>
      <c r="Y3659" s="175"/>
      <c r="Z3659" s="175"/>
      <c r="AA3659" s="175"/>
      <c r="AC3659" s="175"/>
      <c r="AL3659" s="106"/>
      <c r="AM3659" s="104"/>
      <c r="AN3659" s="104"/>
      <c r="AO3659" s="104"/>
      <c r="AP3659" s="104"/>
      <c r="AQ3659" s="104"/>
      <c r="AR3659" s="104"/>
      <c r="AS3659" s="104"/>
      <c r="AT3659" s="104"/>
      <c r="AU3659" s="104"/>
      <c r="AV3659" s="104"/>
    </row>
    <row r="3660" spans="3:48" x14ac:dyDescent="0.35">
      <c r="C3660" s="176"/>
      <c r="D3660" s="176"/>
      <c r="E3660" s="176"/>
      <c r="F3660" s="176"/>
      <c r="G3660" s="175"/>
      <c r="H3660" s="175"/>
      <c r="I3660" s="175"/>
      <c r="J3660" s="175"/>
      <c r="L3660" s="175"/>
      <c r="T3660" s="176"/>
      <c r="U3660" s="176"/>
      <c r="V3660" s="176"/>
      <c r="W3660" s="176"/>
      <c r="X3660" s="175"/>
      <c r="Y3660" s="175"/>
      <c r="Z3660" s="175"/>
      <c r="AA3660" s="175"/>
      <c r="AC3660" s="175"/>
      <c r="AL3660" s="106"/>
      <c r="AM3660" s="104"/>
      <c r="AN3660" s="104"/>
      <c r="AO3660" s="104"/>
      <c r="AP3660" s="104"/>
      <c r="AQ3660" s="104"/>
      <c r="AR3660" s="104"/>
      <c r="AS3660" s="104"/>
      <c r="AT3660" s="104"/>
      <c r="AU3660" s="104"/>
      <c r="AV3660" s="104"/>
    </row>
    <row r="3661" spans="3:48" x14ac:dyDescent="0.35">
      <c r="C3661" s="176"/>
      <c r="D3661" s="176"/>
      <c r="E3661" s="176"/>
      <c r="F3661" s="176"/>
      <c r="G3661" s="175"/>
      <c r="H3661" s="175"/>
      <c r="I3661" s="175"/>
      <c r="J3661" s="175"/>
      <c r="L3661" s="175"/>
      <c r="T3661" s="176"/>
      <c r="U3661" s="176"/>
      <c r="V3661" s="176"/>
      <c r="W3661" s="176"/>
      <c r="X3661" s="175"/>
      <c r="Y3661" s="175"/>
      <c r="Z3661" s="175"/>
      <c r="AA3661" s="175"/>
      <c r="AC3661" s="175"/>
      <c r="AL3661" s="106"/>
      <c r="AM3661" s="104"/>
      <c r="AN3661" s="104"/>
      <c r="AO3661" s="104"/>
      <c r="AP3661" s="104"/>
      <c r="AQ3661" s="104"/>
      <c r="AR3661" s="104"/>
      <c r="AS3661" s="104"/>
      <c r="AT3661" s="104"/>
      <c r="AU3661" s="104"/>
      <c r="AV3661" s="104"/>
    </row>
    <row r="3662" spans="3:48" x14ac:dyDescent="0.35">
      <c r="C3662" s="176"/>
      <c r="D3662" s="176"/>
      <c r="E3662" s="176"/>
      <c r="F3662" s="176"/>
      <c r="G3662" s="175"/>
      <c r="H3662" s="175"/>
      <c r="I3662" s="175"/>
      <c r="J3662" s="175"/>
      <c r="L3662" s="175"/>
      <c r="T3662" s="176"/>
      <c r="U3662" s="176"/>
      <c r="V3662" s="176"/>
      <c r="W3662" s="176"/>
      <c r="X3662" s="175"/>
      <c r="Y3662" s="175"/>
      <c r="Z3662" s="175"/>
      <c r="AA3662" s="175"/>
      <c r="AC3662" s="175"/>
      <c r="AL3662" s="106"/>
      <c r="AM3662" s="104"/>
      <c r="AN3662" s="104"/>
      <c r="AO3662" s="104"/>
      <c r="AP3662" s="104"/>
      <c r="AQ3662" s="104"/>
      <c r="AR3662" s="104"/>
      <c r="AS3662" s="104"/>
      <c r="AT3662" s="104"/>
      <c r="AU3662" s="104"/>
      <c r="AV3662" s="104"/>
    </row>
    <row r="3663" spans="3:48" x14ac:dyDescent="0.35">
      <c r="C3663" s="176"/>
      <c r="D3663" s="176"/>
      <c r="E3663" s="176"/>
      <c r="F3663" s="176"/>
      <c r="G3663" s="175"/>
      <c r="H3663" s="175"/>
      <c r="I3663" s="175"/>
      <c r="J3663" s="175"/>
      <c r="L3663" s="175"/>
      <c r="T3663" s="176"/>
      <c r="U3663" s="176"/>
      <c r="V3663" s="176"/>
      <c r="W3663" s="176"/>
      <c r="X3663" s="175"/>
      <c r="Y3663" s="175"/>
      <c r="Z3663" s="175"/>
      <c r="AA3663" s="175"/>
      <c r="AC3663" s="175"/>
      <c r="AL3663" s="106"/>
      <c r="AM3663" s="104"/>
      <c r="AN3663" s="104"/>
      <c r="AO3663" s="104"/>
      <c r="AP3663" s="104"/>
      <c r="AQ3663" s="104"/>
      <c r="AR3663" s="104"/>
      <c r="AS3663" s="104"/>
      <c r="AT3663" s="104"/>
      <c r="AU3663" s="104"/>
      <c r="AV3663" s="104"/>
    </row>
    <row r="3664" spans="3:48" x14ac:dyDescent="0.35">
      <c r="C3664" s="176"/>
      <c r="D3664" s="176"/>
      <c r="E3664" s="176"/>
      <c r="F3664" s="176"/>
      <c r="G3664" s="175"/>
      <c r="H3664" s="175"/>
      <c r="I3664" s="175"/>
      <c r="J3664" s="175"/>
      <c r="L3664" s="175"/>
      <c r="T3664" s="176"/>
      <c r="U3664" s="176"/>
      <c r="V3664" s="176"/>
      <c r="W3664" s="176"/>
      <c r="X3664" s="175"/>
      <c r="Y3664" s="175"/>
      <c r="Z3664" s="175"/>
      <c r="AA3664" s="175"/>
      <c r="AC3664" s="175"/>
      <c r="AL3664" s="106"/>
      <c r="AM3664" s="104"/>
      <c r="AN3664" s="104"/>
      <c r="AO3664" s="104"/>
      <c r="AP3664" s="104"/>
      <c r="AQ3664" s="104"/>
      <c r="AR3664" s="104"/>
      <c r="AS3664" s="104"/>
      <c r="AT3664" s="104"/>
      <c r="AU3664" s="104"/>
      <c r="AV3664" s="104"/>
    </row>
    <row r="3665" spans="3:48" x14ac:dyDescent="0.35">
      <c r="C3665" s="176"/>
      <c r="D3665" s="176"/>
      <c r="E3665" s="176"/>
      <c r="F3665" s="176"/>
      <c r="G3665" s="175"/>
      <c r="H3665" s="175"/>
      <c r="I3665" s="175"/>
      <c r="J3665" s="175"/>
      <c r="L3665" s="175"/>
      <c r="T3665" s="176"/>
      <c r="U3665" s="176"/>
      <c r="V3665" s="176"/>
      <c r="W3665" s="176"/>
      <c r="X3665" s="175"/>
      <c r="Y3665" s="175"/>
      <c r="Z3665" s="175"/>
      <c r="AA3665" s="175"/>
      <c r="AC3665" s="175"/>
      <c r="AL3665" s="106"/>
      <c r="AM3665" s="104"/>
      <c r="AN3665" s="104"/>
      <c r="AO3665" s="104"/>
      <c r="AP3665" s="104"/>
      <c r="AQ3665" s="104"/>
      <c r="AR3665" s="104"/>
      <c r="AS3665" s="104"/>
      <c r="AT3665" s="104"/>
      <c r="AU3665" s="104"/>
      <c r="AV3665" s="104"/>
    </row>
    <row r="3666" spans="3:48" x14ac:dyDescent="0.35">
      <c r="C3666" s="176"/>
      <c r="D3666" s="176"/>
      <c r="E3666" s="176"/>
      <c r="F3666" s="176"/>
      <c r="G3666" s="175"/>
      <c r="H3666" s="175"/>
      <c r="I3666" s="175"/>
      <c r="J3666" s="175"/>
      <c r="L3666" s="175"/>
      <c r="T3666" s="176"/>
      <c r="U3666" s="176"/>
      <c r="V3666" s="176"/>
      <c r="W3666" s="176"/>
      <c r="X3666" s="175"/>
      <c r="Y3666" s="175"/>
      <c r="Z3666" s="175"/>
      <c r="AA3666" s="175"/>
      <c r="AC3666" s="175"/>
      <c r="AL3666" s="106"/>
      <c r="AM3666" s="104"/>
      <c r="AN3666" s="104"/>
      <c r="AO3666" s="104"/>
      <c r="AP3666" s="104"/>
      <c r="AQ3666" s="104"/>
      <c r="AR3666" s="104"/>
      <c r="AS3666" s="104"/>
      <c r="AT3666" s="104"/>
      <c r="AU3666" s="104"/>
      <c r="AV3666" s="104"/>
    </row>
    <row r="3667" spans="3:48" x14ac:dyDescent="0.35">
      <c r="C3667" s="176"/>
      <c r="D3667" s="176"/>
      <c r="E3667" s="176"/>
      <c r="F3667" s="176"/>
      <c r="G3667" s="175"/>
      <c r="H3667" s="175"/>
      <c r="I3667" s="175"/>
      <c r="J3667" s="175"/>
      <c r="L3667" s="175"/>
      <c r="T3667" s="176"/>
      <c r="U3667" s="176"/>
      <c r="V3667" s="176"/>
      <c r="W3667" s="176"/>
      <c r="X3667" s="175"/>
      <c r="Y3667" s="175"/>
      <c r="Z3667" s="175"/>
      <c r="AA3667" s="175"/>
      <c r="AC3667" s="175"/>
      <c r="AL3667" s="106"/>
      <c r="AM3667" s="104"/>
      <c r="AN3667" s="104"/>
      <c r="AO3667" s="104"/>
      <c r="AP3667" s="104"/>
      <c r="AQ3667" s="104"/>
      <c r="AR3667" s="104"/>
      <c r="AS3667" s="104"/>
      <c r="AT3667" s="104"/>
      <c r="AU3667" s="104"/>
      <c r="AV3667" s="104"/>
    </row>
    <row r="3668" spans="3:48" x14ac:dyDescent="0.35">
      <c r="C3668" s="176"/>
      <c r="D3668" s="176"/>
      <c r="E3668" s="176"/>
      <c r="F3668" s="176"/>
      <c r="G3668" s="175"/>
      <c r="H3668" s="175"/>
      <c r="I3668" s="175"/>
      <c r="J3668" s="175"/>
      <c r="L3668" s="175"/>
      <c r="T3668" s="176"/>
      <c r="U3668" s="176"/>
      <c r="V3668" s="176"/>
      <c r="W3668" s="176"/>
      <c r="X3668" s="175"/>
      <c r="Y3668" s="175"/>
      <c r="Z3668" s="175"/>
      <c r="AA3668" s="175"/>
      <c r="AC3668" s="175"/>
      <c r="AL3668" s="106"/>
      <c r="AM3668" s="104"/>
      <c r="AN3668" s="104"/>
      <c r="AO3668" s="104"/>
      <c r="AP3668" s="104"/>
      <c r="AQ3668" s="104"/>
      <c r="AR3668" s="104"/>
      <c r="AS3668" s="104"/>
      <c r="AT3668" s="104"/>
      <c r="AU3668" s="104"/>
      <c r="AV3668" s="104"/>
    </row>
    <row r="3669" spans="3:48" x14ac:dyDescent="0.35">
      <c r="C3669" s="176"/>
      <c r="D3669" s="176"/>
      <c r="E3669" s="176"/>
      <c r="F3669" s="176"/>
      <c r="G3669" s="175"/>
      <c r="H3669" s="175"/>
      <c r="I3669" s="175"/>
      <c r="J3669" s="175"/>
      <c r="L3669" s="175"/>
      <c r="T3669" s="176"/>
      <c r="U3669" s="176"/>
      <c r="V3669" s="176"/>
      <c r="W3669" s="176"/>
      <c r="X3669" s="175"/>
      <c r="Y3669" s="175"/>
      <c r="Z3669" s="175"/>
      <c r="AA3669" s="175"/>
      <c r="AC3669" s="175"/>
      <c r="AL3669" s="106"/>
      <c r="AM3669" s="104"/>
      <c r="AN3669" s="104"/>
      <c r="AO3669" s="104"/>
      <c r="AP3669" s="104"/>
      <c r="AQ3669" s="104"/>
      <c r="AR3669" s="104"/>
      <c r="AS3669" s="104"/>
      <c r="AT3669" s="104"/>
      <c r="AU3669" s="104"/>
      <c r="AV3669" s="104"/>
    </row>
    <row r="3670" spans="3:48" x14ac:dyDescent="0.35">
      <c r="C3670" s="176"/>
      <c r="D3670" s="176"/>
      <c r="E3670" s="176"/>
      <c r="F3670" s="176"/>
      <c r="G3670" s="175"/>
      <c r="H3670" s="175"/>
      <c r="I3670" s="175"/>
      <c r="J3670" s="175"/>
      <c r="L3670" s="175"/>
      <c r="T3670" s="176"/>
      <c r="U3670" s="176"/>
      <c r="V3670" s="176"/>
      <c r="W3670" s="176"/>
      <c r="X3670" s="175"/>
      <c r="Y3670" s="175"/>
      <c r="Z3670" s="175"/>
      <c r="AA3670" s="175"/>
      <c r="AC3670" s="175"/>
      <c r="AL3670" s="106"/>
      <c r="AM3670" s="104"/>
      <c r="AN3670" s="104"/>
      <c r="AO3670" s="104"/>
      <c r="AP3670" s="104"/>
      <c r="AQ3670" s="104"/>
      <c r="AR3670" s="104"/>
      <c r="AS3670" s="104"/>
      <c r="AT3670" s="104"/>
      <c r="AU3670" s="104"/>
      <c r="AV3670" s="104"/>
    </row>
    <row r="3671" spans="3:48" x14ac:dyDescent="0.35">
      <c r="C3671" s="176"/>
      <c r="D3671" s="176"/>
      <c r="E3671" s="176"/>
      <c r="F3671" s="176"/>
      <c r="G3671" s="175"/>
      <c r="H3671" s="175"/>
      <c r="I3671" s="175"/>
      <c r="J3671" s="175"/>
      <c r="L3671" s="175"/>
      <c r="T3671" s="176"/>
      <c r="U3671" s="176"/>
      <c r="V3671" s="176"/>
      <c r="W3671" s="176"/>
      <c r="X3671" s="175"/>
      <c r="Y3671" s="175"/>
      <c r="Z3671" s="175"/>
      <c r="AA3671" s="175"/>
      <c r="AC3671" s="175"/>
      <c r="AL3671" s="106"/>
      <c r="AM3671" s="104"/>
      <c r="AN3671" s="104"/>
      <c r="AO3671" s="104"/>
      <c r="AP3671" s="104"/>
      <c r="AQ3671" s="104"/>
      <c r="AR3671" s="104"/>
      <c r="AS3671" s="104"/>
      <c r="AT3671" s="104"/>
      <c r="AU3671" s="104"/>
      <c r="AV3671" s="104"/>
    </row>
    <row r="3672" spans="3:48" x14ac:dyDescent="0.35">
      <c r="C3672" s="176"/>
      <c r="D3672" s="176"/>
      <c r="E3672" s="176"/>
      <c r="F3672" s="176"/>
      <c r="G3672" s="175"/>
      <c r="H3672" s="175"/>
      <c r="I3672" s="175"/>
      <c r="J3672" s="175"/>
      <c r="L3672" s="175"/>
      <c r="T3672" s="176"/>
      <c r="U3672" s="176"/>
      <c r="V3672" s="176"/>
      <c r="W3672" s="176"/>
      <c r="X3672" s="175"/>
      <c r="Y3672" s="175"/>
      <c r="Z3672" s="175"/>
      <c r="AA3672" s="175"/>
      <c r="AC3672" s="175"/>
      <c r="AL3672" s="106"/>
      <c r="AM3672" s="104"/>
      <c r="AN3672" s="104"/>
      <c r="AO3672" s="104"/>
      <c r="AP3672" s="104"/>
      <c r="AQ3672" s="104"/>
      <c r="AR3672" s="104"/>
      <c r="AS3672" s="104"/>
      <c r="AT3672" s="104"/>
      <c r="AU3672" s="104"/>
      <c r="AV3672" s="104"/>
    </row>
    <row r="3673" spans="3:48" x14ac:dyDescent="0.35">
      <c r="C3673" s="176"/>
      <c r="D3673" s="176"/>
      <c r="E3673" s="176"/>
      <c r="F3673" s="176"/>
      <c r="G3673" s="175"/>
      <c r="H3673" s="175"/>
      <c r="I3673" s="175"/>
      <c r="J3673" s="175"/>
      <c r="L3673" s="175"/>
      <c r="T3673" s="176"/>
      <c r="U3673" s="176"/>
      <c r="V3673" s="176"/>
      <c r="W3673" s="176"/>
      <c r="X3673" s="175"/>
      <c r="Y3673" s="175"/>
      <c r="Z3673" s="175"/>
      <c r="AA3673" s="175"/>
      <c r="AC3673" s="175"/>
      <c r="AL3673" s="106"/>
      <c r="AM3673" s="104"/>
      <c r="AN3673" s="104"/>
      <c r="AO3673" s="104"/>
      <c r="AP3673" s="104"/>
      <c r="AQ3673" s="104"/>
      <c r="AR3673" s="104"/>
      <c r="AS3673" s="104"/>
      <c r="AT3673" s="104"/>
      <c r="AU3673" s="104"/>
      <c r="AV3673" s="104"/>
    </row>
    <row r="3674" spans="3:48" x14ac:dyDescent="0.35">
      <c r="C3674" s="176"/>
      <c r="D3674" s="176"/>
      <c r="E3674" s="176"/>
      <c r="F3674" s="176"/>
      <c r="G3674" s="175"/>
      <c r="H3674" s="175"/>
      <c r="I3674" s="175"/>
      <c r="J3674" s="175"/>
      <c r="L3674" s="175"/>
      <c r="T3674" s="176"/>
      <c r="U3674" s="176"/>
      <c r="V3674" s="176"/>
      <c r="W3674" s="176"/>
      <c r="X3674" s="175"/>
      <c r="Y3674" s="175"/>
      <c r="Z3674" s="175"/>
      <c r="AA3674" s="175"/>
      <c r="AC3674" s="175"/>
      <c r="AL3674" s="106"/>
      <c r="AM3674" s="104"/>
      <c r="AN3674" s="104"/>
      <c r="AO3674" s="104"/>
      <c r="AP3674" s="104"/>
      <c r="AQ3674" s="104"/>
      <c r="AR3674" s="104"/>
      <c r="AS3674" s="104"/>
      <c r="AT3674" s="104"/>
      <c r="AU3674" s="104"/>
      <c r="AV3674" s="104"/>
    </row>
    <row r="3675" spans="3:48" x14ac:dyDescent="0.35">
      <c r="C3675" s="176"/>
      <c r="D3675" s="176"/>
      <c r="E3675" s="176"/>
      <c r="F3675" s="176"/>
      <c r="G3675" s="175"/>
      <c r="H3675" s="175"/>
      <c r="I3675" s="175"/>
      <c r="J3675" s="175"/>
      <c r="L3675" s="175"/>
      <c r="T3675" s="176"/>
      <c r="U3675" s="176"/>
      <c r="V3675" s="176"/>
      <c r="W3675" s="176"/>
      <c r="X3675" s="175"/>
      <c r="Y3675" s="175"/>
      <c r="Z3675" s="175"/>
      <c r="AA3675" s="175"/>
      <c r="AC3675" s="175"/>
      <c r="AL3675" s="106"/>
      <c r="AM3675" s="104"/>
      <c r="AN3675" s="104"/>
      <c r="AO3675" s="104"/>
      <c r="AP3675" s="104"/>
      <c r="AQ3675" s="104"/>
      <c r="AR3675" s="104"/>
      <c r="AS3675" s="104"/>
      <c r="AT3675" s="104"/>
      <c r="AU3675" s="104"/>
      <c r="AV3675" s="104"/>
    </row>
    <row r="3676" spans="3:48" x14ac:dyDescent="0.35">
      <c r="C3676" s="176"/>
      <c r="D3676" s="176"/>
      <c r="E3676" s="176"/>
      <c r="F3676" s="176"/>
      <c r="G3676" s="175"/>
      <c r="H3676" s="175"/>
      <c r="I3676" s="175"/>
      <c r="J3676" s="175"/>
      <c r="L3676" s="175"/>
      <c r="T3676" s="176"/>
      <c r="U3676" s="176"/>
      <c r="V3676" s="176"/>
      <c r="W3676" s="176"/>
      <c r="X3676" s="175"/>
      <c r="Y3676" s="175"/>
      <c r="Z3676" s="175"/>
      <c r="AA3676" s="175"/>
      <c r="AC3676" s="175"/>
      <c r="AL3676" s="106"/>
      <c r="AM3676" s="104"/>
      <c r="AN3676" s="104"/>
      <c r="AO3676" s="104"/>
      <c r="AP3676" s="104"/>
      <c r="AQ3676" s="104"/>
      <c r="AR3676" s="104"/>
      <c r="AS3676" s="104"/>
      <c r="AT3676" s="104"/>
      <c r="AU3676" s="104"/>
      <c r="AV3676" s="104"/>
    </row>
    <row r="3677" spans="3:48" x14ac:dyDescent="0.35">
      <c r="C3677" s="176"/>
      <c r="D3677" s="176"/>
      <c r="E3677" s="176"/>
      <c r="F3677" s="176"/>
      <c r="G3677" s="175"/>
      <c r="H3677" s="175"/>
      <c r="I3677" s="175"/>
      <c r="J3677" s="175"/>
      <c r="L3677" s="175"/>
      <c r="T3677" s="176"/>
      <c r="U3677" s="176"/>
      <c r="V3677" s="176"/>
      <c r="W3677" s="176"/>
      <c r="X3677" s="175"/>
      <c r="Y3677" s="175"/>
      <c r="Z3677" s="175"/>
      <c r="AA3677" s="175"/>
      <c r="AC3677" s="175"/>
      <c r="AL3677" s="106"/>
      <c r="AM3677" s="104"/>
      <c r="AN3677" s="104"/>
      <c r="AO3677" s="104"/>
      <c r="AP3677" s="104"/>
      <c r="AQ3677" s="104"/>
      <c r="AR3677" s="104"/>
      <c r="AS3677" s="104"/>
      <c r="AT3677" s="104"/>
      <c r="AU3677" s="104"/>
      <c r="AV3677" s="104"/>
    </row>
    <row r="3678" spans="3:48" x14ac:dyDescent="0.35">
      <c r="C3678" s="176"/>
      <c r="D3678" s="176"/>
      <c r="E3678" s="176"/>
      <c r="F3678" s="176"/>
      <c r="G3678" s="175"/>
      <c r="H3678" s="175"/>
      <c r="I3678" s="175"/>
      <c r="J3678" s="175"/>
      <c r="L3678" s="175"/>
      <c r="T3678" s="176"/>
      <c r="U3678" s="176"/>
      <c r="V3678" s="176"/>
      <c r="W3678" s="176"/>
      <c r="X3678" s="175"/>
      <c r="Y3678" s="175"/>
      <c r="Z3678" s="175"/>
      <c r="AA3678" s="175"/>
      <c r="AC3678" s="175"/>
      <c r="AL3678" s="106"/>
      <c r="AM3678" s="104"/>
      <c r="AN3678" s="104"/>
      <c r="AO3678" s="104"/>
      <c r="AP3678" s="104"/>
      <c r="AQ3678" s="104"/>
      <c r="AR3678" s="104"/>
      <c r="AS3678" s="104"/>
      <c r="AT3678" s="104"/>
      <c r="AU3678" s="104"/>
      <c r="AV3678" s="104"/>
    </row>
    <row r="3679" spans="3:48" x14ac:dyDescent="0.35">
      <c r="C3679" s="176"/>
      <c r="D3679" s="176"/>
      <c r="E3679" s="176"/>
      <c r="F3679" s="176"/>
      <c r="G3679" s="175"/>
      <c r="H3679" s="175"/>
      <c r="I3679" s="175"/>
      <c r="J3679" s="175"/>
      <c r="L3679" s="175"/>
      <c r="T3679" s="176"/>
      <c r="U3679" s="176"/>
      <c r="V3679" s="176"/>
      <c r="W3679" s="176"/>
      <c r="X3679" s="175"/>
      <c r="Y3679" s="175"/>
      <c r="Z3679" s="175"/>
      <c r="AA3679" s="175"/>
      <c r="AC3679" s="175"/>
      <c r="AL3679" s="106"/>
      <c r="AM3679" s="104"/>
      <c r="AN3679" s="104"/>
      <c r="AO3679" s="104"/>
      <c r="AP3679" s="104"/>
      <c r="AQ3679" s="104"/>
      <c r="AR3679" s="104"/>
      <c r="AS3679" s="104"/>
      <c r="AT3679" s="104"/>
      <c r="AU3679" s="104"/>
      <c r="AV3679" s="104"/>
    </row>
    <row r="3680" spans="3:48" x14ac:dyDescent="0.35">
      <c r="C3680" s="176"/>
      <c r="D3680" s="176"/>
      <c r="E3680" s="176"/>
      <c r="F3680" s="176"/>
      <c r="G3680" s="175"/>
      <c r="H3680" s="175"/>
      <c r="I3680" s="175"/>
      <c r="J3680" s="175"/>
      <c r="L3680" s="175"/>
      <c r="T3680" s="176"/>
      <c r="U3680" s="176"/>
      <c r="V3680" s="176"/>
      <c r="W3680" s="176"/>
      <c r="X3680" s="175"/>
      <c r="Y3680" s="175"/>
      <c r="Z3680" s="175"/>
      <c r="AA3680" s="175"/>
      <c r="AC3680" s="175"/>
      <c r="AL3680" s="106"/>
      <c r="AM3680" s="104"/>
      <c r="AN3680" s="104"/>
      <c r="AO3680" s="104"/>
      <c r="AP3680" s="104"/>
      <c r="AQ3680" s="104"/>
      <c r="AR3680" s="104"/>
      <c r="AS3680" s="104"/>
      <c r="AT3680" s="104"/>
      <c r="AU3680" s="104"/>
      <c r="AV3680" s="104"/>
    </row>
    <row r="3681" spans="3:48" x14ac:dyDescent="0.35">
      <c r="C3681" s="176"/>
      <c r="D3681" s="176"/>
      <c r="E3681" s="176"/>
      <c r="F3681" s="176"/>
      <c r="G3681" s="175"/>
      <c r="H3681" s="175"/>
      <c r="I3681" s="175"/>
      <c r="J3681" s="175"/>
      <c r="L3681" s="175"/>
      <c r="T3681" s="176"/>
      <c r="U3681" s="176"/>
      <c r="V3681" s="176"/>
      <c r="W3681" s="176"/>
      <c r="X3681" s="175"/>
      <c r="Y3681" s="175"/>
      <c r="Z3681" s="175"/>
      <c r="AA3681" s="175"/>
      <c r="AC3681" s="175"/>
      <c r="AL3681" s="106"/>
      <c r="AM3681" s="104"/>
      <c r="AN3681" s="104"/>
      <c r="AO3681" s="104"/>
      <c r="AP3681" s="104"/>
      <c r="AQ3681" s="104"/>
      <c r="AR3681" s="104"/>
      <c r="AS3681" s="104"/>
      <c r="AT3681" s="104"/>
      <c r="AU3681" s="104"/>
      <c r="AV3681" s="104"/>
    </row>
    <row r="3682" spans="3:48" x14ac:dyDescent="0.35">
      <c r="C3682" s="176"/>
      <c r="D3682" s="176"/>
      <c r="E3682" s="176"/>
      <c r="F3682" s="176"/>
      <c r="G3682" s="175"/>
      <c r="H3682" s="175"/>
      <c r="I3682" s="175"/>
      <c r="J3682" s="175"/>
      <c r="L3682" s="175"/>
      <c r="T3682" s="176"/>
      <c r="U3682" s="176"/>
      <c r="V3682" s="176"/>
      <c r="W3682" s="176"/>
      <c r="X3682" s="175"/>
      <c r="Y3682" s="175"/>
      <c r="Z3682" s="175"/>
      <c r="AA3682" s="175"/>
      <c r="AC3682" s="175"/>
      <c r="AL3682" s="106"/>
      <c r="AM3682" s="104"/>
      <c r="AN3682" s="104"/>
      <c r="AO3682" s="104"/>
      <c r="AP3682" s="104"/>
      <c r="AQ3682" s="104"/>
      <c r="AR3682" s="104"/>
      <c r="AS3682" s="104"/>
      <c r="AT3682" s="104"/>
      <c r="AU3682" s="104"/>
      <c r="AV3682" s="104"/>
    </row>
    <row r="3683" spans="3:48" x14ac:dyDescent="0.35">
      <c r="C3683" s="176"/>
      <c r="D3683" s="176"/>
      <c r="E3683" s="176"/>
      <c r="F3683" s="176"/>
      <c r="G3683" s="175"/>
      <c r="H3683" s="175"/>
      <c r="I3683" s="175"/>
      <c r="J3683" s="175"/>
      <c r="L3683" s="175"/>
      <c r="T3683" s="176"/>
      <c r="U3683" s="176"/>
      <c r="V3683" s="176"/>
      <c r="W3683" s="176"/>
      <c r="X3683" s="175"/>
      <c r="Y3683" s="175"/>
      <c r="Z3683" s="175"/>
      <c r="AA3683" s="175"/>
      <c r="AC3683" s="175"/>
      <c r="AL3683" s="106"/>
      <c r="AM3683" s="104"/>
      <c r="AN3683" s="104"/>
      <c r="AO3683" s="104"/>
      <c r="AP3683" s="104"/>
      <c r="AQ3683" s="104"/>
      <c r="AR3683" s="104"/>
      <c r="AS3683" s="104"/>
      <c r="AT3683" s="104"/>
      <c r="AU3683" s="104"/>
      <c r="AV3683" s="104"/>
    </row>
    <row r="3684" spans="3:48" x14ac:dyDescent="0.35">
      <c r="C3684" s="176"/>
      <c r="D3684" s="176"/>
      <c r="E3684" s="176"/>
      <c r="F3684" s="176"/>
      <c r="G3684" s="175"/>
      <c r="H3684" s="175"/>
      <c r="I3684" s="175"/>
      <c r="J3684" s="175"/>
      <c r="L3684" s="175"/>
      <c r="T3684" s="176"/>
      <c r="U3684" s="176"/>
      <c r="V3684" s="176"/>
      <c r="W3684" s="176"/>
      <c r="X3684" s="175"/>
      <c r="Y3684" s="175"/>
      <c r="Z3684" s="175"/>
      <c r="AA3684" s="175"/>
      <c r="AC3684" s="175"/>
      <c r="AL3684" s="106"/>
      <c r="AM3684" s="104"/>
      <c r="AN3684" s="104"/>
      <c r="AO3684" s="104"/>
      <c r="AP3684" s="104"/>
      <c r="AQ3684" s="104"/>
      <c r="AR3684" s="104"/>
      <c r="AS3684" s="104"/>
      <c r="AT3684" s="104"/>
      <c r="AU3684" s="104"/>
      <c r="AV3684" s="104"/>
    </row>
    <row r="3685" spans="3:48" x14ac:dyDescent="0.35">
      <c r="C3685" s="176"/>
      <c r="D3685" s="176"/>
      <c r="E3685" s="176"/>
      <c r="F3685" s="176"/>
      <c r="G3685" s="175"/>
      <c r="H3685" s="175"/>
      <c r="I3685" s="175"/>
      <c r="J3685" s="175"/>
      <c r="L3685" s="175"/>
      <c r="T3685" s="176"/>
      <c r="U3685" s="176"/>
      <c r="V3685" s="176"/>
      <c r="W3685" s="176"/>
      <c r="X3685" s="175"/>
      <c r="Y3685" s="175"/>
      <c r="Z3685" s="175"/>
      <c r="AA3685" s="175"/>
      <c r="AC3685" s="175"/>
      <c r="AL3685" s="106"/>
      <c r="AM3685" s="104"/>
      <c r="AN3685" s="104"/>
      <c r="AO3685" s="104"/>
      <c r="AP3685" s="104"/>
      <c r="AQ3685" s="104"/>
      <c r="AR3685" s="104"/>
      <c r="AS3685" s="104"/>
      <c r="AT3685" s="104"/>
      <c r="AU3685" s="104"/>
      <c r="AV3685" s="104"/>
    </row>
    <row r="3686" spans="3:48" x14ac:dyDescent="0.35">
      <c r="C3686" s="176"/>
      <c r="D3686" s="176"/>
      <c r="E3686" s="176"/>
      <c r="F3686" s="176"/>
      <c r="G3686" s="175"/>
      <c r="H3686" s="175"/>
      <c r="I3686" s="175"/>
      <c r="J3686" s="175"/>
      <c r="L3686" s="175"/>
      <c r="T3686" s="176"/>
      <c r="U3686" s="176"/>
      <c r="V3686" s="176"/>
      <c r="W3686" s="176"/>
      <c r="X3686" s="175"/>
      <c r="Y3686" s="175"/>
      <c r="Z3686" s="175"/>
      <c r="AA3686" s="175"/>
      <c r="AC3686" s="175"/>
      <c r="AL3686" s="106"/>
      <c r="AM3686" s="104"/>
      <c r="AN3686" s="104"/>
      <c r="AO3686" s="104"/>
      <c r="AP3686" s="104"/>
      <c r="AQ3686" s="104"/>
      <c r="AR3686" s="104"/>
      <c r="AS3686" s="104"/>
      <c r="AT3686" s="104"/>
      <c r="AU3686" s="104"/>
      <c r="AV3686" s="104"/>
    </row>
    <row r="3687" spans="3:48" x14ac:dyDescent="0.35">
      <c r="C3687" s="176"/>
      <c r="D3687" s="176"/>
      <c r="E3687" s="176"/>
      <c r="F3687" s="176"/>
      <c r="G3687" s="175"/>
      <c r="H3687" s="175"/>
      <c r="I3687" s="175"/>
      <c r="J3687" s="175"/>
      <c r="L3687" s="175"/>
      <c r="T3687" s="176"/>
      <c r="U3687" s="176"/>
      <c r="V3687" s="176"/>
      <c r="W3687" s="176"/>
      <c r="X3687" s="175"/>
      <c r="Y3687" s="175"/>
      <c r="Z3687" s="175"/>
      <c r="AA3687" s="175"/>
      <c r="AC3687" s="175"/>
      <c r="AL3687" s="106"/>
      <c r="AM3687" s="104"/>
      <c r="AN3687" s="104"/>
      <c r="AO3687" s="104"/>
      <c r="AP3687" s="104"/>
      <c r="AQ3687" s="104"/>
      <c r="AR3687" s="104"/>
      <c r="AS3687" s="104"/>
      <c r="AT3687" s="104"/>
      <c r="AU3687" s="104"/>
      <c r="AV3687" s="104"/>
    </row>
    <row r="3688" spans="3:48" x14ac:dyDescent="0.35">
      <c r="C3688" s="176"/>
      <c r="D3688" s="176"/>
      <c r="E3688" s="176"/>
      <c r="F3688" s="176"/>
      <c r="G3688" s="175"/>
      <c r="H3688" s="175"/>
      <c r="I3688" s="175"/>
      <c r="J3688" s="175"/>
      <c r="L3688" s="175"/>
      <c r="T3688" s="176"/>
      <c r="U3688" s="176"/>
      <c r="V3688" s="176"/>
      <c r="W3688" s="176"/>
      <c r="X3688" s="175"/>
      <c r="Y3688" s="175"/>
      <c r="Z3688" s="175"/>
      <c r="AA3688" s="175"/>
      <c r="AC3688" s="175"/>
      <c r="AL3688" s="106"/>
      <c r="AM3688" s="104"/>
      <c r="AN3688" s="104"/>
      <c r="AO3688" s="104"/>
      <c r="AP3688" s="104"/>
      <c r="AQ3688" s="104"/>
      <c r="AR3688" s="104"/>
      <c r="AS3688" s="104"/>
      <c r="AT3688" s="104"/>
      <c r="AU3688" s="104"/>
      <c r="AV3688" s="104"/>
    </row>
    <row r="3689" spans="3:48" x14ac:dyDescent="0.35">
      <c r="C3689" s="176"/>
      <c r="D3689" s="176"/>
      <c r="E3689" s="176"/>
      <c r="F3689" s="176"/>
      <c r="G3689" s="175"/>
      <c r="H3689" s="175"/>
      <c r="I3689" s="175"/>
      <c r="J3689" s="175"/>
      <c r="L3689" s="175"/>
      <c r="T3689" s="176"/>
      <c r="U3689" s="176"/>
      <c r="V3689" s="176"/>
      <c r="W3689" s="176"/>
      <c r="X3689" s="175"/>
      <c r="Y3689" s="175"/>
      <c r="Z3689" s="175"/>
      <c r="AA3689" s="175"/>
      <c r="AC3689" s="175"/>
      <c r="AL3689" s="106"/>
      <c r="AM3689" s="104"/>
      <c r="AN3689" s="104"/>
      <c r="AO3689" s="104"/>
      <c r="AP3689" s="104"/>
      <c r="AQ3689" s="104"/>
      <c r="AR3689" s="104"/>
      <c r="AS3689" s="104"/>
      <c r="AT3689" s="104"/>
      <c r="AU3689" s="104"/>
      <c r="AV3689" s="104"/>
    </row>
    <row r="3690" spans="3:48" x14ac:dyDescent="0.35">
      <c r="C3690" s="176"/>
      <c r="D3690" s="176"/>
      <c r="E3690" s="176"/>
      <c r="F3690" s="176"/>
      <c r="G3690" s="175"/>
      <c r="H3690" s="175"/>
      <c r="I3690" s="175"/>
      <c r="J3690" s="175"/>
      <c r="L3690" s="175"/>
      <c r="T3690" s="176"/>
      <c r="U3690" s="176"/>
      <c r="V3690" s="176"/>
      <c r="W3690" s="176"/>
      <c r="X3690" s="175"/>
      <c r="Y3690" s="175"/>
      <c r="Z3690" s="175"/>
      <c r="AA3690" s="175"/>
      <c r="AC3690" s="175"/>
      <c r="AL3690" s="106"/>
      <c r="AM3690" s="104"/>
      <c r="AN3690" s="104"/>
      <c r="AO3690" s="104"/>
      <c r="AP3690" s="104"/>
      <c r="AQ3690" s="104"/>
      <c r="AR3690" s="104"/>
      <c r="AS3690" s="104"/>
      <c r="AT3690" s="104"/>
      <c r="AU3690" s="104"/>
      <c r="AV3690" s="104"/>
    </row>
    <row r="3691" spans="3:48" x14ac:dyDescent="0.35">
      <c r="C3691" s="176"/>
      <c r="D3691" s="176"/>
      <c r="E3691" s="176"/>
      <c r="F3691" s="176"/>
      <c r="G3691" s="175"/>
      <c r="H3691" s="175"/>
      <c r="I3691" s="175"/>
      <c r="J3691" s="175"/>
      <c r="L3691" s="175"/>
      <c r="T3691" s="176"/>
      <c r="U3691" s="176"/>
      <c r="V3691" s="176"/>
      <c r="W3691" s="176"/>
      <c r="X3691" s="175"/>
      <c r="Y3691" s="175"/>
      <c r="Z3691" s="175"/>
      <c r="AA3691" s="175"/>
      <c r="AC3691" s="175"/>
      <c r="AL3691" s="106"/>
      <c r="AM3691" s="104"/>
      <c r="AN3691" s="104"/>
      <c r="AO3691" s="104"/>
      <c r="AP3691" s="104"/>
      <c r="AQ3691" s="104"/>
      <c r="AR3691" s="104"/>
      <c r="AS3691" s="104"/>
      <c r="AT3691" s="104"/>
      <c r="AU3691" s="104"/>
      <c r="AV3691" s="104"/>
    </row>
    <row r="3692" spans="3:48" x14ac:dyDescent="0.35">
      <c r="C3692" s="176"/>
      <c r="D3692" s="176"/>
      <c r="E3692" s="176"/>
      <c r="F3692" s="176"/>
      <c r="G3692" s="175"/>
      <c r="H3692" s="175"/>
      <c r="I3692" s="175"/>
      <c r="J3692" s="175"/>
      <c r="L3692" s="175"/>
      <c r="T3692" s="176"/>
      <c r="U3692" s="176"/>
      <c r="V3692" s="176"/>
      <c r="W3692" s="176"/>
      <c r="X3692" s="175"/>
      <c r="Y3692" s="175"/>
      <c r="Z3692" s="175"/>
      <c r="AA3692" s="175"/>
      <c r="AC3692" s="175"/>
      <c r="AL3692" s="106"/>
      <c r="AM3692" s="104"/>
      <c r="AN3692" s="104"/>
      <c r="AO3692" s="104"/>
      <c r="AP3692" s="104"/>
      <c r="AQ3692" s="104"/>
      <c r="AR3692" s="104"/>
      <c r="AS3692" s="104"/>
      <c r="AT3692" s="104"/>
      <c r="AU3692" s="104"/>
      <c r="AV3692" s="104"/>
    </row>
    <row r="3693" spans="3:48" x14ac:dyDescent="0.35">
      <c r="C3693" s="176"/>
      <c r="D3693" s="176"/>
      <c r="E3693" s="176"/>
      <c r="F3693" s="176"/>
      <c r="G3693" s="175"/>
      <c r="H3693" s="175"/>
      <c r="I3693" s="175"/>
      <c r="J3693" s="175"/>
      <c r="L3693" s="175"/>
      <c r="T3693" s="176"/>
      <c r="U3693" s="176"/>
      <c r="V3693" s="176"/>
      <c r="W3693" s="176"/>
      <c r="X3693" s="175"/>
      <c r="Y3693" s="175"/>
      <c r="Z3693" s="175"/>
      <c r="AA3693" s="175"/>
      <c r="AC3693" s="175"/>
      <c r="AL3693" s="106"/>
      <c r="AM3693" s="104"/>
      <c r="AN3693" s="104"/>
      <c r="AO3693" s="104"/>
      <c r="AP3693" s="104"/>
      <c r="AQ3693" s="104"/>
      <c r="AR3693" s="104"/>
      <c r="AS3693" s="104"/>
      <c r="AT3693" s="104"/>
      <c r="AU3693" s="104"/>
      <c r="AV3693" s="104"/>
    </row>
    <row r="3694" spans="3:48" x14ac:dyDescent="0.35">
      <c r="C3694" s="176"/>
      <c r="D3694" s="176"/>
      <c r="E3694" s="176"/>
      <c r="F3694" s="176"/>
      <c r="G3694" s="175"/>
      <c r="H3694" s="175"/>
      <c r="I3694" s="175"/>
      <c r="J3694" s="175"/>
      <c r="L3694" s="175"/>
      <c r="T3694" s="176"/>
      <c r="U3694" s="176"/>
      <c r="V3694" s="176"/>
      <c r="W3694" s="176"/>
      <c r="X3694" s="175"/>
      <c r="Y3694" s="175"/>
      <c r="Z3694" s="175"/>
      <c r="AA3694" s="175"/>
      <c r="AC3694" s="175"/>
      <c r="AL3694" s="106"/>
      <c r="AM3694" s="104"/>
      <c r="AN3694" s="104"/>
      <c r="AO3694" s="104"/>
      <c r="AP3694" s="104"/>
      <c r="AQ3694" s="104"/>
      <c r="AR3694" s="104"/>
      <c r="AS3694" s="104"/>
      <c r="AT3694" s="104"/>
      <c r="AU3694" s="104"/>
      <c r="AV3694" s="104"/>
    </row>
    <row r="3695" spans="3:48" x14ac:dyDescent="0.35">
      <c r="C3695" s="176"/>
      <c r="D3695" s="176"/>
      <c r="E3695" s="176"/>
      <c r="F3695" s="176"/>
      <c r="G3695" s="175"/>
      <c r="H3695" s="175"/>
      <c r="I3695" s="175"/>
      <c r="J3695" s="175"/>
      <c r="L3695" s="175"/>
      <c r="T3695" s="176"/>
      <c r="U3695" s="176"/>
      <c r="V3695" s="176"/>
      <c r="W3695" s="176"/>
      <c r="X3695" s="175"/>
      <c r="Y3695" s="175"/>
      <c r="Z3695" s="175"/>
      <c r="AA3695" s="175"/>
      <c r="AC3695" s="175"/>
      <c r="AL3695" s="106"/>
      <c r="AM3695" s="104"/>
      <c r="AN3695" s="104"/>
      <c r="AO3695" s="104"/>
      <c r="AP3695" s="104"/>
      <c r="AQ3695" s="104"/>
      <c r="AR3695" s="104"/>
      <c r="AS3695" s="104"/>
      <c r="AT3695" s="104"/>
      <c r="AU3695" s="104"/>
      <c r="AV3695" s="104"/>
    </row>
    <row r="3696" spans="3:48" x14ac:dyDescent="0.35">
      <c r="C3696" s="176"/>
      <c r="D3696" s="176"/>
      <c r="E3696" s="176"/>
      <c r="F3696" s="176"/>
      <c r="G3696" s="175"/>
      <c r="H3696" s="175"/>
      <c r="I3696" s="175"/>
      <c r="J3696" s="175"/>
      <c r="L3696" s="175"/>
      <c r="T3696" s="176"/>
      <c r="U3696" s="176"/>
      <c r="V3696" s="176"/>
      <c r="W3696" s="176"/>
      <c r="X3696" s="175"/>
      <c r="Y3696" s="175"/>
      <c r="Z3696" s="175"/>
      <c r="AA3696" s="175"/>
      <c r="AC3696" s="175"/>
      <c r="AL3696" s="106"/>
      <c r="AM3696" s="104"/>
      <c r="AN3696" s="104"/>
      <c r="AO3696" s="104"/>
      <c r="AP3696" s="104"/>
      <c r="AQ3696" s="104"/>
      <c r="AR3696" s="104"/>
      <c r="AS3696" s="104"/>
      <c r="AT3696" s="104"/>
      <c r="AU3696" s="104"/>
      <c r="AV3696" s="104"/>
    </row>
    <row r="3697" spans="3:48" x14ac:dyDescent="0.35">
      <c r="C3697" s="176"/>
      <c r="D3697" s="176"/>
      <c r="E3697" s="176"/>
      <c r="F3697" s="176"/>
      <c r="G3697" s="175"/>
      <c r="H3697" s="175"/>
      <c r="I3697" s="175"/>
      <c r="J3697" s="175"/>
      <c r="L3697" s="175"/>
      <c r="T3697" s="176"/>
      <c r="U3697" s="176"/>
      <c r="V3697" s="176"/>
      <c r="W3697" s="176"/>
      <c r="X3697" s="175"/>
      <c r="Y3697" s="175"/>
      <c r="Z3697" s="175"/>
      <c r="AA3697" s="175"/>
      <c r="AC3697" s="175"/>
      <c r="AL3697" s="106"/>
      <c r="AM3697" s="104"/>
      <c r="AN3697" s="104"/>
      <c r="AO3697" s="104"/>
      <c r="AP3697" s="104"/>
      <c r="AQ3697" s="104"/>
      <c r="AR3697" s="104"/>
      <c r="AS3697" s="104"/>
      <c r="AT3697" s="104"/>
      <c r="AU3697" s="104"/>
      <c r="AV3697" s="104"/>
    </row>
    <row r="3698" spans="3:48" x14ac:dyDescent="0.35">
      <c r="C3698" s="176"/>
      <c r="D3698" s="176"/>
      <c r="E3698" s="176"/>
      <c r="F3698" s="176"/>
      <c r="G3698" s="175"/>
      <c r="H3698" s="175"/>
      <c r="I3698" s="175"/>
      <c r="J3698" s="175"/>
      <c r="L3698" s="175"/>
      <c r="T3698" s="176"/>
      <c r="U3698" s="176"/>
      <c r="V3698" s="176"/>
      <c r="W3698" s="176"/>
      <c r="X3698" s="175"/>
      <c r="Y3698" s="175"/>
      <c r="Z3698" s="175"/>
      <c r="AA3698" s="175"/>
      <c r="AC3698" s="175"/>
      <c r="AL3698" s="106"/>
      <c r="AM3698" s="104"/>
      <c r="AN3698" s="104"/>
      <c r="AO3698" s="104"/>
      <c r="AP3698" s="104"/>
      <c r="AQ3698" s="104"/>
      <c r="AR3698" s="104"/>
      <c r="AS3698" s="104"/>
      <c r="AT3698" s="104"/>
      <c r="AU3698" s="104"/>
      <c r="AV3698" s="104"/>
    </row>
    <row r="3699" spans="3:48" x14ac:dyDescent="0.35">
      <c r="C3699" s="176"/>
      <c r="D3699" s="176"/>
      <c r="E3699" s="176"/>
      <c r="F3699" s="176"/>
      <c r="G3699" s="175"/>
      <c r="H3699" s="175"/>
      <c r="I3699" s="175"/>
      <c r="J3699" s="175"/>
      <c r="L3699" s="175"/>
      <c r="T3699" s="176"/>
      <c r="U3699" s="176"/>
      <c r="V3699" s="176"/>
      <c r="W3699" s="176"/>
      <c r="X3699" s="175"/>
      <c r="Y3699" s="175"/>
      <c r="Z3699" s="175"/>
      <c r="AA3699" s="175"/>
      <c r="AC3699" s="175"/>
      <c r="AL3699" s="106"/>
      <c r="AM3699" s="104"/>
      <c r="AN3699" s="104"/>
      <c r="AO3699" s="104"/>
      <c r="AP3699" s="104"/>
      <c r="AQ3699" s="104"/>
      <c r="AR3699" s="104"/>
      <c r="AS3699" s="104"/>
      <c r="AT3699" s="104"/>
      <c r="AU3699" s="104"/>
      <c r="AV3699" s="104"/>
    </row>
    <row r="3700" spans="3:48" x14ac:dyDescent="0.35">
      <c r="C3700" s="176"/>
      <c r="D3700" s="176"/>
      <c r="E3700" s="176"/>
      <c r="F3700" s="176"/>
      <c r="G3700" s="175"/>
      <c r="H3700" s="175"/>
      <c r="I3700" s="175"/>
      <c r="J3700" s="175"/>
      <c r="L3700" s="175"/>
      <c r="T3700" s="176"/>
      <c r="U3700" s="176"/>
      <c r="V3700" s="176"/>
      <c r="W3700" s="176"/>
      <c r="X3700" s="175"/>
      <c r="Y3700" s="175"/>
      <c r="Z3700" s="175"/>
      <c r="AA3700" s="175"/>
      <c r="AC3700" s="175"/>
      <c r="AL3700" s="106"/>
      <c r="AM3700" s="104"/>
      <c r="AN3700" s="104"/>
      <c r="AO3700" s="104"/>
      <c r="AP3700" s="104"/>
      <c r="AQ3700" s="104"/>
      <c r="AR3700" s="104"/>
      <c r="AS3700" s="104"/>
      <c r="AT3700" s="104"/>
      <c r="AU3700" s="104"/>
      <c r="AV3700" s="104"/>
    </row>
    <row r="3701" spans="3:48" x14ac:dyDescent="0.35">
      <c r="C3701" s="176"/>
      <c r="D3701" s="176"/>
      <c r="E3701" s="176"/>
      <c r="F3701" s="176"/>
      <c r="G3701" s="175"/>
      <c r="H3701" s="175"/>
      <c r="I3701" s="175"/>
      <c r="J3701" s="175"/>
      <c r="L3701" s="175"/>
      <c r="T3701" s="176"/>
      <c r="U3701" s="176"/>
      <c r="V3701" s="176"/>
      <c r="W3701" s="176"/>
      <c r="X3701" s="175"/>
      <c r="Y3701" s="175"/>
      <c r="Z3701" s="175"/>
      <c r="AA3701" s="175"/>
      <c r="AC3701" s="175"/>
      <c r="AL3701" s="106"/>
      <c r="AM3701" s="104"/>
      <c r="AN3701" s="104"/>
      <c r="AO3701" s="104"/>
      <c r="AP3701" s="104"/>
      <c r="AQ3701" s="104"/>
      <c r="AR3701" s="104"/>
      <c r="AS3701" s="104"/>
      <c r="AT3701" s="104"/>
      <c r="AU3701" s="104"/>
      <c r="AV3701" s="104"/>
    </row>
    <row r="3702" spans="3:48" x14ac:dyDescent="0.35">
      <c r="C3702" s="176"/>
      <c r="D3702" s="176"/>
      <c r="E3702" s="176"/>
      <c r="F3702" s="176"/>
      <c r="G3702" s="175"/>
      <c r="H3702" s="175"/>
      <c r="I3702" s="175"/>
      <c r="J3702" s="175"/>
      <c r="L3702" s="175"/>
      <c r="T3702" s="176"/>
      <c r="U3702" s="176"/>
      <c r="V3702" s="176"/>
      <c r="W3702" s="176"/>
      <c r="X3702" s="175"/>
      <c r="Y3702" s="175"/>
      <c r="Z3702" s="175"/>
      <c r="AA3702" s="175"/>
      <c r="AC3702" s="175"/>
      <c r="AL3702" s="106"/>
      <c r="AM3702" s="104"/>
      <c r="AN3702" s="104"/>
      <c r="AO3702" s="104"/>
      <c r="AP3702" s="104"/>
      <c r="AQ3702" s="104"/>
      <c r="AR3702" s="104"/>
      <c r="AS3702" s="104"/>
      <c r="AT3702" s="104"/>
      <c r="AU3702" s="104"/>
      <c r="AV3702" s="104"/>
    </row>
    <row r="3703" spans="3:48" x14ac:dyDescent="0.35">
      <c r="C3703" s="176"/>
      <c r="D3703" s="176"/>
      <c r="E3703" s="176"/>
      <c r="F3703" s="176"/>
      <c r="G3703" s="175"/>
      <c r="H3703" s="175"/>
      <c r="I3703" s="175"/>
      <c r="J3703" s="175"/>
      <c r="L3703" s="175"/>
      <c r="T3703" s="176"/>
      <c r="U3703" s="176"/>
      <c r="V3703" s="176"/>
      <c r="W3703" s="176"/>
      <c r="X3703" s="175"/>
      <c r="Y3703" s="175"/>
      <c r="Z3703" s="175"/>
      <c r="AA3703" s="175"/>
      <c r="AC3703" s="175"/>
      <c r="AL3703" s="106"/>
      <c r="AM3703" s="104"/>
      <c r="AN3703" s="104"/>
      <c r="AO3703" s="104"/>
      <c r="AP3703" s="104"/>
      <c r="AQ3703" s="104"/>
      <c r="AR3703" s="104"/>
      <c r="AS3703" s="104"/>
      <c r="AT3703" s="104"/>
      <c r="AU3703" s="104"/>
      <c r="AV3703" s="104"/>
    </row>
    <row r="3704" spans="3:48" x14ac:dyDescent="0.35">
      <c r="C3704" s="176"/>
      <c r="D3704" s="176"/>
      <c r="E3704" s="176"/>
      <c r="F3704" s="176"/>
      <c r="G3704" s="175"/>
      <c r="H3704" s="175"/>
      <c r="I3704" s="175"/>
      <c r="J3704" s="175"/>
      <c r="L3704" s="175"/>
      <c r="T3704" s="176"/>
      <c r="U3704" s="176"/>
      <c r="V3704" s="176"/>
      <c r="W3704" s="176"/>
      <c r="X3704" s="175"/>
      <c r="Y3704" s="175"/>
      <c r="Z3704" s="175"/>
      <c r="AA3704" s="175"/>
      <c r="AC3704" s="175"/>
      <c r="AL3704" s="106"/>
      <c r="AM3704" s="104"/>
      <c r="AN3704" s="104"/>
      <c r="AO3704" s="104"/>
      <c r="AP3704" s="104"/>
      <c r="AQ3704" s="104"/>
      <c r="AR3704" s="104"/>
      <c r="AS3704" s="104"/>
      <c r="AT3704" s="104"/>
      <c r="AU3704" s="104"/>
      <c r="AV3704" s="104"/>
    </row>
    <row r="3705" spans="3:48" x14ac:dyDescent="0.35">
      <c r="C3705" s="176"/>
      <c r="D3705" s="176"/>
      <c r="E3705" s="176"/>
      <c r="F3705" s="176"/>
      <c r="G3705" s="175"/>
      <c r="H3705" s="175"/>
      <c r="I3705" s="175"/>
      <c r="J3705" s="175"/>
      <c r="L3705" s="175"/>
      <c r="T3705" s="176"/>
      <c r="U3705" s="176"/>
      <c r="V3705" s="176"/>
      <c r="W3705" s="176"/>
      <c r="X3705" s="175"/>
      <c r="Y3705" s="175"/>
      <c r="Z3705" s="175"/>
      <c r="AA3705" s="175"/>
      <c r="AC3705" s="175"/>
      <c r="AL3705" s="106"/>
      <c r="AM3705" s="104"/>
      <c r="AN3705" s="104"/>
      <c r="AO3705" s="104"/>
      <c r="AP3705" s="104"/>
      <c r="AQ3705" s="104"/>
      <c r="AR3705" s="104"/>
      <c r="AS3705" s="104"/>
      <c r="AT3705" s="104"/>
      <c r="AU3705" s="104"/>
      <c r="AV3705" s="104"/>
    </row>
    <row r="3706" spans="3:48" x14ac:dyDescent="0.35">
      <c r="C3706" s="176"/>
      <c r="D3706" s="176"/>
      <c r="E3706" s="176"/>
      <c r="F3706" s="176"/>
      <c r="G3706" s="175"/>
      <c r="H3706" s="175"/>
      <c r="I3706" s="175"/>
      <c r="J3706" s="175"/>
      <c r="L3706" s="175"/>
      <c r="T3706" s="176"/>
      <c r="U3706" s="176"/>
      <c r="V3706" s="176"/>
      <c r="W3706" s="176"/>
      <c r="X3706" s="175"/>
      <c r="Y3706" s="175"/>
      <c r="Z3706" s="175"/>
      <c r="AA3706" s="175"/>
      <c r="AC3706" s="175"/>
      <c r="AL3706" s="106"/>
      <c r="AM3706" s="104"/>
      <c r="AN3706" s="104"/>
      <c r="AO3706" s="104"/>
      <c r="AP3706" s="104"/>
      <c r="AQ3706" s="104"/>
      <c r="AR3706" s="104"/>
      <c r="AS3706" s="104"/>
      <c r="AT3706" s="104"/>
      <c r="AU3706" s="104"/>
      <c r="AV3706" s="104"/>
    </row>
    <row r="3707" spans="3:48" x14ac:dyDescent="0.35">
      <c r="C3707" s="176"/>
      <c r="D3707" s="176"/>
      <c r="E3707" s="176"/>
      <c r="F3707" s="176"/>
      <c r="G3707" s="175"/>
      <c r="H3707" s="175"/>
      <c r="I3707" s="175"/>
      <c r="J3707" s="175"/>
      <c r="L3707" s="175"/>
      <c r="T3707" s="176"/>
      <c r="U3707" s="176"/>
      <c r="V3707" s="176"/>
      <c r="W3707" s="176"/>
      <c r="X3707" s="175"/>
      <c r="Y3707" s="175"/>
      <c r="Z3707" s="175"/>
      <c r="AA3707" s="175"/>
      <c r="AC3707" s="175"/>
      <c r="AL3707" s="106"/>
      <c r="AM3707" s="104"/>
      <c r="AN3707" s="104"/>
      <c r="AO3707" s="104"/>
      <c r="AP3707" s="104"/>
      <c r="AQ3707" s="104"/>
      <c r="AR3707" s="104"/>
      <c r="AS3707" s="104"/>
      <c r="AT3707" s="104"/>
      <c r="AU3707" s="104"/>
      <c r="AV3707" s="104"/>
    </row>
    <row r="3708" spans="3:48" x14ac:dyDescent="0.35">
      <c r="C3708" s="176"/>
      <c r="D3708" s="176"/>
      <c r="E3708" s="176"/>
      <c r="F3708" s="176"/>
      <c r="G3708" s="175"/>
      <c r="H3708" s="175"/>
      <c r="I3708" s="175"/>
      <c r="J3708" s="175"/>
      <c r="L3708" s="175"/>
      <c r="T3708" s="176"/>
      <c r="U3708" s="176"/>
      <c r="V3708" s="176"/>
      <c r="W3708" s="176"/>
      <c r="X3708" s="175"/>
      <c r="Y3708" s="175"/>
      <c r="Z3708" s="175"/>
      <c r="AA3708" s="175"/>
      <c r="AC3708" s="175"/>
      <c r="AL3708" s="106"/>
      <c r="AM3708" s="104"/>
      <c r="AN3708" s="104"/>
      <c r="AO3708" s="104"/>
      <c r="AP3708" s="104"/>
      <c r="AQ3708" s="104"/>
      <c r="AR3708" s="104"/>
      <c r="AS3708" s="104"/>
      <c r="AT3708" s="104"/>
      <c r="AU3708" s="104"/>
      <c r="AV3708" s="104"/>
    </row>
    <row r="3709" spans="3:48" x14ac:dyDescent="0.35">
      <c r="C3709" s="176"/>
      <c r="D3709" s="176"/>
      <c r="E3709" s="176"/>
      <c r="F3709" s="176"/>
      <c r="G3709" s="175"/>
      <c r="H3709" s="175"/>
      <c r="I3709" s="175"/>
      <c r="J3709" s="175"/>
      <c r="L3709" s="175"/>
      <c r="T3709" s="176"/>
      <c r="U3709" s="176"/>
      <c r="V3709" s="176"/>
      <c r="W3709" s="176"/>
      <c r="X3709" s="175"/>
      <c r="Y3709" s="175"/>
      <c r="Z3709" s="175"/>
      <c r="AA3709" s="175"/>
      <c r="AC3709" s="175"/>
      <c r="AL3709" s="106"/>
      <c r="AM3709" s="104"/>
      <c r="AN3709" s="104"/>
      <c r="AO3709" s="104"/>
      <c r="AP3709" s="104"/>
      <c r="AQ3709" s="104"/>
      <c r="AR3709" s="104"/>
      <c r="AS3709" s="104"/>
      <c r="AT3709" s="104"/>
      <c r="AU3709" s="104"/>
      <c r="AV3709" s="104"/>
    </row>
    <row r="3710" spans="3:48" x14ac:dyDescent="0.35">
      <c r="C3710" s="176"/>
      <c r="D3710" s="176"/>
      <c r="E3710" s="176"/>
      <c r="F3710" s="176"/>
      <c r="G3710" s="175"/>
      <c r="H3710" s="175"/>
      <c r="I3710" s="175"/>
      <c r="J3710" s="175"/>
      <c r="L3710" s="175"/>
      <c r="T3710" s="176"/>
      <c r="U3710" s="176"/>
      <c r="V3710" s="176"/>
      <c r="W3710" s="176"/>
      <c r="X3710" s="175"/>
      <c r="Y3710" s="175"/>
      <c r="Z3710" s="175"/>
      <c r="AA3710" s="175"/>
      <c r="AC3710" s="175"/>
      <c r="AL3710" s="106"/>
      <c r="AM3710" s="104"/>
      <c r="AN3710" s="104"/>
      <c r="AO3710" s="104"/>
      <c r="AP3710" s="104"/>
      <c r="AQ3710" s="104"/>
      <c r="AR3710" s="104"/>
      <c r="AS3710" s="104"/>
      <c r="AT3710" s="104"/>
      <c r="AU3710" s="104"/>
      <c r="AV3710" s="104"/>
    </row>
    <row r="3711" spans="3:48" x14ac:dyDescent="0.35">
      <c r="C3711" s="176"/>
      <c r="D3711" s="176"/>
      <c r="E3711" s="176"/>
      <c r="F3711" s="176"/>
      <c r="G3711" s="175"/>
      <c r="H3711" s="175"/>
      <c r="I3711" s="175"/>
      <c r="J3711" s="175"/>
      <c r="L3711" s="175"/>
      <c r="T3711" s="176"/>
      <c r="U3711" s="176"/>
      <c r="V3711" s="176"/>
      <c r="W3711" s="176"/>
      <c r="X3711" s="175"/>
      <c r="Y3711" s="175"/>
      <c r="Z3711" s="175"/>
      <c r="AA3711" s="175"/>
      <c r="AC3711" s="175"/>
      <c r="AL3711" s="106"/>
      <c r="AM3711" s="104"/>
      <c r="AN3711" s="104"/>
      <c r="AO3711" s="104"/>
      <c r="AP3711" s="104"/>
      <c r="AQ3711" s="104"/>
      <c r="AR3711" s="104"/>
      <c r="AS3711" s="104"/>
      <c r="AT3711" s="104"/>
      <c r="AU3711" s="104"/>
      <c r="AV3711" s="104"/>
    </row>
    <row r="3712" spans="3:48" x14ac:dyDescent="0.35">
      <c r="C3712" s="176"/>
      <c r="D3712" s="176"/>
      <c r="E3712" s="176"/>
      <c r="F3712" s="176"/>
      <c r="G3712" s="175"/>
      <c r="H3712" s="175"/>
      <c r="I3712" s="175"/>
      <c r="J3712" s="175"/>
      <c r="L3712" s="175"/>
      <c r="T3712" s="176"/>
      <c r="U3712" s="176"/>
      <c r="V3712" s="176"/>
      <c r="W3712" s="176"/>
      <c r="X3712" s="175"/>
      <c r="Y3712" s="175"/>
      <c r="Z3712" s="175"/>
      <c r="AA3712" s="175"/>
      <c r="AC3712" s="175"/>
      <c r="AL3712" s="106"/>
      <c r="AM3712" s="104"/>
      <c r="AN3712" s="104"/>
      <c r="AO3712" s="104"/>
      <c r="AP3712" s="104"/>
      <c r="AQ3712" s="104"/>
      <c r="AR3712" s="104"/>
      <c r="AS3712" s="104"/>
      <c r="AT3712" s="104"/>
      <c r="AU3712" s="104"/>
      <c r="AV3712" s="104"/>
    </row>
    <row r="3713" spans="3:48" x14ac:dyDescent="0.35">
      <c r="C3713" s="176"/>
      <c r="D3713" s="176"/>
      <c r="E3713" s="176"/>
      <c r="F3713" s="176"/>
      <c r="G3713" s="175"/>
      <c r="H3713" s="175"/>
      <c r="I3713" s="175"/>
      <c r="J3713" s="175"/>
      <c r="L3713" s="175"/>
      <c r="T3713" s="176"/>
      <c r="U3713" s="176"/>
      <c r="V3713" s="176"/>
      <c r="W3713" s="176"/>
      <c r="X3713" s="175"/>
      <c r="Y3713" s="175"/>
      <c r="Z3713" s="175"/>
      <c r="AA3713" s="175"/>
      <c r="AC3713" s="175"/>
      <c r="AL3713" s="106"/>
      <c r="AM3713" s="104"/>
      <c r="AN3713" s="104"/>
      <c r="AO3713" s="104"/>
      <c r="AP3713" s="104"/>
      <c r="AQ3713" s="104"/>
      <c r="AR3713" s="104"/>
      <c r="AS3713" s="104"/>
      <c r="AT3713" s="104"/>
      <c r="AU3713" s="104"/>
      <c r="AV3713" s="104"/>
    </row>
    <row r="3714" spans="3:48" x14ac:dyDescent="0.35">
      <c r="C3714" s="176"/>
      <c r="D3714" s="176"/>
      <c r="E3714" s="176"/>
      <c r="F3714" s="176"/>
      <c r="G3714" s="175"/>
      <c r="H3714" s="175"/>
      <c r="I3714" s="175"/>
      <c r="J3714" s="175"/>
      <c r="L3714" s="175"/>
      <c r="T3714" s="176"/>
      <c r="U3714" s="176"/>
      <c r="V3714" s="176"/>
      <c r="W3714" s="176"/>
      <c r="X3714" s="175"/>
      <c r="Y3714" s="175"/>
      <c r="Z3714" s="175"/>
      <c r="AA3714" s="175"/>
      <c r="AC3714" s="175"/>
      <c r="AL3714" s="106"/>
      <c r="AM3714" s="104"/>
      <c r="AN3714" s="104"/>
      <c r="AO3714" s="104"/>
      <c r="AP3714" s="104"/>
      <c r="AQ3714" s="104"/>
      <c r="AR3714" s="104"/>
      <c r="AS3714" s="104"/>
      <c r="AT3714" s="104"/>
      <c r="AU3714" s="104"/>
      <c r="AV3714" s="104"/>
    </row>
    <row r="3715" spans="3:48" x14ac:dyDescent="0.35">
      <c r="C3715" s="176"/>
      <c r="D3715" s="176"/>
      <c r="E3715" s="176"/>
      <c r="F3715" s="176"/>
      <c r="G3715" s="175"/>
      <c r="H3715" s="175"/>
      <c r="I3715" s="175"/>
      <c r="J3715" s="175"/>
      <c r="L3715" s="175"/>
      <c r="T3715" s="176"/>
      <c r="U3715" s="176"/>
      <c r="V3715" s="176"/>
      <c r="W3715" s="176"/>
      <c r="X3715" s="175"/>
      <c r="Y3715" s="175"/>
      <c r="Z3715" s="175"/>
      <c r="AA3715" s="175"/>
      <c r="AC3715" s="175"/>
      <c r="AL3715" s="106"/>
      <c r="AM3715" s="104"/>
      <c r="AN3715" s="104"/>
      <c r="AO3715" s="104"/>
      <c r="AP3715" s="104"/>
      <c r="AQ3715" s="104"/>
      <c r="AR3715" s="104"/>
      <c r="AS3715" s="104"/>
      <c r="AT3715" s="104"/>
      <c r="AU3715" s="104"/>
      <c r="AV3715" s="104"/>
    </row>
    <row r="3716" spans="3:48" x14ac:dyDescent="0.35">
      <c r="C3716" s="176"/>
      <c r="D3716" s="176"/>
      <c r="E3716" s="176"/>
      <c r="F3716" s="176"/>
      <c r="G3716" s="175"/>
      <c r="H3716" s="175"/>
      <c r="I3716" s="175"/>
      <c r="J3716" s="175"/>
      <c r="L3716" s="175"/>
      <c r="T3716" s="176"/>
      <c r="U3716" s="176"/>
      <c r="V3716" s="176"/>
      <c r="W3716" s="176"/>
      <c r="X3716" s="175"/>
      <c r="Y3716" s="175"/>
      <c r="Z3716" s="175"/>
      <c r="AA3716" s="175"/>
      <c r="AC3716" s="175"/>
      <c r="AL3716" s="106"/>
      <c r="AM3716" s="104"/>
      <c r="AN3716" s="104"/>
      <c r="AO3716" s="104"/>
      <c r="AP3716" s="104"/>
      <c r="AQ3716" s="104"/>
      <c r="AR3716" s="104"/>
      <c r="AS3716" s="104"/>
      <c r="AT3716" s="104"/>
      <c r="AU3716" s="104"/>
      <c r="AV3716" s="104"/>
    </row>
    <row r="3717" spans="3:48" x14ac:dyDescent="0.35">
      <c r="C3717" s="176"/>
      <c r="D3717" s="176"/>
      <c r="E3717" s="176"/>
      <c r="F3717" s="176"/>
      <c r="G3717" s="175"/>
      <c r="H3717" s="175"/>
      <c r="I3717" s="175"/>
      <c r="J3717" s="175"/>
      <c r="L3717" s="175"/>
      <c r="T3717" s="176"/>
      <c r="U3717" s="176"/>
      <c r="V3717" s="176"/>
      <c r="W3717" s="176"/>
      <c r="X3717" s="175"/>
      <c r="Y3717" s="175"/>
      <c r="Z3717" s="175"/>
      <c r="AA3717" s="175"/>
      <c r="AC3717" s="175"/>
      <c r="AL3717" s="106"/>
      <c r="AM3717" s="104"/>
      <c r="AN3717" s="104"/>
      <c r="AO3717" s="104"/>
      <c r="AP3717" s="104"/>
      <c r="AQ3717" s="104"/>
      <c r="AR3717" s="104"/>
      <c r="AS3717" s="104"/>
      <c r="AT3717" s="104"/>
      <c r="AU3717" s="104"/>
      <c r="AV3717" s="104"/>
    </row>
    <row r="3718" spans="3:48" x14ac:dyDescent="0.35">
      <c r="C3718" s="176"/>
      <c r="D3718" s="176"/>
      <c r="E3718" s="176"/>
      <c r="F3718" s="176"/>
      <c r="G3718" s="175"/>
      <c r="H3718" s="175"/>
      <c r="I3718" s="175"/>
      <c r="J3718" s="175"/>
      <c r="L3718" s="175"/>
      <c r="T3718" s="176"/>
      <c r="U3718" s="176"/>
      <c r="V3718" s="176"/>
      <c r="W3718" s="176"/>
      <c r="X3718" s="175"/>
      <c r="Y3718" s="175"/>
      <c r="Z3718" s="175"/>
      <c r="AA3718" s="175"/>
      <c r="AC3718" s="175"/>
      <c r="AL3718" s="106"/>
      <c r="AM3718" s="104"/>
      <c r="AN3718" s="104"/>
      <c r="AO3718" s="104"/>
      <c r="AP3718" s="104"/>
      <c r="AQ3718" s="104"/>
      <c r="AR3718" s="104"/>
      <c r="AS3718" s="104"/>
      <c r="AT3718" s="104"/>
      <c r="AU3718" s="104"/>
      <c r="AV3718" s="104"/>
    </row>
    <row r="3719" spans="3:48" x14ac:dyDescent="0.35">
      <c r="C3719" s="176"/>
      <c r="D3719" s="176"/>
      <c r="E3719" s="176"/>
      <c r="F3719" s="176"/>
      <c r="G3719" s="175"/>
      <c r="H3719" s="175"/>
      <c r="I3719" s="175"/>
      <c r="J3719" s="175"/>
      <c r="L3719" s="175"/>
      <c r="T3719" s="176"/>
      <c r="U3719" s="176"/>
      <c r="V3719" s="176"/>
      <c r="W3719" s="176"/>
      <c r="X3719" s="175"/>
      <c r="Y3719" s="175"/>
      <c r="Z3719" s="175"/>
      <c r="AA3719" s="175"/>
      <c r="AC3719" s="175"/>
      <c r="AL3719" s="106"/>
      <c r="AM3719" s="104"/>
      <c r="AN3719" s="104"/>
      <c r="AO3719" s="104"/>
      <c r="AP3719" s="104"/>
      <c r="AQ3719" s="104"/>
      <c r="AR3719" s="104"/>
      <c r="AS3719" s="104"/>
      <c r="AT3719" s="104"/>
      <c r="AU3719" s="104"/>
      <c r="AV3719" s="104"/>
    </row>
    <row r="3720" spans="3:48" x14ac:dyDescent="0.35">
      <c r="C3720" s="176"/>
      <c r="D3720" s="176"/>
      <c r="E3720" s="176"/>
      <c r="F3720" s="176"/>
      <c r="G3720" s="175"/>
      <c r="H3720" s="175"/>
      <c r="I3720" s="175"/>
      <c r="J3720" s="175"/>
      <c r="L3720" s="175"/>
      <c r="T3720" s="176"/>
      <c r="U3720" s="176"/>
      <c r="V3720" s="176"/>
      <c r="W3720" s="176"/>
      <c r="X3720" s="175"/>
      <c r="Y3720" s="175"/>
      <c r="Z3720" s="175"/>
      <c r="AA3720" s="175"/>
      <c r="AC3720" s="175"/>
      <c r="AL3720" s="106"/>
      <c r="AM3720" s="104"/>
      <c r="AN3720" s="104"/>
      <c r="AO3720" s="104"/>
      <c r="AP3720" s="104"/>
      <c r="AQ3720" s="104"/>
      <c r="AR3720" s="104"/>
      <c r="AS3720" s="104"/>
      <c r="AT3720" s="104"/>
      <c r="AU3720" s="104"/>
      <c r="AV3720" s="104"/>
    </row>
    <row r="3721" spans="3:48" x14ac:dyDescent="0.35">
      <c r="C3721" s="176"/>
      <c r="D3721" s="176"/>
      <c r="E3721" s="176"/>
      <c r="F3721" s="176"/>
      <c r="G3721" s="175"/>
      <c r="H3721" s="175"/>
      <c r="I3721" s="175"/>
      <c r="J3721" s="175"/>
      <c r="L3721" s="175"/>
      <c r="T3721" s="176"/>
      <c r="U3721" s="176"/>
      <c r="V3721" s="176"/>
      <c r="W3721" s="176"/>
      <c r="X3721" s="175"/>
      <c r="Y3721" s="175"/>
      <c r="Z3721" s="175"/>
      <c r="AA3721" s="175"/>
      <c r="AC3721" s="175"/>
      <c r="AL3721" s="106"/>
      <c r="AM3721" s="104"/>
      <c r="AN3721" s="104"/>
      <c r="AO3721" s="104"/>
      <c r="AP3721" s="104"/>
      <c r="AQ3721" s="104"/>
      <c r="AR3721" s="104"/>
      <c r="AS3721" s="104"/>
      <c r="AT3721" s="104"/>
      <c r="AU3721" s="104"/>
      <c r="AV3721" s="104"/>
    </row>
    <row r="3722" spans="3:48" x14ac:dyDescent="0.35">
      <c r="C3722" s="176"/>
      <c r="D3722" s="176"/>
      <c r="E3722" s="176"/>
      <c r="F3722" s="176"/>
      <c r="G3722" s="175"/>
      <c r="H3722" s="175"/>
      <c r="I3722" s="175"/>
      <c r="J3722" s="175"/>
      <c r="L3722" s="175"/>
      <c r="T3722" s="176"/>
      <c r="U3722" s="176"/>
      <c r="V3722" s="176"/>
      <c r="W3722" s="176"/>
      <c r="X3722" s="175"/>
      <c r="Y3722" s="175"/>
      <c r="Z3722" s="175"/>
      <c r="AA3722" s="175"/>
      <c r="AC3722" s="175"/>
      <c r="AL3722" s="106"/>
      <c r="AM3722" s="104"/>
      <c r="AN3722" s="104"/>
      <c r="AO3722" s="104"/>
      <c r="AP3722" s="104"/>
      <c r="AQ3722" s="104"/>
      <c r="AR3722" s="104"/>
      <c r="AS3722" s="104"/>
      <c r="AT3722" s="104"/>
      <c r="AU3722" s="104"/>
      <c r="AV3722" s="104"/>
    </row>
    <row r="3723" spans="3:48" x14ac:dyDescent="0.35">
      <c r="C3723" s="176"/>
      <c r="D3723" s="176"/>
      <c r="E3723" s="176"/>
      <c r="F3723" s="176"/>
      <c r="G3723" s="175"/>
      <c r="H3723" s="175"/>
      <c r="I3723" s="175"/>
      <c r="J3723" s="175"/>
      <c r="L3723" s="175"/>
      <c r="T3723" s="176"/>
      <c r="U3723" s="176"/>
      <c r="V3723" s="176"/>
      <c r="W3723" s="176"/>
      <c r="X3723" s="175"/>
      <c r="Y3723" s="175"/>
      <c r="Z3723" s="175"/>
      <c r="AA3723" s="175"/>
      <c r="AC3723" s="175"/>
      <c r="AL3723" s="106"/>
      <c r="AM3723" s="104"/>
      <c r="AN3723" s="104"/>
      <c r="AO3723" s="104"/>
      <c r="AP3723" s="104"/>
      <c r="AQ3723" s="104"/>
      <c r="AR3723" s="104"/>
      <c r="AS3723" s="104"/>
      <c r="AT3723" s="104"/>
      <c r="AU3723" s="104"/>
      <c r="AV3723" s="104"/>
    </row>
    <row r="3724" spans="3:48" x14ac:dyDescent="0.35">
      <c r="C3724" s="176"/>
      <c r="D3724" s="176"/>
      <c r="E3724" s="176"/>
      <c r="F3724" s="176"/>
      <c r="G3724" s="175"/>
      <c r="H3724" s="175"/>
      <c r="I3724" s="175"/>
      <c r="J3724" s="175"/>
      <c r="L3724" s="175"/>
      <c r="T3724" s="176"/>
      <c r="U3724" s="176"/>
      <c r="V3724" s="176"/>
      <c r="W3724" s="176"/>
      <c r="X3724" s="175"/>
      <c r="Y3724" s="175"/>
      <c r="Z3724" s="175"/>
      <c r="AA3724" s="175"/>
      <c r="AC3724" s="175"/>
      <c r="AL3724" s="106"/>
      <c r="AM3724" s="104"/>
      <c r="AN3724" s="104"/>
      <c r="AO3724" s="104"/>
      <c r="AP3724" s="104"/>
      <c r="AQ3724" s="104"/>
      <c r="AR3724" s="104"/>
      <c r="AS3724" s="104"/>
      <c r="AT3724" s="104"/>
      <c r="AU3724" s="104"/>
      <c r="AV3724" s="104"/>
    </row>
    <row r="3725" spans="3:48" x14ac:dyDescent="0.35">
      <c r="C3725" s="176"/>
      <c r="D3725" s="176"/>
      <c r="E3725" s="176"/>
      <c r="F3725" s="176"/>
      <c r="G3725" s="175"/>
      <c r="H3725" s="175"/>
      <c r="I3725" s="175"/>
      <c r="J3725" s="175"/>
      <c r="L3725" s="175"/>
      <c r="T3725" s="176"/>
      <c r="U3725" s="176"/>
      <c r="V3725" s="176"/>
      <c r="W3725" s="176"/>
      <c r="X3725" s="175"/>
      <c r="Y3725" s="175"/>
      <c r="Z3725" s="175"/>
      <c r="AA3725" s="175"/>
      <c r="AC3725" s="175"/>
      <c r="AL3725" s="106"/>
      <c r="AM3725" s="104"/>
      <c r="AN3725" s="104"/>
      <c r="AO3725" s="104"/>
      <c r="AP3725" s="104"/>
      <c r="AQ3725" s="104"/>
      <c r="AR3725" s="104"/>
      <c r="AS3725" s="104"/>
      <c r="AT3725" s="104"/>
      <c r="AU3725" s="104"/>
      <c r="AV3725" s="104"/>
    </row>
    <row r="3726" spans="3:48" x14ac:dyDescent="0.35">
      <c r="C3726" s="176"/>
      <c r="D3726" s="176"/>
      <c r="E3726" s="176"/>
      <c r="F3726" s="176"/>
      <c r="G3726" s="175"/>
      <c r="H3726" s="175"/>
      <c r="I3726" s="175"/>
      <c r="J3726" s="175"/>
      <c r="L3726" s="175"/>
      <c r="T3726" s="176"/>
      <c r="U3726" s="176"/>
      <c r="V3726" s="176"/>
      <c r="W3726" s="176"/>
      <c r="X3726" s="175"/>
      <c r="Y3726" s="175"/>
      <c r="Z3726" s="175"/>
      <c r="AA3726" s="175"/>
      <c r="AC3726" s="175"/>
      <c r="AL3726" s="106"/>
      <c r="AM3726" s="104"/>
      <c r="AN3726" s="104"/>
      <c r="AO3726" s="104"/>
      <c r="AP3726" s="104"/>
      <c r="AQ3726" s="104"/>
      <c r="AR3726" s="104"/>
      <c r="AS3726" s="104"/>
      <c r="AT3726" s="104"/>
      <c r="AU3726" s="104"/>
      <c r="AV3726" s="104"/>
    </row>
    <row r="3727" spans="3:48" x14ac:dyDescent="0.35">
      <c r="C3727" s="176"/>
      <c r="D3727" s="176"/>
      <c r="E3727" s="176"/>
      <c r="F3727" s="176"/>
      <c r="G3727" s="175"/>
      <c r="H3727" s="175"/>
      <c r="I3727" s="175"/>
      <c r="J3727" s="175"/>
      <c r="L3727" s="175"/>
      <c r="T3727" s="176"/>
      <c r="U3727" s="176"/>
      <c r="V3727" s="176"/>
      <c r="W3727" s="176"/>
      <c r="X3727" s="175"/>
      <c r="Y3727" s="175"/>
      <c r="Z3727" s="175"/>
      <c r="AA3727" s="175"/>
      <c r="AC3727" s="175"/>
      <c r="AL3727" s="106"/>
      <c r="AM3727" s="104"/>
      <c r="AN3727" s="104"/>
      <c r="AO3727" s="104"/>
      <c r="AP3727" s="104"/>
      <c r="AQ3727" s="104"/>
      <c r="AR3727" s="104"/>
      <c r="AS3727" s="104"/>
      <c r="AT3727" s="104"/>
      <c r="AU3727" s="104"/>
      <c r="AV3727" s="104"/>
    </row>
    <row r="3728" spans="3:48" x14ac:dyDescent="0.35">
      <c r="C3728" s="176"/>
      <c r="D3728" s="176"/>
      <c r="E3728" s="176"/>
      <c r="F3728" s="176"/>
      <c r="G3728" s="175"/>
      <c r="H3728" s="175"/>
      <c r="I3728" s="175"/>
      <c r="J3728" s="175"/>
      <c r="L3728" s="175"/>
      <c r="T3728" s="176"/>
      <c r="U3728" s="176"/>
      <c r="V3728" s="176"/>
      <c r="W3728" s="176"/>
      <c r="X3728" s="175"/>
      <c r="Y3728" s="175"/>
      <c r="Z3728" s="175"/>
      <c r="AA3728" s="175"/>
      <c r="AC3728" s="175"/>
      <c r="AL3728" s="106"/>
      <c r="AM3728" s="104"/>
      <c r="AN3728" s="104"/>
      <c r="AO3728" s="104"/>
      <c r="AP3728" s="104"/>
      <c r="AQ3728" s="104"/>
      <c r="AR3728" s="104"/>
      <c r="AS3728" s="104"/>
      <c r="AT3728" s="104"/>
      <c r="AU3728" s="104"/>
      <c r="AV3728" s="104"/>
    </row>
    <row r="3729" spans="3:48" x14ac:dyDescent="0.35">
      <c r="C3729" s="176"/>
      <c r="D3729" s="176"/>
      <c r="E3729" s="176"/>
      <c r="F3729" s="176"/>
      <c r="G3729" s="175"/>
      <c r="H3729" s="175"/>
      <c r="I3729" s="175"/>
      <c r="J3729" s="175"/>
      <c r="L3729" s="175"/>
      <c r="T3729" s="176"/>
      <c r="U3729" s="176"/>
      <c r="V3729" s="176"/>
      <c r="W3729" s="176"/>
      <c r="X3729" s="175"/>
      <c r="Y3729" s="175"/>
      <c r="Z3729" s="175"/>
      <c r="AA3729" s="175"/>
      <c r="AC3729" s="175"/>
      <c r="AL3729" s="106"/>
      <c r="AM3729" s="104"/>
      <c r="AN3729" s="104"/>
      <c r="AO3729" s="104"/>
      <c r="AP3729" s="104"/>
      <c r="AQ3729" s="104"/>
      <c r="AR3729" s="104"/>
      <c r="AS3729" s="104"/>
      <c r="AT3729" s="104"/>
      <c r="AU3729" s="104"/>
      <c r="AV3729" s="104"/>
    </row>
    <row r="3730" spans="3:48" x14ac:dyDescent="0.35">
      <c r="C3730" s="176"/>
      <c r="D3730" s="176"/>
      <c r="E3730" s="176"/>
      <c r="F3730" s="176"/>
      <c r="G3730" s="175"/>
      <c r="H3730" s="175"/>
      <c r="I3730" s="175"/>
      <c r="J3730" s="175"/>
      <c r="L3730" s="175"/>
      <c r="T3730" s="176"/>
      <c r="U3730" s="176"/>
      <c r="V3730" s="176"/>
      <c r="W3730" s="176"/>
      <c r="X3730" s="175"/>
      <c r="Y3730" s="175"/>
      <c r="Z3730" s="175"/>
      <c r="AA3730" s="175"/>
      <c r="AC3730" s="175"/>
      <c r="AL3730" s="106"/>
      <c r="AM3730" s="104"/>
      <c r="AN3730" s="104"/>
      <c r="AO3730" s="104"/>
      <c r="AP3730" s="104"/>
      <c r="AQ3730" s="104"/>
      <c r="AR3730" s="104"/>
      <c r="AS3730" s="104"/>
      <c r="AT3730" s="104"/>
      <c r="AU3730" s="104"/>
      <c r="AV3730" s="104"/>
    </row>
    <row r="3731" spans="3:48" x14ac:dyDescent="0.35">
      <c r="C3731" s="176"/>
      <c r="D3731" s="176"/>
      <c r="E3731" s="176"/>
      <c r="F3731" s="176"/>
      <c r="G3731" s="175"/>
      <c r="H3731" s="175"/>
      <c r="I3731" s="175"/>
      <c r="J3731" s="175"/>
      <c r="L3731" s="175"/>
      <c r="T3731" s="176"/>
      <c r="U3731" s="176"/>
      <c r="V3731" s="176"/>
      <c r="W3731" s="176"/>
      <c r="X3731" s="175"/>
      <c r="Y3731" s="175"/>
      <c r="Z3731" s="175"/>
      <c r="AA3731" s="175"/>
      <c r="AC3731" s="175"/>
      <c r="AL3731" s="106"/>
      <c r="AM3731" s="104"/>
      <c r="AN3731" s="104"/>
      <c r="AO3731" s="104"/>
      <c r="AP3731" s="104"/>
      <c r="AQ3731" s="104"/>
      <c r="AR3731" s="104"/>
      <c r="AS3731" s="104"/>
      <c r="AT3731" s="104"/>
      <c r="AU3731" s="104"/>
      <c r="AV3731" s="104"/>
    </row>
    <row r="3732" spans="3:48" x14ac:dyDescent="0.35">
      <c r="C3732" s="176"/>
      <c r="D3732" s="176"/>
      <c r="E3732" s="176"/>
      <c r="F3732" s="176"/>
      <c r="G3732" s="175"/>
      <c r="H3732" s="175"/>
      <c r="I3732" s="175"/>
      <c r="J3732" s="175"/>
      <c r="L3732" s="175"/>
      <c r="T3732" s="176"/>
      <c r="U3732" s="176"/>
      <c r="V3732" s="176"/>
      <c r="W3732" s="176"/>
      <c r="X3732" s="175"/>
      <c r="Y3732" s="175"/>
      <c r="Z3732" s="175"/>
      <c r="AA3732" s="175"/>
      <c r="AC3732" s="175"/>
      <c r="AL3732" s="106"/>
      <c r="AM3732" s="104"/>
      <c r="AN3732" s="104"/>
      <c r="AO3732" s="104"/>
      <c r="AP3732" s="104"/>
      <c r="AQ3732" s="104"/>
      <c r="AR3732" s="104"/>
      <c r="AS3732" s="104"/>
      <c r="AT3732" s="104"/>
      <c r="AU3732" s="104"/>
      <c r="AV3732" s="104"/>
    </row>
    <row r="3733" spans="3:48" x14ac:dyDescent="0.35">
      <c r="C3733" s="176"/>
      <c r="D3733" s="176"/>
      <c r="E3733" s="176"/>
      <c r="F3733" s="176"/>
      <c r="G3733" s="175"/>
      <c r="H3733" s="175"/>
      <c r="I3733" s="175"/>
      <c r="J3733" s="175"/>
      <c r="L3733" s="175"/>
      <c r="T3733" s="176"/>
      <c r="U3733" s="176"/>
      <c r="V3733" s="176"/>
      <c r="W3733" s="176"/>
      <c r="X3733" s="175"/>
      <c r="Y3733" s="175"/>
      <c r="Z3733" s="175"/>
      <c r="AA3733" s="175"/>
      <c r="AC3733" s="175"/>
      <c r="AL3733" s="106"/>
      <c r="AM3733" s="104"/>
      <c r="AN3733" s="104"/>
      <c r="AO3733" s="104"/>
      <c r="AP3733" s="104"/>
      <c r="AQ3733" s="104"/>
      <c r="AR3733" s="104"/>
      <c r="AS3733" s="104"/>
      <c r="AT3733" s="104"/>
      <c r="AU3733" s="104"/>
      <c r="AV3733" s="104"/>
    </row>
    <row r="3734" spans="3:48" x14ac:dyDescent="0.35">
      <c r="C3734" s="176"/>
      <c r="D3734" s="176"/>
      <c r="E3734" s="176"/>
      <c r="F3734" s="176"/>
      <c r="G3734" s="175"/>
      <c r="H3734" s="175"/>
      <c r="I3734" s="175"/>
      <c r="J3734" s="175"/>
      <c r="L3734" s="175"/>
      <c r="T3734" s="176"/>
      <c r="U3734" s="176"/>
      <c r="V3734" s="176"/>
      <c r="W3734" s="176"/>
      <c r="X3734" s="175"/>
      <c r="Y3734" s="175"/>
      <c r="Z3734" s="175"/>
      <c r="AA3734" s="175"/>
      <c r="AC3734" s="175"/>
      <c r="AL3734" s="106"/>
      <c r="AM3734" s="104"/>
      <c r="AN3734" s="104"/>
      <c r="AO3734" s="104"/>
      <c r="AP3734" s="104"/>
      <c r="AQ3734" s="104"/>
      <c r="AR3734" s="104"/>
      <c r="AS3734" s="104"/>
      <c r="AT3734" s="104"/>
      <c r="AU3734" s="104"/>
      <c r="AV3734" s="104"/>
    </row>
    <row r="3735" spans="3:48" x14ac:dyDescent="0.35">
      <c r="C3735" s="176"/>
      <c r="D3735" s="176"/>
      <c r="E3735" s="176"/>
      <c r="F3735" s="176"/>
      <c r="G3735" s="175"/>
      <c r="H3735" s="175"/>
      <c r="I3735" s="175"/>
      <c r="J3735" s="175"/>
      <c r="L3735" s="175"/>
      <c r="T3735" s="176"/>
      <c r="U3735" s="176"/>
      <c r="V3735" s="176"/>
      <c r="W3735" s="176"/>
      <c r="X3735" s="175"/>
      <c r="Y3735" s="175"/>
      <c r="Z3735" s="175"/>
      <c r="AA3735" s="175"/>
      <c r="AC3735" s="175"/>
      <c r="AL3735" s="106"/>
      <c r="AM3735" s="104"/>
      <c r="AN3735" s="104"/>
      <c r="AO3735" s="104"/>
      <c r="AP3735" s="104"/>
      <c r="AQ3735" s="104"/>
      <c r="AR3735" s="104"/>
      <c r="AS3735" s="104"/>
      <c r="AT3735" s="104"/>
      <c r="AU3735" s="104"/>
      <c r="AV3735" s="104"/>
    </row>
    <row r="3736" spans="3:48" x14ac:dyDescent="0.35">
      <c r="C3736" s="176"/>
      <c r="D3736" s="176"/>
      <c r="E3736" s="176"/>
      <c r="F3736" s="176"/>
      <c r="G3736" s="175"/>
      <c r="H3736" s="175"/>
      <c r="I3736" s="175"/>
      <c r="J3736" s="175"/>
      <c r="L3736" s="175"/>
      <c r="T3736" s="176"/>
      <c r="U3736" s="176"/>
      <c r="V3736" s="176"/>
      <c r="W3736" s="176"/>
      <c r="X3736" s="175"/>
      <c r="Y3736" s="175"/>
      <c r="Z3736" s="175"/>
      <c r="AA3736" s="175"/>
      <c r="AC3736" s="175"/>
      <c r="AL3736" s="106"/>
      <c r="AM3736" s="104"/>
      <c r="AN3736" s="104"/>
      <c r="AO3736" s="104"/>
      <c r="AP3736" s="104"/>
      <c r="AQ3736" s="104"/>
      <c r="AR3736" s="104"/>
      <c r="AS3736" s="104"/>
      <c r="AT3736" s="104"/>
      <c r="AU3736" s="104"/>
      <c r="AV3736" s="104"/>
    </row>
    <row r="3737" spans="3:48" x14ac:dyDescent="0.35">
      <c r="C3737" s="176"/>
      <c r="D3737" s="176"/>
      <c r="E3737" s="176"/>
      <c r="F3737" s="176"/>
      <c r="G3737" s="175"/>
      <c r="H3737" s="175"/>
      <c r="I3737" s="175"/>
      <c r="J3737" s="175"/>
      <c r="L3737" s="175"/>
      <c r="T3737" s="176"/>
      <c r="U3737" s="176"/>
      <c r="V3737" s="176"/>
      <c r="W3737" s="176"/>
      <c r="X3737" s="175"/>
      <c r="Y3737" s="175"/>
      <c r="Z3737" s="175"/>
      <c r="AA3737" s="175"/>
      <c r="AC3737" s="175"/>
      <c r="AL3737" s="106"/>
      <c r="AM3737" s="104"/>
      <c r="AN3737" s="104"/>
      <c r="AO3737" s="104"/>
      <c r="AP3737" s="104"/>
      <c r="AQ3737" s="104"/>
      <c r="AR3737" s="104"/>
      <c r="AS3737" s="104"/>
      <c r="AT3737" s="104"/>
      <c r="AU3737" s="104"/>
      <c r="AV3737" s="104"/>
    </row>
    <row r="3738" spans="3:48" x14ac:dyDescent="0.35">
      <c r="C3738" s="176"/>
      <c r="D3738" s="176"/>
      <c r="E3738" s="176"/>
      <c r="F3738" s="176"/>
      <c r="G3738" s="175"/>
      <c r="H3738" s="175"/>
      <c r="I3738" s="175"/>
      <c r="J3738" s="175"/>
      <c r="L3738" s="175"/>
      <c r="T3738" s="176"/>
      <c r="U3738" s="176"/>
      <c r="V3738" s="176"/>
      <c r="W3738" s="176"/>
      <c r="X3738" s="175"/>
      <c r="Y3738" s="175"/>
      <c r="Z3738" s="175"/>
      <c r="AA3738" s="175"/>
      <c r="AC3738" s="175"/>
      <c r="AL3738" s="106"/>
      <c r="AM3738" s="104"/>
      <c r="AN3738" s="104"/>
      <c r="AO3738" s="104"/>
      <c r="AP3738" s="104"/>
      <c r="AQ3738" s="104"/>
      <c r="AR3738" s="104"/>
      <c r="AS3738" s="104"/>
      <c r="AT3738" s="104"/>
      <c r="AU3738" s="104"/>
      <c r="AV3738" s="104"/>
    </row>
    <row r="3739" spans="3:48" x14ac:dyDescent="0.35">
      <c r="C3739" s="176"/>
      <c r="D3739" s="176"/>
      <c r="E3739" s="176"/>
      <c r="F3739" s="176"/>
      <c r="G3739" s="175"/>
      <c r="H3739" s="175"/>
      <c r="I3739" s="175"/>
      <c r="J3739" s="175"/>
      <c r="L3739" s="175"/>
      <c r="T3739" s="176"/>
      <c r="U3739" s="176"/>
      <c r="V3739" s="176"/>
      <c r="W3739" s="176"/>
      <c r="X3739" s="175"/>
      <c r="Y3739" s="175"/>
      <c r="Z3739" s="175"/>
      <c r="AA3739" s="175"/>
      <c r="AC3739" s="175"/>
      <c r="AL3739" s="106"/>
      <c r="AM3739" s="104"/>
      <c r="AN3739" s="104"/>
      <c r="AO3739" s="104"/>
      <c r="AP3739" s="104"/>
      <c r="AQ3739" s="104"/>
      <c r="AR3739" s="104"/>
      <c r="AS3739" s="104"/>
      <c r="AT3739" s="104"/>
      <c r="AU3739" s="104"/>
      <c r="AV3739" s="104"/>
    </row>
    <row r="3740" spans="3:48" x14ac:dyDescent="0.35">
      <c r="C3740" s="176"/>
      <c r="D3740" s="176"/>
      <c r="E3740" s="176"/>
      <c r="F3740" s="176"/>
      <c r="G3740" s="175"/>
      <c r="H3740" s="175"/>
      <c r="I3740" s="175"/>
      <c r="J3740" s="175"/>
      <c r="L3740" s="175"/>
      <c r="T3740" s="176"/>
      <c r="U3740" s="176"/>
      <c r="V3740" s="176"/>
      <c r="W3740" s="176"/>
      <c r="X3740" s="175"/>
      <c r="Y3740" s="175"/>
      <c r="Z3740" s="175"/>
      <c r="AA3740" s="175"/>
      <c r="AC3740" s="175"/>
      <c r="AL3740" s="106"/>
      <c r="AM3740" s="104"/>
      <c r="AN3740" s="104"/>
      <c r="AO3740" s="104"/>
      <c r="AP3740" s="104"/>
      <c r="AQ3740" s="104"/>
      <c r="AR3740" s="104"/>
      <c r="AS3740" s="104"/>
      <c r="AT3740" s="104"/>
      <c r="AU3740" s="104"/>
      <c r="AV3740" s="104"/>
    </row>
    <row r="3741" spans="3:48" x14ac:dyDescent="0.35">
      <c r="C3741" s="176"/>
      <c r="D3741" s="176"/>
      <c r="E3741" s="176"/>
      <c r="F3741" s="176"/>
      <c r="G3741" s="175"/>
      <c r="H3741" s="175"/>
      <c r="I3741" s="175"/>
      <c r="J3741" s="175"/>
      <c r="L3741" s="175"/>
      <c r="T3741" s="176"/>
      <c r="U3741" s="176"/>
      <c r="V3741" s="176"/>
      <c r="W3741" s="176"/>
      <c r="X3741" s="175"/>
      <c r="Y3741" s="175"/>
      <c r="Z3741" s="175"/>
      <c r="AA3741" s="175"/>
      <c r="AC3741" s="175"/>
      <c r="AL3741" s="106"/>
      <c r="AM3741" s="104"/>
      <c r="AN3741" s="104"/>
      <c r="AO3741" s="104"/>
      <c r="AP3741" s="104"/>
      <c r="AQ3741" s="104"/>
      <c r="AR3741" s="104"/>
      <c r="AS3741" s="104"/>
      <c r="AT3741" s="104"/>
      <c r="AU3741" s="104"/>
      <c r="AV3741" s="104"/>
    </row>
    <row r="3742" spans="3:48" x14ac:dyDescent="0.35">
      <c r="C3742" s="176"/>
      <c r="D3742" s="176"/>
      <c r="E3742" s="176"/>
      <c r="F3742" s="176"/>
      <c r="G3742" s="175"/>
      <c r="H3742" s="175"/>
      <c r="I3742" s="175"/>
      <c r="J3742" s="175"/>
      <c r="L3742" s="175"/>
      <c r="T3742" s="176"/>
      <c r="U3742" s="176"/>
      <c r="V3742" s="176"/>
      <c r="W3742" s="176"/>
      <c r="X3742" s="175"/>
      <c r="Y3742" s="175"/>
      <c r="Z3742" s="175"/>
      <c r="AA3742" s="175"/>
      <c r="AC3742" s="175"/>
      <c r="AL3742" s="106"/>
      <c r="AM3742" s="104"/>
      <c r="AN3742" s="104"/>
      <c r="AO3742" s="104"/>
      <c r="AP3742" s="104"/>
      <c r="AQ3742" s="104"/>
      <c r="AR3742" s="104"/>
      <c r="AS3742" s="104"/>
      <c r="AT3742" s="104"/>
      <c r="AU3742" s="104"/>
      <c r="AV3742" s="104"/>
    </row>
    <row r="3743" spans="3:48" x14ac:dyDescent="0.35">
      <c r="C3743" s="176"/>
      <c r="D3743" s="176"/>
      <c r="E3743" s="176"/>
      <c r="F3743" s="176"/>
      <c r="G3743" s="175"/>
      <c r="H3743" s="175"/>
      <c r="I3743" s="175"/>
      <c r="J3743" s="175"/>
      <c r="L3743" s="175"/>
      <c r="T3743" s="176"/>
      <c r="U3743" s="176"/>
      <c r="V3743" s="176"/>
      <c r="W3743" s="176"/>
      <c r="X3743" s="175"/>
      <c r="Y3743" s="175"/>
      <c r="Z3743" s="175"/>
      <c r="AA3743" s="175"/>
      <c r="AC3743" s="175"/>
      <c r="AL3743" s="106"/>
      <c r="AM3743" s="104"/>
      <c r="AN3743" s="104"/>
      <c r="AO3743" s="104"/>
      <c r="AP3743" s="104"/>
      <c r="AQ3743" s="104"/>
      <c r="AR3743" s="104"/>
      <c r="AS3743" s="104"/>
      <c r="AT3743" s="104"/>
      <c r="AU3743" s="104"/>
      <c r="AV3743" s="104"/>
    </row>
    <row r="3744" spans="3:48" x14ac:dyDescent="0.35">
      <c r="C3744" s="176"/>
      <c r="D3744" s="176"/>
      <c r="E3744" s="176"/>
      <c r="F3744" s="176"/>
      <c r="G3744" s="175"/>
      <c r="H3744" s="175"/>
      <c r="I3744" s="175"/>
      <c r="J3744" s="175"/>
      <c r="L3744" s="175"/>
      <c r="T3744" s="176"/>
      <c r="U3744" s="176"/>
      <c r="V3744" s="176"/>
      <c r="W3744" s="176"/>
      <c r="X3744" s="175"/>
      <c r="Y3744" s="175"/>
      <c r="Z3744" s="175"/>
      <c r="AA3744" s="175"/>
      <c r="AC3744" s="175"/>
      <c r="AL3744" s="106"/>
      <c r="AM3744" s="104"/>
      <c r="AN3744" s="104"/>
      <c r="AO3744" s="104"/>
      <c r="AP3744" s="104"/>
      <c r="AQ3744" s="104"/>
      <c r="AR3744" s="104"/>
      <c r="AS3744" s="104"/>
      <c r="AT3744" s="104"/>
      <c r="AU3744" s="104"/>
      <c r="AV3744" s="104"/>
    </row>
    <row r="3745" spans="3:48" x14ac:dyDescent="0.35">
      <c r="C3745" s="176"/>
      <c r="D3745" s="176"/>
      <c r="E3745" s="176"/>
      <c r="F3745" s="176"/>
      <c r="G3745" s="175"/>
      <c r="H3745" s="175"/>
      <c r="I3745" s="175"/>
      <c r="J3745" s="175"/>
      <c r="L3745" s="175"/>
      <c r="T3745" s="176"/>
      <c r="U3745" s="176"/>
      <c r="V3745" s="176"/>
      <c r="W3745" s="176"/>
      <c r="X3745" s="175"/>
      <c r="Y3745" s="175"/>
      <c r="Z3745" s="175"/>
      <c r="AA3745" s="175"/>
      <c r="AC3745" s="175"/>
      <c r="AL3745" s="106"/>
      <c r="AM3745" s="104"/>
      <c r="AN3745" s="104"/>
      <c r="AO3745" s="104"/>
      <c r="AP3745" s="104"/>
      <c r="AQ3745" s="104"/>
      <c r="AR3745" s="104"/>
      <c r="AS3745" s="104"/>
      <c r="AT3745" s="104"/>
      <c r="AU3745" s="104"/>
      <c r="AV3745" s="104"/>
    </row>
    <row r="3746" spans="3:48" x14ac:dyDescent="0.35">
      <c r="C3746" s="176"/>
      <c r="D3746" s="176"/>
      <c r="E3746" s="176"/>
      <c r="F3746" s="176"/>
      <c r="G3746" s="175"/>
      <c r="H3746" s="175"/>
      <c r="I3746" s="175"/>
      <c r="J3746" s="175"/>
      <c r="L3746" s="175"/>
      <c r="T3746" s="176"/>
      <c r="U3746" s="176"/>
      <c r="V3746" s="176"/>
      <c r="W3746" s="176"/>
      <c r="X3746" s="175"/>
      <c r="Y3746" s="175"/>
      <c r="Z3746" s="175"/>
      <c r="AA3746" s="175"/>
      <c r="AC3746" s="175"/>
      <c r="AL3746" s="106"/>
      <c r="AM3746" s="104"/>
      <c r="AN3746" s="104"/>
      <c r="AO3746" s="104"/>
      <c r="AP3746" s="104"/>
      <c r="AQ3746" s="104"/>
      <c r="AR3746" s="104"/>
      <c r="AS3746" s="104"/>
      <c r="AT3746" s="104"/>
      <c r="AU3746" s="104"/>
      <c r="AV3746" s="104"/>
    </row>
    <row r="3747" spans="3:48" x14ac:dyDescent="0.35">
      <c r="C3747" s="176"/>
      <c r="D3747" s="176"/>
      <c r="E3747" s="176"/>
      <c r="F3747" s="176"/>
      <c r="G3747" s="175"/>
      <c r="H3747" s="175"/>
      <c r="I3747" s="175"/>
      <c r="J3747" s="175"/>
      <c r="L3747" s="175"/>
      <c r="T3747" s="176"/>
      <c r="U3747" s="176"/>
      <c r="V3747" s="176"/>
      <c r="W3747" s="176"/>
      <c r="X3747" s="175"/>
      <c r="Y3747" s="175"/>
      <c r="Z3747" s="175"/>
      <c r="AA3747" s="175"/>
      <c r="AC3747" s="175"/>
      <c r="AL3747" s="106"/>
      <c r="AM3747" s="104"/>
      <c r="AN3747" s="104"/>
      <c r="AO3747" s="104"/>
      <c r="AP3747" s="104"/>
      <c r="AQ3747" s="104"/>
      <c r="AR3747" s="104"/>
      <c r="AS3747" s="104"/>
      <c r="AT3747" s="104"/>
      <c r="AU3747" s="104"/>
      <c r="AV3747" s="104"/>
    </row>
    <row r="3748" spans="3:48" x14ac:dyDescent="0.35">
      <c r="C3748" s="176"/>
      <c r="D3748" s="176"/>
      <c r="E3748" s="176"/>
      <c r="F3748" s="176"/>
      <c r="G3748" s="175"/>
      <c r="H3748" s="175"/>
      <c r="I3748" s="175"/>
      <c r="J3748" s="175"/>
      <c r="L3748" s="175"/>
      <c r="T3748" s="176"/>
      <c r="U3748" s="176"/>
      <c r="V3748" s="176"/>
      <c r="W3748" s="176"/>
      <c r="X3748" s="175"/>
      <c r="Y3748" s="175"/>
      <c r="Z3748" s="175"/>
      <c r="AA3748" s="175"/>
      <c r="AC3748" s="175"/>
      <c r="AL3748" s="106"/>
      <c r="AM3748" s="104"/>
      <c r="AN3748" s="104"/>
      <c r="AO3748" s="104"/>
      <c r="AP3748" s="104"/>
      <c r="AQ3748" s="104"/>
      <c r="AR3748" s="104"/>
      <c r="AS3748" s="104"/>
      <c r="AT3748" s="104"/>
      <c r="AU3748" s="104"/>
      <c r="AV3748" s="104"/>
    </row>
    <row r="3749" spans="3:48" x14ac:dyDescent="0.35">
      <c r="C3749" s="176"/>
      <c r="D3749" s="176"/>
      <c r="E3749" s="176"/>
      <c r="F3749" s="176"/>
      <c r="G3749" s="175"/>
      <c r="H3749" s="175"/>
      <c r="I3749" s="175"/>
      <c r="J3749" s="175"/>
      <c r="L3749" s="175"/>
      <c r="T3749" s="176"/>
      <c r="U3749" s="176"/>
      <c r="V3749" s="176"/>
      <c r="W3749" s="176"/>
      <c r="X3749" s="175"/>
      <c r="Y3749" s="175"/>
      <c r="Z3749" s="175"/>
      <c r="AA3749" s="175"/>
      <c r="AC3749" s="175"/>
      <c r="AL3749" s="106"/>
      <c r="AM3749" s="104"/>
      <c r="AN3749" s="104"/>
      <c r="AO3749" s="104"/>
      <c r="AP3749" s="104"/>
      <c r="AQ3749" s="104"/>
      <c r="AR3749" s="104"/>
      <c r="AS3749" s="104"/>
      <c r="AT3749" s="104"/>
      <c r="AU3749" s="104"/>
      <c r="AV3749" s="104"/>
    </row>
    <row r="3750" spans="3:48" x14ac:dyDescent="0.35">
      <c r="C3750" s="176"/>
      <c r="D3750" s="176"/>
      <c r="E3750" s="176"/>
      <c r="F3750" s="176"/>
      <c r="G3750" s="175"/>
      <c r="H3750" s="175"/>
      <c r="I3750" s="175"/>
      <c r="J3750" s="175"/>
      <c r="L3750" s="175"/>
      <c r="T3750" s="176"/>
      <c r="U3750" s="176"/>
      <c r="V3750" s="176"/>
      <c r="W3750" s="176"/>
      <c r="X3750" s="175"/>
      <c r="Y3750" s="175"/>
      <c r="Z3750" s="175"/>
      <c r="AA3750" s="175"/>
      <c r="AC3750" s="175"/>
      <c r="AL3750" s="106"/>
      <c r="AM3750" s="104"/>
      <c r="AN3750" s="104"/>
      <c r="AO3750" s="104"/>
      <c r="AP3750" s="104"/>
      <c r="AQ3750" s="104"/>
      <c r="AR3750" s="104"/>
      <c r="AS3750" s="104"/>
      <c r="AT3750" s="104"/>
      <c r="AU3750" s="104"/>
      <c r="AV3750" s="104"/>
    </row>
    <row r="3751" spans="3:48" x14ac:dyDescent="0.35">
      <c r="C3751" s="176"/>
      <c r="D3751" s="176"/>
      <c r="E3751" s="176"/>
      <c r="F3751" s="176"/>
      <c r="G3751" s="175"/>
      <c r="H3751" s="175"/>
      <c r="I3751" s="175"/>
      <c r="J3751" s="175"/>
      <c r="L3751" s="175"/>
      <c r="T3751" s="176"/>
      <c r="U3751" s="176"/>
      <c r="V3751" s="176"/>
      <c r="W3751" s="176"/>
      <c r="X3751" s="175"/>
      <c r="Y3751" s="175"/>
      <c r="Z3751" s="175"/>
      <c r="AA3751" s="175"/>
      <c r="AC3751" s="175"/>
      <c r="AL3751" s="106"/>
      <c r="AM3751" s="104"/>
      <c r="AN3751" s="104"/>
      <c r="AO3751" s="104"/>
      <c r="AP3751" s="104"/>
      <c r="AQ3751" s="104"/>
      <c r="AR3751" s="104"/>
      <c r="AS3751" s="104"/>
      <c r="AT3751" s="104"/>
      <c r="AU3751" s="104"/>
      <c r="AV3751" s="104"/>
    </row>
    <row r="3752" spans="3:48" x14ac:dyDescent="0.35">
      <c r="C3752" s="176"/>
      <c r="D3752" s="176"/>
      <c r="E3752" s="176"/>
      <c r="F3752" s="176"/>
      <c r="G3752" s="175"/>
      <c r="H3752" s="175"/>
      <c r="I3752" s="175"/>
      <c r="J3752" s="175"/>
      <c r="L3752" s="175"/>
      <c r="T3752" s="176"/>
      <c r="U3752" s="176"/>
      <c r="V3752" s="176"/>
      <c r="W3752" s="176"/>
      <c r="X3752" s="175"/>
      <c r="Y3752" s="175"/>
      <c r="Z3752" s="175"/>
      <c r="AA3752" s="175"/>
      <c r="AC3752" s="175"/>
      <c r="AL3752" s="106"/>
      <c r="AM3752" s="104"/>
      <c r="AN3752" s="104"/>
      <c r="AO3752" s="104"/>
      <c r="AP3752" s="104"/>
      <c r="AQ3752" s="104"/>
      <c r="AR3752" s="104"/>
      <c r="AS3752" s="104"/>
      <c r="AT3752" s="104"/>
      <c r="AU3752" s="104"/>
      <c r="AV3752" s="104"/>
    </row>
    <row r="3753" spans="3:48" x14ac:dyDescent="0.35">
      <c r="C3753" s="176"/>
      <c r="D3753" s="176"/>
      <c r="E3753" s="176"/>
      <c r="F3753" s="176"/>
      <c r="G3753" s="175"/>
      <c r="H3753" s="175"/>
      <c r="I3753" s="175"/>
      <c r="J3753" s="175"/>
      <c r="L3753" s="175"/>
      <c r="T3753" s="176"/>
      <c r="U3753" s="176"/>
      <c r="V3753" s="176"/>
      <c r="W3753" s="176"/>
      <c r="X3753" s="175"/>
      <c r="Y3753" s="175"/>
      <c r="Z3753" s="175"/>
      <c r="AA3753" s="175"/>
      <c r="AC3753" s="175"/>
      <c r="AL3753" s="106"/>
      <c r="AM3753" s="104"/>
      <c r="AN3753" s="104"/>
      <c r="AO3753" s="104"/>
      <c r="AP3753" s="104"/>
      <c r="AQ3753" s="104"/>
      <c r="AR3753" s="104"/>
      <c r="AS3753" s="104"/>
      <c r="AT3753" s="104"/>
      <c r="AU3753" s="104"/>
      <c r="AV3753" s="104"/>
    </row>
    <row r="3754" spans="3:48" x14ac:dyDescent="0.35">
      <c r="C3754" s="176"/>
      <c r="D3754" s="176"/>
      <c r="E3754" s="176"/>
      <c r="F3754" s="176"/>
      <c r="G3754" s="175"/>
      <c r="H3754" s="175"/>
      <c r="I3754" s="175"/>
      <c r="J3754" s="175"/>
      <c r="L3754" s="175"/>
      <c r="T3754" s="176"/>
      <c r="U3754" s="176"/>
      <c r="V3754" s="176"/>
      <c r="W3754" s="176"/>
      <c r="X3754" s="175"/>
      <c r="Y3754" s="175"/>
      <c r="Z3754" s="175"/>
      <c r="AA3754" s="175"/>
      <c r="AC3754" s="175"/>
      <c r="AL3754" s="106"/>
      <c r="AM3754" s="104"/>
      <c r="AN3754" s="104"/>
      <c r="AO3754" s="104"/>
      <c r="AP3754" s="104"/>
      <c r="AQ3754" s="104"/>
      <c r="AR3754" s="104"/>
      <c r="AS3754" s="104"/>
      <c r="AT3754" s="104"/>
      <c r="AU3754" s="104"/>
      <c r="AV3754" s="104"/>
    </row>
    <row r="3755" spans="3:48" x14ac:dyDescent="0.35">
      <c r="C3755" s="176"/>
      <c r="D3755" s="176"/>
      <c r="E3755" s="176"/>
      <c r="F3755" s="176"/>
      <c r="G3755" s="175"/>
      <c r="H3755" s="175"/>
      <c r="I3755" s="175"/>
      <c r="J3755" s="175"/>
      <c r="L3755" s="175"/>
      <c r="T3755" s="176"/>
      <c r="U3755" s="176"/>
      <c r="V3755" s="176"/>
      <c r="W3755" s="176"/>
      <c r="X3755" s="175"/>
      <c r="Y3755" s="175"/>
      <c r="Z3755" s="175"/>
      <c r="AA3755" s="175"/>
      <c r="AC3755" s="175"/>
      <c r="AL3755" s="106"/>
      <c r="AM3755" s="104"/>
      <c r="AN3755" s="104"/>
      <c r="AO3755" s="104"/>
      <c r="AP3755" s="104"/>
      <c r="AQ3755" s="104"/>
      <c r="AR3755" s="104"/>
      <c r="AS3755" s="104"/>
      <c r="AT3755" s="104"/>
      <c r="AU3755" s="104"/>
      <c r="AV3755" s="104"/>
    </row>
    <row r="3756" spans="3:48" x14ac:dyDescent="0.35">
      <c r="C3756" s="176"/>
      <c r="D3756" s="176"/>
      <c r="E3756" s="176"/>
      <c r="F3756" s="176"/>
      <c r="G3756" s="175"/>
      <c r="H3756" s="175"/>
      <c r="I3756" s="175"/>
      <c r="J3756" s="175"/>
      <c r="L3756" s="175"/>
      <c r="T3756" s="176"/>
      <c r="U3756" s="176"/>
      <c r="V3756" s="176"/>
      <c r="W3756" s="176"/>
      <c r="X3756" s="175"/>
      <c r="Y3756" s="175"/>
      <c r="Z3756" s="175"/>
      <c r="AA3756" s="175"/>
      <c r="AC3756" s="175"/>
      <c r="AL3756" s="106"/>
      <c r="AM3756" s="104"/>
      <c r="AN3756" s="104"/>
      <c r="AO3756" s="104"/>
      <c r="AP3756" s="104"/>
      <c r="AQ3756" s="104"/>
      <c r="AR3756" s="104"/>
      <c r="AS3756" s="104"/>
      <c r="AT3756" s="104"/>
      <c r="AU3756" s="104"/>
      <c r="AV3756" s="104"/>
    </row>
    <row r="3757" spans="3:48" x14ac:dyDescent="0.35">
      <c r="C3757" s="176"/>
      <c r="D3757" s="176"/>
      <c r="E3757" s="176"/>
      <c r="F3757" s="176"/>
      <c r="G3757" s="175"/>
      <c r="H3757" s="175"/>
      <c r="I3757" s="175"/>
      <c r="J3757" s="175"/>
      <c r="L3757" s="175"/>
      <c r="T3757" s="176"/>
      <c r="U3757" s="176"/>
      <c r="V3757" s="176"/>
      <c r="W3757" s="176"/>
      <c r="X3757" s="175"/>
      <c r="Y3757" s="175"/>
      <c r="Z3757" s="175"/>
      <c r="AA3757" s="175"/>
      <c r="AC3757" s="175"/>
      <c r="AL3757" s="106"/>
      <c r="AM3757" s="104"/>
      <c r="AN3757" s="104"/>
      <c r="AO3757" s="104"/>
      <c r="AP3757" s="104"/>
      <c r="AQ3757" s="104"/>
      <c r="AR3757" s="104"/>
      <c r="AS3757" s="104"/>
      <c r="AT3757" s="104"/>
      <c r="AU3757" s="104"/>
      <c r="AV3757" s="104"/>
    </row>
    <row r="3758" spans="3:48" x14ac:dyDescent="0.35">
      <c r="C3758" s="176"/>
      <c r="D3758" s="176"/>
      <c r="E3758" s="176"/>
      <c r="F3758" s="176"/>
      <c r="G3758" s="175"/>
      <c r="H3758" s="175"/>
      <c r="I3758" s="175"/>
      <c r="J3758" s="175"/>
      <c r="L3758" s="175"/>
      <c r="T3758" s="176"/>
      <c r="U3758" s="176"/>
      <c r="V3758" s="176"/>
      <c r="W3758" s="176"/>
      <c r="X3758" s="175"/>
      <c r="Y3758" s="175"/>
      <c r="Z3758" s="175"/>
      <c r="AA3758" s="175"/>
      <c r="AC3758" s="175"/>
      <c r="AL3758" s="106"/>
      <c r="AM3758" s="104"/>
      <c r="AN3758" s="104"/>
      <c r="AO3758" s="104"/>
      <c r="AP3758" s="104"/>
      <c r="AQ3758" s="104"/>
      <c r="AR3758" s="104"/>
      <c r="AS3758" s="104"/>
      <c r="AT3758" s="104"/>
      <c r="AU3758" s="104"/>
      <c r="AV3758" s="104"/>
    </row>
    <row r="3759" spans="3:48" x14ac:dyDescent="0.35">
      <c r="C3759" s="176"/>
      <c r="D3759" s="176"/>
      <c r="E3759" s="176"/>
      <c r="F3759" s="176"/>
      <c r="G3759" s="175"/>
      <c r="H3759" s="175"/>
      <c r="I3759" s="175"/>
      <c r="J3759" s="175"/>
      <c r="L3759" s="175"/>
      <c r="T3759" s="176"/>
      <c r="U3759" s="176"/>
      <c r="V3759" s="176"/>
      <c r="W3759" s="176"/>
      <c r="X3759" s="175"/>
      <c r="Y3759" s="175"/>
      <c r="Z3759" s="175"/>
      <c r="AA3759" s="175"/>
      <c r="AC3759" s="175"/>
      <c r="AL3759" s="106"/>
      <c r="AM3759" s="104"/>
      <c r="AN3759" s="104"/>
      <c r="AO3759" s="104"/>
      <c r="AP3759" s="104"/>
      <c r="AQ3759" s="104"/>
      <c r="AR3759" s="104"/>
      <c r="AS3759" s="104"/>
      <c r="AT3759" s="104"/>
      <c r="AU3759" s="104"/>
      <c r="AV3759" s="104"/>
    </row>
    <row r="3760" spans="3:48" x14ac:dyDescent="0.35">
      <c r="C3760" s="176"/>
      <c r="D3760" s="176"/>
      <c r="E3760" s="176"/>
      <c r="F3760" s="176"/>
      <c r="G3760" s="175"/>
      <c r="H3760" s="175"/>
      <c r="I3760" s="175"/>
      <c r="J3760" s="175"/>
      <c r="L3760" s="175"/>
      <c r="T3760" s="176"/>
      <c r="U3760" s="176"/>
      <c r="V3760" s="176"/>
      <c r="W3760" s="176"/>
      <c r="X3760" s="175"/>
      <c r="Y3760" s="175"/>
      <c r="Z3760" s="175"/>
      <c r="AA3760" s="175"/>
      <c r="AC3760" s="175"/>
      <c r="AL3760" s="106"/>
      <c r="AM3760" s="104"/>
      <c r="AN3760" s="104"/>
      <c r="AO3760" s="104"/>
      <c r="AP3760" s="104"/>
      <c r="AQ3760" s="104"/>
      <c r="AR3760" s="104"/>
      <c r="AS3760" s="104"/>
      <c r="AT3760" s="104"/>
      <c r="AU3760" s="104"/>
      <c r="AV3760" s="104"/>
    </row>
    <row r="3761" spans="3:48" x14ac:dyDescent="0.35">
      <c r="C3761" s="176"/>
      <c r="D3761" s="176"/>
      <c r="E3761" s="176"/>
      <c r="F3761" s="176"/>
      <c r="G3761" s="175"/>
      <c r="H3761" s="175"/>
      <c r="I3761" s="175"/>
      <c r="J3761" s="175"/>
      <c r="L3761" s="175"/>
      <c r="T3761" s="176"/>
      <c r="U3761" s="176"/>
      <c r="V3761" s="176"/>
      <c r="W3761" s="176"/>
      <c r="X3761" s="175"/>
      <c r="Y3761" s="175"/>
      <c r="Z3761" s="175"/>
      <c r="AA3761" s="175"/>
      <c r="AC3761" s="175"/>
      <c r="AL3761" s="106"/>
      <c r="AM3761" s="104"/>
      <c r="AN3761" s="104"/>
      <c r="AO3761" s="104"/>
      <c r="AP3761" s="104"/>
      <c r="AQ3761" s="104"/>
      <c r="AR3761" s="104"/>
      <c r="AS3761" s="104"/>
      <c r="AT3761" s="104"/>
      <c r="AU3761" s="104"/>
      <c r="AV3761" s="104"/>
    </row>
    <row r="3762" spans="3:48" x14ac:dyDescent="0.35">
      <c r="C3762" s="176"/>
      <c r="D3762" s="176"/>
      <c r="E3762" s="176"/>
      <c r="F3762" s="176"/>
      <c r="G3762" s="175"/>
      <c r="H3762" s="175"/>
      <c r="I3762" s="175"/>
      <c r="J3762" s="175"/>
      <c r="L3762" s="175"/>
      <c r="T3762" s="176"/>
      <c r="U3762" s="176"/>
      <c r="V3762" s="176"/>
      <c r="W3762" s="176"/>
      <c r="X3762" s="175"/>
      <c r="Y3762" s="175"/>
      <c r="Z3762" s="175"/>
      <c r="AA3762" s="175"/>
      <c r="AC3762" s="175"/>
      <c r="AL3762" s="106"/>
      <c r="AM3762" s="104"/>
      <c r="AN3762" s="104"/>
      <c r="AO3762" s="104"/>
      <c r="AP3762" s="104"/>
      <c r="AQ3762" s="104"/>
      <c r="AR3762" s="104"/>
      <c r="AS3762" s="104"/>
      <c r="AT3762" s="104"/>
      <c r="AU3762" s="104"/>
      <c r="AV3762" s="104"/>
    </row>
    <row r="3763" spans="3:48" x14ac:dyDescent="0.35">
      <c r="C3763" s="176"/>
      <c r="D3763" s="176"/>
      <c r="E3763" s="176"/>
      <c r="F3763" s="176"/>
      <c r="G3763" s="175"/>
      <c r="H3763" s="175"/>
      <c r="I3763" s="175"/>
      <c r="J3763" s="175"/>
      <c r="L3763" s="175"/>
      <c r="T3763" s="176"/>
      <c r="U3763" s="176"/>
      <c r="V3763" s="176"/>
      <c r="W3763" s="176"/>
      <c r="X3763" s="175"/>
      <c r="Y3763" s="175"/>
      <c r="Z3763" s="175"/>
      <c r="AA3763" s="175"/>
      <c r="AC3763" s="175"/>
      <c r="AL3763" s="106"/>
      <c r="AM3763" s="104"/>
      <c r="AN3763" s="104"/>
      <c r="AO3763" s="104"/>
      <c r="AP3763" s="104"/>
      <c r="AQ3763" s="104"/>
      <c r="AR3763" s="104"/>
      <c r="AS3763" s="104"/>
      <c r="AT3763" s="104"/>
      <c r="AU3763" s="104"/>
      <c r="AV3763" s="104"/>
    </row>
    <row r="3764" spans="3:48" x14ac:dyDescent="0.35">
      <c r="C3764" s="176"/>
      <c r="D3764" s="176"/>
      <c r="E3764" s="176"/>
      <c r="F3764" s="176"/>
      <c r="G3764" s="175"/>
      <c r="H3764" s="175"/>
      <c r="I3764" s="175"/>
      <c r="J3764" s="175"/>
      <c r="L3764" s="175"/>
      <c r="T3764" s="176"/>
      <c r="U3764" s="176"/>
      <c r="V3764" s="176"/>
      <c r="W3764" s="176"/>
      <c r="X3764" s="175"/>
      <c r="Y3764" s="175"/>
      <c r="Z3764" s="175"/>
      <c r="AA3764" s="175"/>
      <c r="AC3764" s="175"/>
      <c r="AL3764" s="106"/>
      <c r="AM3764" s="104"/>
      <c r="AN3764" s="104"/>
      <c r="AO3764" s="104"/>
      <c r="AP3764" s="104"/>
      <c r="AQ3764" s="104"/>
      <c r="AR3764" s="104"/>
      <c r="AS3764" s="104"/>
      <c r="AT3764" s="104"/>
      <c r="AU3764" s="104"/>
      <c r="AV3764" s="104"/>
    </row>
    <row r="3765" spans="3:48" x14ac:dyDescent="0.35">
      <c r="C3765" s="176"/>
      <c r="D3765" s="176"/>
      <c r="E3765" s="176"/>
      <c r="F3765" s="176"/>
      <c r="G3765" s="175"/>
      <c r="H3765" s="175"/>
      <c r="I3765" s="175"/>
      <c r="J3765" s="175"/>
      <c r="L3765" s="175"/>
      <c r="T3765" s="176"/>
      <c r="U3765" s="176"/>
      <c r="V3765" s="176"/>
      <c r="W3765" s="176"/>
      <c r="X3765" s="175"/>
      <c r="Y3765" s="175"/>
      <c r="Z3765" s="175"/>
      <c r="AA3765" s="175"/>
      <c r="AC3765" s="175"/>
      <c r="AL3765" s="106"/>
      <c r="AM3765" s="104"/>
      <c r="AN3765" s="104"/>
      <c r="AO3765" s="104"/>
      <c r="AP3765" s="104"/>
      <c r="AQ3765" s="104"/>
      <c r="AR3765" s="104"/>
      <c r="AS3765" s="104"/>
      <c r="AT3765" s="104"/>
      <c r="AU3765" s="104"/>
      <c r="AV3765" s="104"/>
    </row>
    <row r="3766" spans="3:48" x14ac:dyDescent="0.35">
      <c r="C3766" s="176"/>
      <c r="D3766" s="176"/>
      <c r="E3766" s="176"/>
      <c r="F3766" s="176"/>
      <c r="G3766" s="175"/>
      <c r="H3766" s="175"/>
      <c r="I3766" s="175"/>
      <c r="J3766" s="175"/>
      <c r="L3766" s="175"/>
      <c r="T3766" s="176"/>
      <c r="U3766" s="176"/>
      <c r="V3766" s="176"/>
      <c r="W3766" s="176"/>
      <c r="X3766" s="175"/>
      <c r="Y3766" s="175"/>
      <c r="Z3766" s="175"/>
      <c r="AA3766" s="175"/>
      <c r="AC3766" s="175"/>
      <c r="AL3766" s="106"/>
      <c r="AM3766" s="104"/>
      <c r="AN3766" s="104"/>
      <c r="AO3766" s="104"/>
      <c r="AP3766" s="104"/>
      <c r="AQ3766" s="104"/>
      <c r="AR3766" s="104"/>
      <c r="AS3766" s="104"/>
      <c r="AT3766" s="104"/>
      <c r="AU3766" s="104"/>
      <c r="AV3766" s="104"/>
    </row>
    <row r="3767" spans="3:48" x14ac:dyDescent="0.35">
      <c r="C3767" s="176"/>
      <c r="D3767" s="176"/>
      <c r="E3767" s="176"/>
      <c r="F3767" s="176"/>
      <c r="G3767" s="175"/>
      <c r="H3767" s="175"/>
      <c r="I3767" s="175"/>
      <c r="J3767" s="175"/>
      <c r="L3767" s="175"/>
      <c r="T3767" s="176"/>
      <c r="U3767" s="176"/>
      <c r="V3767" s="176"/>
      <c r="W3767" s="176"/>
      <c r="X3767" s="175"/>
      <c r="Y3767" s="175"/>
      <c r="Z3767" s="175"/>
      <c r="AA3767" s="175"/>
      <c r="AC3767" s="175"/>
      <c r="AL3767" s="106"/>
      <c r="AM3767" s="104"/>
      <c r="AN3767" s="104"/>
      <c r="AO3767" s="104"/>
      <c r="AP3767" s="104"/>
      <c r="AQ3767" s="104"/>
      <c r="AR3767" s="104"/>
      <c r="AS3767" s="104"/>
      <c r="AT3767" s="104"/>
      <c r="AU3767" s="104"/>
      <c r="AV3767" s="104"/>
    </row>
    <row r="3768" spans="3:48" x14ac:dyDescent="0.35">
      <c r="C3768" s="176"/>
      <c r="D3768" s="176"/>
      <c r="E3768" s="176"/>
      <c r="F3768" s="176"/>
      <c r="G3768" s="175"/>
      <c r="H3768" s="175"/>
      <c r="I3768" s="175"/>
      <c r="J3768" s="175"/>
      <c r="L3768" s="175"/>
      <c r="T3768" s="176"/>
      <c r="U3768" s="176"/>
      <c r="V3768" s="176"/>
      <c r="W3768" s="176"/>
      <c r="X3768" s="175"/>
      <c r="Y3768" s="175"/>
      <c r="Z3768" s="175"/>
      <c r="AA3768" s="175"/>
      <c r="AC3768" s="175"/>
      <c r="AL3768" s="106"/>
      <c r="AM3768" s="104"/>
      <c r="AN3768" s="104"/>
      <c r="AO3768" s="104"/>
      <c r="AP3768" s="104"/>
      <c r="AQ3768" s="104"/>
      <c r="AR3768" s="104"/>
      <c r="AS3768" s="104"/>
      <c r="AT3768" s="104"/>
      <c r="AU3768" s="104"/>
      <c r="AV3768" s="104"/>
    </row>
    <row r="3769" spans="3:48" x14ac:dyDescent="0.35">
      <c r="C3769" s="176"/>
      <c r="D3769" s="176"/>
      <c r="E3769" s="176"/>
      <c r="F3769" s="176"/>
      <c r="G3769" s="175"/>
      <c r="H3769" s="175"/>
      <c r="I3769" s="175"/>
      <c r="J3769" s="175"/>
      <c r="L3769" s="175"/>
      <c r="T3769" s="176"/>
      <c r="U3769" s="176"/>
      <c r="V3769" s="176"/>
      <c r="W3769" s="176"/>
      <c r="X3769" s="175"/>
      <c r="Y3769" s="175"/>
      <c r="Z3769" s="175"/>
      <c r="AA3769" s="175"/>
      <c r="AC3769" s="175"/>
      <c r="AL3769" s="106"/>
      <c r="AM3769" s="104"/>
      <c r="AN3769" s="104"/>
      <c r="AO3769" s="104"/>
      <c r="AP3769" s="104"/>
      <c r="AQ3769" s="104"/>
      <c r="AR3769" s="104"/>
      <c r="AS3769" s="104"/>
      <c r="AT3769" s="104"/>
      <c r="AU3769" s="104"/>
      <c r="AV3769" s="104"/>
    </row>
    <row r="3770" spans="3:48" x14ac:dyDescent="0.35">
      <c r="C3770" s="176"/>
      <c r="D3770" s="176"/>
      <c r="E3770" s="176"/>
      <c r="F3770" s="176"/>
      <c r="G3770" s="175"/>
      <c r="H3770" s="175"/>
      <c r="I3770" s="175"/>
      <c r="J3770" s="175"/>
      <c r="L3770" s="175"/>
      <c r="T3770" s="176"/>
      <c r="U3770" s="176"/>
      <c r="V3770" s="176"/>
      <c r="W3770" s="176"/>
      <c r="X3770" s="175"/>
      <c r="Y3770" s="175"/>
      <c r="Z3770" s="175"/>
      <c r="AA3770" s="175"/>
      <c r="AC3770" s="175"/>
      <c r="AL3770" s="106"/>
      <c r="AM3770" s="104"/>
      <c r="AN3770" s="104"/>
      <c r="AO3770" s="104"/>
      <c r="AP3770" s="104"/>
      <c r="AQ3770" s="104"/>
      <c r="AR3770" s="104"/>
      <c r="AS3770" s="104"/>
      <c r="AT3770" s="104"/>
      <c r="AU3770" s="104"/>
      <c r="AV3770" s="104"/>
    </row>
    <row r="3771" spans="3:48" x14ac:dyDescent="0.35">
      <c r="C3771" s="176"/>
      <c r="D3771" s="176"/>
      <c r="E3771" s="176"/>
      <c r="F3771" s="176"/>
      <c r="G3771" s="175"/>
      <c r="H3771" s="175"/>
      <c r="I3771" s="175"/>
      <c r="J3771" s="175"/>
      <c r="L3771" s="175"/>
      <c r="T3771" s="176"/>
      <c r="U3771" s="176"/>
      <c r="V3771" s="176"/>
      <c r="W3771" s="176"/>
      <c r="X3771" s="175"/>
      <c r="Y3771" s="175"/>
      <c r="Z3771" s="175"/>
      <c r="AA3771" s="175"/>
      <c r="AC3771" s="175"/>
      <c r="AL3771" s="106"/>
      <c r="AM3771" s="104"/>
      <c r="AN3771" s="104"/>
      <c r="AO3771" s="104"/>
      <c r="AP3771" s="104"/>
      <c r="AQ3771" s="104"/>
      <c r="AR3771" s="104"/>
      <c r="AS3771" s="104"/>
      <c r="AT3771" s="104"/>
      <c r="AU3771" s="104"/>
      <c r="AV3771" s="104"/>
    </row>
    <row r="3772" spans="3:48" x14ac:dyDescent="0.35">
      <c r="C3772" s="176"/>
      <c r="D3772" s="176"/>
      <c r="E3772" s="176"/>
      <c r="F3772" s="176"/>
      <c r="G3772" s="175"/>
      <c r="H3772" s="175"/>
      <c r="I3772" s="175"/>
      <c r="J3772" s="175"/>
      <c r="L3772" s="175"/>
      <c r="T3772" s="176"/>
      <c r="U3772" s="176"/>
      <c r="V3772" s="176"/>
      <c r="W3772" s="176"/>
      <c r="X3772" s="175"/>
      <c r="Y3772" s="175"/>
      <c r="Z3772" s="175"/>
      <c r="AA3772" s="175"/>
      <c r="AC3772" s="175"/>
      <c r="AL3772" s="106"/>
      <c r="AM3772" s="104"/>
      <c r="AN3772" s="104"/>
      <c r="AO3772" s="104"/>
      <c r="AP3772" s="104"/>
      <c r="AQ3772" s="104"/>
      <c r="AR3772" s="104"/>
      <c r="AS3772" s="104"/>
      <c r="AT3772" s="104"/>
      <c r="AU3772" s="104"/>
      <c r="AV3772" s="104"/>
    </row>
    <row r="3773" spans="3:48" x14ac:dyDescent="0.35">
      <c r="C3773" s="176"/>
      <c r="D3773" s="176"/>
      <c r="E3773" s="176"/>
      <c r="F3773" s="176"/>
      <c r="G3773" s="175"/>
      <c r="H3773" s="175"/>
      <c r="I3773" s="175"/>
      <c r="J3773" s="175"/>
      <c r="L3773" s="175"/>
      <c r="T3773" s="176"/>
      <c r="U3773" s="176"/>
      <c r="V3773" s="176"/>
      <c r="W3773" s="176"/>
      <c r="X3773" s="175"/>
      <c r="Y3773" s="175"/>
      <c r="Z3773" s="175"/>
      <c r="AA3773" s="175"/>
      <c r="AC3773" s="175"/>
      <c r="AL3773" s="106"/>
      <c r="AM3773" s="104"/>
      <c r="AN3773" s="104"/>
      <c r="AO3773" s="104"/>
      <c r="AP3773" s="104"/>
      <c r="AQ3773" s="104"/>
      <c r="AR3773" s="104"/>
      <c r="AS3773" s="104"/>
      <c r="AT3773" s="104"/>
      <c r="AU3773" s="104"/>
      <c r="AV3773" s="104"/>
    </row>
    <row r="3774" spans="3:48" x14ac:dyDescent="0.35">
      <c r="C3774" s="176"/>
      <c r="D3774" s="176"/>
      <c r="E3774" s="176"/>
      <c r="F3774" s="176"/>
      <c r="G3774" s="175"/>
      <c r="H3774" s="175"/>
      <c r="I3774" s="175"/>
      <c r="J3774" s="175"/>
      <c r="L3774" s="175"/>
      <c r="T3774" s="176"/>
      <c r="U3774" s="176"/>
      <c r="V3774" s="176"/>
      <c r="W3774" s="176"/>
      <c r="X3774" s="175"/>
      <c r="Y3774" s="175"/>
      <c r="Z3774" s="175"/>
      <c r="AA3774" s="175"/>
      <c r="AC3774" s="175"/>
      <c r="AL3774" s="106"/>
      <c r="AM3774" s="104"/>
      <c r="AN3774" s="104"/>
      <c r="AO3774" s="104"/>
      <c r="AP3774" s="104"/>
      <c r="AQ3774" s="104"/>
      <c r="AR3774" s="104"/>
      <c r="AS3774" s="104"/>
      <c r="AT3774" s="104"/>
      <c r="AU3774" s="104"/>
      <c r="AV3774" s="104"/>
    </row>
    <row r="3775" spans="3:48" x14ac:dyDescent="0.35">
      <c r="C3775" s="176"/>
      <c r="D3775" s="176"/>
      <c r="E3775" s="176"/>
      <c r="F3775" s="176"/>
      <c r="G3775" s="175"/>
      <c r="H3775" s="175"/>
      <c r="I3775" s="175"/>
      <c r="J3775" s="175"/>
      <c r="L3775" s="175"/>
      <c r="T3775" s="176"/>
      <c r="U3775" s="176"/>
      <c r="V3775" s="176"/>
      <c r="W3775" s="176"/>
      <c r="X3775" s="175"/>
      <c r="Y3775" s="175"/>
      <c r="Z3775" s="175"/>
      <c r="AA3775" s="175"/>
      <c r="AC3775" s="175"/>
      <c r="AL3775" s="106"/>
      <c r="AM3775" s="104"/>
      <c r="AN3775" s="104"/>
      <c r="AO3775" s="104"/>
      <c r="AP3775" s="104"/>
      <c r="AQ3775" s="104"/>
      <c r="AR3775" s="104"/>
      <c r="AS3775" s="104"/>
      <c r="AT3775" s="104"/>
      <c r="AU3775" s="104"/>
      <c r="AV3775" s="104"/>
    </row>
    <row r="3776" spans="3:48" x14ac:dyDescent="0.35">
      <c r="C3776" s="176"/>
      <c r="D3776" s="176"/>
      <c r="E3776" s="176"/>
      <c r="F3776" s="176"/>
      <c r="G3776" s="175"/>
      <c r="H3776" s="175"/>
      <c r="I3776" s="175"/>
      <c r="J3776" s="175"/>
      <c r="L3776" s="175"/>
      <c r="T3776" s="176"/>
      <c r="U3776" s="176"/>
      <c r="V3776" s="176"/>
      <c r="W3776" s="176"/>
      <c r="X3776" s="175"/>
      <c r="Y3776" s="175"/>
      <c r="Z3776" s="175"/>
      <c r="AA3776" s="175"/>
      <c r="AC3776" s="175"/>
      <c r="AL3776" s="106"/>
      <c r="AM3776" s="104"/>
      <c r="AN3776" s="104"/>
      <c r="AO3776" s="104"/>
      <c r="AP3776" s="104"/>
      <c r="AQ3776" s="104"/>
      <c r="AR3776" s="104"/>
      <c r="AS3776" s="104"/>
      <c r="AT3776" s="104"/>
      <c r="AU3776" s="104"/>
      <c r="AV3776" s="104"/>
    </row>
    <row r="3777" spans="3:48" x14ac:dyDescent="0.35">
      <c r="C3777" s="176"/>
      <c r="D3777" s="176"/>
      <c r="E3777" s="176"/>
      <c r="F3777" s="176"/>
      <c r="G3777" s="175"/>
      <c r="H3777" s="175"/>
      <c r="I3777" s="175"/>
      <c r="J3777" s="175"/>
      <c r="L3777" s="175"/>
      <c r="T3777" s="176"/>
      <c r="U3777" s="176"/>
      <c r="V3777" s="176"/>
      <c r="W3777" s="176"/>
      <c r="X3777" s="175"/>
      <c r="Y3777" s="175"/>
      <c r="Z3777" s="175"/>
      <c r="AA3777" s="175"/>
      <c r="AC3777" s="175"/>
      <c r="AL3777" s="106"/>
      <c r="AM3777" s="104"/>
      <c r="AN3777" s="104"/>
      <c r="AO3777" s="104"/>
      <c r="AP3777" s="104"/>
      <c r="AQ3777" s="104"/>
      <c r="AR3777" s="104"/>
      <c r="AS3777" s="104"/>
      <c r="AT3777" s="104"/>
      <c r="AU3777" s="104"/>
      <c r="AV3777" s="104"/>
    </row>
    <row r="3778" spans="3:48" x14ac:dyDescent="0.35">
      <c r="C3778" s="176"/>
      <c r="D3778" s="176"/>
      <c r="E3778" s="176"/>
      <c r="F3778" s="176"/>
      <c r="G3778" s="175"/>
      <c r="H3778" s="175"/>
      <c r="I3778" s="175"/>
      <c r="J3778" s="175"/>
      <c r="L3778" s="175"/>
      <c r="T3778" s="176"/>
      <c r="U3778" s="176"/>
      <c r="V3778" s="176"/>
      <c r="W3778" s="176"/>
      <c r="X3778" s="175"/>
      <c r="Y3778" s="175"/>
      <c r="Z3778" s="175"/>
      <c r="AA3778" s="175"/>
      <c r="AC3778" s="175"/>
      <c r="AL3778" s="106"/>
      <c r="AM3778" s="104"/>
      <c r="AN3778" s="104"/>
      <c r="AO3778" s="104"/>
      <c r="AP3778" s="104"/>
      <c r="AQ3778" s="104"/>
      <c r="AR3778" s="104"/>
      <c r="AS3778" s="104"/>
      <c r="AT3778" s="104"/>
      <c r="AU3778" s="104"/>
      <c r="AV3778" s="104"/>
    </row>
    <row r="3779" spans="3:48" x14ac:dyDescent="0.35">
      <c r="C3779" s="176"/>
      <c r="D3779" s="176"/>
      <c r="E3779" s="176"/>
      <c r="F3779" s="176"/>
      <c r="G3779" s="175"/>
      <c r="H3779" s="175"/>
      <c r="I3779" s="175"/>
      <c r="J3779" s="175"/>
      <c r="L3779" s="175"/>
      <c r="T3779" s="176"/>
      <c r="U3779" s="176"/>
      <c r="V3779" s="176"/>
      <c r="W3779" s="176"/>
      <c r="X3779" s="175"/>
      <c r="Y3779" s="175"/>
      <c r="Z3779" s="175"/>
      <c r="AA3779" s="175"/>
      <c r="AC3779" s="175"/>
      <c r="AL3779" s="106"/>
      <c r="AM3779" s="104"/>
      <c r="AN3779" s="104"/>
      <c r="AO3779" s="104"/>
      <c r="AP3779" s="104"/>
      <c r="AQ3779" s="104"/>
      <c r="AR3779" s="104"/>
      <c r="AS3779" s="104"/>
      <c r="AT3779" s="104"/>
      <c r="AU3779" s="104"/>
      <c r="AV3779" s="104"/>
    </row>
    <row r="3780" spans="3:48" x14ac:dyDescent="0.35">
      <c r="C3780" s="176"/>
      <c r="D3780" s="176"/>
      <c r="E3780" s="176"/>
      <c r="F3780" s="176"/>
      <c r="G3780" s="175"/>
      <c r="H3780" s="175"/>
      <c r="I3780" s="175"/>
      <c r="J3780" s="175"/>
      <c r="L3780" s="175"/>
      <c r="T3780" s="176"/>
      <c r="U3780" s="176"/>
      <c r="V3780" s="176"/>
      <c r="W3780" s="176"/>
      <c r="X3780" s="175"/>
      <c r="Y3780" s="175"/>
      <c r="Z3780" s="175"/>
      <c r="AA3780" s="175"/>
      <c r="AC3780" s="175"/>
      <c r="AL3780" s="106"/>
      <c r="AM3780" s="104"/>
      <c r="AN3780" s="104"/>
      <c r="AO3780" s="104"/>
      <c r="AP3780" s="104"/>
      <c r="AQ3780" s="104"/>
      <c r="AR3780" s="104"/>
      <c r="AS3780" s="104"/>
      <c r="AT3780" s="104"/>
      <c r="AU3780" s="104"/>
      <c r="AV3780" s="104"/>
    </row>
    <row r="3781" spans="3:48" x14ac:dyDescent="0.35">
      <c r="C3781" s="176"/>
      <c r="D3781" s="176"/>
      <c r="E3781" s="176"/>
      <c r="F3781" s="176"/>
      <c r="G3781" s="175"/>
      <c r="H3781" s="175"/>
      <c r="I3781" s="175"/>
      <c r="J3781" s="175"/>
      <c r="L3781" s="175"/>
      <c r="T3781" s="176"/>
      <c r="U3781" s="176"/>
      <c r="V3781" s="176"/>
      <c r="W3781" s="176"/>
      <c r="X3781" s="175"/>
      <c r="Y3781" s="175"/>
      <c r="Z3781" s="175"/>
      <c r="AA3781" s="175"/>
      <c r="AC3781" s="175"/>
      <c r="AL3781" s="106"/>
      <c r="AM3781" s="104"/>
      <c r="AN3781" s="104"/>
      <c r="AO3781" s="104"/>
      <c r="AP3781" s="104"/>
      <c r="AQ3781" s="104"/>
      <c r="AR3781" s="104"/>
      <c r="AS3781" s="104"/>
      <c r="AT3781" s="104"/>
      <c r="AU3781" s="104"/>
      <c r="AV3781" s="104"/>
    </row>
    <row r="3782" spans="3:48" x14ac:dyDescent="0.35">
      <c r="C3782" s="176"/>
      <c r="D3782" s="176"/>
      <c r="E3782" s="176"/>
      <c r="F3782" s="176"/>
      <c r="G3782" s="175"/>
      <c r="H3782" s="175"/>
      <c r="I3782" s="175"/>
      <c r="J3782" s="175"/>
      <c r="L3782" s="175"/>
      <c r="T3782" s="176"/>
      <c r="U3782" s="176"/>
      <c r="V3782" s="176"/>
      <c r="W3782" s="176"/>
      <c r="X3782" s="175"/>
      <c r="Y3782" s="175"/>
      <c r="Z3782" s="175"/>
      <c r="AA3782" s="175"/>
      <c r="AC3782" s="175"/>
      <c r="AL3782" s="106"/>
      <c r="AM3782" s="104"/>
      <c r="AN3782" s="104"/>
      <c r="AO3782" s="104"/>
      <c r="AP3782" s="104"/>
      <c r="AQ3782" s="104"/>
      <c r="AR3782" s="104"/>
      <c r="AS3782" s="104"/>
      <c r="AT3782" s="104"/>
      <c r="AU3782" s="104"/>
      <c r="AV3782" s="104"/>
    </row>
    <row r="3783" spans="3:48" x14ac:dyDescent="0.35">
      <c r="C3783" s="176"/>
      <c r="D3783" s="176"/>
      <c r="E3783" s="176"/>
      <c r="F3783" s="176"/>
      <c r="G3783" s="175"/>
      <c r="H3783" s="175"/>
      <c r="I3783" s="175"/>
      <c r="J3783" s="175"/>
      <c r="L3783" s="175"/>
      <c r="T3783" s="176"/>
      <c r="U3783" s="176"/>
      <c r="V3783" s="176"/>
      <c r="W3783" s="176"/>
      <c r="X3783" s="175"/>
      <c r="Y3783" s="175"/>
      <c r="Z3783" s="175"/>
      <c r="AA3783" s="175"/>
      <c r="AC3783" s="175"/>
      <c r="AL3783" s="106"/>
      <c r="AM3783" s="104"/>
      <c r="AN3783" s="104"/>
      <c r="AO3783" s="104"/>
      <c r="AP3783" s="104"/>
      <c r="AQ3783" s="104"/>
      <c r="AR3783" s="104"/>
      <c r="AS3783" s="104"/>
      <c r="AT3783" s="104"/>
      <c r="AU3783" s="104"/>
      <c r="AV3783" s="104"/>
    </row>
    <row r="3784" spans="3:48" x14ac:dyDescent="0.35">
      <c r="C3784" s="176"/>
      <c r="D3784" s="176"/>
      <c r="E3784" s="176"/>
      <c r="F3784" s="176"/>
      <c r="G3784" s="175"/>
      <c r="H3784" s="175"/>
      <c r="I3784" s="175"/>
      <c r="J3784" s="175"/>
      <c r="L3784" s="175"/>
      <c r="T3784" s="176"/>
      <c r="U3784" s="176"/>
      <c r="V3784" s="176"/>
      <c r="W3784" s="176"/>
      <c r="X3784" s="175"/>
      <c r="Y3784" s="175"/>
      <c r="Z3784" s="175"/>
      <c r="AA3784" s="175"/>
      <c r="AC3784" s="175"/>
      <c r="AL3784" s="106"/>
      <c r="AM3784" s="104"/>
      <c r="AN3784" s="104"/>
      <c r="AO3784" s="104"/>
      <c r="AP3784" s="104"/>
      <c r="AQ3784" s="104"/>
      <c r="AR3784" s="104"/>
      <c r="AS3784" s="104"/>
      <c r="AT3784" s="104"/>
      <c r="AU3784" s="104"/>
      <c r="AV3784" s="104"/>
    </row>
    <row r="3785" spans="3:48" x14ac:dyDescent="0.35">
      <c r="C3785" s="176"/>
      <c r="D3785" s="176"/>
      <c r="E3785" s="176"/>
      <c r="F3785" s="176"/>
      <c r="G3785" s="175"/>
      <c r="H3785" s="175"/>
      <c r="I3785" s="175"/>
      <c r="J3785" s="175"/>
      <c r="L3785" s="175"/>
      <c r="T3785" s="176"/>
      <c r="U3785" s="176"/>
      <c r="V3785" s="176"/>
      <c r="W3785" s="176"/>
      <c r="X3785" s="175"/>
      <c r="Y3785" s="175"/>
      <c r="Z3785" s="175"/>
      <c r="AA3785" s="175"/>
      <c r="AC3785" s="175"/>
      <c r="AL3785" s="106"/>
      <c r="AM3785" s="104"/>
      <c r="AN3785" s="104"/>
      <c r="AO3785" s="104"/>
      <c r="AP3785" s="104"/>
      <c r="AQ3785" s="104"/>
      <c r="AR3785" s="104"/>
      <c r="AS3785" s="104"/>
      <c r="AT3785" s="104"/>
      <c r="AU3785" s="104"/>
      <c r="AV3785" s="104"/>
    </row>
    <row r="3786" spans="3:48" x14ac:dyDescent="0.35">
      <c r="C3786" s="176"/>
      <c r="D3786" s="176"/>
      <c r="E3786" s="176"/>
      <c r="F3786" s="176"/>
      <c r="G3786" s="175"/>
      <c r="H3786" s="175"/>
      <c r="I3786" s="175"/>
      <c r="J3786" s="175"/>
      <c r="L3786" s="175"/>
      <c r="T3786" s="176"/>
      <c r="U3786" s="176"/>
      <c r="V3786" s="176"/>
      <c r="W3786" s="176"/>
      <c r="X3786" s="175"/>
      <c r="Y3786" s="175"/>
      <c r="Z3786" s="175"/>
      <c r="AA3786" s="175"/>
      <c r="AC3786" s="175"/>
      <c r="AL3786" s="106"/>
      <c r="AM3786" s="104"/>
      <c r="AN3786" s="104"/>
      <c r="AO3786" s="104"/>
      <c r="AP3786" s="104"/>
      <c r="AQ3786" s="104"/>
      <c r="AR3786" s="104"/>
      <c r="AS3786" s="104"/>
      <c r="AT3786" s="104"/>
      <c r="AU3786" s="104"/>
      <c r="AV3786" s="104"/>
    </row>
    <row r="3787" spans="3:48" x14ac:dyDescent="0.35">
      <c r="C3787" s="176"/>
      <c r="D3787" s="176"/>
      <c r="E3787" s="176"/>
      <c r="F3787" s="176"/>
      <c r="G3787" s="175"/>
      <c r="H3787" s="175"/>
      <c r="I3787" s="175"/>
      <c r="J3787" s="175"/>
      <c r="L3787" s="175"/>
      <c r="T3787" s="176"/>
      <c r="U3787" s="176"/>
      <c r="V3787" s="176"/>
      <c r="W3787" s="176"/>
      <c r="X3787" s="175"/>
      <c r="Y3787" s="175"/>
      <c r="Z3787" s="175"/>
      <c r="AA3787" s="175"/>
      <c r="AC3787" s="175"/>
      <c r="AL3787" s="106"/>
      <c r="AM3787" s="104"/>
      <c r="AN3787" s="104"/>
      <c r="AO3787" s="104"/>
      <c r="AP3787" s="104"/>
      <c r="AQ3787" s="104"/>
      <c r="AR3787" s="104"/>
      <c r="AS3787" s="104"/>
      <c r="AT3787" s="104"/>
      <c r="AU3787" s="104"/>
      <c r="AV3787" s="104"/>
    </row>
    <row r="3788" spans="3:48" x14ac:dyDescent="0.35">
      <c r="C3788" s="176"/>
      <c r="D3788" s="176"/>
      <c r="E3788" s="176"/>
      <c r="F3788" s="176"/>
      <c r="G3788" s="175"/>
      <c r="H3788" s="175"/>
      <c r="I3788" s="175"/>
      <c r="J3788" s="175"/>
      <c r="L3788" s="175"/>
      <c r="T3788" s="176"/>
      <c r="U3788" s="176"/>
      <c r="V3788" s="176"/>
      <c r="W3788" s="176"/>
      <c r="X3788" s="175"/>
      <c r="Y3788" s="175"/>
      <c r="Z3788" s="175"/>
      <c r="AA3788" s="175"/>
      <c r="AC3788" s="175"/>
      <c r="AL3788" s="106"/>
      <c r="AM3788" s="104"/>
      <c r="AN3788" s="104"/>
      <c r="AO3788" s="104"/>
      <c r="AP3788" s="104"/>
      <c r="AQ3788" s="104"/>
      <c r="AR3788" s="104"/>
      <c r="AS3788" s="104"/>
      <c r="AT3788" s="104"/>
      <c r="AU3788" s="104"/>
      <c r="AV3788" s="104"/>
    </row>
    <row r="3789" spans="3:48" x14ac:dyDescent="0.35">
      <c r="C3789" s="176"/>
      <c r="D3789" s="176"/>
      <c r="E3789" s="176"/>
      <c r="F3789" s="176"/>
      <c r="G3789" s="175"/>
      <c r="H3789" s="175"/>
      <c r="I3789" s="175"/>
      <c r="J3789" s="175"/>
      <c r="L3789" s="175"/>
      <c r="T3789" s="176"/>
      <c r="U3789" s="176"/>
      <c r="V3789" s="176"/>
      <c r="W3789" s="176"/>
      <c r="X3789" s="175"/>
      <c r="Y3789" s="175"/>
      <c r="Z3789" s="175"/>
      <c r="AA3789" s="175"/>
      <c r="AC3789" s="175"/>
      <c r="AL3789" s="106"/>
      <c r="AM3789" s="104"/>
      <c r="AN3789" s="104"/>
      <c r="AO3789" s="104"/>
      <c r="AP3789" s="104"/>
      <c r="AQ3789" s="104"/>
      <c r="AR3789" s="104"/>
      <c r="AS3789" s="104"/>
      <c r="AT3789" s="104"/>
      <c r="AU3789" s="104"/>
      <c r="AV3789" s="104"/>
    </row>
    <row r="3790" spans="3:48" x14ac:dyDescent="0.35">
      <c r="C3790" s="176"/>
      <c r="D3790" s="176"/>
      <c r="E3790" s="176"/>
      <c r="F3790" s="176"/>
      <c r="G3790" s="175"/>
      <c r="H3790" s="175"/>
      <c r="I3790" s="175"/>
      <c r="J3790" s="175"/>
      <c r="L3790" s="175"/>
      <c r="T3790" s="176"/>
      <c r="U3790" s="176"/>
      <c r="V3790" s="176"/>
      <c r="W3790" s="176"/>
      <c r="X3790" s="175"/>
      <c r="Y3790" s="175"/>
      <c r="Z3790" s="175"/>
      <c r="AA3790" s="175"/>
      <c r="AC3790" s="175"/>
      <c r="AL3790" s="106"/>
      <c r="AM3790" s="104"/>
      <c r="AN3790" s="104"/>
      <c r="AO3790" s="104"/>
      <c r="AP3790" s="104"/>
      <c r="AQ3790" s="104"/>
      <c r="AR3790" s="104"/>
      <c r="AS3790" s="104"/>
      <c r="AT3790" s="104"/>
      <c r="AU3790" s="104"/>
      <c r="AV3790" s="104"/>
    </row>
    <row r="3791" spans="3:48" x14ac:dyDescent="0.35">
      <c r="C3791" s="176"/>
      <c r="D3791" s="176"/>
      <c r="E3791" s="176"/>
      <c r="F3791" s="176"/>
      <c r="G3791" s="175"/>
      <c r="H3791" s="175"/>
      <c r="I3791" s="175"/>
      <c r="J3791" s="175"/>
      <c r="L3791" s="175"/>
      <c r="T3791" s="176"/>
      <c r="U3791" s="176"/>
      <c r="V3791" s="176"/>
      <c r="W3791" s="176"/>
      <c r="X3791" s="175"/>
      <c r="Y3791" s="175"/>
      <c r="Z3791" s="175"/>
      <c r="AA3791" s="175"/>
      <c r="AC3791" s="175"/>
      <c r="AL3791" s="106"/>
      <c r="AM3791" s="104"/>
      <c r="AN3791" s="104"/>
      <c r="AO3791" s="104"/>
      <c r="AP3791" s="104"/>
      <c r="AQ3791" s="104"/>
      <c r="AR3791" s="104"/>
      <c r="AS3791" s="104"/>
      <c r="AT3791" s="104"/>
      <c r="AU3791" s="104"/>
      <c r="AV3791" s="104"/>
    </row>
    <row r="3792" spans="3:48" x14ac:dyDescent="0.35">
      <c r="C3792" s="176"/>
      <c r="D3792" s="176"/>
      <c r="E3792" s="176"/>
      <c r="F3792" s="176"/>
      <c r="G3792" s="175"/>
      <c r="H3792" s="175"/>
      <c r="I3792" s="175"/>
      <c r="J3792" s="175"/>
      <c r="L3792" s="175"/>
      <c r="T3792" s="176"/>
      <c r="U3792" s="176"/>
      <c r="V3792" s="176"/>
      <c r="W3792" s="176"/>
      <c r="X3792" s="175"/>
      <c r="Y3792" s="175"/>
      <c r="Z3792" s="175"/>
      <c r="AA3792" s="175"/>
      <c r="AC3792" s="175"/>
      <c r="AL3792" s="106"/>
      <c r="AM3792" s="104"/>
      <c r="AN3792" s="104"/>
      <c r="AO3792" s="104"/>
      <c r="AP3792" s="104"/>
      <c r="AQ3792" s="104"/>
      <c r="AR3792" s="104"/>
      <c r="AS3792" s="104"/>
      <c r="AT3792" s="104"/>
      <c r="AU3792" s="104"/>
      <c r="AV3792" s="104"/>
    </row>
    <row r="3793" spans="3:48" x14ac:dyDescent="0.35">
      <c r="C3793" s="176"/>
      <c r="D3793" s="176"/>
      <c r="E3793" s="176"/>
      <c r="F3793" s="176"/>
      <c r="G3793" s="175"/>
      <c r="H3793" s="175"/>
      <c r="I3793" s="175"/>
      <c r="J3793" s="175"/>
      <c r="L3793" s="175"/>
      <c r="T3793" s="176"/>
      <c r="U3793" s="176"/>
      <c r="V3793" s="176"/>
      <c r="W3793" s="176"/>
      <c r="X3793" s="175"/>
      <c r="Y3793" s="175"/>
      <c r="Z3793" s="175"/>
      <c r="AA3793" s="175"/>
      <c r="AC3793" s="175"/>
      <c r="AL3793" s="106"/>
      <c r="AM3793" s="104"/>
      <c r="AN3793" s="104"/>
      <c r="AO3793" s="104"/>
      <c r="AP3793" s="104"/>
      <c r="AQ3793" s="104"/>
      <c r="AR3793" s="104"/>
      <c r="AS3793" s="104"/>
      <c r="AT3793" s="104"/>
      <c r="AU3793" s="104"/>
      <c r="AV3793" s="104"/>
    </row>
    <row r="3794" spans="3:48" x14ac:dyDescent="0.35">
      <c r="C3794" s="176"/>
      <c r="D3794" s="176"/>
      <c r="E3794" s="176"/>
      <c r="F3794" s="176"/>
      <c r="G3794" s="175"/>
      <c r="H3794" s="175"/>
      <c r="I3794" s="175"/>
      <c r="J3794" s="175"/>
      <c r="L3794" s="175"/>
      <c r="T3794" s="176"/>
      <c r="U3794" s="176"/>
      <c r="V3794" s="176"/>
      <c r="W3794" s="176"/>
      <c r="X3794" s="175"/>
      <c r="Y3794" s="175"/>
      <c r="Z3794" s="175"/>
      <c r="AA3794" s="175"/>
      <c r="AC3794" s="175"/>
      <c r="AL3794" s="106"/>
      <c r="AM3794" s="104"/>
      <c r="AN3794" s="104"/>
      <c r="AO3794" s="104"/>
      <c r="AP3794" s="104"/>
      <c r="AQ3794" s="104"/>
      <c r="AR3794" s="104"/>
      <c r="AS3794" s="104"/>
      <c r="AT3794" s="104"/>
      <c r="AU3794" s="104"/>
      <c r="AV3794" s="104"/>
    </row>
    <row r="3795" spans="3:48" x14ac:dyDescent="0.35">
      <c r="C3795" s="176"/>
      <c r="D3795" s="176"/>
      <c r="E3795" s="176"/>
      <c r="F3795" s="176"/>
      <c r="G3795" s="175"/>
      <c r="H3795" s="175"/>
      <c r="I3795" s="175"/>
      <c r="J3795" s="175"/>
      <c r="L3795" s="175"/>
      <c r="T3795" s="176"/>
      <c r="U3795" s="176"/>
      <c r="V3795" s="176"/>
      <c r="W3795" s="176"/>
      <c r="X3795" s="175"/>
      <c r="Y3795" s="175"/>
      <c r="Z3795" s="175"/>
      <c r="AA3795" s="175"/>
      <c r="AC3795" s="175"/>
      <c r="AL3795" s="106"/>
      <c r="AM3795" s="104"/>
      <c r="AN3795" s="104"/>
      <c r="AO3795" s="104"/>
      <c r="AP3795" s="104"/>
      <c r="AQ3795" s="104"/>
      <c r="AR3795" s="104"/>
      <c r="AS3795" s="104"/>
      <c r="AT3795" s="104"/>
      <c r="AU3795" s="104"/>
      <c r="AV3795" s="104"/>
    </row>
    <row r="3796" spans="3:48" x14ac:dyDescent="0.35">
      <c r="C3796" s="176"/>
      <c r="D3796" s="176"/>
      <c r="E3796" s="176"/>
      <c r="F3796" s="176"/>
      <c r="G3796" s="175"/>
      <c r="H3796" s="175"/>
      <c r="I3796" s="175"/>
      <c r="J3796" s="175"/>
      <c r="L3796" s="175"/>
      <c r="T3796" s="176"/>
      <c r="U3796" s="176"/>
      <c r="V3796" s="176"/>
      <c r="W3796" s="176"/>
      <c r="X3796" s="175"/>
      <c r="Y3796" s="175"/>
      <c r="Z3796" s="175"/>
      <c r="AA3796" s="175"/>
      <c r="AC3796" s="175"/>
      <c r="AL3796" s="106"/>
      <c r="AM3796" s="104"/>
      <c r="AN3796" s="104"/>
      <c r="AO3796" s="104"/>
      <c r="AP3796" s="104"/>
      <c r="AQ3796" s="104"/>
      <c r="AR3796" s="104"/>
      <c r="AS3796" s="104"/>
      <c r="AT3796" s="104"/>
      <c r="AU3796" s="104"/>
      <c r="AV3796" s="104"/>
    </row>
    <row r="3797" spans="3:48" x14ac:dyDescent="0.35">
      <c r="C3797" s="176"/>
      <c r="D3797" s="176"/>
      <c r="E3797" s="176"/>
      <c r="F3797" s="176"/>
      <c r="G3797" s="175"/>
      <c r="H3797" s="175"/>
      <c r="I3797" s="175"/>
      <c r="J3797" s="175"/>
      <c r="L3797" s="175"/>
      <c r="T3797" s="176"/>
      <c r="U3797" s="176"/>
      <c r="V3797" s="176"/>
      <c r="W3797" s="176"/>
      <c r="X3797" s="175"/>
      <c r="Y3797" s="175"/>
      <c r="Z3797" s="175"/>
      <c r="AA3797" s="175"/>
      <c r="AC3797" s="175"/>
      <c r="AL3797" s="106"/>
      <c r="AM3797" s="104"/>
      <c r="AN3797" s="104"/>
      <c r="AO3797" s="104"/>
      <c r="AP3797" s="104"/>
      <c r="AQ3797" s="104"/>
      <c r="AR3797" s="104"/>
      <c r="AS3797" s="104"/>
      <c r="AT3797" s="104"/>
      <c r="AU3797" s="104"/>
      <c r="AV3797" s="104"/>
    </row>
    <row r="3798" spans="3:48" x14ac:dyDescent="0.35">
      <c r="C3798" s="176"/>
      <c r="D3798" s="176"/>
      <c r="E3798" s="176"/>
      <c r="F3798" s="176"/>
      <c r="G3798" s="175"/>
      <c r="H3798" s="175"/>
      <c r="I3798" s="175"/>
      <c r="J3798" s="175"/>
      <c r="L3798" s="175"/>
      <c r="T3798" s="176"/>
      <c r="U3798" s="176"/>
      <c r="V3798" s="176"/>
      <c r="W3798" s="176"/>
      <c r="X3798" s="175"/>
      <c r="Y3798" s="175"/>
      <c r="Z3798" s="175"/>
      <c r="AA3798" s="175"/>
      <c r="AC3798" s="175"/>
      <c r="AL3798" s="106"/>
      <c r="AM3798" s="104"/>
      <c r="AN3798" s="104"/>
      <c r="AO3798" s="104"/>
      <c r="AP3798" s="104"/>
      <c r="AQ3798" s="104"/>
      <c r="AR3798" s="104"/>
      <c r="AS3798" s="104"/>
      <c r="AT3798" s="104"/>
      <c r="AU3798" s="104"/>
      <c r="AV3798" s="104"/>
    </row>
    <row r="3799" spans="3:48" x14ac:dyDescent="0.35">
      <c r="C3799" s="176"/>
      <c r="D3799" s="176"/>
      <c r="E3799" s="176"/>
      <c r="F3799" s="176"/>
      <c r="G3799" s="175"/>
      <c r="H3799" s="175"/>
      <c r="I3799" s="175"/>
      <c r="J3799" s="175"/>
      <c r="L3799" s="175"/>
      <c r="T3799" s="176"/>
      <c r="U3799" s="176"/>
      <c r="V3799" s="176"/>
      <c r="W3799" s="176"/>
      <c r="X3799" s="175"/>
      <c r="Y3799" s="175"/>
      <c r="Z3799" s="175"/>
      <c r="AA3799" s="175"/>
      <c r="AC3799" s="175"/>
      <c r="AL3799" s="106"/>
      <c r="AM3799" s="104"/>
      <c r="AN3799" s="104"/>
      <c r="AO3799" s="104"/>
      <c r="AP3799" s="104"/>
      <c r="AQ3799" s="104"/>
      <c r="AR3799" s="104"/>
      <c r="AS3799" s="104"/>
      <c r="AT3799" s="104"/>
      <c r="AU3799" s="104"/>
      <c r="AV3799" s="104"/>
    </row>
    <row r="3800" spans="3:48" x14ac:dyDescent="0.35">
      <c r="C3800" s="176"/>
      <c r="D3800" s="176"/>
      <c r="E3800" s="176"/>
      <c r="F3800" s="176"/>
      <c r="G3800" s="175"/>
      <c r="H3800" s="175"/>
      <c r="I3800" s="175"/>
      <c r="J3800" s="175"/>
      <c r="L3800" s="175"/>
      <c r="T3800" s="176"/>
      <c r="U3800" s="176"/>
      <c r="V3800" s="176"/>
      <c r="W3800" s="176"/>
      <c r="X3800" s="175"/>
      <c r="Y3800" s="175"/>
      <c r="Z3800" s="175"/>
      <c r="AA3800" s="175"/>
      <c r="AC3800" s="175"/>
      <c r="AL3800" s="106"/>
      <c r="AM3800" s="104"/>
      <c r="AN3800" s="104"/>
      <c r="AO3800" s="104"/>
      <c r="AP3800" s="104"/>
      <c r="AQ3800" s="104"/>
      <c r="AR3800" s="104"/>
      <c r="AS3800" s="104"/>
      <c r="AT3800" s="104"/>
      <c r="AU3800" s="104"/>
      <c r="AV3800" s="104"/>
    </row>
    <row r="3801" spans="3:48" x14ac:dyDescent="0.35">
      <c r="C3801" s="176"/>
      <c r="D3801" s="176"/>
      <c r="E3801" s="176"/>
      <c r="F3801" s="176"/>
      <c r="G3801" s="175"/>
      <c r="H3801" s="175"/>
      <c r="I3801" s="175"/>
      <c r="J3801" s="175"/>
      <c r="L3801" s="175"/>
      <c r="T3801" s="176"/>
      <c r="U3801" s="176"/>
      <c r="V3801" s="176"/>
      <c r="W3801" s="176"/>
      <c r="X3801" s="175"/>
      <c r="Y3801" s="175"/>
      <c r="Z3801" s="175"/>
      <c r="AA3801" s="175"/>
      <c r="AC3801" s="175"/>
      <c r="AL3801" s="106"/>
      <c r="AM3801" s="104"/>
      <c r="AN3801" s="104"/>
      <c r="AO3801" s="104"/>
      <c r="AP3801" s="104"/>
      <c r="AQ3801" s="104"/>
      <c r="AR3801" s="104"/>
      <c r="AS3801" s="104"/>
      <c r="AT3801" s="104"/>
      <c r="AU3801" s="104"/>
      <c r="AV3801" s="104"/>
    </row>
    <row r="3802" spans="3:48" x14ac:dyDescent="0.35">
      <c r="C3802" s="176"/>
      <c r="D3802" s="176"/>
      <c r="E3802" s="176"/>
      <c r="F3802" s="176"/>
      <c r="G3802" s="175"/>
      <c r="H3802" s="175"/>
      <c r="I3802" s="175"/>
      <c r="J3802" s="175"/>
      <c r="L3802" s="175"/>
      <c r="T3802" s="176"/>
      <c r="U3802" s="176"/>
      <c r="V3802" s="176"/>
      <c r="W3802" s="176"/>
      <c r="X3802" s="175"/>
      <c r="Y3802" s="175"/>
      <c r="Z3802" s="175"/>
      <c r="AA3802" s="175"/>
      <c r="AC3802" s="175"/>
      <c r="AL3802" s="106"/>
      <c r="AM3802" s="104"/>
      <c r="AN3802" s="104"/>
      <c r="AO3802" s="104"/>
      <c r="AP3802" s="104"/>
      <c r="AQ3802" s="104"/>
      <c r="AR3802" s="104"/>
      <c r="AS3802" s="104"/>
      <c r="AT3802" s="104"/>
      <c r="AU3802" s="104"/>
      <c r="AV3802" s="104"/>
    </row>
    <row r="3803" spans="3:48" x14ac:dyDescent="0.35">
      <c r="C3803" s="176"/>
      <c r="D3803" s="176"/>
      <c r="E3803" s="176"/>
      <c r="F3803" s="176"/>
      <c r="G3803" s="175"/>
      <c r="H3803" s="175"/>
      <c r="I3803" s="175"/>
      <c r="J3803" s="175"/>
      <c r="L3803" s="175"/>
      <c r="T3803" s="176"/>
      <c r="U3803" s="176"/>
      <c r="V3803" s="176"/>
      <c r="W3803" s="176"/>
      <c r="X3803" s="175"/>
      <c r="Y3803" s="175"/>
      <c r="Z3803" s="175"/>
      <c r="AA3803" s="175"/>
      <c r="AC3803" s="175"/>
      <c r="AL3803" s="106"/>
      <c r="AM3803" s="104"/>
      <c r="AN3803" s="104"/>
      <c r="AO3803" s="104"/>
      <c r="AP3803" s="104"/>
      <c r="AQ3803" s="104"/>
      <c r="AR3803" s="104"/>
      <c r="AS3803" s="104"/>
      <c r="AT3803" s="104"/>
      <c r="AU3803" s="104"/>
      <c r="AV3803" s="104"/>
    </row>
    <row r="3804" spans="3:48" x14ac:dyDescent="0.35">
      <c r="C3804" s="176"/>
      <c r="D3804" s="176"/>
      <c r="E3804" s="176"/>
      <c r="F3804" s="176"/>
      <c r="G3804" s="175"/>
      <c r="H3804" s="175"/>
      <c r="I3804" s="175"/>
      <c r="J3804" s="175"/>
      <c r="L3804" s="175"/>
      <c r="T3804" s="176"/>
      <c r="U3804" s="176"/>
      <c r="V3804" s="176"/>
      <c r="W3804" s="176"/>
      <c r="X3804" s="175"/>
      <c r="Y3804" s="175"/>
      <c r="Z3804" s="175"/>
      <c r="AA3804" s="175"/>
      <c r="AC3804" s="175"/>
      <c r="AL3804" s="106"/>
      <c r="AM3804" s="104"/>
      <c r="AN3804" s="104"/>
      <c r="AO3804" s="104"/>
      <c r="AP3804" s="104"/>
      <c r="AQ3804" s="104"/>
      <c r="AR3804" s="104"/>
      <c r="AS3804" s="104"/>
      <c r="AT3804" s="104"/>
      <c r="AU3804" s="104"/>
      <c r="AV3804" s="104"/>
    </row>
    <row r="3805" spans="3:48" x14ac:dyDescent="0.35">
      <c r="C3805" s="176"/>
      <c r="D3805" s="176"/>
      <c r="E3805" s="176"/>
      <c r="F3805" s="176"/>
      <c r="G3805" s="175"/>
      <c r="H3805" s="175"/>
      <c r="I3805" s="175"/>
      <c r="J3805" s="175"/>
      <c r="L3805" s="175"/>
      <c r="T3805" s="176"/>
      <c r="U3805" s="176"/>
      <c r="V3805" s="176"/>
      <c r="W3805" s="176"/>
      <c r="X3805" s="175"/>
      <c r="Y3805" s="175"/>
      <c r="Z3805" s="175"/>
      <c r="AA3805" s="175"/>
      <c r="AC3805" s="175"/>
      <c r="AL3805" s="106"/>
      <c r="AM3805" s="104"/>
      <c r="AN3805" s="104"/>
      <c r="AO3805" s="104"/>
      <c r="AP3805" s="104"/>
      <c r="AQ3805" s="104"/>
      <c r="AR3805" s="104"/>
      <c r="AS3805" s="104"/>
      <c r="AT3805" s="104"/>
      <c r="AU3805" s="104"/>
      <c r="AV3805" s="104"/>
    </row>
    <row r="3806" spans="3:48" x14ac:dyDescent="0.35">
      <c r="C3806" s="176"/>
      <c r="D3806" s="176"/>
      <c r="E3806" s="176"/>
      <c r="F3806" s="176"/>
      <c r="G3806" s="175"/>
      <c r="H3806" s="175"/>
      <c r="I3806" s="175"/>
      <c r="J3806" s="175"/>
      <c r="L3806" s="175"/>
      <c r="T3806" s="176"/>
      <c r="U3806" s="176"/>
      <c r="V3806" s="176"/>
      <c r="W3806" s="176"/>
      <c r="X3806" s="175"/>
      <c r="Y3806" s="175"/>
      <c r="Z3806" s="175"/>
      <c r="AA3806" s="175"/>
      <c r="AC3806" s="175"/>
      <c r="AL3806" s="106"/>
      <c r="AM3806" s="104"/>
      <c r="AN3806" s="104"/>
      <c r="AO3806" s="104"/>
      <c r="AP3806" s="104"/>
      <c r="AQ3806" s="104"/>
      <c r="AR3806" s="104"/>
      <c r="AS3806" s="104"/>
      <c r="AT3806" s="104"/>
      <c r="AU3806" s="104"/>
      <c r="AV3806" s="104"/>
    </row>
    <row r="3807" spans="3:48" x14ac:dyDescent="0.35">
      <c r="C3807" s="176"/>
      <c r="D3807" s="176"/>
      <c r="E3807" s="176"/>
      <c r="F3807" s="176"/>
      <c r="G3807" s="175"/>
      <c r="H3807" s="175"/>
      <c r="I3807" s="175"/>
      <c r="J3807" s="175"/>
      <c r="L3807" s="175"/>
      <c r="T3807" s="176"/>
      <c r="U3807" s="176"/>
      <c r="V3807" s="176"/>
      <c r="W3807" s="176"/>
      <c r="X3807" s="175"/>
      <c r="Y3807" s="175"/>
      <c r="Z3807" s="175"/>
      <c r="AA3807" s="175"/>
      <c r="AC3807" s="175"/>
      <c r="AL3807" s="106"/>
      <c r="AM3807" s="104"/>
      <c r="AN3807" s="104"/>
      <c r="AO3807" s="104"/>
      <c r="AP3807" s="104"/>
      <c r="AQ3807" s="104"/>
      <c r="AR3807" s="104"/>
      <c r="AS3807" s="104"/>
      <c r="AT3807" s="104"/>
      <c r="AU3807" s="104"/>
      <c r="AV3807" s="104"/>
    </row>
    <row r="3808" spans="3:48" x14ac:dyDescent="0.35">
      <c r="C3808" s="176"/>
      <c r="D3808" s="176"/>
      <c r="E3808" s="176"/>
      <c r="F3808" s="176"/>
      <c r="G3808" s="175"/>
      <c r="H3808" s="175"/>
      <c r="I3808" s="175"/>
      <c r="J3808" s="175"/>
      <c r="L3808" s="175"/>
      <c r="T3808" s="176"/>
      <c r="U3808" s="176"/>
      <c r="V3808" s="176"/>
      <c r="W3808" s="176"/>
      <c r="X3808" s="175"/>
      <c r="Y3808" s="175"/>
      <c r="Z3808" s="175"/>
      <c r="AA3808" s="175"/>
      <c r="AC3808" s="175"/>
      <c r="AL3808" s="106"/>
      <c r="AM3808" s="104"/>
      <c r="AN3808" s="104"/>
      <c r="AO3808" s="104"/>
      <c r="AP3808" s="104"/>
      <c r="AQ3808" s="104"/>
      <c r="AR3808" s="104"/>
      <c r="AS3808" s="104"/>
      <c r="AT3808" s="104"/>
      <c r="AU3808" s="104"/>
      <c r="AV3808" s="104"/>
    </row>
    <row r="3809" spans="3:48" x14ac:dyDescent="0.35">
      <c r="C3809" s="176"/>
      <c r="D3809" s="176"/>
      <c r="E3809" s="176"/>
      <c r="F3809" s="176"/>
      <c r="G3809" s="175"/>
      <c r="H3809" s="175"/>
      <c r="I3809" s="175"/>
      <c r="J3809" s="175"/>
      <c r="L3809" s="175"/>
      <c r="T3809" s="176"/>
      <c r="U3809" s="176"/>
      <c r="V3809" s="176"/>
      <c r="W3809" s="176"/>
      <c r="X3809" s="175"/>
      <c r="Y3809" s="175"/>
      <c r="Z3809" s="175"/>
      <c r="AA3809" s="175"/>
      <c r="AC3809" s="175"/>
      <c r="AL3809" s="106"/>
      <c r="AM3809" s="104"/>
      <c r="AN3809" s="104"/>
      <c r="AO3809" s="104"/>
      <c r="AP3809" s="104"/>
      <c r="AQ3809" s="104"/>
      <c r="AR3809" s="104"/>
      <c r="AS3809" s="104"/>
      <c r="AT3809" s="104"/>
      <c r="AU3809" s="104"/>
      <c r="AV3809" s="104"/>
    </row>
    <row r="3810" spans="3:48" x14ac:dyDescent="0.35">
      <c r="C3810" s="176"/>
      <c r="D3810" s="176"/>
      <c r="E3810" s="176"/>
      <c r="F3810" s="176"/>
      <c r="G3810" s="175"/>
      <c r="H3810" s="175"/>
      <c r="I3810" s="175"/>
      <c r="J3810" s="175"/>
      <c r="L3810" s="175"/>
      <c r="T3810" s="176"/>
      <c r="U3810" s="176"/>
      <c r="V3810" s="176"/>
      <c r="W3810" s="176"/>
      <c r="X3810" s="175"/>
      <c r="Y3810" s="175"/>
      <c r="Z3810" s="175"/>
      <c r="AA3810" s="175"/>
      <c r="AC3810" s="175"/>
      <c r="AL3810" s="106"/>
      <c r="AM3810" s="104"/>
      <c r="AN3810" s="104"/>
      <c r="AO3810" s="104"/>
      <c r="AP3810" s="104"/>
      <c r="AQ3810" s="104"/>
      <c r="AR3810" s="104"/>
      <c r="AS3810" s="104"/>
      <c r="AT3810" s="104"/>
      <c r="AU3810" s="104"/>
      <c r="AV3810" s="104"/>
    </row>
    <row r="3811" spans="3:48" x14ac:dyDescent="0.35">
      <c r="C3811" s="176"/>
      <c r="D3811" s="176"/>
      <c r="E3811" s="176"/>
      <c r="F3811" s="176"/>
      <c r="G3811" s="175"/>
      <c r="H3811" s="175"/>
      <c r="I3811" s="175"/>
      <c r="J3811" s="175"/>
      <c r="L3811" s="175"/>
      <c r="T3811" s="176"/>
      <c r="U3811" s="176"/>
      <c r="V3811" s="176"/>
      <c r="W3811" s="176"/>
      <c r="X3811" s="175"/>
      <c r="Y3811" s="175"/>
      <c r="Z3811" s="175"/>
      <c r="AA3811" s="175"/>
      <c r="AC3811" s="175"/>
      <c r="AL3811" s="106"/>
      <c r="AM3811" s="104"/>
      <c r="AN3811" s="104"/>
      <c r="AO3811" s="104"/>
      <c r="AP3811" s="104"/>
      <c r="AQ3811" s="104"/>
      <c r="AR3811" s="104"/>
      <c r="AS3811" s="104"/>
      <c r="AT3811" s="104"/>
      <c r="AU3811" s="104"/>
      <c r="AV3811" s="104"/>
    </row>
    <row r="3812" spans="3:48" x14ac:dyDescent="0.35">
      <c r="C3812" s="176"/>
      <c r="D3812" s="176"/>
      <c r="E3812" s="176"/>
      <c r="F3812" s="176"/>
      <c r="G3812" s="175"/>
      <c r="H3812" s="175"/>
      <c r="I3812" s="175"/>
      <c r="J3812" s="175"/>
      <c r="L3812" s="175"/>
      <c r="T3812" s="176"/>
      <c r="U3812" s="176"/>
      <c r="V3812" s="176"/>
      <c r="W3812" s="176"/>
      <c r="X3812" s="175"/>
      <c r="Y3812" s="175"/>
      <c r="Z3812" s="175"/>
      <c r="AA3812" s="175"/>
      <c r="AC3812" s="175"/>
      <c r="AL3812" s="106"/>
      <c r="AM3812" s="104"/>
      <c r="AN3812" s="104"/>
      <c r="AO3812" s="104"/>
      <c r="AP3812" s="104"/>
      <c r="AQ3812" s="104"/>
      <c r="AR3812" s="104"/>
      <c r="AS3812" s="104"/>
      <c r="AT3812" s="104"/>
      <c r="AU3812" s="104"/>
      <c r="AV3812" s="104"/>
    </row>
    <row r="3813" spans="3:48" x14ac:dyDescent="0.35">
      <c r="C3813" s="176"/>
      <c r="D3813" s="176"/>
      <c r="E3813" s="176"/>
      <c r="F3813" s="176"/>
      <c r="G3813" s="175"/>
      <c r="H3813" s="175"/>
      <c r="I3813" s="175"/>
      <c r="J3813" s="175"/>
      <c r="L3813" s="175"/>
      <c r="T3813" s="176"/>
      <c r="U3813" s="176"/>
      <c r="V3813" s="176"/>
      <c r="W3813" s="176"/>
      <c r="X3813" s="175"/>
      <c r="Y3813" s="175"/>
      <c r="Z3813" s="175"/>
      <c r="AA3813" s="175"/>
      <c r="AC3813" s="175"/>
      <c r="AL3813" s="106"/>
      <c r="AM3813" s="104"/>
      <c r="AN3813" s="104"/>
      <c r="AO3813" s="104"/>
      <c r="AP3813" s="104"/>
      <c r="AQ3813" s="104"/>
      <c r="AR3813" s="104"/>
      <c r="AS3813" s="104"/>
      <c r="AT3813" s="104"/>
      <c r="AU3813" s="104"/>
      <c r="AV3813" s="104"/>
    </row>
    <row r="3814" spans="3:48" x14ac:dyDescent="0.35">
      <c r="C3814" s="176"/>
      <c r="D3814" s="176"/>
      <c r="E3814" s="176"/>
      <c r="F3814" s="176"/>
      <c r="G3814" s="175"/>
      <c r="H3814" s="175"/>
      <c r="I3814" s="175"/>
      <c r="J3814" s="175"/>
      <c r="L3814" s="175"/>
      <c r="T3814" s="176"/>
      <c r="U3814" s="176"/>
      <c r="V3814" s="176"/>
      <c r="W3814" s="176"/>
      <c r="X3814" s="175"/>
      <c r="Y3814" s="175"/>
      <c r="Z3814" s="175"/>
      <c r="AA3814" s="175"/>
      <c r="AC3814" s="175"/>
      <c r="AL3814" s="106"/>
      <c r="AM3814" s="104"/>
      <c r="AN3814" s="104"/>
      <c r="AO3814" s="104"/>
      <c r="AP3814" s="104"/>
      <c r="AQ3814" s="104"/>
      <c r="AR3814" s="104"/>
      <c r="AS3814" s="104"/>
      <c r="AT3814" s="104"/>
      <c r="AU3814" s="104"/>
      <c r="AV3814" s="104"/>
    </row>
    <row r="3815" spans="3:48" x14ac:dyDescent="0.35">
      <c r="C3815" s="176"/>
      <c r="D3815" s="176"/>
      <c r="E3815" s="176"/>
      <c r="F3815" s="176"/>
      <c r="G3815" s="175"/>
      <c r="H3815" s="175"/>
      <c r="I3815" s="175"/>
      <c r="J3815" s="175"/>
      <c r="L3815" s="175"/>
      <c r="T3815" s="176"/>
      <c r="U3815" s="176"/>
      <c r="V3815" s="176"/>
      <c r="W3815" s="176"/>
      <c r="X3815" s="175"/>
      <c r="Y3815" s="175"/>
      <c r="Z3815" s="175"/>
      <c r="AA3815" s="175"/>
      <c r="AC3815" s="175"/>
      <c r="AL3815" s="106"/>
      <c r="AM3815" s="104"/>
      <c r="AN3815" s="104"/>
      <c r="AO3815" s="104"/>
      <c r="AP3815" s="104"/>
      <c r="AQ3815" s="104"/>
      <c r="AR3815" s="104"/>
      <c r="AS3815" s="104"/>
      <c r="AT3815" s="104"/>
      <c r="AU3815" s="104"/>
      <c r="AV3815" s="104"/>
    </row>
    <row r="3816" spans="3:48" x14ac:dyDescent="0.35">
      <c r="C3816" s="176"/>
      <c r="D3816" s="176"/>
      <c r="E3816" s="176"/>
      <c r="F3816" s="176"/>
      <c r="G3816" s="175"/>
      <c r="H3816" s="175"/>
      <c r="I3816" s="175"/>
      <c r="J3816" s="175"/>
      <c r="L3816" s="175"/>
      <c r="T3816" s="176"/>
      <c r="U3816" s="176"/>
      <c r="V3816" s="176"/>
      <c r="W3816" s="176"/>
      <c r="X3816" s="175"/>
      <c r="Y3816" s="175"/>
      <c r="Z3816" s="175"/>
      <c r="AA3816" s="175"/>
      <c r="AC3816" s="175"/>
      <c r="AL3816" s="106"/>
      <c r="AM3816" s="104"/>
      <c r="AN3816" s="104"/>
      <c r="AO3816" s="104"/>
      <c r="AP3816" s="104"/>
      <c r="AQ3816" s="104"/>
      <c r="AR3816" s="104"/>
      <c r="AS3816" s="104"/>
      <c r="AT3816" s="104"/>
      <c r="AU3816" s="104"/>
      <c r="AV3816" s="104"/>
    </row>
    <row r="3817" spans="3:48" x14ac:dyDescent="0.35">
      <c r="C3817" s="176"/>
      <c r="D3817" s="176"/>
      <c r="E3817" s="176"/>
      <c r="F3817" s="176"/>
      <c r="G3817" s="175"/>
      <c r="H3817" s="175"/>
      <c r="I3817" s="175"/>
      <c r="J3817" s="175"/>
      <c r="L3817" s="175"/>
      <c r="T3817" s="176"/>
      <c r="U3817" s="176"/>
      <c r="V3817" s="176"/>
      <c r="W3817" s="176"/>
      <c r="X3817" s="175"/>
      <c r="Y3817" s="175"/>
      <c r="Z3817" s="175"/>
      <c r="AA3817" s="175"/>
      <c r="AC3817" s="175"/>
      <c r="AL3817" s="106"/>
      <c r="AM3817" s="104"/>
      <c r="AN3817" s="104"/>
      <c r="AO3817" s="104"/>
      <c r="AP3817" s="104"/>
      <c r="AQ3817" s="104"/>
      <c r="AR3817" s="104"/>
      <c r="AS3817" s="104"/>
      <c r="AT3817" s="104"/>
      <c r="AU3817" s="104"/>
      <c r="AV3817" s="104"/>
    </row>
    <row r="3818" spans="3:48" x14ac:dyDescent="0.35">
      <c r="C3818" s="176"/>
      <c r="D3818" s="176"/>
      <c r="E3818" s="176"/>
      <c r="F3818" s="176"/>
      <c r="G3818" s="175"/>
      <c r="H3818" s="175"/>
      <c r="I3818" s="175"/>
      <c r="J3818" s="175"/>
      <c r="L3818" s="175"/>
      <c r="T3818" s="176"/>
      <c r="U3818" s="176"/>
      <c r="V3818" s="176"/>
      <c r="W3818" s="176"/>
      <c r="X3818" s="175"/>
      <c r="Y3818" s="175"/>
      <c r="Z3818" s="175"/>
      <c r="AA3818" s="175"/>
      <c r="AC3818" s="175"/>
      <c r="AL3818" s="106"/>
      <c r="AM3818" s="104"/>
      <c r="AN3818" s="104"/>
      <c r="AO3818" s="104"/>
      <c r="AP3818" s="104"/>
      <c r="AQ3818" s="104"/>
      <c r="AR3818" s="104"/>
      <c r="AS3818" s="104"/>
      <c r="AT3818" s="104"/>
      <c r="AU3818" s="104"/>
      <c r="AV3818" s="104"/>
    </row>
    <row r="3819" spans="3:48" x14ac:dyDescent="0.35">
      <c r="C3819" s="176"/>
      <c r="D3819" s="176"/>
      <c r="E3819" s="176"/>
      <c r="F3819" s="176"/>
      <c r="G3819" s="175"/>
      <c r="H3819" s="175"/>
      <c r="I3819" s="175"/>
      <c r="J3819" s="175"/>
      <c r="L3819" s="175"/>
      <c r="T3819" s="176"/>
      <c r="U3819" s="176"/>
      <c r="V3819" s="176"/>
      <c r="W3819" s="176"/>
      <c r="X3819" s="175"/>
      <c r="Y3819" s="175"/>
      <c r="Z3819" s="175"/>
      <c r="AA3819" s="175"/>
      <c r="AC3819" s="175"/>
      <c r="AL3819" s="106"/>
      <c r="AM3819" s="104"/>
      <c r="AN3819" s="104"/>
      <c r="AO3819" s="104"/>
      <c r="AP3819" s="104"/>
      <c r="AQ3819" s="104"/>
      <c r="AR3819" s="104"/>
      <c r="AS3819" s="104"/>
      <c r="AT3819" s="104"/>
      <c r="AU3819" s="104"/>
      <c r="AV3819" s="104"/>
    </row>
    <row r="3820" spans="3:48" x14ac:dyDescent="0.35">
      <c r="C3820" s="176"/>
      <c r="D3820" s="176"/>
      <c r="E3820" s="176"/>
      <c r="F3820" s="176"/>
      <c r="G3820" s="175"/>
      <c r="H3820" s="175"/>
      <c r="I3820" s="175"/>
      <c r="J3820" s="175"/>
      <c r="L3820" s="175"/>
      <c r="T3820" s="176"/>
      <c r="U3820" s="176"/>
      <c r="V3820" s="176"/>
      <c r="W3820" s="176"/>
      <c r="X3820" s="175"/>
      <c r="Y3820" s="175"/>
      <c r="Z3820" s="175"/>
      <c r="AA3820" s="175"/>
      <c r="AC3820" s="175"/>
      <c r="AL3820" s="106"/>
      <c r="AM3820" s="104"/>
      <c r="AN3820" s="104"/>
      <c r="AO3820" s="104"/>
      <c r="AP3820" s="104"/>
      <c r="AQ3820" s="104"/>
      <c r="AR3820" s="104"/>
      <c r="AS3820" s="104"/>
      <c r="AT3820" s="104"/>
      <c r="AU3820" s="104"/>
      <c r="AV3820" s="104"/>
    </row>
    <row r="3821" spans="3:48" x14ac:dyDescent="0.35">
      <c r="C3821" s="176"/>
      <c r="D3821" s="176"/>
      <c r="E3821" s="176"/>
      <c r="F3821" s="176"/>
      <c r="G3821" s="175"/>
      <c r="H3821" s="175"/>
      <c r="I3821" s="175"/>
      <c r="J3821" s="175"/>
      <c r="L3821" s="175"/>
      <c r="T3821" s="176"/>
      <c r="U3821" s="176"/>
      <c r="V3821" s="176"/>
      <c r="W3821" s="176"/>
      <c r="X3821" s="175"/>
      <c r="Y3821" s="175"/>
      <c r="Z3821" s="175"/>
      <c r="AA3821" s="175"/>
      <c r="AC3821" s="175"/>
      <c r="AL3821" s="106"/>
      <c r="AM3821" s="104"/>
      <c r="AN3821" s="104"/>
      <c r="AO3821" s="104"/>
      <c r="AP3821" s="104"/>
      <c r="AQ3821" s="104"/>
      <c r="AR3821" s="104"/>
      <c r="AS3821" s="104"/>
      <c r="AT3821" s="104"/>
      <c r="AU3821" s="104"/>
      <c r="AV3821" s="104"/>
    </row>
    <row r="3822" spans="3:48" x14ac:dyDescent="0.35">
      <c r="C3822" s="176"/>
      <c r="D3822" s="176"/>
      <c r="E3822" s="176"/>
      <c r="F3822" s="176"/>
      <c r="G3822" s="175"/>
      <c r="H3822" s="175"/>
      <c r="I3822" s="175"/>
      <c r="J3822" s="175"/>
      <c r="L3822" s="175"/>
      <c r="T3822" s="176"/>
      <c r="U3822" s="176"/>
      <c r="V3822" s="176"/>
      <c r="W3822" s="176"/>
      <c r="X3822" s="175"/>
      <c r="Y3822" s="175"/>
      <c r="Z3822" s="175"/>
      <c r="AA3822" s="175"/>
      <c r="AC3822" s="175"/>
      <c r="AL3822" s="106"/>
      <c r="AM3822" s="104"/>
      <c r="AN3822" s="104"/>
      <c r="AO3822" s="104"/>
      <c r="AP3822" s="104"/>
      <c r="AQ3822" s="104"/>
      <c r="AR3822" s="104"/>
      <c r="AS3822" s="104"/>
      <c r="AT3822" s="104"/>
      <c r="AU3822" s="104"/>
      <c r="AV3822" s="104"/>
    </row>
    <row r="3823" spans="3:48" x14ac:dyDescent="0.35">
      <c r="C3823" s="176"/>
      <c r="D3823" s="176"/>
      <c r="E3823" s="176"/>
      <c r="F3823" s="176"/>
      <c r="G3823" s="175"/>
      <c r="H3823" s="175"/>
      <c r="I3823" s="175"/>
      <c r="J3823" s="175"/>
      <c r="L3823" s="175"/>
      <c r="T3823" s="176"/>
      <c r="U3823" s="176"/>
      <c r="V3823" s="176"/>
      <c r="W3823" s="176"/>
      <c r="X3823" s="175"/>
      <c r="Y3823" s="175"/>
      <c r="Z3823" s="175"/>
      <c r="AA3823" s="175"/>
      <c r="AC3823" s="175"/>
      <c r="AL3823" s="106"/>
      <c r="AM3823" s="104"/>
      <c r="AN3823" s="104"/>
      <c r="AO3823" s="104"/>
      <c r="AP3823" s="104"/>
      <c r="AQ3823" s="104"/>
      <c r="AR3823" s="104"/>
      <c r="AS3823" s="104"/>
      <c r="AT3823" s="104"/>
      <c r="AU3823" s="104"/>
      <c r="AV3823" s="104"/>
    </row>
    <row r="3824" spans="3:48" x14ac:dyDescent="0.35">
      <c r="C3824" s="176"/>
      <c r="D3824" s="176"/>
      <c r="E3824" s="176"/>
      <c r="F3824" s="176"/>
      <c r="G3824" s="175"/>
      <c r="H3824" s="175"/>
      <c r="I3824" s="175"/>
      <c r="J3824" s="175"/>
      <c r="L3824" s="175"/>
      <c r="T3824" s="176"/>
      <c r="U3824" s="176"/>
      <c r="V3824" s="176"/>
      <c r="W3824" s="176"/>
      <c r="X3824" s="175"/>
      <c r="Y3824" s="175"/>
      <c r="Z3824" s="175"/>
      <c r="AA3824" s="175"/>
      <c r="AC3824" s="175"/>
      <c r="AL3824" s="106"/>
      <c r="AM3824" s="104"/>
      <c r="AN3824" s="104"/>
      <c r="AO3824" s="104"/>
      <c r="AP3824" s="104"/>
      <c r="AQ3824" s="104"/>
      <c r="AR3824" s="104"/>
      <c r="AS3824" s="104"/>
      <c r="AT3824" s="104"/>
      <c r="AU3824" s="104"/>
      <c r="AV3824" s="104"/>
    </row>
    <row r="3825" spans="3:48" x14ac:dyDescent="0.35">
      <c r="C3825" s="176"/>
      <c r="D3825" s="176"/>
      <c r="E3825" s="176"/>
      <c r="F3825" s="176"/>
      <c r="G3825" s="175"/>
      <c r="H3825" s="175"/>
      <c r="I3825" s="175"/>
      <c r="J3825" s="175"/>
      <c r="L3825" s="175"/>
      <c r="T3825" s="176"/>
      <c r="U3825" s="176"/>
      <c r="V3825" s="176"/>
      <c r="W3825" s="176"/>
      <c r="X3825" s="175"/>
      <c r="Y3825" s="175"/>
      <c r="Z3825" s="175"/>
      <c r="AA3825" s="175"/>
      <c r="AC3825" s="175"/>
      <c r="AL3825" s="106"/>
      <c r="AM3825" s="104"/>
      <c r="AN3825" s="104"/>
      <c r="AO3825" s="104"/>
      <c r="AP3825" s="104"/>
      <c r="AQ3825" s="104"/>
      <c r="AR3825" s="104"/>
      <c r="AS3825" s="104"/>
      <c r="AT3825" s="104"/>
      <c r="AU3825" s="104"/>
      <c r="AV3825" s="104"/>
    </row>
    <row r="3826" spans="3:48" x14ac:dyDescent="0.35">
      <c r="C3826" s="176"/>
      <c r="D3826" s="176"/>
      <c r="E3826" s="176"/>
      <c r="F3826" s="176"/>
      <c r="G3826" s="175"/>
      <c r="H3826" s="175"/>
      <c r="I3826" s="175"/>
      <c r="J3826" s="175"/>
      <c r="L3826" s="175"/>
      <c r="T3826" s="176"/>
      <c r="U3826" s="176"/>
      <c r="V3826" s="176"/>
      <c r="W3826" s="176"/>
      <c r="X3826" s="175"/>
      <c r="Y3826" s="175"/>
      <c r="Z3826" s="175"/>
      <c r="AA3826" s="175"/>
      <c r="AC3826" s="175"/>
      <c r="AL3826" s="106"/>
      <c r="AM3826" s="104"/>
      <c r="AN3826" s="104"/>
      <c r="AO3826" s="104"/>
      <c r="AP3826" s="104"/>
      <c r="AQ3826" s="104"/>
      <c r="AR3826" s="104"/>
      <c r="AS3826" s="104"/>
      <c r="AT3826" s="104"/>
      <c r="AU3826" s="104"/>
      <c r="AV3826" s="104"/>
    </row>
    <row r="3827" spans="3:48" x14ac:dyDescent="0.35">
      <c r="C3827" s="176"/>
      <c r="D3827" s="176"/>
      <c r="E3827" s="176"/>
      <c r="F3827" s="176"/>
      <c r="G3827" s="175"/>
      <c r="H3827" s="175"/>
      <c r="I3827" s="175"/>
      <c r="J3827" s="175"/>
      <c r="L3827" s="175"/>
      <c r="T3827" s="176"/>
      <c r="U3827" s="176"/>
      <c r="V3827" s="176"/>
      <c r="W3827" s="176"/>
      <c r="X3827" s="175"/>
      <c r="Y3827" s="175"/>
      <c r="Z3827" s="175"/>
      <c r="AA3827" s="175"/>
      <c r="AC3827" s="175"/>
      <c r="AL3827" s="106"/>
      <c r="AM3827" s="104"/>
      <c r="AN3827" s="104"/>
      <c r="AO3827" s="104"/>
      <c r="AP3827" s="104"/>
      <c r="AQ3827" s="104"/>
      <c r="AR3827" s="104"/>
      <c r="AS3827" s="104"/>
      <c r="AT3827" s="104"/>
      <c r="AU3827" s="104"/>
      <c r="AV3827" s="104"/>
    </row>
    <row r="3828" spans="3:48" x14ac:dyDescent="0.35">
      <c r="C3828" s="176"/>
      <c r="D3828" s="176"/>
      <c r="E3828" s="176"/>
      <c r="F3828" s="176"/>
      <c r="G3828" s="175"/>
      <c r="H3828" s="175"/>
      <c r="I3828" s="175"/>
      <c r="J3828" s="175"/>
      <c r="L3828" s="175"/>
      <c r="T3828" s="176"/>
      <c r="U3828" s="176"/>
      <c r="V3828" s="176"/>
      <c r="W3828" s="176"/>
      <c r="X3828" s="175"/>
      <c r="Y3828" s="175"/>
      <c r="Z3828" s="175"/>
      <c r="AA3828" s="175"/>
      <c r="AC3828" s="175"/>
      <c r="AL3828" s="106"/>
      <c r="AM3828" s="104"/>
      <c r="AN3828" s="104"/>
      <c r="AO3828" s="104"/>
      <c r="AP3828" s="104"/>
      <c r="AQ3828" s="104"/>
      <c r="AR3828" s="104"/>
      <c r="AS3828" s="104"/>
      <c r="AT3828" s="104"/>
      <c r="AU3828" s="104"/>
      <c r="AV3828" s="104"/>
    </row>
    <row r="3829" spans="3:48" x14ac:dyDescent="0.35">
      <c r="C3829" s="176"/>
      <c r="D3829" s="176"/>
      <c r="E3829" s="176"/>
      <c r="F3829" s="176"/>
      <c r="G3829" s="175"/>
      <c r="H3829" s="175"/>
      <c r="I3829" s="175"/>
      <c r="J3829" s="175"/>
      <c r="L3829" s="175"/>
      <c r="T3829" s="176"/>
      <c r="U3829" s="176"/>
      <c r="V3829" s="176"/>
      <c r="W3829" s="176"/>
      <c r="X3829" s="175"/>
      <c r="Y3829" s="175"/>
      <c r="Z3829" s="175"/>
      <c r="AA3829" s="175"/>
      <c r="AC3829" s="175"/>
      <c r="AL3829" s="106"/>
      <c r="AM3829" s="104"/>
      <c r="AN3829" s="104"/>
      <c r="AO3829" s="104"/>
      <c r="AP3829" s="104"/>
      <c r="AQ3829" s="104"/>
      <c r="AR3829" s="104"/>
      <c r="AS3829" s="104"/>
      <c r="AT3829" s="104"/>
      <c r="AU3829" s="104"/>
      <c r="AV3829" s="104"/>
    </row>
    <row r="3830" spans="3:48" x14ac:dyDescent="0.35">
      <c r="C3830" s="176"/>
      <c r="D3830" s="176"/>
      <c r="E3830" s="176"/>
      <c r="F3830" s="176"/>
      <c r="G3830" s="175"/>
      <c r="H3830" s="175"/>
      <c r="I3830" s="175"/>
      <c r="J3830" s="175"/>
      <c r="L3830" s="175"/>
      <c r="T3830" s="176"/>
      <c r="U3830" s="176"/>
      <c r="V3830" s="176"/>
      <c r="W3830" s="176"/>
      <c r="X3830" s="175"/>
      <c r="Y3830" s="175"/>
      <c r="Z3830" s="175"/>
      <c r="AA3830" s="175"/>
      <c r="AC3830" s="175"/>
      <c r="AL3830" s="106"/>
      <c r="AM3830" s="104"/>
      <c r="AN3830" s="104"/>
      <c r="AO3830" s="104"/>
      <c r="AP3830" s="104"/>
      <c r="AQ3830" s="104"/>
      <c r="AR3830" s="104"/>
      <c r="AS3830" s="104"/>
      <c r="AT3830" s="104"/>
      <c r="AU3830" s="104"/>
      <c r="AV3830" s="104"/>
    </row>
    <row r="3831" spans="3:48" x14ac:dyDescent="0.35">
      <c r="C3831" s="176"/>
      <c r="D3831" s="176"/>
      <c r="E3831" s="176"/>
      <c r="F3831" s="176"/>
      <c r="G3831" s="175"/>
      <c r="H3831" s="175"/>
      <c r="I3831" s="175"/>
      <c r="J3831" s="175"/>
      <c r="L3831" s="175"/>
      <c r="T3831" s="176"/>
      <c r="U3831" s="176"/>
      <c r="V3831" s="176"/>
      <c r="W3831" s="176"/>
      <c r="X3831" s="175"/>
      <c r="Y3831" s="175"/>
      <c r="Z3831" s="175"/>
      <c r="AA3831" s="175"/>
      <c r="AC3831" s="175"/>
      <c r="AL3831" s="106"/>
      <c r="AM3831" s="104"/>
      <c r="AN3831" s="104"/>
      <c r="AO3831" s="104"/>
      <c r="AP3831" s="104"/>
      <c r="AQ3831" s="104"/>
      <c r="AR3831" s="104"/>
      <c r="AS3831" s="104"/>
      <c r="AT3831" s="104"/>
      <c r="AU3831" s="104"/>
      <c r="AV3831" s="104"/>
    </row>
    <row r="3832" spans="3:48" x14ac:dyDescent="0.35">
      <c r="C3832" s="176"/>
      <c r="D3832" s="176"/>
      <c r="E3832" s="176"/>
      <c r="F3832" s="176"/>
      <c r="G3832" s="175"/>
      <c r="H3832" s="175"/>
      <c r="I3832" s="175"/>
      <c r="J3832" s="175"/>
      <c r="L3832" s="175"/>
      <c r="T3832" s="176"/>
      <c r="U3832" s="176"/>
      <c r="V3832" s="176"/>
      <c r="W3832" s="176"/>
      <c r="X3832" s="175"/>
      <c r="Y3832" s="175"/>
      <c r="Z3832" s="175"/>
      <c r="AA3832" s="175"/>
      <c r="AC3832" s="175"/>
      <c r="AL3832" s="106"/>
      <c r="AM3832" s="104"/>
      <c r="AN3832" s="104"/>
      <c r="AO3832" s="104"/>
      <c r="AP3832" s="104"/>
      <c r="AQ3832" s="104"/>
      <c r="AR3832" s="104"/>
      <c r="AS3832" s="104"/>
      <c r="AT3832" s="104"/>
      <c r="AU3832" s="104"/>
      <c r="AV3832" s="104"/>
    </row>
    <row r="3833" spans="3:48" x14ac:dyDescent="0.35">
      <c r="C3833" s="176"/>
      <c r="D3833" s="176"/>
      <c r="E3833" s="176"/>
      <c r="F3833" s="176"/>
      <c r="G3833" s="175"/>
      <c r="H3833" s="175"/>
      <c r="I3833" s="175"/>
      <c r="J3833" s="175"/>
      <c r="L3833" s="175"/>
      <c r="T3833" s="176"/>
      <c r="U3833" s="176"/>
      <c r="V3833" s="176"/>
      <c r="W3833" s="176"/>
      <c r="X3833" s="175"/>
      <c r="Y3833" s="175"/>
      <c r="Z3833" s="175"/>
      <c r="AA3833" s="175"/>
      <c r="AC3833" s="175"/>
      <c r="AL3833" s="106"/>
      <c r="AM3833" s="104"/>
      <c r="AN3833" s="104"/>
      <c r="AO3833" s="104"/>
      <c r="AP3833" s="104"/>
      <c r="AQ3833" s="104"/>
      <c r="AR3833" s="104"/>
      <c r="AS3833" s="104"/>
      <c r="AT3833" s="104"/>
      <c r="AU3833" s="104"/>
      <c r="AV3833" s="104"/>
    </row>
    <row r="3834" spans="3:48" x14ac:dyDescent="0.35">
      <c r="C3834" s="176"/>
      <c r="D3834" s="176"/>
      <c r="E3834" s="176"/>
      <c r="F3834" s="176"/>
      <c r="G3834" s="175"/>
      <c r="H3834" s="175"/>
      <c r="I3834" s="175"/>
      <c r="J3834" s="175"/>
      <c r="L3834" s="175"/>
      <c r="T3834" s="176"/>
      <c r="U3834" s="176"/>
      <c r="V3834" s="176"/>
      <c r="W3834" s="176"/>
      <c r="X3834" s="175"/>
      <c r="Y3834" s="175"/>
      <c r="Z3834" s="175"/>
      <c r="AA3834" s="175"/>
      <c r="AC3834" s="175"/>
      <c r="AL3834" s="106"/>
      <c r="AM3834" s="104"/>
      <c r="AN3834" s="104"/>
      <c r="AO3834" s="104"/>
      <c r="AP3834" s="104"/>
      <c r="AQ3834" s="104"/>
      <c r="AR3834" s="104"/>
      <c r="AS3834" s="104"/>
      <c r="AT3834" s="104"/>
      <c r="AU3834" s="104"/>
      <c r="AV3834" s="104"/>
    </row>
    <row r="3835" spans="3:48" x14ac:dyDescent="0.35">
      <c r="C3835" s="176"/>
      <c r="D3835" s="176"/>
      <c r="E3835" s="176"/>
      <c r="F3835" s="176"/>
      <c r="G3835" s="175"/>
      <c r="H3835" s="175"/>
      <c r="I3835" s="175"/>
      <c r="J3835" s="175"/>
      <c r="L3835" s="175"/>
      <c r="T3835" s="176"/>
      <c r="U3835" s="176"/>
      <c r="V3835" s="176"/>
      <c r="W3835" s="176"/>
      <c r="X3835" s="175"/>
      <c r="Y3835" s="175"/>
      <c r="Z3835" s="175"/>
      <c r="AA3835" s="175"/>
      <c r="AC3835" s="175"/>
      <c r="AL3835" s="106"/>
      <c r="AM3835" s="104"/>
      <c r="AN3835" s="104"/>
      <c r="AO3835" s="104"/>
      <c r="AP3835" s="104"/>
      <c r="AQ3835" s="104"/>
      <c r="AR3835" s="104"/>
      <c r="AS3835" s="104"/>
      <c r="AT3835" s="104"/>
      <c r="AU3835" s="104"/>
      <c r="AV3835" s="104"/>
    </row>
    <row r="3836" spans="3:48" x14ac:dyDescent="0.35">
      <c r="C3836" s="176"/>
      <c r="D3836" s="176"/>
      <c r="E3836" s="176"/>
      <c r="F3836" s="176"/>
      <c r="G3836" s="175"/>
      <c r="H3836" s="175"/>
      <c r="I3836" s="175"/>
      <c r="J3836" s="175"/>
      <c r="L3836" s="175"/>
      <c r="T3836" s="176"/>
      <c r="U3836" s="176"/>
      <c r="V3836" s="176"/>
      <c r="W3836" s="176"/>
      <c r="X3836" s="175"/>
      <c r="Y3836" s="175"/>
      <c r="Z3836" s="175"/>
      <c r="AA3836" s="175"/>
      <c r="AC3836" s="175"/>
      <c r="AL3836" s="106"/>
      <c r="AM3836" s="104"/>
      <c r="AN3836" s="104"/>
      <c r="AO3836" s="104"/>
      <c r="AP3836" s="104"/>
      <c r="AQ3836" s="104"/>
      <c r="AR3836" s="104"/>
      <c r="AS3836" s="104"/>
      <c r="AT3836" s="104"/>
      <c r="AU3836" s="104"/>
      <c r="AV3836" s="104"/>
    </row>
    <row r="3837" spans="3:48" x14ac:dyDescent="0.35">
      <c r="C3837" s="176"/>
      <c r="D3837" s="176"/>
      <c r="E3837" s="176"/>
      <c r="F3837" s="176"/>
      <c r="G3837" s="175"/>
      <c r="H3837" s="175"/>
      <c r="I3837" s="175"/>
      <c r="J3837" s="175"/>
      <c r="L3837" s="175"/>
      <c r="T3837" s="176"/>
      <c r="U3837" s="176"/>
      <c r="V3837" s="176"/>
      <c r="W3837" s="176"/>
      <c r="X3837" s="175"/>
      <c r="Y3837" s="175"/>
      <c r="Z3837" s="175"/>
      <c r="AA3837" s="175"/>
      <c r="AC3837" s="175"/>
      <c r="AL3837" s="106"/>
      <c r="AM3837" s="104"/>
      <c r="AN3837" s="104"/>
      <c r="AO3837" s="104"/>
      <c r="AP3837" s="104"/>
      <c r="AQ3837" s="104"/>
      <c r="AR3837" s="104"/>
      <c r="AS3837" s="104"/>
      <c r="AT3837" s="104"/>
      <c r="AU3837" s="104"/>
      <c r="AV3837" s="104"/>
    </row>
    <row r="3838" spans="3:48" x14ac:dyDescent="0.35">
      <c r="C3838" s="176"/>
      <c r="D3838" s="176"/>
      <c r="E3838" s="176"/>
      <c r="F3838" s="176"/>
      <c r="G3838" s="175"/>
      <c r="H3838" s="175"/>
      <c r="I3838" s="175"/>
      <c r="J3838" s="175"/>
      <c r="L3838" s="175"/>
      <c r="T3838" s="176"/>
      <c r="U3838" s="176"/>
      <c r="V3838" s="176"/>
      <c r="W3838" s="176"/>
      <c r="X3838" s="175"/>
      <c r="Y3838" s="175"/>
      <c r="Z3838" s="175"/>
      <c r="AA3838" s="175"/>
      <c r="AC3838" s="175"/>
      <c r="AL3838" s="106"/>
      <c r="AM3838" s="104"/>
      <c r="AN3838" s="104"/>
      <c r="AO3838" s="104"/>
      <c r="AP3838" s="104"/>
      <c r="AQ3838" s="104"/>
      <c r="AR3838" s="104"/>
      <c r="AS3838" s="104"/>
      <c r="AT3838" s="104"/>
      <c r="AU3838" s="104"/>
      <c r="AV3838" s="104"/>
    </row>
    <row r="3839" spans="3:48" x14ac:dyDescent="0.35">
      <c r="C3839" s="176"/>
      <c r="D3839" s="176"/>
      <c r="E3839" s="176"/>
      <c r="F3839" s="176"/>
      <c r="G3839" s="175"/>
      <c r="H3839" s="175"/>
      <c r="I3839" s="175"/>
      <c r="J3839" s="175"/>
      <c r="L3839" s="175"/>
      <c r="T3839" s="176"/>
      <c r="U3839" s="176"/>
      <c r="V3839" s="176"/>
      <c r="W3839" s="176"/>
      <c r="X3839" s="175"/>
      <c r="Y3839" s="175"/>
      <c r="Z3839" s="175"/>
      <c r="AA3839" s="175"/>
      <c r="AC3839" s="175"/>
      <c r="AL3839" s="106"/>
      <c r="AM3839" s="104"/>
      <c r="AN3839" s="104"/>
      <c r="AO3839" s="104"/>
      <c r="AP3839" s="104"/>
      <c r="AQ3839" s="104"/>
      <c r="AR3839" s="104"/>
      <c r="AS3839" s="104"/>
      <c r="AT3839" s="104"/>
      <c r="AU3839" s="104"/>
      <c r="AV3839" s="104"/>
    </row>
    <row r="3840" spans="3:48" x14ac:dyDescent="0.35">
      <c r="C3840" s="176"/>
      <c r="D3840" s="176"/>
      <c r="E3840" s="176"/>
      <c r="F3840" s="176"/>
      <c r="G3840" s="175"/>
      <c r="H3840" s="175"/>
      <c r="I3840" s="175"/>
      <c r="J3840" s="175"/>
      <c r="L3840" s="175"/>
      <c r="T3840" s="176"/>
      <c r="U3840" s="176"/>
      <c r="V3840" s="176"/>
      <c r="W3840" s="176"/>
      <c r="X3840" s="175"/>
      <c r="Y3840" s="175"/>
      <c r="Z3840" s="175"/>
      <c r="AA3840" s="175"/>
      <c r="AC3840" s="175"/>
      <c r="AL3840" s="106"/>
      <c r="AM3840" s="104"/>
      <c r="AN3840" s="104"/>
      <c r="AO3840" s="104"/>
      <c r="AP3840" s="104"/>
      <c r="AQ3840" s="104"/>
      <c r="AR3840" s="104"/>
      <c r="AS3840" s="104"/>
      <c r="AT3840" s="104"/>
      <c r="AU3840" s="104"/>
      <c r="AV3840" s="104"/>
    </row>
    <row r="3841" spans="3:48" x14ac:dyDescent="0.35">
      <c r="C3841" s="176"/>
      <c r="D3841" s="176"/>
      <c r="E3841" s="176"/>
      <c r="F3841" s="176"/>
      <c r="G3841" s="175"/>
      <c r="H3841" s="175"/>
      <c r="I3841" s="175"/>
      <c r="J3841" s="175"/>
      <c r="L3841" s="175"/>
      <c r="T3841" s="176"/>
      <c r="U3841" s="176"/>
      <c r="V3841" s="176"/>
      <c r="W3841" s="176"/>
      <c r="X3841" s="175"/>
      <c r="Y3841" s="175"/>
      <c r="Z3841" s="175"/>
      <c r="AA3841" s="175"/>
      <c r="AC3841" s="175"/>
      <c r="AL3841" s="106"/>
      <c r="AM3841" s="104"/>
      <c r="AN3841" s="104"/>
      <c r="AO3841" s="104"/>
      <c r="AP3841" s="104"/>
      <c r="AQ3841" s="104"/>
      <c r="AR3841" s="104"/>
      <c r="AS3841" s="104"/>
      <c r="AT3841" s="104"/>
      <c r="AU3841" s="104"/>
      <c r="AV3841" s="104"/>
    </row>
    <row r="3842" spans="3:48" x14ac:dyDescent="0.35">
      <c r="C3842" s="176"/>
      <c r="D3842" s="176"/>
      <c r="E3842" s="176"/>
      <c r="F3842" s="176"/>
      <c r="G3842" s="175"/>
      <c r="H3842" s="175"/>
      <c r="I3842" s="175"/>
      <c r="J3842" s="175"/>
      <c r="L3842" s="175"/>
      <c r="T3842" s="176"/>
      <c r="U3842" s="176"/>
      <c r="V3842" s="176"/>
      <c r="W3842" s="176"/>
      <c r="X3842" s="175"/>
      <c r="Y3842" s="175"/>
      <c r="Z3842" s="175"/>
      <c r="AA3842" s="175"/>
      <c r="AC3842" s="175"/>
      <c r="AL3842" s="106"/>
      <c r="AM3842" s="104"/>
      <c r="AN3842" s="104"/>
      <c r="AO3842" s="104"/>
      <c r="AP3842" s="104"/>
      <c r="AQ3842" s="104"/>
      <c r="AR3842" s="104"/>
      <c r="AS3842" s="104"/>
      <c r="AT3842" s="104"/>
      <c r="AU3842" s="104"/>
      <c r="AV3842" s="104"/>
    </row>
    <row r="3843" spans="3:48" x14ac:dyDescent="0.35">
      <c r="C3843" s="176"/>
      <c r="D3843" s="176"/>
      <c r="E3843" s="176"/>
      <c r="F3843" s="176"/>
      <c r="G3843" s="175"/>
      <c r="H3843" s="175"/>
      <c r="I3843" s="175"/>
      <c r="J3843" s="175"/>
      <c r="L3843" s="175"/>
      <c r="T3843" s="176"/>
      <c r="U3843" s="176"/>
      <c r="V3843" s="176"/>
      <c r="W3843" s="176"/>
      <c r="X3843" s="175"/>
      <c r="Y3843" s="175"/>
      <c r="Z3843" s="175"/>
      <c r="AA3843" s="175"/>
      <c r="AC3843" s="175"/>
      <c r="AL3843" s="106"/>
      <c r="AM3843" s="104"/>
      <c r="AN3843" s="104"/>
      <c r="AO3843" s="104"/>
      <c r="AP3843" s="104"/>
      <c r="AQ3843" s="104"/>
      <c r="AR3843" s="104"/>
      <c r="AS3843" s="104"/>
      <c r="AT3843" s="104"/>
      <c r="AU3843" s="104"/>
      <c r="AV3843" s="104"/>
    </row>
    <row r="3844" spans="3:48" x14ac:dyDescent="0.35">
      <c r="C3844" s="176"/>
      <c r="D3844" s="176"/>
      <c r="E3844" s="176"/>
      <c r="F3844" s="176"/>
      <c r="G3844" s="175"/>
      <c r="H3844" s="175"/>
      <c r="I3844" s="175"/>
      <c r="J3844" s="175"/>
      <c r="L3844" s="175"/>
      <c r="T3844" s="176"/>
      <c r="U3844" s="176"/>
      <c r="V3844" s="176"/>
      <c r="W3844" s="176"/>
      <c r="X3844" s="175"/>
      <c r="Y3844" s="175"/>
      <c r="Z3844" s="175"/>
      <c r="AA3844" s="175"/>
      <c r="AC3844" s="175"/>
      <c r="AL3844" s="106"/>
      <c r="AM3844" s="104"/>
      <c r="AN3844" s="104"/>
      <c r="AO3844" s="104"/>
      <c r="AP3844" s="104"/>
      <c r="AQ3844" s="104"/>
      <c r="AR3844" s="104"/>
      <c r="AS3844" s="104"/>
      <c r="AT3844" s="104"/>
      <c r="AU3844" s="104"/>
      <c r="AV3844" s="104"/>
    </row>
    <row r="3845" spans="3:48" x14ac:dyDescent="0.35">
      <c r="C3845" s="176"/>
      <c r="D3845" s="176"/>
      <c r="E3845" s="176"/>
      <c r="F3845" s="176"/>
      <c r="G3845" s="175"/>
      <c r="H3845" s="175"/>
      <c r="I3845" s="175"/>
      <c r="J3845" s="175"/>
      <c r="L3845" s="175"/>
      <c r="T3845" s="176"/>
      <c r="U3845" s="176"/>
      <c r="V3845" s="176"/>
      <c r="W3845" s="176"/>
      <c r="X3845" s="175"/>
      <c r="Y3845" s="175"/>
      <c r="Z3845" s="175"/>
      <c r="AA3845" s="175"/>
      <c r="AC3845" s="175"/>
      <c r="AL3845" s="106"/>
      <c r="AM3845" s="104"/>
      <c r="AN3845" s="104"/>
      <c r="AO3845" s="104"/>
      <c r="AP3845" s="104"/>
      <c r="AQ3845" s="104"/>
      <c r="AR3845" s="104"/>
      <c r="AS3845" s="104"/>
      <c r="AT3845" s="104"/>
      <c r="AU3845" s="104"/>
      <c r="AV3845" s="104"/>
    </row>
    <row r="3846" spans="3:48" x14ac:dyDescent="0.35">
      <c r="C3846" s="176"/>
      <c r="D3846" s="176"/>
      <c r="E3846" s="176"/>
      <c r="F3846" s="176"/>
      <c r="G3846" s="175"/>
      <c r="H3846" s="175"/>
      <c r="I3846" s="175"/>
      <c r="J3846" s="175"/>
      <c r="L3846" s="175"/>
      <c r="T3846" s="176"/>
      <c r="U3846" s="176"/>
      <c r="V3846" s="176"/>
      <c r="W3846" s="176"/>
      <c r="X3846" s="175"/>
      <c r="Y3846" s="175"/>
      <c r="Z3846" s="175"/>
      <c r="AA3846" s="175"/>
      <c r="AC3846" s="175"/>
      <c r="AL3846" s="106"/>
      <c r="AM3846" s="104"/>
      <c r="AN3846" s="104"/>
      <c r="AO3846" s="104"/>
      <c r="AP3846" s="104"/>
      <c r="AQ3846" s="104"/>
      <c r="AR3846" s="104"/>
      <c r="AS3846" s="104"/>
      <c r="AT3846" s="104"/>
      <c r="AU3846" s="104"/>
      <c r="AV3846" s="104"/>
    </row>
    <row r="3847" spans="3:48" x14ac:dyDescent="0.35">
      <c r="C3847" s="176"/>
      <c r="D3847" s="176"/>
      <c r="E3847" s="176"/>
      <c r="F3847" s="176"/>
      <c r="G3847" s="175"/>
      <c r="H3847" s="175"/>
      <c r="I3847" s="175"/>
      <c r="J3847" s="175"/>
      <c r="L3847" s="175"/>
      <c r="T3847" s="176"/>
      <c r="U3847" s="176"/>
      <c r="V3847" s="176"/>
      <c r="W3847" s="176"/>
      <c r="X3847" s="175"/>
      <c r="Y3847" s="175"/>
      <c r="Z3847" s="175"/>
      <c r="AA3847" s="175"/>
      <c r="AC3847" s="175"/>
      <c r="AL3847" s="106"/>
      <c r="AM3847" s="104"/>
      <c r="AN3847" s="104"/>
      <c r="AO3847" s="104"/>
      <c r="AP3847" s="104"/>
      <c r="AQ3847" s="104"/>
      <c r="AR3847" s="104"/>
      <c r="AS3847" s="104"/>
      <c r="AT3847" s="104"/>
      <c r="AU3847" s="104"/>
      <c r="AV3847" s="104"/>
    </row>
    <row r="3848" spans="3:48" x14ac:dyDescent="0.35">
      <c r="C3848" s="176"/>
      <c r="D3848" s="176"/>
      <c r="E3848" s="176"/>
      <c r="F3848" s="176"/>
      <c r="G3848" s="175"/>
      <c r="H3848" s="175"/>
      <c r="I3848" s="175"/>
      <c r="J3848" s="175"/>
      <c r="L3848" s="175"/>
      <c r="T3848" s="176"/>
      <c r="U3848" s="176"/>
      <c r="V3848" s="176"/>
      <c r="W3848" s="176"/>
      <c r="X3848" s="175"/>
      <c r="Y3848" s="175"/>
      <c r="Z3848" s="175"/>
      <c r="AA3848" s="175"/>
      <c r="AC3848" s="175"/>
      <c r="AL3848" s="106"/>
      <c r="AM3848" s="104"/>
      <c r="AN3848" s="104"/>
      <c r="AO3848" s="104"/>
      <c r="AP3848" s="104"/>
      <c r="AQ3848" s="104"/>
      <c r="AR3848" s="104"/>
      <c r="AS3848" s="104"/>
      <c r="AT3848" s="104"/>
      <c r="AU3848" s="104"/>
      <c r="AV3848" s="104"/>
    </row>
    <row r="3849" spans="3:48" x14ac:dyDescent="0.35">
      <c r="C3849" s="176"/>
      <c r="D3849" s="176"/>
      <c r="E3849" s="176"/>
      <c r="F3849" s="176"/>
      <c r="G3849" s="175"/>
      <c r="H3849" s="175"/>
      <c r="I3849" s="175"/>
      <c r="J3849" s="175"/>
      <c r="L3849" s="175"/>
      <c r="T3849" s="176"/>
      <c r="U3849" s="176"/>
      <c r="V3849" s="176"/>
      <c r="W3849" s="176"/>
      <c r="X3849" s="175"/>
      <c r="Y3849" s="175"/>
      <c r="Z3849" s="175"/>
      <c r="AA3849" s="175"/>
      <c r="AC3849" s="175"/>
      <c r="AL3849" s="106"/>
      <c r="AM3849" s="104"/>
      <c r="AN3849" s="104"/>
      <c r="AO3849" s="104"/>
      <c r="AP3849" s="104"/>
      <c r="AQ3849" s="104"/>
      <c r="AR3849" s="104"/>
      <c r="AS3849" s="104"/>
      <c r="AT3849" s="104"/>
      <c r="AU3849" s="104"/>
      <c r="AV3849" s="104"/>
    </row>
    <row r="3850" spans="3:48" x14ac:dyDescent="0.35">
      <c r="C3850" s="176"/>
      <c r="D3850" s="176"/>
      <c r="E3850" s="176"/>
      <c r="F3850" s="176"/>
      <c r="G3850" s="175"/>
      <c r="H3850" s="175"/>
      <c r="I3850" s="175"/>
      <c r="J3850" s="175"/>
      <c r="L3850" s="175"/>
      <c r="T3850" s="176"/>
      <c r="U3850" s="176"/>
      <c r="V3850" s="176"/>
      <c r="W3850" s="176"/>
      <c r="X3850" s="175"/>
      <c r="Y3850" s="175"/>
      <c r="Z3850" s="175"/>
      <c r="AA3850" s="175"/>
      <c r="AC3850" s="175"/>
      <c r="AL3850" s="106"/>
      <c r="AM3850" s="104"/>
      <c r="AN3850" s="104"/>
      <c r="AO3850" s="104"/>
      <c r="AP3850" s="104"/>
      <c r="AQ3850" s="104"/>
      <c r="AR3850" s="104"/>
      <c r="AS3850" s="104"/>
      <c r="AT3850" s="104"/>
      <c r="AU3850" s="104"/>
      <c r="AV3850" s="104"/>
    </row>
    <row r="3851" spans="3:48" x14ac:dyDescent="0.35">
      <c r="C3851" s="176"/>
      <c r="D3851" s="176"/>
      <c r="E3851" s="176"/>
      <c r="F3851" s="176"/>
      <c r="G3851" s="175"/>
      <c r="H3851" s="175"/>
      <c r="I3851" s="175"/>
      <c r="J3851" s="175"/>
      <c r="L3851" s="175"/>
      <c r="T3851" s="176"/>
      <c r="U3851" s="176"/>
      <c r="V3851" s="176"/>
      <c r="W3851" s="176"/>
      <c r="X3851" s="175"/>
      <c r="Y3851" s="175"/>
      <c r="Z3851" s="175"/>
      <c r="AA3851" s="175"/>
      <c r="AC3851" s="175"/>
      <c r="AL3851" s="106"/>
      <c r="AM3851" s="104"/>
      <c r="AN3851" s="104"/>
      <c r="AO3851" s="104"/>
      <c r="AP3851" s="104"/>
      <c r="AQ3851" s="104"/>
      <c r="AR3851" s="104"/>
      <c r="AS3851" s="104"/>
      <c r="AT3851" s="104"/>
      <c r="AU3851" s="104"/>
      <c r="AV3851" s="104"/>
    </row>
    <row r="3852" spans="3:48" x14ac:dyDescent="0.35">
      <c r="C3852" s="176"/>
      <c r="D3852" s="176"/>
      <c r="E3852" s="176"/>
      <c r="F3852" s="176"/>
      <c r="G3852" s="175"/>
      <c r="H3852" s="175"/>
      <c r="I3852" s="175"/>
      <c r="J3852" s="175"/>
      <c r="L3852" s="175"/>
      <c r="T3852" s="176"/>
      <c r="U3852" s="176"/>
      <c r="V3852" s="176"/>
      <c r="W3852" s="176"/>
      <c r="X3852" s="175"/>
      <c r="Y3852" s="175"/>
      <c r="Z3852" s="175"/>
      <c r="AA3852" s="175"/>
      <c r="AC3852" s="175"/>
      <c r="AL3852" s="106"/>
      <c r="AM3852" s="104"/>
      <c r="AN3852" s="104"/>
      <c r="AO3852" s="104"/>
      <c r="AP3852" s="104"/>
      <c r="AQ3852" s="104"/>
      <c r="AR3852" s="104"/>
      <c r="AS3852" s="104"/>
      <c r="AT3852" s="104"/>
      <c r="AU3852" s="104"/>
      <c r="AV3852" s="104"/>
    </row>
    <row r="3853" spans="3:48" x14ac:dyDescent="0.35">
      <c r="C3853" s="176"/>
      <c r="D3853" s="176"/>
      <c r="E3853" s="176"/>
      <c r="F3853" s="176"/>
      <c r="G3853" s="175"/>
      <c r="H3853" s="175"/>
      <c r="I3853" s="175"/>
      <c r="J3853" s="175"/>
      <c r="L3853" s="175"/>
      <c r="T3853" s="176"/>
      <c r="U3853" s="176"/>
      <c r="V3853" s="176"/>
      <c r="W3853" s="176"/>
      <c r="X3853" s="175"/>
      <c r="Y3853" s="175"/>
      <c r="Z3853" s="175"/>
      <c r="AA3853" s="175"/>
      <c r="AC3853" s="175"/>
      <c r="AL3853" s="106"/>
      <c r="AM3853" s="104"/>
      <c r="AN3853" s="104"/>
      <c r="AO3853" s="104"/>
      <c r="AP3853" s="104"/>
      <c r="AQ3853" s="104"/>
      <c r="AR3853" s="104"/>
      <c r="AS3853" s="104"/>
      <c r="AT3853" s="104"/>
      <c r="AU3853" s="104"/>
      <c r="AV3853" s="104"/>
    </row>
    <row r="3854" spans="3:48" x14ac:dyDescent="0.35">
      <c r="C3854" s="176"/>
      <c r="D3854" s="176"/>
      <c r="E3854" s="176"/>
      <c r="F3854" s="176"/>
      <c r="G3854" s="175"/>
      <c r="H3854" s="175"/>
      <c r="I3854" s="175"/>
      <c r="J3854" s="175"/>
      <c r="L3854" s="175"/>
      <c r="T3854" s="176"/>
      <c r="U3854" s="176"/>
      <c r="V3854" s="176"/>
      <c r="W3854" s="176"/>
      <c r="X3854" s="175"/>
      <c r="Y3854" s="175"/>
      <c r="Z3854" s="175"/>
      <c r="AA3854" s="175"/>
      <c r="AC3854" s="175"/>
      <c r="AL3854" s="106"/>
      <c r="AM3854" s="104"/>
      <c r="AN3854" s="104"/>
      <c r="AO3854" s="104"/>
      <c r="AP3854" s="104"/>
      <c r="AQ3854" s="104"/>
      <c r="AR3854" s="104"/>
      <c r="AS3854" s="104"/>
      <c r="AT3854" s="104"/>
      <c r="AU3854" s="104"/>
      <c r="AV3854" s="104"/>
    </row>
    <row r="3855" spans="3:48" x14ac:dyDescent="0.35">
      <c r="C3855" s="176"/>
      <c r="D3855" s="176"/>
      <c r="E3855" s="176"/>
      <c r="F3855" s="176"/>
      <c r="G3855" s="175"/>
      <c r="H3855" s="175"/>
      <c r="I3855" s="175"/>
      <c r="J3855" s="175"/>
      <c r="L3855" s="175"/>
      <c r="T3855" s="176"/>
      <c r="U3855" s="176"/>
      <c r="V3855" s="176"/>
      <c r="W3855" s="176"/>
      <c r="X3855" s="175"/>
      <c r="Y3855" s="175"/>
      <c r="Z3855" s="175"/>
      <c r="AA3855" s="175"/>
      <c r="AC3855" s="175"/>
      <c r="AL3855" s="106"/>
      <c r="AM3855" s="104"/>
      <c r="AN3855" s="104"/>
      <c r="AO3855" s="104"/>
      <c r="AP3855" s="104"/>
      <c r="AQ3855" s="104"/>
      <c r="AR3855" s="104"/>
      <c r="AS3855" s="104"/>
      <c r="AT3855" s="104"/>
      <c r="AU3855" s="104"/>
      <c r="AV3855" s="104"/>
    </row>
    <row r="3856" spans="3:48" x14ac:dyDescent="0.35">
      <c r="C3856" s="176"/>
      <c r="D3856" s="176"/>
      <c r="E3856" s="176"/>
      <c r="F3856" s="176"/>
      <c r="G3856" s="175"/>
      <c r="H3856" s="175"/>
      <c r="I3856" s="175"/>
      <c r="J3856" s="175"/>
      <c r="L3856" s="175"/>
      <c r="T3856" s="176"/>
      <c r="U3856" s="176"/>
      <c r="V3856" s="176"/>
      <c r="W3856" s="176"/>
      <c r="X3856" s="175"/>
      <c r="Y3856" s="175"/>
      <c r="Z3856" s="175"/>
      <c r="AA3856" s="175"/>
      <c r="AC3856" s="175"/>
      <c r="AL3856" s="106"/>
      <c r="AM3856" s="104"/>
      <c r="AN3856" s="104"/>
      <c r="AO3856" s="104"/>
      <c r="AP3856" s="104"/>
      <c r="AQ3856" s="104"/>
      <c r="AR3856" s="104"/>
      <c r="AS3856" s="104"/>
      <c r="AT3856" s="104"/>
      <c r="AU3856" s="104"/>
      <c r="AV3856" s="104"/>
    </row>
    <row r="3857" spans="3:48" x14ac:dyDescent="0.35">
      <c r="C3857" s="176"/>
      <c r="D3857" s="176"/>
      <c r="E3857" s="176"/>
      <c r="F3857" s="176"/>
      <c r="G3857" s="175"/>
      <c r="H3857" s="175"/>
      <c r="I3857" s="175"/>
      <c r="J3857" s="175"/>
      <c r="L3857" s="175"/>
      <c r="T3857" s="176"/>
      <c r="U3857" s="176"/>
      <c r="V3857" s="176"/>
      <c r="W3857" s="176"/>
      <c r="X3857" s="175"/>
      <c r="Y3857" s="175"/>
      <c r="Z3857" s="175"/>
      <c r="AA3857" s="175"/>
      <c r="AC3857" s="175"/>
      <c r="AL3857" s="106"/>
      <c r="AM3857" s="104"/>
      <c r="AN3857" s="104"/>
      <c r="AO3857" s="104"/>
      <c r="AP3857" s="104"/>
      <c r="AQ3857" s="104"/>
      <c r="AR3857" s="104"/>
      <c r="AS3857" s="104"/>
      <c r="AT3857" s="104"/>
      <c r="AU3857" s="104"/>
      <c r="AV3857" s="104"/>
    </row>
    <row r="3858" spans="3:48" x14ac:dyDescent="0.35">
      <c r="C3858" s="176"/>
      <c r="D3858" s="176"/>
      <c r="E3858" s="176"/>
      <c r="F3858" s="176"/>
      <c r="G3858" s="175"/>
      <c r="H3858" s="175"/>
      <c r="I3858" s="175"/>
      <c r="J3858" s="175"/>
      <c r="L3858" s="175"/>
      <c r="T3858" s="176"/>
      <c r="U3858" s="176"/>
      <c r="V3858" s="176"/>
      <c r="W3858" s="176"/>
      <c r="X3858" s="175"/>
      <c r="Y3858" s="175"/>
      <c r="Z3858" s="175"/>
      <c r="AA3858" s="175"/>
      <c r="AC3858" s="175"/>
      <c r="AL3858" s="106"/>
      <c r="AM3858" s="104"/>
      <c r="AN3858" s="104"/>
      <c r="AO3858" s="104"/>
      <c r="AP3858" s="104"/>
      <c r="AQ3858" s="104"/>
      <c r="AR3858" s="104"/>
      <c r="AS3858" s="104"/>
      <c r="AT3858" s="104"/>
      <c r="AU3858" s="104"/>
      <c r="AV3858" s="104"/>
    </row>
    <row r="3859" spans="3:48" x14ac:dyDescent="0.35">
      <c r="C3859" s="176"/>
      <c r="D3859" s="176"/>
      <c r="E3859" s="176"/>
      <c r="F3859" s="176"/>
      <c r="G3859" s="175"/>
      <c r="H3859" s="175"/>
      <c r="I3859" s="175"/>
      <c r="J3859" s="175"/>
      <c r="L3859" s="175"/>
      <c r="T3859" s="176"/>
      <c r="U3859" s="176"/>
      <c r="V3859" s="176"/>
      <c r="W3859" s="176"/>
      <c r="X3859" s="175"/>
      <c r="Y3859" s="175"/>
      <c r="Z3859" s="175"/>
      <c r="AA3859" s="175"/>
      <c r="AC3859" s="175"/>
      <c r="AL3859" s="106"/>
      <c r="AM3859" s="104"/>
      <c r="AN3859" s="104"/>
      <c r="AO3859" s="104"/>
      <c r="AP3859" s="104"/>
      <c r="AQ3859" s="104"/>
      <c r="AR3859" s="104"/>
      <c r="AS3859" s="104"/>
      <c r="AT3859" s="104"/>
      <c r="AU3859" s="104"/>
      <c r="AV3859" s="104"/>
    </row>
    <row r="3860" spans="3:48" x14ac:dyDescent="0.35">
      <c r="C3860" s="176"/>
      <c r="D3860" s="176"/>
      <c r="E3860" s="176"/>
      <c r="F3860" s="176"/>
      <c r="G3860" s="175"/>
      <c r="H3860" s="175"/>
      <c r="I3860" s="175"/>
      <c r="J3860" s="175"/>
      <c r="L3860" s="175"/>
      <c r="T3860" s="176"/>
      <c r="U3860" s="176"/>
      <c r="V3860" s="176"/>
      <c r="W3860" s="176"/>
      <c r="X3860" s="175"/>
      <c r="Y3860" s="175"/>
      <c r="Z3860" s="175"/>
      <c r="AA3860" s="175"/>
      <c r="AC3860" s="175"/>
      <c r="AL3860" s="106"/>
      <c r="AM3860" s="104"/>
      <c r="AN3860" s="104"/>
      <c r="AO3860" s="104"/>
      <c r="AP3860" s="104"/>
      <c r="AQ3860" s="104"/>
      <c r="AR3860" s="104"/>
      <c r="AS3860" s="104"/>
      <c r="AT3860" s="104"/>
      <c r="AU3860" s="104"/>
      <c r="AV3860" s="104"/>
    </row>
    <row r="3861" spans="3:48" x14ac:dyDescent="0.35">
      <c r="C3861" s="176"/>
      <c r="D3861" s="176"/>
      <c r="E3861" s="176"/>
      <c r="F3861" s="176"/>
      <c r="G3861" s="175"/>
      <c r="H3861" s="175"/>
      <c r="I3861" s="175"/>
      <c r="J3861" s="175"/>
      <c r="L3861" s="175"/>
      <c r="T3861" s="176"/>
      <c r="U3861" s="176"/>
      <c r="V3861" s="176"/>
      <c r="W3861" s="176"/>
      <c r="X3861" s="175"/>
      <c r="Y3861" s="175"/>
      <c r="Z3861" s="175"/>
      <c r="AA3861" s="175"/>
      <c r="AC3861" s="175"/>
      <c r="AL3861" s="106"/>
      <c r="AM3861" s="104"/>
      <c r="AN3861" s="104"/>
      <c r="AO3861" s="104"/>
      <c r="AP3861" s="104"/>
      <c r="AQ3861" s="104"/>
      <c r="AR3861" s="104"/>
      <c r="AS3861" s="104"/>
      <c r="AT3861" s="104"/>
      <c r="AU3861" s="104"/>
      <c r="AV3861" s="104"/>
    </row>
    <row r="3862" spans="3:48" x14ac:dyDescent="0.35">
      <c r="C3862" s="176"/>
      <c r="D3862" s="176"/>
      <c r="E3862" s="176"/>
      <c r="F3862" s="176"/>
      <c r="G3862" s="175"/>
      <c r="H3862" s="175"/>
      <c r="I3862" s="175"/>
      <c r="J3862" s="175"/>
      <c r="L3862" s="175"/>
      <c r="T3862" s="176"/>
      <c r="U3862" s="176"/>
      <c r="V3862" s="176"/>
      <c r="W3862" s="176"/>
      <c r="X3862" s="175"/>
      <c r="Y3862" s="175"/>
      <c r="Z3862" s="175"/>
      <c r="AA3862" s="175"/>
      <c r="AC3862" s="175"/>
      <c r="AL3862" s="106"/>
      <c r="AM3862" s="104"/>
      <c r="AN3862" s="104"/>
      <c r="AO3862" s="104"/>
      <c r="AP3862" s="104"/>
      <c r="AQ3862" s="104"/>
      <c r="AR3862" s="104"/>
      <c r="AS3862" s="104"/>
      <c r="AT3862" s="104"/>
      <c r="AU3862" s="104"/>
      <c r="AV3862" s="104"/>
    </row>
    <row r="3863" spans="3:48" x14ac:dyDescent="0.35">
      <c r="C3863" s="176"/>
      <c r="D3863" s="176"/>
      <c r="E3863" s="176"/>
      <c r="F3863" s="176"/>
      <c r="G3863" s="175"/>
      <c r="H3863" s="175"/>
      <c r="I3863" s="175"/>
      <c r="J3863" s="175"/>
      <c r="L3863" s="175"/>
      <c r="T3863" s="176"/>
      <c r="U3863" s="176"/>
      <c r="V3863" s="176"/>
      <c r="W3863" s="176"/>
      <c r="X3863" s="175"/>
      <c r="Y3863" s="175"/>
      <c r="Z3863" s="175"/>
      <c r="AA3863" s="175"/>
      <c r="AC3863" s="175"/>
      <c r="AL3863" s="106"/>
      <c r="AM3863" s="104"/>
      <c r="AN3863" s="104"/>
      <c r="AO3863" s="104"/>
      <c r="AP3863" s="104"/>
      <c r="AQ3863" s="104"/>
      <c r="AR3863" s="104"/>
      <c r="AS3863" s="104"/>
      <c r="AT3863" s="104"/>
      <c r="AU3863" s="104"/>
      <c r="AV3863" s="104"/>
    </row>
    <row r="3864" spans="3:48" x14ac:dyDescent="0.35">
      <c r="C3864" s="176"/>
      <c r="D3864" s="176"/>
      <c r="E3864" s="176"/>
      <c r="F3864" s="176"/>
      <c r="G3864" s="175"/>
      <c r="H3864" s="175"/>
      <c r="I3864" s="175"/>
      <c r="J3864" s="175"/>
      <c r="L3864" s="175"/>
      <c r="T3864" s="176"/>
      <c r="U3864" s="176"/>
      <c r="V3864" s="176"/>
      <c r="W3864" s="176"/>
      <c r="X3864" s="175"/>
      <c r="Y3864" s="175"/>
      <c r="Z3864" s="175"/>
      <c r="AA3864" s="175"/>
      <c r="AC3864" s="175"/>
      <c r="AL3864" s="106"/>
      <c r="AM3864" s="104"/>
      <c r="AN3864" s="104"/>
      <c r="AO3864" s="104"/>
      <c r="AP3864" s="104"/>
      <c r="AQ3864" s="104"/>
      <c r="AR3864" s="104"/>
      <c r="AS3864" s="104"/>
      <c r="AT3864" s="104"/>
      <c r="AU3864" s="104"/>
      <c r="AV3864" s="104"/>
    </row>
    <row r="3865" spans="3:48" x14ac:dyDescent="0.35">
      <c r="C3865" s="176"/>
      <c r="D3865" s="176"/>
      <c r="E3865" s="176"/>
      <c r="F3865" s="176"/>
      <c r="G3865" s="175"/>
      <c r="H3865" s="175"/>
      <c r="I3865" s="175"/>
      <c r="J3865" s="175"/>
      <c r="L3865" s="175"/>
      <c r="T3865" s="176"/>
      <c r="U3865" s="176"/>
      <c r="V3865" s="176"/>
      <c r="W3865" s="176"/>
      <c r="X3865" s="175"/>
      <c r="Y3865" s="175"/>
      <c r="Z3865" s="175"/>
      <c r="AA3865" s="175"/>
      <c r="AC3865" s="175"/>
      <c r="AL3865" s="106"/>
      <c r="AM3865" s="104"/>
      <c r="AN3865" s="104"/>
      <c r="AO3865" s="104"/>
      <c r="AP3865" s="104"/>
      <c r="AQ3865" s="104"/>
      <c r="AR3865" s="104"/>
      <c r="AS3865" s="104"/>
      <c r="AT3865" s="104"/>
      <c r="AU3865" s="104"/>
      <c r="AV3865" s="104"/>
    </row>
    <row r="3866" spans="3:48" x14ac:dyDescent="0.35">
      <c r="C3866" s="176"/>
      <c r="D3866" s="176"/>
      <c r="E3866" s="176"/>
      <c r="F3866" s="176"/>
      <c r="G3866" s="175"/>
      <c r="H3866" s="175"/>
      <c r="I3866" s="175"/>
      <c r="J3866" s="175"/>
      <c r="L3866" s="175"/>
      <c r="T3866" s="176"/>
      <c r="U3866" s="176"/>
      <c r="V3866" s="176"/>
      <c r="W3866" s="176"/>
      <c r="X3866" s="175"/>
      <c r="Y3866" s="175"/>
      <c r="Z3866" s="175"/>
      <c r="AA3866" s="175"/>
      <c r="AC3866" s="175"/>
      <c r="AL3866" s="106"/>
      <c r="AM3866" s="104"/>
      <c r="AN3866" s="104"/>
      <c r="AO3866" s="104"/>
      <c r="AP3866" s="104"/>
      <c r="AQ3866" s="104"/>
      <c r="AR3866" s="104"/>
      <c r="AS3866" s="104"/>
      <c r="AT3866" s="104"/>
      <c r="AU3866" s="104"/>
      <c r="AV3866" s="104"/>
    </row>
    <row r="3867" spans="3:48" x14ac:dyDescent="0.35">
      <c r="C3867" s="176"/>
      <c r="D3867" s="176"/>
      <c r="E3867" s="176"/>
      <c r="F3867" s="176"/>
      <c r="G3867" s="175"/>
      <c r="H3867" s="175"/>
      <c r="I3867" s="175"/>
      <c r="J3867" s="175"/>
      <c r="L3867" s="175"/>
      <c r="T3867" s="176"/>
      <c r="U3867" s="176"/>
      <c r="V3867" s="176"/>
      <c r="W3867" s="176"/>
      <c r="X3867" s="175"/>
      <c r="Y3867" s="175"/>
      <c r="Z3867" s="175"/>
      <c r="AA3867" s="175"/>
      <c r="AC3867" s="175"/>
      <c r="AL3867" s="106"/>
      <c r="AM3867" s="104"/>
      <c r="AN3867" s="104"/>
      <c r="AO3867" s="104"/>
      <c r="AP3867" s="104"/>
      <c r="AQ3867" s="104"/>
      <c r="AR3867" s="104"/>
      <c r="AS3867" s="104"/>
      <c r="AT3867" s="104"/>
      <c r="AU3867" s="104"/>
      <c r="AV3867" s="104"/>
    </row>
    <row r="3868" spans="3:48" x14ac:dyDescent="0.35">
      <c r="C3868" s="176"/>
      <c r="D3868" s="176"/>
      <c r="E3868" s="176"/>
      <c r="F3868" s="176"/>
      <c r="G3868" s="175"/>
      <c r="H3868" s="175"/>
      <c r="I3868" s="175"/>
      <c r="J3868" s="175"/>
      <c r="L3868" s="175"/>
      <c r="T3868" s="176"/>
      <c r="U3868" s="176"/>
      <c r="V3868" s="176"/>
      <c r="W3868" s="176"/>
      <c r="X3868" s="175"/>
      <c r="Y3868" s="175"/>
      <c r="Z3868" s="175"/>
      <c r="AA3868" s="175"/>
      <c r="AC3868" s="175"/>
      <c r="AL3868" s="106"/>
      <c r="AM3868" s="104"/>
      <c r="AN3868" s="104"/>
      <c r="AO3868" s="104"/>
      <c r="AP3868" s="104"/>
      <c r="AQ3868" s="104"/>
      <c r="AR3868" s="104"/>
      <c r="AS3868" s="104"/>
      <c r="AT3868" s="104"/>
      <c r="AU3868" s="104"/>
      <c r="AV3868" s="104"/>
    </row>
    <row r="3869" spans="3:48" x14ac:dyDescent="0.35">
      <c r="C3869" s="176"/>
      <c r="D3869" s="176"/>
      <c r="E3869" s="176"/>
      <c r="F3869" s="176"/>
      <c r="G3869" s="175"/>
      <c r="H3869" s="175"/>
      <c r="I3869" s="175"/>
      <c r="J3869" s="175"/>
      <c r="L3869" s="175"/>
      <c r="T3869" s="176"/>
      <c r="U3869" s="176"/>
      <c r="V3869" s="176"/>
      <c r="W3869" s="176"/>
      <c r="X3869" s="175"/>
      <c r="Y3869" s="175"/>
      <c r="Z3869" s="175"/>
      <c r="AA3869" s="175"/>
      <c r="AC3869" s="175"/>
      <c r="AL3869" s="106"/>
      <c r="AM3869" s="104"/>
      <c r="AN3869" s="104"/>
      <c r="AO3869" s="104"/>
      <c r="AP3869" s="104"/>
      <c r="AQ3869" s="104"/>
      <c r="AR3869" s="104"/>
      <c r="AS3869" s="104"/>
      <c r="AT3869" s="104"/>
      <c r="AU3869" s="104"/>
      <c r="AV3869" s="104"/>
    </row>
    <row r="3870" spans="3:48" x14ac:dyDescent="0.35">
      <c r="C3870" s="176"/>
      <c r="D3870" s="176"/>
      <c r="E3870" s="176"/>
      <c r="F3870" s="176"/>
      <c r="G3870" s="175"/>
      <c r="H3870" s="175"/>
      <c r="I3870" s="175"/>
      <c r="J3870" s="175"/>
      <c r="L3870" s="175"/>
      <c r="T3870" s="176"/>
      <c r="U3870" s="176"/>
      <c r="V3870" s="176"/>
      <c r="W3870" s="176"/>
      <c r="X3870" s="175"/>
      <c r="Y3870" s="175"/>
      <c r="Z3870" s="175"/>
      <c r="AA3870" s="175"/>
      <c r="AC3870" s="175"/>
      <c r="AL3870" s="106"/>
      <c r="AM3870" s="104"/>
      <c r="AN3870" s="104"/>
      <c r="AO3870" s="104"/>
      <c r="AP3870" s="104"/>
      <c r="AQ3870" s="104"/>
      <c r="AR3870" s="104"/>
      <c r="AS3870" s="104"/>
      <c r="AT3870" s="104"/>
      <c r="AU3870" s="104"/>
      <c r="AV3870" s="104"/>
    </row>
    <row r="3871" spans="3:48" x14ac:dyDescent="0.35">
      <c r="C3871" s="176"/>
      <c r="D3871" s="176"/>
      <c r="E3871" s="176"/>
      <c r="F3871" s="176"/>
      <c r="G3871" s="175"/>
      <c r="H3871" s="175"/>
      <c r="I3871" s="175"/>
      <c r="J3871" s="175"/>
      <c r="L3871" s="175"/>
      <c r="T3871" s="176"/>
      <c r="U3871" s="176"/>
      <c r="V3871" s="176"/>
      <c r="W3871" s="176"/>
      <c r="X3871" s="175"/>
      <c r="Y3871" s="175"/>
      <c r="Z3871" s="175"/>
      <c r="AA3871" s="175"/>
      <c r="AC3871" s="175"/>
      <c r="AL3871" s="106"/>
      <c r="AM3871" s="104"/>
      <c r="AN3871" s="104"/>
      <c r="AO3871" s="104"/>
      <c r="AP3871" s="104"/>
      <c r="AQ3871" s="104"/>
      <c r="AR3871" s="104"/>
      <c r="AS3871" s="104"/>
      <c r="AT3871" s="104"/>
      <c r="AU3871" s="104"/>
      <c r="AV3871" s="104"/>
    </row>
    <row r="3872" spans="3:48" x14ac:dyDescent="0.35">
      <c r="C3872" s="176"/>
      <c r="D3872" s="176"/>
      <c r="E3872" s="176"/>
      <c r="F3872" s="176"/>
      <c r="G3872" s="175"/>
      <c r="H3872" s="175"/>
      <c r="I3872" s="175"/>
      <c r="J3872" s="175"/>
      <c r="L3872" s="175"/>
      <c r="T3872" s="176"/>
      <c r="U3872" s="176"/>
      <c r="V3872" s="176"/>
      <c r="W3872" s="176"/>
      <c r="X3872" s="175"/>
      <c r="Y3872" s="175"/>
      <c r="Z3872" s="175"/>
      <c r="AA3872" s="175"/>
      <c r="AC3872" s="175"/>
      <c r="AL3872" s="106"/>
      <c r="AM3872" s="104"/>
      <c r="AN3872" s="104"/>
      <c r="AO3872" s="104"/>
      <c r="AP3872" s="104"/>
      <c r="AQ3872" s="104"/>
      <c r="AR3872" s="104"/>
      <c r="AS3872" s="104"/>
      <c r="AT3872" s="104"/>
      <c r="AU3872" s="104"/>
      <c r="AV3872" s="104"/>
    </row>
    <row r="3873" spans="3:48" x14ac:dyDescent="0.35">
      <c r="C3873" s="176"/>
      <c r="D3873" s="176"/>
      <c r="E3873" s="176"/>
      <c r="F3873" s="176"/>
      <c r="G3873" s="175"/>
      <c r="H3873" s="175"/>
      <c r="I3873" s="175"/>
      <c r="J3873" s="175"/>
      <c r="L3873" s="175"/>
      <c r="T3873" s="176"/>
      <c r="U3873" s="176"/>
      <c r="V3873" s="176"/>
      <c r="W3873" s="176"/>
      <c r="X3873" s="175"/>
      <c r="Y3873" s="175"/>
      <c r="Z3873" s="175"/>
      <c r="AA3873" s="175"/>
      <c r="AC3873" s="175"/>
      <c r="AL3873" s="106"/>
      <c r="AM3873" s="104"/>
      <c r="AN3873" s="104"/>
      <c r="AO3873" s="104"/>
      <c r="AP3873" s="104"/>
      <c r="AQ3873" s="104"/>
      <c r="AR3873" s="104"/>
      <c r="AS3873" s="104"/>
      <c r="AT3873" s="104"/>
      <c r="AU3873" s="104"/>
      <c r="AV3873" s="104"/>
    </row>
    <row r="3874" spans="3:48" x14ac:dyDescent="0.35">
      <c r="C3874" s="176"/>
      <c r="D3874" s="176"/>
      <c r="E3874" s="176"/>
      <c r="F3874" s="176"/>
      <c r="G3874" s="175"/>
      <c r="H3874" s="175"/>
      <c r="I3874" s="175"/>
      <c r="J3874" s="175"/>
      <c r="L3874" s="175"/>
      <c r="T3874" s="176"/>
      <c r="U3874" s="176"/>
      <c r="V3874" s="176"/>
      <c r="W3874" s="176"/>
      <c r="X3874" s="175"/>
      <c r="Y3874" s="175"/>
      <c r="Z3874" s="175"/>
      <c r="AA3874" s="175"/>
      <c r="AC3874" s="175"/>
      <c r="AL3874" s="106"/>
      <c r="AM3874" s="104"/>
      <c r="AN3874" s="104"/>
      <c r="AO3874" s="104"/>
      <c r="AP3874" s="104"/>
      <c r="AQ3874" s="104"/>
      <c r="AR3874" s="104"/>
      <c r="AS3874" s="104"/>
      <c r="AT3874" s="104"/>
      <c r="AU3874" s="104"/>
      <c r="AV3874" s="104"/>
    </row>
    <row r="3875" spans="3:48" x14ac:dyDescent="0.35">
      <c r="C3875" s="176"/>
      <c r="D3875" s="176"/>
      <c r="E3875" s="176"/>
      <c r="F3875" s="176"/>
      <c r="G3875" s="175"/>
      <c r="H3875" s="175"/>
      <c r="I3875" s="175"/>
      <c r="J3875" s="175"/>
      <c r="L3875" s="175"/>
      <c r="T3875" s="176"/>
      <c r="U3875" s="176"/>
      <c r="V3875" s="176"/>
      <c r="W3875" s="176"/>
      <c r="X3875" s="175"/>
      <c r="Y3875" s="175"/>
      <c r="Z3875" s="175"/>
      <c r="AA3875" s="175"/>
      <c r="AC3875" s="175"/>
      <c r="AL3875" s="106"/>
      <c r="AM3875" s="104"/>
      <c r="AN3875" s="104"/>
      <c r="AO3875" s="104"/>
      <c r="AP3875" s="104"/>
      <c r="AQ3875" s="104"/>
      <c r="AR3875" s="104"/>
      <c r="AS3875" s="104"/>
      <c r="AT3875" s="104"/>
      <c r="AU3875" s="104"/>
      <c r="AV3875" s="104"/>
    </row>
    <row r="3876" spans="3:48" x14ac:dyDescent="0.35">
      <c r="C3876" s="176"/>
      <c r="D3876" s="176"/>
      <c r="E3876" s="176"/>
      <c r="F3876" s="176"/>
      <c r="G3876" s="175"/>
      <c r="H3876" s="175"/>
      <c r="I3876" s="175"/>
      <c r="J3876" s="175"/>
      <c r="L3876" s="175"/>
      <c r="T3876" s="176"/>
      <c r="U3876" s="176"/>
      <c r="V3876" s="176"/>
      <c r="W3876" s="176"/>
      <c r="X3876" s="175"/>
      <c r="Y3876" s="175"/>
      <c r="Z3876" s="175"/>
      <c r="AA3876" s="175"/>
      <c r="AC3876" s="175"/>
      <c r="AL3876" s="106"/>
      <c r="AM3876" s="104"/>
      <c r="AN3876" s="104"/>
      <c r="AO3876" s="104"/>
      <c r="AP3876" s="104"/>
      <c r="AQ3876" s="104"/>
      <c r="AR3876" s="104"/>
      <c r="AS3876" s="104"/>
      <c r="AT3876" s="104"/>
      <c r="AU3876" s="104"/>
      <c r="AV3876" s="104"/>
    </row>
    <row r="3877" spans="3:48" x14ac:dyDescent="0.35">
      <c r="C3877" s="176"/>
      <c r="D3877" s="176"/>
      <c r="E3877" s="176"/>
      <c r="F3877" s="176"/>
      <c r="G3877" s="175"/>
      <c r="H3877" s="175"/>
      <c r="I3877" s="175"/>
      <c r="J3877" s="175"/>
      <c r="L3877" s="175"/>
      <c r="T3877" s="176"/>
      <c r="U3877" s="176"/>
      <c r="V3877" s="176"/>
      <c r="W3877" s="176"/>
      <c r="X3877" s="175"/>
      <c r="Y3877" s="175"/>
      <c r="Z3877" s="175"/>
      <c r="AA3877" s="175"/>
      <c r="AC3877" s="175"/>
      <c r="AL3877" s="106"/>
      <c r="AM3877" s="104"/>
      <c r="AN3877" s="104"/>
      <c r="AO3877" s="104"/>
      <c r="AP3877" s="104"/>
      <c r="AQ3877" s="104"/>
      <c r="AR3877" s="104"/>
      <c r="AS3877" s="104"/>
      <c r="AT3877" s="104"/>
      <c r="AU3877" s="104"/>
      <c r="AV3877" s="104"/>
    </row>
    <row r="3878" spans="3:48" x14ac:dyDescent="0.35">
      <c r="C3878" s="176"/>
      <c r="D3878" s="176"/>
      <c r="E3878" s="176"/>
      <c r="F3878" s="176"/>
      <c r="G3878" s="175"/>
      <c r="H3878" s="175"/>
      <c r="I3878" s="175"/>
      <c r="J3878" s="175"/>
      <c r="L3878" s="175"/>
      <c r="T3878" s="176"/>
      <c r="U3878" s="176"/>
      <c r="V3878" s="176"/>
      <c r="W3878" s="176"/>
      <c r="X3878" s="175"/>
      <c r="Y3878" s="175"/>
      <c r="Z3878" s="175"/>
      <c r="AA3878" s="175"/>
      <c r="AC3878" s="175"/>
      <c r="AL3878" s="106"/>
      <c r="AM3878" s="104"/>
      <c r="AN3878" s="104"/>
      <c r="AO3878" s="104"/>
      <c r="AP3878" s="104"/>
      <c r="AQ3878" s="104"/>
      <c r="AR3878" s="104"/>
      <c r="AS3878" s="104"/>
      <c r="AT3878" s="104"/>
      <c r="AU3878" s="104"/>
      <c r="AV3878" s="104"/>
    </row>
    <row r="3879" spans="3:48" x14ac:dyDescent="0.35">
      <c r="C3879" s="176"/>
      <c r="D3879" s="176"/>
      <c r="E3879" s="176"/>
      <c r="F3879" s="176"/>
      <c r="G3879" s="175"/>
      <c r="H3879" s="175"/>
      <c r="I3879" s="175"/>
      <c r="J3879" s="175"/>
      <c r="L3879" s="175"/>
      <c r="T3879" s="176"/>
      <c r="U3879" s="176"/>
      <c r="V3879" s="176"/>
      <c r="W3879" s="176"/>
      <c r="X3879" s="175"/>
      <c r="Y3879" s="175"/>
      <c r="Z3879" s="175"/>
      <c r="AA3879" s="175"/>
      <c r="AC3879" s="175"/>
      <c r="AL3879" s="106"/>
      <c r="AM3879" s="104"/>
      <c r="AN3879" s="104"/>
      <c r="AO3879" s="104"/>
      <c r="AP3879" s="104"/>
      <c r="AQ3879" s="104"/>
      <c r="AR3879" s="104"/>
      <c r="AS3879" s="104"/>
      <c r="AT3879" s="104"/>
      <c r="AU3879" s="104"/>
      <c r="AV3879" s="104"/>
    </row>
    <row r="3880" spans="3:48" x14ac:dyDescent="0.35">
      <c r="C3880" s="176"/>
      <c r="D3880" s="176"/>
      <c r="E3880" s="176"/>
      <c r="F3880" s="176"/>
      <c r="G3880" s="175"/>
      <c r="H3880" s="175"/>
      <c r="I3880" s="175"/>
      <c r="J3880" s="175"/>
      <c r="L3880" s="175"/>
      <c r="T3880" s="176"/>
      <c r="U3880" s="176"/>
      <c r="V3880" s="176"/>
      <c r="W3880" s="176"/>
      <c r="X3880" s="175"/>
      <c r="Y3880" s="175"/>
      <c r="Z3880" s="175"/>
      <c r="AA3880" s="175"/>
      <c r="AC3880" s="175"/>
      <c r="AL3880" s="106"/>
      <c r="AM3880" s="104"/>
      <c r="AN3880" s="104"/>
      <c r="AO3880" s="104"/>
      <c r="AP3880" s="104"/>
      <c r="AQ3880" s="104"/>
      <c r="AR3880" s="104"/>
      <c r="AS3880" s="104"/>
      <c r="AT3880" s="104"/>
      <c r="AU3880" s="104"/>
      <c r="AV3880" s="104"/>
    </row>
    <row r="3881" spans="3:48" x14ac:dyDescent="0.35">
      <c r="C3881" s="176"/>
      <c r="D3881" s="176"/>
      <c r="E3881" s="176"/>
      <c r="F3881" s="176"/>
      <c r="G3881" s="175"/>
      <c r="H3881" s="175"/>
      <c r="I3881" s="175"/>
      <c r="J3881" s="175"/>
      <c r="L3881" s="175"/>
      <c r="T3881" s="176"/>
      <c r="U3881" s="176"/>
      <c r="V3881" s="176"/>
      <c r="W3881" s="176"/>
      <c r="X3881" s="175"/>
      <c r="Y3881" s="175"/>
      <c r="Z3881" s="175"/>
      <c r="AA3881" s="175"/>
      <c r="AC3881" s="175"/>
      <c r="AL3881" s="106"/>
      <c r="AM3881" s="104"/>
      <c r="AN3881" s="104"/>
      <c r="AO3881" s="104"/>
      <c r="AP3881" s="104"/>
      <c r="AQ3881" s="104"/>
      <c r="AR3881" s="104"/>
      <c r="AS3881" s="104"/>
      <c r="AT3881" s="104"/>
      <c r="AU3881" s="104"/>
      <c r="AV3881" s="104"/>
    </row>
    <row r="3882" spans="3:48" x14ac:dyDescent="0.35">
      <c r="C3882" s="176"/>
      <c r="D3882" s="176"/>
      <c r="E3882" s="176"/>
      <c r="F3882" s="176"/>
      <c r="G3882" s="175"/>
      <c r="H3882" s="175"/>
      <c r="I3882" s="175"/>
      <c r="J3882" s="175"/>
      <c r="L3882" s="175"/>
      <c r="T3882" s="176"/>
      <c r="U3882" s="176"/>
      <c r="V3882" s="176"/>
      <c r="W3882" s="176"/>
      <c r="X3882" s="175"/>
      <c r="Y3882" s="175"/>
      <c r="Z3882" s="175"/>
      <c r="AA3882" s="175"/>
      <c r="AC3882" s="175"/>
      <c r="AL3882" s="106"/>
      <c r="AM3882" s="104"/>
      <c r="AN3882" s="104"/>
      <c r="AO3882" s="104"/>
      <c r="AP3882" s="104"/>
      <c r="AQ3882" s="104"/>
      <c r="AR3882" s="104"/>
      <c r="AS3882" s="104"/>
      <c r="AT3882" s="104"/>
      <c r="AU3882" s="104"/>
      <c r="AV3882" s="104"/>
    </row>
    <row r="3883" spans="3:48" x14ac:dyDescent="0.35">
      <c r="C3883" s="176"/>
      <c r="D3883" s="176"/>
      <c r="E3883" s="176"/>
      <c r="F3883" s="176"/>
      <c r="G3883" s="175"/>
      <c r="H3883" s="175"/>
      <c r="I3883" s="175"/>
      <c r="J3883" s="175"/>
      <c r="L3883" s="175"/>
      <c r="T3883" s="176"/>
      <c r="U3883" s="176"/>
      <c r="V3883" s="176"/>
      <c r="W3883" s="176"/>
      <c r="X3883" s="175"/>
      <c r="Y3883" s="175"/>
      <c r="Z3883" s="175"/>
      <c r="AA3883" s="175"/>
      <c r="AC3883" s="175"/>
      <c r="AL3883" s="106"/>
      <c r="AM3883" s="104"/>
      <c r="AN3883" s="104"/>
      <c r="AO3883" s="104"/>
      <c r="AP3883" s="104"/>
      <c r="AQ3883" s="104"/>
      <c r="AR3883" s="104"/>
      <c r="AS3883" s="104"/>
      <c r="AT3883" s="104"/>
      <c r="AU3883" s="104"/>
      <c r="AV3883" s="104"/>
    </row>
    <row r="3884" spans="3:48" x14ac:dyDescent="0.35">
      <c r="C3884" s="176"/>
      <c r="D3884" s="176"/>
      <c r="E3884" s="176"/>
      <c r="F3884" s="176"/>
      <c r="G3884" s="175"/>
      <c r="H3884" s="175"/>
      <c r="I3884" s="175"/>
      <c r="J3884" s="175"/>
      <c r="L3884" s="175"/>
      <c r="T3884" s="176"/>
      <c r="U3884" s="176"/>
      <c r="V3884" s="176"/>
      <c r="W3884" s="176"/>
      <c r="X3884" s="175"/>
      <c r="Y3884" s="175"/>
      <c r="Z3884" s="175"/>
      <c r="AA3884" s="175"/>
      <c r="AC3884" s="175"/>
      <c r="AL3884" s="106"/>
      <c r="AM3884" s="104"/>
      <c r="AN3884" s="104"/>
      <c r="AO3884" s="104"/>
      <c r="AP3884" s="104"/>
      <c r="AQ3884" s="104"/>
      <c r="AR3884" s="104"/>
      <c r="AS3884" s="104"/>
      <c r="AT3884" s="104"/>
      <c r="AU3884" s="104"/>
      <c r="AV3884" s="104"/>
    </row>
    <row r="3885" spans="3:48" x14ac:dyDescent="0.35">
      <c r="C3885" s="176"/>
      <c r="D3885" s="176"/>
      <c r="E3885" s="176"/>
      <c r="F3885" s="176"/>
      <c r="G3885" s="175"/>
      <c r="H3885" s="175"/>
      <c r="I3885" s="175"/>
      <c r="J3885" s="175"/>
      <c r="L3885" s="175"/>
      <c r="T3885" s="176"/>
      <c r="U3885" s="176"/>
      <c r="V3885" s="176"/>
      <c r="W3885" s="176"/>
      <c r="X3885" s="175"/>
      <c r="Y3885" s="175"/>
      <c r="Z3885" s="175"/>
      <c r="AA3885" s="175"/>
      <c r="AC3885" s="175"/>
      <c r="AL3885" s="106"/>
      <c r="AM3885" s="104"/>
      <c r="AN3885" s="104"/>
      <c r="AO3885" s="104"/>
      <c r="AP3885" s="104"/>
      <c r="AQ3885" s="104"/>
      <c r="AR3885" s="104"/>
      <c r="AS3885" s="104"/>
      <c r="AT3885" s="104"/>
      <c r="AU3885" s="104"/>
      <c r="AV3885" s="104"/>
    </row>
    <row r="3886" spans="3:48" x14ac:dyDescent="0.35">
      <c r="C3886" s="176"/>
      <c r="D3886" s="176"/>
      <c r="E3886" s="176"/>
      <c r="F3886" s="176"/>
      <c r="G3886" s="175"/>
      <c r="H3886" s="175"/>
      <c r="I3886" s="175"/>
      <c r="J3886" s="175"/>
      <c r="L3886" s="175"/>
      <c r="T3886" s="176"/>
      <c r="U3886" s="176"/>
      <c r="V3886" s="176"/>
      <c r="W3886" s="176"/>
      <c r="X3886" s="175"/>
      <c r="Y3886" s="175"/>
      <c r="Z3886" s="175"/>
      <c r="AA3886" s="175"/>
      <c r="AC3886" s="175"/>
      <c r="AL3886" s="106"/>
      <c r="AM3886" s="104"/>
      <c r="AN3886" s="104"/>
      <c r="AO3886" s="104"/>
      <c r="AP3886" s="104"/>
      <c r="AQ3886" s="104"/>
      <c r="AR3886" s="104"/>
      <c r="AS3886" s="104"/>
      <c r="AT3886" s="104"/>
      <c r="AU3886" s="104"/>
      <c r="AV3886" s="104"/>
    </row>
    <row r="3887" spans="3:48" x14ac:dyDescent="0.35">
      <c r="C3887" s="176"/>
      <c r="D3887" s="176"/>
      <c r="E3887" s="176"/>
      <c r="F3887" s="176"/>
      <c r="G3887" s="175"/>
      <c r="H3887" s="175"/>
      <c r="I3887" s="175"/>
      <c r="J3887" s="175"/>
      <c r="L3887" s="175"/>
      <c r="T3887" s="176"/>
      <c r="U3887" s="176"/>
      <c r="V3887" s="176"/>
      <c r="W3887" s="176"/>
      <c r="X3887" s="175"/>
      <c r="Y3887" s="175"/>
      <c r="Z3887" s="175"/>
      <c r="AA3887" s="175"/>
      <c r="AC3887" s="175"/>
      <c r="AL3887" s="106"/>
      <c r="AM3887" s="104"/>
      <c r="AN3887" s="104"/>
      <c r="AO3887" s="104"/>
      <c r="AP3887" s="104"/>
      <c r="AQ3887" s="104"/>
      <c r="AR3887" s="104"/>
      <c r="AS3887" s="104"/>
      <c r="AT3887" s="104"/>
      <c r="AU3887" s="104"/>
      <c r="AV3887" s="104"/>
    </row>
    <row r="3888" spans="3:48" x14ac:dyDescent="0.35">
      <c r="C3888" s="176"/>
      <c r="D3888" s="176"/>
      <c r="E3888" s="176"/>
      <c r="F3888" s="176"/>
      <c r="G3888" s="175"/>
      <c r="H3888" s="175"/>
      <c r="I3888" s="175"/>
      <c r="J3888" s="175"/>
      <c r="L3888" s="175"/>
      <c r="T3888" s="176"/>
      <c r="U3888" s="176"/>
      <c r="V3888" s="176"/>
      <c r="W3888" s="176"/>
      <c r="X3888" s="175"/>
      <c r="Y3888" s="175"/>
      <c r="Z3888" s="175"/>
      <c r="AA3888" s="175"/>
      <c r="AC3888" s="175"/>
      <c r="AL3888" s="106"/>
      <c r="AM3888" s="104"/>
      <c r="AN3888" s="104"/>
      <c r="AO3888" s="104"/>
      <c r="AP3888" s="104"/>
      <c r="AQ3888" s="104"/>
      <c r="AR3888" s="104"/>
      <c r="AS3888" s="104"/>
      <c r="AT3888" s="104"/>
      <c r="AU3888" s="104"/>
      <c r="AV3888" s="104"/>
    </row>
    <row r="3889" spans="3:48" x14ac:dyDescent="0.35">
      <c r="C3889" s="176"/>
      <c r="D3889" s="176"/>
      <c r="E3889" s="176"/>
      <c r="F3889" s="176"/>
      <c r="G3889" s="175"/>
      <c r="H3889" s="175"/>
      <c r="I3889" s="175"/>
      <c r="J3889" s="175"/>
      <c r="L3889" s="175"/>
      <c r="T3889" s="176"/>
      <c r="U3889" s="176"/>
      <c r="V3889" s="176"/>
      <c r="W3889" s="176"/>
      <c r="X3889" s="175"/>
      <c r="Y3889" s="175"/>
      <c r="Z3889" s="175"/>
      <c r="AA3889" s="175"/>
      <c r="AC3889" s="175"/>
      <c r="AL3889" s="106"/>
      <c r="AM3889" s="104"/>
      <c r="AN3889" s="104"/>
      <c r="AO3889" s="104"/>
      <c r="AP3889" s="104"/>
      <c r="AQ3889" s="104"/>
      <c r="AR3889" s="104"/>
      <c r="AS3889" s="104"/>
      <c r="AT3889" s="104"/>
      <c r="AU3889" s="104"/>
      <c r="AV3889" s="104"/>
    </row>
    <row r="3890" spans="3:48" x14ac:dyDescent="0.35">
      <c r="C3890" s="176"/>
      <c r="D3890" s="176"/>
      <c r="E3890" s="176"/>
      <c r="F3890" s="176"/>
      <c r="G3890" s="175"/>
      <c r="H3890" s="175"/>
      <c r="I3890" s="175"/>
      <c r="J3890" s="175"/>
      <c r="L3890" s="175"/>
      <c r="T3890" s="176"/>
      <c r="U3890" s="176"/>
      <c r="V3890" s="176"/>
      <c r="W3890" s="176"/>
      <c r="X3890" s="175"/>
      <c r="Y3890" s="175"/>
      <c r="Z3890" s="175"/>
      <c r="AA3890" s="175"/>
      <c r="AC3890" s="175"/>
      <c r="AL3890" s="106"/>
      <c r="AM3890" s="104"/>
      <c r="AN3890" s="104"/>
      <c r="AO3890" s="104"/>
      <c r="AP3890" s="104"/>
      <c r="AQ3890" s="104"/>
      <c r="AR3890" s="104"/>
      <c r="AS3890" s="104"/>
      <c r="AT3890" s="104"/>
      <c r="AU3890" s="104"/>
      <c r="AV3890" s="104"/>
    </row>
    <row r="3891" spans="3:48" x14ac:dyDescent="0.35">
      <c r="C3891" s="176"/>
      <c r="D3891" s="176"/>
      <c r="E3891" s="176"/>
      <c r="F3891" s="176"/>
      <c r="G3891" s="175"/>
      <c r="H3891" s="175"/>
      <c r="I3891" s="175"/>
      <c r="J3891" s="175"/>
      <c r="L3891" s="175"/>
      <c r="T3891" s="176"/>
      <c r="U3891" s="176"/>
      <c r="V3891" s="176"/>
      <c r="W3891" s="176"/>
      <c r="X3891" s="175"/>
      <c r="Y3891" s="175"/>
      <c r="Z3891" s="175"/>
      <c r="AA3891" s="175"/>
      <c r="AC3891" s="175"/>
      <c r="AL3891" s="106"/>
      <c r="AM3891" s="104"/>
      <c r="AN3891" s="104"/>
      <c r="AO3891" s="104"/>
      <c r="AP3891" s="104"/>
      <c r="AQ3891" s="104"/>
      <c r="AR3891" s="104"/>
      <c r="AS3891" s="104"/>
      <c r="AT3891" s="104"/>
      <c r="AU3891" s="104"/>
      <c r="AV3891" s="104"/>
    </row>
    <row r="3892" spans="3:48" x14ac:dyDescent="0.35">
      <c r="C3892" s="176"/>
      <c r="D3892" s="176"/>
      <c r="E3892" s="176"/>
      <c r="F3892" s="176"/>
      <c r="G3892" s="175"/>
      <c r="H3892" s="175"/>
      <c r="I3892" s="175"/>
      <c r="J3892" s="175"/>
      <c r="L3892" s="175"/>
      <c r="T3892" s="176"/>
      <c r="U3892" s="176"/>
      <c r="V3892" s="176"/>
      <c r="W3892" s="176"/>
      <c r="X3892" s="175"/>
      <c r="Y3892" s="175"/>
      <c r="Z3892" s="175"/>
      <c r="AA3892" s="175"/>
      <c r="AC3892" s="175"/>
      <c r="AL3892" s="106"/>
      <c r="AM3892" s="104"/>
      <c r="AN3892" s="104"/>
      <c r="AO3892" s="104"/>
      <c r="AP3892" s="104"/>
      <c r="AQ3892" s="104"/>
      <c r="AR3892" s="104"/>
      <c r="AS3892" s="104"/>
      <c r="AT3892" s="104"/>
      <c r="AU3892" s="104"/>
      <c r="AV3892" s="104"/>
    </row>
    <row r="3893" spans="3:48" x14ac:dyDescent="0.35">
      <c r="C3893" s="176"/>
      <c r="D3893" s="176"/>
      <c r="E3893" s="176"/>
      <c r="F3893" s="176"/>
      <c r="G3893" s="175"/>
      <c r="H3893" s="175"/>
      <c r="I3893" s="175"/>
      <c r="J3893" s="175"/>
      <c r="L3893" s="175"/>
      <c r="T3893" s="176"/>
      <c r="U3893" s="176"/>
      <c r="V3893" s="176"/>
      <c r="W3893" s="176"/>
      <c r="X3893" s="175"/>
      <c r="Y3893" s="175"/>
      <c r="Z3893" s="175"/>
      <c r="AA3893" s="175"/>
      <c r="AC3893" s="175"/>
      <c r="AL3893" s="106"/>
      <c r="AM3893" s="104"/>
      <c r="AN3893" s="104"/>
      <c r="AO3893" s="104"/>
      <c r="AP3893" s="104"/>
      <c r="AQ3893" s="104"/>
      <c r="AR3893" s="104"/>
      <c r="AS3893" s="104"/>
      <c r="AT3893" s="104"/>
      <c r="AU3893" s="104"/>
      <c r="AV3893" s="104"/>
    </row>
    <row r="3894" spans="3:48" x14ac:dyDescent="0.35">
      <c r="C3894" s="176"/>
      <c r="D3894" s="176"/>
      <c r="E3894" s="176"/>
      <c r="F3894" s="176"/>
      <c r="G3894" s="175"/>
      <c r="H3894" s="175"/>
      <c r="I3894" s="175"/>
      <c r="J3894" s="175"/>
      <c r="L3894" s="175"/>
      <c r="T3894" s="176"/>
      <c r="U3894" s="176"/>
      <c r="V3894" s="176"/>
      <c r="W3894" s="176"/>
      <c r="X3894" s="175"/>
      <c r="Y3894" s="175"/>
      <c r="Z3894" s="175"/>
      <c r="AA3894" s="175"/>
      <c r="AC3894" s="175"/>
      <c r="AL3894" s="106"/>
      <c r="AM3894" s="104"/>
      <c r="AN3894" s="104"/>
      <c r="AO3894" s="104"/>
      <c r="AP3894" s="104"/>
      <c r="AQ3894" s="104"/>
      <c r="AR3894" s="104"/>
      <c r="AS3894" s="104"/>
      <c r="AT3894" s="104"/>
      <c r="AU3894" s="104"/>
      <c r="AV3894" s="104"/>
    </row>
    <row r="3895" spans="3:48" x14ac:dyDescent="0.35">
      <c r="C3895" s="176"/>
      <c r="D3895" s="176"/>
      <c r="E3895" s="176"/>
      <c r="F3895" s="176"/>
      <c r="G3895" s="175"/>
      <c r="H3895" s="175"/>
      <c r="I3895" s="175"/>
      <c r="J3895" s="175"/>
      <c r="L3895" s="175"/>
      <c r="T3895" s="176"/>
      <c r="U3895" s="176"/>
      <c r="V3895" s="176"/>
      <c r="W3895" s="176"/>
      <c r="X3895" s="175"/>
      <c r="Y3895" s="175"/>
      <c r="Z3895" s="175"/>
      <c r="AA3895" s="175"/>
      <c r="AC3895" s="175"/>
      <c r="AL3895" s="106"/>
      <c r="AM3895" s="104"/>
      <c r="AN3895" s="104"/>
      <c r="AO3895" s="104"/>
      <c r="AP3895" s="104"/>
      <c r="AQ3895" s="104"/>
      <c r="AR3895" s="104"/>
      <c r="AS3895" s="104"/>
      <c r="AT3895" s="104"/>
      <c r="AU3895" s="104"/>
      <c r="AV3895" s="104"/>
    </row>
    <row r="3896" spans="3:48" x14ac:dyDescent="0.35">
      <c r="C3896" s="176"/>
      <c r="D3896" s="176"/>
      <c r="E3896" s="176"/>
      <c r="F3896" s="176"/>
      <c r="G3896" s="175"/>
      <c r="H3896" s="175"/>
      <c r="I3896" s="175"/>
      <c r="J3896" s="175"/>
      <c r="L3896" s="175"/>
      <c r="T3896" s="176"/>
      <c r="U3896" s="176"/>
      <c r="V3896" s="176"/>
      <c r="W3896" s="176"/>
      <c r="X3896" s="175"/>
      <c r="Y3896" s="175"/>
      <c r="Z3896" s="175"/>
      <c r="AA3896" s="175"/>
      <c r="AC3896" s="175"/>
      <c r="AL3896" s="106"/>
      <c r="AM3896" s="104"/>
      <c r="AN3896" s="104"/>
      <c r="AO3896" s="104"/>
      <c r="AP3896" s="104"/>
      <c r="AQ3896" s="104"/>
      <c r="AR3896" s="104"/>
      <c r="AS3896" s="104"/>
      <c r="AT3896" s="104"/>
      <c r="AU3896" s="104"/>
      <c r="AV3896" s="104"/>
    </row>
    <row r="3897" spans="3:48" x14ac:dyDescent="0.35">
      <c r="C3897" s="176"/>
      <c r="D3897" s="176"/>
      <c r="E3897" s="176"/>
      <c r="F3897" s="176"/>
      <c r="G3897" s="175"/>
      <c r="H3897" s="175"/>
      <c r="I3897" s="175"/>
      <c r="J3897" s="175"/>
      <c r="L3897" s="175"/>
      <c r="T3897" s="176"/>
      <c r="U3897" s="176"/>
      <c r="V3897" s="176"/>
      <c r="W3897" s="176"/>
      <c r="X3897" s="175"/>
      <c r="Y3897" s="175"/>
      <c r="Z3897" s="175"/>
      <c r="AA3897" s="175"/>
      <c r="AC3897" s="175"/>
      <c r="AL3897" s="106"/>
      <c r="AM3897" s="104"/>
      <c r="AN3897" s="104"/>
      <c r="AO3897" s="104"/>
      <c r="AP3897" s="104"/>
      <c r="AQ3897" s="104"/>
      <c r="AR3897" s="104"/>
      <c r="AS3897" s="104"/>
      <c r="AT3897" s="104"/>
      <c r="AU3897" s="104"/>
      <c r="AV3897" s="104"/>
    </row>
    <row r="3898" spans="3:48" x14ac:dyDescent="0.35">
      <c r="C3898" s="176"/>
      <c r="D3898" s="176"/>
      <c r="E3898" s="176"/>
      <c r="F3898" s="176"/>
      <c r="G3898" s="175"/>
      <c r="H3898" s="175"/>
      <c r="I3898" s="175"/>
      <c r="J3898" s="175"/>
      <c r="L3898" s="175"/>
      <c r="T3898" s="176"/>
      <c r="U3898" s="176"/>
      <c r="V3898" s="176"/>
      <c r="W3898" s="176"/>
      <c r="X3898" s="175"/>
      <c r="Y3898" s="175"/>
      <c r="Z3898" s="175"/>
      <c r="AA3898" s="175"/>
      <c r="AC3898" s="175"/>
      <c r="AL3898" s="106"/>
      <c r="AM3898" s="104"/>
      <c r="AN3898" s="104"/>
      <c r="AO3898" s="104"/>
      <c r="AP3898" s="104"/>
      <c r="AQ3898" s="104"/>
      <c r="AR3898" s="104"/>
      <c r="AS3898" s="104"/>
      <c r="AT3898" s="104"/>
      <c r="AU3898" s="104"/>
      <c r="AV3898" s="104"/>
    </row>
    <row r="3899" spans="3:48" x14ac:dyDescent="0.35">
      <c r="C3899" s="176"/>
      <c r="D3899" s="176"/>
      <c r="E3899" s="176"/>
      <c r="F3899" s="176"/>
      <c r="G3899" s="175"/>
      <c r="H3899" s="175"/>
      <c r="I3899" s="175"/>
      <c r="J3899" s="175"/>
      <c r="L3899" s="175"/>
      <c r="T3899" s="176"/>
      <c r="U3899" s="176"/>
      <c r="V3899" s="176"/>
      <c r="W3899" s="176"/>
      <c r="X3899" s="175"/>
      <c r="Y3899" s="175"/>
      <c r="Z3899" s="175"/>
      <c r="AA3899" s="175"/>
      <c r="AC3899" s="175"/>
      <c r="AL3899" s="106"/>
      <c r="AM3899" s="104"/>
      <c r="AN3899" s="104"/>
      <c r="AO3899" s="104"/>
      <c r="AP3899" s="104"/>
      <c r="AQ3899" s="104"/>
      <c r="AR3899" s="104"/>
      <c r="AS3899" s="104"/>
      <c r="AT3899" s="104"/>
      <c r="AU3899" s="104"/>
      <c r="AV3899" s="104"/>
    </row>
    <row r="3900" spans="3:48" x14ac:dyDescent="0.35">
      <c r="C3900" s="176"/>
      <c r="D3900" s="176"/>
      <c r="E3900" s="176"/>
      <c r="F3900" s="176"/>
      <c r="G3900" s="175"/>
      <c r="H3900" s="175"/>
      <c r="I3900" s="175"/>
      <c r="J3900" s="175"/>
      <c r="L3900" s="175"/>
      <c r="T3900" s="176"/>
      <c r="U3900" s="176"/>
      <c r="V3900" s="176"/>
      <c r="W3900" s="176"/>
      <c r="X3900" s="175"/>
      <c r="Y3900" s="175"/>
      <c r="Z3900" s="175"/>
      <c r="AA3900" s="175"/>
      <c r="AC3900" s="175"/>
      <c r="AL3900" s="106"/>
      <c r="AM3900" s="104"/>
      <c r="AN3900" s="104"/>
      <c r="AO3900" s="104"/>
      <c r="AP3900" s="104"/>
      <c r="AQ3900" s="104"/>
      <c r="AR3900" s="104"/>
      <c r="AS3900" s="104"/>
      <c r="AT3900" s="104"/>
      <c r="AU3900" s="104"/>
      <c r="AV3900" s="104"/>
    </row>
    <row r="3901" spans="3:48" x14ac:dyDescent="0.35">
      <c r="C3901" s="176"/>
      <c r="D3901" s="176"/>
      <c r="E3901" s="176"/>
      <c r="F3901" s="176"/>
      <c r="G3901" s="175"/>
      <c r="H3901" s="175"/>
      <c r="I3901" s="175"/>
      <c r="J3901" s="175"/>
      <c r="L3901" s="175"/>
      <c r="T3901" s="176"/>
      <c r="U3901" s="176"/>
      <c r="V3901" s="176"/>
      <c r="W3901" s="176"/>
      <c r="X3901" s="175"/>
      <c r="Y3901" s="175"/>
      <c r="Z3901" s="175"/>
      <c r="AA3901" s="175"/>
      <c r="AC3901" s="175"/>
      <c r="AL3901" s="106"/>
      <c r="AM3901" s="104"/>
      <c r="AN3901" s="104"/>
      <c r="AO3901" s="104"/>
      <c r="AP3901" s="104"/>
      <c r="AQ3901" s="104"/>
      <c r="AR3901" s="104"/>
      <c r="AS3901" s="104"/>
      <c r="AT3901" s="104"/>
      <c r="AU3901" s="104"/>
      <c r="AV3901" s="104"/>
    </row>
    <row r="3902" spans="3:48" x14ac:dyDescent="0.35">
      <c r="C3902" s="176"/>
      <c r="D3902" s="176"/>
      <c r="E3902" s="176"/>
      <c r="F3902" s="176"/>
      <c r="G3902" s="175"/>
      <c r="H3902" s="175"/>
      <c r="I3902" s="175"/>
      <c r="J3902" s="175"/>
      <c r="L3902" s="175"/>
      <c r="T3902" s="176"/>
      <c r="U3902" s="176"/>
      <c r="V3902" s="176"/>
      <c r="W3902" s="176"/>
      <c r="X3902" s="175"/>
      <c r="Y3902" s="175"/>
      <c r="Z3902" s="175"/>
      <c r="AA3902" s="175"/>
      <c r="AC3902" s="175"/>
      <c r="AL3902" s="106"/>
      <c r="AM3902" s="104"/>
      <c r="AN3902" s="104"/>
      <c r="AO3902" s="104"/>
      <c r="AP3902" s="104"/>
      <c r="AQ3902" s="104"/>
      <c r="AR3902" s="104"/>
      <c r="AS3902" s="104"/>
      <c r="AT3902" s="104"/>
      <c r="AU3902" s="104"/>
      <c r="AV3902" s="104"/>
    </row>
    <row r="3903" spans="3:48" x14ac:dyDescent="0.35">
      <c r="C3903" s="176"/>
      <c r="D3903" s="176"/>
      <c r="E3903" s="176"/>
      <c r="F3903" s="176"/>
      <c r="G3903" s="175"/>
      <c r="H3903" s="175"/>
      <c r="I3903" s="175"/>
      <c r="J3903" s="175"/>
      <c r="L3903" s="175"/>
      <c r="T3903" s="176"/>
      <c r="U3903" s="176"/>
      <c r="V3903" s="176"/>
      <c r="W3903" s="176"/>
      <c r="X3903" s="175"/>
      <c r="Y3903" s="175"/>
      <c r="Z3903" s="175"/>
      <c r="AA3903" s="175"/>
      <c r="AC3903" s="175"/>
      <c r="AL3903" s="106"/>
      <c r="AM3903" s="104"/>
      <c r="AN3903" s="104"/>
      <c r="AO3903" s="104"/>
      <c r="AP3903" s="104"/>
      <c r="AQ3903" s="104"/>
      <c r="AR3903" s="104"/>
      <c r="AS3903" s="104"/>
      <c r="AT3903" s="104"/>
      <c r="AU3903" s="104"/>
      <c r="AV3903" s="104"/>
    </row>
    <row r="3904" spans="3:48" x14ac:dyDescent="0.35">
      <c r="C3904" s="176"/>
      <c r="D3904" s="176"/>
      <c r="E3904" s="176"/>
      <c r="F3904" s="176"/>
      <c r="G3904" s="175"/>
      <c r="H3904" s="175"/>
      <c r="I3904" s="175"/>
      <c r="J3904" s="175"/>
      <c r="L3904" s="175"/>
      <c r="T3904" s="176"/>
      <c r="U3904" s="176"/>
      <c r="V3904" s="176"/>
      <c r="W3904" s="176"/>
      <c r="X3904" s="175"/>
      <c r="Y3904" s="175"/>
      <c r="Z3904" s="175"/>
      <c r="AA3904" s="175"/>
      <c r="AC3904" s="175"/>
      <c r="AL3904" s="106"/>
      <c r="AM3904" s="104"/>
      <c r="AN3904" s="104"/>
      <c r="AO3904" s="104"/>
      <c r="AP3904" s="104"/>
      <c r="AQ3904" s="104"/>
      <c r="AR3904" s="104"/>
      <c r="AS3904" s="104"/>
      <c r="AT3904" s="104"/>
      <c r="AU3904" s="104"/>
      <c r="AV3904" s="104"/>
    </row>
    <row r="3905" spans="3:48" x14ac:dyDescent="0.35">
      <c r="C3905" s="176"/>
      <c r="D3905" s="176"/>
      <c r="E3905" s="176"/>
      <c r="F3905" s="176"/>
      <c r="G3905" s="175"/>
      <c r="H3905" s="175"/>
      <c r="I3905" s="175"/>
      <c r="J3905" s="175"/>
      <c r="L3905" s="175"/>
      <c r="T3905" s="176"/>
      <c r="U3905" s="176"/>
      <c r="V3905" s="176"/>
      <c r="W3905" s="176"/>
      <c r="X3905" s="175"/>
      <c r="Y3905" s="175"/>
      <c r="Z3905" s="175"/>
      <c r="AA3905" s="175"/>
      <c r="AC3905" s="175"/>
      <c r="AL3905" s="106"/>
      <c r="AM3905" s="104"/>
      <c r="AN3905" s="104"/>
      <c r="AO3905" s="104"/>
      <c r="AP3905" s="104"/>
      <c r="AQ3905" s="104"/>
      <c r="AR3905" s="104"/>
      <c r="AS3905" s="104"/>
      <c r="AT3905" s="104"/>
      <c r="AU3905" s="104"/>
      <c r="AV3905" s="104"/>
    </row>
    <row r="3906" spans="3:48" x14ac:dyDescent="0.35">
      <c r="C3906" s="176"/>
      <c r="D3906" s="176"/>
      <c r="E3906" s="176"/>
      <c r="F3906" s="176"/>
      <c r="G3906" s="175"/>
      <c r="H3906" s="175"/>
      <c r="I3906" s="175"/>
      <c r="J3906" s="175"/>
      <c r="L3906" s="175"/>
      <c r="T3906" s="176"/>
      <c r="U3906" s="176"/>
      <c r="V3906" s="176"/>
      <c r="W3906" s="176"/>
      <c r="X3906" s="175"/>
      <c r="Y3906" s="175"/>
      <c r="Z3906" s="175"/>
      <c r="AA3906" s="175"/>
      <c r="AC3906" s="175"/>
      <c r="AL3906" s="106"/>
      <c r="AM3906" s="104"/>
      <c r="AN3906" s="104"/>
      <c r="AO3906" s="104"/>
      <c r="AP3906" s="104"/>
      <c r="AQ3906" s="104"/>
      <c r="AR3906" s="104"/>
      <c r="AS3906" s="104"/>
      <c r="AT3906" s="104"/>
      <c r="AU3906" s="104"/>
      <c r="AV3906" s="104"/>
    </row>
    <row r="3907" spans="3:48" x14ac:dyDescent="0.35">
      <c r="C3907" s="176"/>
      <c r="D3907" s="176"/>
      <c r="E3907" s="176"/>
      <c r="F3907" s="176"/>
      <c r="G3907" s="175"/>
      <c r="H3907" s="175"/>
      <c r="I3907" s="175"/>
      <c r="J3907" s="175"/>
      <c r="L3907" s="175"/>
      <c r="T3907" s="176"/>
      <c r="U3907" s="176"/>
      <c r="V3907" s="176"/>
      <c r="W3907" s="176"/>
      <c r="X3907" s="175"/>
      <c r="Y3907" s="175"/>
      <c r="Z3907" s="175"/>
      <c r="AA3907" s="175"/>
      <c r="AC3907" s="175"/>
      <c r="AL3907" s="106"/>
      <c r="AM3907" s="104"/>
      <c r="AN3907" s="104"/>
      <c r="AO3907" s="104"/>
      <c r="AP3907" s="104"/>
      <c r="AQ3907" s="104"/>
      <c r="AR3907" s="104"/>
      <c r="AS3907" s="104"/>
      <c r="AT3907" s="104"/>
      <c r="AU3907" s="104"/>
      <c r="AV3907" s="104"/>
    </row>
    <row r="3908" spans="3:48" x14ac:dyDescent="0.35">
      <c r="C3908" s="176"/>
      <c r="D3908" s="176"/>
      <c r="E3908" s="176"/>
      <c r="F3908" s="176"/>
      <c r="G3908" s="175"/>
      <c r="H3908" s="175"/>
      <c r="I3908" s="175"/>
      <c r="J3908" s="175"/>
      <c r="L3908" s="175"/>
      <c r="T3908" s="176"/>
      <c r="U3908" s="176"/>
      <c r="V3908" s="176"/>
      <c r="W3908" s="176"/>
      <c r="X3908" s="175"/>
      <c r="Y3908" s="175"/>
      <c r="Z3908" s="175"/>
      <c r="AA3908" s="175"/>
      <c r="AC3908" s="175"/>
      <c r="AL3908" s="106"/>
      <c r="AM3908" s="104"/>
      <c r="AN3908" s="104"/>
      <c r="AO3908" s="104"/>
      <c r="AP3908" s="104"/>
      <c r="AQ3908" s="104"/>
      <c r="AR3908" s="104"/>
      <c r="AS3908" s="104"/>
      <c r="AT3908" s="104"/>
      <c r="AU3908" s="104"/>
      <c r="AV3908" s="104"/>
    </row>
    <row r="3909" spans="3:48" x14ac:dyDescent="0.35">
      <c r="C3909" s="176"/>
      <c r="D3909" s="176"/>
      <c r="E3909" s="176"/>
      <c r="F3909" s="176"/>
      <c r="G3909" s="175"/>
      <c r="H3909" s="175"/>
      <c r="I3909" s="175"/>
      <c r="J3909" s="175"/>
      <c r="L3909" s="175"/>
      <c r="T3909" s="176"/>
      <c r="U3909" s="176"/>
      <c r="V3909" s="176"/>
      <c r="W3909" s="176"/>
      <c r="X3909" s="175"/>
      <c r="Y3909" s="175"/>
      <c r="Z3909" s="175"/>
      <c r="AA3909" s="175"/>
      <c r="AC3909" s="175"/>
      <c r="AL3909" s="106"/>
      <c r="AM3909" s="104"/>
      <c r="AN3909" s="104"/>
      <c r="AO3909" s="104"/>
      <c r="AP3909" s="104"/>
      <c r="AQ3909" s="104"/>
      <c r="AR3909" s="104"/>
      <c r="AS3909" s="104"/>
      <c r="AT3909" s="104"/>
      <c r="AU3909" s="104"/>
      <c r="AV3909" s="104"/>
    </row>
    <row r="3910" spans="3:48" x14ac:dyDescent="0.35">
      <c r="C3910" s="176"/>
      <c r="D3910" s="176"/>
      <c r="E3910" s="176"/>
      <c r="F3910" s="176"/>
      <c r="G3910" s="175"/>
      <c r="H3910" s="175"/>
      <c r="I3910" s="175"/>
      <c r="J3910" s="175"/>
      <c r="L3910" s="175"/>
      <c r="T3910" s="176"/>
      <c r="U3910" s="176"/>
      <c r="V3910" s="176"/>
      <c r="W3910" s="176"/>
      <c r="X3910" s="175"/>
      <c r="Y3910" s="175"/>
      <c r="Z3910" s="175"/>
      <c r="AA3910" s="175"/>
      <c r="AC3910" s="175"/>
      <c r="AL3910" s="106"/>
      <c r="AM3910" s="104"/>
      <c r="AN3910" s="104"/>
      <c r="AO3910" s="104"/>
      <c r="AP3910" s="104"/>
      <c r="AQ3910" s="104"/>
      <c r="AR3910" s="104"/>
      <c r="AS3910" s="104"/>
      <c r="AT3910" s="104"/>
      <c r="AU3910" s="104"/>
      <c r="AV3910" s="104"/>
    </row>
    <row r="3911" spans="3:48" x14ac:dyDescent="0.35">
      <c r="C3911" s="176"/>
      <c r="D3911" s="176"/>
      <c r="E3911" s="176"/>
      <c r="F3911" s="176"/>
      <c r="G3911" s="175"/>
      <c r="H3911" s="175"/>
      <c r="I3911" s="175"/>
      <c r="J3911" s="175"/>
      <c r="L3911" s="175"/>
      <c r="T3911" s="176"/>
      <c r="U3911" s="176"/>
      <c r="V3911" s="176"/>
      <c r="W3911" s="176"/>
      <c r="X3911" s="175"/>
      <c r="Y3911" s="175"/>
      <c r="Z3911" s="175"/>
      <c r="AA3911" s="175"/>
      <c r="AC3911" s="175"/>
      <c r="AL3911" s="106"/>
      <c r="AM3911" s="104"/>
      <c r="AN3911" s="104"/>
      <c r="AO3911" s="104"/>
      <c r="AP3911" s="104"/>
      <c r="AQ3911" s="104"/>
      <c r="AR3911" s="104"/>
      <c r="AS3911" s="104"/>
      <c r="AT3911" s="104"/>
      <c r="AU3911" s="104"/>
      <c r="AV3911" s="104"/>
    </row>
    <row r="3912" spans="3:48" x14ac:dyDescent="0.35">
      <c r="C3912" s="176"/>
      <c r="D3912" s="176"/>
      <c r="E3912" s="176"/>
      <c r="F3912" s="176"/>
      <c r="G3912" s="175"/>
      <c r="H3912" s="175"/>
      <c r="I3912" s="175"/>
      <c r="J3912" s="175"/>
      <c r="L3912" s="175"/>
      <c r="T3912" s="176"/>
      <c r="U3912" s="176"/>
      <c r="V3912" s="176"/>
      <c r="W3912" s="176"/>
      <c r="X3912" s="175"/>
      <c r="Y3912" s="175"/>
      <c r="Z3912" s="175"/>
      <c r="AA3912" s="175"/>
      <c r="AC3912" s="175"/>
      <c r="AL3912" s="106"/>
      <c r="AM3912" s="104"/>
      <c r="AN3912" s="104"/>
      <c r="AO3912" s="104"/>
      <c r="AP3912" s="104"/>
      <c r="AQ3912" s="104"/>
      <c r="AR3912" s="104"/>
      <c r="AS3912" s="104"/>
      <c r="AT3912" s="104"/>
      <c r="AU3912" s="104"/>
      <c r="AV3912" s="104"/>
    </row>
    <row r="3913" spans="3:48" x14ac:dyDescent="0.35">
      <c r="C3913" s="176"/>
      <c r="D3913" s="176"/>
      <c r="E3913" s="176"/>
      <c r="F3913" s="176"/>
      <c r="G3913" s="175"/>
      <c r="H3913" s="175"/>
      <c r="I3913" s="175"/>
      <c r="J3913" s="175"/>
      <c r="L3913" s="175"/>
      <c r="T3913" s="176"/>
      <c r="U3913" s="176"/>
      <c r="V3913" s="176"/>
      <c r="W3913" s="176"/>
      <c r="X3913" s="175"/>
      <c r="Y3913" s="175"/>
      <c r="Z3913" s="175"/>
      <c r="AA3913" s="175"/>
      <c r="AC3913" s="175"/>
      <c r="AL3913" s="106"/>
      <c r="AM3913" s="104"/>
      <c r="AN3913" s="104"/>
      <c r="AO3913" s="104"/>
      <c r="AP3913" s="104"/>
      <c r="AQ3913" s="104"/>
      <c r="AR3913" s="104"/>
      <c r="AS3913" s="104"/>
      <c r="AT3913" s="104"/>
      <c r="AU3913" s="104"/>
      <c r="AV3913" s="104"/>
    </row>
    <row r="3914" spans="3:48" x14ac:dyDescent="0.35">
      <c r="C3914" s="176"/>
      <c r="D3914" s="176"/>
      <c r="E3914" s="176"/>
      <c r="F3914" s="176"/>
      <c r="G3914" s="175"/>
      <c r="H3914" s="175"/>
      <c r="I3914" s="175"/>
      <c r="J3914" s="175"/>
      <c r="L3914" s="175"/>
      <c r="T3914" s="176"/>
      <c r="U3914" s="176"/>
      <c r="V3914" s="176"/>
      <c r="W3914" s="176"/>
      <c r="X3914" s="175"/>
      <c r="Y3914" s="175"/>
      <c r="Z3914" s="175"/>
      <c r="AA3914" s="175"/>
      <c r="AC3914" s="175"/>
      <c r="AL3914" s="106"/>
      <c r="AM3914" s="104"/>
      <c r="AN3914" s="104"/>
      <c r="AO3914" s="104"/>
      <c r="AP3914" s="104"/>
      <c r="AQ3914" s="104"/>
      <c r="AR3914" s="104"/>
      <c r="AS3914" s="104"/>
      <c r="AT3914" s="104"/>
      <c r="AU3914" s="104"/>
      <c r="AV3914" s="104"/>
    </row>
    <row r="3915" spans="3:48" x14ac:dyDescent="0.35">
      <c r="C3915" s="176"/>
      <c r="D3915" s="176"/>
      <c r="E3915" s="176"/>
      <c r="F3915" s="176"/>
      <c r="G3915" s="175"/>
      <c r="H3915" s="175"/>
      <c r="I3915" s="175"/>
      <c r="J3915" s="175"/>
      <c r="L3915" s="175"/>
      <c r="T3915" s="176"/>
      <c r="U3915" s="176"/>
      <c r="V3915" s="176"/>
      <c r="W3915" s="176"/>
      <c r="X3915" s="175"/>
      <c r="Y3915" s="175"/>
      <c r="Z3915" s="175"/>
      <c r="AA3915" s="175"/>
      <c r="AC3915" s="175"/>
      <c r="AL3915" s="106"/>
      <c r="AM3915" s="104"/>
      <c r="AN3915" s="104"/>
      <c r="AO3915" s="104"/>
      <c r="AP3915" s="104"/>
      <c r="AQ3915" s="104"/>
      <c r="AR3915" s="104"/>
      <c r="AS3915" s="104"/>
      <c r="AT3915" s="104"/>
      <c r="AU3915" s="104"/>
      <c r="AV3915" s="104"/>
    </row>
    <row r="3916" spans="3:48" x14ac:dyDescent="0.35">
      <c r="C3916" s="176"/>
      <c r="D3916" s="176"/>
      <c r="E3916" s="176"/>
      <c r="F3916" s="176"/>
      <c r="G3916" s="175"/>
      <c r="H3916" s="175"/>
      <c r="I3916" s="175"/>
      <c r="J3916" s="175"/>
      <c r="L3916" s="175"/>
      <c r="T3916" s="176"/>
      <c r="U3916" s="176"/>
      <c r="V3916" s="176"/>
      <c r="W3916" s="176"/>
      <c r="X3916" s="175"/>
      <c r="Y3916" s="175"/>
      <c r="Z3916" s="175"/>
      <c r="AA3916" s="175"/>
      <c r="AC3916" s="175"/>
      <c r="AL3916" s="106"/>
      <c r="AM3916" s="104"/>
      <c r="AN3916" s="104"/>
      <c r="AO3916" s="104"/>
      <c r="AP3916" s="104"/>
      <c r="AQ3916" s="104"/>
      <c r="AR3916" s="104"/>
      <c r="AS3916" s="104"/>
      <c r="AT3916" s="104"/>
      <c r="AU3916" s="104"/>
      <c r="AV3916" s="104"/>
    </row>
    <row r="3917" spans="3:48" x14ac:dyDescent="0.35">
      <c r="C3917" s="176"/>
      <c r="D3917" s="176"/>
      <c r="E3917" s="176"/>
      <c r="F3917" s="176"/>
      <c r="G3917" s="175"/>
      <c r="H3917" s="175"/>
      <c r="I3917" s="175"/>
      <c r="J3917" s="175"/>
      <c r="L3917" s="175"/>
      <c r="T3917" s="176"/>
      <c r="U3917" s="176"/>
      <c r="V3917" s="176"/>
      <c r="W3917" s="176"/>
      <c r="X3917" s="175"/>
      <c r="Y3917" s="175"/>
      <c r="Z3917" s="175"/>
      <c r="AA3917" s="175"/>
      <c r="AC3917" s="175"/>
      <c r="AL3917" s="106"/>
      <c r="AM3917" s="104"/>
      <c r="AN3917" s="104"/>
      <c r="AO3917" s="104"/>
      <c r="AP3917" s="104"/>
      <c r="AQ3917" s="104"/>
      <c r="AR3917" s="104"/>
      <c r="AS3917" s="104"/>
      <c r="AT3917" s="104"/>
      <c r="AU3917" s="104"/>
      <c r="AV3917" s="104"/>
    </row>
    <row r="3918" spans="3:48" x14ac:dyDescent="0.35">
      <c r="C3918" s="176"/>
      <c r="D3918" s="176"/>
      <c r="E3918" s="176"/>
      <c r="F3918" s="176"/>
      <c r="G3918" s="175"/>
      <c r="H3918" s="175"/>
      <c r="I3918" s="175"/>
      <c r="J3918" s="175"/>
      <c r="L3918" s="175"/>
      <c r="T3918" s="176"/>
      <c r="U3918" s="176"/>
      <c r="V3918" s="176"/>
      <c r="W3918" s="176"/>
      <c r="X3918" s="175"/>
      <c r="Y3918" s="175"/>
      <c r="Z3918" s="175"/>
      <c r="AA3918" s="175"/>
      <c r="AC3918" s="175"/>
      <c r="AL3918" s="106"/>
      <c r="AM3918" s="104"/>
      <c r="AN3918" s="104"/>
      <c r="AO3918" s="104"/>
      <c r="AP3918" s="104"/>
      <c r="AQ3918" s="104"/>
      <c r="AR3918" s="104"/>
      <c r="AS3918" s="104"/>
      <c r="AT3918" s="104"/>
      <c r="AU3918" s="104"/>
      <c r="AV3918" s="104"/>
    </row>
    <row r="3919" spans="3:48" x14ac:dyDescent="0.35">
      <c r="C3919" s="176"/>
      <c r="D3919" s="176"/>
      <c r="E3919" s="176"/>
      <c r="F3919" s="176"/>
      <c r="G3919" s="175"/>
      <c r="H3919" s="175"/>
      <c r="I3919" s="175"/>
      <c r="J3919" s="175"/>
      <c r="L3919" s="175"/>
      <c r="T3919" s="176"/>
      <c r="U3919" s="176"/>
      <c r="V3919" s="176"/>
      <c r="W3919" s="176"/>
      <c r="X3919" s="175"/>
      <c r="Y3919" s="175"/>
      <c r="Z3919" s="175"/>
      <c r="AA3919" s="175"/>
      <c r="AC3919" s="175"/>
      <c r="AL3919" s="106"/>
      <c r="AM3919" s="104"/>
      <c r="AN3919" s="104"/>
      <c r="AO3919" s="104"/>
      <c r="AP3919" s="104"/>
      <c r="AQ3919" s="104"/>
      <c r="AR3919" s="104"/>
      <c r="AS3919" s="104"/>
      <c r="AT3919" s="104"/>
      <c r="AU3919" s="104"/>
      <c r="AV3919" s="104"/>
    </row>
    <row r="3920" spans="3:48" x14ac:dyDescent="0.35">
      <c r="C3920" s="176"/>
      <c r="D3920" s="176"/>
      <c r="E3920" s="176"/>
      <c r="F3920" s="176"/>
      <c r="G3920" s="175"/>
      <c r="H3920" s="175"/>
      <c r="I3920" s="175"/>
      <c r="J3920" s="175"/>
      <c r="L3920" s="175"/>
      <c r="T3920" s="176"/>
      <c r="U3920" s="176"/>
      <c r="V3920" s="176"/>
      <c r="W3920" s="176"/>
      <c r="X3920" s="175"/>
      <c r="Y3920" s="175"/>
      <c r="Z3920" s="175"/>
      <c r="AA3920" s="175"/>
      <c r="AC3920" s="175"/>
      <c r="AL3920" s="106"/>
      <c r="AM3920" s="104"/>
      <c r="AN3920" s="104"/>
      <c r="AO3920" s="104"/>
      <c r="AP3920" s="104"/>
      <c r="AQ3920" s="104"/>
      <c r="AR3920" s="104"/>
      <c r="AS3920" s="104"/>
      <c r="AT3920" s="104"/>
      <c r="AU3920" s="104"/>
      <c r="AV3920" s="104"/>
    </row>
    <row r="3921" spans="3:48" x14ac:dyDescent="0.35">
      <c r="C3921" s="176"/>
      <c r="D3921" s="176"/>
      <c r="E3921" s="176"/>
      <c r="F3921" s="176"/>
      <c r="G3921" s="175"/>
      <c r="H3921" s="175"/>
      <c r="I3921" s="175"/>
      <c r="J3921" s="175"/>
      <c r="L3921" s="175"/>
      <c r="T3921" s="176"/>
      <c r="U3921" s="176"/>
      <c r="V3921" s="176"/>
      <c r="W3921" s="176"/>
      <c r="X3921" s="175"/>
      <c r="Y3921" s="175"/>
      <c r="Z3921" s="175"/>
      <c r="AA3921" s="175"/>
      <c r="AC3921" s="175"/>
      <c r="AL3921" s="106"/>
      <c r="AM3921" s="104"/>
      <c r="AN3921" s="104"/>
      <c r="AO3921" s="104"/>
      <c r="AP3921" s="104"/>
      <c r="AQ3921" s="104"/>
      <c r="AR3921" s="104"/>
      <c r="AS3921" s="104"/>
      <c r="AT3921" s="104"/>
      <c r="AU3921" s="104"/>
      <c r="AV3921" s="104"/>
    </row>
    <row r="3922" spans="3:48" x14ac:dyDescent="0.35">
      <c r="C3922" s="176"/>
      <c r="D3922" s="176"/>
      <c r="E3922" s="176"/>
      <c r="F3922" s="176"/>
      <c r="G3922" s="175"/>
      <c r="H3922" s="175"/>
      <c r="I3922" s="175"/>
      <c r="J3922" s="175"/>
      <c r="L3922" s="175"/>
      <c r="T3922" s="176"/>
      <c r="U3922" s="176"/>
      <c r="V3922" s="176"/>
      <c r="W3922" s="176"/>
      <c r="X3922" s="175"/>
      <c r="Y3922" s="175"/>
      <c r="Z3922" s="175"/>
      <c r="AA3922" s="175"/>
      <c r="AC3922" s="175"/>
      <c r="AL3922" s="106"/>
      <c r="AM3922" s="104"/>
      <c r="AN3922" s="104"/>
      <c r="AO3922" s="104"/>
      <c r="AP3922" s="104"/>
      <c r="AQ3922" s="104"/>
      <c r="AR3922" s="104"/>
      <c r="AS3922" s="104"/>
      <c r="AT3922" s="104"/>
      <c r="AU3922" s="104"/>
      <c r="AV3922" s="104"/>
    </row>
    <row r="3923" spans="3:48" x14ac:dyDescent="0.35">
      <c r="C3923" s="176"/>
      <c r="D3923" s="176"/>
      <c r="E3923" s="176"/>
      <c r="F3923" s="176"/>
      <c r="G3923" s="175"/>
      <c r="H3923" s="175"/>
      <c r="I3923" s="175"/>
      <c r="J3923" s="175"/>
      <c r="L3923" s="175"/>
      <c r="T3923" s="176"/>
      <c r="U3923" s="176"/>
      <c r="V3923" s="176"/>
      <c r="W3923" s="176"/>
      <c r="X3923" s="175"/>
      <c r="Y3923" s="175"/>
      <c r="Z3923" s="175"/>
      <c r="AA3923" s="175"/>
      <c r="AC3923" s="175"/>
      <c r="AL3923" s="106"/>
      <c r="AM3923" s="104"/>
      <c r="AN3923" s="104"/>
      <c r="AO3923" s="104"/>
      <c r="AP3923" s="104"/>
      <c r="AQ3923" s="104"/>
      <c r="AR3923" s="104"/>
      <c r="AS3923" s="104"/>
      <c r="AT3923" s="104"/>
      <c r="AU3923" s="104"/>
      <c r="AV3923" s="104"/>
    </row>
    <row r="3924" spans="3:48" x14ac:dyDescent="0.35">
      <c r="C3924" s="176"/>
      <c r="D3924" s="176"/>
      <c r="E3924" s="176"/>
      <c r="F3924" s="176"/>
      <c r="G3924" s="175"/>
      <c r="H3924" s="175"/>
      <c r="I3924" s="175"/>
      <c r="J3924" s="175"/>
      <c r="L3924" s="175"/>
      <c r="T3924" s="176"/>
      <c r="U3924" s="176"/>
      <c r="V3924" s="176"/>
      <c r="W3924" s="176"/>
      <c r="X3924" s="175"/>
      <c r="Y3924" s="175"/>
      <c r="Z3924" s="175"/>
      <c r="AA3924" s="175"/>
      <c r="AC3924" s="175"/>
      <c r="AL3924" s="106"/>
      <c r="AM3924" s="104"/>
      <c r="AN3924" s="104"/>
      <c r="AO3924" s="104"/>
      <c r="AP3924" s="104"/>
      <c r="AQ3924" s="104"/>
      <c r="AR3924" s="104"/>
      <c r="AS3924" s="104"/>
      <c r="AT3924" s="104"/>
      <c r="AU3924" s="104"/>
      <c r="AV3924" s="104"/>
    </row>
    <row r="3925" spans="3:48" x14ac:dyDescent="0.35">
      <c r="C3925" s="176"/>
      <c r="D3925" s="176"/>
      <c r="E3925" s="176"/>
      <c r="F3925" s="176"/>
      <c r="G3925" s="175"/>
      <c r="H3925" s="175"/>
      <c r="I3925" s="175"/>
      <c r="J3925" s="175"/>
      <c r="L3925" s="175"/>
      <c r="T3925" s="176"/>
      <c r="U3925" s="176"/>
      <c r="V3925" s="176"/>
      <c r="W3925" s="176"/>
      <c r="X3925" s="175"/>
      <c r="Y3925" s="175"/>
      <c r="Z3925" s="175"/>
      <c r="AA3925" s="175"/>
      <c r="AC3925" s="175"/>
      <c r="AL3925" s="106"/>
      <c r="AM3925" s="104"/>
      <c r="AN3925" s="104"/>
      <c r="AO3925" s="104"/>
      <c r="AP3925" s="104"/>
      <c r="AQ3925" s="104"/>
      <c r="AR3925" s="104"/>
      <c r="AS3925" s="104"/>
      <c r="AT3925" s="104"/>
      <c r="AU3925" s="104"/>
      <c r="AV3925" s="104"/>
    </row>
    <row r="3926" spans="3:48" x14ac:dyDescent="0.35">
      <c r="C3926" s="176"/>
      <c r="D3926" s="176"/>
      <c r="E3926" s="176"/>
      <c r="F3926" s="176"/>
      <c r="G3926" s="175"/>
      <c r="H3926" s="175"/>
      <c r="I3926" s="175"/>
      <c r="J3926" s="175"/>
      <c r="L3926" s="175"/>
      <c r="T3926" s="176"/>
      <c r="U3926" s="176"/>
      <c r="V3926" s="176"/>
      <c r="W3926" s="176"/>
      <c r="X3926" s="175"/>
      <c r="Y3926" s="175"/>
      <c r="Z3926" s="175"/>
      <c r="AA3926" s="175"/>
      <c r="AC3926" s="175"/>
      <c r="AL3926" s="106"/>
      <c r="AM3926" s="104"/>
      <c r="AN3926" s="104"/>
      <c r="AO3926" s="104"/>
      <c r="AP3926" s="104"/>
      <c r="AQ3926" s="104"/>
      <c r="AR3926" s="104"/>
      <c r="AS3926" s="104"/>
      <c r="AT3926" s="104"/>
      <c r="AU3926" s="104"/>
      <c r="AV3926" s="104"/>
    </row>
    <row r="3927" spans="3:48" x14ac:dyDescent="0.35">
      <c r="C3927" s="176"/>
      <c r="D3927" s="176"/>
      <c r="E3927" s="176"/>
      <c r="F3927" s="176"/>
      <c r="G3927" s="175"/>
      <c r="H3927" s="175"/>
      <c r="I3927" s="175"/>
      <c r="J3927" s="175"/>
      <c r="L3927" s="175"/>
      <c r="T3927" s="176"/>
      <c r="U3927" s="176"/>
      <c r="V3927" s="176"/>
      <c r="W3927" s="176"/>
      <c r="X3927" s="175"/>
      <c r="Y3927" s="175"/>
      <c r="Z3927" s="175"/>
      <c r="AA3927" s="175"/>
      <c r="AC3927" s="175"/>
      <c r="AL3927" s="106"/>
      <c r="AM3927" s="104"/>
      <c r="AN3927" s="104"/>
      <c r="AO3927" s="104"/>
      <c r="AP3927" s="104"/>
      <c r="AQ3927" s="104"/>
      <c r="AR3927" s="104"/>
      <c r="AS3927" s="104"/>
      <c r="AT3927" s="104"/>
      <c r="AU3927" s="104"/>
      <c r="AV3927" s="104"/>
    </row>
    <row r="3928" spans="3:48" x14ac:dyDescent="0.35">
      <c r="C3928" s="176"/>
      <c r="D3928" s="176"/>
      <c r="E3928" s="176"/>
      <c r="F3928" s="176"/>
      <c r="G3928" s="175"/>
      <c r="H3928" s="175"/>
      <c r="I3928" s="175"/>
      <c r="J3928" s="175"/>
      <c r="L3928" s="175"/>
      <c r="T3928" s="176"/>
      <c r="U3928" s="176"/>
      <c r="V3928" s="176"/>
      <c r="W3928" s="176"/>
      <c r="X3928" s="175"/>
      <c r="Y3928" s="175"/>
      <c r="Z3928" s="175"/>
      <c r="AA3928" s="175"/>
      <c r="AC3928" s="175"/>
      <c r="AL3928" s="106"/>
      <c r="AM3928" s="104"/>
      <c r="AN3928" s="104"/>
      <c r="AO3928" s="104"/>
      <c r="AP3928" s="104"/>
      <c r="AQ3928" s="104"/>
      <c r="AR3928" s="104"/>
      <c r="AS3928" s="104"/>
      <c r="AT3928" s="104"/>
      <c r="AU3928" s="104"/>
      <c r="AV3928" s="104"/>
    </row>
    <row r="3929" spans="3:48" x14ac:dyDescent="0.35">
      <c r="C3929" s="176"/>
      <c r="D3929" s="176"/>
      <c r="E3929" s="176"/>
      <c r="F3929" s="176"/>
      <c r="G3929" s="175"/>
      <c r="H3929" s="175"/>
      <c r="I3929" s="175"/>
      <c r="J3929" s="175"/>
      <c r="L3929" s="175"/>
      <c r="T3929" s="176"/>
      <c r="U3929" s="176"/>
      <c r="V3929" s="176"/>
      <c r="W3929" s="176"/>
      <c r="X3929" s="175"/>
      <c r="Y3929" s="175"/>
      <c r="Z3929" s="175"/>
      <c r="AA3929" s="175"/>
      <c r="AC3929" s="175"/>
      <c r="AL3929" s="106"/>
      <c r="AM3929" s="104"/>
      <c r="AN3929" s="104"/>
      <c r="AO3929" s="104"/>
      <c r="AP3929" s="104"/>
      <c r="AQ3929" s="104"/>
      <c r="AR3929" s="104"/>
      <c r="AS3929" s="104"/>
      <c r="AT3929" s="104"/>
      <c r="AU3929" s="104"/>
      <c r="AV3929" s="104"/>
    </row>
    <row r="3930" spans="3:48" x14ac:dyDescent="0.35">
      <c r="C3930" s="176"/>
      <c r="D3930" s="176"/>
      <c r="E3930" s="176"/>
      <c r="F3930" s="176"/>
      <c r="G3930" s="175"/>
      <c r="H3930" s="175"/>
      <c r="I3930" s="175"/>
      <c r="J3930" s="175"/>
      <c r="L3930" s="175"/>
      <c r="T3930" s="176"/>
      <c r="U3930" s="176"/>
      <c r="V3930" s="176"/>
      <c r="W3930" s="176"/>
      <c r="X3930" s="175"/>
      <c r="Y3930" s="175"/>
      <c r="Z3930" s="175"/>
      <c r="AA3930" s="175"/>
      <c r="AC3930" s="175"/>
      <c r="AL3930" s="106"/>
      <c r="AM3930" s="104"/>
      <c r="AN3930" s="104"/>
      <c r="AO3930" s="104"/>
      <c r="AP3930" s="104"/>
      <c r="AQ3930" s="104"/>
      <c r="AR3930" s="104"/>
      <c r="AS3930" s="104"/>
      <c r="AT3930" s="104"/>
      <c r="AU3930" s="104"/>
      <c r="AV3930" s="104"/>
    </row>
    <row r="3931" spans="3:48" x14ac:dyDescent="0.35">
      <c r="C3931" s="176"/>
      <c r="D3931" s="176"/>
      <c r="E3931" s="176"/>
      <c r="F3931" s="176"/>
      <c r="G3931" s="175"/>
      <c r="H3931" s="175"/>
      <c r="I3931" s="175"/>
      <c r="J3931" s="175"/>
      <c r="L3931" s="175"/>
      <c r="T3931" s="176"/>
      <c r="U3931" s="176"/>
      <c r="V3931" s="176"/>
      <c r="W3931" s="176"/>
      <c r="X3931" s="175"/>
      <c r="Y3931" s="175"/>
      <c r="Z3931" s="175"/>
      <c r="AA3931" s="175"/>
      <c r="AC3931" s="175"/>
      <c r="AL3931" s="106"/>
      <c r="AM3931" s="104"/>
      <c r="AN3931" s="104"/>
      <c r="AO3931" s="104"/>
      <c r="AP3931" s="104"/>
      <c r="AQ3931" s="104"/>
      <c r="AR3931" s="104"/>
      <c r="AS3931" s="104"/>
      <c r="AT3931" s="104"/>
      <c r="AU3931" s="104"/>
      <c r="AV3931" s="104"/>
    </row>
    <row r="3932" spans="3:48" x14ac:dyDescent="0.35">
      <c r="C3932" s="176"/>
      <c r="D3932" s="176"/>
      <c r="E3932" s="176"/>
      <c r="F3932" s="176"/>
      <c r="G3932" s="175"/>
      <c r="H3932" s="175"/>
      <c r="I3932" s="175"/>
      <c r="J3932" s="175"/>
      <c r="L3932" s="175"/>
      <c r="T3932" s="176"/>
      <c r="U3932" s="176"/>
      <c r="V3932" s="176"/>
      <c r="W3932" s="176"/>
      <c r="X3932" s="175"/>
      <c r="Y3932" s="175"/>
      <c r="Z3932" s="175"/>
      <c r="AA3932" s="175"/>
      <c r="AC3932" s="175"/>
      <c r="AL3932" s="106"/>
      <c r="AM3932" s="104"/>
      <c r="AN3932" s="104"/>
      <c r="AO3932" s="104"/>
      <c r="AP3932" s="104"/>
      <c r="AQ3932" s="104"/>
      <c r="AR3932" s="104"/>
      <c r="AS3932" s="104"/>
      <c r="AT3932" s="104"/>
      <c r="AU3932" s="104"/>
      <c r="AV3932" s="104"/>
    </row>
    <row r="3933" spans="3:48" x14ac:dyDescent="0.35">
      <c r="C3933" s="176"/>
      <c r="D3933" s="176"/>
      <c r="E3933" s="176"/>
      <c r="F3933" s="176"/>
      <c r="G3933" s="175"/>
      <c r="H3933" s="175"/>
      <c r="I3933" s="175"/>
      <c r="J3933" s="175"/>
      <c r="L3933" s="175"/>
      <c r="T3933" s="176"/>
      <c r="U3933" s="176"/>
      <c r="V3933" s="176"/>
      <c r="W3933" s="176"/>
      <c r="X3933" s="175"/>
      <c r="Y3933" s="175"/>
      <c r="Z3933" s="175"/>
      <c r="AA3933" s="175"/>
      <c r="AC3933" s="175"/>
      <c r="AL3933" s="106"/>
      <c r="AM3933" s="104"/>
      <c r="AN3933" s="104"/>
      <c r="AO3933" s="104"/>
      <c r="AP3933" s="104"/>
      <c r="AQ3933" s="104"/>
      <c r="AR3933" s="104"/>
      <c r="AS3933" s="104"/>
      <c r="AT3933" s="104"/>
      <c r="AU3933" s="104"/>
      <c r="AV3933" s="104"/>
    </row>
    <row r="3934" spans="3:48" x14ac:dyDescent="0.35">
      <c r="C3934" s="176"/>
      <c r="D3934" s="176"/>
      <c r="E3934" s="176"/>
      <c r="F3934" s="176"/>
      <c r="G3934" s="175"/>
      <c r="H3934" s="175"/>
      <c r="I3934" s="175"/>
      <c r="J3934" s="175"/>
      <c r="L3934" s="175"/>
      <c r="T3934" s="176"/>
      <c r="U3934" s="176"/>
      <c r="V3934" s="176"/>
      <c r="W3934" s="176"/>
      <c r="X3934" s="175"/>
      <c r="Y3934" s="175"/>
      <c r="Z3934" s="175"/>
      <c r="AA3934" s="175"/>
      <c r="AC3934" s="175"/>
      <c r="AL3934" s="106"/>
      <c r="AM3934" s="104"/>
      <c r="AN3934" s="104"/>
      <c r="AO3934" s="104"/>
      <c r="AP3934" s="104"/>
      <c r="AQ3934" s="104"/>
      <c r="AR3934" s="104"/>
      <c r="AS3934" s="104"/>
      <c r="AT3934" s="104"/>
      <c r="AU3934" s="104"/>
      <c r="AV3934" s="104"/>
    </row>
    <row r="3935" spans="3:48" x14ac:dyDescent="0.35">
      <c r="C3935" s="176"/>
      <c r="D3935" s="176"/>
      <c r="E3935" s="176"/>
      <c r="F3935" s="176"/>
      <c r="G3935" s="175"/>
      <c r="H3935" s="175"/>
      <c r="I3935" s="175"/>
      <c r="J3935" s="175"/>
      <c r="L3935" s="175"/>
      <c r="T3935" s="176"/>
      <c r="U3935" s="176"/>
      <c r="V3935" s="176"/>
      <c r="W3935" s="176"/>
      <c r="X3935" s="175"/>
      <c r="Y3935" s="175"/>
      <c r="Z3935" s="175"/>
      <c r="AA3935" s="175"/>
      <c r="AC3935" s="175"/>
      <c r="AL3935" s="106"/>
      <c r="AM3935" s="104"/>
      <c r="AN3935" s="104"/>
      <c r="AO3935" s="104"/>
      <c r="AP3935" s="104"/>
      <c r="AQ3935" s="104"/>
      <c r="AR3935" s="104"/>
      <c r="AS3935" s="104"/>
      <c r="AT3935" s="104"/>
      <c r="AU3935" s="104"/>
      <c r="AV3935" s="104"/>
    </row>
    <row r="3936" spans="3:48" x14ac:dyDescent="0.35">
      <c r="C3936" s="176"/>
      <c r="D3936" s="176"/>
      <c r="E3936" s="176"/>
      <c r="F3936" s="176"/>
      <c r="G3936" s="175"/>
      <c r="H3936" s="175"/>
      <c r="I3936" s="175"/>
      <c r="J3936" s="175"/>
      <c r="L3936" s="175"/>
      <c r="T3936" s="176"/>
      <c r="U3936" s="176"/>
      <c r="V3936" s="176"/>
      <c r="W3936" s="176"/>
      <c r="X3936" s="175"/>
      <c r="Y3936" s="175"/>
      <c r="Z3936" s="175"/>
      <c r="AA3936" s="175"/>
      <c r="AC3936" s="175"/>
      <c r="AL3936" s="106"/>
      <c r="AM3936" s="104"/>
      <c r="AN3936" s="104"/>
      <c r="AO3936" s="104"/>
      <c r="AP3936" s="104"/>
      <c r="AQ3936" s="104"/>
      <c r="AR3936" s="104"/>
      <c r="AS3936" s="104"/>
      <c r="AT3936" s="104"/>
      <c r="AU3936" s="104"/>
      <c r="AV3936" s="104"/>
    </row>
    <row r="3937" spans="3:48" x14ac:dyDescent="0.35">
      <c r="C3937" s="176"/>
      <c r="D3937" s="176"/>
      <c r="E3937" s="176"/>
      <c r="F3937" s="176"/>
      <c r="G3937" s="175"/>
      <c r="H3937" s="175"/>
      <c r="I3937" s="175"/>
      <c r="J3937" s="175"/>
      <c r="L3937" s="175"/>
      <c r="T3937" s="176"/>
      <c r="U3937" s="176"/>
      <c r="V3937" s="176"/>
      <c r="W3937" s="176"/>
      <c r="X3937" s="175"/>
      <c r="Y3937" s="175"/>
      <c r="Z3937" s="175"/>
      <c r="AA3937" s="175"/>
      <c r="AC3937" s="175"/>
      <c r="AL3937" s="106"/>
      <c r="AM3937" s="104"/>
      <c r="AN3937" s="104"/>
      <c r="AO3937" s="104"/>
      <c r="AP3937" s="104"/>
      <c r="AQ3937" s="104"/>
      <c r="AR3937" s="104"/>
      <c r="AS3937" s="104"/>
      <c r="AT3937" s="104"/>
      <c r="AU3937" s="104"/>
      <c r="AV3937" s="104"/>
    </row>
    <row r="3938" spans="3:48" x14ac:dyDescent="0.35">
      <c r="C3938" s="176"/>
      <c r="D3938" s="176"/>
      <c r="E3938" s="176"/>
      <c r="F3938" s="176"/>
      <c r="G3938" s="175"/>
      <c r="H3938" s="175"/>
      <c r="I3938" s="175"/>
      <c r="J3938" s="175"/>
      <c r="L3938" s="175"/>
      <c r="T3938" s="176"/>
      <c r="U3938" s="176"/>
      <c r="V3938" s="176"/>
      <c r="W3938" s="176"/>
      <c r="X3938" s="175"/>
      <c r="Y3938" s="175"/>
      <c r="Z3938" s="175"/>
      <c r="AA3938" s="175"/>
      <c r="AC3938" s="175"/>
      <c r="AL3938" s="106"/>
      <c r="AM3938" s="104"/>
      <c r="AN3938" s="104"/>
      <c r="AO3938" s="104"/>
      <c r="AP3938" s="104"/>
      <c r="AQ3938" s="104"/>
      <c r="AR3938" s="104"/>
      <c r="AS3938" s="104"/>
      <c r="AT3938" s="104"/>
      <c r="AU3938" s="104"/>
      <c r="AV3938" s="104"/>
    </row>
    <row r="3939" spans="3:48" x14ac:dyDescent="0.35">
      <c r="C3939" s="176"/>
      <c r="D3939" s="176"/>
      <c r="E3939" s="176"/>
      <c r="F3939" s="176"/>
      <c r="G3939" s="175"/>
      <c r="H3939" s="175"/>
      <c r="I3939" s="175"/>
      <c r="J3939" s="175"/>
      <c r="L3939" s="175"/>
      <c r="T3939" s="176"/>
      <c r="U3939" s="176"/>
      <c r="V3939" s="176"/>
      <c r="W3939" s="176"/>
      <c r="X3939" s="175"/>
      <c r="Y3939" s="175"/>
      <c r="Z3939" s="175"/>
      <c r="AA3939" s="175"/>
      <c r="AC3939" s="175"/>
      <c r="AL3939" s="106"/>
      <c r="AM3939" s="104"/>
      <c r="AN3939" s="104"/>
      <c r="AO3939" s="104"/>
      <c r="AP3939" s="104"/>
      <c r="AQ3939" s="104"/>
      <c r="AR3939" s="104"/>
      <c r="AS3939" s="104"/>
      <c r="AT3939" s="104"/>
      <c r="AU3939" s="104"/>
      <c r="AV3939" s="104"/>
    </row>
    <row r="3940" spans="3:48" x14ac:dyDescent="0.35">
      <c r="C3940" s="176"/>
      <c r="D3940" s="176"/>
      <c r="E3940" s="176"/>
      <c r="F3940" s="176"/>
      <c r="G3940" s="175"/>
      <c r="H3940" s="175"/>
      <c r="I3940" s="175"/>
      <c r="J3940" s="175"/>
      <c r="L3940" s="175"/>
      <c r="T3940" s="176"/>
      <c r="U3940" s="176"/>
      <c r="V3940" s="176"/>
      <c r="W3940" s="176"/>
      <c r="X3940" s="175"/>
      <c r="Y3940" s="175"/>
      <c r="Z3940" s="175"/>
      <c r="AA3940" s="175"/>
      <c r="AC3940" s="175"/>
      <c r="AL3940" s="106"/>
      <c r="AM3940" s="104"/>
      <c r="AN3940" s="104"/>
      <c r="AO3940" s="104"/>
      <c r="AP3940" s="104"/>
      <c r="AQ3940" s="104"/>
      <c r="AR3940" s="104"/>
      <c r="AS3940" s="104"/>
      <c r="AT3940" s="104"/>
      <c r="AU3940" s="104"/>
      <c r="AV3940" s="104"/>
    </row>
    <row r="3941" spans="3:48" x14ac:dyDescent="0.35">
      <c r="C3941" s="176"/>
      <c r="D3941" s="176"/>
      <c r="E3941" s="176"/>
      <c r="F3941" s="176"/>
      <c r="G3941" s="175"/>
      <c r="H3941" s="175"/>
      <c r="I3941" s="175"/>
      <c r="J3941" s="175"/>
      <c r="L3941" s="175"/>
      <c r="T3941" s="176"/>
      <c r="U3941" s="176"/>
      <c r="V3941" s="176"/>
      <c r="W3941" s="176"/>
      <c r="X3941" s="175"/>
      <c r="Y3941" s="175"/>
      <c r="Z3941" s="175"/>
      <c r="AA3941" s="175"/>
      <c r="AC3941" s="175"/>
      <c r="AL3941" s="106"/>
      <c r="AM3941" s="104"/>
      <c r="AN3941" s="104"/>
      <c r="AO3941" s="104"/>
      <c r="AP3941" s="104"/>
      <c r="AQ3941" s="104"/>
      <c r="AR3941" s="104"/>
      <c r="AS3941" s="104"/>
      <c r="AT3941" s="104"/>
      <c r="AU3941" s="104"/>
      <c r="AV3941" s="104"/>
    </row>
    <row r="3942" spans="3:48" x14ac:dyDescent="0.35">
      <c r="C3942" s="176"/>
      <c r="D3942" s="176"/>
      <c r="E3942" s="176"/>
      <c r="F3942" s="176"/>
      <c r="G3942" s="175"/>
      <c r="H3942" s="175"/>
      <c r="I3942" s="175"/>
      <c r="J3942" s="175"/>
      <c r="L3942" s="175"/>
      <c r="T3942" s="176"/>
      <c r="U3942" s="176"/>
      <c r="V3942" s="176"/>
      <c r="W3942" s="176"/>
      <c r="X3942" s="175"/>
      <c r="Y3942" s="175"/>
      <c r="Z3942" s="175"/>
      <c r="AA3942" s="175"/>
      <c r="AC3942" s="175"/>
      <c r="AL3942" s="106"/>
      <c r="AM3942" s="104"/>
      <c r="AN3942" s="104"/>
      <c r="AO3942" s="104"/>
      <c r="AP3942" s="104"/>
      <c r="AQ3942" s="104"/>
      <c r="AR3942" s="104"/>
      <c r="AS3942" s="104"/>
      <c r="AT3942" s="104"/>
      <c r="AU3942" s="104"/>
      <c r="AV3942" s="104"/>
    </row>
    <row r="3943" spans="3:48" x14ac:dyDescent="0.35">
      <c r="C3943" s="176"/>
      <c r="D3943" s="176"/>
      <c r="E3943" s="176"/>
      <c r="F3943" s="176"/>
      <c r="G3943" s="175"/>
      <c r="H3943" s="175"/>
      <c r="I3943" s="175"/>
      <c r="J3943" s="175"/>
      <c r="L3943" s="175"/>
      <c r="T3943" s="176"/>
      <c r="U3943" s="176"/>
      <c r="V3943" s="176"/>
      <c r="W3943" s="176"/>
      <c r="X3943" s="175"/>
      <c r="Y3943" s="175"/>
      <c r="Z3943" s="175"/>
      <c r="AA3943" s="175"/>
      <c r="AC3943" s="175"/>
      <c r="AL3943" s="106"/>
      <c r="AM3943" s="104"/>
      <c r="AN3943" s="104"/>
      <c r="AO3943" s="104"/>
      <c r="AP3943" s="104"/>
      <c r="AQ3943" s="104"/>
      <c r="AR3943" s="104"/>
      <c r="AS3943" s="104"/>
      <c r="AT3943" s="104"/>
      <c r="AU3943" s="104"/>
      <c r="AV3943" s="104"/>
    </row>
    <row r="3944" spans="3:48" x14ac:dyDescent="0.35">
      <c r="C3944" s="176"/>
      <c r="D3944" s="176"/>
      <c r="E3944" s="176"/>
      <c r="F3944" s="176"/>
      <c r="G3944" s="175"/>
      <c r="H3944" s="175"/>
      <c r="I3944" s="175"/>
      <c r="J3944" s="175"/>
      <c r="L3944" s="175"/>
      <c r="T3944" s="176"/>
      <c r="U3944" s="176"/>
      <c r="V3944" s="176"/>
      <c r="W3944" s="176"/>
      <c r="X3944" s="175"/>
      <c r="Y3944" s="175"/>
      <c r="Z3944" s="175"/>
      <c r="AA3944" s="175"/>
      <c r="AC3944" s="175"/>
      <c r="AL3944" s="106"/>
      <c r="AM3944" s="104"/>
      <c r="AN3944" s="104"/>
      <c r="AO3944" s="104"/>
      <c r="AP3944" s="104"/>
      <c r="AQ3944" s="104"/>
      <c r="AR3944" s="104"/>
      <c r="AS3944" s="104"/>
      <c r="AT3944" s="104"/>
      <c r="AU3944" s="104"/>
      <c r="AV3944" s="104"/>
    </row>
    <row r="3945" spans="3:48" x14ac:dyDescent="0.35">
      <c r="C3945" s="176"/>
      <c r="D3945" s="176"/>
      <c r="E3945" s="176"/>
      <c r="F3945" s="176"/>
      <c r="G3945" s="175"/>
      <c r="H3945" s="175"/>
      <c r="I3945" s="175"/>
      <c r="J3945" s="175"/>
      <c r="L3945" s="175"/>
      <c r="T3945" s="176"/>
      <c r="U3945" s="176"/>
      <c r="V3945" s="176"/>
      <c r="W3945" s="176"/>
      <c r="X3945" s="175"/>
      <c r="Y3945" s="175"/>
      <c r="Z3945" s="175"/>
      <c r="AA3945" s="175"/>
      <c r="AC3945" s="175"/>
      <c r="AL3945" s="106"/>
      <c r="AM3945" s="104"/>
      <c r="AN3945" s="104"/>
      <c r="AO3945" s="104"/>
      <c r="AP3945" s="104"/>
      <c r="AQ3945" s="104"/>
      <c r="AR3945" s="104"/>
      <c r="AS3945" s="104"/>
      <c r="AT3945" s="104"/>
      <c r="AU3945" s="104"/>
      <c r="AV3945" s="104"/>
    </row>
    <row r="3946" spans="3:48" x14ac:dyDescent="0.35">
      <c r="C3946" s="176"/>
      <c r="D3946" s="176"/>
      <c r="E3946" s="176"/>
      <c r="F3946" s="176"/>
      <c r="G3946" s="175"/>
      <c r="H3946" s="175"/>
      <c r="I3946" s="175"/>
      <c r="J3946" s="175"/>
      <c r="L3946" s="175"/>
      <c r="T3946" s="176"/>
      <c r="U3946" s="176"/>
      <c r="V3946" s="176"/>
      <c r="W3946" s="176"/>
      <c r="X3946" s="175"/>
      <c r="Y3946" s="175"/>
      <c r="Z3946" s="175"/>
      <c r="AA3946" s="175"/>
      <c r="AC3946" s="175"/>
      <c r="AL3946" s="106"/>
      <c r="AM3946" s="104"/>
      <c r="AN3946" s="104"/>
      <c r="AO3946" s="104"/>
      <c r="AP3946" s="104"/>
      <c r="AQ3946" s="104"/>
      <c r="AR3946" s="104"/>
      <c r="AS3946" s="104"/>
      <c r="AT3946" s="104"/>
      <c r="AU3946" s="104"/>
      <c r="AV3946" s="104"/>
    </row>
    <row r="3947" spans="3:48" x14ac:dyDescent="0.35">
      <c r="C3947" s="176"/>
      <c r="D3947" s="176"/>
      <c r="E3947" s="176"/>
      <c r="F3947" s="176"/>
      <c r="G3947" s="175"/>
      <c r="H3947" s="175"/>
      <c r="I3947" s="175"/>
      <c r="J3947" s="175"/>
      <c r="L3947" s="175"/>
      <c r="T3947" s="176"/>
      <c r="U3947" s="176"/>
      <c r="V3947" s="176"/>
      <c r="W3947" s="176"/>
      <c r="X3947" s="175"/>
      <c r="Y3947" s="175"/>
      <c r="Z3947" s="175"/>
      <c r="AA3947" s="175"/>
      <c r="AC3947" s="175"/>
      <c r="AL3947" s="106"/>
      <c r="AM3947" s="104"/>
      <c r="AN3947" s="104"/>
      <c r="AO3947" s="104"/>
      <c r="AP3947" s="104"/>
      <c r="AQ3947" s="104"/>
      <c r="AR3947" s="104"/>
      <c r="AS3947" s="104"/>
      <c r="AT3947" s="104"/>
      <c r="AU3947" s="104"/>
      <c r="AV3947" s="104"/>
    </row>
    <row r="3948" spans="3:48" x14ac:dyDescent="0.35">
      <c r="C3948" s="176"/>
      <c r="D3948" s="176"/>
      <c r="E3948" s="176"/>
      <c r="F3948" s="176"/>
      <c r="G3948" s="175"/>
      <c r="H3948" s="175"/>
      <c r="I3948" s="175"/>
      <c r="J3948" s="175"/>
      <c r="L3948" s="175"/>
      <c r="T3948" s="176"/>
      <c r="U3948" s="176"/>
      <c r="V3948" s="176"/>
      <c r="W3948" s="176"/>
      <c r="X3948" s="175"/>
      <c r="Y3948" s="175"/>
      <c r="Z3948" s="175"/>
      <c r="AA3948" s="175"/>
      <c r="AC3948" s="175"/>
      <c r="AL3948" s="106"/>
      <c r="AM3948" s="104"/>
      <c r="AN3948" s="104"/>
      <c r="AO3948" s="104"/>
      <c r="AP3948" s="104"/>
      <c r="AQ3948" s="104"/>
      <c r="AR3948" s="104"/>
      <c r="AS3948" s="104"/>
      <c r="AT3948" s="104"/>
      <c r="AU3948" s="104"/>
      <c r="AV3948" s="104"/>
    </row>
    <row r="3949" spans="3:48" x14ac:dyDescent="0.35">
      <c r="C3949" s="176"/>
      <c r="D3949" s="176"/>
      <c r="E3949" s="176"/>
      <c r="F3949" s="176"/>
      <c r="G3949" s="175"/>
      <c r="H3949" s="175"/>
      <c r="I3949" s="175"/>
      <c r="J3949" s="175"/>
      <c r="L3949" s="175"/>
      <c r="T3949" s="176"/>
      <c r="U3949" s="176"/>
      <c r="V3949" s="176"/>
      <c r="W3949" s="176"/>
      <c r="X3949" s="175"/>
      <c r="Y3949" s="175"/>
      <c r="Z3949" s="175"/>
      <c r="AA3949" s="175"/>
      <c r="AC3949" s="175"/>
      <c r="AL3949" s="106"/>
      <c r="AM3949" s="104"/>
      <c r="AN3949" s="104"/>
      <c r="AO3949" s="104"/>
      <c r="AP3949" s="104"/>
      <c r="AQ3949" s="104"/>
      <c r="AR3949" s="104"/>
      <c r="AS3949" s="104"/>
      <c r="AT3949" s="104"/>
      <c r="AU3949" s="104"/>
      <c r="AV3949" s="104"/>
    </row>
    <row r="3950" spans="3:48" x14ac:dyDescent="0.35">
      <c r="C3950" s="176"/>
      <c r="D3950" s="176"/>
      <c r="E3950" s="176"/>
      <c r="F3950" s="176"/>
      <c r="G3950" s="175"/>
      <c r="H3950" s="175"/>
      <c r="I3950" s="175"/>
      <c r="J3950" s="175"/>
      <c r="L3950" s="175"/>
      <c r="T3950" s="176"/>
      <c r="U3950" s="176"/>
      <c r="V3950" s="176"/>
      <c r="W3950" s="176"/>
      <c r="X3950" s="175"/>
      <c r="Y3950" s="175"/>
      <c r="Z3950" s="175"/>
      <c r="AA3950" s="175"/>
      <c r="AC3950" s="175"/>
      <c r="AL3950" s="106"/>
      <c r="AM3950" s="104"/>
      <c r="AN3950" s="104"/>
      <c r="AO3950" s="104"/>
      <c r="AP3950" s="104"/>
      <c r="AQ3950" s="104"/>
      <c r="AR3950" s="104"/>
      <c r="AS3950" s="104"/>
      <c r="AT3950" s="104"/>
      <c r="AU3950" s="104"/>
      <c r="AV3950" s="104"/>
    </row>
    <row r="3951" spans="3:48" x14ac:dyDescent="0.35">
      <c r="C3951" s="176"/>
      <c r="D3951" s="176"/>
      <c r="E3951" s="176"/>
      <c r="F3951" s="176"/>
      <c r="G3951" s="175"/>
      <c r="H3951" s="175"/>
      <c r="I3951" s="175"/>
      <c r="J3951" s="175"/>
      <c r="L3951" s="175"/>
      <c r="T3951" s="176"/>
      <c r="U3951" s="176"/>
      <c r="V3951" s="176"/>
      <c r="W3951" s="176"/>
      <c r="X3951" s="175"/>
      <c r="Y3951" s="175"/>
      <c r="Z3951" s="175"/>
      <c r="AA3951" s="175"/>
      <c r="AC3951" s="175"/>
      <c r="AL3951" s="106"/>
      <c r="AM3951" s="104"/>
      <c r="AN3951" s="104"/>
      <c r="AO3951" s="104"/>
      <c r="AP3951" s="104"/>
      <c r="AQ3951" s="104"/>
      <c r="AR3951" s="104"/>
      <c r="AS3951" s="104"/>
      <c r="AT3951" s="104"/>
      <c r="AU3951" s="104"/>
      <c r="AV3951" s="104"/>
    </row>
    <row r="3952" spans="3:48" x14ac:dyDescent="0.35">
      <c r="C3952" s="176"/>
      <c r="D3952" s="176"/>
      <c r="E3952" s="176"/>
      <c r="F3952" s="176"/>
      <c r="G3952" s="175"/>
      <c r="H3952" s="175"/>
      <c r="I3952" s="175"/>
      <c r="J3952" s="175"/>
      <c r="L3952" s="175"/>
      <c r="T3952" s="176"/>
      <c r="U3952" s="176"/>
      <c r="V3952" s="176"/>
      <c r="W3952" s="176"/>
      <c r="X3952" s="175"/>
      <c r="Y3952" s="175"/>
      <c r="Z3952" s="175"/>
      <c r="AA3952" s="175"/>
      <c r="AC3952" s="175"/>
      <c r="AL3952" s="106"/>
      <c r="AM3952" s="104"/>
      <c r="AN3952" s="104"/>
      <c r="AO3952" s="104"/>
      <c r="AP3952" s="104"/>
      <c r="AQ3952" s="104"/>
      <c r="AR3952" s="104"/>
      <c r="AS3952" s="104"/>
      <c r="AT3952" s="104"/>
      <c r="AU3952" s="104"/>
      <c r="AV3952" s="104"/>
    </row>
    <row r="3953" spans="3:48" x14ac:dyDescent="0.35">
      <c r="C3953" s="176"/>
      <c r="D3953" s="176"/>
      <c r="E3953" s="176"/>
      <c r="F3953" s="176"/>
      <c r="G3953" s="175"/>
      <c r="H3953" s="175"/>
      <c r="I3953" s="175"/>
      <c r="J3953" s="175"/>
      <c r="L3953" s="175"/>
      <c r="T3953" s="176"/>
      <c r="U3953" s="176"/>
      <c r="V3953" s="176"/>
      <c r="W3953" s="176"/>
      <c r="X3953" s="175"/>
      <c r="Y3953" s="175"/>
      <c r="Z3953" s="175"/>
      <c r="AA3953" s="175"/>
      <c r="AC3953" s="175"/>
      <c r="AL3953" s="106"/>
      <c r="AM3953" s="104"/>
      <c r="AN3953" s="104"/>
      <c r="AO3953" s="104"/>
      <c r="AP3953" s="104"/>
      <c r="AQ3953" s="104"/>
      <c r="AR3953" s="104"/>
      <c r="AS3953" s="104"/>
      <c r="AT3953" s="104"/>
      <c r="AU3953" s="104"/>
      <c r="AV3953" s="104"/>
    </row>
    <row r="3954" spans="3:48" x14ac:dyDescent="0.35">
      <c r="C3954" s="176"/>
      <c r="D3954" s="176"/>
      <c r="E3954" s="176"/>
      <c r="F3954" s="176"/>
      <c r="G3954" s="175"/>
      <c r="H3954" s="175"/>
      <c r="I3954" s="175"/>
      <c r="J3954" s="175"/>
      <c r="L3954" s="175"/>
      <c r="T3954" s="176"/>
      <c r="U3954" s="176"/>
      <c r="V3954" s="176"/>
      <c r="W3954" s="176"/>
      <c r="X3954" s="175"/>
      <c r="Y3954" s="175"/>
      <c r="Z3954" s="175"/>
      <c r="AA3954" s="175"/>
      <c r="AC3954" s="175"/>
      <c r="AL3954" s="106"/>
      <c r="AM3954" s="104"/>
      <c r="AN3954" s="104"/>
      <c r="AO3954" s="104"/>
      <c r="AP3954" s="104"/>
      <c r="AQ3954" s="104"/>
      <c r="AR3954" s="104"/>
      <c r="AS3954" s="104"/>
      <c r="AT3954" s="104"/>
      <c r="AU3954" s="104"/>
      <c r="AV3954" s="104"/>
    </row>
    <row r="3955" spans="3:48" x14ac:dyDescent="0.35">
      <c r="C3955" s="176"/>
      <c r="D3955" s="176"/>
      <c r="E3955" s="176"/>
      <c r="F3955" s="176"/>
      <c r="G3955" s="175"/>
      <c r="H3955" s="175"/>
      <c r="I3955" s="175"/>
      <c r="J3955" s="175"/>
      <c r="L3955" s="175"/>
      <c r="T3955" s="176"/>
      <c r="U3955" s="176"/>
      <c r="V3955" s="176"/>
      <c r="W3955" s="176"/>
      <c r="X3955" s="175"/>
      <c r="Y3955" s="175"/>
      <c r="Z3955" s="175"/>
      <c r="AA3955" s="175"/>
      <c r="AC3955" s="175"/>
      <c r="AL3955" s="106"/>
      <c r="AM3955" s="104"/>
      <c r="AN3955" s="104"/>
      <c r="AO3955" s="104"/>
      <c r="AP3955" s="104"/>
      <c r="AQ3955" s="104"/>
      <c r="AR3955" s="104"/>
      <c r="AS3955" s="104"/>
      <c r="AT3955" s="104"/>
      <c r="AU3955" s="104"/>
      <c r="AV3955" s="104"/>
    </row>
    <row r="3956" spans="3:48" x14ac:dyDescent="0.35">
      <c r="C3956" s="176"/>
      <c r="D3956" s="176"/>
      <c r="E3956" s="176"/>
      <c r="F3956" s="176"/>
      <c r="G3956" s="175"/>
      <c r="H3956" s="175"/>
      <c r="I3956" s="175"/>
      <c r="J3956" s="175"/>
      <c r="L3956" s="175"/>
      <c r="T3956" s="176"/>
      <c r="U3956" s="176"/>
      <c r="V3956" s="176"/>
      <c r="W3956" s="176"/>
      <c r="X3956" s="175"/>
      <c r="Y3956" s="175"/>
      <c r="Z3956" s="175"/>
      <c r="AA3956" s="175"/>
      <c r="AC3956" s="175"/>
      <c r="AL3956" s="106"/>
      <c r="AM3956" s="104"/>
      <c r="AN3956" s="104"/>
      <c r="AO3956" s="104"/>
      <c r="AP3956" s="104"/>
      <c r="AQ3956" s="104"/>
      <c r="AR3956" s="104"/>
      <c r="AS3956" s="104"/>
      <c r="AT3956" s="104"/>
      <c r="AU3956" s="104"/>
      <c r="AV3956" s="104"/>
    </row>
    <row r="3957" spans="3:48" x14ac:dyDescent="0.35">
      <c r="C3957" s="176"/>
      <c r="D3957" s="176"/>
      <c r="E3957" s="176"/>
      <c r="F3957" s="176"/>
      <c r="G3957" s="175"/>
      <c r="H3957" s="175"/>
      <c r="I3957" s="175"/>
      <c r="J3957" s="175"/>
      <c r="L3957" s="175"/>
      <c r="T3957" s="176"/>
      <c r="U3957" s="176"/>
      <c r="V3957" s="176"/>
      <c r="W3957" s="176"/>
      <c r="X3957" s="175"/>
      <c r="Y3957" s="175"/>
      <c r="Z3957" s="175"/>
      <c r="AA3957" s="175"/>
      <c r="AC3957" s="175"/>
      <c r="AL3957" s="106"/>
      <c r="AM3957" s="104"/>
      <c r="AN3957" s="104"/>
      <c r="AO3957" s="104"/>
      <c r="AP3957" s="104"/>
      <c r="AQ3957" s="104"/>
      <c r="AR3957" s="104"/>
      <c r="AS3957" s="104"/>
      <c r="AT3957" s="104"/>
      <c r="AU3957" s="104"/>
      <c r="AV3957" s="104"/>
    </row>
    <row r="3958" spans="3:48" x14ac:dyDescent="0.35">
      <c r="C3958" s="176"/>
      <c r="D3958" s="176"/>
      <c r="E3958" s="176"/>
      <c r="F3958" s="176"/>
      <c r="G3958" s="175"/>
      <c r="H3958" s="175"/>
      <c r="I3958" s="175"/>
      <c r="J3958" s="175"/>
      <c r="L3958" s="175"/>
      <c r="T3958" s="176"/>
      <c r="U3958" s="176"/>
      <c r="V3958" s="176"/>
      <c r="W3958" s="176"/>
      <c r="X3958" s="175"/>
      <c r="Y3958" s="175"/>
      <c r="Z3958" s="175"/>
      <c r="AA3958" s="175"/>
      <c r="AC3958" s="175"/>
      <c r="AL3958" s="106"/>
      <c r="AM3958" s="104"/>
      <c r="AN3958" s="104"/>
      <c r="AO3958" s="104"/>
      <c r="AP3958" s="104"/>
      <c r="AQ3958" s="104"/>
      <c r="AR3958" s="104"/>
      <c r="AS3958" s="104"/>
      <c r="AT3958" s="104"/>
      <c r="AU3958" s="104"/>
      <c r="AV3958" s="104"/>
    </row>
    <row r="3959" spans="3:48" x14ac:dyDescent="0.35">
      <c r="C3959" s="176"/>
      <c r="D3959" s="176"/>
      <c r="E3959" s="176"/>
      <c r="F3959" s="176"/>
      <c r="G3959" s="175"/>
      <c r="H3959" s="175"/>
      <c r="I3959" s="175"/>
      <c r="J3959" s="175"/>
      <c r="L3959" s="175"/>
      <c r="T3959" s="176"/>
      <c r="U3959" s="176"/>
      <c r="V3959" s="176"/>
      <c r="W3959" s="176"/>
      <c r="X3959" s="175"/>
      <c r="Y3959" s="175"/>
      <c r="Z3959" s="175"/>
      <c r="AA3959" s="175"/>
      <c r="AC3959" s="175"/>
      <c r="AL3959" s="106"/>
      <c r="AM3959" s="104"/>
      <c r="AN3959" s="104"/>
      <c r="AO3959" s="104"/>
      <c r="AP3959" s="104"/>
      <c r="AQ3959" s="104"/>
      <c r="AR3959" s="104"/>
      <c r="AS3959" s="104"/>
      <c r="AT3959" s="104"/>
      <c r="AU3959" s="104"/>
      <c r="AV3959" s="104"/>
    </row>
    <row r="3960" spans="3:48" x14ac:dyDescent="0.35">
      <c r="C3960" s="176"/>
      <c r="D3960" s="176"/>
      <c r="E3960" s="176"/>
      <c r="F3960" s="176"/>
      <c r="G3960" s="175"/>
      <c r="H3960" s="175"/>
      <c r="I3960" s="175"/>
      <c r="J3960" s="175"/>
      <c r="L3960" s="175"/>
      <c r="T3960" s="176"/>
      <c r="U3960" s="176"/>
      <c r="V3960" s="176"/>
      <c r="W3960" s="176"/>
      <c r="X3960" s="175"/>
      <c r="Y3960" s="175"/>
      <c r="Z3960" s="175"/>
      <c r="AA3960" s="175"/>
      <c r="AC3960" s="175"/>
      <c r="AL3960" s="106"/>
      <c r="AM3960" s="104"/>
      <c r="AN3960" s="104"/>
      <c r="AO3960" s="104"/>
      <c r="AP3960" s="104"/>
      <c r="AQ3960" s="104"/>
      <c r="AR3960" s="104"/>
      <c r="AS3960" s="104"/>
      <c r="AT3960" s="104"/>
      <c r="AU3960" s="104"/>
      <c r="AV3960" s="104"/>
    </row>
    <row r="3961" spans="3:48" x14ac:dyDescent="0.35">
      <c r="C3961" s="176"/>
      <c r="D3961" s="176"/>
      <c r="E3961" s="176"/>
      <c r="F3961" s="176"/>
      <c r="G3961" s="175"/>
      <c r="H3961" s="175"/>
      <c r="I3961" s="175"/>
      <c r="J3961" s="175"/>
      <c r="L3961" s="175"/>
      <c r="T3961" s="176"/>
      <c r="U3961" s="176"/>
      <c r="V3961" s="176"/>
      <c r="W3961" s="176"/>
      <c r="X3961" s="175"/>
      <c r="Y3961" s="175"/>
      <c r="Z3961" s="175"/>
      <c r="AA3961" s="175"/>
      <c r="AC3961" s="175"/>
      <c r="AL3961" s="106"/>
      <c r="AM3961" s="104"/>
      <c r="AN3961" s="104"/>
      <c r="AO3961" s="104"/>
      <c r="AP3961" s="104"/>
      <c r="AQ3961" s="104"/>
      <c r="AR3961" s="104"/>
      <c r="AS3961" s="104"/>
      <c r="AT3961" s="104"/>
      <c r="AU3961" s="104"/>
      <c r="AV3961" s="104"/>
    </row>
    <row r="3962" spans="3:48" x14ac:dyDescent="0.35">
      <c r="C3962" s="176"/>
      <c r="D3962" s="176"/>
      <c r="E3962" s="176"/>
      <c r="F3962" s="176"/>
      <c r="G3962" s="175"/>
      <c r="H3962" s="175"/>
      <c r="I3962" s="175"/>
      <c r="J3962" s="175"/>
      <c r="L3962" s="175"/>
      <c r="T3962" s="176"/>
      <c r="U3962" s="176"/>
      <c r="V3962" s="176"/>
      <c r="W3962" s="176"/>
      <c r="X3962" s="175"/>
      <c r="Y3962" s="175"/>
      <c r="Z3962" s="175"/>
      <c r="AA3962" s="175"/>
      <c r="AC3962" s="175"/>
      <c r="AL3962" s="106"/>
      <c r="AM3962" s="104"/>
      <c r="AN3962" s="104"/>
      <c r="AO3962" s="104"/>
      <c r="AP3962" s="104"/>
      <c r="AQ3962" s="104"/>
      <c r="AR3962" s="104"/>
      <c r="AS3962" s="104"/>
      <c r="AT3962" s="104"/>
      <c r="AU3962" s="104"/>
      <c r="AV3962" s="104"/>
    </row>
    <row r="3963" spans="3:48" x14ac:dyDescent="0.35">
      <c r="C3963" s="176"/>
      <c r="D3963" s="176"/>
      <c r="E3963" s="176"/>
      <c r="F3963" s="176"/>
      <c r="G3963" s="175"/>
      <c r="H3963" s="175"/>
      <c r="I3963" s="175"/>
      <c r="J3963" s="175"/>
      <c r="L3963" s="175"/>
      <c r="T3963" s="176"/>
      <c r="U3963" s="176"/>
      <c r="V3963" s="176"/>
      <c r="W3963" s="176"/>
      <c r="X3963" s="175"/>
      <c r="Y3963" s="175"/>
      <c r="Z3963" s="175"/>
      <c r="AA3963" s="175"/>
      <c r="AC3963" s="175"/>
      <c r="AL3963" s="106"/>
      <c r="AM3963" s="104"/>
      <c r="AN3963" s="104"/>
      <c r="AO3963" s="104"/>
      <c r="AP3963" s="104"/>
      <c r="AQ3963" s="104"/>
      <c r="AR3963" s="104"/>
      <c r="AS3963" s="104"/>
      <c r="AT3963" s="104"/>
      <c r="AU3963" s="104"/>
      <c r="AV3963" s="104"/>
    </row>
    <row r="3964" spans="3:48" x14ac:dyDescent="0.35">
      <c r="C3964" s="176"/>
      <c r="D3964" s="176"/>
      <c r="E3964" s="176"/>
      <c r="F3964" s="176"/>
      <c r="G3964" s="175"/>
      <c r="H3964" s="175"/>
      <c r="I3964" s="175"/>
      <c r="J3964" s="175"/>
      <c r="L3964" s="175"/>
      <c r="T3964" s="176"/>
      <c r="U3964" s="176"/>
      <c r="V3964" s="176"/>
      <c r="W3964" s="176"/>
      <c r="X3964" s="175"/>
      <c r="Y3964" s="175"/>
      <c r="Z3964" s="175"/>
      <c r="AA3964" s="175"/>
      <c r="AC3964" s="175"/>
      <c r="AL3964" s="106"/>
      <c r="AM3964" s="104"/>
      <c r="AN3964" s="104"/>
      <c r="AO3964" s="104"/>
      <c r="AP3964" s="104"/>
      <c r="AQ3964" s="104"/>
      <c r="AR3964" s="104"/>
      <c r="AS3964" s="104"/>
      <c r="AT3964" s="104"/>
      <c r="AU3964" s="104"/>
      <c r="AV3964" s="104"/>
    </row>
    <row r="3965" spans="3:48" x14ac:dyDescent="0.35">
      <c r="C3965" s="176"/>
      <c r="D3965" s="176"/>
      <c r="E3965" s="176"/>
      <c r="F3965" s="176"/>
      <c r="G3965" s="175"/>
      <c r="H3965" s="175"/>
      <c r="I3965" s="175"/>
      <c r="J3965" s="175"/>
      <c r="L3965" s="175"/>
      <c r="T3965" s="176"/>
      <c r="U3965" s="176"/>
      <c r="V3965" s="176"/>
      <c r="W3965" s="176"/>
      <c r="X3965" s="175"/>
      <c r="Y3965" s="175"/>
      <c r="Z3965" s="175"/>
      <c r="AA3965" s="175"/>
      <c r="AC3965" s="175"/>
      <c r="AL3965" s="106"/>
      <c r="AM3965" s="104"/>
      <c r="AN3965" s="104"/>
      <c r="AO3965" s="104"/>
      <c r="AP3965" s="104"/>
      <c r="AQ3965" s="104"/>
      <c r="AR3965" s="104"/>
      <c r="AS3965" s="104"/>
      <c r="AT3965" s="104"/>
      <c r="AU3965" s="104"/>
      <c r="AV3965" s="104"/>
    </row>
    <row r="3966" spans="3:48" x14ac:dyDescent="0.35">
      <c r="C3966" s="176"/>
      <c r="D3966" s="176"/>
      <c r="E3966" s="176"/>
      <c r="F3966" s="176"/>
      <c r="G3966" s="175"/>
      <c r="H3966" s="175"/>
      <c r="I3966" s="175"/>
      <c r="J3966" s="175"/>
      <c r="L3966" s="175"/>
      <c r="T3966" s="176"/>
      <c r="U3966" s="176"/>
      <c r="V3966" s="176"/>
      <c r="W3966" s="176"/>
      <c r="X3966" s="175"/>
      <c r="Y3966" s="175"/>
      <c r="Z3966" s="175"/>
      <c r="AA3966" s="175"/>
      <c r="AC3966" s="175"/>
      <c r="AL3966" s="106"/>
      <c r="AM3966" s="104"/>
      <c r="AN3966" s="104"/>
      <c r="AO3966" s="104"/>
      <c r="AP3966" s="104"/>
      <c r="AQ3966" s="104"/>
      <c r="AR3966" s="104"/>
      <c r="AS3966" s="104"/>
      <c r="AT3966" s="104"/>
      <c r="AU3966" s="104"/>
      <c r="AV3966" s="104"/>
    </row>
    <row r="3967" spans="3:48" x14ac:dyDescent="0.35">
      <c r="C3967" s="176"/>
      <c r="D3967" s="176"/>
      <c r="E3967" s="176"/>
      <c r="F3967" s="176"/>
      <c r="G3967" s="175"/>
      <c r="H3967" s="175"/>
      <c r="I3967" s="175"/>
      <c r="J3967" s="175"/>
      <c r="L3967" s="175"/>
      <c r="T3967" s="176"/>
      <c r="U3967" s="176"/>
      <c r="V3967" s="176"/>
      <c r="W3967" s="176"/>
      <c r="X3967" s="175"/>
      <c r="Y3967" s="175"/>
      <c r="Z3967" s="175"/>
      <c r="AA3967" s="175"/>
      <c r="AC3967" s="175"/>
      <c r="AL3967" s="106"/>
      <c r="AM3967" s="104"/>
      <c r="AN3967" s="104"/>
      <c r="AO3967" s="104"/>
      <c r="AP3967" s="104"/>
      <c r="AQ3967" s="104"/>
      <c r="AR3967" s="104"/>
      <c r="AS3967" s="104"/>
      <c r="AT3967" s="104"/>
      <c r="AU3967" s="104"/>
      <c r="AV3967" s="104"/>
    </row>
    <row r="3968" spans="3:48" x14ac:dyDescent="0.35">
      <c r="C3968" s="176"/>
      <c r="D3968" s="176"/>
      <c r="E3968" s="176"/>
      <c r="F3968" s="176"/>
      <c r="G3968" s="175"/>
      <c r="H3968" s="175"/>
      <c r="I3968" s="175"/>
      <c r="J3968" s="175"/>
      <c r="L3968" s="175"/>
      <c r="T3968" s="176"/>
      <c r="U3968" s="176"/>
      <c r="V3968" s="176"/>
      <c r="W3968" s="176"/>
      <c r="X3968" s="175"/>
      <c r="Y3968" s="175"/>
      <c r="Z3968" s="175"/>
      <c r="AA3968" s="175"/>
      <c r="AC3968" s="175"/>
      <c r="AL3968" s="106"/>
      <c r="AM3968" s="104"/>
      <c r="AN3968" s="104"/>
      <c r="AO3968" s="104"/>
      <c r="AP3968" s="104"/>
      <c r="AQ3968" s="104"/>
      <c r="AR3968" s="104"/>
      <c r="AS3968" s="104"/>
      <c r="AT3968" s="104"/>
      <c r="AU3968" s="104"/>
      <c r="AV3968" s="104"/>
    </row>
    <row r="3969" spans="3:48" x14ac:dyDescent="0.35">
      <c r="C3969" s="176"/>
      <c r="D3969" s="176"/>
      <c r="E3969" s="176"/>
      <c r="F3969" s="176"/>
      <c r="G3969" s="175"/>
      <c r="H3969" s="175"/>
      <c r="I3969" s="175"/>
      <c r="J3969" s="175"/>
      <c r="L3969" s="175"/>
      <c r="T3969" s="176"/>
      <c r="U3969" s="176"/>
      <c r="V3969" s="176"/>
      <c r="W3969" s="176"/>
      <c r="X3969" s="175"/>
      <c r="Y3969" s="175"/>
      <c r="Z3969" s="175"/>
      <c r="AA3969" s="175"/>
      <c r="AC3969" s="175"/>
      <c r="AL3969" s="106"/>
      <c r="AM3969" s="104"/>
      <c r="AN3969" s="104"/>
      <c r="AO3969" s="104"/>
      <c r="AP3969" s="104"/>
      <c r="AQ3969" s="104"/>
      <c r="AR3969" s="104"/>
      <c r="AS3969" s="104"/>
      <c r="AT3969" s="104"/>
      <c r="AU3969" s="104"/>
      <c r="AV3969" s="104"/>
    </row>
    <row r="3970" spans="3:48" x14ac:dyDescent="0.35">
      <c r="C3970" s="176"/>
      <c r="D3970" s="176"/>
      <c r="E3970" s="176"/>
      <c r="F3970" s="176"/>
      <c r="G3970" s="175"/>
      <c r="H3970" s="175"/>
      <c r="I3970" s="175"/>
      <c r="J3970" s="175"/>
      <c r="L3970" s="175"/>
      <c r="T3970" s="176"/>
      <c r="U3970" s="176"/>
      <c r="V3970" s="176"/>
      <c r="W3970" s="176"/>
      <c r="X3970" s="175"/>
      <c r="Y3970" s="175"/>
      <c r="Z3970" s="175"/>
      <c r="AA3970" s="175"/>
      <c r="AC3970" s="175"/>
      <c r="AL3970" s="106"/>
      <c r="AM3970" s="104"/>
      <c r="AN3970" s="104"/>
      <c r="AO3970" s="104"/>
      <c r="AP3970" s="104"/>
      <c r="AQ3970" s="104"/>
      <c r="AR3970" s="104"/>
      <c r="AS3970" s="104"/>
      <c r="AT3970" s="104"/>
      <c r="AU3970" s="104"/>
      <c r="AV3970" s="104"/>
    </row>
    <row r="3971" spans="3:48" x14ac:dyDescent="0.35">
      <c r="C3971" s="176"/>
      <c r="D3971" s="176"/>
      <c r="E3971" s="176"/>
      <c r="F3971" s="176"/>
      <c r="G3971" s="175"/>
      <c r="H3971" s="175"/>
      <c r="I3971" s="175"/>
      <c r="J3971" s="175"/>
      <c r="L3971" s="175"/>
      <c r="T3971" s="176"/>
      <c r="U3971" s="176"/>
      <c r="V3971" s="176"/>
      <c r="W3971" s="176"/>
      <c r="X3971" s="175"/>
      <c r="Y3971" s="175"/>
      <c r="Z3971" s="175"/>
      <c r="AA3971" s="175"/>
      <c r="AC3971" s="175"/>
      <c r="AL3971" s="106"/>
      <c r="AM3971" s="104"/>
      <c r="AN3971" s="104"/>
      <c r="AO3971" s="104"/>
      <c r="AP3971" s="104"/>
      <c r="AQ3971" s="104"/>
      <c r="AR3971" s="104"/>
      <c r="AS3971" s="104"/>
      <c r="AT3971" s="104"/>
      <c r="AU3971" s="104"/>
      <c r="AV3971" s="104"/>
    </row>
    <row r="3972" spans="3:48" x14ac:dyDescent="0.35">
      <c r="C3972" s="176"/>
      <c r="D3972" s="176"/>
      <c r="E3972" s="176"/>
      <c r="F3972" s="176"/>
      <c r="G3972" s="175"/>
      <c r="H3972" s="175"/>
      <c r="I3972" s="175"/>
      <c r="J3972" s="175"/>
      <c r="L3972" s="175"/>
      <c r="T3972" s="176"/>
      <c r="U3972" s="176"/>
      <c r="V3972" s="176"/>
      <c r="W3972" s="176"/>
      <c r="X3972" s="175"/>
      <c r="Y3972" s="175"/>
      <c r="Z3972" s="175"/>
      <c r="AA3972" s="175"/>
      <c r="AC3972" s="175"/>
      <c r="AL3972" s="106"/>
      <c r="AM3972" s="104"/>
      <c r="AN3972" s="104"/>
      <c r="AO3972" s="104"/>
      <c r="AP3972" s="104"/>
      <c r="AQ3972" s="104"/>
      <c r="AR3972" s="104"/>
      <c r="AS3972" s="104"/>
      <c r="AT3972" s="104"/>
      <c r="AU3972" s="104"/>
      <c r="AV3972" s="104"/>
    </row>
    <row r="3973" spans="3:48" x14ac:dyDescent="0.35">
      <c r="C3973" s="176"/>
      <c r="D3973" s="176"/>
      <c r="E3973" s="176"/>
      <c r="F3973" s="176"/>
      <c r="G3973" s="175"/>
      <c r="H3973" s="175"/>
      <c r="I3973" s="175"/>
      <c r="J3973" s="175"/>
      <c r="L3973" s="175"/>
      <c r="T3973" s="176"/>
      <c r="U3973" s="176"/>
      <c r="V3973" s="176"/>
      <c r="W3973" s="176"/>
      <c r="X3973" s="175"/>
      <c r="Y3973" s="175"/>
      <c r="Z3973" s="175"/>
      <c r="AA3973" s="175"/>
      <c r="AC3973" s="175"/>
      <c r="AL3973" s="106"/>
      <c r="AM3973" s="104"/>
      <c r="AN3973" s="104"/>
      <c r="AO3973" s="104"/>
      <c r="AP3973" s="104"/>
      <c r="AQ3973" s="104"/>
      <c r="AR3973" s="104"/>
      <c r="AS3973" s="104"/>
      <c r="AT3973" s="104"/>
      <c r="AU3973" s="104"/>
      <c r="AV3973" s="104"/>
    </row>
    <row r="3974" spans="3:48" x14ac:dyDescent="0.35">
      <c r="C3974" s="176"/>
      <c r="D3974" s="176"/>
      <c r="E3974" s="176"/>
      <c r="F3974" s="176"/>
      <c r="G3974" s="175"/>
      <c r="H3974" s="175"/>
      <c r="I3974" s="175"/>
      <c r="J3974" s="175"/>
      <c r="L3974" s="175"/>
      <c r="T3974" s="176"/>
      <c r="U3974" s="176"/>
      <c r="V3974" s="176"/>
      <c r="W3974" s="176"/>
      <c r="X3974" s="175"/>
      <c r="Y3974" s="175"/>
      <c r="Z3974" s="175"/>
      <c r="AA3974" s="175"/>
      <c r="AC3974" s="175"/>
      <c r="AL3974" s="106"/>
      <c r="AM3974" s="104"/>
      <c r="AN3974" s="104"/>
      <c r="AO3974" s="104"/>
      <c r="AP3974" s="104"/>
      <c r="AQ3974" s="104"/>
      <c r="AR3974" s="104"/>
      <c r="AS3974" s="104"/>
      <c r="AT3974" s="104"/>
      <c r="AU3974" s="104"/>
      <c r="AV3974" s="104"/>
    </row>
    <row r="3975" spans="3:48" x14ac:dyDescent="0.35">
      <c r="C3975" s="176"/>
      <c r="D3975" s="176"/>
      <c r="E3975" s="176"/>
      <c r="F3975" s="176"/>
      <c r="G3975" s="175"/>
      <c r="H3975" s="175"/>
      <c r="I3975" s="175"/>
      <c r="J3975" s="175"/>
      <c r="L3975" s="175"/>
      <c r="T3975" s="176"/>
      <c r="U3975" s="176"/>
      <c r="V3975" s="176"/>
      <c r="W3975" s="176"/>
      <c r="X3975" s="175"/>
      <c r="Y3975" s="175"/>
      <c r="Z3975" s="175"/>
      <c r="AA3975" s="175"/>
      <c r="AC3975" s="175"/>
      <c r="AL3975" s="106"/>
      <c r="AM3975" s="104"/>
      <c r="AN3975" s="104"/>
      <c r="AO3975" s="104"/>
      <c r="AP3975" s="104"/>
      <c r="AQ3975" s="104"/>
      <c r="AR3975" s="104"/>
      <c r="AS3975" s="104"/>
      <c r="AT3975" s="104"/>
      <c r="AU3975" s="104"/>
      <c r="AV3975" s="104"/>
    </row>
    <row r="3976" spans="3:48" x14ac:dyDescent="0.35">
      <c r="C3976" s="176"/>
      <c r="D3976" s="176"/>
      <c r="E3976" s="176"/>
      <c r="F3976" s="176"/>
      <c r="G3976" s="175"/>
      <c r="H3976" s="175"/>
      <c r="I3976" s="175"/>
      <c r="J3976" s="175"/>
      <c r="L3976" s="175"/>
      <c r="T3976" s="176"/>
      <c r="U3976" s="176"/>
      <c r="V3976" s="176"/>
      <c r="W3976" s="176"/>
      <c r="X3976" s="175"/>
      <c r="Y3976" s="175"/>
      <c r="Z3976" s="175"/>
      <c r="AA3976" s="175"/>
      <c r="AC3976" s="175"/>
      <c r="AL3976" s="106"/>
      <c r="AM3976" s="104"/>
      <c r="AN3976" s="104"/>
      <c r="AO3976" s="104"/>
      <c r="AP3976" s="104"/>
      <c r="AQ3976" s="104"/>
      <c r="AR3976" s="104"/>
      <c r="AS3976" s="104"/>
      <c r="AT3976" s="104"/>
      <c r="AU3976" s="104"/>
      <c r="AV3976" s="104"/>
    </row>
    <row r="3977" spans="3:48" x14ac:dyDescent="0.35">
      <c r="C3977" s="176"/>
      <c r="D3977" s="176"/>
      <c r="E3977" s="176"/>
      <c r="F3977" s="176"/>
      <c r="G3977" s="175"/>
      <c r="H3977" s="175"/>
      <c r="I3977" s="175"/>
      <c r="J3977" s="175"/>
      <c r="L3977" s="175"/>
      <c r="T3977" s="176"/>
      <c r="U3977" s="176"/>
      <c r="V3977" s="176"/>
      <c r="W3977" s="176"/>
      <c r="X3977" s="175"/>
      <c r="Y3977" s="175"/>
      <c r="Z3977" s="175"/>
      <c r="AA3977" s="175"/>
      <c r="AC3977" s="175"/>
      <c r="AL3977" s="106"/>
      <c r="AM3977" s="104"/>
      <c r="AN3977" s="104"/>
      <c r="AO3977" s="104"/>
      <c r="AP3977" s="104"/>
      <c r="AQ3977" s="104"/>
      <c r="AR3977" s="104"/>
      <c r="AS3977" s="104"/>
      <c r="AT3977" s="104"/>
      <c r="AU3977" s="104"/>
      <c r="AV3977" s="104"/>
    </row>
    <row r="3978" spans="3:48" x14ac:dyDescent="0.35">
      <c r="C3978" s="176"/>
      <c r="D3978" s="176"/>
      <c r="E3978" s="176"/>
      <c r="F3978" s="176"/>
      <c r="G3978" s="175"/>
      <c r="H3978" s="175"/>
      <c r="I3978" s="175"/>
      <c r="J3978" s="175"/>
      <c r="L3978" s="175"/>
      <c r="T3978" s="176"/>
      <c r="U3978" s="176"/>
      <c r="V3978" s="176"/>
      <c r="W3978" s="176"/>
      <c r="X3978" s="175"/>
      <c r="Y3978" s="175"/>
      <c r="Z3978" s="175"/>
      <c r="AA3978" s="175"/>
      <c r="AC3978" s="175"/>
      <c r="AL3978" s="106"/>
      <c r="AM3978" s="104"/>
      <c r="AN3978" s="104"/>
      <c r="AO3978" s="104"/>
      <c r="AP3978" s="104"/>
      <c r="AQ3978" s="104"/>
      <c r="AR3978" s="104"/>
      <c r="AS3978" s="104"/>
      <c r="AT3978" s="104"/>
      <c r="AU3978" s="104"/>
      <c r="AV3978" s="104"/>
    </row>
    <row r="3979" spans="3:48" x14ac:dyDescent="0.35">
      <c r="C3979" s="176"/>
      <c r="D3979" s="176"/>
      <c r="E3979" s="176"/>
      <c r="F3979" s="176"/>
      <c r="G3979" s="175"/>
      <c r="H3979" s="175"/>
      <c r="I3979" s="175"/>
      <c r="J3979" s="175"/>
      <c r="L3979" s="175"/>
      <c r="T3979" s="176"/>
      <c r="U3979" s="176"/>
      <c r="V3979" s="176"/>
      <c r="W3979" s="176"/>
      <c r="X3979" s="175"/>
      <c r="Y3979" s="175"/>
      <c r="Z3979" s="175"/>
      <c r="AA3979" s="175"/>
      <c r="AC3979" s="175"/>
      <c r="AL3979" s="106"/>
      <c r="AM3979" s="104"/>
      <c r="AN3979" s="104"/>
      <c r="AO3979" s="104"/>
      <c r="AP3979" s="104"/>
      <c r="AQ3979" s="104"/>
      <c r="AR3979" s="104"/>
      <c r="AS3979" s="104"/>
      <c r="AT3979" s="104"/>
      <c r="AU3979" s="104"/>
      <c r="AV3979" s="104"/>
    </row>
    <row r="3980" spans="3:48" x14ac:dyDescent="0.35">
      <c r="C3980" s="176"/>
      <c r="D3980" s="176"/>
      <c r="E3980" s="176"/>
      <c r="F3980" s="176"/>
      <c r="G3980" s="175"/>
      <c r="H3980" s="175"/>
      <c r="I3980" s="175"/>
      <c r="J3980" s="175"/>
      <c r="L3980" s="175"/>
      <c r="T3980" s="176"/>
      <c r="U3980" s="176"/>
      <c r="V3980" s="176"/>
      <c r="W3980" s="176"/>
      <c r="X3980" s="175"/>
      <c r="Y3980" s="175"/>
      <c r="Z3980" s="175"/>
      <c r="AA3980" s="175"/>
      <c r="AC3980" s="175"/>
      <c r="AL3980" s="106"/>
      <c r="AM3980" s="104"/>
      <c r="AN3980" s="104"/>
      <c r="AO3980" s="104"/>
      <c r="AP3980" s="104"/>
      <c r="AQ3980" s="104"/>
      <c r="AR3980" s="104"/>
      <c r="AS3980" s="104"/>
      <c r="AT3980" s="104"/>
      <c r="AU3980" s="104"/>
      <c r="AV3980" s="104"/>
    </row>
    <row r="3981" spans="3:48" x14ac:dyDescent="0.35">
      <c r="C3981" s="176"/>
      <c r="D3981" s="176"/>
      <c r="E3981" s="176"/>
      <c r="F3981" s="176"/>
      <c r="G3981" s="175"/>
      <c r="H3981" s="175"/>
      <c r="I3981" s="175"/>
      <c r="J3981" s="175"/>
      <c r="L3981" s="175"/>
      <c r="T3981" s="176"/>
      <c r="U3981" s="176"/>
      <c r="V3981" s="176"/>
      <c r="W3981" s="176"/>
      <c r="X3981" s="175"/>
      <c r="Y3981" s="175"/>
      <c r="Z3981" s="175"/>
      <c r="AA3981" s="175"/>
      <c r="AC3981" s="175"/>
      <c r="AL3981" s="106"/>
      <c r="AM3981" s="104"/>
      <c r="AN3981" s="104"/>
      <c r="AO3981" s="104"/>
      <c r="AP3981" s="104"/>
      <c r="AQ3981" s="104"/>
      <c r="AR3981" s="104"/>
      <c r="AS3981" s="104"/>
      <c r="AT3981" s="104"/>
      <c r="AU3981" s="104"/>
      <c r="AV3981" s="104"/>
    </row>
    <row r="3982" spans="3:48" x14ac:dyDescent="0.35">
      <c r="C3982" s="176"/>
      <c r="D3982" s="176"/>
      <c r="E3982" s="176"/>
      <c r="F3982" s="176"/>
      <c r="G3982" s="175"/>
      <c r="H3982" s="175"/>
      <c r="I3982" s="175"/>
      <c r="J3982" s="175"/>
      <c r="L3982" s="175"/>
      <c r="T3982" s="176"/>
      <c r="U3982" s="176"/>
      <c r="V3982" s="176"/>
      <c r="W3982" s="176"/>
      <c r="X3982" s="175"/>
      <c r="Y3982" s="175"/>
      <c r="Z3982" s="175"/>
      <c r="AA3982" s="175"/>
      <c r="AC3982" s="175"/>
      <c r="AL3982" s="106"/>
      <c r="AM3982" s="104"/>
      <c r="AN3982" s="104"/>
      <c r="AO3982" s="104"/>
      <c r="AP3982" s="104"/>
      <c r="AQ3982" s="104"/>
      <c r="AR3982" s="104"/>
      <c r="AS3982" s="104"/>
      <c r="AT3982" s="104"/>
      <c r="AU3982" s="104"/>
      <c r="AV3982" s="104"/>
    </row>
    <row r="3983" spans="3:48" x14ac:dyDescent="0.35">
      <c r="C3983" s="176"/>
      <c r="D3983" s="176"/>
      <c r="E3983" s="176"/>
      <c r="F3983" s="176"/>
      <c r="G3983" s="175"/>
      <c r="H3983" s="175"/>
      <c r="I3983" s="175"/>
      <c r="J3983" s="175"/>
      <c r="L3983" s="175"/>
      <c r="T3983" s="176"/>
      <c r="U3983" s="176"/>
      <c r="V3983" s="176"/>
      <c r="W3983" s="176"/>
      <c r="X3983" s="175"/>
      <c r="Y3983" s="175"/>
      <c r="Z3983" s="175"/>
      <c r="AA3983" s="175"/>
      <c r="AC3983" s="175"/>
      <c r="AL3983" s="106"/>
      <c r="AM3983" s="104"/>
      <c r="AN3983" s="104"/>
      <c r="AO3983" s="104"/>
      <c r="AP3983" s="104"/>
      <c r="AQ3983" s="104"/>
      <c r="AR3983" s="104"/>
      <c r="AS3983" s="104"/>
      <c r="AT3983" s="104"/>
      <c r="AU3983" s="104"/>
      <c r="AV3983" s="104"/>
    </row>
    <row r="3984" spans="3:48" x14ac:dyDescent="0.35">
      <c r="C3984" s="176"/>
      <c r="D3984" s="176"/>
      <c r="E3984" s="176"/>
      <c r="F3984" s="176"/>
      <c r="G3984" s="175"/>
      <c r="H3984" s="175"/>
      <c r="I3984" s="175"/>
      <c r="J3984" s="175"/>
      <c r="L3984" s="175"/>
      <c r="T3984" s="176"/>
      <c r="U3984" s="176"/>
      <c r="V3984" s="176"/>
      <c r="W3984" s="176"/>
      <c r="X3984" s="175"/>
      <c r="Y3984" s="175"/>
      <c r="Z3984" s="175"/>
      <c r="AA3984" s="175"/>
      <c r="AC3984" s="175"/>
      <c r="AL3984" s="106"/>
      <c r="AM3984" s="104"/>
      <c r="AN3984" s="104"/>
      <c r="AO3984" s="104"/>
      <c r="AP3984" s="104"/>
      <c r="AQ3984" s="104"/>
      <c r="AR3984" s="104"/>
      <c r="AS3984" s="104"/>
      <c r="AT3984" s="104"/>
      <c r="AU3984" s="104"/>
      <c r="AV3984" s="104"/>
    </row>
    <row r="3985" spans="3:48" x14ac:dyDescent="0.35">
      <c r="C3985" s="176"/>
      <c r="D3985" s="176"/>
      <c r="E3985" s="176"/>
      <c r="F3985" s="176"/>
      <c r="G3985" s="175"/>
      <c r="H3985" s="175"/>
      <c r="I3985" s="175"/>
      <c r="J3985" s="175"/>
      <c r="L3985" s="175"/>
      <c r="T3985" s="176"/>
      <c r="U3985" s="176"/>
      <c r="V3985" s="176"/>
      <c r="W3985" s="176"/>
      <c r="X3985" s="175"/>
      <c r="Y3985" s="175"/>
      <c r="Z3985" s="175"/>
      <c r="AA3985" s="175"/>
      <c r="AC3985" s="175"/>
      <c r="AL3985" s="106"/>
      <c r="AM3985" s="104"/>
      <c r="AN3985" s="104"/>
      <c r="AO3985" s="104"/>
      <c r="AP3985" s="104"/>
      <c r="AQ3985" s="104"/>
      <c r="AR3985" s="104"/>
      <c r="AS3985" s="104"/>
      <c r="AT3985" s="104"/>
      <c r="AU3985" s="104"/>
      <c r="AV3985" s="104"/>
    </row>
    <row r="3986" spans="3:48" x14ac:dyDescent="0.35">
      <c r="C3986" s="176"/>
      <c r="D3986" s="176"/>
      <c r="E3986" s="176"/>
      <c r="F3986" s="176"/>
      <c r="G3986" s="175"/>
      <c r="H3986" s="175"/>
      <c r="I3986" s="175"/>
      <c r="J3986" s="175"/>
      <c r="L3986" s="175"/>
      <c r="T3986" s="176"/>
      <c r="U3986" s="176"/>
      <c r="V3986" s="176"/>
      <c r="W3986" s="176"/>
      <c r="X3986" s="175"/>
      <c r="Y3986" s="175"/>
      <c r="Z3986" s="175"/>
      <c r="AA3986" s="175"/>
      <c r="AC3986" s="175"/>
      <c r="AL3986" s="106"/>
      <c r="AM3986" s="104"/>
      <c r="AN3986" s="104"/>
      <c r="AO3986" s="104"/>
      <c r="AP3986" s="104"/>
      <c r="AQ3986" s="104"/>
      <c r="AR3986" s="104"/>
      <c r="AS3986" s="104"/>
      <c r="AT3986" s="104"/>
      <c r="AU3986" s="104"/>
      <c r="AV3986" s="104"/>
    </row>
    <row r="3987" spans="3:48" x14ac:dyDescent="0.35">
      <c r="C3987" s="176"/>
      <c r="D3987" s="176"/>
      <c r="E3987" s="176"/>
      <c r="F3987" s="176"/>
      <c r="G3987" s="175"/>
      <c r="H3987" s="175"/>
      <c r="I3987" s="175"/>
      <c r="J3987" s="175"/>
      <c r="L3987" s="175"/>
      <c r="T3987" s="176"/>
      <c r="U3987" s="176"/>
      <c r="V3987" s="176"/>
      <c r="W3987" s="176"/>
      <c r="X3987" s="175"/>
      <c r="Y3987" s="175"/>
      <c r="Z3987" s="175"/>
      <c r="AA3987" s="175"/>
      <c r="AC3987" s="175"/>
      <c r="AL3987" s="106"/>
      <c r="AM3987" s="104"/>
      <c r="AN3987" s="104"/>
      <c r="AO3987" s="104"/>
      <c r="AP3987" s="104"/>
      <c r="AQ3987" s="104"/>
      <c r="AR3987" s="104"/>
      <c r="AS3987" s="104"/>
      <c r="AT3987" s="104"/>
      <c r="AU3987" s="104"/>
      <c r="AV3987" s="104"/>
    </row>
    <row r="3988" spans="3:48" x14ac:dyDescent="0.35">
      <c r="C3988" s="176"/>
      <c r="D3988" s="176"/>
      <c r="E3988" s="176"/>
      <c r="F3988" s="176"/>
      <c r="G3988" s="175"/>
      <c r="H3988" s="175"/>
      <c r="I3988" s="175"/>
      <c r="J3988" s="175"/>
      <c r="L3988" s="175"/>
      <c r="T3988" s="176"/>
      <c r="U3988" s="176"/>
      <c r="V3988" s="176"/>
      <c r="W3988" s="176"/>
      <c r="X3988" s="175"/>
      <c r="Y3988" s="175"/>
      <c r="Z3988" s="175"/>
      <c r="AA3988" s="175"/>
      <c r="AC3988" s="175"/>
      <c r="AL3988" s="106"/>
      <c r="AM3988" s="104"/>
      <c r="AN3988" s="104"/>
      <c r="AO3988" s="104"/>
      <c r="AP3988" s="104"/>
      <c r="AQ3988" s="104"/>
      <c r="AR3988" s="104"/>
      <c r="AS3988" s="104"/>
      <c r="AT3988" s="104"/>
      <c r="AU3988" s="104"/>
      <c r="AV3988" s="104"/>
    </row>
    <row r="3989" spans="3:48" x14ac:dyDescent="0.35">
      <c r="C3989" s="176"/>
      <c r="D3989" s="176"/>
      <c r="E3989" s="176"/>
      <c r="F3989" s="176"/>
      <c r="G3989" s="175"/>
      <c r="H3989" s="175"/>
      <c r="I3989" s="175"/>
      <c r="J3989" s="175"/>
      <c r="L3989" s="175"/>
      <c r="T3989" s="176"/>
      <c r="U3989" s="176"/>
      <c r="V3989" s="176"/>
      <c r="W3989" s="176"/>
      <c r="X3989" s="175"/>
      <c r="Y3989" s="175"/>
      <c r="Z3989" s="175"/>
      <c r="AA3989" s="175"/>
      <c r="AC3989" s="175"/>
      <c r="AL3989" s="106"/>
      <c r="AM3989" s="104"/>
      <c r="AN3989" s="104"/>
      <c r="AO3989" s="104"/>
      <c r="AP3989" s="104"/>
      <c r="AQ3989" s="104"/>
      <c r="AR3989" s="104"/>
      <c r="AS3989" s="104"/>
      <c r="AT3989" s="104"/>
      <c r="AU3989" s="104"/>
      <c r="AV3989" s="104"/>
    </row>
    <row r="3990" spans="3:48" x14ac:dyDescent="0.35">
      <c r="C3990" s="176"/>
      <c r="D3990" s="176"/>
      <c r="E3990" s="176"/>
      <c r="F3990" s="176"/>
      <c r="G3990" s="175"/>
      <c r="H3990" s="175"/>
      <c r="I3990" s="175"/>
      <c r="J3990" s="175"/>
      <c r="L3990" s="175"/>
      <c r="T3990" s="176"/>
      <c r="U3990" s="176"/>
      <c r="V3990" s="176"/>
      <c r="W3990" s="176"/>
      <c r="X3990" s="175"/>
      <c r="Y3990" s="175"/>
      <c r="Z3990" s="175"/>
      <c r="AA3990" s="175"/>
      <c r="AC3990" s="175"/>
      <c r="AL3990" s="106"/>
      <c r="AM3990" s="104"/>
      <c r="AN3990" s="104"/>
      <c r="AO3990" s="104"/>
      <c r="AP3990" s="104"/>
      <c r="AQ3990" s="104"/>
      <c r="AR3990" s="104"/>
      <c r="AS3990" s="104"/>
      <c r="AT3990" s="104"/>
      <c r="AU3990" s="104"/>
      <c r="AV3990" s="104"/>
    </row>
    <row r="3991" spans="3:48" x14ac:dyDescent="0.35">
      <c r="C3991" s="176"/>
      <c r="D3991" s="176"/>
      <c r="E3991" s="176"/>
      <c r="F3991" s="176"/>
      <c r="G3991" s="175"/>
      <c r="H3991" s="175"/>
      <c r="I3991" s="175"/>
      <c r="J3991" s="175"/>
      <c r="L3991" s="175"/>
      <c r="T3991" s="176"/>
      <c r="U3991" s="176"/>
      <c r="V3991" s="176"/>
      <c r="W3991" s="176"/>
      <c r="X3991" s="175"/>
      <c r="Y3991" s="175"/>
      <c r="Z3991" s="175"/>
      <c r="AA3991" s="175"/>
      <c r="AC3991" s="175"/>
      <c r="AL3991" s="106"/>
      <c r="AM3991" s="104"/>
      <c r="AN3991" s="104"/>
      <c r="AO3991" s="104"/>
      <c r="AP3991" s="104"/>
      <c r="AQ3991" s="104"/>
      <c r="AR3991" s="104"/>
      <c r="AS3991" s="104"/>
      <c r="AT3991" s="104"/>
      <c r="AU3991" s="104"/>
      <c r="AV3991" s="104"/>
    </row>
    <row r="3992" spans="3:48" x14ac:dyDescent="0.35">
      <c r="C3992" s="176"/>
      <c r="D3992" s="176"/>
      <c r="E3992" s="176"/>
      <c r="F3992" s="176"/>
      <c r="G3992" s="175"/>
      <c r="H3992" s="175"/>
      <c r="I3992" s="175"/>
      <c r="J3992" s="175"/>
      <c r="L3992" s="175"/>
      <c r="T3992" s="176"/>
      <c r="U3992" s="176"/>
      <c r="V3992" s="176"/>
      <c r="W3992" s="176"/>
      <c r="X3992" s="175"/>
      <c r="Y3992" s="175"/>
      <c r="Z3992" s="175"/>
      <c r="AA3992" s="175"/>
      <c r="AC3992" s="175"/>
      <c r="AL3992" s="106"/>
      <c r="AM3992" s="104"/>
      <c r="AN3992" s="104"/>
      <c r="AO3992" s="104"/>
      <c r="AP3992" s="104"/>
      <c r="AQ3992" s="104"/>
      <c r="AR3992" s="104"/>
      <c r="AS3992" s="104"/>
      <c r="AT3992" s="104"/>
      <c r="AU3992" s="104"/>
      <c r="AV3992" s="104"/>
    </row>
    <row r="3993" spans="3:48" x14ac:dyDescent="0.35">
      <c r="C3993" s="176"/>
      <c r="D3993" s="176"/>
      <c r="E3993" s="176"/>
      <c r="F3993" s="176"/>
      <c r="G3993" s="175"/>
      <c r="H3993" s="175"/>
      <c r="I3993" s="175"/>
      <c r="J3993" s="175"/>
      <c r="L3993" s="175"/>
      <c r="T3993" s="176"/>
      <c r="U3993" s="176"/>
      <c r="V3993" s="176"/>
      <c r="W3993" s="176"/>
      <c r="X3993" s="175"/>
      <c r="Y3993" s="175"/>
      <c r="Z3993" s="175"/>
      <c r="AA3993" s="175"/>
      <c r="AC3993" s="175"/>
      <c r="AL3993" s="106"/>
      <c r="AM3993" s="104"/>
      <c r="AN3993" s="104"/>
      <c r="AO3993" s="104"/>
      <c r="AP3993" s="104"/>
      <c r="AQ3993" s="104"/>
      <c r="AR3993" s="104"/>
      <c r="AS3993" s="104"/>
      <c r="AT3993" s="104"/>
      <c r="AU3993" s="104"/>
      <c r="AV3993" s="104"/>
    </row>
    <row r="3994" spans="3:48" x14ac:dyDescent="0.35">
      <c r="C3994" s="176"/>
      <c r="D3994" s="176"/>
      <c r="E3994" s="176"/>
      <c r="F3994" s="176"/>
      <c r="G3994" s="175"/>
      <c r="H3994" s="175"/>
      <c r="I3994" s="175"/>
      <c r="J3994" s="175"/>
      <c r="L3994" s="175"/>
      <c r="T3994" s="176"/>
      <c r="U3994" s="176"/>
      <c r="V3994" s="176"/>
      <c r="W3994" s="176"/>
      <c r="X3994" s="175"/>
      <c r="Y3994" s="175"/>
      <c r="Z3994" s="175"/>
      <c r="AA3994" s="175"/>
      <c r="AC3994" s="175"/>
      <c r="AL3994" s="106"/>
      <c r="AM3994" s="104"/>
      <c r="AN3994" s="104"/>
      <c r="AO3994" s="104"/>
      <c r="AP3994" s="104"/>
      <c r="AQ3994" s="104"/>
      <c r="AR3994" s="104"/>
      <c r="AS3994" s="104"/>
      <c r="AT3994" s="104"/>
      <c r="AU3994" s="104"/>
      <c r="AV3994" s="104"/>
    </row>
    <row r="3995" spans="3:48" x14ac:dyDescent="0.35">
      <c r="C3995" s="176"/>
      <c r="D3995" s="176"/>
      <c r="E3995" s="176"/>
      <c r="F3995" s="176"/>
      <c r="G3995" s="175"/>
      <c r="H3995" s="175"/>
      <c r="I3995" s="175"/>
      <c r="J3995" s="175"/>
      <c r="L3995" s="175"/>
      <c r="T3995" s="176"/>
      <c r="U3995" s="176"/>
      <c r="V3995" s="176"/>
      <c r="W3995" s="176"/>
      <c r="X3995" s="175"/>
      <c r="Y3995" s="175"/>
      <c r="Z3995" s="175"/>
      <c r="AA3995" s="175"/>
      <c r="AC3995" s="175"/>
      <c r="AL3995" s="106"/>
      <c r="AM3995" s="104"/>
      <c r="AN3995" s="104"/>
      <c r="AO3995" s="104"/>
      <c r="AP3995" s="104"/>
      <c r="AQ3995" s="104"/>
      <c r="AR3995" s="104"/>
      <c r="AS3995" s="104"/>
      <c r="AT3995" s="104"/>
      <c r="AU3995" s="104"/>
      <c r="AV3995" s="104"/>
    </row>
    <row r="3996" spans="3:48" x14ac:dyDescent="0.35">
      <c r="C3996" s="176"/>
      <c r="D3996" s="176"/>
      <c r="E3996" s="176"/>
      <c r="F3996" s="176"/>
      <c r="G3996" s="175"/>
      <c r="H3996" s="175"/>
      <c r="I3996" s="175"/>
      <c r="J3996" s="175"/>
      <c r="L3996" s="175"/>
      <c r="T3996" s="176"/>
      <c r="U3996" s="176"/>
      <c r="V3996" s="176"/>
      <c r="W3996" s="176"/>
      <c r="X3996" s="175"/>
      <c r="Y3996" s="175"/>
      <c r="Z3996" s="175"/>
      <c r="AA3996" s="175"/>
      <c r="AC3996" s="175"/>
      <c r="AL3996" s="106"/>
      <c r="AM3996" s="104"/>
      <c r="AN3996" s="104"/>
      <c r="AO3996" s="104"/>
      <c r="AP3996" s="104"/>
      <c r="AQ3996" s="104"/>
      <c r="AR3996" s="104"/>
      <c r="AS3996" s="104"/>
      <c r="AT3996" s="104"/>
      <c r="AU3996" s="104"/>
      <c r="AV3996" s="104"/>
    </row>
    <row r="3997" spans="3:48" x14ac:dyDescent="0.35">
      <c r="C3997" s="176"/>
      <c r="D3997" s="176"/>
      <c r="E3997" s="176"/>
      <c r="F3997" s="176"/>
      <c r="G3997" s="175"/>
      <c r="H3997" s="175"/>
      <c r="I3997" s="175"/>
      <c r="J3997" s="175"/>
      <c r="L3997" s="175"/>
      <c r="T3997" s="176"/>
      <c r="U3997" s="176"/>
      <c r="V3997" s="176"/>
      <c r="W3997" s="176"/>
      <c r="X3997" s="175"/>
      <c r="Y3997" s="175"/>
      <c r="Z3997" s="175"/>
      <c r="AA3997" s="175"/>
      <c r="AC3997" s="175"/>
      <c r="AL3997" s="106"/>
      <c r="AM3997" s="104"/>
      <c r="AN3997" s="104"/>
      <c r="AO3997" s="104"/>
      <c r="AP3997" s="104"/>
      <c r="AQ3997" s="104"/>
      <c r="AR3997" s="104"/>
      <c r="AS3997" s="104"/>
      <c r="AT3997" s="104"/>
      <c r="AU3997" s="104"/>
      <c r="AV3997" s="104"/>
    </row>
    <row r="3998" spans="3:48" x14ac:dyDescent="0.35">
      <c r="C3998" s="176"/>
      <c r="D3998" s="176"/>
      <c r="E3998" s="176"/>
      <c r="F3998" s="176"/>
      <c r="G3998" s="175"/>
      <c r="H3998" s="175"/>
      <c r="I3998" s="175"/>
      <c r="J3998" s="175"/>
      <c r="L3998" s="175"/>
      <c r="T3998" s="176"/>
      <c r="U3998" s="176"/>
      <c r="V3998" s="176"/>
      <c r="W3998" s="176"/>
      <c r="X3998" s="175"/>
      <c r="Y3998" s="175"/>
      <c r="Z3998" s="175"/>
      <c r="AA3998" s="175"/>
      <c r="AC3998" s="175"/>
      <c r="AL3998" s="106"/>
      <c r="AM3998" s="104"/>
      <c r="AN3998" s="104"/>
      <c r="AO3998" s="104"/>
      <c r="AP3998" s="104"/>
      <c r="AQ3998" s="104"/>
      <c r="AR3998" s="104"/>
      <c r="AS3998" s="104"/>
      <c r="AT3998" s="104"/>
      <c r="AU3998" s="104"/>
      <c r="AV3998" s="104"/>
    </row>
    <row r="3999" spans="3:48" x14ac:dyDescent="0.35">
      <c r="C3999" s="176"/>
      <c r="D3999" s="176"/>
      <c r="E3999" s="176"/>
      <c r="F3999" s="176"/>
      <c r="G3999" s="175"/>
      <c r="H3999" s="175"/>
      <c r="I3999" s="175"/>
      <c r="J3999" s="175"/>
      <c r="L3999" s="175"/>
      <c r="T3999" s="176"/>
      <c r="U3999" s="176"/>
      <c r="V3999" s="176"/>
      <c r="W3999" s="176"/>
      <c r="X3999" s="175"/>
      <c r="Y3999" s="175"/>
      <c r="Z3999" s="175"/>
      <c r="AA3999" s="175"/>
      <c r="AC3999" s="175"/>
      <c r="AL3999" s="106"/>
      <c r="AM3999" s="104"/>
      <c r="AN3999" s="104"/>
      <c r="AO3999" s="104"/>
      <c r="AP3999" s="104"/>
      <c r="AQ3999" s="104"/>
      <c r="AR3999" s="104"/>
      <c r="AS3999" s="104"/>
      <c r="AT3999" s="104"/>
      <c r="AU3999" s="104"/>
      <c r="AV3999" s="104"/>
    </row>
    <row r="4000" spans="3:48" x14ac:dyDescent="0.35">
      <c r="C4000" s="176"/>
      <c r="D4000" s="176"/>
      <c r="E4000" s="176"/>
      <c r="F4000" s="176"/>
      <c r="G4000" s="175"/>
      <c r="H4000" s="175"/>
      <c r="I4000" s="175"/>
      <c r="J4000" s="175"/>
      <c r="L4000" s="175"/>
      <c r="T4000" s="176"/>
      <c r="U4000" s="176"/>
      <c r="V4000" s="176"/>
      <c r="W4000" s="176"/>
      <c r="X4000" s="175"/>
      <c r="Y4000" s="175"/>
      <c r="Z4000" s="175"/>
      <c r="AA4000" s="175"/>
      <c r="AC4000" s="175"/>
      <c r="AL4000" s="106"/>
      <c r="AM4000" s="104"/>
      <c r="AN4000" s="104"/>
      <c r="AO4000" s="104"/>
      <c r="AP4000" s="104"/>
      <c r="AQ4000" s="104"/>
      <c r="AR4000" s="104"/>
      <c r="AS4000" s="104"/>
      <c r="AT4000" s="104"/>
      <c r="AU4000" s="104"/>
      <c r="AV4000" s="104"/>
    </row>
    <row r="4001" spans="3:48" x14ac:dyDescent="0.35">
      <c r="C4001" s="176"/>
      <c r="D4001" s="176"/>
      <c r="E4001" s="176"/>
      <c r="F4001" s="176"/>
      <c r="G4001" s="175"/>
      <c r="H4001" s="175"/>
      <c r="I4001" s="175"/>
      <c r="J4001" s="175"/>
      <c r="L4001" s="175"/>
      <c r="T4001" s="176"/>
      <c r="U4001" s="176"/>
      <c r="V4001" s="176"/>
      <c r="W4001" s="176"/>
      <c r="X4001" s="175"/>
      <c r="Y4001" s="175"/>
      <c r="Z4001" s="175"/>
      <c r="AA4001" s="175"/>
      <c r="AC4001" s="175"/>
      <c r="AL4001" s="106"/>
      <c r="AM4001" s="104"/>
      <c r="AN4001" s="104"/>
      <c r="AO4001" s="104"/>
      <c r="AP4001" s="104"/>
      <c r="AQ4001" s="104"/>
      <c r="AR4001" s="104"/>
      <c r="AS4001" s="104"/>
      <c r="AT4001" s="104"/>
      <c r="AU4001" s="104"/>
      <c r="AV4001" s="104"/>
    </row>
    <row r="4002" spans="3:48" x14ac:dyDescent="0.35">
      <c r="C4002" s="176"/>
      <c r="D4002" s="176"/>
      <c r="E4002" s="176"/>
      <c r="F4002" s="176"/>
      <c r="G4002" s="175"/>
      <c r="H4002" s="175"/>
      <c r="I4002" s="175"/>
      <c r="J4002" s="175"/>
      <c r="L4002" s="175"/>
      <c r="T4002" s="176"/>
      <c r="U4002" s="176"/>
      <c r="V4002" s="176"/>
      <c r="W4002" s="176"/>
      <c r="X4002" s="175"/>
      <c r="Y4002" s="175"/>
      <c r="Z4002" s="175"/>
      <c r="AA4002" s="175"/>
      <c r="AC4002" s="175"/>
      <c r="AL4002" s="106"/>
      <c r="AM4002" s="104"/>
      <c r="AN4002" s="104"/>
      <c r="AO4002" s="104"/>
      <c r="AP4002" s="104"/>
      <c r="AQ4002" s="104"/>
      <c r="AR4002" s="104"/>
      <c r="AS4002" s="104"/>
      <c r="AT4002" s="104"/>
      <c r="AU4002" s="104"/>
      <c r="AV4002" s="104"/>
    </row>
    <row r="4003" spans="3:48" x14ac:dyDescent="0.35">
      <c r="C4003" s="176"/>
      <c r="D4003" s="176"/>
      <c r="E4003" s="176"/>
      <c r="F4003" s="176"/>
      <c r="G4003" s="175"/>
      <c r="H4003" s="175"/>
      <c r="I4003" s="175"/>
      <c r="J4003" s="175"/>
      <c r="L4003" s="175"/>
      <c r="T4003" s="176"/>
      <c r="U4003" s="176"/>
      <c r="V4003" s="176"/>
      <c r="W4003" s="176"/>
      <c r="X4003" s="175"/>
      <c r="Y4003" s="175"/>
      <c r="Z4003" s="175"/>
      <c r="AA4003" s="175"/>
      <c r="AC4003" s="175"/>
      <c r="AL4003" s="106"/>
      <c r="AM4003" s="104"/>
      <c r="AN4003" s="104"/>
      <c r="AO4003" s="104"/>
      <c r="AP4003" s="104"/>
      <c r="AQ4003" s="104"/>
      <c r="AR4003" s="104"/>
      <c r="AS4003" s="104"/>
      <c r="AT4003" s="104"/>
      <c r="AU4003" s="104"/>
      <c r="AV4003" s="104"/>
    </row>
    <row r="4004" spans="3:48" x14ac:dyDescent="0.35">
      <c r="C4004" s="176"/>
      <c r="D4004" s="176"/>
      <c r="E4004" s="176"/>
      <c r="F4004" s="176"/>
      <c r="G4004" s="175"/>
      <c r="H4004" s="175"/>
      <c r="I4004" s="175"/>
      <c r="J4004" s="175"/>
      <c r="L4004" s="175"/>
      <c r="T4004" s="176"/>
      <c r="U4004" s="176"/>
      <c r="V4004" s="176"/>
      <c r="W4004" s="176"/>
      <c r="X4004" s="175"/>
      <c r="Y4004" s="175"/>
      <c r="Z4004" s="175"/>
      <c r="AA4004" s="175"/>
      <c r="AC4004" s="175"/>
      <c r="AL4004" s="106"/>
      <c r="AM4004" s="104"/>
      <c r="AN4004" s="104"/>
      <c r="AO4004" s="104"/>
      <c r="AP4004" s="104"/>
      <c r="AQ4004" s="104"/>
      <c r="AR4004" s="104"/>
      <c r="AS4004" s="104"/>
      <c r="AT4004" s="104"/>
      <c r="AU4004" s="104"/>
      <c r="AV4004" s="104"/>
    </row>
    <row r="4005" spans="3:48" x14ac:dyDescent="0.35">
      <c r="C4005" s="176"/>
      <c r="D4005" s="176"/>
      <c r="E4005" s="176"/>
      <c r="F4005" s="176"/>
      <c r="G4005" s="175"/>
      <c r="H4005" s="175"/>
      <c r="I4005" s="175"/>
      <c r="J4005" s="175"/>
      <c r="L4005" s="175"/>
      <c r="T4005" s="176"/>
      <c r="U4005" s="176"/>
      <c r="V4005" s="176"/>
      <c r="W4005" s="176"/>
      <c r="X4005" s="175"/>
      <c r="Y4005" s="175"/>
      <c r="Z4005" s="175"/>
      <c r="AA4005" s="175"/>
      <c r="AC4005" s="175"/>
      <c r="AL4005" s="106"/>
      <c r="AM4005" s="104"/>
      <c r="AN4005" s="104"/>
      <c r="AO4005" s="104"/>
      <c r="AP4005" s="104"/>
      <c r="AQ4005" s="104"/>
      <c r="AR4005" s="104"/>
      <c r="AS4005" s="104"/>
      <c r="AT4005" s="104"/>
      <c r="AU4005" s="104"/>
      <c r="AV4005" s="104"/>
    </row>
    <row r="4006" spans="3:48" x14ac:dyDescent="0.35">
      <c r="C4006" s="176"/>
      <c r="D4006" s="176"/>
      <c r="E4006" s="176"/>
      <c r="F4006" s="176"/>
      <c r="G4006" s="175"/>
      <c r="H4006" s="175"/>
      <c r="I4006" s="175"/>
      <c r="J4006" s="175"/>
      <c r="L4006" s="175"/>
      <c r="T4006" s="176"/>
      <c r="U4006" s="176"/>
      <c r="V4006" s="176"/>
      <c r="W4006" s="176"/>
      <c r="X4006" s="175"/>
      <c r="Y4006" s="175"/>
      <c r="Z4006" s="175"/>
      <c r="AA4006" s="175"/>
      <c r="AC4006" s="175"/>
      <c r="AL4006" s="106"/>
      <c r="AM4006" s="104"/>
      <c r="AN4006" s="104"/>
      <c r="AO4006" s="104"/>
      <c r="AP4006" s="104"/>
      <c r="AQ4006" s="104"/>
      <c r="AR4006" s="104"/>
      <c r="AS4006" s="104"/>
      <c r="AT4006" s="104"/>
      <c r="AU4006" s="104"/>
      <c r="AV4006" s="104"/>
    </row>
    <row r="4007" spans="3:48" x14ac:dyDescent="0.35">
      <c r="C4007" s="176"/>
      <c r="D4007" s="176"/>
      <c r="E4007" s="176"/>
      <c r="F4007" s="176"/>
      <c r="G4007" s="175"/>
      <c r="H4007" s="175"/>
      <c r="I4007" s="175"/>
      <c r="J4007" s="175"/>
      <c r="L4007" s="175"/>
      <c r="T4007" s="176"/>
      <c r="U4007" s="176"/>
      <c r="V4007" s="176"/>
      <c r="W4007" s="176"/>
      <c r="X4007" s="175"/>
      <c r="Y4007" s="175"/>
      <c r="Z4007" s="175"/>
      <c r="AA4007" s="175"/>
      <c r="AC4007" s="175"/>
      <c r="AL4007" s="106"/>
      <c r="AM4007" s="104"/>
      <c r="AN4007" s="104"/>
      <c r="AO4007" s="104"/>
      <c r="AP4007" s="104"/>
      <c r="AQ4007" s="104"/>
      <c r="AR4007" s="104"/>
      <c r="AS4007" s="104"/>
      <c r="AT4007" s="104"/>
      <c r="AU4007" s="104"/>
      <c r="AV4007" s="104"/>
    </row>
    <row r="4008" spans="3:48" x14ac:dyDescent="0.35">
      <c r="C4008" s="176"/>
      <c r="D4008" s="176"/>
      <c r="E4008" s="176"/>
      <c r="F4008" s="176"/>
      <c r="G4008" s="175"/>
      <c r="H4008" s="175"/>
      <c r="I4008" s="175"/>
      <c r="J4008" s="175"/>
      <c r="L4008" s="175"/>
      <c r="T4008" s="176"/>
      <c r="U4008" s="176"/>
      <c r="V4008" s="176"/>
      <c r="W4008" s="176"/>
      <c r="X4008" s="175"/>
      <c r="Y4008" s="175"/>
      <c r="Z4008" s="175"/>
      <c r="AA4008" s="175"/>
      <c r="AC4008" s="175"/>
      <c r="AL4008" s="106"/>
      <c r="AM4008" s="104"/>
      <c r="AN4008" s="104"/>
      <c r="AO4008" s="104"/>
      <c r="AP4008" s="104"/>
      <c r="AQ4008" s="104"/>
      <c r="AR4008" s="104"/>
      <c r="AS4008" s="104"/>
      <c r="AT4008" s="104"/>
      <c r="AU4008" s="104"/>
      <c r="AV4008" s="104"/>
    </row>
    <row r="4009" spans="3:48" x14ac:dyDescent="0.35">
      <c r="C4009" s="176"/>
      <c r="D4009" s="176"/>
      <c r="E4009" s="176"/>
      <c r="F4009" s="176"/>
      <c r="G4009" s="175"/>
      <c r="H4009" s="175"/>
      <c r="I4009" s="175"/>
      <c r="J4009" s="175"/>
      <c r="L4009" s="175"/>
      <c r="T4009" s="176"/>
      <c r="U4009" s="176"/>
      <c r="V4009" s="176"/>
      <c r="W4009" s="176"/>
      <c r="X4009" s="175"/>
      <c r="Y4009" s="175"/>
      <c r="Z4009" s="175"/>
      <c r="AA4009" s="175"/>
      <c r="AC4009" s="175"/>
      <c r="AL4009" s="106"/>
      <c r="AM4009" s="104"/>
      <c r="AN4009" s="104"/>
      <c r="AO4009" s="104"/>
      <c r="AP4009" s="104"/>
      <c r="AQ4009" s="104"/>
      <c r="AR4009" s="104"/>
      <c r="AS4009" s="104"/>
      <c r="AT4009" s="104"/>
      <c r="AU4009" s="104"/>
      <c r="AV4009" s="104"/>
    </row>
    <row r="4010" spans="3:48" x14ac:dyDescent="0.35">
      <c r="C4010" s="176"/>
      <c r="D4010" s="176"/>
      <c r="E4010" s="176"/>
      <c r="F4010" s="176"/>
      <c r="G4010" s="175"/>
      <c r="H4010" s="175"/>
      <c r="I4010" s="175"/>
      <c r="J4010" s="175"/>
      <c r="L4010" s="175"/>
      <c r="T4010" s="176"/>
      <c r="U4010" s="176"/>
      <c r="V4010" s="176"/>
      <c r="W4010" s="176"/>
      <c r="X4010" s="175"/>
      <c r="Y4010" s="175"/>
      <c r="Z4010" s="175"/>
      <c r="AA4010" s="175"/>
      <c r="AC4010" s="175"/>
      <c r="AL4010" s="106"/>
      <c r="AM4010" s="104"/>
      <c r="AN4010" s="104"/>
      <c r="AO4010" s="104"/>
      <c r="AP4010" s="104"/>
      <c r="AQ4010" s="104"/>
      <c r="AR4010" s="104"/>
      <c r="AS4010" s="104"/>
      <c r="AT4010" s="104"/>
      <c r="AU4010" s="104"/>
      <c r="AV4010" s="104"/>
    </row>
    <row r="4011" spans="3:48" x14ac:dyDescent="0.35">
      <c r="C4011" s="176"/>
      <c r="D4011" s="176"/>
      <c r="E4011" s="176"/>
      <c r="F4011" s="176"/>
      <c r="G4011" s="175"/>
      <c r="H4011" s="175"/>
      <c r="I4011" s="175"/>
      <c r="J4011" s="175"/>
      <c r="L4011" s="175"/>
      <c r="T4011" s="176"/>
      <c r="U4011" s="176"/>
      <c r="V4011" s="176"/>
      <c r="W4011" s="176"/>
      <c r="X4011" s="175"/>
      <c r="Y4011" s="175"/>
      <c r="Z4011" s="175"/>
      <c r="AA4011" s="175"/>
      <c r="AC4011" s="175"/>
      <c r="AL4011" s="106"/>
      <c r="AM4011" s="104"/>
      <c r="AN4011" s="104"/>
      <c r="AO4011" s="104"/>
      <c r="AP4011" s="104"/>
      <c r="AQ4011" s="104"/>
      <c r="AR4011" s="104"/>
      <c r="AS4011" s="104"/>
      <c r="AT4011" s="104"/>
      <c r="AU4011" s="104"/>
      <c r="AV4011" s="104"/>
    </row>
    <row r="4012" spans="3:48" x14ac:dyDescent="0.35">
      <c r="C4012" s="176"/>
      <c r="D4012" s="176"/>
      <c r="E4012" s="176"/>
      <c r="F4012" s="176"/>
      <c r="G4012" s="175"/>
      <c r="H4012" s="175"/>
      <c r="I4012" s="175"/>
      <c r="J4012" s="175"/>
      <c r="L4012" s="175"/>
      <c r="T4012" s="176"/>
      <c r="U4012" s="176"/>
      <c r="V4012" s="176"/>
      <c r="W4012" s="176"/>
      <c r="X4012" s="175"/>
      <c r="Y4012" s="175"/>
      <c r="Z4012" s="175"/>
      <c r="AA4012" s="175"/>
      <c r="AC4012" s="175"/>
      <c r="AL4012" s="106"/>
      <c r="AM4012" s="104"/>
      <c r="AN4012" s="104"/>
      <c r="AO4012" s="104"/>
      <c r="AP4012" s="104"/>
      <c r="AQ4012" s="104"/>
      <c r="AR4012" s="104"/>
      <c r="AS4012" s="104"/>
      <c r="AT4012" s="104"/>
      <c r="AU4012" s="104"/>
      <c r="AV4012" s="104"/>
    </row>
    <row r="4013" spans="3:48" x14ac:dyDescent="0.35">
      <c r="C4013" s="176"/>
      <c r="D4013" s="176"/>
      <c r="E4013" s="176"/>
      <c r="F4013" s="176"/>
      <c r="G4013" s="175"/>
      <c r="H4013" s="175"/>
      <c r="I4013" s="175"/>
      <c r="J4013" s="175"/>
      <c r="L4013" s="175"/>
      <c r="T4013" s="176"/>
      <c r="U4013" s="176"/>
      <c r="V4013" s="176"/>
      <c r="W4013" s="176"/>
      <c r="X4013" s="175"/>
      <c r="Y4013" s="175"/>
      <c r="Z4013" s="175"/>
      <c r="AA4013" s="175"/>
      <c r="AC4013" s="175"/>
      <c r="AL4013" s="106"/>
      <c r="AM4013" s="104"/>
      <c r="AN4013" s="104"/>
      <c r="AO4013" s="104"/>
      <c r="AP4013" s="104"/>
      <c r="AQ4013" s="104"/>
      <c r="AR4013" s="104"/>
      <c r="AS4013" s="104"/>
      <c r="AT4013" s="104"/>
      <c r="AU4013" s="104"/>
      <c r="AV4013" s="104"/>
    </row>
    <row r="4014" spans="3:48" x14ac:dyDescent="0.35">
      <c r="C4014" s="176"/>
      <c r="D4014" s="176"/>
      <c r="E4014" s="176"/>
      <c r="F4014" s="176"/>
      <c r="G4014" s="175"/>
      <c r="H4014" s="175"/>
      <c r="I4014" s="175"/>
      <c r="J4014" s="175"/>
      <c r="L4014" s="175"/>
      <c r="T4014" s="176"/>
      <c r="U4014" s="176"/>
      <c r="V4014" s="176"/>
      <c r="W4014" s="176"/>
      <c r="X4014" s="175"/>
      <c r="Y4014" s="175"/>
      <c r="Z4014" s="175"/>
      <c r="AA4014" s="175"/>
      <c r="AC4014" s="175"/>
      <c r="AL4014" s="106"/>
      <c r="AM4014" s="104"/>
      <c r="AN4014" s="104"/>
      <c r="AO4014" s="104"/>
      <c r="AP4014" s="104"/>
      <c r="AQ4014" s="104"/>
      <c r="AR4014" s="104"/>
      <c r="AS4014" s="104"/>
      <c r="AT4014" s="104"/>
      <c r="AU4014" s="104"/>
      <c r="AV4014" s="104"/>
    </row>
    <row r="4015" spans="3:48" x14ac:dyDescent="0.35">
      <c r="C4015" s="176"/>
      <c r="D4015" s="176"/>
      <c r="E4015" s="176"/>
      <c r="F4015" s="176"/>
      <c r="G4015" s="175"/>
      <c r="H4015" s="175"/>
      <c r="I4015" s="175"/>
      <c r="J4015" s="175"/>
      <c r="L4015" s="175"/>
      <c r="T4015" s="176"/>
      <c r="U4015" s="176"/>
      <c r="V4015" s="176"/>
      <c r="W4015" s="176"/>
      <c r="X4015" s="175"/>
      <c r="Y4015" s="175"/>
      <c r="Z4015" s="175"/>
      <c r="AA4015" s="175"/>
      <c r="AC4015" s="175"/>
      <c r="AL4015" s="106"/>
      <c r="AM4015" s="104"/>
      <c r="AN4015" s="104"/>
      <c r="AO4015" s="104"/>
      <c r="AP4015" s="104"/>
      <c r="AQ4015" s="104"/>
      <c r="AR4015" s="104"/>
      <c r="AS4015" s="104"/>
      <c r="AT4015" s="104"/>
      <c r="AU4015" s="104"/>
      <c r="AV4015" s="104"/>
    </row>
    <row r="4016" spans="3:48" x14ac:dyDescent="0.35">
      <c r="C4016" s="176"/>
      <c r="D4016" s="176"/>
      <c r="E4016" s="176"/>
      <c r="F4016" s="176"/>
      <c r="G4016" s="175"/>
      <c r="H4016" s="175"/>
      <c r="I4016" s="175"/>
      <c r="J4016" s="175"/>
      <c r="L4016" s="175"/>
      <c r="T4016" s="176"/>
      <c r="U4016" s="176"/>
      <c r="V4016" s="176"/>
      <c r="W4016" s="176"/>
      <c r="X4016" s="175"/>
      <c r="Y4016" s="175"/>
      <c r="Z4016" s="175"/>
      <c r="AA4016" s="175"/>
      <c r="AC4016" s="175"/>
      <c r="AL4016" s="106"/>
      <c r="AM4016" s="104"/>
      <c r="AN4016" s="104"/>
      <c r="AO4016" s="104"/>
      <c r="AP4016" s="104"/>
      <c r="AQ4016" s="104"/>
      <c r="AR4016" s="104"/>
      <c r="AS4016" s="104"/>
      <c r="AT4016" s="104"/>
      <c r="AU4016" s="104"/>
      <c r="AV4016" s="104"/>
    </row>
    <row r="4017" spans="3:48" x14ac:dyDescent="0.35">
      <c r="C4017" s="176"/>
      <c r="D4017" s="176"/>
      <c r="E4017" s="176"/>
      <c r="F4017" s="176"/>
      <c r="G4017" s="175"/>
      <c r="H4017" s="175"/>
      <c r="I4017" s="175"/>
      <c r="J4017" s="175"/>
      <c r="L4017" s="175"/>
      <c r="T4017" s="176"/>
      <c r="U4017" s="176"/>
      <c r="V4017" s="176"/>
      <c r="W4017" s="176"/>
      <c r="X4017" s="175"/>
      <c r="Y4017" s="175"/>
      <c r="Z4017" s="175"/>
      <c r="AA4017" s="175"/>
      <c r="AC4017" s="175"/>
      <c r="AL4017" s="106"/>
      <c r="AM4017" s="104"/>
      <c r="AN4017" s="104"/>
      <c r="AO4017" s="104"/>
      <c r="AP4017" s="104"/>
      <c r="AQ4017" s="104"/>
      <c r="AR4017" s="104"/>
      <c r="AS4017" s="104"/>
      <c r="AT4017" s="104"/>
      <c r="AU4017" s="104"/>
      <c r="AV4017" s="104"/>
    </row>
    <row r="4018" spans="3:48" x14ac:dyDescent="0.35">
      <c r="C4018" s="176"/>
      <c r="D4018" s="176"/>
      <c r="E4018" s="176"/>
      <c r="F4018" s="176"/>
      <c r="G4018" s="175"/>
      <c r="H4018" s="175"/>
      <c r="I4018" s="175"/>
      <c r="J4018" s="175"/>
      <c r="L4018" s="175"/>
      <c r="T4018" s="176"/>
      <c r="U4018" s="176"/>
      <c r="V4018" s="176"/>
      <c r="W4018" s="176"/>
      <c r="X4018" s="175"/>
      <c r="Y4018" s="175"/>
      <c r="Z4018" s="175"/>
      <c r="AA4018" s="175"/>
      <c r="AC4018" s="175"/>
      <c r="AL4018" s="106"/>
      <c r="AM4018" s="104"/>
      <c r="AN4018" s="104"/>
      <c r="AO4018" s="104"/>
      <c r="AP4018" s="104"/>
      <c r="AQ4018" s="104"/>
      <c r="AR4018" s="104"/>
      <c r="AS4018" s="104"/>
      <c r="AT4018" s="104"/>
      <c r="AU4018" s="104"/>
      <c r="AV4018" s="104"/>
    </row>
    <row r="4019" spans="3:48" x14ac:dyDescent="0.35">
      <c r="C4019" s="176"/>
      <c r="D4019" s="176"/>
      <c r="E4019" s="176"/>
      <c r="F4019" s="176"/>
      <c r="G4019" s="175"/>
      <c r="H4019" s="175"/>
      <c r="I4019" s="175"/>
      <c r="J4019" s="175"/>
      <c r="L4019" s="175"/>
      <c r="T4019" s="176"/>
      <c r="U4019" s="176"/>
      <c r="V4019" s="176"/>
      <c r="W4019" s="176"/>
      <c r="X4019" s="175"/>
      <c r="Y4019" s="175"/>
      <c r="Z4019" s="175"/>
      <c r="AA4019" s="175"/>
      <c r="AC4019" s="175"/>
      <c r="AL4019" s="106"/>
      <c r="AM4019" s="104"/>
      <c r="AN4019" s="104"/>
      <c r="AO4019" s="104"/>
      <c r="AP4019" s="104"/>
      <c r="AQ4019" s="104"/>
      <c r="AR4019" s="104"/>
      <c r="AS4019" s="104"/>
      <c r="AT4019" s="104"/>
      <c r="AU4019" s="104"/>
      <c r="AV4019" s="104"/>
    </row>
    <row r="4020" spans="3:48" x14ac:dyDescent="0.35">
      <c r="C4020" s="176"/>
      <c r="D4020" s="176"/>
      <c r="E4020" s="176"/>
      <c r="F4020" s="176"/>
      <c r="G4020" s="175"/>
      <c r="H4020" s="175"/>
      <c r="I4020" s="175"/>
      <c r="J4020" s="175"/>
      <c r="L4020" s="175"/>
      <c r="T4020" s="176"/>
      <c r="U4020" s="176"/>
      <c r="V4020" s="176"/>
      <c r="W4020" s="176"/>
      <c r="X4020" s="175"/>
      <c r="Y4020" s="175"/>
      <c r="Z4020" s="175"/>
      <c r="AA4020" s="175"/>
      <c r="AC4020" s="175"/>
      <c r="AL4020" s="106"/>
      <c r="AM4020" s="104"/>
      <c r="AN4020" s="104"/>
      <c r="AO4020" s="104"/>
      <c r="AP4020" s="104"/>
      <c r="AQ4020" s="104"/>
      <c r="AR4020" s="104"/>
      <c r="AS4020" s="104"/>
      <c r="AT4020" s="104"/>
      <c r="AU4020" s="104"/>
      <c r="AV4020" s="104"/>
    </row>
    <row r="4021" spans="3:48" x14ac:dyDescent="0.35">
      <c r="C4021" s="176"/>
      <c r="D4021" s="176"/>
      <c r="E4021" s="176"/>
      <c r="F4021" s="176"/>
      <c r="G4021" s="175"/>
      <c r="H4021" s="175"/>
      <c r="I4021" s="175"/>
      <c r="J4021" s="175"/>
      <c r="L4021" s="175"/>
      <c r="T4021" s="176"/>
      <c r="U4021" s="176"/>
      <c r="V4021" s="176"/>
      <c r="W4021" s="176"/>
      <c r="X4021" s="175"/>
      <c r="Y4021" s="175"/>
      <c r="Z4021" s="175"/>
      <c r="AA4021" s="175"/>
      <c r="AC4021" s="175"/>
      <c r="AL4021" s="106"/>
      <c r="AM4021" s="104"/>
      <c r="AN4021" s="104"/>
      <c r="AO4021" s="104"/>
      <c r="AP4021" s="104"/>
      <c r="AQ4021" s="104"/>
      <c r="AR4021" s="104"/>
      <c r="AS4021" s="104"/>
      <c r="AT4021" s="104"/>
      <c r="AU4021" s="104"/>
      <c r="AV4021" s="104"/>
    </row>
    <row r="4022" spans="3:48" x14ac:dyDescent="0.35">
      <c r="C4022" s="176"/>
      <c r="D4022" s="176"/>
      <c r="E4022" s="176"/>
      <c r="F4022" s="176"/>
      <c r="G4022" s="175"/>
      <c r="H4022" s="175"/>
      <c r="I4022" s="175"/>
      <c r="J4022" s="175"/>
      <c r="L4022" s="175"/>
      <c r="T4022" s="176"/>
      <c r="U4022" s="176"/>
      <c r="V4022" s="176"/>
      <c r="W4022" s="176"/>
      <c r="X4022" s="175"/>
      <c r="Y4022" s="175"/>
      <c r="Z4022" s="175"/>
      <c r="AA4022" s="175"/>
      <c r="AC4022" s="175"/>
      <c r="AL4022" s="106"/>
      <c r="AM4022" s="104"/>
      <c r="AN4022" s="104"/>
      <c r="AO4022" s="104"/>
      <c r="AP4022" s="104"/>
      <c r="AQ4022" s="104"/>
      <c r="AR4022" s="104"/>
      <c r="AS4022" s="104"/>
      <c r="AT4022" s="104"/>
      <c r="AU4022" s="104"/>
      <c r="AV4022" s="104"/>
    </row>
    <row r="4023" spans="3:48" x14ac:dyDescent="0.35">
      <c r="C4023" s="176"/>
      <c r="D4023" s="176"/>
      <c r="E4023" s="176"/>
      <c r="F4023" s="176"/>
      <c r="G4023" s="175"/>
      <c r="H4023" s="175"/>
      <c r="I4023" s="175"/>
      <c r="J4023" s="175"/>
      <c r="L4023" s="175"/>
      <c r="T4023" s="176"/>
      <c r="U4023" s="176"/>
      <c r="V4023" s="176"/>
      <c r="W4023" s="176"/>
      <c r="X4023" s="175"/>
      <c r="Y4023" s="175"/>
      <c r="Z4023" s="175"/>
      <c r="AA4023" s="175"/>
      <c r="AC4023" s="175"/>
      <c r="AL4023" s="106"/>
      <c r="AM4023" s="104"/>
      <c r="AN4023" s="104"/>
      <c r="AO4023" s="104"/>
      <c r="AP4023" s="104"/>
      <c r="AQ4023" s="104"/>
      <c r="AR4023" s="104"/>
      <c r="AS4023" s="104"/>
      <c r="AT4023" s="104"/>
      <c r="AU4023" s="104"/>
      <c r="AV4023" s="104"/>
    </row>
    <row r="4024" spans="3:48" x14ac:dyDescent="0.35">
      <c r="C4024" s="176"/>
      <c r="D4024" s="176"/>
      <c r="E4024" s="176"/>
      <c r="F4024" s="176"/>
      <c r="G4024" s="175"/>
      <c r="H4024" s="175"/>
      <c r="I4024" s="175"/>
      <c r="J4024" s="175"/>
      <c r="L4024" s="175"/>
      <c r="T4024" s="176"/>
      <c r="U4024" s="176"/>
      <c r="V4024" s="176"/>
      <c r="W4024" s="176"/>
      <c r="X4024" s="175"/>
      <c r="Y4024" s="175"/>
      <c r="Z4024" s="175"/>
      <c r="AA4024" s="175"/>
      <c r="AC4024" s="175"/>
      <c r="AL4024" s="106"/>
      <c r="AM4024" s="104"/>
      <c r="AN4024" s="104"/>
      <c r="AO4024" s="104"/>
      <c r="AP4024" s="104"/>
      <c r="AQ4024" s="104"/>
      <c r="AR4024" s="104"/>
      <c r="AS4024" s="104"/>
      <c r="AT4024" s="104"/>
      <c r="AU4024" s="104"/>
      <c r="AV4024" s="104"/>
    </row>
    <row r="4025" spans="3:48" x14ac:dyDescent="0.35">
      <c r="C4025" s="176"/>
      <c r="D4025" s="176"/>
      <c r="E4025" s="176"/>
      <c r="F4025" s="176"/>
      <c r="G4025" s="175"/>
      <c r="H4025" s="175"/>
      <c r="I4025" s="175"/>
      <c r="J4025" s="175"/>
      <c r="L4025" s="175"/>
      <c r="T4025" s="176"/>
      <c r="U4025" s="176"/>
      <c r="V4025" s="176"/>
      <c r="W4025" s="176"/>
      <c r="X4025" s="175"/>
      <c r="Y4025" s="175"/>
      <c r="Z4025" s="175"/>
      <c r="AA4025" s="175"/>
      <c r="AC4025" s="175"/>
      <c r="AL4025" s="106"/>
      <c r="AM4025" s="104"/>
      <c r="AN4025" s="104"/>
      <c r="AO4025" s="104"/>
      <c r="AP4025" s="104"/>
      <c r="AQ4025" s="104"/>
      <c r="AR4025" s="104"/>
      <c r="AS4025" s="104"/>
      <c r="AT4025" s="104"/>
      <c r="AU4025" s="104"/>
      <c r="AV4025" s="104"/>
    </row>
    <row r="4026" spans="3:48" x14ac:dyDescent="0.35">
      <c r="C4026" s="176"/>
      <c r="D4026" s="176"/>
      <c r="E4026" s="176"/>
      <c r="F4026" s="176"/>
      <c r="G4026" s="175"/>
      <c r="H4026" s="175"/>
      <c r="I4026" s="175"/>
      <c r="J4026" s="175"/>
      <c r="L4026" s="175"/>
      <c r="T4026" s="176"/>
      <c r="U4026" s="176"/>
      <c r="V4026" s="176"/>
      <c r="W4026" s="176"/>
      <c r="X4026" s="175"/>
      <c r="Y4026" s="175"/>
      <c r="Z4026" s="175"/>
      <c r="AA4026" s="175"/>
      <c r="AC4026" s="175"/>
      <c r="AL4026" s="106"/>
      <c r="AM4026" s="104"/>
      <c r="AN4026" s="104"/>
      <c r="AO4026" s="104"/>
      <c r="AP4026" s="104"/>
      <c r="AQ4026" s="104"/>
      <c r="AR4026" s="104"/>
      <c r="AS4026" s="104"/>
      <c r="AT4026" s="104"/>
      <c r="AU4026" s="104"/>
      <c r="AV4026" s="104"/>
    </row>
    <row r="4027" spans="3:48" x14ac:dyDescent="0.35">
      <c r="C4027" s="176"/>
      <c r="D4027" s="176"/>
      <c r="E4027" s="176"/>
      <c r="F4027" s="176"/>
      <c r="G4027" s="175"/>
      <c r="H4027" s="175"/>
      <c r="I4027" s="175"/>
      <c r="J4027" s="175"/>
      <c r="L4027" s="175"/>
      <c r="T4027" s="176"/>
      <c r="U4027" s="176"/>
      <c r="V4027" s="176"/>
      <c r="W4027" s="176"/>
      <c r="X4027" s="175"/>
      <c r="Y4027" s="175"/>
      <c r="Z4027" s="175"/>
      <c r="AA4027" s="175"/>
      <c r="AC4027" s="175"/>
      <c r="AL4027" s="106"/>
      <c r="AM4027" s="104"/>
      <c r="AN4027" s="104"/>
      <c r="AO4027" s="104"/>
      <c r="AP4027" s="104"/>
      <c r="AQ4027" s="104"/>
      <c r="AR4027" s="104"/>
      <c r="AS4027" s="104"/>
      <c r="AT4027" s="104"/>
      <c r="AU4027" s="104"/>
      <c r="AV4027" s="104"/>
    </row>
    <row r="4028" spans="3:48" x14ac:dyDescent="0.35">
      <c r="C4028" s="176"/>
      <c r="D4028" s="176"/>
      <c r="E4028" s="176"/>
      <c r="F4028" s="176"/>
      <c r="G4028" s="175"/>
      <c r="H4028" s="175"/>
      <c r="I4028" s="175"/>
      <c r="J4028" s="175"/>
      <c r="L4028" s="175"/>
      <c r="T4028" s="176"/>
      <c r="U4028" s="176"/>
      <c r="V4028" s="176"/>
      <c r="W4028" s="176"/>
      <c r="X4028" s="175"/>
      <c r="Y4028" s="175"/>
      <c r="Z4028" s="175"/>
      <c r="AA4028" s="175"/>
      <c r="AC4028" s="175"/>
      <c r="AL4028" s="106"/>
      <c r="AM4028" s="104"/>
      <c r="AN4028" s="104"/>
      <c r="AO4028" s="104"/>
      <c r="AP4028" s="104"/>
      <c r="AQ4028" s="104"/>
      <c r="AR4028" s="104"/>
      <c r="AS4028" s="104"/>
      <c r="AT4028" s="104"/>
      <c r="AU4028" s="104"/>
      <c r="AV4028" s="104"/>
    </row>
    <row r="4029" spans="3:48" x14ac:dyDescent="0.35">
      <c r="C4029" s="176"/>
      <c r="D4029" s="176"/>
      <c r="E4029" s="176"/>
      <c r="F4029" s="176"/>
      <c r="G4029" s="175"/>
      <c r="H4029" s="175"/>
      <c r="I4029" s="175"/>
      <c r="J4029" s="175"/>
      <c r="L4029" s="175"/>
      <c r="T4029" s="176"/>
      <c r="U4029" s="176"/>
      <c r="V4029" s="176"/>
      <c r="W4029" s="176"/>
      <c r="X4029" s="175"/>
      <c r="Y4029" s="175"/>
      <c r="Z4029" s="175"/>
      <c r="AA4029" s="175"/>
      <c r="AC4029" s="175"/>
      <c r="AL4029" s="106"/>
      <c r="AM4029" s="104"/>
      <c r="AN4029" s="104"/>
      <c r="AO4029" s="104"/>
      <c r="AP4029" s="104"/>
      <c r="AQ4029" s="104"/>
      <c r="AR4029" s="104"/>
      <c r="AS4029" s="104"/>
      <c r="AT4029" s="104"/>
      <c r="AU4029" s="104"/>
      <c r="AV4029" s="104"/>
    </row>
    <row r="4030" spans="3:48" x14ac:dyDescent="0.35">
      <c r="C4030" s="176"/>
      <c r="D4030" s="176"/>
      <c r="E4030" s="176"/>
      <c r="F4030" s="176"/>
      <c r="G4030" s="175"/>
      <c r="H4030" s="175"/>
      <c r="I4030" s="175"/>
      <c r="J4030" s="175"/>
      <c r="L4030" s="175"/>
      <c r="T4030" s="176"/>
      <c r="U4030" s="176"/>
      <c r="V4030" s="176"/>
      <c r="W4030" s="176"/>
      <c r="X4030" s="175"/>
      <c r="Y4030" s="175"/>
      <c r="Z4030" s="175"/>
      <c r="AA4030" s="175"/>
      <c r="AC4030" s="175"/>
      <c r="AL4030" s="106"/>
      <c r="AM4030" s="104"/>
      <c r="AN4030" s="104"/>
      <c r="AO4030" s="104"/>
      <c r="AP4030" s="104"/>
      <c r="AQ4030" s="104"/>
      <c r="AR4030" s="104"/>
      <c r="AS4030" s="104"/>
      <c r="AT4030" s="104"/>
      <c r="AU4030" s="104"/>
      <c r="AV4030" s="104"/>
    </row>
    <row r="4031" spans="3:48" x14ac:dyDescent="0.35">
      <c r="C4031" s="176"/>
      <c r="D4031" s="176"/>
      <c r="E4031" s="176"/>
      <c r="F4031" s="176"/>
      <c r="G4031" s="175"/>
      <c r="H4031" s="175"/>
      <c r="I4031" s="175"/>
      <c r="J4031" s="175"/>
      <c r="L4031" s="175"/>
      <c r="T4031" s="176"/>
      <c r="U4031" s="176"/>
      <c r="V4031" s="176"/>
      <c r="W4031" s="176"/>
      <c r="X4031" s="175"/>
      <c r="Y4031" s="175"/>
      <c r="Z4031" s="175"/>
      <c r="AA4031" s="175"/>
      <c r="AC4031" s="175"/>
      <c r="AL4031" s="106"/>
      <c r="AM4031" s="104"/>
      <c r="AN4031" s="104"/>
      <c r="AO4031" s="104"/>
      <c r="AP4031" s="104"/>
      <c r="AQ4031" s="104"/>
      <c r="AR4031" s="104"/>
      <c r="AS4031" s="104"/>
      <c r="AT4031" s="104"/>
      <c r="AU4031" s="104"/>
      <c r="AV4031" s="104"/>
    </row>
    <row r="4032" spans="3:48" x14ac:dyDescent="0.35">
      <c r="C4032" s="176"/>
      <c r="D4032" s="176"/>
      <c r="E4032" s="176"/>
      <c r="F4032" s="176"/>
      <c r="G4032" s="175"/>
      <c r="H4032" s="175"/>
      <c r="I4032" s="175"/>
      <c r="J4032" s="175"/>
      <c r="L4032" s="175"/>
      <c r="T4032" s="176"/>
      <c r="U4032" s="176"/>
      <c r="V4032" s="176"/>
      <c r="W4032" s="176"/>
      <c r="X4032" s="175"/>
      <c r="Y4032" s="175"/>
      <c r="Z4032" s="175"/>
      <c r="AA4032" s="175"/>
      <c r="AC4032" s="175"/>
      <c r="AL4032" s="106"/>
      <c r="AM4032" s="104"/>
      <c r="AN4032" s="104"/>
      <c r="AO4032" s="104"/>
      <c r="AP4032" s="104"/>
      <c r="AQ4032" s="104"/>
      <c r="AR4032" s="104"/>
      <c r="AS4032" s="104"/>
      <c r="AT4032" s="104"/>
      <c r="AU4032" s="104"/>
      <c r="AV4032" s="104"/>
    </row>
    <row r="4033" spans="3:48" x14ac:dyDescent="0.35">
      <c r="C4033" s="176"/>
      <c r="D4033" s="176"/>
      <c r="E4033" s="176"/>
      <c r="F4033" s="176"/>
      <c r="G4033" s="175"/>
      <c r="H4033" s="175"/>
      <c r="I4033" s="175"/>
      <c r="J4033" s="175"/>
      <c r="L4033" s="175"/>
      <c r="T4033" s="176"/>
      <c r="U4033" s="176"/>
      <c r="V4033" s="176"/>
      <c r="W4033" s="176"/>
      <c r="X4033" s="175"/>
      <c r="Y4033" s="175"/>
      <c r="Z4033" s="175"/>
      <c r="AA4033" s="175"/>
      <c r="AC4033" s="175"/>
      <c r="AL4033" s="106"/>
      <c r="AM4033" s="104"/>
      <c r="AN4033" s="104"/>
      <c r="AO4033" s="104"/>
      <c r="AP4033" s="104"/>
      <c r="AQ4033" s="104"/>
      <c r="AR4033" s="104"/>
      <c r="AS4033" s="104"/>
      <c r="AT4033" s="104"/>
      <c r="AU4033" s="104"/>
      <c r="AV4033" s="104"/>
    </row>
    <row r="4034" spans="3:48" x14ac:dyDescent="0.35">
      <c r="C4034" s="176"/>
      <c r="D4034" s="176"/>
      <c r="E4034" s="176"/>
      <c r="F4034" s="176"/>
      <c r="G4034" s="175"/>
      <c r="H4034" s="175"/>
      <c r="I4034" s="175"/>
      <c r="J4034" s="175"/>
      <c r="L4034" s="175"/>
      <c r="T4034" s="176"/>
      <c r="U4034" s="176"/>
      <c r="V4034" s="176"/>
      <c r="W4034" s="176"/>
      <c r="X4034" s="175"/>
      <c r="Y4034" s="175"/>
      <c r="Z4034" s="175"/>
      <c r="AA4034" s="175"/>
      <c r="AC4034" s="175"/>
      <c r="AL4034" s="106"/>
      <c r="AM4034" s="104"/>
      <c r="AN4034" s="104"/>
      <c r="AO4034" s="104"/>
      <c r="AP4034" s="104"/>
      <c r="AQ4034" s="104"/>
      <c r="AR4034" s="104"/>
      <c r="AS4034" s="104"/>
      <c r="AT4034" s="104"/>
      <c r="AU4034" s="104"/>
      <c r="AV4034" s="104"/>
    </row>
    <row r="4035" spans="3:48" x14ac:dyDescent="0.35">
      <c r="C4035" s="176"/>
      <c r="D4035" s="176"/>
      <c r="E4035" s="176"/>
      <c r="F4035" s="176"/>
      <c r="G4035" s="175"/>
      <c r="H4035" s="175"/>
      <c r="I4035" s="175"/>
      <c r="J4035" s="175"/>
      <c r="L4035" s="175"/>
      <c r="T4035" s="176"/>
      <c r="U4035" s="176"/>
      <c r="V4035" s="176"/>
      <c r="W4035" s="176"/>
      <c r="X4035" s="175"/>
      <c r="Y4035" s="175"/>
      <c r="Z4035" s="175"/>
      <c r="AA4035" s="175"/>
      <c r="AC4035" s="175"/>
      <c r="AL4035" s="106"/>
      <c r="AM4035" s="104"/>
      <c r="AN4035" s="104"/>
      <c r="AO4035" s="104"/>
      <c r="AP4035" s="104"/>
      <c r="AQ4035" s="104"/>
      <c r="AR4035" s="104"/>
      <c r="AS4035" s="104"/>
      <c r="AT4035" s="104"/>
      <c r="AU4035" s="104"/>
      <c r="AV4035" s="104"/>
    </row>
    <row r="4036" spans="3:48" x14ac:dyDescent="0.35">
      <c r="C4036" s="176"/>
      <c r="D4036" s="176"/>
      <c r="E4036" s="176"/>
      <c r="F4036" s="176"/>
      <c r="G4036" s="175"/>
      <c r="H4036" s="175"/>
      <c r="I4036" s="175"/>
      <c r="J4036" s="175"/>
      <c r="L4036" s="175"/>
      <c r="T4036" s="176"/>
      <c r="U4036" s="176"/>
      <c r="V4036" s="176"/>
      <c r="W4036" s="176"/>
      <c r="X4036" s="175"/>
      <c r="Y4036" s="175"/>
      <c r="Z4036" s="175"/>
      <c r="AA4036" s="175"/>
      <c r="AC4036" s="175"/>
      <c r="AL4036" s="106"/>
      <c r="AM4036" s="104"/>
      <c r="AN4036" s="104"/>
      <c r="AO4036" s="104"/>
      <c r="AP4036" s="104"/>
      <c r="AQ4036" s="104"/>
      <c r="AR4036" s="104"/>
      <c r="AS4036" s="104"/>
      <c r="AT4036" s="104"/>
      <c r="AU4036" s="104"/>
      <c r="AV4036" s="104"/>
    </row>
    <row r="4037" spans="3:48" x14ac:dyDescent="0.35">
      <c r="C4037" s="176"/>
      <c r="D4037" s="176"/>
      <c r="E4037" s="176"/>
      <c r="F4037" s="176"/>
      <c r="G4037" s="175"/>
      <c r="H4037" s="175"/>
      <c r="I4037" s="175"/>
      <c r="J4037" s="175"/>
      <c r="L4037" s="175"/>
      <c r="T4037" s="176"/>
      <c r="U4037" s="176"/>
      <c r="V4037" s="176"/>
      <c r="W4037" s="176"/>
      <c r="X4037" s="175"/>
      <c r="Y4037" s="175"/>
      <c r="Z4037" s="175"/>
      <c r="AA4037" s="175"/>
      <c r="AC4037" s="175"/>
      <c r="AL4037" s="106"/>
      <c r="AM4037" s="104"/>
      <c r="AN4037" s="104"/>
      <c r="AO4037" s="104"/>
      <c r="AP4037" s="104"/>
      <c r="AQ4037" s="104"/>
      <c r="AR4037" s="104"/>
      <c r="AS4037" s="104"/>
      <c r="AT4037" s="104"/>
      <c r="AU4037" s="104"/>
      <c r="AV4037" s="104"/>
    </row>
    <row r="4038" spans="3:48" x14ac:dyDescent="0.35">
      <c r="C4038" s="176"/>
      <c r="D4038" s="176"/>
      <c r="E4038" s="176"/>
      <c r="F4038" s="176"/>
      <c r="G4038" s="175"/>
      <c r="H4038" s="175"/>
      <c r="I4038" s="175"/>
      <c r="J4038" s="175"/>
      <c r="L4038" s="175"/>
      <c r="T4038" s="176"/>
      <c r="U4038" s="176"/>
      <c r="V4038" s="176"/>
      <c r="W4038" s="176"/>
      <c r="X4038" s="175"/>
      <c r="Y4038" s="175"/>
      <c r="Z4038" s="175"/>
      <c r="AA4038" s="175"/>
      <c r="AC4038" s="175"/>
      <c r="AL4038" s="106"/>
      <c r="AM4038" s="104"/>
      <c r="AN4038" s="104"/>
      <c r="AO4038" s="104"/>
      <c r="AP4038" s="104"/>
      <c r="AQ4038" s="104"/>
      <c r="AR4038" s="104"/>
      <c r="AS4038" s="104"/>
      <c r="AT4038" s="104"/>
      <c r="AU4038" s="104"/>
      <c r="AV4038" s="104"/>
    </row>
    <row r="4039" spans="3:48" x14ac:dyDescent="0.35">
      <c r="C4039" s="176"/>
      <c r="D4039" s="176"/>
      <c r="E4039" s="176"/>
      <c r="F4039" s="176"/>
      <c r="G4039" s="175"/>
      <c r="H4039" s="175"/>
      <c r="I4039" s="175"/>
      <c r="J4039" s="175"/>
      <c r="L4039" s="175"/>
      <c r="T4039" s="176"/>
      <c r="U4039" s="176"/>
      <c r="V4039" s="176"/>
      <c r="W4039" s="176"/>
      <c r="X4039" s="175"/>
      <c r="Y4039" s="175"/>
      <c r="Z4039" s="175"/>
      <c r="AA4039" s="175"/>
      <c r="AC4039" s="175"/>
      <c r="AL4039" s="106"/>
      <c r="AM4039" s="104"/>
      <c r="AN4039" s="104"/>
      <c r="AO4039" s="104"/>
      <c r="AP4039" s="104"/>
      <c r="AQ4039" s="104"/>
      <c r="AR4039" s="104"/>
      <c r="AS4039" s="104"/>
      <c r="AT4039" s="104"/>
      <c r="AU4039" s="104"/>
      <c r="AV4039" s="104"/>
    </row>
    <row r="4040" spans="3:48" x14ac:dyDescent="0.35">
      <c r="C4040" s="176"/>
      <c r="D4040" s="176"/>
      <c r="E4040" s="176"/>
      <c r="F4040" s="176"/>
      <c r="G4040" s="175"/>
      <c r="H4040" s="175"/>
      <c r="I4040" s="175"/>
      <c r="J4040" s="175"/>
      <c r="L4040" s="175"/>
      <c r="T4040" s="176"/>
      <c r="U4040" s="176"/>
      <c r="V4040" s="176"/>
      <c r="W4040" s="176"/>
      <c r="X4040" s="175"/>
      <c r="Y4040" s="175"/>
      <c r="Z4040" s="175"/>
      <c r="AA4040" s="175"/>
      <c r="AC4040" s="175"/>
      <c r="AL4040" s="106"/>
      <c r="AM4040" s="104"/>
      <c r="AN4040" s="104"/>
      <c r="AO4040" s="104"/>
      <c r="AP4040" s="104"/>
      <c r="AQ4040" s="104"/>
      <c r="AR4040" s="104"/>
      <c r="AS4040" s="104"/>
      <c r="AT4040" s="104"/>
      <c r="AU4040" s="104"/>
      <c r="AV4040" s="104"/>
    </row>
    <row r="4041" spans="3:48" x14ac:dyDescent="0.35">
      <c r="C4041" s="176"/>
      <c r="D4041" s="176"/>
      <c r="E4041" s="176"/>
      <c r="F4041" s="176"/>
      <c r="G4041" s="175"/>
      <c r="H4041" s="175"/>
      <c r="I4041" s="175"/>
      <c r="J4041" s="175"/>
      <c r="L4041" s="175"/>
      <c r="T4041" s="176"/>
      <c r="U4041" s="176"/>
      <c r="V4041" s="176"/>
      <c r="W4041" s="176"/>
      <c r="X4041" s="175"/>
      <c r="Y4041" s="175"/>
      <c r="Z4041" s="175"/>
      <c r="AA4041" s="175"/>
      <c r="AC4041" s="175"/>
      <c r="AL4041" s="106"/>
      <c r="AM4041" s="104"/>
      <c r="AN4041" s="104"/>
      <c r="AO4041" s="104"/>
      <c r="AP4041" s="104"/>
      <c r="AQ4041" s="104"/>
      <c r="AR4041" s="104"/>
      <c r="AS4041" s="104"/>
      <c r="AT4041" s="104"/>
      <c r="AU4041" s="104"/>
      <c r="AV4041" s="104"/>
    </row>
    <row r="4042" spans="3:48" x14ac:dyDescent="0.35">
      <c r="C4042" s="176"/>
      <c r="D4042" s="176"/>
      <c r="E4042" s="176"/>
      <c r="F4042" s="176"/>
      <c r="G4042" s="175"/>
      <c r="H4042" s="175"/>
      <c r="I4042" s="175"/>
      <c r="J4042" s="175"/>
      <c r="L4042" s="175"/>
      <c r="T4042" s="176"/>
      <c r="U4042" s="176"/>
      <c r="V4042" s="176"/>
      <c r="W4042" s="176"/>
      <c r="X4042" s="175"/>
      <c r="Y4042" s="175"/>
      <c r="Z4042" s="175"/>
      <c r="AA4042" s="175"/>
      <c r="AC4042" s="175"/>
      <c r="AL4042" s="106"/>
      <c r="AM4042" s="104"/>
      <c r="AN4042" s="104"/>
      <c r="AO4042" s="104"/>
      <c r="AP4042" s="104"/>
      <c r="AQ4042" s="104"/>
      <c r="AR4042" s="104"/>
      <c r="AS4042" s="104"/>
      <c r="AT4042" s="104"/>
      <c r="AU4042" s="104"/>
      <c r="AV4042" s="104"/>
    </row>
    <row r="4043" spans="3:48" x14ac:dyDescent="0.35">
      <c r="C4043" s="176"/>
      <c r="D4043" s="176"/>
      <c r="E4043" s="176"/>
      <c r="F4043" s="176"/>
      <c r="G4043" s="175"/>
      <c r="H4043" s="175"/>
      <c r="I4043" s="175"/>
      <c r="J4043" s="175"/>
      <c r="L4043" s="175"/>
      <c r="T4043" s="176"/>
      <c r="U4043" s="176"/>
      <c r="V4043" s="176"/>
      <c r="W4043" s="176"/>
      <c r="X4043" s="175"/>
      <c r="Y4043" s="175"/>
      <c r="Z4043" s="175"/>
      <c r="AA4043" s="175"/>
      <c r="AC4043" s="175"/>
      <c r="AL4043" s="106"/>
      <c r="AM4043" s="104"/>
      <c r="AN4043" s="104"/>
      <c r="AO4043" s="104"/>
      <c r="AP4043" s="104"/>
      <c r="AQ4043" s="104"/>
      <c r="AR4043" s="104"/>
      <c r="AS4043" s="104"/>
      <c r="AT4043" s="104"/>
      <c r="AU4043" s="104"/>
      <c r="AV4043" s="104"/>
    </row>
    <row r="4044" spans="3:48" x14ac:dyDescent="0.35">
      <c r="C4044" s="176"/>
      <c r="D4044" s="176"/>
      <c r="E4044" s="176"/>
      <c r="F4044" s="176"/>
      <c r="G4044" s="175"/>
      <c r="H4044" s="175"/>
      <c r="I4044" s="175"/>
      <c r="J4044" s="175"/>
      <c r="L4044" s="175"/>
      <c r="T4044" s="176"/>
      <c r="U4044" s="176"/>
      <c r="V4044" s="176"/>
      <c r="W4044" s="176"/>
      <c r="X4044" s="175"/>
      <c r="Y4044" s="175"/>
      <c r="Z4044" s="175"/>
      <c r="AA4044" s="175"/>
      <c r="AC4044" s="175"/>
      <c r="AL4044" s="106"/>
      <c r="AM4044" s="104"/>
      <c r="AN4044" s="104"/>
      <c r="AO4044" s="104"/>
      <c r="AP4044" s="104"/>
      <c r="AQ4044" s="104"/>
      <c r="AR4044" s="104"/>
      <c r="AS4044" s="104"/>
      <c r="AT4044" s="104"/>
      <c r="AU4044" s="104"/>
      <c r="AV4044" s="104"/>
    </row>
    <row r="4045" spans="3:48" x14ac:dyDescent="0.35">
      <c r="C4045" s="176"/>
      <c r="D4045" s="176"/>
      <c r="E4045" s="176"/>
      <c r="F4045" s="176"/>
      <c r="G4045" s="175"/>
      <c r="H4045" s="175"/>
      <c r="I4045" s="175"/>
      <c r="J4045" s="175"/>
      <c r="L4045" s="175"/>
      <c r="T4045" s="176"/>
      <c r="U4045" s="176"/>
      <c r="V4045" s="176"/>
      <c r="W4045" s="176"/>
      <c r="X4045" s="175"/>
      <c r="Y4045" s="175"/>
      <c r="Z4045" s="175"/>
      <c r="AA4045" s="175"/>
      <c r="AC4045" s="175"/>
      <c r="AL4045" s="106"/>
      <c r="AM4045" s="104"/>
      <c r="AN4045" s="104"/>
      <c r="AO4045" s="104"/>
      <c r="AP4045" s="104"/>
      <c r="AQ4045" s="104"/>
      <c r="AR4045" s="104"/>
      <c r="AS4045" s="104"/>
      <c r="AT4045" s="104"/>
      <c r="AU4045" s="104"/>
      <c r="AV4045" s="104"/>
    </row>
    <row r="4046" spans="3:48" x14ac:dyDescent="0.35">
      <c r="C4046" s="176"/>
      <c r="D4046" s="176"/>
      <c r="E4046" s="176"/>
      <c r="F4046" s="176"/>
      <c r="G4046" s="175"/>
      <c r="H4046" s="175"/>
      <c r="I4046" s="175"/>
      <c r="J4046" s="175"/>
      <c r="L4046" s="175"/>
      <c r="T4046" s="176"/>
      <c r="U4046" s="176"/>
      <c r="V4046" s="176"/>
      <c r="W4046" s="176"/>
      <c r="X4046" s="175"/>
      <c r="Y4046" s="175"/>
      <c r="Z4046" s="175"/>
      <c r="AA4046" s="175"/>
      <c r="AC4046" s="175"/>
      <c r="AL4046" s="106"/>
      <c r="AM4046" s="104"/>
      <c r="AN4046" s="104"/>
      <c r="AO4046" s="104"/>
      <c r="AP4046" s="104"/>
      <c r="AQ4046" s="104"/>
      <c r="AR4046" s="104"/>
      <c r="AS4046" s="104"/>
      <c r="AT4046" s="104"/>
      <c r="AU4046" s="104"/>
      <c r="AV4046" s="104"/>
    </row>
    <row r="4047" spans="3:48" x14ac:dyDescent="0.35">
      <c r="C4047" s="176"/>
      <c r="D4047" s="176"/>
      <c r="E4047" s="176"/>
      <c r="F4047" s="176"/>
      <c r="G4047" s="175"/>
      <c r="H4047" s="175"/>
      <c r="I4047" s="175"/>
      <c r="J4047" s="175"/>
      <c r="L4047" s="175"/>
      <c r="T4047" s="176"/>
      <c r="U4047" s="176"/>
      <c r="V4047" s="176"/>
      <c r="W4047" s="176"/>
      <c r="X4047" s="175"/>
      <c r="Y4047" s="175"/>
      <c r="Z4047" s="175"/>
      <c r="AA4047" s="175"/>
      <c r="AC4047" s="175"/>
      <c r="AL4047" s="106"/>
      <c r="AM4047" s="104"/>
      <c r="AN4047" s="104"/>
      <c r="AO4047" s="104"/>
      <c r="AP4047" s="104"/>
      <c r="AQ4047" s="104"/>
      <c r="AR4047" s="104"/>
      <c r="AS4047" s="104"/>
      <c r="AT4047" s="104"/>
      <c r="AU4047" s="104"/>
      <c r="AV4047" s="104"/>
    </row>
    <row r="4048" spans="3:48" x14ac:dyDescent="0.35">
      <c r="C4048" s="176"/>
      <c r="D4048" s="176"/>
      <c r="E4048" s="176"/>
      <c r="F4048" s="176"/>
      <c r="G4048" s="175"/>
      <c r="H4048" s="175"/>
      <c r="I4048" s="175"/>
      <c r="J4048" s="175"/>
      <c r="L4048" s="175"/>
      <c r="T4048" s="176"/>
      <c r="U4048" s="176"/>
      <c r="V4048" s="176"/>
      <c r="W4048" s="176"/>
      <c r="X4048" s="175"/>
      <c r="Y4048" s="175"/>
      <c r="Z4048" s="175"/>
      <c r="AA4048" s="175"/>
      <c r="AC4048" s="175"/>
      <c r="AL4048" s="106"/>
      <c r="AM4048" s="104"/>
      <c r="AN4048" s="104"/>
      <c r="AO4048" s="104"/>
      <c r="AP4048" s="104"/>
      <c r="AQ4048" s="104"/>
      <c r="AR4048" s="104"/>
      <c r="AS4048" s="104"/>
      <c r="AT4048" s="104"/>
      <c r="AU4048" s="104"/>
      <c r="AV4048" s="104"/>
    </row>
    <row r="4049" spans="3:48" x14ac:dyDescent="0.35">
      <c r="C4049" s="176"/>
      <c r="D4049" s="176"/>
      <c r="E4049" s="176"/>
      <c r="F4049" s="176"/>
      <c r="G4049" s="175"/>
      <c r="H4049" s="175"/>
      <c r="I4049" s="175"/>
      <c r="J4049" s="175"/>
      <c r="L4049" s="175"/>
      <c r="T4049" s="176"/>
      <c r="U4049" s="176"/>
      <c r="V4049" s="176"/>
      <c r="W4049" s="176"/>
      <c r="X4049" s="175"/>
      <c r="Y4049" s="175"/>
      <c r="Z4049" s="175"/>
      <c r="AA4049" s="175"/>
      <c r="AC4049" s="175"/>
      <c r="AL4049" s="106"/>
      <c r="AM4049" s="104"/>
      <c r="AN4049" s="104"/>
      <c r="AO4049" s="104"/>
      <c r="AP4049" s="104"/>
      <c r="AQ4049" s="104"/>
      <c r="AR4049" s="104"/>
      <c r="AS4049" s="104"/>
      <c r="AT4049" s="104"/>
      <c r="AU4049" s="104"/>
      <c r="AV4049" s="104"/>
    </row>
    <row r="4050" spans="3:48" x14ac:dyDescent="0.35">
      <c r="C4050" s="176"/>
      <c r="D4050" s="176"/>
      <c r="E4050" s="176"/>
      <c r="F4050" s="176"/>
      <c r="G4050" s="175"/>
      <c r="H4050" s="175"/>
      <c r="I4050" s="175"/>
      <c r="J4050" s="175"/>
      <c r="L4050" s="175"/>
      <c r="T4050" s="176"/>
      <c r="U4050" s="176"/>
      <c r="V4050" s="176"/>
      <c r="W4050" s="176"/>
      <c r="X4050" s="175"/>
      <c r="Y4050" s="175"/>
      <c r="Z4050" s="175"/>
      <c r="AA4050" s="175"/>
      <c r="AC4050" s="175"/>
      <c r="AL4050" s="106"/>
      <c r="AM4050" s="104"/>
      <c r="AN4050" s="104"/>
      <c r="AO4050" s="104"/>
      <c r="AP4050" s="104"/>
      <c r="AQ4050" s="104"/>
      <c r="AR4050" s="104"/>
      <c r="AS4050" s="104"/>
      <c r="AT4050" s="104"/>
      <c r="AU4050" s="104"/>
      <c r="AV4050" s="104"/>
    </row>
    <row r="4051" spans="3:48" x14ac:dyDescent="0.35">
      <c r="C4051" s="176"/>
      <c r="D4051" s="176"/>
      <c r="E4051" s="176"/>
      <c r="F4051" s="176"/>
      <c r="G4051" s="175"/>
      <c r="H4051" s="175"/>
      <c r="I4051" s="175"/>
      <c r="J4051" s="175"/>
      <c r="L4051" s="175"/>
      <c r="T4051" s="176"/>
      <c r="U4051" s="176"/>
      <c r="V4051" s="176"/>
      <c r="W4051" s="176"/>
      <c r="X4051" s="175"/>
      <c r="Y4051" s="175"/>
      <c r="Z4051" s="175"/>
      <c r="AA4051" s="175"/>
      <c r="AC4051" s="175"/>
      <c r="AL4051" s="106"/>
      <c r="AM4051" s="104"/>
      <c r="AN4051" s="104"/>
      <c r="AO4051" s="104"/>
      <c r="AP4051" s="104"/>
      <c r="AQ4051" s="104"/>
      <c r="AR4051" s="104"/>
      <c r="AS4051" s="104"/>
      <c r="AT4051" s="104"/>
      <c r="AU4051" s="104"/>
      <c r="AV4051" s="104"/>
    </row>
    <row r="4052" spans="3:48" x14ac:dyDescent="0.35">
      <c r="C4052" s="176"/>
      <c r="D4052" s="176"/>
      <c r="E4052" s="176"/>
      <c r="F4052" s="176"/>
      <c r="G4052" s="175"/>
      <c r="H4052" s="175"/>
      <c r="I4052" s="175"/>
      <c r="J4052" s="175"/>
      <c r="L4052" s="175"/>
      <c r="T4052" s="176"/>
      <c r="U4052" s="176"/>
      <c r="V4052" s="176"/>
      <c r="W4052" s="176"/>
      <c r="X4052" s="175"/>
      <c r="Y4052" s="175"/>
      <c r="Z4052" s="175"/>
      <c r="AA4052" s="175"/>
      <c r="AC4052" s="175"/>
      <c r="AL4052" s="106"/>
      <c r="AM4052" s="104"/>
      <c r="AN4052" s="104"/>
      <c r="AO4052" s="104"/>
      <c r="AP4052" s="104"/>
      <c r="AQ4052" s="104"/>
      <c r="AR4052" s="104"/>
      <c r="AS4052" s="104"/>
      <c r="AT4052" s="104"/>
      <c r="AU4052" s="104"/>
      <c r="AV4052" s="104"/>
    </row>
    <row r="4053" spans="3:48" x14ac:dyDescent="0.35">
      <c r="C4053" s="176"/>
      <c r="D4053" s="176"/>
      <c r="E4053" s="176"/>
      <c r="F4053" s="176"/>
      <c r="G4053" s="175"/>
      <c r="H4053" s="175"/>
      <c r="I4053" s="175"/>
      <c r="J4053" s="175"/>
      <c r="L4053" s="175"/>
      <c r="T4053" s="176"/>
      <c r="U4053" s="176"/>
      <c r="V4053" s="176"/>
      <c r="W4053" s="176"/>
      <c r="X4053" s="175"/>
      <c r="Y4053" s="175"/>
      <c r="Z4053" s="175"/>
      <c r="AA4053" s="175"/>
      <c r="AC4053" s="175"/>
      <c r="AL4053" s="106"/>
      <c r="AM4053" s="104"/>
      <c r="AN4053" s="104"/>
      <c r="AO4053" s="104"/>
      <c r="AP4053" s="104"/>
      <c r="AQ4053" s="104"/>
      <c r="AR4053" s="104"/>
      <c r="AS4053" s="104"/>
      <c r="AT4053" s="104"/>
      <c r="AU4053" s="104"/>
      <c r="AV4053" s="104"/>
    </row>
    <row r="4054" spans="3:48" x14ac:dyDescent="0.35">
      <c r="C4054" s="176"/>
      <c r="D4054" s="176"/>
      <c r="E4054" s="176"/>
      <c r="F4054" s="176"/>
      <c r="G4054" s="175"/>
      <c r="H4054" s="175"/>
      <c r="I4054" s="175"/>
      <c r="J4054" s="175"/>
      <c r="L4054" s="175"/>
      <c r="T4054" s="176"/>
      <c r="U4054" s="176"/>
      <c r="V4054" s="176"/>
      <c r="W4054" s="176"/>
      <c r="X4054" s="175"/>
      <c r="Y4054" s="175"/>
      <c r="Z4054" s="175"/>
      <c r="AA4054" s="175"/>
      <c r="AC4054" s="175"/>
      <c r="AL4054" s="106"/>
      <c r="AM4054" s="104"/>
      <c r="AN4054" s="104"/>
      <c r="AO4054" s="104"/>
      <c r="AP4054" s="104"/>
      <c r="AQ4054" s="104"/>
      <c r="AR4054" s="104"/>
      <c r="AS4054" s="104"/>
      <c r="AT4054" s="104"/>
      <c r="AU4054" s="104"/>
      <c r="AV4054" s="104"/>
    </row>
    <row r="4055" spans="3:48" x14ac:dyDescent="0.35">
      <c r="C4055" s="176"/>
      <c r="D4055" s="176"/>
      <c r="E4055" s="176"/>
      <c r="F4055" s="176"/>
      <c r="G4055" s="175"/>
      <c r="H4055" s="175"/>
      <c r="I4055" s="175"/>
      <c r="J4055" s="175"/>
      <c r="L4055" s="175"/>
      <c r="T4055" s="176"/>
      <c r="U4055" s="176"/>
      <c r="V4055" s="176"/>
      <c r="W4055" s="176"/>
      <c r="X4055" s="175"/>
      <c r="Y4055" s="175"/>
      <c r="Z4055" s="175"/>
      <c r="AA4055" s="175"/>
      <c r="AC4055" s="175"/>
      <c r="AL4055" s="106"/>
      <c r="AM4055" s="104"/>
      <c r="AN4055" s="104"/>
      <c r="AO4055" s="104"/>
      <c r="AP4055" s="104"/>
      <c r="AQ4055" s="104"/>
      <c r="AR4055" s="104"/>
      <c r="AS4055" s="104"/>
      <c r="AT4055" s="104"/>
      <c r="AU4055" s="104"/>
      <c r="AV4055" s="104"/>
    </row>
    <row r="4056" spans="3:48" x14ac:dyDescent="0.35">
      <c r="C4056" s="176"/>
      <c r="D4056" s="176"/>
      <c r="E4056" s="176"/>
      <c r="F4056" s="176"/>
      <c r="G4056" s="175"/>
      <c r="H4056" s="175"/>
      <c r="I4056" s="175"/>
      <c r="J4056" s="175"/>
      <c r="L4056" s="175"/>
      <c r="T4056" s="176"/>
      <c r="U4056" s="176"/>
      <c r="V4056" s="176"/>
      <c r="W4056" s="176"/>
      <c r="X4056" s="175"/>
      <c r="Y4056" s="175"/>
      <c r="Z4056" s="175"/>
      <c r="AA4056" s="175"/>
      <c r="AC4056" s="175"/>
      <c r="AL4056" s="106"/>
      <c r="AM4056" s="104"/>
      <c r="AN4056" s="104"/>
      <c r="AO4056" s="104"/>
      <c r="AP4056" s="104"/>
      <c r="AQ4056" s="104"/>
      <c r="AR4056" s="104"/>
      <c r="AS4056" s="104"/>
      <c r="AT4056" s="104"/>
      <c r="AU4056" s="104"/>
      <c r="AV4056" s="104"/>
    </row>
    <row r="4057" spans="3:48" x14ac:dyDescent="0.35">
      <c r="C4057" s="176"/>
      <c r="D4057" s="176"/>
      <c r="E4057" s="176"/>
      <c r="F4057" s="176"/>
      <c r="G4057" s="175"/>
      <c r="H4057" s="175"/>
      <c r="I4057" s="175"/>
      <c r="J4057" s="175"/>
      <c r="L4057" s="175"/>
      <c r="T4057" s="176"/>
      <c r="U4057" s="176"/>
      <c r="V4057" s="176"/>
      <c r="W4057" s="176"/>
      <c r="X4057" s="175"/>
      <c r="Y4057" s="175"/>
      <c r="Z4057" s="175"/>
      <c r="AA4057" s="175"/>
      <c r="AC4057" s="175"/>
      <c r="AL4057" s="106"/>
      <c r="AM4057" s="104"/>
      <c r="AN4057" s="104"/>
      <c r="AO4057" s="104"/>
      <c r="AP4057" s="104"/>
      <c r="AQ4057" s="104"/>
      <c r="AR4057" s="104"/>
      <c r="AS4057" s="104"/>
      <c r="AT4057" s="104"/>
      <c r="AU4057" s="104"/>
      <c r="AV4057" s="104"/>
    </row>
    <row r="4058" spans="3:48" x14ac:dyDescent="0.35">
      <c r="C4058" s="176"/>
      <c r="D4058" s="176"/>
      <c r="E4058" s="176"/>
      <c r="F4058" s="176"/>
      <c r="G4058" s="175"/>
      <c r="H4058" s="175"/>
      <c r="I4058" s="175"/>
      <c r="J4058" s="175"/>
      <c r="L4058" s="175"/>
      <c r="T4058" s="176"/>
      <c r="U4058" s="176"/>
      <c r="V4058" s="176"/>
      <c r="W4058" s="176"/>
      <c r="X4058" s="175"/>
      <c r="Y4058" s="175"/>
      <c r="Z4058" s="175"/>
      <c r="AA4058" s="175"/>
      <c r="AC4058" s="175"/>
      <c r="AL4058" s="106"/>
      <c r="AM4058" s="104"/>
      <c r="AN4058" s="104"/>
      <c r="AO4058" s="104"/>
      <c r="AP4058" s="104"/>
      <c r="AQ4058" s="104"/>
      <c r="AR4058" s="104"/>
      <c r="AS4058" s="104"/>
      <c r="AT4058" s="104"/>
      <c r="AU4058" s="104"/>
      <c r="AV4058" s="104"/>
    </row>
    <row r="4059" spans="3:48" x14ac:dyDescent="0.35">
      <c r="C4059" s="176"/>
      <c r="D4059" s="176"/>
      <c r="E4059" s="176"/>
      <c r="F4059" s="176"/>
      <c r="G4059" s="175"/>
      <c r="H4059" s="175"/>
      <c r="I4059" s="175"/>
      <c r="J4059" s="175"/>
      <c r="L4059" s="175"/>
      <c r="T4059" s="176"/>
      <c r="U4059" s="176"/>
      <c r="V4059" s="176"/>
      <c r="W4059" s="176"/>
      <c r="X4059" s="175"/>
      <c r="Y4059" s="175"/>
      <c r="Z4059" s="175"/>
      <c r="AA4059" s="175"/>
      <c r="AC4059" s="175"/>
      <c r="AL4059" s="106"/>
      <c r="AM4059" s="104"/>
      <c r="AN4059" s="104"/>
      <c r="AO4059" s="104"/>
      <c r="AP4059" s="104"/>
      <c r="AQ4059" s="104"/>
      <c r="AR4059" s="104"/>
      <c r="AS4059" s="104"/>
      <c r="AT4059" s="104"/>
      <c r="AU4059" s="104"/>
      <c r="AV4059" s="104"/>
    </row>
    <row r="4060" spans="3:48" x14ac:dyDescent="0.35">
      <c r="C4060" s="176"/>
      <c r="D4060" s="176"/>
      <c r="E4060" s="176"/>
      <c r="F4060" s="176"/>
      <c r="G4060" s="175"/>
      <c r="H4060" s="175"/>
      <c r="I4060" s="175"/>
      <c r="J4060" s="175"/>
      <c r="L4060" s="175"/>
      <c r="T4060" s="176"/>
      <c r="U4060" s="176"/>
      <c r="V4060" s="176"/>
      <c r="W4060" s="176"/>
      <c r="X4060" s="175"/>
      <c r="Y4060" s="175"/>
      <c r="Z4060" s="175"/>
      <c r="AA4060" s="175"/>
      <c r="AC4060" s="175"/>
      <c r="AL4060" s="106"/>
      <c r="AM4060" s="104"/>
      <c r="AN4060" s="104"/>
      <c r="AO4060" s="104"/>
      <c r="AP4060" s="104"/>
      <c r="AQ4060" s="104"/>
      <c r="AR4060" s="104"/>
      <c r="AS4060" s="104"/>
      <c r="AT4060" s="104"/>
      <c r="AU4060" s="104"/>
      <c r="AV4060" s="104"/>
    </row>
    <row r="4061" spans="3:48" x14ac:dyDescent="0.35">
      <c r="C4061" s="176"/>
      <c r="D4061" s="176"/>
      <c r="E4061" s="176"/>
      <c r="F4061" s="176"/>
      <c r="G4061" s="175"/>
      <c r="H4061" s="175"/>
      <c r="I4061" s="175"/>
      <c r="J4061" s="175"/>
      <c r="L4061" s="175"/>
      <c r="T4061" s="176"/>
      <c r="U4061" s="176"/>
      <c r="V4061" s="176"/>
      <c r="W4061" s="176"/>
      <c r="X4061" s="175"/>
      <c r="Y4061" s="175"/>
      <c r="Z4061" s="175"/>
      <c r="AA4061" s="175"/>
      <c r="AC4061" s="175"/>
      <c r="AL4061" s="106"/>
      <c r="AM4061" s="104"/>
      <c r="AN4061" s="104"/>
      <c r="AO4061" s="104"/>
      <c r="AP4061" s="104"/>
      <c r="AQ4061" s="104"/>
      <c r="AR4061" s="104"/>
      <c r="AS4061" s="104"/>
      <c r="AT4061" s="104"/>
      <c r="AU4061" s="104"/>
      <c r="AV4061" s="104"/>
    </row>
    <row r="4062" spans="3:48" x14ac:dyDescent="0.35">
      <c r="C4062" s="176"/>
      <c r="D4062" s="176"/>
      <c r="E4062" s="176"/>
      <c r="F4062" s="176"/>
      <c r="G4062" s="175"/>
      <c r="H4062" s="175"/>
      <c r="I4062" s="175"/>
      <c r="J4062" s="175"/>
      <c r="L4062" s="175"/>
      <c r="T4062" s="176"/>
      <c r="U4062" s="176"/>
      <c r="V4062" s="176"/>
      <c r="W4062" s="176"/>
      <c r="X4062" s="175"/>
      <c r="Y4062" s="175"/>
      <c r="Z4062" s="175"/>
      <c r="AA4062" s="175"/>
      <c r="AC4062" s="175"/>
      <c r="AL4062" s="106"/>
      <c r="AM4062" s="104"/>
      <c r="AN4062" s="104"/>
      <c r="AO4062" s="104"/>
      <c r="AP4062" s="104"/>
      <c r="AQ4062" s="104"/>
      <c r="AR4062" s="104"/>
      <c r="AS4062" s="104"/>
      <c r="AT4062" s="104"/>
      <c r="AU4062" s="104"/>
      <c r="AV4062" s="104"/>
    </row>
    <row r="4063" spans="3:48" x14ac:dyDescent="0.35">
      <c r="C4063" s="176"/>
      <c r="D4063" s="176"/>
      <c r="E4063" s="176"/>
      <c r="F4063" s="176"/>
      <c r="G4063" s="175"/>
      <c r="H4063" s="175"/>
      <c r="I4063" s="175"/>
      <c r="J4063" s="175"/>
      <c r="L4063" s="175"/>
      <c r="T4063" s="176"/>
      <c r="U4063" s="176"/>
      <c r="V4063" s="176"/>
      <c r="W4063" s="176"/>
      <c r="X4063" s="175"/>
      <c r="Y4063" s="175"/>
      <c r="Z4063" s="175"/>
      <c r="AA4063" s="175"/>
      <c r="AC4063" s="175"/>
      <c r="AL4063" s="106"/>
      <c r="AM4063" s="104"/>
      <c r="AN4063" s="104"/>
      <c r="AO4063" s="104"/>
      <c r="AP4063" s="104"/>
      <c r="AQ4063" s="104"/>
      <c r="AR4063" s="104"/>
      <c r="AS4063" s="104"/>
      <c r="AT4063" s="104"/>
      <c r="AU4063" s="104"/>
      <c r="AV4063" s="104"/>
    </row>
    <row r="4064" spans="3:48" x14ac:dyDescent="0.35">
      <c r="C4064" s="176"/>
      <c r="D4064" s="176"/>
      <c r="E4064" s="176"/>
      <c r="F4064" s="176"/>
      <c r="G4064" s="175"/>
      <c r="H4064" s="175"/>
      <c r="I4064" s="175"/>
      <c r="J4064" s="175"/>
      <c r="L4064" s="175"/>
      <c r="T4064" s="176"/>
      <c r="U4064" s="176"/>
      <c r="V4064" s="176"/>
      <c r="W4064" s="176"/>
      <c r="X4064" s="175"/>
      <c r="Y4064" s="175"/>
      <c r="Z4064" s="175"/>
      <c r="AA4064" s="175"/>
      <c r="AC4064" s="175"/>
      <c r="AL4064" s="106"/>
      <c r="AM4064" s="104"/>
      <c r="AN4064" s="104"/>
      <c r="AO4064" s="104"/>
      <c r="AP4064" s="104"/>
      <c r="AQ4064" s="104"/>
      <c r="AR4064" s="104"/>
      <c r="AS4064" s="104"/>
      <c r="AT4064" s="104"/>
      <c r="AU4064" s="104"/>
      <c r="AV4064" s="104"/>
    </row>
    <row r="4065" spans="3:48" x14ac:dyDescent="0.35">
      <c r="C4065" s="176"/>
      <c r="D4065" s="176"/>
      <c r="E4065" s="176"/>
      <c r="F4065" s="176"/>
      <c r="G4065" s="175"/>
      <c r="H4065" s="175"/>
      <c r="I4065" s="175"/>
      <c r="J4065" s="175"/>
      <c r="L4065" s="175"/>
      <c r="T4065" s="176"/>
      <c r="U4065" s="176"/>
      <c r="V4065" s="176"/>
      <c r="W4065" s="176"/>
      <c r="X4065" s="175"/>
      <c r="Y4065" s="175"/>
      <c r="Z4065" s="175"/>
      <c r="AA4065" s="175"/>
      <c r="AC4065" s="175"/>
      <c r="AL4065" s="106"/>
      <c r="AM4065" s="104"/>
      <c r="AN4065" s="104"/>
      <c r="AO4065" s="104"/>
      <c r="AP4065" s="104"/>
      <c r="AQ4065" s="104"/>
      <c r="AR4065" s="104"/>
      <c r="AS4065" s="104"/>
      <c r="AT4065" s="104"/>
      <c r="AU4065" s="104"/>
      <c r="AV4065" s="104"/>
    </row>
    <row r="4066" spans="3:48" x14ac:dyDescent="0.35">
      <c r="C4066" s="176"/>
      <c r="D4066" s="176"/>
      <c r="E4066" s="176"/>
      <c r="F4066" s="176"/>
      <c r="G4066" s="175"/>
      <c r="H4066" s="175"/>
      <c r="I4066" s="175"/>
      <c r="J4066" s="175"/>
      <c r="L4066" s="175"/>
      <c r="T4066" s="176"/>
      <c r="U4066" s="176"/>
      <c r="V4066" s="176"/>
      <c r="W4066" s="176"/>
      <c r="X4066" s="175"/>
      <c r="Y4066" s="175"/>
      <c r="Z4066" s="175"/>
      <c r="AA4066" s="175"/>
      <c r="AC4066" s="175"/>
      <c r="AL4066" s="106"/>
      <c r="AM4066" s="104"/>
      <c r="AN4066" s="104"/>
      <c r="AO4066" s="104"/>
      <c r="AP4066" s="104"/>
      <c r="AQ4066" s="104"/>
      <c r="AR4066" s="104"/>
      <c r="AS4066" s="104"/>
      <c r="AT4066" s="104"/>
      <c r="AU4066" s="104"/>
      <c r="AV4066" s="104"/>
    </row>
    <row r="4067" spans="3:48" x14ac:dyDescent="0.35">
      <c r="C4067" s="176"/>
      <c r="D4067" s="176"/>
      <c r="E4067" s="176"/>
      <c r="F4067" s="176"/>
      <c r="G4067" s="175"/>
      <c r="H4067" s="175"/>
      <c r="I4067" s="175"/>
      <c r="J4067" s="175"/>
      <c r="L4067" s="175"/>
      <c r="T4067" s="176"/>
      <c r="U4067" s="176"/>
      <c r="V4067" s="176"/>
      <c r="W4067" s="176"/>
      <c r="X4067" s="175"/>
      <c r="Y4067" s="175"/>
      <c r="Z4067" s="175"/>
      <c r="AA4067" s="175"/>
      <c r="AC4067" s="175"/>
      <c r="AL4067" s="106"/>
      <c r="AM4067" s="104"/>
      <c r="AN4067" s="104"/>
      <c r="AO4067" s="104"/>
      <c r="AP4067" s="104"/>
      <c r="AQ4067" s="104"/>
      <c r="AR4067" s="104"/>
      <c r="AS4067" s="104"/>
      <c r="AT4067" s="104"/>
      <c r="AU4067" s="104"/>
      <c r="AV4067" s="104"/>
    </row>
    <row r="4068" spans="3:48" x14ac:dyDescent="0.35">
      <c r="C4068" s="176"/>
      <c r="D4068" s="176"/>
      <c r="E4068" s="176"/>
      <c r="F4068" s="176"/>
      <c r="G4068" s="175"/>
      <c r="H4068" s="175"/>
      <c r="I4068" s="175"/>
      <c r="J4068" s="175"/>
      <c r="L4068" s="175"/>
      <c r="T4068" s="176"/>
      <c r="U4068" s="176"/>
      <c r="V4068" s="176"/>
      <c r="W4068" s="176"/>
      <c r="X4068" s="175"/>
      <c r="Y4068" s="175"/>
      <c r="Z4068" s="175"/>
      <c r="AA4068" s="175"/>
      <c r="AC4068" s="175"/>
      <c r="AL4068" s="106"/>
      <c r="AM4068" s="104"/>
      <c r="AN4068" s="104"/>
      <c r="AO4068" s="104"/>
      <c r="AP4068" s="104"/>
      <c r="AQ4068" s="104"/>
      <c r="AR4068" s="104"/>
      <c r="AS4068" s="104"/>
      <c r="AT4068" s="104"/>
      <c r="AU4068" s="104"/>
      <c r="AV4068" s="104"/>
    </row>
    <row r="4069" spans="3:48" x14ac:dyDescent="0.35">
      <c r="C4069" s="176"/>
      <c r="D4069" s="176"/>
      <c r="E4069" s="176"/>
      <c r="F4069" s="176"/>
      <c r="G4069" s="175"/>
      <c r="H4069" s="175"/>
      <c r="I4069" s="175"/>
      <c r="J4069" s="175"/>
      <c r="L4069" s="175"/>
      <c r="T4069" s="176"/>
      <c r="U4069" s="176"/>
      <c r="V4069" s="176"/>
      <c r="W4069" s="176"/>
      <c r="X4069" s="175"/>
      <c r="Y4069" s="175"/>
      <c r="Z4069" s="175"/>
      <c r="AA4069" s="175"/>
      <c r="AC4069" s="175"/>
      <c r="AL4069" s="106"/>
      <c r="AM4069" s="104"/>
      <c r="AN4069" s="104"/>
      <c r="AO4069" s="104"/>
      <c r="AP4069" s="104"/>
      <c r="AQ4069" s="104"/>
      <c r="AR4069" s="104"/>
      <c r="AS4069" s="104"/>
      <c r="AT4069" s="104"/>
      <c r="AU4069" s="104"/>
      <c r="AV4069" s="104"/>
    </row>
    <row r="4070" spans="3:48" x14ac:dyDescent="0.35">
      <c r="C4070" s="176"/>
      <c r="D4070" s="176"/>
      <c r="E4070" s="176"/>
      <c r="F4070" s="176"/>
      <c r="G4070" s="175"/>
      <c r="H4070" s="175"/>
      <c r="I4070" s="175"/>
      <c r="J4070" s="175"/>
      <c r="L4070" s="175"/>
      <c r="T4070" s="176"/>
      <c r="U4070" s="176"/>
      <c r="V4070" s="176"/>
      <c r="W4070" s="176"/>
      <c r="X4070" s="175"/>
      <c r="Y4070" s="175"/>
      <c r="Z4070" s="175"/>
      <c r="AA4070" s="175"/>
      <c r="AC4070" s="175"/>
      <c r="AL4070" s="106"/>
      <c r="AM4070" s="104"/>
      <c r="AN4070" s="104"/>
      <c r="AO4070" s="104"/>
      <c r="AP4070" s="104"/>
      <c r="AQ4070" s="104"/>
      <c r="AR4070" s="104"/>
      <c r="AS4070" s="104"/>
      <c r="AT4070" s="104"/>
      <c r="AU4070" s="104"/>
      <c r="AV4070" s="104"/>
    </row>
    <row r="4071" spans="3:48" x14ac:dyDescent="0.35">
      <c r="C4071" s="176"/>
      <c r="D4071" s="176"/>
      <c r="E4071" s="176"/>
      <c r="F4071" s="176"/>
      <c r="G4071" s="175"/>
      <c r="H4071" s="175"/>
      <c r="I4071" s="175"/>
      <c r="J4071" s="175"/>
      <c r="L4071" s="175"/>
      <c r="T4071" s="176"/>
      <c r="U4071" s="176"/>
      <c r="V4071" s="176"/>
      <c r="W4071" s="176"/>
      <c r="X4071" s="175"/>
      <c r="Y4071" s="175"/>
      <c r="Z4071" s="175"/>
      <c r="AA4071" s="175"/>
      <c r="AC4071" s="175"/>
      <c r="AL4071" s="106"/>
      <c r="AM4071" s="104"/>
      <c r="AN4071" s="104"/>
      <c r="AO4071" s="104"/>
      <c r="AP4071" s="104"/>
      <c r="AQ4071" s="104"/>
      <c r="AR4071" s="104"/>
      <c r="AS4071" s="104"/>
      <c r="AT4071" s="104"/>
      <c r="AU4071" s="104"/>
      <c r="AV4071" s="104"/>
    </row>
    <row r="4072" spans="3:48" x14ac:dyDescent="0.35">
      <c r="C4072" s="176"/>
      <c r="D4072" s="176"/>
      <c r="E4072" s="176"/>
      <c r="F4072" s="176"/>
      <c r="G4072" s="175"/>
      <c r="H4072" s="175"/>
      <c r="I4072" s="175"/>
      <c r="J4072" s="175"/>
      <c r="L4072" s="175"/>
      <c r="T4072" s="176"/>
      <c r="U4072" s="176"/>
      <c r="V4072" s="176"/>
      <c r="W4072" s="176"/>
      <c r="X4072" s="175"/>
      <c r="Y4072" s="175"/>
      <c r="Z4072" s="175"/>
      <c r="AA4072" s="175"/>
      <c r="AC4072" s="175"/>
      <c r="AL4072" s="106"/>
      <c r="AM4072" s="104"/>
      <c r="AN4072" s="104"/>
      <c r="AO4072" s="104"/>
      <c r="AP4072" s="104"/>
      <c r="AQ4072" s="104"/>
      <c r="AR4072" s="104"/>
      <c r="AS4072" s="104"/>
      <c r="AT4072" s="104"/>
      <c r="AU4072" s="104"/>
      <c r="AV4072" s="104"/>
    </row>
    <row r="4073" spans="3:48" x14ac:dyDescent="0.35">
      <c r="C4073" s="176"/>
      <c r="D4073" s="176"/>
      <c r="E4073" s="176"/>
      <c r="F4073" s="176"/>
      <c r="G4073" s="175"/>
      <c r="H4073" s="175"/>
      <c r="I4073" s="175"/>
      <c r="J4073" s="175"/>
      <c r="L4073" s="175"/>
      <c r="T4073" s="176"/>
      <c r="U4073" s="176"/>
      <c r="V4073" s="176"/>
      <c r="W4073" s="176"/>
      <c r="X4073" s="175"/>
      <c r="Y4073" s="175"/>
      <c r="Z4073" s="175"/>
      <c r="AA4073" s="175"/>
      <c r="AC4073" s="175"/>
      <c r="AL4073" s="106"/>
      <c r="AM4073" s="104"/>
      <c r="AN4073" s="104"/>
      <c r="AO4073" s="104"/>
      <c r="AP4073" s="104"/>
      <c r="AQ4073" s="104"/>
      <c r="AR4073" s="104"/>
      <c r="AS4073" s="104"/>
      <c r="AT4073" s="104"/>
      <c r="AU4073" s="104"/>
      <c r="AV4073" s="104"/>
    </row>
    <row r="4074" spans="3:48" x14ac:dyDescent="0.35">
      <c r="C4074" s="176"/>
      <c r="D4074" s="176"/>
      <c r="E4074" s="176"/>
      <c r="F4074" s="176"/>
      <c r="G4074" s="175"/>
      <c r="H4074" s="175"/>
      <c r="I4074" s="175"/>
      <c r="J4074" s="175"/>
      <c r="L4074" s="175"/>
      <c r="T4074" s="176"/>
      <c r="U4074" s="176"/>
      <c r="V4074" s="176"/>
      <c r="W4074" s="176"/>
      <c r="X4074" s="175"/>
      <c r="Y4074" s="175"/>
      <c r="Z4074" s="175"/>
      <c r="AA4074" s="175"/>
      <c r="AC4074" s="175"/>
      <c r="AL4074" s="106"/>
      <c r="AM4074" s="104"/>
      <c r="AN4074" s="104"/>
      <c r="AO4074" s="104"/>
      <c r="AP4074" s="104"/>
      <c r="AQ4074" s="104"/>
      <c r="AR4074" s="104"/>
      <c r="AS4074" s="104"/>
      <c r="AT4074" s="104"/>
      <c r="AU4074" s="104"/>
      <c r="AV4074" s="104"/>
    </row>
    <row r="4075" spans="3:48" x14ac:dyDescent="0.35">
      <c r="C4075" s="176"/>
      <c r="D4075" s="176"/>
      <c r="E4075" s="176"/>
      <c r="F4075" s="176"/>
      <c r="G4075" s="175"/>
      <c r="H4075" s="175"/>
      <c r="I4075" s="175"/>
      <c r="J4075" s="175"/>
      <c r="L4075" s="175"/>
      <c r="T4075" s="176"/>
      <c r="U4075" s="176"/>
      <c r="V4075" s="176"/>
      <c r="W4075" s="176"/>
      <c r="X4075" s="175"/>
      <c r="Y4075" s="175"/>
      <c r="Z4075" s="175"/>
      <c r="AA4075" s="175"/>
      <c r="AC4075" s="175"/>
      <c r="AL4075" s="106"/>
      <c r="AM4075" s="104"/>
      <c r="AN4075" s="104"/>
      <c r="AO4075" s="104"/>
      <c r="AP4075" s="104"/>
      <c r="AQ4075" s="104"/>
      <c r="AR4075" s="104"/>
      <c r="AS4075" s="104"/>
      <c r="AT4075" s="104"/>
      <c r="AU4075" s="104"/>
      <c r="AV4075" s="104"/>
    </row>
    <row r="4076" spans="3:48" x14ac:dyDescent="0.35">
      <c r="C4076" s="176"/>
      <c r="D4076" s="176"/>
      <c r="E4076" s="176"/>
      <c r="F4076" s="176"/>
      <c r="G4076" s="175"/>
      <c r="H4076" s="175"/>
      <c r="I4076" s="175"/>
      <c r="J4076" s="175"/>
      <c r="L4076" s="175"/>
      <c r="T4076" s="176"/>
      <c r="U4076" s="176"/>
      <c r="V4076" s="176"/>
      <c r="W4076" s="176"/>
      <c r="X4076" s="175"/>
      <c r="Y4076" s="175"/>
      <c r="Z4076" s="175"/>
      <c r="AA4076" s="175"/>
      <c r="AC4076" s="175"/>
      <c r="AL4076" s="106"/>
      <c r="AM4076" s="104"/>
      <c r="AN4076" s="104"/>
      <c r="AO4076" s="104"/>
      <c r="AP4076" s="104"/>
      <c r="AQ4076" s="104"/>
      <c r="AR4076" s="104"/>
      <c r="AS4076" s="104"/>
      <c r="AT4076" s="104"/>
      <c r="AU4076" s="104"/>
      <c r="AV4076" s="104"/>
    </row>
    <row r="4077" spans="3:48" x14ac:dyDescent="0.35">
      <c r="C4077" s="176"/>
      <c r="D4077" s="176"/>
      <c r="E4077" s="176"/>
      <c r="F4077" s="176"/>
      <c r="G4077" s="175"/>
      <c r="H4077" s="175"/>
      <c r="I4077" s="175"/>
      <c r="J4077" s="175"/>
      <c r="L4077" s="175"/>
      <c r="T4077" s="176"/>
      <c r="U4077" s="176"/>
      <c r="V4077" s="176"/>
      <c r="W4077" s="176"/>
      <c r="X4077" s="175"/>
      <c r="Y4077" s="175"/>
      <c r="Z4077" s="175"/>
      <c r="AA4077" s="175"/>
      <c r="AC4077" s="175"/>
      <c r="AL4077" s="106"/>
      <c r="AM4077" s="104"/>
      <c r="AN4077" s="104"/>
      <c r="AO4077" s="104"/>
      <c r="AP4077" s="104"/>
      <c r="AQ4077" s="104"/>
      <c r="AR4077" s="104"/>
      <c r="AS4077" s="104"/>
      <c r="AT4077" s="104"/>
      <c r="AU4077" s="104"/>
      <c r="AV4077" s="104"/>
    </row>
    <row r="4078" spans="3:48" x14ac:dyDescent="0.35">
      <c r="C4078" s="176"/>
      <c r="D4078" s="176"/>
      <c r="E4078" s="176"/>
      <c r="F4078" s="176"/>
      <c r="G4078" s="175"/>
      <c r="H4078" s="175"/>
      <c r="I4078" s="175"/>
      <c r="J4078" s="175"/>
      <c r="L4078" s="175"/>
      <c r="T4078" s="176"/>
      <c r="U4078" s="176"/>
      <c r="V4078" s="176"/>
      <c r="W4078" s="176"/>
      <c r="X4078" s="175"/>
      <c r="Y4078" s="175"/>
      <c r="Z4078" s="175"/>
      <c r="AA4078" s="175"/>
      <c r="AC4078" s="175"/>
      <c r="AL4078" s="106"/>
      <c r="AM4078" s="104"/>
      <c r="AN4078" s="104"/>
      <c r="AO4078" s="104"/>
      <c r="AP4078" s="104"/>
      <c r="AQ4078" s="104"/>
      <c r="AR4078" s="104"/>
      <c r="AS4078" s="104"/>
      <c r="AT4078" s="104"/>
      <c r="AU4078" s="104"/>
      <c r="AV4078" s="104"/>
    </row>
    <row r="4079" spans="3:48" x14ac:dyDescent="0.35">
      <c r="C4079" s="176"/>
      <c r="D4079" s="176"/>
      <c r="E4079" s="176"/>
      <c r="F4079" s="176"/>
      <c r="G4079" s="175"/>
      <c r="H4079" s="175"/>
      <c r="I4079" s="175"/>
      <c r="J4079" s="175"/>
      <c r="L4079" s="175"/>
      <c r="T4079" s="176"/>
      <c r="U4079" s="176"/>
      <c r="V4079" s="176"/>
      <c r="W4079" s="176"/>
      <c r="X4079" s="175"/>
      <c r="Y4079" s="175"/>
      <c r="Z4079" s="175"/>
      <c r="AA4079" s="175"/>
      <c r="AC4079" s="175"/>
      <c r="AL4079" s="106"/>
      <c r="AM4079" s="104"/>
      <c r="AN4079" s="104"/>
      <c r="AO4079" s="104"/>
      <c r="AP4079" s="104"/>
      <c r="AQ4079" s="104"/>
      <c r="AR4079" s="104"/>
      <c r="AS4079" s="104"/>
      <c r="AT4079" s="104"/>
      <c r="AU4079" s="104"/>
      <c r="AV4079" s="104"/>
    </row>
    <row r="4080" spans="3:48" x14ac:dyDescent="0.35">
      <c r="C4080" s="176"/>
      <c r="D4080" s="176"/>
      <c r="E4080" s="176"/>
      <c r="F4080" s="176"/>
      <c r="G4080" s="175"/>
      <c r="H4080" s="175"/>
      <c r="I4080" s="175"/>
      <c r="J4080" s="175"/>
      <c r="L4080" s="175"/>
      <c r="T4080" s="176"/>
      <c r="U4080" s="176"/>
      <c r="V4080" s="176"/>
      <c r="W4080" s="176"/>
      <c r="X4080" s="175"/>
      <c r="Y4080" s="175"/>
      <c r="Z4080" s="175"/>
      <c r="AA4080" s="175"/>
      <c r="AC4080" s="175"/>
      <c r="AL4080" s="106"/>
      <c r="AM4080" s="104"/>
      <c r="AN4080" s="104"/>
      <c r="AO4080" s="104"/>
      <c r="AP4080" s="104"/>
      <c r="AQ4080" s="104"/>
      <c r="AR4080" s="104"/>
      <c r="AS4080" s="104"/>
      <c r="AT4080" s="104"/>
      <c r="AU4080" s="104"/>
      <c r="AV4080" s="104"/>
    </row>
    <row r="4081" spans="3:48" x14ac:dyDescent="0.35">
      <c r="C4081" s="176"/>
      <c r="D4081" s="176"/>
      <c r="E4081" s="176"/>
      <c r="F4081" s="176"/>
      <c r="G4081" s="175"/>
      <c r="H4081" s="175"/>
      <c r="I4081" s="175"/>
      <c r="J4081" s="175"/>
      <c r="L4081" s="175"/>
      <c r="T4081" s="176"/>
      <c r="U4081" s="176"/>
      <c r="V4081" s="176"/>
      <c r="W4081" s="176"/>
      <c r="X4081" s="175"/>
      <c r="Y4081" s="175"/>
      <c r="Z4081" s="175"/>
      <c r="AA4081" s="175"/>
      <c r="AC4081" s="175"/>
      <c r="AL4081" s="106"/>
      <c r="AM4081" s="104"/>
      <c r="AN4081" s="104"/>
      <c r="AO4081" s="104"/>
      <c r="AP4081" s="104"/>
      <c r="AQ4081" s="104"/>
      <c r="AR4081" s="104"/>
      <c r="AS4081" s="104"/>
      <c r="AT4081" s="104"/>
      <c r="AU4081" s="104"/>
      <c r="AV4081" s="104"/>
    </row>
    <row r="4082" spans="3:48" x14ac:dyDescent="0.35">
      <c r="C4082" s="176"/>
      <c r="D4082" s="176"/>
      <c r="E4082" s="176"/>
      <c r="F4082" s="176"/>
      <c r="G4082" s="175"/>
      <c r="H4082" s="175"/>
      <c r="I4082" s="175"/>
      <c r="J4082" s="175"/>
      <c r="L4082" s="175"/>
      <c r="T4082" s="176"/>
      <c r="U4082" s="176"/>
      <c r="V4082" s="176"/>
      <c r="W4082" s="176"/>
      <c r="X4082" s="175"/>
      <c r="Y4082" s="175"/>
      <c r="Z4082" s="175"/>
      <c r="AA4082" s="175"/>
      <c r="AC4082" s="175"/>
      <c r="AL4082" s="106"/>
      <c r="AM4082" s="104"/>
      <c r="AN4082" s="104"/>
      <c r="AO4082" s="104"/>
      <c r="AP4082" s="104"/>
      <c r="AQ4082" s="104"/>
      <c r="AR4082" s="104"/>
      <c r="AS4082" s="104"/>
      <c r="AT4082" s="104"/>
      <c r="AU4082" s="104"/>
      <c r="AV4082" s="104"/>
    </row>
    <row r="4083" spans="3:48" x14ac:dyDescent="0.35">
      <c r="C4083" s="176"/>
      <c r="D4083" s="176"/>
      <c r="E4083" s="176"/>
      <c r="F4083" s="176"/>
      <c r="G4083" s="175"/>
      <c r="H4083" s="175"/>
      <c r="I4083" s="175"/>
      <c r="J4083" s="175"/>
      <c r="L4083" s="175"/>
      <c r="T4083" s="176"/>
      <c r="U4083" s="176"/>
      <c r="V4083" s="176"/>
      <c r="W4083" s="176"/>
      <c r="X4083" s="175"/>
      <c r="Y4083" s="175"/>
      <c r="Z4083" s="175"/>
      <c r="AA4083" s="175"/>
      <c r="AC4083" s="175"/>
      <c r="AL4083" s="106"/>
      <c r="AM4083" s="104"/>
      <c r="AN4083" s="104"/>
      <c r="AO4083" s="104"/>
      <c r="AP4083" s="104"/>
      <c r="AQ4083" s="104"/>
      <c r="AR4083" s="104"/>
      <c r="AS4083" s="104"/>
      <c r="AT4083" s="104"/>
      <c r="AU4083" s="104"/>
      <c r="AV4083" s="104"/>
    </row>
    <row r="4084" spans="3:48" x14ac:dyDescent="0.35">
      <c r="C4084" s="176"/>
      <c r="D4084" s="176"/>
      <c r="E4084" s="176"/>
      <c r="F4084" s="176"/>
      <c r="G4084" s="175"/>
      <c r="H4084" s="175"/>
      <c r="I4084" s="175"/>
      <c r="J4084" s="175"/>
      <c r="L4084" s="175"/>
      <c r="T4084" s="176"/>
      <c r="U4084" s="176"/>
      <c r="V4084" s="176"/>
      <c r="W4084" s="176"/>
      <c r="X4084" s="175"/>
      <c r="Y4084" s="175"/>
      <c r="Z4084" s="175"/>
      <c r="AA4084" s="175"/>
      <c r="AC4084" s="175"/>
      <c r="AL4084" s="106"/>
      <c r="AM4084" s="104"/>
      <c r="AN4084" s="104"/>
      <c r="AO4084" s="104"/>
      <c r="AP4084" s="104"/>
      <c r="AQ4084" s="104"/>
      <c r="AR4084" s="104"/>
      <c r="AS4084" s="104"/>
      <c r="AT4084" s="104"/>
      <c r="AU4084" s="104"/>
      <c r="AV4084" s="104"/>
    </row>
    <row r="4085" spans="3:48" x14ac:dyDescent="0.35">
      <c r="C4085" s="176"/>
      <c r="D4085" s="176"/>
      <c r="E4085" s="176"/>
      <c r="F4085" s="176"/>
      <c r="G4085" s="175"/>
      <c r="H4085" s="175"/>
      <c r="I4085" s="175"/>
      <c r="J4085" s="175"/>
      <c r="L4085" s="175"/>
      <c r="T4085" s="176"/>
      <c r="U4085" s="176"/>
      <c r="V4085" s="176"/>
      <c r="W4085" s="176"/>
      <c r="X4085" s="175"/>
      <c r="Y4085" s="175"/>
      <c r="Z4085" s="175"/>
      <c r="AA4085" s="175"/>
      <c r="AC4085" s="175"/>
      <c r="AL4085" s="106"/>
      <c r="AM4085" s="104"/>
      <c r="AN4085" s="104"/>
      <c r="AO4085" s="104"/>
      <c r="AP4085" s="104"/>
      <c r="AQ4085" s="104"/>
      <c r="AR4085" s="104"/>
      <c r="AS4085" s="104"/>
      <c r="AT4085" s="104"/>
      <c r="AU4085" s="104"/>
      <c r="AV4085" s="104"/>
    </row>
    <row r="4086" spans="3:48" x14ac:dyDescent="0.35">
      <c r="C4086" s="176"/>
      <c r="D4086" s="176"/>
      <c r="E4086" s="176"/>
      <c r="F4086" s="176"/>
      <c r="G4086" s="175"/>
      <c r="H4086" s="175"/>
      <c r="I4086" s="175"/>
      <c r="J4086" s="175"/>
      <c r="L4086" s="175"/>
      <c r="T4086" s="176"/>
      <c r="U4086" s="176"/>
      <c r="V4086" s="176"/>
      <c r="W4086" s="176"/>
      <c r="X4086" s="175"/>
      <c r="Y4086" s="175"/>
      <c r="Z4086" s="175"/>
      <c r="AA4086" s="175"/>
      <c r="AC4086" s="175"/>
      <c r="AL4086" s="106"/>
      <c r="AM4086" s="104"/>
      <c r="AN4086" s="104"/>
      <c r="AO4086" s="104"/>
      <c r="AP4086" s="104"/>
      <c r="AQ4086" s="104"/>
      <c r="AR4086" s="104"/>
      <c r="AS4086" s="104"/>
      <c r="AT4086" s="104"/>
      <c r="AU4086" s="104"/>
      <c r="AV4086" s="104"/>
    </row>
    <row r="4087" spans="3:48" x14ac:dyDescent="0.35">
      <c r="C4087" s="176"/>
      <c r="D4087" s="176"/>
      <c r="E4087" s="176"/>
      <c r="F4087" s="176"/>
      <c r="G4087" s="175"/>
      <c r="H4087" s="175"/>
      <c r="I4087" s="175"/>
      <c r="J4087" s="175"/>
      <c r="L4087" s="175"/>
      <c r="T4087" s="176"/>
      <c r="U4087" s="176"/>
      <c r="V4087" s="176"/>
      <c r="W4087" s="176"/>
      <c r="X4087" s="175"/>
      <c r="Y4087" s="175"/>
      <c r="Z4087" s="175"/>
      <c r="AA4087" s="175"/>
      <c r="AC4087" s="175"/>
      <c r="AL4087" s="106"/>
      <c r="AM4087" s="104"/>
      <c r="AN4087" s="104"/>
      <c r="AO4087" s="104"/>
      <c r="AP4087" s="104"/>
      <c r="AQ4087" s="104"/>
      <c r="AR4087" s="104"/>
      <c r="AS4087" s="104"/>
      <c r="AT4087" s="104"/>
      <c r="AU4087" s="104"/>
      <c r="AV4087" s="104"/>
    </row>
    <row r="4088" spans="3:48" x14ac:dyDescent="0.35">
      <c r="C4088" s="176"/>
      <c r="D4088" s="176"/>
      <c r="E4088" s="176"/>
      <c r="F4088" s="176"/>
      <c r="G4088" s="175"/>
      <c r="H4088" s="175"/>
      <c r="I4088" s="175"/>
      <c r="J4088" s="175"/>
      <c r="L4088" s="175"/>
      <c r="T4088" s="176"/>
      <c r="U4088" s="176"/>
      <c r="V4088" s="176"/>
      <c r="W4088" s="176"/>
      <c r="X4088" s="175"/>
      <c r="Y4088" s="175"/>
      <c r="Z4088" s="175"/>
      <c r="AA4088" s="175"/>
      <c r="AC4088" s="175"/>
      <c r="AL4088" s="106"/>
      <c r="AM4088" s="104"/>
      <c r="AN4088" s="104"/>
      <c r="AO4088" s="104"/>
      <c r="AP4088" s="104"/>
      <c r="AQ4088" s="104"/>
      <c r="AR4088" s="104"/>
      <c r="AS4088" s="104"/>
      <c r="AT4088" s="104"/>
      <c r="AU4088" s="104"/>
      <c r="AV4088" s="104"/>
    </row>
    <row r="4089" spans="3:48" x14ac:dyDescent="0.35">
      <c r="C4089" s="176"/>
      <c r="D4089" s="176"/>
      <c r="E4089" s="176"/>
      <c r="F4089" s="176"/>
      <c r="G4089" s="175"/>
      <c r="H4089" s="175"/>
      <c r="I4089" s="175"/>
      <c r="J4089" s="175"/>
      <c r="L4089" s="175"/>
      <c r="T4089" s="176"/>
      <c r="U4089" s="176"/>
      <c r="V4089" s="176"/>
      <c r="W4089" s="176"/>
      <c r="X4089" s="175"/>
      <c r="Y4089" s="175"/>
      <c r="Z4089" s="175"/>
      <c r="AA4089" s="175"/>
      <c r="AC4089" s="175"/>
      <c r="AL4089" s="106"/>
      <c r="AM4089" s="104"/>
      <c r="AN4089" s="104"/>
      <c r="AO4089" s="104"/>
      <c r="AP4089" s="104"/>
      <c r="AQ4089" s="104"/>
      <c r="AR4089" s="104"/>
      <c r="AS4089" s="104"/>
      <c r="AT4089" s="104"/>
      <c r="AU4089" s="104"/>
      <c r="AV4089" s="104"/>
    </row>
    <row r="4090" spans="3:48" x14ac:dyDescent="0.35">
      <c r="C4090" s="176"/>
      <c r="D4090" s="176"/>
      <c r="E4090" s="176"/>
      <c r="F4090" s="176"/>
      <c r="G4090" s="175"/>
      <c r="H4090" s="175"/>
      <c r="I4090" s="175"/>
      <c r="J4090" s="175"/>
      <c r="L4090" s="175"/>
      <c r="T4090" s="176"/>
      <c r="U4090" s="176"/>
      <c r="V4090" s="176"/>
      <c r="W4090" s="176"/>
      <c r="X4090" s="175"/>
      <c r="Y4090" s="175"/>
      <c r="Z4090" s="175"/>
      <c r="AA4090" s="175"/>
      <c r="AC4090" s="175"/>
      <c r="AL4090" s="106"/>
      <c r="AM4090" s="104"/>
      <c r="AN4090" s="104"/>
      <c r="AO4090" s="104"/>
      <c r="AP4090" s="104"/>
      <c r="AQ4090" s="104"/>
      <c r="AR4090" s="104"/>
      <c r="AS4090" s="104"/>
      <c r="AT4090" s="104"/>
      <c r="AU4090" s="104"/>
      <c r="AV4090" s="104"/>
    </row>
    <row r="4091" spans="3:48" x14ac:dyDescent="0.35">
      <c r="C4091" s="176"/>
      <c r="D4091" s="176"/>
      <c r="E4091" s="176"/>
      <c r="F4091" s="176"/>
      <c r="G4091" s="175"/>
      <c r="H4091" s="175"/>
      <c r="I4091" s="175"/>
      <c r="J4091" s="175"/>
      <c r="L4091" s="175"/>
      <c r="T4091" s="176"/>
      <c r="U4091" s="176"/>
      <c r="V4091" s="176"/>
      <c r="W4091" s="176"/>
      <c r="X4091" s="175"/>
      <c r="Y4091" s="175"/>
      <c r="Z4091" s="175"/>
      <c r="AA4091" s="175"/>
      <c r="AC4091" s="175"/>
      <c r="AL4091" s="106"/>
      <c r="AM4091" s="104"/>
      <c r="AN4091" s="104"/>
      <c r="AO4091" s="104"/>
      <c r="AP4091" s="104"/>
      <c r="AQ4091" s="104"/>
      <c r="AR4091" s="104"/>
      <c r="AS4091" s="104"/>
      <c r="AT4091" s="104"/>
      <c r="AU4091" s="104"/>
      <c r="AV4091" s="104"/>
    </row>
    <row r="4092" spans="3:48" x14ac:dyDescent="0.35">
      <c r="C4092" s="176"/>
      <c r="D4092" s="176"/>
      <c r="E4092" s="176"/>
      <c r="F4092" s="176"/>
      <c r="G4092" s="175"/>
      <c r="H4092" s="175"/>
      <c r="I4092" s="175"/>
      <c r="J4092" s="175"/>
      <c r="L4092" s="175"/>
      <c r="T4092" s="176"/>
      <c r="U4092" s="176"/>
      <c r="V4092" s="176"/>
      <c r="W4092" s="176"/>
      <c r="X4092" s="175"/>
      <c r="Y4092" s="175"/>
      <c r="Z4092" s="175"/>
      <c r="AA4092" s="175"/>
      <c r="AC4092" s="175"/>
      <c r="AL4092" s="106"/>
      <c r="AM4092" s="104"/>
      <c r="AN4092" s="104"/>
      <c r="AO4092" s="104"/>
      <c r="AP4092" s="104"/>
      <c r="AQ4092" s="104"/>
      <c r="AR4092" s="104"/>
      <c r="AS4092" s="104"/>
      <c r="AT4092" s="104"/>
      <c r="AU4092" s="104"/>
      <c r="AV4092" s="104"/>
    </row>
    <row r="4093" spans="3:48" x14ac:dyDescent="0.35">
      <c r="C4093" s="176"/>
      <c r="D4093" s="176"/>
      <c r="E4093" s="176"/>
      <c r="F4093" s="176"/>
      <c r="G4093" s="175"/>
      <c r="H4093" s="175"/>
      <c r="I4093" s="175"/>
      <c r="J4093" s="175"/>
      <c r="L4093" s="175"/>
      <c r="T4093" s="176"/>
      <c r="U4093" s="176"/>
      <c r="V4093" s="176"/>
      <c r="W4093" s="176"/>
      <c r="X4093" s="175"/>
      <c r="Y4093" s="175"/>
      <c r="Z4093" s="175"/>
      <c r="AA4093" s="175"/>
      <c r="AC4093" s="175"/>
      <c r="AL4093" s="106"/>
      <c r="AM4093" s="104"/>
      <c r="AN4093" s="104"/>
      <c r="AO4093" s="104"/>
      <c r="AP4093" s="104"/>
      <c r="AQ4093" s="104"/>
      <c r="AR4093" s="104"/>
      <c r="AS4093" s="104"/>
      <c r="AT4093" s="104"/>
      <c r="AU4093" s="104"/>
      <c r="AV4093" s="104"/>
    </row>
    <row r="4094" spans="3:48" x14ac:dyDescent="0.35">
      <c r="C4094" s="176"/>
      <c r="D4094" s="176"/>
      <c r="E4094" s="176"/>
      <c r="F4094" s="176"/>
      <c r="G4094" s="175"/>
      <c r="H4094" s="175"/>
      <c r="I4094" s="175"/>
      <c r="J4094" s="175"/>
      <c r="L4094" s="175"/>
      <c r="T4094" s="176"/>
      <c r="U4094" s="176"/>
      <c r="V4094" s="176"/>
      <c r="W4094" s="176"/>
      <c r="X4094" s="175"/>
      <c r="Y4094" s="175"/>
      <c r="Z4094" s="175"/>
      <c r="AA4094" s="175"/>
      <c r="AC4094" s="175"/>
      <c r="AL4094" s="106"/>
      <c r="AM4094" s="104"/>
      <c r="AN4094" s="104"/>
      <c r="AO4094" s="104"/>
      <c r="AP4094" s="104"/>
      <c r="AQ4094" s="104"/>
      <c r="AR4094" s="104"/>
      <c r="AS4094" s="104"/>
      <c r="AT4094" s="104"/>
      <c r="AU4094" s="104"/>
      <c r="AV4094" s="104"/>
    </row>
    <row r="4095" spans="3:48" x14ac:dyDescent="0.35">
      <c r="C4095" s="176"/>
      <c r="D4095" s="176"/>
      <c r="E4095" s="176"/>
      <c r="F4095" s="176"/>
      <c r="G4095" s="175"/>
      <c r="H4095" s="175"/>
      <c r="I4095" s="175"/>
      <c r="J4095" s="175"/>
      <c r="L4095" s="175"/>
      <c r="T4095" s="176"/>
      <c r="U4095" s="176"/>
      <c r="V4095" s="176"/>
      <c r="W4095" s="176"/>
      <c r="X4095" s="175"/>
      <c r="Y4095" s="175"/>
      <c r="Z4095" s="175"/>
      <c r="AA4095" s="175"/>
      <c r="AC4095" s="175"/>
      <c r="AL4095" s="106"/>
      <c r="AM4095" s="104"/>
      <c r="AN4095" s="104"/>
      <c r="AO4095" s="104"/>
      <c r="AP4095" s="104"/>
      <c r="AQ4095" s="104"/>
      <c r="AR4095" s="104"/>
      <c r="AS4095" s="104"/>
      <c r="AT4095" s="104"/>
      <c r="AU4095" s="104"/>
      <c r="AV4095" s="104"/>
    </row>
    <row r="4096" spans="3:48" x14ac:dyDescent="0.35">
      <c r="C4096" s="176"/>
      <c r="D4096" s="176"/>
      <c r="E4096" s="176"/>
      <c r="F4096" s="176"/>
      <c r="G4096" s="175"/>
      <c r="H4096" s="175"/>
      <c r="I4096" s="175"/>
      <c r="J4096" s="175"/>
      <c r="L4096" s="175"/>
      <c r="T4096" s="176"/>
      <c r="U4096" s="176"/>
      <c r="V4096" s="176"/>
      <c r="W4096" s="176"/>
      <c r="X4096" s="175"/>
      <c r="Y4096" s="175"/>
      <c r="Z4096" s="175"/>
      <c r="AA4096" s="175"/>
      <c r="AC4096" s="175"/>
      <c r="AL4096" s="106"/>
      <c r="AM4096" s="104"/>
      <c r="AN4096" s="104"/>
      <c r="AO4096" s="104"/>
      <c r="AP4096" s="104"/>
      <c r="AQ4096" s="104"/>
      <c r="AR4096" s="104"/>
      <c r="AS4096" s="104"/>
      <c r="AT4096" s="104"/>
      <c r="AU4096" s="104"/>
      <c r="AV4096" s="104"/>
    </row>
    <row r="4097" spans="3:48" x14ac:dyDescent="0.35">
      <c r="C4097" s="176"/>
      <c r="D4097" s="176"/>
      <c r="E4097" s="176"/>
      <c r="F4097" s="176"/>
      <c r="G4097" s="175"/>
      <c r="H4097" s="175"/>
      <c r="I4097" s="175"/>
      <c r="J4097" s="175"/>
      <c r="L4097" s="175"/>
      <c r="T4097" s="176"/>
      <c r="U4097" s="176"/>
      <c r="V4097" s="176"/>
      <c r="W4097" s="176"/>
      <c r="X4097" s="175"/>
      <c r="Y4097" s="175"/>
      <c r="Z4097" s="175"/>
      <c r="AA4097" s="175"/>
      <c r="AC4097" s="175"/>
      <c r="AL4097" s="106"/>
      <c r="AM4097" s="104"/>
      <c r="AN4097" s="104"/>
      <c r="AO4097" s="104"/>
      <c r="AP4097" s="104"/>
      <c r="AQ4097" s="104"/>
      <c r="AR4097" s="104"/>
      <c r="AS4097" s="104"/>
      <c r="AT4097" s="104"/>
      <c r="AU4097" s="104"/>
      <c r="AV4097" s="104"/>
    </row>
    <row r="4098" spans="3:48" x14ac:dyDescent="0.35">
      <c r="C4098" s="176"/>
      <c r="D4098" s="176"/>
      <c r="E4098" s="176"/>
      <c r="F4098" s="176"/>
      <c r="G4098" s="175"/>
      <c r="H4098" s="175"/>
      <c r="I4098" s="175"/>
      <c r="J4098" s="175"/>
      <c r="L4098" s="175"/>
      <c r="T4098" s="176"/>
      <c r="U4098" s="176"/>
      <c r="V4098" s="176"/>
      <c r="W4098" s="176"/>
      <c r="X4098" s="175"/>
      <c r="Y4098" s="175"/>
      <c r="Z4098" s="175"/>
      <c r="AA4098" s="175"/>
      <c r="AC4098" s="175"/>
      <c r="AL4098" s="106"/>
      <c r="AM4098" s="104"/>
      <c r="AN4098" s="104"/>
      <c r="AO4098" s="104"/>
      <c r="AP4098" s="104"/>
      <c r="AQ4098" s="104"/>
      <c r="AR4098" s="104"/>
      <c r="AS4098" s="104"/>
      <c r="AT4098" s="104"/>
      <c r="AU4098" s="104"/>
      <c r="AV4098" s="104"/>
    </row>
    <row r="4099" spans="3:48" x14ac:dyDescent="0.35">
      <c r="C4099" s="176"/>
      <c r="D4099" s="176"/>
      <c r="E4099" s="176"/>
      <c r="F4099" s="176"/>
      <c r="G4099" s="175"/>
      <c r="H4099" s="175"/>
      <c r="I4099" s="175"/>
      <c r="J4099" s="175"/>
      <c r="L4099" s="175"/>
      <c r="T4099" s="176"/>
      <c r="U4099" s="176"/>
      <c r="V4099" s="176"/>
      <c r="W4099" s="176"/>
      <c r="X4099" s="175"/>
      <c r="Y4099" s="175"/>
      <c r="Z4099" s="175"/>
      <c r="AA4099" s="175"/>
      <c r="AC4099" s="175"/>
      <c r="AL4099" s="106"/>
      <c r="AM4099" s="104"/>
      <c r="AN4099" s="104"/>
      <c r="AO4099" s="104"/>
      <c r="AP4099" s="104"/>
      <c r="AQ4099" s="104"/>
      <c r="AR4099" s="104"/>
      <c r="AS4099" s="104"/>
      <c r="AT4099" s="104"/>
      <c r="AU4099" s="104"/>
      <c r="AV4099" s="104"/>
    </row>
    <row r="4100" spans="3:48" x14ac:dyDescent="0.35">
      <c r="C4100" s="176"/>
      <c r="D4100" s="176"/>
      <c r="E4100" s="176"/>
      <c r="F4100" s="176"/>
      <c r="G4100" s="175"/>
      <c r="H4100" s="175"/>
      <c r="I4100" s="175"/>
      <c r="J4100" s="175"/>
      <c r="L4100" s="175"/>
      <c r="T4100" s="176"/>
      <c r="U4100" s="176"/>
      <c r="V4100" s="176"/>
      <c r="W4100" s="176"/>
      <c r="X4100" s="175"/>
      <c r="Y4100" s="175"/>
      <c r="Z4100" s="175"/>
      <c r="AA4100" s="175"/>
      <c r="AC4100" s="175"/>
      <c r="AL4100" s="106"/>
      <c r="AM4100" s="104"/>
      <c r="AN4100" s="104"/>
      <c r="AO4100" s="104"/>
      <c r="AP4100" s="104"/>
      <c r="AQ4100" s="104"/>
      <c r="AR4100" s="104"/>
      <c r="AS4100" s="104"/>
      <c r="AT4100" s="104"/>
      <c r="AU4100" s="104"/>
      <c r="AV4100" s="104"/>
    </row>
    <row r="4101" spans="3:48" x14ac:dyDescent="0.35">
      <c r="C4101" s="176"/>
      <c r="D4101" s="176"/>
      <c r="E4101" s="176"/>
      <c r="F4101" s="176"/>
      <c r="G4101" s="175"/>
      <c r="H4101" s="175"/>
      <c r="I4101" s="175"/>
      <c r="J4101" s="175"/>
      <c r="L4101" s="175"/>
      <c r="T4101" s="176"/>
      <c r="U4101" s="176"/>
      <c r="V4101" s="176"/>
      <c r="W4101" s="176"/>
      <c r="X4101" s="175"/>
      <c r="Y4101" s="175"/>
      <c r="Z4101" s="175"/>
      <c r="AA4101" s="175"/>
      <c r="AC4101" s="175"/>
      <c r="AL4101" s="106"/>
      <c r="AM4101" s="104"/>
      <c r="AN4101" s="104"/>
      <c r="AO4101" s="104"/>
      <c r="AP4101" s="104"/>
      <c r="AQ4101" s="104"/>
      <c r="AR4101" s="104"/>
      <c r="AS4101" s="104"/>
      <c r="AT4101" s="104"/>
      <c r="AU4101" s="104"/>
      <c r="AV4101" s="104"/>
    </row>
    <row r="4102" spans="3:48" x14ac:dyDescent="0.35">
      <c r="C4102" s="176"/>
      <c r="D4102" s="176"/>
      <c r="E4102" s="176"/>
      <c r="F4102" s="176"/>
      <c r="G4102" s="175"/>
      <c r="H4102" s="175"/>
      <c r="I4102" s="175"/>
      <c r="J4102" s="175"/>
      <c r="L4102" s="175"/>
      <c r="T4102" s="176"/>
      <c r="U4102" s="176"/>
      <c r="V4102" s="176"/>
      <c r="W4102" s="176"/>
      <c r="X4102" s="175"/>
      <c r="Y4102" s="175"/>
      <c r="Z4102" s="175"/>
      <c r="AA4102" s="175"/>
      <c r="AC4102" s="175"/>
      <c r="AL4102" s="106"/>
      <c r="AM4102" s="104"/>
      <c r="AN4102" s="104"/>
      <c r="AO4102" s="104"/>
      <c r="AP4102" s="104"/>
      <c r="AQ4102" s="104"/>
      <c r="AR4102" s="104"/>
      <c r="AS4102" s="104"/>
      <c r="AT4102" s="104"/>
      <c r="AU4102" s="104"/>
      <c r="AV4102" s="104"/>
    </row>
    <row r="4103" spans="3:48" x14ac:dyDescent="0.35">
      <c r="C4103" s="176"/>
      <c r="D4103" s="176"/>
      <c r="E4103" s="176"/>
      <c r="F4103" s="176"/>
      <c r="G4103" s="175"/>
      <c r="H4103" s="175"/>
      <c r="I4103" s="175"/>
      <c r="J4103" s="175"/>
      <c r="L4103" s="175"/>
      <c r="T4103" s="176"/>
      <c r="U4103" s="176"/>
      <c r="V4103" s="176"/>
      <c r="W4103" s="176"/>
      <c r="X4103" s="175"/>
      <c r="Y4103" s="175"/>
      <c r="Z4103" s="175"/>
      <c r="AA4103" s="175"/>
      <c r="AC4103" s="175"/>
      <c r="AL4103" s="106"/>
      <c r="AM4103" s="104"/>
      <c r="AN4103" s="104"/>
      <c r="AO4103" s="104"/>
      <c r="AP4103" s="104"/>
      <c r="AQ4103" s="104"/>
      <c r="AR4103" s="104"/>
      <c r="AS4103" s="104"/>
      <c r="AT4103" s="104"/>
      <c r="AU4103" s="104"/>
      <c r="AV4103" s="104"/>
    </row>
    <row r="4104" spans="3:48" x14ac:dyDescent="0.35">
      <c r="C4104" s="176"/>
      <c r="D4104" s="176"/>
      <c r="E4104" s="176"/>
      <c r="F4104" s="176"/>
      <c r="G4104" s="175"/>
      <c r="H4104" s="175"/>
      <c r="I4104" s="175"/>
      <c r="J4104" s="175"/>
      <c r="L4104" s="175"/>
      <c r="T4104" s="176"/>
      <c r="U4104" s="176"/>
      <c r="V4104" s="176"/>
      <c r="W4104" s="176"/>
      <c r="X4104" s="175"/>
      <c r="Y4104" s="175"/>
      <c r="Z4104" s="175"/>
      <c r="AA4104" s="175"/>
      <c r="AC4104" s="175"/>
      <c r="AL4104" s="106"/>
      <c r="AM4104" s="104"/>
      <c r="AN4104" s="104"/>
      <c r="AO4104" s="104"/>
      <c r="AP4104" s="104"/>
      <c r="AQ4104" s="104"/>
      <c r="AR4104" s="104"/>
      <c r="AS4104" s="104"/>
      <c r="AT4104" s="104"/>
      <c r="AU4104" s="104"/>
      <c r="AV4104" s="104"/>
    </row>
    <row r="4105" spans="3:48" x14ac:dyDescent="0.35">
      <c r="C4105" s="176"/>
      <c r="D4105" s="176"/>
      <c r="E4105" s="176"/>
      <c r="F4105" s="176"/>
      <c r="G4105" s="175"/>
      <c r="H4105" s="175"/>
      <c r="I4105" s="175"/>
      <c r="J4105" s="175"/>
      <c r="L4105" s="175"/>
      <c r="T4105" s="176"/>
      <c r="U4105" s="176"/>
      <c r="V4105" s="176"/>
      <c r="W4105" s="176"/>
      <c r="X4105" s="175"/>
      <c r="Y4105" s="175"/>
      <c r="Z4105" s="175"/>
      <c r="AA4105" s="175"/>
      <c r="AC4105" s="175"/>
      <c r="AL4105" s="106"/>
      <c r="AM4105" s="104"/>
      <c r="AN4105" s="104"/>
      <c r="AO4105" s="104"/>
      <c r="AP4105" s="104"/>
      <c r="AQ4105" s="104"/>
      <c r="AR4105" s="104"/>
      <c r="AS4105" s="104"/>
      <c r="AT4105" s="104"/>
      <c r="AU4105" s="104"/>
      <c r="AV4105" s="104"/>
    </row>
    <row r="4106" spans="3:48" x14ac:dyDescent="0.35">
      <c r="C4106" s="176"/>
      <c r="D4106" s="176"/>
      <c r="E4106" s="176"/>
      <c r="F4106" s="176"/>
      <c r="G4106" s="175"/>
      <c r="H4106" s="175"/>
      <c r="I4106" s="175"/>
      <c r="J4106" s="175"/>
      <c r="L4106" s="175"/>
      <c r="T4106" s="176"/>
      <c r="U4106" s="176"/>
      <c r="V4106" s="176"/>
      <c r="W4106" s="176"/>
      <c r="X4106" s="175"/>
      <c r="Y4106" s="175"/>
      <c r="Z4106" s="175"/>
      <c r="AA4106" s="175"/>
      <c r="AC4106" s="175"/>
      <c r="AL4106" s="106"/>
      <c r="AM4106" s="104"/>
      <c r="AN4106" s="104"/>
      <c r="AO4106" s="104"/>
      <c r="AP4106" s="104"/>
      <c r="AQ4106" s="104"/>
      <c r="AR4106" s="104"/>
      <c r="AS4106" s="104"/>
      <c r="AT4106" s="104"/>
      <c r="AU4106" s="104"/>
      <c r="AV4106" s="104"/>
    </row>
    <row r="4107" spans="3:48" x14ac:dyDescent="0.35">
      <c r="C4107" s="176"/>
      <c r="D4107" s="176"/>
      <c r="E4107" s="176"/>
      <c r="F4107" s="176"/>
      <c r="G4107" s="175"/>
      <c r="H4107" s="175"/>
      <c r="I4107" s="175"/>
      <c r="J4107" s="175"/>
      <c r="L4107" s="175"/>
      <c r="T4107" s="176"/>
      <c r="U4107" s="176"/>
      <c r="V4107" s="176"/>
      <c r="W4107" s="176"/>
      <c r="X4107" s="175"/>
      <c r="Y4107" s="175"/>
      <c r="Z4107" s="175"/>
      <c r="AA4107" s="175"/>
      <c r="AC4107" s="175"/>
      <c r="AL4107" s="106"/>
      <c r="AM4107" s="104"/>
      <c r="AN4107" s="104"/>
      <c r="AO4107" s="104"/>
      <c r="AP4107" s="104"/>
      <c r="AQ4107" s="104"/>
      <c r="AR4107" s="104"/>
      <c r="AS4107" s="104"/>
      <c r="AT4107" s="104"/>
      <c r="AU4107" s="104"/>
      <c r="AV4107" s="104"/>
    </row>
    <row r="4108" spans="3:48" x14ac:dyDescent="0.35">
      <c r="C4108" s="176"/>
      <c r="D4108" s="176"/>
      <c r="E4108" s="176"/>
      <c r="F4108" s="176"/>
      <c r="G4108" s="175"/>
      <c r="H4108" s="175"/>
      <c r="I4108" s="175"/>
      <c r="J4108" s="175"/>
      <c r="L4108" s="175"/>
      <c r="T4108" s="176"/>
      <c r="U4108" s="176"/>
      <c r="V4108" s="176"/>
      <c r="W4108" s="176"/>
      <c r="X4108" s="175"/>
      <c r="Y4108" s="175"/>
      <c r="Z4108" s="175"/>
      <c r="AA4108" s="175"/>
      <c r="AC4108" s="175"/>
      <c r="AL4108" s="106"/>
      <c r="AM4108" s="104"/>
      <c r="AN4108" s="104"/>
      <c r="AO4108" s="104"/>
      <c r="AP4108" s="104"/>
      <c r="AQ4108" s="104"/>
      <c r="AR4108" s="104"/>
      <c r="AS4108" s="104"/>
      <c r="AT4108" s="104"/>
      <c r="AU4108" s="104"/>
      <c r="AV4108" s="104"/>
    </row>
    <row r="4109" spans="3:48" x14ac:dyDescent="0.35">
      <c r="C4109" s="176"/>
      <c r="D4109" s="176"/>
      <c r="E4109" s="176"/>
      <c r="F4109" s="176"/>
      <c r="G4109" s="175"/>
      <c r="H4109" s="175"/>
      <c r="I4109" s="175"/>
      <c r="J4109" s="175"/>
      <c r="L4109" s="175"/>
      <c r="T4109" s="176"/>
      <c r="U4109" s="176"/>
      <c r="V4109" s="176"/>
      <c r="W4109" s="176"/>
      <c r="X4109" s="175"/>
      <c r="Y4109" s="175"/>
      <c r="Z4109" s="175"/>
      <c r="AA4109" s="175"/>
      <c r="AC4109" s="175"/>
      <c r="AL4109" s="106"/>
      <c r="AM4109" s="104"/>
      <c r="AN4109" s="104"/>
      <c r="AO4109" s="104"/>
      <c r="AP4109" s="104"/>
      <c r="AQ4109" s="104"/>
      <c r="AR4109" s="104"/>
      <c r="AS4109" s="104"/>
      <c r="AT4109" s="104"/>
      <c r="AU4109" s="104"/>
      <c r="AV4109" s="104"/>
    </row>
    <row r="4110" spans="3:48" x14ac:dyDescent="0.35">
      <c r="C4110" s="176"/>
      <c r="D4110" s="176"/>
      <c r="E4110" s="176"/>
      <c r="F4110" s="176"/>
      <c r="G4110" s="175"/>
      <c r="H4110" s="175"/>
      <c r="I4110" s="175"/>
      <c r="J4110" s="175"/>
      <c r="L4110" s="175"/>
      <c r="T4110" s="176"/>
      <c r="U4110" s="176"/>
      <c r="V4110" s="176"/>
      <c r="W4110" s="176"/>
      <c r="X4110" s="175"/>
      <c r="Y4110" s="175"/>
      <c r="Z4110" s="175"/>
      <c r="AA4110" s="175"/>
      <c r="AC4110" s="175"/>
      <c r="AL4110" s="106"/>
      <c r="AM4110" s="104"/>
      <c r="AN4110" s="104"/>
      <c r="AO4110" s="104"/>
      <c r="AP4110" s="104"/>
      <c r="AQ4110" s="104"/>
      <c r="AR4110" s="104"/>
      <c r="AS4110" s="104"/>
      <c r="AT4110" s="104"/>
      <c r="AU4110" s="104"/>
      <c r="AV4110" s="104"/>
    </row>
    <row r="4111" spans="3:48" x14ac:dyDescent="0.35">
      <c r="C4111" s="176"/>
      <c r="D4111" s="176"/>
      <c r="E4111" s="176"/>
      <c r="F4111" s="176"/>
      <c r="G4111" s="175"/>
      <c r="H4111" s="175"/>
      <c r="I4111" s="175"/>
      <c r="J4111" s="175"/>
      <c r="L4111" s="175"/>
      <c r="T4111" s="176"/>
      <c r="U4111" s="176"/>
      <c r="V4111" s="176"/>
      <c r="W4111" s="176"/>
      <c r="X4111" s="175"/>
      <c r="Y4111" s="175"/>
      <c r="Z4111" s="175"/>
      <c r="AA4111" s="175"/>
      <c r="AC4111" s="175"/>
      <c r="AL4111" s="106"/>
      <c r="AM4111" s="104"/>
      <c r="AN4111" s="104"/>
      <c r="AO4111" s="104"/>
      <c r="AP4111" s="104"/>
      <c r="AQ4111" s="104"/>
      <c r="AR4111" s="104"/>
      <c r="AS4111" s="104"/>
      <c r="AT4111" s="104"/>
      <c r="AU4111" s="104"/>
      <c r="AV4111" s="104"/>
    </row>
    <row r="4112" spans="3:48" x14ac:dyDescent="0.35">
      <c r="C4112" s="176"/>
      <c r="D4112" s="176"/>
      <c r="E4112" s="176"/>
      <c r="F4112" s="176"/>
      <c r="G4112" s="175"/>
      <c r="H4112" s="175"/>
      <c r="I4112" s="175"/>
      <c r="J4112" s="175"/>
      <c r="L4112" s="175"/>
      <c r="T4112" s="176"/>
      <c r="U4112" s="176"/>
      <c r="V4112" s="176"/>
      <c r="W4112" s="176"/>
      <c r="X4112" s="175"/>
      <c r="Y4112" s="175"/>
      <c r="Z4112" s="175"/>
      <c r="AA4112" s="175"/>
      <c r="AC4112" s="175"/>
      <c r="AL4112" s="106"/>
      <c r="AM4112" s="104"/>
      <c r="AN4112" s="104"/>
      <c r="AO4112" s="104"/>
      <c r="AP4112" s="104"/>
      <c r="AQ4112" s="104"/>
      <c r="AR4112" s="104"/>
      <c r="AS4112" s="104"/>
      <c r="AT4112" s="104"/>
      <c r="AU4112" s="104"/>
      <c r="AV4112" s="104"/>
    </row>
    <row r="4113" spans="3:48" x14ac:dyDescent="0.35">
      <c r="C4113" s="176"/>
      <c r="D4113" s="176"/>
      <c r="E4113" s="176"/>
      <c r="F4113" s="176"/>
      <c r="G4113" s="175"/>
      <c r="H4113" s="175"/>
      <c r="I4113" s="175"/>
      <c r="J4113" s="175"/>
      <c r="L4113" s="175"/>
      <c r="T4113" s="176"/>
      <c r="U4113" s="176"/>
      <c r="V4113" s="176"/>
      <c r="W4113" s="176"/>
      <c r="X4113" s="175"/>
      <c r="Y4113" s="175"/>
      <c r="Z4113" s="175"/>
      <c r="AA4113" s="175"/>
      <c r="AC4113" s="175"/>
      <c r="AL4113" s="106"/>
      <c r="AM4113" s="104"/>
      <c r="AN4113" s="104"/>
      <c r="AO4113" s="104"/>
      <c r="AP4113" s="104"/>
      <c r="AQ4113" s="104"/>
      <c r="AR4113" s="104"/>
      <c r="AS4113" s="104"/>
      <c r="AT4113" s="104"/>
      <c r="AU4113" s="104"/>
      <c r="AV4113" s="104"/>
    </row>
    <row r="4114" spans="3:48" x14ac:dyDescent="0.35">
      <c r="C4114" s="176"/>
      <c r="D4114" s="176"/>
      <c r="E4114" s="176"/>
      <c r="F4114" s="176"/>
      <c r="G4114" s="175"/>
      <c r="H4114" s="175"/>
      <c r="I4114" s="175"/>
      <c r="J4114" s="175"/>
      <c r="L4114" s="175"/>
      <c r="T4114" s="176"/>
      <c r="U4114" s="176"/>
      <c r="V4114" s="176"/>
      <c r="W4114" s="176"/>
      <c r="X4114" s="175"/>
      <c r="Y4114" s="175"/>
      <c r="Z4114" s="175"/>
      <c r="AA4114" s="175"/>
      <c r="AC4114" s="175"/>
      <c r="AL4114" s="106"/>
      <c r="AM4114" s="104"/>
      <c r="AN4114" s="104"/>
      <c r="AO4114" s="104"/>
      <c r="AP4114" s="104"/>
      <c r="AQ4114" s="104"/>
      <c r="AR4114" s="104"/>
      <c r="AS4114" s="104"/>
      <c r="AT4114" s="104"/>
      <c r="AU4114" s="104"/>
      <c r="AV4114" s="104"/>
    </row>
    <row r="4115" spans="3:48" x14ac:dyDescent="0.35">
      <c r="C4115" s="176"/>
      <c r="D4115" s="176"/>
      <c r="E4115" s="176"/>
      <c r="F4115" s="176"/>
      <c r="G4115" s="175"/>
      <c r="H4115" s="175"/>
      <c r="I4115" s="175"/>
      <c r="J4115" s="175"/>
      <c r="L4115" s="175"/>
      <c r="T4115" s="176"/>
      <c r="U4115" s="176"/>
      <c r="V4115" s="176"/>
      <c r="W4115" s="176"/>
      <c r="X4115" s="175"/>
      <c r="Y4115" s="175"/>
      <c r="Z4115" s="175"/>
      <c r="AA4115" s="175"/>
      <c r="AC4115" s="175"/>
      <c r="AL4115" s="106"/>
      <c r="AM4115" s="104"/>
      <c r="AN4115" s="104"/>
      <c r="AO4115" s="104"/>
      <c r="AP4115" s="104"/>
      <c r="AQ4115" s="104"/>
      <c r="AR4115" s="104"/>
      <c r="AS4115" s="104"/>
      <c r="AT4115" s="104"/>
      <c r="AU4115" s="104"/>
      <c r="AV4115" s="104"/>
    </row>
    <row r="4116" spans="3:48" x14ac:dyDescent="0.35">
      <c r="C4116" s="176"/>
      <c r="D4116" s="176"/>
      <c r="E4116" s="176"/>
      <c r="F4116" s="176"/>
      <c r="G4116" s="175"/>
      <c r="H4116" s="175"/>
      <c r="I4116" s="175"/>
      <c r="J4116" s="175"/>
      <c r="L4116" s="175"/>
      <c r="T4116" s="176"/>
      <c r="U4116" s="176"/>
      <c r="V4116" s="176"/>
      <c r="W4116" s="176"/>
      <c r="X4116" s="175"/>
      <c r="Y4116" s="175"/>
      <c r="Z4116" s="175"/>
      <c r="AA4116" s="175"/>
      <c r="AC4116" s="175"/>
      <c r="AL4116" s="106"/>
      <c r="AM4116" s="104"/>
      <c r="AN4116" s="104"/>
      <c r="AO4116" s="104"/>
      <c r="AP4116" s="104"/>
      <c r="AQ4116" s="104"/>
      <c r="AR4116" s="104"/>
      <c r="AS4116" s="104"/>
      <c r="AT4116" s="104"/>
      <c r="AU4116" s="104"/>
      <c r="AV4116" s="104"/>
    </row>
    <row r="4117" spans="3:48" x14ac:dyDescent="0.35">
      <c r="C4117" s="176"/>
      <c r="D4117" s="176"/>
      <c r="E4117" s="176"/>
      <c r="F4117" s="176"/>
      <c r="G4117" s="175"/>
      <c r="H4117" s="175"/>
      <c r="I4117" s="175"/>
      <c r="J4117" s="175"/>
      <c r="L4117" s="175"/>
      <c r="T4117" s="176"/>
      <c r="U4117" s="176"/>
      <c r="V4117" s="176"/>
      <c r="W4117" s="176"/>
      <c r="X4117" s="175"/>
      <c r="Y4117" s="175"/>
      <c r="Z4117" s="175"/>
      <c r="AA4117" s="175"/>
      <c r="AC4117" s="175"/>
      <c r="AL4117" s="106"/>
      <c r="AM4117" s="104"/>
      <c r="AN4117" s="104"/>
      <c r="AO4117" s="104"/>
      <c r="AP4117" s="104"/>
      <c r="AQ4117" s="104"/>
      <c r="AR4117" s="104"/>
      <c r="AS4117" s="104"/>
      <c r="AT4117" s="104"/>
      <c r="AU4117" s="104"/>
      <c r="AV4117" s="104"/>
    </row>
    <row r="4118" spans="3:48" x14ac:dyDescent="0.35">
      <c r="C4118" s="176"/>
      <c r="D4118" s="176"/>
      <c r="E4118" s="176"/>
      <c r="F4118" s="176"/>
      <c r="G4118" s="175"/>
      <c r="H4118" s="175"/>
      <c r="I4118" s="175"/>
      <c r="J4118" s="175"/>
      <c r="L4118" s="175"/>
      <c r="T4118" s="176"/>
      <c r="U4118" s="176"/>
      <c r="V4118" s="176"/>
      <c r="W4118" s="176"/>
      <c r="X4118" s="175"/>
      <c r="Y4118" s="175"/>
      <c r="Z4118" s="175"/>
      <c r="AA4118" s="175"/>
      <c r="AC4118" s="175"/>
      <c r="AL4118" s="106"/>
      <c r="AM4118" s="104"/>
      <c r="AN4118" s="104"/>
      <c r="AO4118" s="104"/>
      <c r="AP4118" s="104"/>
      <c r="AQ4118" s="104"/>
      <c r="AR4118" s="104"/>
      <c r="AS4118" s="104"/>
      <c r="AT4118" s="104"/>
      <c r="AU4118" s="104"/>
      <c r="AV4118" s="104"/>
    </row>
    <row r="4119" spans="3:48" x14ac:dyDescent="0.35">
      <c r="C4119" s="176"/>
      <c r="D4119" s="176"/>
      <c r="E4119" s="176"/>
      <c r="F4119" s="176"/>
      <c r="G4119" s="175"/>
      <c r="H4119" s="175"/>
      <c r="I4119" s="175"/>
      <c r="J4119" s="175"/>
      <c r="L4119" s="175"/>
      <c r="T4119" s="176"/>
      <c r="U4119" s="176"/>
      <c r="V4119" s="176"/>
      <c r="W4119" s="176"/>
      <c r="X4119" s="175"/>
      <c r="Y4119" s="175"/>
      <c r="Z4119" s="175"/>
      <c r="AA4119" s="175"/>
      <c r="AC4119" s="175"/>
      <c r="AL4119" s="106"/>
      <c r="AM4119" s="104"/>
      <c r="AN4119" s="104"/>
      <c r="AO4119" s="104"/>
      <c r="AP4119" s="104"/>
      <c r="AQ4119" s="104"/>
      <c r="AR4119" s="104"/>
      <c r="AS4119" s="104"/>
      <c r="AT4119" s="104"/>
      <c r="AU4119" s="104"/>
      <c r="AV4119" s="104"/>
    </row>
    <row r="4120" spans="3:48" x14ac:dyDescent="0.35">
      <c r="C4120" s="176"/>
      <c r="D4120" s="176"/>
      <c r="E4120" s="176"/>
      <c r="F4120" s="176"/>
      <c r="G4120" s="175"/>
      <c r="H4120" s="175"/>
      <c r="I4120" s="175"/>
      <c r="J4120" s="175"/>
      <c r="L4120" s="175"/>
      <c r="T4120" s="176"/>
      <c r="U4120" s="176"/>
      <c r="V4120" s="176"/>
      <c r="W4120" s="176"/>
      <c r="X4120" s="175"/>
      <c r="Y4120" s="175"/>
      <c r="Z4120" s="175"/>
      <c r="AA4120" s="175"/>
      <c r="AC4120" s="175"/>
      <c r="AL4120" s="106"/>
      <c r="AM4120" s="104"/>
      <c r="AN4120" s="104"/>
      <c r="AO4120" s="104"/>
      <c r="AP4120" s="104"/>
      <c r="AQ4120" s="104"/>
      <c r="AR4120" s="104"/>
      <c r="AS4120" s="104"/>
      <c r="AT4120" s="104"/>
      <c r="AU4120" s="104"/>
      <c r="AV4120" s="104"/>
    </row>
    <row r="4121" spans="3:48" x14ac:dyDescent="0.35">
      <c r="C4121" s="176"/>
      <c r="D4121" s="176"/>
      <c r="E4121" s="176"/>
      <c r="F4121" s="176"/>
      <c r="G4121" s="175"/>
      <c r="H4121" s="175"/>
      <c r="I4121" s="175"/>
      <c r="J4121" s="175"/>
      <c r="L4121" s="175"/>
      <c r="T4121" s="176"/>
      <c r="U4121" s="176"/>
      <c r="V4121" s="176"/>
      <c r="W4121" s="176"/>
      <c r="X4121" s="175"/>
      <c r="Y4121" s="175"/>
      <c r="Z4121" s="175"/>
      <c r="AA4121" s="175"/>
      <c r="AC4121" s="175"/>
      <c r="AL4121" s="106"/>
      <c r="AM4121" s="104"/>
      <c r="AN4121" s="104"/>
      <c r="AO4121" s="104"/>
      <c r="AP4121" s="104"/>
      <c r="AQ4121" s="104"/>
      <c r="AR4121" s="104"/>
      <c r="AS4121" s="104"/>
      <c r="AT4121" s="104"/>
      <c r="AU4121" s="104"/>
      <c r="AV4121" s="104"/>
    </row>
    <row r="4122" spans="3:48" x14ac:dyDescent="0.35">
      <c r="C4122" s="176"/>
      <c r="D4122" s="176"/>
      <c r="E4122" s="176"/>
      <c r="F4122" s="176"/>
      <c r="G4122" s="175"/>
      <c r="H4122" s="175"/>
      <c r="I4122" s="175"/>
      <c r="J4122" s="175"/>
      <c r="L4122" s="175"/>
      <c r="T4122" s="176"/>
      <c r="U4122" s="176"/>
      <c r="V4122" s="176"/>
      <c r="W4122" s="176"/>
      <c r="X4122" s="175"/>
      <c r="Y4122" s="175"/>
      <c r="Z4122" s="175"/>
      <c r="AA4122" s="175"/>
      <c r="AC4122" s="175"/>
      <c r="AL4122" s="106"/>
      <c r="AM4122" s="104"/>
      <c r="AN4122" s="104"/>
      <c r="AO4122" s="104"/>
      <c r="AP4122" s="104"/>
      <c r="AQ4122" s="104"/>
      <c r="AR4122" s="104"/>
      <c r="AS4122" s="104"/>
      <c r="AT4122" s="104"/>
      <c r="AU4122" s="104"/>
      <c r="AV4122" s="104"/>
    </row>
    <row r="4123" spans="3:48" x14ac:dyDescent="0.35">
      <c r="C4123" s="176"/>
      <c r="D4123" s="176"/>
      <c r="E4123" s="176"/>
      <c r="F4123" s="176"/>
      <c r="G4123" s="175"/>
      <c r="H4123" s="175"/>
      <c r="I4123" s="175"/>
      <c r="J4123" s="175"/>
      <c r="L4123" s="175"/>
      <c r="T4123" s="176"/>
      <c r="U4123" s="176"/>
      <c r="V4123" s="176"/>
      <c r="W4123" s="176"/>
      <c r="X4123" s="175"/>
      <c r="Y4123" s="175"/>
      <c r="Z4123" s="175"/>
      <c r="AA4123" s="175"/>
      <c r="AC4123" s="175"/>
      <c r="AL4123" s="106"/>
      <c r="AM4123" s="104"/>
      <c r="AN4123" s="104"/>
      <c r="AO4123" s="104"/>
      <c r="AP4123" s="104"/>
      <c r="AQ4123" s="104"/>
      <c r="AR4123" s="104"/>
      <c r="AS4123" s="104"/>
      <c r="AT4123" s="104"/>
      <c r="AU4123" s="104"/>
      <c r="AV4123" s="104"/>
    </row>
    <row r="4124" spans="3:48" x14ac:dyDescent="0.35">
      <c r="C4124" s="176"/>
      <c r="D4124" s="176"/>
      <c r="E4124" s="176"/>
      <c r="F4124" s="176"/>
      <c r="G4124" s="175"/>
      <c r="H4124" s="175"/>
      <c r="I4124" s="175"/>
      <c r="J4124" s="175"/>
      <c r="L4124" s="175"/>
      <c r="T4124" s="176"/>
      <c r="U4124" s="176"/>
      <c r="V4124" s="176"/>
      <c r="W4124" s="176"/>
      <c r="X4124" s="175"/>
      <c r="Y4124" s="175"/>
      <c r="Z4124" s="175"/>
      <c r="AA4124" s="175"/>
      <c r="AC4124" s="175"/>
      <c r="AL4124" s="106"/>
      <c r="AM4124" s="104"/>
      <c r="AN4124" s="104"/>
      <c r="AO4124" s="104"/>
      <c r="AP4124" s="104"/>
      <c r="AQ4124" s="104"/>
      <c r="AR4124" s="104"/>
      <c r="AS4124" s="104"/>
      <c r="AT4124" s="104"/>
      <c r="AU4124" s="104"/>
      <c r="AV4124" s="104"/>
    </row>
    <row r="4125" spans="3:48" x14ac:dyDescent="0.35">
      <c r="C4125" s="176"/>
      <c r="D4125" s="176"/>
      <c r="E4125" s="176"/>
      <c r="F4125" s="176"/>
      <c r="G4125" s="175"/>
      <c r="H4125" s="175"/>
      <c r="I4125" s="175"/>
      <c r="J4125" s="175"/>
      <c r="L4125" s="175"/>
      <c r="T4125" s="176"/>
      <c r="U4125" s="176"/>
      <c r="V4125" s="176"/>
      <c r="W4125" s="176"/>
      <c r="X4125" s="175"/>
      <c r="Y4125" s="175"/>
      <c r="Z4125" s="175"/>
      <c r="AA4125" s="175"/>
      <c r="AC4125" s="175"/>
      <c r="AL4125" s="106"/>
      <c r="AM4125" s="104"/>
      <c r="AN4125" s="104"/>
      <c r="AO4125" s="104"/>
      <c r="AP4125" s="104"/>
      <c r="AQ4125" s="104"/>
      <c r="AR4125" s="104"/>
      <c r="AS4125" s="104"/>
      <c r="AT4125" s="104"/>
      <c r="AU4125" s="104"/>
      <c r="AV4125" s="104"/>
    </row>
    <row r="4126" spans="3:48" x14ac:dyDescent="0.35">
      <c r="C4126" s="176"/>
      <c r="D4126" s="176"/>
      <c r="E4126" s="176"/>
      <c r="F4126" s="176"/>
      <c r="G4126" s="175"/>
      <c r="H4126" s="175"/>
      <c r="I4126" s="175"/>
      <c r="J4126" s="175"/>
      <c r="L4126" s="175"/>
      <c r="T4126" s="176"/>
      <c r="U4126" s="176"/>
      <c r="V4126" s="176"/>
      <c r="W4126" s="176"/>
      <c r="X4126" s="175"/>
      <c r="Y4126" s="175"/>
      <c r="Z4126" s="175"/>
      <c r="AA4126" s="175"/>
      <c r="AC4126" s="175"/>
      <c r="AL4126" s="106"/>
      <c r="AM4126" s="104"/>
      <c r="AN4126" s="104"/>
      <c r="AO4126" s="104"/>
      <c r="AP4126" s="104"/>
      <c r="AQ4126" s="104"/>
      <c r="AR4126" s="104"/>
      <c r="AS4126" s="104"/>
      <c r="AT4126" s="104"/>
      <c r="AU4126" s="104"/>
      <c r="AV4126" s="104"/>
    </row>
    <row r="4127" spans="3:48" x14ac:dyDescent="0.35">
      <c r="C4127" s="176"/>
      <c r="D4127" s="176"/>
      <c r="E4127" s="176"/>
      <c r="F4127" s="176"/>
      <c r="G4127" s="175"/>
      <c r="H4127" s="175"/>
      <c r="I4127" s="175"/>
      <c r="J4127" s="175"/>
      <c r="L4127" s="175"/>
      <c r="T4127" s="176"/>
      <c r="U4127" s="176"/>
      <c r="V4127" s="176"/>
      <c r="W4127" s="176"/>
      <c r="X4127" s="175"/>
      <c r="Y4127" s="175"/>
      <c r="Z4127" s="175"/>
      <c r="AA4127" s="175"/>
      <c r="AC4127" s="175"/>
      <c r="AL4127" s="106"/>
      <c r="AM4127" s="104"/>
      <c r="AN4127" s="104"/>
      <c r="AO4127" s="104"/>
      <c r="AP4127" s="104"/>
      <c r="AQ4127" s="104"/>
      <c r="AR4127" s="104"/>
      <c r="AS4127" s="104"/>
      <c r="AT4127" s="104"/>
      <c r="AU4127" s="104"/>
      <c r="AV4127" s="104"/>
    </row>
    <row r="4128" spans="3:48" x14ac:dyDescent="0.35">
      <c r="C4128" s="176"/>
      <c r="D4128" s="176"/>
      <c r="E4128" s="176"/>
      <c r="F4128" s="176"/>
      <c r="G4128" s="175"/>
      <c r="H4128" s="175"/>
      <c r="I4128" s="175"/>
      <c r="J4128" s="175"/>
      <c r="L4128" s="175"/>
      <c r="T4128" s="176"/>
      <c r="U4128" s="176"/>
      <c r="V4128" s="176"/>
      <c r="W4128" s="176"/>
      <c r="X4128" s="175"/>
      <c r="Y4128" s="175"/>
      <c r="Z4128" s="175"/>
      <c r="AA4128" s="175"/>
      <c r="AC4128" s="175"/>
      <c r="AL4128" s="106"/>
      <c r="AM4128" s="104"/>
      <c r="AN4128" s="104"/>
      <c r="AO4128" s="104"/>
      <c r="AP4128" s="104"/>
      <c r="AQ4128" s="104"/>
      <c r="AR4128" s="104"/>
      <c r="AS4128" s="104"/>
      <c r="AT4128" s="104"/>
      <c r="AU4128" s="104"/>
      <c r="AV4128" s="104"/>
    </row>
    <row r="4129" spans="3:48" x14ac:dyDescent="0.35">
      <c r="C4129" s="176"/>
      <c r="D4129" s="176"/>
      <c r="E4129" s="176"/>
      <c r="F4129" s="176"/>
      <c r="G4129" s="175"/>
      <c r="H4129" s="175"/>
      <c r="I4129" s="175"/>
      <c r="J4129" s="175"/>
      <c r="L4129" s="175"/>
      <c r="T4129" s="176"/>
      <c r="U4129" s="176"/>
      <c r="V4129" s="176"/>
      <c r="W4129" s="176"/>
      <c r="X4129" s="175"/>
      <c r="Y4129" s="175"/>
      <c r="Z4129" s="175"/>
      <c r="AA4129" s="175"/>
      <c r="AC4129" s="175"/>
      <c r="AL4129" s="106"/>
      <c r="AM4129" s="104"/>
      <c r="AN4129" s="104"/>
      <c r="AO4129" s="104"/>
      <c r="AP4129" s="104"/>
      <c r="AQ4129" s="104"/>
      <c r="AR4129" s="104"/>
      <c r="AS4129" s="104"/>
      <c r="AT4129" s="104"/>
      <c r="AU4129" s="104"/>
      <c r="AV4129" s="104"/>
    </row>
    <row r="4130" spans="3:48" x14ac:dyDescent="0.35">
      <c r="C4130" s="176"/>
      <c r="D4130" s="176"/>
      <c r="E4130" s="176"/>
      <c r="F4130" s="176"/>
      <c r="G4130" s="175"/>
      <c r="H4130" s="175"/>
      <c r="I4130" s="175"/>
      <c r="J4130" s="175"/>
      <c r="L4130" s="175"/>
      <c r="T4130" s="176"/>
      <c r="U4130" s="176"/>
      <c r="V4130" s="176"/>
      <c r="W4130" s="176"/>
      <c r="X4130" s="175"/>
      <c r="Y4130" s="175"/>
      <c r="Z4130" s="175"/>
      <c r="AA4130" s="175"/>
      <c r="AC4130" s="175"/>
      <c r="AL4130" s="106"/>
      <c r="AM4130" s="104"/>
      <c r="AN4130" s="104"/>
      <c r="AO4130" s="104"/>
      <c r="AP4130" s="104"/>
      <c r="AQ4130" s="104"/>
      <c r="AR4130" s="104"/>
      <c r="AS4130" s="104"/>
      <c r="AT4130" s="104"/>
      <c r="AU4130" s="104"/>
      <c r="AV4130" s="104"/>
    </row>
    <row r="4131" spans="3:48" x14ac:dyDescent="0.35">
      <c r="C4131" s="176"/>
      <c r="D4131" s="176"/>
      <c r="E4131" s="176"/>
      <c r="F4131" s="176"/>
      <c r="G4131" s="175"/>
      <c r="H4131" s="175"/>
      <c r="I4131" s="175"/>
      <c r="J4131" s="175"/>
      <c r="L4131" s="175"/>
      <c r="T4131" s="176"/>
      <c r="U4131" s="176"/>
      <c r="V4131" s="176"/>
      <c r="W4131" s="176"/>
      <c r="X4131" s="175"/>
      <c r="Y4131" s="175"/>
      <c r="Z4131" s="175"/>
      <c r="AA4131" s="175"/>
      <c r="AC4131" s="175"/>
      <c r="AL4131" s="106"/>
      <c r="AM4131" s="104"/>
      <c r="AN4131" s="104"/>
      <c r="AO4131" s="104"/>
      <c r="AP4131" s="104"/>
      <c r="AQ4131" s="104"/>
      <c r="AR4131" s="104"/>
      <c r="AS4131" s="104"/>
      <c r="AT4131" s="104"/>
      <c r="AU4131" s="104"/>
      <c r="AV4131" s="104"/>
    </row>
    <row r="4132" spans="3:48" x14ac:dyDescent="0.35">
      <c r="C4132" s="176"/>
      <c r="D4132" s="176"/>
      <c r="E4132" s="176"/>
      <c r="F4132" s="176"/>
      <c r="G4132" s="175"/>
      <c r="H4132" s="175"/>
      <c r="I4132" s="175"/>
      <c r="J4132" s="175"/>
      <c r="L4132" s="175"/>
      <c r="T4132" s="176"/>
      <c r="U4132" s="176"/>
      <c r="V4132" s="176"/>
      <c r="W4132" s="176"/>
      <c r="X4132" s="175"/>
      <c r="Y4132" s="175"/>
      <c r="Z4132" s="175"/>
      <c r="AA4132" s="175"/>
      <c r="AC4132" s="175"/>
      <c r="AL4132" s="106"/>
      <c r="AM4132" s="104"/>
      <c r="AN4132" s="104"/>
      <c r="AO4132" s="104"/>
      <c r="AP4132" s="104"/>
      <c r="AQ4132" s="104"/>
      <c r="AR4132" s="104"/>
      <c r="AS4132" s="104"/>
      <c r="AT4132" s="104"/>
      <c r="AU4132" s="104"/>
      <c r="AV4132" s="104"/>
    </row>
    <row r="4133" spans="3:48" x14ac:dyDescent="0.35">
      <c r="C4133" s="176"/>
      <c r="D4133" s="176"/>
      <c r="E4133" s="176"/>
      <c r="F4133" s="176"/>
      <c r="G4133" s="175"/>
      <c r="H4133" s="175"/>
      <c r="I4133" s="175"/>
      <c r="J4133" s="175"/>
      <c r="L4133" s="175"/>
      <c r="T4133" s="176"/>
      <c r="U4133" s="176"/>
      <c r="V4133" s="176"/>
      <c r="W4133" s="176"/>
      <c r="X4133" s="175"/>
      <c r="Y4133" s="175"/>
      <c r="Z4133" s="175"/>
      <c r="AA4133" s="175"/>
      <c r="AC4133" s="175"/>
      <c r="AL4133" s="106"/>
      <c r="AM4133" s="104"/>
      <c r="AN4133" s="104"/>
      <c r="AO4133" s="104"/>
      <c r="AP4133" s="104"/>
      <c r="AQ4133" s="104"/>
      <c r="AR4133" s="104"/>
      <c r="AS4133" s="104"/>
      <c r="AT4133" s="104"/>
      <c r="AU4133" s="104"/>
      <c r="AV4133" s="104"/>
    </row>
    <row r="4134" spans="3:48" x14ac:dyDescent="0.35">
      <c r="C4134" s="176"/>
      <c r="D4134" s="176"/>
      <c r="E4134" s="176"/>
      <c r="F4134" s="176"/>
      <c r="G4134" s="175"/>
      <c r="H4134" s="175"/>
      <c r="I4134" s="175"/>
      <c r="J4134" s="175"/>
      <c r="L4134" s="175"/>
      <c r="T4134" s="176"/>
      <c r="U4134" s="176"/>
      <c r="V4134" s="176"/>
      <c r="W4134" s="176"/>
      <c r="X4134" s="175"/>
      <c r="Y4134" s="175"/>
      <c r="Z4134" s="175"/>
      <c r="AA4134" s="175"/>
      <c r="AC4134" s="175"/>
      <c r="AL4134" s="106"/>
      <c r="AM4134" s="104"/>
      <c r="AN4134" s="104"/>
      <c r="AO4134" s="104"/>
      <c r="AP4134" s="104"/>
      <c r="AQ4134" s="104"/>
      <c r="AR4134" s="104"/>
      <c r="AS4134" s="104"/>
      <c r="AT4134" s="104"/>
      <c r="AU4134" s="104"/>
      <c r="AV4134" s="104"/>
    </row>
    <row r="4135" spans="3:48" x14ac:dyDescent="0.35">
      <c r="C4135" s="176"/>
      <c r="D4135" s="176"/>
      <c r="E4135" s="176"/>
      <c r="F4135" s="176"/>
      <c r="G4135" s="175"/>
      <c r="H4135" s="175"/>
      <c r="I4135" s="175"/>
      <c r="J4135" s="175"/>
      <c r="L4135" s="175"/>
      <c r="T4135" s="176"/>
      <c r="U4135" s="176"/>
      <c r="V4135" s="176"/>
      <c r="W4135" s="176"/>
      <c r="X4135" s="175"/>
      <c r="Y4135" s="175"/>
      <c r="Z4135" s="175"/>
      <c r="AA4135" s="175"/>
      <c r="AC4135" s="175"/>
      <c r="AL4135" s="106"/>
      <c r="AM4135" s="104"/>
      <c r="AN4135" s="104"/>
      <c r="AO4135" s="104"/>
      <c r="AP4135" s="104"/>
      <c r="AQ4135" s="104"/>
      <c r="AR4135" s="104"/>
      <c r="AS4135" s="104"/>
      <c r="AT4135" s="104"/>
      <c r="AU4135" s="104"/>
      <c r="AV4135" s="104"/>
    </row>
    <row r="4136" spans="3:48" x14ac:dyDescent="0.35">
      <c r="C4136" s="176"/>
      <c r="D4136" s="176"/>
      <c r="E4136" s="176"/>
      <c r="F4136" s="176"/>
      <c r="G4136" s="175"/>
      <c r="H4136" s="175"/>
      <c r="I4136" s="175"/>
      <c r="J4136" s="175"/>
      <c r="L4136" s="175"/>
      <c r="T4136" s="176"/>
      <c r="U4136" s="176"/>
      <c r="V4136" s="176"/>
      <c r="W4136" s="176"/>
      <c r="X4136" s="175"/>
      <c r="Y4136" s="175"/>
      <c r="Z4136" s="175"/>
      <c r="AA4136" s="175"/>
      <c r="AC4136" s="175"/>
      <c r="AL4136" s="106"/>
      <c r="AM4136" s="104"/>
      <c r="AN4136" s="104"/>
      <c r="AO4136" s="104"/>
      <c r="AP4136" s="104"/>
      <c r="AQ4136" s="104"/>
      <c r="AR4136" s="104"/>
      <c r="AS4136" s="104"/>
      <c r="AT4136" s="104"/>
      <c r="AU4136" s="104"/>
      <c r="AV4136" s="104"/>
    </row>
    <row r="4137" spans="3:48" x14ac:dyDescent="0.35">
      <c r="C4137" s="176"/>
      <c r="D4137" s="176"/>
      <c r="E4137" s="176"/>
      <c r="F4137" s="176"/>
      <c r="G4137" s="175"/>
      <c r="H4137" s="175"/>
      <c r="I4137" s="175"/>
      <c r="J4137" s="175"/>
      <c r="L4137" s="175"/>
      <c r="T4137" s="176"/>
      <c r="U4137" s="176"/>
      <c r="V4137" s="176"/>
      <c r="W4137" s="176"/>
      <c r="X4137" s="175"/>
      <c r="Y4137" s="175"/>
      <c r="Z4137" s="175"/>
      <c r="AA4137" s="175"/>
      <c r="AC4137" s="175"/>
      <c r="AL4137" s="106"/>
      <c r="AM4137" s="104"/>
      <c r="AN4137" s="104"/>
      <c r="AO4137" s="104"/>
      <c r="AP4137" s="104"/>
      <c r="AQ4137" s="104"/>
      <c r="AR4137" s="104"/>
      <c r="AS4137" s="104"/>
      <c r="AT4137" s="104"/>
      <c r="AU4137" s="104"/>
      <c r="AV4137" s="104"/>
    </row>
    <row r="4138" spans="3:48" x14ac:dyDescent="0.35">
      <c r="C4138" s="176"/>
      <c r="D4138" s="176"/>
      <c r="E4138" s="176"/>
      <c r="F4138" s="176"/>
      <c r="G4138" s="175"/>
      <c r="H4138" s="175"/>
      <c r="I4138" s="175"/>
      <c r="J4138" s="175"/>
      <c r="L4138" s="175"/>
      <c r="T4138" s="176"/>
      <c r="U4138" s="176"/>
      <c r="V4138" s="176"/>
      <c r="W4138" s="176"/>
      <c r="X4138" s="175"/>
      <c r="Y4138" s="175"/>
      <c r="Z4138" s="175"/>
      <c r="AA4138" s="175"/>
      <c r="AC4138" s="175"/>
      <c r="AL4138" s="106"/>
      <c r="AM4138" s="104"/>
      <c r="AN4138" s="104"/>
      <c r="AO4138" s="104"/>
      <c r="AP4138" s="104"/>
      <c r="AQ4138" s="104"/>
      <c r="AR4138" s="104"/>
      <c r="AS4138" s="104"/>
      <c r="AT4138" s="104"/>
      <c r="AU4138" s="104"/>
      <c r="AV4138" s="104"/>
    </row>
    <row r="4139" spans="3:48" x14ac:dyDescent="0.35">
      <c r="C4139" s="176"/>
      <c r="D4139" s="176"/>
      <c r="E4139" s="176"/>
      <c r="F4139" s="176"/>
      <c r="G4139" s="175"/>
      <c r="H4139" s="175"/>
      <c r="I4139" s="175"/>
      <c r="J4139" s="175"/>
      <c r="L4139" s="175"/>
      <c r="T4139" s="176"/>
      <c r="U4139" s="176"/>
      <c r="V4139" s="176"/>
      <c r="W4139" s="176"/>
      <c r="X4139" s="175"/>
      <c r="Y4139" s="175"/>
      <c r="Z4139" s="175"/>
      <c r="AA4139" s="175"/>
      <c r="AC4139" s="175"/>
      <c r="AL4139" s="106"/>
      <c r="AM4139" s="104"/>
      <c r="AN4139" s="104"/>
      <c r="AO4139" s="104"/>
      <c r="AP4139" s="104"/>
      <c r="AQ4139" s="104"/>
      <c r="AR4139" s="104"/>
      <c r="AS4139" s="104"/>
      <c r="AT4139" s="104"/>
      <c r="AU4139" s="104"/>
      <c r="AV4139" s="104"/>
    </row>
    <row r="4140" spans="3:48" x14ac:dyDescent="0.35">
      <c r="C4140" s="176"/>
      <c r="D4140" s="176"/>
      <c r="E4140" s="176"/>
      <c r="F4140" s="176"/>
      <c r="G4140" s="175"/>
      <c r="H4140" s="175"/>
      <c r="I4140" s="175"/>
      <c r="J4140" s="175"/>
      <c r="L4140" s="175"/>
      <c r="T4140" s="176"/>
      <c r="U4140" s="176"/>
      <c r="V4140" s="176"/>
      <c r="W4140" s="176"/>
      <c r="X4140" s="175"/>
      <c r="Y4140" s="175"/>
      <c r="Z4140" s="175"/>
      <c r="AA4140" s="175"/>
      <c r="AC4140" s="175"/>
      <c r="AL4140" s="106"/>
      <c r="AM4140" s="104"/>
      <c r="AN4140" s="104"/>
      <c r="AO4140" s="104"/>
      <c r="AP4140" s="104"/>
      <c r="AQ4140" s="104"/>
      <c r="AR4140" s="104"/>
      <c r="AS4140" s="104"/>
      <c r="AT4140" s="104"/>
      <c r="AU4140" s="104"/>
      <c r="AV4140" s="104"/>
    </row>
    <row r="4141" spans="3:48" x14ac:dyDescent="0.35">
      <c r="C4141" s="176"/>
      <c r="D4141" s="176"/>
      <c r="E4141" s="176"/>
      <c r="F4141" s="176"/>
      <c r="G4141" s="175"/>
      <c r="H4141" s="175"/>
      <c r="I4141" s="175"/>
      <c r="J4141" s="175"/>
      <c r="L4141" s="175"/>
      <c r="T4141" s="176"/>
      <c r="U4141" s="176"/>
      <c r="V4141" s="176"/>
      <c r="W4141" s="176"/>
      <c r="X4141" s="175"/>
      <c r="Y4141" s="175"/>
      <c r="Z4141" s="175"/>
      <c r="AA4141" s="175"/>
      <c r="AC4141" s="175"/>
      <c r="AL4141" s="106"/>
      <c r="AM4141" s="104"/>
      <c r="AN4141" s="104"/>
      <c r="AO4141" s="104"/>
      <c r="AP4141" s="104"/>
      <c r="AQ4141" s="104"/>
      <c r="AR4141" s="104"/>
      <c r="AS4141" s="104"/>
      <c r="AT4141" s="104"/>
      <c r="AU4141" s="104"/>
      <c r="AV4141" s="104"/>
    </row>
    <row r="4142" spans="3:48" x14ac:dyDescent="0.35">
      <c r="C4142" s="176"/>
      <c r="D4142" s="176"/>
      <c r="E4142" s="176"/>
      <c r="F4142" s="176"/>
      <c r="G4142" s="175"/>
      <c r="H4142" s="175"/>
      <c r="I4142" s="175"/>
      <c r="J4142" s="175"/>
      <c r="L4142" s="175"/>
      <c r="T4142" s="176"/>
      <c r="U4142" s="176"/>
      <c r="V4142" s="176"/>
      <c r="W4142" s="176"/>
      <c r="X4142" s="175"/>
      <c r="Y4142" s="175"/>
      <c r="Z4142" s="175"/>
      <c r="AA4142" s="175"/>
      <c r="AC4142" s="175"/>
      <c r="AL4142" s="106"/>
      <c r="AM4142" s="104"/>
      <c r="AN4142" s="104"/>
      <c r="AO4142" s="104"/>
      <c r="AP4142" s="104"/>
      <c r="AQ4142" s="104"/>
      <c r="AR4142" s="104"/>
      <c r="AS4142" s="104"/>
      <c r="AT4142" s="104"/>
      <c r="AU4142" s="104"/>
      <c r="AV4142" s="104"/>
    </row>
    <row r="4143" spans="3:48" x14ac:dyDescent="0.35">
      <c r="C4143" s="176"/>
      <c r="D4143" s="176"/>
      <c r="E4143" s="176"/>
      <c r="F4143" s="176"/>
      <c r="G4143" s="175"/>
      <c r="H4143" s="175"/>
      <c r="I4143" s="175"/>
      <c r="J4143" s="175"/>
      <c r="L4143" s="175"/>
      <c r="T4143" s="176"/>
      <c r="U4143" s="176"/>
      <c r="V4143" s="176"/>
      <c r="W4143" s="176"/>
      <c r="X4143" s="175"/>
      <c r="Y4143" s="175"/>
      <c r="Z4143" s="175"/>
      <c r="AA4143" s="175"/>
      <c r="AC4143" s="175"/>
      <c r="AL4143" s="106"/>
      <c r="AM4143" s="104"/>
      <c r="AN4143" s="104"/>
      <c r="AO4143" s="104"/>
      <c r="AP4143" s="104"/>
      <c r="AQ4143" s="104"/>
      <c r="AR4143" s="104"/>
      <c r="AS4143" s="104"/>
      <c r="AT4143" s="104"/>
      <c r="AU4143" s="104"/>
      <c r="AV4143" s="104"/>
    </row>
    <row r="4144" spans="3:48" x14ac:dyDescent="0.35">
      <c r="C4144" s="176"/>
      <c r="D4144" s="176"/>
      <c r="E4144" s="176"/>
      <c r="F4144" s="176"/>
      <c r="G4144" s="175"/>
      <c r="H4144" s="175"/>
      <c r="I4144" s="175"/>
      <c r="J4144" s="175"/>
      <c r="L4144" s="175"/>
      <c r="T4144" s="176"/>
      <c r="U4144" s="176"/>
      <c r="V4144" s="176"/>
      <c r="W4144" s="176"/>
      <c r="X4144" s="175"/>
      <c r="Y4144" s="175"/>
      <c r="Z4144" s="175"/>
      <c r="AA4144" s="175"/>
      <c r="AC4144" s="175"/>
      <c r="AL4144" s="106"/>
      <c r="AM4144" s="104"/>
      <c r="AN4144" s="104"/>
      <c r="AO4144" s="104"/>
      <c r="AP4144" s="104"/>
      <c r="AQ4144" s="104"/>
      <c r="AR4144" s="104"/>
      <c r="AS4144" s="104"/>
      <c r="AT4144" s="104"/>
      <c r="AU4144" s="104"/>
      <c r="AV4144" s="104"/>
    </row>
    <row r="4145" spans="3:48" x14ac:dyDescent="0.35">
      <c r="C4145" s="176"/>
      <c r="D4145" s="176"/>
      <c r="E4145" s="176"/>
      <c r="F4145" s="176"/>
      <c r="G4145" s="175"/>
      <c r="H4145" s="175"/>
      <c r="I4145" s="175"/>
      <c r="J4145" s="175"/>
      <c r="L4145" s="175"/>
      <c r="T4145" s="176"/>
      <c r="U4145" s="176"/>
      <c r="V4145" s="176"/>
      <c r="W4145" s="176"/>
      <c r="X4145" s="175"/>
      <c r="Y4145" s="175"/>
      <c r="Z4145" s="175"/>
      <c r="AA4145" s="175"/>
      <c r="AC4145" s="175"/>
      <c r="AL4145" s="106"/>
      <c r="AM4145" s="104"/>
      <c r="AN4145" s="104"/>
      <c r="AO4145" s="104"/>
      <c r="AP4145" s="104"/>
      <c r="AQ4145" s="104"/>
      <c r="AR4145" s="104"/>
      <c r="AS4145" s="104"/>
      <c r="AT4145" s="104"/>
      <c r="AU4145" s="104"/>
      <c r="AV4145" s="104"/>
    </row>
    <row r="4146" spans="3:48" x14ac:dyDescent="0.35">
      <c r="C4146" s="176"/>
      <c r="D4146" s="176"/>
      <c r="E4146" s="176"/>
      <c r="F4146" s="176"/>
      <c r="G4146" s="175"/>
      <c r="H4146" s="175"/>
      <c r="I4146" s="175"/>
      <c r="J4146" s="175"/>
      <c r="L4146" s="175"/>
      <c r="T4146" s="176"/>
      <c r="U4146" s="176"/>
      <c r="V4146" s="176"/>
      <c r="W4146" s="176"/>
      <c r="X4146" s="175"/>
      <c r="Y4146" s="175"/>
      <c r="Z4146" s="175"/>
      <c r="AA4146" s="175"/>
      <c r="AC4146" s="175"/>
      <c r="AL4146" s="106"/>
      <c r="AM4146" s="104"/>
      <c r="AN4146" s="104"/>
      <c r="AO4146" s="104"/>
      <c r="AP4146" s="104"/>
      <c r="AQ4146" s="104"/>
      <c r="AR4146" s="104"/>
      <c r="AS4146" s="104"/>
      <c r="AT4146" s="104"/>
      <c r="AU4146" s="104"/>
      <c r="AV4146" s="104"/>
    </row>
    <row r="4147" spans="3:48" x14ac:dyDescent="0.35">
      <c r="C4147" s="176"/>
      <c r="D4147" s="176"/>
      <c r="E4147" s="176"/>
      <c r="F4147" s="176"/>
      <c r="G4147" s="175"/>
      <c r="H4147" s="175"/>
      <c r="I4147" s="175"/>
      <c r="J4147" s="175"/>
      <c r="L4147" s="175"/>
      <c r="T4147" s="176"/>
      <c r="U4147" s="176"/>
      <c r="V4147" s="176"/>
      <c r="W4147" s="176"/>
      <c r="X4147" s="175"/>
      <c r="Y4147" s="175"/>
      <c r="Z4147" s="175"/>
      <c r="AA4147" s="175"/>
      <c r="AC4147" s="175"/>
      <c r="AL4147" s="106"/>
      <c r="AM4147" s="104"/>
      <c r="AN4147" s="104"/>
      <c r="AO4147" s="104"/>
      <c r="AP4147" s="104"/>
      <c r="AQ4147" s="104"/>
      <c r="AR4147" s="104"/>
      <c r="AS4147" s="104"/>
      <c r="AT4147" s="104"/>
      <c r="AU4147" s="104"/>
      <c r="AV4147" s="104"/>
    </row>
    <row r="4148" spans="3:48" x14ac:dyDescent="0.35">
      <c r="C4148" s="176"/>
      <c r="D4148" s="176"/>
      <c r="E4148" s="176"/>
      <c r="F4148" s="176"/>
      <c r="G4148" s="175"/>
      <c r="H4148" s="175"/>
      <c r="I4148" s="175"/>
      <c r="J4148" s="175"/>
      <c r="L4148" s="175"/>
      <c r="T4148" s="176"/>
      <c r="U4148" s="176"/>
      <c r="V4148" s="176"/>
      <c r="W4148" s="176"/>
      <c r="X4148" s="175"/>
      <c r="Y4148" s="175"/>
      <c r="Z4148" s="175"/>
      <c r="AA4148" s="175"/>
      <c r="AC4148" s="175"/>
      <c r="AL4148" s="106"/>
      <c r="AM4148" s="104"/>
      <c r="AN4148" s="104"/>
      <c r="AO4148" s="104"/>
      <c r="AP4148" s="104"/>
      <c r="AQ4148" s="104"/>
      <c r="AR4148" s="104"/>
      <c r="AS4148" s="104"/>
      <c r="AT4148" s="104"/>
      <c r="AU4148" s="104"/>
      <c r="AV4148" s="104"/>
    </row>
    <row r="4149" spans="3:48" x14ac:dyDescent="0.35">
      <c r="C4149" s="176"/>
      <c r="D4149" s="176"/>
      <c r="E4149" s="176"/>
      <c r="F4149" s="176"/>
      <c r="G4149" s="175"/>
      <c r="H4149" s="175"/>
      <c r="I4149" s="175"/>
      <c r="J4149" s="175"/>
      <c r="L4149" s="175"/>
      <c r="T4149" s="176"/>
      <c r="U4149" s="176"/>
      <c r="V4149" s="176"/>
      <c r="W4149" s="176"/>
      <c r="X4149" s="175"/>
      <c r="Y4149" s="175"/>
      <c r="Z4149" s="175"/>
      <c r="AA4149" s="175"/>
      <c r="AC4149" s="175"/>
      <c r="AL4149" s="106"/>
      <c r="AM4149" s="104"/>
      <c r="AN4149" s="104"/>
      <c r="AO4149" s="104"/>
      <c r="AP4149" s="104"/>
      <c r="AQ4149" s="104"/>
      <c r="AR4149" s="104"/>
      <c r="AS4149" s="104"/>
      <c r="AT4149" s="104"/>
      <c r="AU4149" s="104"/>
      <c r="AV4149" s="104"/>
    </row>
    <row r="4150" spans="3:48" x14ac:dyDescent="0.35">
      <c r="C4150" s="176"/>
      <c r="D4150" s="176"/>
      <c r="E4150" s="176"/>
      <c r="F4150" s="176"/>
      <c r="G4150" s="175"/>
      <c r="H4150" s="175"/>
      <c r="I4150" s="175"/>
      <c r="J4150" s="175"/>
      <c r="L4150" s="175"/>
      <c r="T4150" s="176"/>
      <c r="U4150" s="176"/>
      <c r="V4150" s="176"/>
      <c r="W4150" s="176"/>
      <c r="X4150" s="175"/>
      <c r="Y4150" s="175"/>
      <c r="Z4150" s="175"/>
      <c r="AA4150" s="175"/>
      <c r="AC4150" s="175"/>
      <c r="AL4150" s="106"/>
      <c r="AM4150" s="104"/>
      <c r="AN4150" s="104"/>
      <c r="AO4150" s="104"/>
      <c r="AP4150" s="104"/>
      <c r="AQ4150" s="104"/>
      <c r="AR4150" s="104"/>
      <c r="AS4150" s="104"/>
      <c r="AT4150" s="104"/>
      <c r="AU4150" s="104"/>
      <c r="AV4150" s="104"/>
    </row>
    <row r="4151" spans="3:48" x14ac:dyDescent="0.35">
      <c r="C4151" s="176"/>
      <c r="D4151" s="176"/>
      <c r="E4151" s="176"/>
      <c r="F4151" s="176"/>
      <c r="G4151" s="175"/>
      <c r="H4151" s="175"/>
      <c r="I4151" s="175"/>
      <c r="J4151" s="175"/>
      <c r="L4151" s="175"/>
      <c r="T4151" s="176"/>
      <c r="U4151" s="176"/>
      <c r="V4151" s="176"/>
      <c r="W4151" s="176"/>
      <c r="X4151" s="175"/>
      <c r="Y4151" s="175"/>
      <c r="Z4151" s="175"/>
      <c r="AA4151" s="175"/>
      <c r="AC4151" s="175"/>
      <c r="AL4151" s="106"/>
      <c r="AM4151" s="104"/>
      <c r="AN4151" s="104"/>
      <c r="AO4151" s="104"/>
      <c r="AP4151" s="104"/>
      <c r="AQ4151" s="104"/>
      <c r="AR4151" s="104"/>
      <c r="AS4151" s="104"/>
      <c r="AT4151" s="104"/>
      <c r="AU4151" s="104"/>
      <c r="AV4151" s="104"/>
    </row>
    <row r="4152" spans="3:48" x14ac:dyDescent="0.35">
      <c r="C4152" s="176"/>
      <c r="D4152" s="176"/>
      <c r="E4152" s="176"/>
      <c r="F4152" s="176"/>
      <c r="G4152" s="175"/>
      <c r="H4152" s="175"/>
      <c r="I4152" s="175"/>
      <c r="J4152" s="175"/>
      <c r="L4152" s="175"/>
      <c r="T4152" s="176"/>
      <c r="U4152" s="176"/>
      <c r="V4152" s="176"/>
      <c r="W4152" s="176"/>
      <c r="X4152" s="175"/>
      <c r="Y4152" s="175"/>
      <c r="Z4152" s="175"/>
      <c r="AA4152" s="175"/>
      <c r="AC4152" s="175"/>
      <c r="AL4152" s="106"/>
      <c r="AM4152" s="104"/>
      <c r="AN4152" s="104"/>
      <c r="AO4152" s="104"/>
      <c r="AP4152" s="104"/>
      <c r="AQ4152" s="104"/>
      <c r="AR4152" s="104"/>
      <c r="AS4152" s="104"/>
      <c r="AT4152" s="104"/>
      <c r="AU4152" s="104"/>
      <c r="AV4152" s="104"/>
    </row>
    <row r="4153" spans="3:48" x14ac:dyDescent="0.35">
      <c r="C4153" s="176"/>
      <c r="D4153" s="176"/>
      <c r="E4153" s="176"/>
      <c r="F4153" s="176"/>
      <c r="G4153" s="175"/>
      <c r="H4153" s="175"/>
      <c r="I4153" s="175"/>
      <c r="J4153" s="175"/>
      <c r="L4153" s="175"/>
      <c r="T4153" s="176"/>
      <c r="U4153" s="176"/>
      <c r="V4153" s="176"/>
      <c r="W4153" s="176"/>
      <c r="X4153" s="175"/>
      <c r="Y4153" s="175"/>
      <c r="Z4153" s="175"/>
      <c r="AA4153" s="175"/>
      <c r="AC4153" s="175"/>
      <c r="AL4153" s="106"/>
      <c r="AM4153" s="104"/>
      <c r="AN4153" s="104"/>
      <c r="AO4153" s="104"/>
      <c r="AP4153" s="104"/>
      <c r="AQ4153" s="104"/>
      <c r="AR4153" s="104"/>
      <c r="AS4153" s="104"/>
      <c r="AT4153" s="104"/>
      <c r="AU4153" s="104"/>
      <c r="AV4153" s="104"/>
    </row>
    <row r="4154" spans="3:48" x14ac:dyDescent="0.35">
      <c r="C4154" s="176"/>
      <c r="D4154" s="176"/>
      <c r="E4154" s="176"/>
      <c r="F4154" s="176"/>
      <c r="G4154" s="175"/>
      <c r="H4154" s="175"/>
      <c r="I4154" s="175"/>
      <c r="J4154" s="175"/>
      <c r="L4154" s="175"/>
      <c r="T4154" s="176"/>
      <c r="U4154" s="176"/>
      <c r="V4154" s="176"/>
      <c r="W4154" s="176"/>
      <c r="X4154" s="175"/>
      <c r="Y4154" s="175"/>
      <c r="Z4154" s="175"/>
      <c r="AA4154" s="175"/>
      <c r="AC4154" s="175"/>
      <c r="AL4154" s="106"/>
      <c r="AM4154" s="104"/>
      <c r="AN4154" s="104"/>
      <c r="AO4154" s="104"/>
      <c r="AP4154" s="104"/>
      <c r="AQ4154" s="104"/>
      <c r="AR4154" s="104"/>
      <c r="AS4154" s="104"/>
      <c r="AT4154" s="104"/>
      <c r="AU4154" s="104"/>
      <c r="AV4154" s="104"/>
    </row>
    <row r="4155" spans="3:48" x14ac:dyDescent="0.35">
      <c r="C4155" s="176"/>
      <c r="D4155" s="176"/>
      <c r="E4155" s="176"/>
      <c r="F4155" s="176"/>
      <c r="G4155" s="175"/>
      <c r="H4155" s="175"/>
      <c r="I4155" s="175"/>
      <c r="J4155" s="175"/>
      <c r="L4155" s="175"/>
      <c r="T4155" s="176"/>
      <c r="U4155" s="176"/>
      <c r="V4155" s="176"/>
      <c r="W4155" s="176"/>
      <c r="X4155" s="175"/>
      <c r="Y4155" s="175"/>
      <c r="Z4155" s="175"/>
      <c r="AA4155" s="175"/>
      <c r="AC4155" s="175"/>
      <c r="AL4155" s="106"/>
      <c r="AM4155" s="104"/>
      <c r="AN4155" s="104"/>
      <c r="AO4155" s="104"/>
      <c r="AP4155" s="104"/>
      <c r="AQ4155" s="104"/>
      <c r="AR4155" s="104"/>
      <c r="AS4155" s="104"/>
      <c r="AT4155" s="104"/>
      <c r="AU4155" s="104"/>
      <c r="AV4155" s="104"/>
    </row>
    <row r="4156" spans="3:48" x14ac:dyDescent="0.35">
      <c r="C4156" s="176"/>
      <c r="D4156" s="176"/>
      <c r="E4156" s="176"/>
      <c r="F4156" s="176"/>
      <c r="G4156" s="175"/>
      <c r="H4156" s="175"/>
      <c r="I4156" s="175"/>
      <c r="J4156" s="175"/>
      <c r="L4156" s="175"/>
      <c r="T4156" s="176"/>
      <c r="U4156" s="176"/>
      <c r="V4156" s="176"/>
      <c r="W4156" s="176"/>
      <c r="X4156" s="175"/>
      <c r="Y4156" s="175"/>
      <c r="Z4156" s="175"/>
      <c r="AA4156" s="175"/>
      <c r="AC4156" s="175"/>
      <c r="AL4156" s="106"/>
      <c r="AM4156" s="104"/>
      <c r="AN4156" s="104"/>
      <c r="AO4156" s="104"/>
      <c r="AP4156" s="104"/>
      <c r="AQ4156" s="104"/>
      <c r="AR4156" s="104"/>
      <c r="AS4156" s="104"/>
      <c r="AT4156" s="104"/>
      <c r="AU4156" s="104"/>
      <c r="AV4156" s="104"/>
    </row>
    <row r="4157" spans="3:48" x14ac:dyDescent="0.35">
      <c r="C4157" s="176"/>
      <c r="D4157" s="176"/>
      <c r="E4157" s="176"/>
      <c r="F4157" s="176"/>
      <c r="G4157" s="175"/>
      <c r="H4157" s="175"/>
      <c r="I4157" s="175"/>
      <c r="J4157" s="175"/>
      <c r="L4157" s="175"/>
      <c r="T4157" s="176"/>
      <c r="U4157" s="176"/>
      <c r="V4157" s="176"/>
      <c r="W4157" s="176"/>
      <c r="X4157" s="175"/>
      <c r="Y4157" s="175"/>
      <c r="Z4157" s="175"/>
      <c r="AA4157" s="175"/>
      <c r="AC4157" s="175"/>
      <c r="AL4157" s="106"/>
      <c r="AM4157" s="104"/>
      <c r="AN4157" s="104"/>
      <c r="AO4157" s="104"/>
      <c r="AP4157" s="104"/>
      <c r="AQ4157" s="104"/>
      <c r="AR4157" s="104"/>
      <c r="AS4157" s="104"/>
      <c r="AT4157" s="104"/>
      <c r="AU4157" s="104"/>
      <c r="AV4157" s="104"/>
    </row>
    <row r="4158" spans="3:48" x14ac:dyDescent="0.35">
      <c r="C4158" s="176"/>
      <c r="D4158" s="176"/>
      <c r="E4158" s="176"/>
      <c r="F4158" s="176"/>
      <c r="G4158" s="175"/>
      <c r="H4158" s="175"/>
      <c r="I4158" s="175"/>
      <c r="J4158" s="175"/>
      <c r="L4158" s="175"/>
      <c r="T4158" s="176"/>
      <c r="U4158" s="176"/>
      <c r="V4158" s="176"/>
      <c r="W4158" s="176"/>
      <c r="X4158" s="175"/>
      <c r="Y4158" s="175"/>
      <c r="Z4158" s="175"/>
      <c r="AA4158" s="175"/>
      <c r="AC4158" s="175"/>
      <c r="AL4158" s="106"/>
      <c r="AM4158" s="104"/>
      <c r="AN4158" s="104"/>
      <c r="AO4158" s="104"/>
      <c r="AP4158" s="104"/>
      <c r="AQ4158" s="104"/>
      <c r="AR4158" s="104"/>
      <c r="AS4158" s="104"/>
      <c r="AT4158" s="104"/>
      <c r="AU4158" s="104"/>
      <c r="AV4158" s="104"/>
    </row>
    <row r="4159" spans="3:48" x14ac:dyDescent="0.35">
      <c r="C4159" s="176"/>
      <c r="D4159" s="176"/>
      <c r="E4159" s="176"/>
      <c r="F4159" s="176"/>
      <c r="G4159" s="175"/>
      <c r="H4159" s="175"/>
      <c r="I4159" s="175"/>
      <c r="J4159" s="175"/>
      <c r="L4159" s="175"/>
      <c r="T4159" s="176"/>
      <c r="U4159" s="176"/>
      <c r="V4159" s="176"/>
      <c r="W4159" s="176"/>
      <c r="X4159" s="175"/>
      <c r="Y4159" s="175"/>
      <c r="Z4159" s="175"/>
      <c r="AA4159" s="175"/>
      <c r="AC4159" s="175"/>
      <c r="AL4159" s="106"/>
      <c r="AM4159" s="104"/>
      <c r="AN4159" s="104"/>
      <c r="AO4159" s="104"/>
      <c r="AP4159" s="104"/>
      <c r="AQ4159" s="104"/>
      <c r="AR4159" s="104"/>
      <c r="AS4159" s="104"/>
      <c r="AT4159" s="104"/>
      <c r="AU4159" s="104"/>
      <c r="AV4159" s="104"/>
    </row>
    <row r="4160" spans="3:48" x14ac:dyDescent="0.35">
      <c r="C4160" s="176"/>
      <c r="D4160" s="176"/>
      <c r="E4160" s="176"/>
      <c r="F4160" s="176"/>
      <c r="G4160" s="175"/>
      <c r="H4160" s="175"/>
      <c r="I4160" s="175"/>
      <c r="J4160" s="175"/>
      <c r="L4160" s="175"/>
      <c r="T4160" s="176"/>
      <c r="U4160" s="176"/>
      <c r="V4160" s="176"/>
      <c r="W4160" s="176"/>
      <c r="X4160" s="175"/>
      <c r="Y4160" s="175"/>
      <c r="Z4160" s="175"/>
      <c r="AA4160" s="175"/>
      <c r="AC4160" s="175"/>
      <c r="AL4160" s="106"/>
      <c r="AM4160" s="104"/>
      <c r="AN4160" s="104"/>
      <c r="AO4160" s="104"/>
      <c r="AP4160" s="104"/>
      <c r="AQ4160" s="104"/>
      <c r="AR4160" s="104"/>
      <c r="AS4160" s="104"/>
      <c r="AT4160" s="104"/>
      <c r="AU4160" s="104"/>
      <c r="AV4160" s="104"/>
    </row>
    <row r="4161" spans="3:48" x14ac:dyDescent="0.35">
      <c r="C4161" s="176"/>
      <c r="D4161" s="176"/>
      <c r="E4161" s="176"/>
      <c r="F4161" s="176"/>
      <c r="G4161" s="175"/>
      <c r="H4161" s="175"/>
      <c r="I4161" s="175"/>
      <c r="J4161" s="175"/>
      <c r="L4161" s="175"/>
      <c r="T4161" s="176"/>
      <c r="U4161" s="176"/>
      <c r="V4161" s="176"/>
      <c r="W4161" s="176"/>
      <c r="X4161" s="175"/>
      <c r="Y4161" s="175"/>
      <c r="Z4161" s="175"/>
      <c r="AA4161" s="175"/>
      <c r="AC4161" s="175"/>
      <c r="AL4161" s="106"/>
      <c r="AM4161" s="104"/>
      <c r="AN4161" s="104"/>
      <c r="AO4161" s="104"/>
      <c r="AP4161" s="104"/>
      <c r="AQ4161" s="104"/>
      <c r="AR4161" s="104"/>
      <c r="AS4161" s="104"/>
      <c r="AT4161" s="104"/>
      <c r="AU4161" s="104"/>
      <c r="AV4161" s="104"/>
    </row>
    <row r="4162" spans="3:48" x14ac:dyDescent="0.35">
      <c r="C4162" s="176"/>
      <c r="D4162" s="176"/>
      <c r="E4162" s="176"/>
      <c r="F4162" s="176"/>
      <c r="G4162" s="175"/>
      <c r="H4162" s="175"/>
      <c r="I4162" s="175"/>
      <c r="J4162" s="175"/>
      <c r="L4162" s="175"/>
      <c r="T4162" s="176"/>
      <c r="U4162" s="176"/>
      <c r="V4162" s="176"/>
      <c r="W4162" s="176"/>
      <c r="X4162" s="175"/>
      <c r="Y4162" s="175"/>
      <c r="Z4162" s="175"/>
      <c r="AA4162" s="175"/>
      <c r="AC4162" s="175"/>
      <c r="AL4162" s="106"/>
      <c r="AM4162" s="104"/>
      <c r="AN4162" s="104"/>
      <c r="AO4162" s="104"/>
      <c r="AP4162" s="104"/>
      <c r="AQ4162" s="104"/>
      <c r="AR4162" s="104"/>
      <c r="AS4162" s="104"/>
      <c r="AT4162" s="104"/>
      <c r="AU4162" s="104"/>
      <c r="AV4162" s="104"/>
    </row>
    <row r="4163" spans="3:48" x14ac:dyDescent="0.35">
      <c r="C4163" s="176"/>
      <c r="D4163" s="176"/>
      <c r="E4163" s="176"/>
      <c r="F4163" s="176"/>
      <c r="G4163" s="175"/>
      <c r="H4163" s="175"/>
      <c r="I4163" s="175"/>
      <c r="J4163" s="175"/>
      <c r="L4163" s="175"/>
      <c r="T4163" s="176"/>
      <c r="U4163" s="176"/>
      <c r="V4163" s="176"/>
      <c r="W4163" s="176"/>
      <c r="X4163" s="175"/>
      <c r="Y4163" s="175"/>
      <c r="Z4163" s="175"/>
      <c r="AA4163" s="175"/>
      <c r="AC4163" s="175"/>
      <c r="AL4163" s="106"/>
      <c r="AM4163" s="104"/>
      <c r="AN4163" s="104"/>
      <c r="AO4163" s="104"/>
      <c r="AP4163" s="104"/>
      <c r="AQ4163" s="104"/>
      <c r="AR4163" s="104"/>
      <c r="AS4163" s="104"/>
      <c r="AT4163" s="104"/>
      <c r="AU4163" s="104"/>
      <c r="AV4163" s="104"/>
    </row>
    <row r="4164" spans="3:48" x14ac:dyDescent="0.35">
      <c r="C4164" s="176"/>
      <c r="D4164" s="176"/>
      <c r="E4164" s="176"/>
      <c r="F4164" s="176"/>
      <c r="G4164" s="175"/>
      <c r="H4164" s="175"/>
      <c r="I4164" s="175"/>
      <c r="J4164" s="175"/>
      <c r="L4164" s="175"/>
      <c r="T4164" s="176"/>
      <c r="U4164" s="176"/>
      <c r="V4164" s="176"/>
      <c r="W4164" s="176"/>
      <c r="X4164" s="175"/>
      <c r="Y4164" s="175"/>
      <c r="Z4164" s="175"/>
      <c r="AA4164" s="175"/>
      <c r="AC4164" s="175"/>
      <c r="AL4164" s="106"/>
      <c r="AM4164" s="104"/>
      <c r="AN4164" s="104"/>
      <c r="AO4164" s="104"/>
      <c r="AP4164" s="104"/>
      <c r="AQ4164" s="104"/>
      <c r="AR4164" s="104"/>
      <c r="AS4164" s="104"/>
      <c r="AT4164" s="104"/>
      <c r="AU4164" s="104"/>
      <c r="AV4164" s="104"/>
    </row>
    <row r="4165" spans="3:48" x14ac:dyDescent="0.35">
      <c r="C4165" s="176"/>
      <c r="D4165" s="176"/>
      <c r="E4165" s="176"/>
      <c r="F4165" s="176"/>
      <c r="G4165" s="175"/>
      <c r="H4165" s="175"/>
      <c r="I4165" s="175"/>
      <c r="J4165" s="175"/>
      <c r="L4165" s="175"/>
      <c r="T4165" s="176"/>
      <c r="U4165" s="176"/>
      <c r="V4165" s="176"/>
      <c r="W4165" s="176"/>
      <c r="X4165" s="175"/>
      <c r="Y4165" s="175"/>
      <c r="Z4165" s="175"/>
      <c r="AA4165" s="175"/>
      <c r="AC4165" s="175"/>
      <c r="AL4165" s="106"/>
      <c r="AM4165" s="104"/>
      <c r="AN4165" s="104"/>
      <c r="AO4165" s="104"/>
      <c r="AP4165" s="104"/>
      <c r="AQ4165" s="104"/>
      <c r="AR4165" s="104"/>
      <c r="AS4165" s="104"/>
      <c r="AT4165" s="104"/>
      <c r="AU4165" s="104"/>
      <c r="AV4165" s="104"/>
    </row>
    <row r="4166" spans="3:48" x14ac:dyDescent="0.35">
      <c r="C4166" s="176"/>
      <c r="D4166" s="176"/>
      <c r="E4166" s="176"/>
      <c r="F4166" s="176"/>
      <c r="G4166" s="175"/>
      <c r="H4166" s="175"/>
      <c r="I4166" s="175"/>
      <c r="J4166" s="175"/>
      <c r="L4166" s="175"/>
      <c r="T4166" s="176"/>
      <c r="U4166" s="176"/>
      <c r="V4166" s="176"/>
      <c r="W4166" s="176"/>
      <c r="X4166" s="175"/>
      <c r="Y4166" s="175"/>
      <c r="Z4166" s="175"/>
      <c r="AA4166" s="175"/>
      <c r="AC4166" s="175"/>
      <c r="AL4166" s="106"/>
      <c r="AM4166" s="104"/>
      <c r="AN4166" s="104"/>
      <c r="AO4166" s="104"/>
      <c r="AP4166" s="104"/>
      <c r="AQ4166" s="104"/>
      <c r="AR4166" s="104"/>
      <c r="AS4166" s="104"/>
      <c r="AT4166" s="104"/>
      <c r="AU4166" s="104"/>
      <c r="AV4166" s="104"/>
    </row>
    <row r="4167" spans="3:48" x14ac:dyDescent="0.35">
      <c r="C4167" s="176"/>
      <c r="D4167" s="176"/>
      <c r="E4167" s="176"/>
      <c r="F4167" s="176"/>
      <c r="G4167" s="175"/>
      <c r="H4167" s="175"/>
      <c r="I4167" s="175"/>
      <c r="J4167" s="175"/>
      <c r="L4167" s="175"/>
      <c r="T4167" s="176"/>
      <c r="U4167" s="176"/>
      <c r="V4167" s="176"/>
      <c r="W4167" s="176"/>
      <c r="X4167" s="175"/>
      <c r="Y4167" s="175"/>
      <c r="Z4167" s="175"/>
      <c r="AA4167" s="175"/>
      <c r="AC4167" s="175"/>
      <c r="AL4167" s="106"/>
      <c r="AM4167" s="104"/>
      <c r="AN4167" s="104"/>
      <c r="AO4167" s="104"/>
      <c r="AP4167" s="104"/>
      <c r="AQ4167" s="104"/>
      <c r="AR4167" s="104"/>
      <c r="AS4167" s="104"/>
      <c r="AT4167" s="104"/>
      <c r="AU4167" s="104"/>
      <c r="AV4167" s="104"/>
    </row>
    <row r="4168" spans="3:48" x14ac:dyDescent="0.35">
      <c r="C4168" s="176"/>
      <c r="D4168" s="176"/>
      <c r="E4168" s="176"/>
      <c r="F4168" s="176"/>
      <c r="G4168" s="175"/>
      <c r="H4168" s="175"/>
      <c r="I4168" s="175"/>
      <c r="J4168" s="175"/>
      <c r="L4168" s="175"/>
      <c r="T4168" s="176"/>
      <c r="U4168" s="176"/>
      <c r="V4168" s="176"/>
      <c r="W4168" s="176"/>
      <c r="X4168" s="175"/>
      <c r="Y4168" s="175"/>
      <c r="Z4168" s="175"/>
      <c r="AA4168" s="175"/>
      <c r="AC4168" s="175"/>
      <c r="AL4168" s="106"/>
      <c r="AM4168" s="104"/>
      <c r="AN4168" s="104"/>
      <c r="AO4168" s="104"/>
      <c r="AP4168" s="104"/>
      <c r="AQ4168" s="104"/>
      <c r="AR4168" s="104"/>
      <c r="AS4168" s="104"/>
      <c r="AT4168" s="104"/>
      <c r="AU4168" s="104"/>
      <c r="AV4168" s="104"/>
    </row>
    <row r="4169" spans="3:48" x14ac:dyDescent="0.35">
      <c r="C4169" s="176"/>
      <c r="D4169" s="176"/>
      <c r="E4169" s="176"/>
      <c r="F4169" s="176"/>
      <c r="G4169" s="175"/>
      <c r="H4169" s="175"/>
      <c r="I4169" s="175"/>
      <c r="J4169" s="175"/>
      <c r="L4169" s="175"/>
      <c r="T4169" s="176"/>
      <c r="U4169" s="176"/>
      <c r="V4169" s="176"/>
      <c r="W4169" s="176"/>
      <c r="X4169" s="175"/>
      <c r="Y4169" s="175"/>
      <c r="Z4169" s="175"/>
      <c r="AA4169" s="175"/>
      <c r="AC4169" s="175"/>
      <c r="AL4169" s="106"/>
      <c r="AM4169" s="104"/>
      <c r="AN4169" s="104"/>
      <c r="AO4169" s="104"/>
      <c r="AP4169" s="104"/>
      <c r="AQ4169" s="104"/>
      <c r="AR4169" s="104"/>
      <c r="AS4169" s="104"/>
      <c r="AT4169" s="104"/>
      <c r="AU4169" s="104"/>
      <c r="AV4169" s="104"/>
    </row>
    <row r="4170" spans="3:48" x14ac:dyDescent="0.35">
      <c r="C4170" s="176"/>
      <c r="D4170" s="176"/>
      <c r="E4170" s="176"/>
      <c r="F4170" s="176"/>
      <c r="G4170" s="175"/>
      <c r="H4170" s="175"/>
      <c r="I4170" s="175"/>
      <c r="J4170" s="175"/>
      <c r="L4170" s="175"/>
      <c r="T4170" s="176"/>
      <c r="U4170" s="176"/>
      <c r="V4170" s="176"/>
      <c r="W4170" s="176"/>
      <c r="X4170" s="175"/>
      <c r="Y4170" s="175"/>
      <c r="Z4170" s="175"/>
      <c r="AA4170" s="175"/>
      <c r="AC4170" s="175"/>
      <c r="AL4170" s="106"/>
      <c r="AM4170" s="104"/>
      <c r="AN4170" s="104"/>
      <c r="AO4170" s="104"/>
      <c r="AP4170" s="104"/>
      <c r="AQ4170" s="104"/>
      <c r="AR4170" s="104"/>
      <c r="AS4170" s="104"/>
      <c r="AT4170" s="104"/>
      <c r="AU4170" s="104"/>
      <c r="AV4170" s="104"/>
    </row>
    <row r="4171" spans="3:48" x14ac:dyDescent="0.35">
      <c r="C4171" s="176"/>
      <c r="D4171" s="176"/>
      <c r="E4171" s="176"/>
      <c r="F4171" s="176"/>
      <c r="G4171" s="175"/>
      <c r="H4171" s="175"/>
      <c r="I4171" s="175"/>
      <c r="J4171" s="175"/>
      <c r="L4171" s="175"/>
      <c r="T4171" s="176"/>
      <c r="U4171" s="176"/>
      <c r="V4171" s="176"/>
      <c r="W4171" s="176"/>
      <c r="X4171" s="175"/>
      <c r="Y4171" s="175"/>
      <c r="Z4171" s="175"/>
      <c r="AA4171" s="175"/>
      <c r="AC4171" s="175"/>
      <c r="AL4171" s="106"/>
      <c r="AM4171" s="104"/>
      <c r="AN4171" s="104"/>
      <c r="AO4171" s="104"/>
      <c r="AP4171" s="104"/>
      <c r="AQ4171" s="104"/>
      <c r="AR4171" s="104"/>
      <c r="AS4171" s="104"/>
      <c r="AT4171" s="104"/>
      <c r="AU4171" s="104"/>
      <c r="AV4171" s="104"/>
    </row>
    <row r="4172" spans="3:48" x14ac:dyDescent="0.35">
      <c r="C4172" s="176"/>
      <c r="D4172" s="176"/>
      <c r="E4172" s="176"/>
      <c r="F4172" s="176"/>
      <c r="G4172" s="175"/>
      <c r="H4172" s="175"/>
      <c r="I4172" s="175"/>
      <c r="J4172" s="175"/>
      <c r="L4172" s="175"/>
      <c r="T4172" s="176"/>
      <c r="U4172" s="176"/>
      <c r="V4172" s="176"/>
      <c r="W4172" s="176"/>
      <c r="X4172" s="175"/>
      <c r="Y4172" s="175"/>
      <c r="Z4172" s="175"/>
      <c r="AA4172" s="175"/>
      <c r="AC4172" s="175"/>
      <c r="AL4172" s="106"/>
      <c r="AM4172" s="104"/>
      <c r="AN4172" s="104"/>
      <c r="AO4172" s="104"/>
      <c r="AP4172" s="104"/>
      <c r="AQ4172" s="104"/>
      <c r="AR4172" s="104"/>
      <c r="AS4172" s="104"/>
      <c r="AT4172" s="104"/>
      <c r="AU4172" s="104"/>
      <c r="AV4172" s="104"/>
    </row>
    <row r="4173" spans="3:48" x14ac:dyDescent="0.35">
      <c r="C4173" s="176"/>
      <c r="D4173" s="176"/>
      <c r="E4173" s="176"/>
      <c r="F4173" s="176"/>
      <c r="G4173" s="175"/>
      <c r="H4173" s="175"/>
      <c r="I4173" s="175"/>
      <c r="J4173" s="175"/>
      <c r="L4173" s="175"/>
      <c r="T4173" s="176"/>
      <c r="U4173" s="176"/>
      <c r="V4173" s="176"/>
      <c r="W4173" s="176"/>
      <c r="X4173" s="175"/>
      <c r="Y4173" s="175"/>
      <c r="Z4173" s="175"/>
      <c r="AA4173" s="175"/>
      <c r="AC4173" s="175"/>
      <c r="AL4173" s="106"/>
      <c r="AM4173" s="104"/>
      <c r="AN4173" s="104"/>
      <c r="AO4173" s="104"/>
      <c r="AP4173" s="104"/>
      <c r="AQ4173" s="104"/>
      <c r="AR4173" s="104"/>
      <c r="AS4173" s="104"/>
      <c r="AT4173" s="104"/>
      <c r="AU4173" s="104"/>
      <c r="AV4173" s="104"/>
    </row>
    <row r="4174" spans="3:48" x14ac:dyDescent="0.35">
      <c r="C4174" s="176"/>
      <c r="D4174" s="176"/>
      <c r="E4174" s="176"/>
      <c r="F4174" s="176"/>
      <c r="G4174" s="175"/>
      <c r="H4174" s="175"/>
      <c r="I4174" s="175"/>
      <c r="J4174" s="175"/>
      <c r="L4174" s="175"/>
      <c r="T4174" s="176"/>
      <c r="U4174" s="176"/>
      <c r="V4174" s="176"/>
      <c r="W4174" s="176"/>
      <c r="X4174" s="175"/>
      <c r="Y4174" s="175"/>
      <c r="Z4174" s="175"/>
      <c r="AA4174" s="175"/>
      <c r="AC4174" s="175"/>
      <c r="AL4174" s="106"/>
      <c r="AM4174" s="104"/>
      <c r="AN4174" s="104"/>
      <c r="AO4174" s="104"/>
      <c r="AP4174" s="104"/>
      <c r="AQ4174" s="104"/>
      <c r="AR4174" s="104"/>
      <c r="AS4174" s="104"/>
      <c r="AT4174" s="104"/>
      <c r="AU4174" s="104"/>
      <c r="AV4174" s="104"/>
    </row>
    <row r="4175" spans="3:48" x14ac:dyDescent="0.35">
      <c r="C4175" s="176"/>
      <c r="D4175" s="176"/>
      <c r="E4175" s="176"/>
      <c r="F4175" s="176"/>
      <c r="G4175" s="175"/>
      <c r="H4175" s="175"/>
      <c r="I4175" s="175"/>
      <c r="J4175" s="175"/>
      <c r="L4175" s="175"/>
      <c r="T4175" s="176"/>
      <c r="U4175" s="176"/>
      <c r="V4175" s="176"/>
      <c r="W4175" s="176"/>
      <c r="X4175" s="175"/>
      <c r="Y4175" s="175"/>
      <c r="Z4175" s="175"/>
      <c r="AA4175" s="175"/>
      <c r="AC4175" s="175"/>
      <c r="AL4175" s="106"/>
      <c r="AM4175" s="104"/>
      <c r="AN4175" s="104"/>
      <c r="AO4175" s="104"/>
      <c r="AP4175" s="104"/>
      <c r="AQ4175" s="104"/>
      <c r="AR4175" s="104"/>
      <c r="AS4175" s="104"/>
      <c r="AT4175" s="104"/>
      <c r="AU4175" s="104"/>
      <c r="AV4175" s="104"/>
    </row>
    <row r="4176" spans="3:48" x14ac:dyDescent="0.35">
      <c r="C4176" s="176"/>
      <c r="D4176" s="176"/>
      <c r="E4176" s="176"/>
      <c r="F4176" s="176"/>
      <c r="G4176" s="175"/>
      <c r="H4176" s="175"/>
      <c r="I4176" s="175"/>
      <c r="J4176" s="175"/>
      <c r="L4176" s="175"/>
      <c r="T4176" s="176"/>
      <c r="U4176" s="176"/>
      <c r="V4176" s="176"/>
      <c r="W4176" s="176"/>
      <c r="X4176" s="175"/>
      <c r="Y4176" s="175"/>
      <c r="Z4176" s="175"/>
      <c r="AA4176" s="175"/>
      <c r="AC4176" s="175"/>
      <c r="AL4176" s="106"/>
      <c r="AM4176" s="104"/>
      <c r="AN4176" s="104"/>
      <c r="AO4176" s="104"/>
      <c r="AP4176" s="104"/>
      <c r="AQ4176" s="104"/>
      <c r="AR4176" s="104"/>
      <c r="AS4176" s="104"/>
      <c r="AT4176" s="104"/>
      <c r="AU4176" s="104"/>
      <c r="AV4176" s="104"/>
    </row>
    <row r="4177" spans="3:48" x14ac:dyDescent="0.35">
      <c r="C4177" s="176"/>
      <c r="D4177" s="176"/>
      <c r="E4177" s="176"/>
      <c r="F4177" s="176"/>
      <c r="G4177" s="175"/>
      <c r="H4177" s="175"/>
      <c r="I4177" s="175"/>
      <c r="J4177" s="175"/>
      <c r="L4177" s="175"/>
      <c r="T4177" s="176"/>
      <c r="U4177" s="176"/>
      <c r="V4177" s="176"/>
      <c r="W4177" s="176"/>
      <c r="X4177" s="175"/>
      <c r="Y4177" s="175"/>
      <c r="Z4177" s="175"/>
      <c r="AA4177" s="175"/>
      <c r="AC4177" s="175"/>
      <c r="AL4177" s="106"/>
      <c r="AM4177" s="104"/>
      <c r="AN4177" s="104"/>
      <c r="AO4177" s="104"/>
      <c r="AP4177" s="104"/>
      <c r="AQ4177" s="104"/>
      <c r="AR4177" s="104"/>
      <c r="AS4177" s="104"/>
      <c r="AT4177" s="104"/>
      <c r="AU4177" s="104"/>
      <c r="AV4177" s="104"/>
    </row>
    <row r="4178" spans="3:48" x14ac:dyDescent="0.35">
      <c r="C4178" s="176"/>
      <c r="D4178" s="176"/>
      <c r="E4178" s="176"/>
      <c r="F4178" s="176"/>
      <c r="G4178" s="175"/>
      <c r="H4178" s="175"/>
      <c r="I4178" s="175"/>
      <c r="J4178" s="175"/>
      <c r="L4178" s="175"/>
      <c r="T4178" s="176"/>
      <c r="U4178" s="176"/>
      <c r="V4178" s="176"/>
      <c r="W4178" s="176"/>
      <c r="X4178" s="175"/>
      <c r="Y4178" s="175"/>
      <c r="Z4178" s="175"/>
      <c r="AA4178" s="175"/>
      <c r="AC4178" s="175"/>
      <c r="AL4178" s="106"/>
      <c r="AM4178" s="104"/>
      <c r="AN4178" s="104"/>
      <c r="AO4178" s="104"/>
      <c r="AP4178" s="104"/>
      <c r="AQ4178" s="104"/>
      <c r="AR4178" s="104"/>
      <c r="AS4178" s="104"/>
      <c r="AT4178" s="104"/>
      <c r="AU4178" s="104"/>
      <c r="AV4178" s="104"/>
    </row>
    <row r="4179" spans="3:48" x14ac:dyDescent="0.35">
      <c r="C4179" s="176"/>
      <c r="D4179" s="176"/>
      <c r="E4179" s="176"/>
      <c r="F4179" s="176"/>
      <c r="G4179" s="175"/>
      <c r="H4179" s="175"/>
      <c r="I4179" s="175"/>
      <c r="J4179" s="175"/>
      <c r="L4179" s="175"/>
      <c r="T4179" s="176"/>
      <c r="U4179" s="176"/>
      <c r="V4179" s="176"/>
      <c r="W4179" s="176"/>
      <c r="X4179" s="175"/>
      <c r="Y4179" s="175"/>
      <c r="Z4179" s="175"/>
      <c r="AA4179" s="175"/>
      <c r="AC4179" s="175"/>
      <c r="AL4179" s="106"/>
      <c r="AM4179" s="104"/>
      <c r="AN4179" s="104"/>
      <c r="AO4179" s="104"/>
      <c r="AP4179" s="104"/>
      <c r="AQ4179" s="104"/>
      <c r="AR4179" s="104"/>
      <c r="AS4179" s="104"/>
      <c r="AT4179" s="104"/>
      <c r="AU4179" s="104"/>
      <c r="AV4179" s="104"/>
    </row>
    <row r="4180" spans="3:48" x14ac:dyDescent="0.35">
      <c r="C4180" s="176"/>
      <c r="D4180" s="176"/>
      <c r="E4180" s="176"/>
      <c r="F4180" s="176"/>
      <c r="G4180" s="175"/>
      <c r="H4180" s="175"/>
      <c r="I4180" s="175"/>
      <c r="J4180" s="175"/>
      <c r="L4180" s="175"/>
      <c r="T4180" s="176"/>
      <c r="U4180" s="176"/>
      <c r="V4180" s="176"/>
      <c r="W4180" s="176"/>
      <c r="X4180" s="175"/>
      <c r="Y4180" s="175"/>
      <c r="Z4180" s="175"/>
      <c r="AA4180" s="175"/>
      <c r="AC4180" s="175"/>
      <c r="AL4180" s="106"/>
      <c r="AM4180" s="104"/>
      <c r="AN4180" s="104"/>
      <c r="AO4180" s="104"/>
      <c r="AP4180" s="104"/>
      <c r="AQ4180" s="104"/>
      <c r="AR4180" s="104"/>
      <c r="AS4180" s="104"/>
      <c r="AT4180" s="104"/>
      <c r="AU4180" s="104"/>
      <c r="AV4180" s="104"/>
    </row>
    <row r="4181" spans="3:48" x14ac:dyDescent="0.35">
      <c r="C4181" s="176"/>
      <c r="D4181" s="176"/>
      <c r="E4181" s="176"/>
      <c r="F4181" s="176"/>
      <c r="G4181" s="175"/>
      <c r="H4181" s="175"/>
      <c r="I4181" s="175"/>
      <c r="J4181" s="175"/>
      <c r="L4181" s="175"/>
      <c r="T4181" s="176"/>
      <c r="U4181" s="176"/>
      <c r="V4181" s="176"/>
      <c r="W4181" s="176"/>
      <c r="X4181" s="175"/>
      <c r="Y4181" s="175"/>
      <c r="Z4181" s="175"/>
      <c r="AA4181" s="175"/>
      <c r="AC4181" s="175"/>
      <c r="AL4181" s="106"/>
      <c r="AM4181" s="104"/>
      <c r="AN4181" s="104"/>
      <c r="AO4181" s="104"/>
      <c r="AP4181" s="104"/>
      <c r="AQ4181" s="104"/>
      <c r="AR4181" s="104"/>
      <c r="AS4181" s="104"/>
      <c r="AT4181" s="104"/>
      <c r="AU4181" s="104"/>
      <c r="AV4181" s="104"/>
    </row>
    <row r="4182" spans="3:48" x14ac:dyDescent="0.35">
      <c r="C4182" s="176"/>
      <c r="D4182" s="176"/>
      <c r="E4182" s="176"/>
      <c r="F4182" s="176"/>
      <c r="G4182" s="175"/>
      <c r="H4182" s="175"/>
      <c r="I4182" s="175"/>
      <c r="J4182" s="175"/>
      <c r="L4182" s="175"/>
      <c r="T4182" s="176"/>
      <c r="U4182" s="176"/>
      <c r="V4182" s="176"/>
      <c r="W4182" s="176"/>
      <c r="X4182" s="175"/>
      <c r="Y4182" s="175"/>
      <c r="Z4182" s="175"/>
      <c r="AA4182" s="175"/>
      <c r="AC4182" s="175"/>
      <c r="AL4182" s="106"/>
      <c r="AM4182" s="104"/>
      <c r="AN4182" s="104"/>
      <c r="AO4182" s="104"/>
      <c r="AP4182" s="104"/>
      <c r="AQ4182" s="104"/>
      <c r="AR4182" s="104"/>
      <c r="AS4182" s="104"/>
      <c r="AT4182" s="104"/>
      <c r="AU4182" s="104"/>
      <c r="AV4182" s="104"/>
    </row>
    <row r="4183" spans="3:48" x14ac:dyDescent="0.35">
      <c r="C4183" s="176"/>
      <c r="D4183" s="176"/>
      <c r="E4183" s="176"/>
      <c r="F4183" s="176"/>
      <c r="G4183" s="175"/>
      <c r="H4183" s="175"/>
      <c r="I4183" s="175"/>
      <c r="J4183" s="175"/>
      <c r="L4183" s="175"/>
      <c r="T4183" s="176"/>
      <c r="U4183" s="176"/>
      <c r="V4183" s="176"/>
      <c r="W4183" s="176"/>
      <c r="X4183" s="175"/>
      <c r="Y4183" s="175"/>
      <c r="Z4183" s="175"/>
      <c r="AA4183" s="175"/>
      <c r="AC4183" s="175"/>
      <c r="AL4183" s="106"/>
      <c r="AM4183" s="104"/>
      <c r="AN4183" s="104"/>
      <c r="AO4183" s="104"/>
      <c r="AP4183" s="104"/>
      <c r="AQ4183" s="104"/>
      <c r="AR4183" s="104"/>
      <c r="AS4183" s="104"/>
      <c r="AT4183" s="104"/>
      <c r="AU4183" s="104"/>
      <c r="AV4183" s="104"/>
    </row>
    <row r="4184" spans="3:48" x14ac:dyDescent="0.35">
      <c r="C4184" s="176"/>
      <c r="D4184" s="176"/>
      <c r="E4184" s="176"/>
      <c r="F4184" s="176"/>
      <c r="G4184" s="175"/>
      <c r="H4184" s="175"/>
      <c r="I4184" s="175"/>
      <c r="J4184" s="175"/>
      <c r="L4184" s="175"/>
      <c r="T4184" s="176"/>
      <c r="U4184" s="176"/>
      <c r="V4184" s="176"/>
      <c r="W4184" s="176"/>
      <c r="X4184" s="175"/>
      <c r="Y4184" s="175"/>
      <c r="Z4184" s="175"/>
      <c r="AA4184" s="175"/>
      <c r="AC4184" s="175"/>
      <c r="AL4184" s="106"/>
      <c r="AM4184" s="104"/>
      <c r="AN4184" s="104"/>
      <c r="AO4184" s="104"/>
      <c r="AP4184" s="104"/>
      <c r="AQ4184" s="104"/>
      <c r="AR4184" s="104"/>
      <c r="AS4184" s="104"/>
      <c r="AT4184" s="104"/>
      <c r="AU4184" s="104"/>
      <c r="AV4184" s="104"/>
    </row>
    <row r="4185" spans="3:48" x14ac:dyDescent="0.35">
      <c r="C4185" s="176"/>
      <c r="D4185" s="176"/>
      <c r="E4185" s="176"/>
      <c r="F4185" s="176"/>
      <c r="G4185" s="175"/>
      <c r="H4185" s="175"/>
      <c r="I4185" s="175"/>
      <c r="J4185" s="175"/>
      <c r="L4185" s="175"/>
      <c r="T4185" s="176"/>
      <c r="U4185" s="176"/>
      <c r="V4185" s="176"/>
      <c r="W4185" s="176"/>
      <c r="X4185" s="175"/>
      <c r="Y4185" s="175"/>
      <c r="Z4185" s="175"/>
      <c r="AA4185" s="175"/>
      <c r="AC4185" s="175"/>
      <c r="AL4185" s="106"/>
      <c r="AM4185" s="104"/>
      <c r="AN4185" s="104"/>
      <c r="AO4185" s="104"/>
      <c r="AP4185" s="104"/>
      <c r="AQ4185" s="104"/>
      <c r="AR4185" s="104"/>
      <c r="AS4185" s="104"/>
      <c r="AT4185" s="104"/>
      <c r="AU4185" s="104"/>
      <c r="AV4185" s="104"/>
    </row>
    <row r="4186" spans="3:48" x14ac:dyDescent="0.35">
      <c r="C4186" s="176"/>
      <c r="D4186" s="176"/>
      <c r="E4186" s="176"/>
      <c r="F4186" s="176"/>
      <c r="G4186" s="175"/>
      <c r="H4186" s="175"/>
      <c r="I4186" s="175"/>
      <c r="J4186" s="175"/>
      <c r="L4186" s="175"/>
      <c r="T4186" s="176"/>
      <c r="U4186" s="176"/>
      <c r="V4186" s="176"/>
      <c r="W4186" s="176"/>
      <c r="X4186" s="175"/>
      <c r="Y4186" s="175"/>
      <c r="Z4186" s="175"/>
      <c r="AA4186" s="175"/>
      <c r="AC4186" s="175"/>
      <c r="AL4186" s="106"/>
      <c r="AM4186" s="104"/>
      <c r="AN4186" s="104"/>
      <c r="AO4186" s="104"/>
      <c r="AP4186" s="104"/>
      <c r="AQ4186" s="104"/>
      <c r="AR4186" s="104"/>
      <c r="AS4186" s="104"/>
      <c r="AT4186" s="104"/>
      <c r="AU4186" s="104"/>
      <c r="AV4186" s="104"/>
    </row>
    <row r="4187" spans="3:48" x14ac:dyDescent="0.35">
      <c r="C4187" s="176"/>
      <c r="D4187" s="176"/>
      <c r="E4187" s="176"/>
      <c r="F4187" s="176"/>
      <c r="G4187" s="175"/>
      <c r="H4187" s="175"/>
      <c r="I4187" s="175"/>
      <c r="J4187" s="175"/>
      <c r="L4187" s="175"/>
      <c r="T4187" s="176"/>
      <c r="U4187" s="176"/>
      <c r="V4187" s="176"/>
      <c r="W4187" s="176"/>
      <c r="X4187" s="175"/>
      <c r="Y4187" s="175"/>
      <c r="Z4187" s="175"/>
      <c r="AA4187" s="175"/>
      <c r="AC4187" s="175"/>
      <c r="AL4187" s="106"/>
      <c r="AM4187" s="104"/>
      <c r="AN4187" s="104"/>
      <c r="AO4187" s="104"/>
      <c r="AP4187" s="104"/>
      <c r="AQ4187" s="104"/>
      <c r="AR4187" s="104"/>
      <c r="AS4187" s="104"/>
      <c r="AT4187" s="104"/>
      <c r="AU4187" s="104"/>
      <c r="AV4187" s="104"/>
    </row>
    <row r="4188" spans="3:48" x14ac:dyDescent="0.35">
      <c r="C4188" s="176"/>
      <c r="D4188" s="176"/>
      <c r="E4188" s="176"/>
      <c r="F4188" s="176"/>
      <c r="G4188" s="175"/>
      <c r="H4188" s="175"/>
      <c r="I4188" s="175"/>
      <c r="J4188" s="175"/>
      <c r="L4188" s="175"/>
      <c r="T4188" s="176"/>
      <c r="U4188" s="176"/>
      <c r="V4188" s="176"/>
      <c r="W4188" s="176"/>
      <c r="X4188" s="175"/>
      <c r="Y4188" s="175"/>
      <c r="Z4188" s="175"/>
      <c r="AA4188" s="175"/>
      <c r="AC4188" s="175"/>
      <c r="AL4188" s="106"/>
      <c r="AM4188" s="104"/>
      <c r="AN4188" s="104"/>
      <c r="AO4188" s="104"/>
      <c r="AP4188" s="104"/>
      <c r="AQ4188" s="104"/>
      <c r="AR4188" s="104"/>
      <c r="AS4188" s="104"/>
      <c r="AT4188" s="104"/>
      <c r="AU4188" s="104"/>
      <c r="AV4188" s="104"/>
    </row>
    <row r="4189" spans="3:48" x14ac:dyDescent="0.35">
      <c r="C4189" s="176"/>
      <c r="D4189" s="176"/>
      <c r="E4189" s="176"/>
      <c r="F4189" s="176"/>
      <c r="G4189" s="175"/>
      <c r="H4189" s="175"/>
      <c r="I4189" s="175"/>
      <c r="J4189" s="175"/>
      <c r="L4189" s="175"/>
      <c r="T4189" s="176"/>
      <c r="U4189" s="176"/>
      <c r="V4189" s="176"/>
      <c r="W4189" s="176"/>
      <c r="X4189" s="175"/>
      <c r="Y4189" s="175"/>
      <c r="Z4189" s="175"/>
      <c r="AA4189" s="175"/>
      <c r="AC4189" s="175"/>
      <c r="AL4189" s="106"/>
      <c r="AM4189" s="104"/>
      <c r="AN4189" s="104"/>
      <c r="AO4189" s="104"/>
      <c r="AP4189" s="104"/>
      <c r="AQ4189" s="104"/>
      <c r="AR4189" s="104"/>
      <c r="AS4189" s="104"/>
      <c r="AT4189" s="104"/>
      <c r="AU4189" s="104"/>
      <c r="AV4189" s="104"/>
    </row>
    <row r="4190" spans="3:48" x14ac:dyDescent="0.35">
      <c r="C4190" s="176"/>
      <c r="D4190" s="176"/>
      <c r="E4190" s="176"/>
      <c r="F4190" s="176"/>
      <c r="G4190" s="175"/>
      <c r="H4190" s="175"/>
      <c r="I4190" s="175"/>
      <c r="J4190" s="175"/>
      <c r="L4190" s="175"/>
      <c r="T4190" s="176"/>
      <c r="U4190" s="176"/>
      <c r="V4190" s="176"/>
      <c r="W4190" s="176"/>
      <c r="X4190" s="175"/>
      <c r="Y4190" s="175"/>
      <c r="Z4190" s="175"/>
      <c r="AA4190" s="175"/>
      <c r="AC4190" s="175"/>
      <c r="AL4190" s="106"/>
      <c r="AM4190" s="104"/>
      <c r="AN4190" s="104"/>
      <c r="AO4190" s="104"/>
      <c r="AP4190" s="104"/>
      <c r="AQ4190" s="104"/>
      <c r="AR4190" s="104"/>
      <c r="AS4190" s="104"/>
      <c r="AT4190" s="104"/>
      <c r="AU4190" s="104"/>
      <c r="AV4190" s="104"/>
    </row>
    <row r="4191" spans="3:48" x14ac:dyDescent="0.35">
      <c r="C4191" s="176"/>
      <c r="D4191" s="176"/>
      <c r="E4191" s="176"/>
      <c r="F4191" s="176"/>
      <c r="G4191" s="175"/>
      <c r="H4191" s="175"/>
      <c r="I4191" s="175"/>
      <c r="J4191" s="175"/>
      <c r="L4191" s="175"/>
      <c r="T4191" s="176"/>
      <c r="U4191" s="176"/>
      <c r="V4191" s="176"/>
      <c r="W4191" s="176"/>
      <c r="X4191" s="175"/>
      <c r="Y4191" s="175"/>
      <c r="Z4191" s="175"/>
      <c r="AA4191" s="175"/>
      <c r="AC4191" s="175"/>
      <c r="AL4191" s="106"/>
      <c r="AM4191" s="104"/>
      <c r="AN4191" s="104"/>
      <c r="AO4191" s="104"/>
      <c r="AP4191" s="104"/>
      <c r="AQ4191" s="104"/>
      <c r="AR4191" s="104"/>
      <c r="AS4191" s="104"/>
      <c r="AT4191" s="104"/>
      <c r="AU4191" s="104"/>
      <c r="AV4191" s="104"/>
    </row>
    <row r="4192" spans="3:48" x14ac:dyDescent="0.35">
      <c r="C4192" s="176"/>
      <c r="D4192" s="176"/>
      <c r="E4192" s="176"/>
      <c r="F4192" s="176"/>
      <c r="G4192" s="175"/>
      <c r="H4192" s="175"/>
      <c r="I4192" s="175"/>
      <c r="J4192" s="175"/>
      <c r="L4192" s="175"/>
      <c r="T4192" s="176"/>
      <c r="U4192" s="176"/>
      <c r="V4192" s="176"/>
      <c r="W4192" s="176"/>
      <c r="X4192" s="175"/>
      <c r="Y4192" s="175"/>
      <c r="Z4192" s="175"/>
      <c r="AA4192" s="175"/>
      <c r="AC4192" s="175"/>
      <c r="AL4192" s="106"/>
      <c r="AM4192" s="104"/>
      <c r="AN4192" s="104"/>
      <c r="AO4192" s="104"/>
      <c r="AP4192" s="104"/>
      <c r="AQ4192" s="104"/>
      <c r="AR4192" s="104"/>
      <c r="AS4192" s="104"/>
      <c r="AT4192" s="104"/>
      <c r="AU4192" s="104"/>
      <c r="AV4192" s="104"/>
    </row>
    <row r="4193" spans="3:48" x14ac:dyDescent="0.35">
      <c r="C4193" s="176"/>
      <c r="D4193" s="176"/>
      <c r="E4193" s="176"/>
      <c r="F4193" s="176"/>
      <c r="G4193" s="175"/>
      <c r="H4193" s="175"/>
      <c r="I4193" s="175"/>
      <c r="J4193" s="175"/>
      <c r="L4193" s="175"/>
      <c r="T4193" s="176"/>
      <c r="U4193" s="176"/>
      <c r="V4193" s="176"/>
      <c r="W4193" s="176"/>
      <c r="X4193" s="175"/>
      <c r="Y4193" s="175"/>
      <c r="Z4193" s="175"/>
      <c r="AA4193" s="175"/>
      <c r="AC4193" s="175"/>
      <c r="AL4193" s="106"/>
      <c r="AM4193" s="104"/>
      <c r="AN4193" s="104"/>
      <c r="AO4193" s="104"/>
      <c r="AP4193" s="104"/>
      <c r="AQ4193" s="104"/>
      <c r="AR4193" s="104"/>
      <c r="AS4193" s="104"/>
      <c r="AT4193" s="104"/>
      <c r="AU4193" s="104"/>
      <c r="AV4193" s="104"/>
    </row>
    <row r="4194" spans="3:48" x14ac:dyDescent="0.35">
      <c r="C4194" s="176"/>
      <c r="D4194" s="176"/>
      <c r="E4194" s="176"/>
      <c r="F4194" s="176"/>
      <c r="G4194" s="175"/>
      <c r="H4194" s="175"/>
      <c r="I4194" s="175"/>
      <c r="J4194" s="175"/>
      <c r="L4194" s="175"/>
      <c r="T4194" s="176"/>
      <c r="U4194" s="176"/>
      <c r="V4194" s="176"/>
      <c r="W4194" s="176"/>
      <c r="X4194" s="175"/>
      <c r="Y4194" s="175"/>
      <c r="Z4194" s="175"/>
      <c r="AA4194" s="175"/>
      <c r="AC4194" s="175"/>
      <c r="AL4194" s="106"/>
      <c r="AM4194" s="104"/>
      <c r="AN4194" s="104"/>
      <c r="AO4194" s="104"/>
      <c r="AP4194" s="104"/>
      <c r="AQ4194" s="104"/>
      <c r="AR4194" s="104"/>
      <c r="AS4194" s="104"/>
      <c r="AT4194" s="104"/>
      <c r="AU4194" s="104"/>
      <c r="AV4194" s="104"/>
    </row>
    <row r="4195" spans="3:48" x14ac:dyDescent="0.35">
      <c r="C4195" s="176"/>
      <c r="D4195" s="176"/>
      <c r="E4195" s="176"/>
      <c r="F4195" s="176"/>
      <c r="G4195" s="175"/>
      <c r="H4195" s="175"/>
      <c r="I4195" s="175"/>
      <c r="J4195" s="175"/>
      <c r="L4195" s="175"/>
      <c r="T4195" s="176"/>
      <c r="U4195" s="176"/>
      <c r="V4195" s="176"/>
      <c r="W4195" s="176"/>
      <c r="X4195" s="175"/>
      <c r="Y4195" s="175"/>
      <c r="Z4195" s="175"/>
      <c r="AA4195" s="175"/>
      <c r="AC4195" s="175"/>
      <c r="AL4195" s="106"/>
      <c r="AM4195" s="104"/>
      <c r="AN4195" s="104"/>
      <c r="AO4195" s="104"/>
      <c r="AP4195" s="104"/>
      <c r="AQ4195" s="104"/>
      <c r="AR4195" s="104"/>
      <c r="AS4195" s="104"/>
      <c r="AT4195" s="104"/>
      <c r="AU4195" s="104"/>
      <c r="AV4195" s="104"/>
    </row>
    <row r="4196" spans="3:48" x14ac:dyDescent="0.35">
      <c r="C4196" s="176"/>
      <c r="D4196" s="176"/>
      <c r="E4196" s="176"/>
      <c r="F4196" s="176"/>
      <c r="G4196" s="175"/>
      <c r="H4196" s="175"/>
      <c r="I4196" s="175"/>
      <c r="J4196" s="175"/>
      <c r="L4196" s="175"/>
      <c r="T4196" s="176"/>
      <c r="U4196" s="176"/>
      <c r="V4196" s="176"/>
      <c r="W4196" s="176"/>
      <c r="X4196" s="175"/>
      <c r="Y4196" s="175"/>
      <c r="Z4196" s="175"/>
      <c r="AA4196" s="175"/>
      <c r="AC4196" s="175"/>
      <c r="AL4196" s="106"/>
      <c r="AM4196" s="104"/>
      <c r="AN4196" s="104"/>
      <c r="AO4196" s="104"/>
      <c r="AP4196" s="104"/>
      <c r="AQ4196" s="104"/>
      <c r="AR4196" s="104"/>
      <c r="AS4196" s="104"/>
      <c r="AT4196" s="104"/>
      <c r="AU4196" s="104"/>
      <c r="AV4196" s="104"/>
    </row>
    <row r="4197" spans="3:48" x14ac:dyDescent="0.35">
      <c r="C4197" s="176"/>
      <c r="D4197" s="176"/>
      <c r="E4197" s="176"/>
      <c r="F4197" s="176"/>
      <c r="G4197" s="175"/>
      <c r="H4197" s="175"/>
      <c r="I4197" s="175"/>
      <c r="J4197" s="175"/>
      <c r="L4197" s="175"/>
      <c r="T4197" s="176"/>
      <c r="U4197" s="176"/>
      <c r="V4197" s="176"/>
      <c r="W4197" s="176"/>
      <c r="X4197" s="175"/>
      <c r="Y4197" s="175"/>
      <c r="Z4197" s="175"/>
      <c r="AA4197" s="175"/>
      <c r="AC4197" s="175"/>
      <c r="AL4197" s="106"/>
      <c r="AM4197" s="104"/>
      <c r="AN4197" s="104"/>
      <c r="AO4197" s="104"/>
      <c r="AP4197" s="104"/>
      <c r="AQ4197" s="104"/>
      <c r="AR4197" s="104"/>
      <c r="AS4197" s="104"/>
      <c r="AT4197" s="104"/>
      <c r="AU4197" s="104"/>
      <c r="AV4197" s="104"/>
    </row>
    <row r="4198" spans="3:48" x14ac:dyDescent="0.35">
      <c r="C4198" s="176"/>
      <c r="D4198" s="176"/>
      <c r="E4198" s="176"/>
      <c r="F4198" s="176"/>
      <c r="G4198" s="175"/>
      <c r="H4198" s="175"/>
      <c r="I4198" s="175"/>
      <c r="J4198" s="175"/>
      <c r="L4198" s="175"/>
      <c r="T4198" s="176"/>
      <c r="U4198" s="176"/>
      <c r="V4198" s="176"/>
      <c r="W4198" s="176"/>
      <c r="X4198" s="175"/>
      <c r="Y4198" s="175"/>
      <c r="Z4198" s="175"/>
      <c r="AA4198" s="175"/>
      <c r="AC4198" s="175"/>
      <c r="AL4198" s="106"/>
      <c r="AM4198" s="104"/>
      <c r="AN4198" s="104"/>
      <c r="AO4198" s="104"/>
      <c r="AP4198" s="104"/>
      <c r="AQ4198" s="104"/>
      <c r="AR4198" s="104"/>
      <c r="AS4198" s="104"/>
      <c r="AT4198" s="104"/>
      <c r="AU4198" s="104"/>
      <c r="AV4198" s="104"/>
    </row>
    <row r="4199" spans="3:48" x14ac:dyDescent="0.35">
      <c r="C4199" s="176"/>
      <c r="D4199" s="176"/>
      <c r="E4199" s="176"/>
      <c r="F4199" s="176"/>
      <c r="G4199" s="175"/>
      <c r="H4199" s="175"/>
      <c r="I4199" s="175"/>
      <c r="J4199" s="175"/>
      <c r="L4199" s="175"/>
      <c r="T4199" s="176"/>
      <c r="U4199" s="176"/>
      <c r="V4199" s="176"/>
      <c r="W4199" s="176"/>
      <c r="X4199" s="175"/>
      <c r="Y4199" s="175"/>
      <c r="Z4199" s="175"/>
      <c r="AA4199" s="175"/>
      <c r="AC4199" s="175"/>
      <c r="AL4199" s="106"/>
      <c r="AM4199" s="104"/>
      <c r="AN4199" s="104"/>
      <c r="AO4199" s="104"/>
      <c r="AP4199" s="104"/>
      <c r="AQ4199" s="104"/>
      <c r="AR4199" s="104"/>
      <c r="AS4199" s="104"/>
      <c r="AT4199" s="104"/>
      <c r="AU4199" s="104"/>
      <c r="AV4199" s="104"/>
    </row>
    <row r="4200" spans="3:48" x14ac:dyDescent="0.35">
      <c r="C4200" s="176"/>
      <c r="D4200" s="176"/>
      <c r="E4200" s="176"/>
      <c r="F4200" s="176"/>
      <c r="G4200" s="175"/>
      <c r="H4200" s="175"/>
      <c r="I4200" s="175"/>
      <c r="J4200" s="175"/>
      <c r="L4200" s="175"/>
      <c r="T4200" s="176"/>
      <c r="U4200" s="176"/>
      <c r="V4200" s="176"/>
      <c r="W4200" s="176"/>
      <c r="X4200" s="175"/>
      <c r="Y4200" s="175"/>
      <c r="Z4200" s="175"/>
      <c r="AA4200" s="175"/>
      <c r="AC4200" s="175"/>
      <c r="AL4200" s="106"/>
      <c r="AM4200" s="104"/>
      <c r="AN4200" s="104"/>
      <c r="AO4200" s="104"/>
      <c r="AP4200" s="104"/>
      <c r="AQ4200" s="104"/>
      <c r="AR4200" s="104"/>
      <c r="AS4200" s="104"/>
      <c r="AT4200" s="104"/>
      <c r="AU4200" s="104"/>
      <c r="AV4200" s="104"/>
    </row>
    <row r="4201" spans="3:48" x14ac:dyDescent="0.35">
      <c r="C4201" s="176"/>
      <c r="D4201" s="176"/>
      <c r="E4201" s="176"/>
      <c r="F4201" s="176"/>
      <c r="G4201" s="175"/>
      <c r="H4201" s="175"/>
      <c r="I4201" s="175"/>
      <c r="J4201" s="175"/>
      <c r="L4201" s="175"/>
      <c r="T4201" s="176"/>
      <c r="U4201" s="176"/>
      <c r="V4201" s="176"/>
      <c r="W4201" s="176"/>
      <c r="X4201" s="175"/>
      <c r="Y4201" s="175"/>
      <c r="Z4201" s="175"/>
      <c r="AA4201" s="175"/>
      <c r="AC4201" s="175"/>
      <c r="AL4201" s="106"/>
      <c r="AM4201" s="104"/>
      <c r="AN4201" s="104"/>
      <c r="AO4201" s="104"/>
      <c r="AP4201" s="104"/>
      <c r="AQ4201" s="104"/>
      <c r="AR4201" s="104"/>
      <c r="AS4201" s="104"/>
      <c r="AT4201" s="104"/>
      <c r="AU4201" s="104"/>
      <c r="AV4201" s="104"/>
    </row>
    <row r="4202" spans="3:48" x14ac:dyDescent="0.35">
      <c r="C4202" s="176"/>
      <c r="D4202" s="176"/>
      <c r="E4202" s="176"/>
      <c r="F4202" s="176"/>
      <c r="G4202" s="175"/>
      <c r="H4202" s="175"/>
      <c r="I4202" s="175"/>
      <c r="J4202" s="175"/>
      <c r="L4202" s="175"/>
      <c r="T4202" s="176"/>
      <c r="U4202" s="176"/>
      <c r="V4202" s="176"/>
      <c r="W4202" s="176"/>
      <c r="X4202" s="175"/>
      <c r="Y4202" s="175"/>
      <c r="Z4202" s="175"/>
      <c r="AA4202" s="175"/>
      <c r="AC4202" s="175"/>
      <c r="AL4202" s="106"/>
      <c r="AM4202" s="104"/>
      <c r="AN4202" s="104"/>
      <c r="AO4202" s="104"/>
      <c r="AP4202" s="104"/>
      <c r="AQ4202" s="104"/>
      <c r="AR4202" s="104"/>
      <c r="AS4202" s="104"/>
      <c r="AT4202" s="104"/>
      <c r="AU4202" s="104"/>
      <c r="AV4202" s="104"/>
    </row>
    <row r="4203" spans="3:48" x14ac:dyDescent="0.35">
      <c r="C4203" s="176"/>
      <c r="D4203" s="176"/>
      <c r="E4203" s="176"/>
      <c r="F4203" s="176"/>
      <c r="G4203" s="175"/>
      <c r="H4203" s="175"/>
      <c r="I4203" s="175"/>
      <c r="J4203" s="175"/>
      <c r="L4203" s="175"/>
      <c r="T4203" s="176"/>
      <c r="U4203" s="176"/>
      <c r="V4203" s="176"/>
      <c r="W4203" s="176"/>
      <c r="X4203" s="175"/>
      <c r="Y4203" s="175"/>
      <c r="Z4203" s="175"/>
      <c r="AA4203" s="175"/>
      <c r="AC4203" s="175"/>
      <c r="AL4203" s="106"/>
      <c r="AM4203" s="104"/>
      <c r="AN4203" s="104"/>
      <c r="AO4203" s="104"/>
      <c r="AP4203" s="104"/>
      <c r="AQ4203" s="104"/>
      <c r="AR4203" s="104"/>
      <c r="AS4203" s="104"/>
      <c r="AT4203" s="104"/>
      <c r="AU4203" s="104"/>
      <c r="AV4203" s="104"/>
    </row>
    <row r="4204" spans="3:48" x14ac:dyDescent="0.35">
      <c r="C4204" s="176"/>
      <c r="D4204" s="176"/>
      <c r="E4204" s="176"/>
      <c r="F4204" s="176"/>
      <c r="G4204" s="175"/>
      <c r="H4204" s="175"/>
      <c r="I4204" s="175"/>
      <c r="J4204" s="175"/>
      <c r="L4204" s="175"/>
      <c r="T4204" s="176"/>
      <c r="U4204" s="176"/>
      <c r="V4204" s="176"/>
      <c r="W4204" s="176"/>
      <c r="X4204" s="175"/>
      <c r="Y4204" s="175"/>
      <c r="Z4204" s="175"/>
      <c r="AA4204" s="175"/>
      <c r="AC4204" s="175"/>
      <c r="AL4204" s="106"/>
      <c r="AM4204" s="104"/>
      <c r="AN4204" s="104"/>
      <c r="AO4204" s="104"/>
      <c r="AP4204" s="104"/>
      <c r="AQ4204" s="104"/>
      <c r="AR4204" s="104"/>
      <c r="AS4204" s="104"/>
      <c r="AT4204" s="104"/>
      <c r="AU4204" s="104"/>
      <c r="AV4204" s="104"/>
    </row>
    <row r="4205" spans="3:48" x14ac:dyDescent="0.35">
      <c r="C4205" s="176"/>
      <c r="D4205" s="176"/>
      <c r="E4205" s="176"/>
      <c r="F4205" s="176"/>
      <c r="G4205" s="175"/>
      <c r="H4205" s="175"/>
      <c r="I4205" s="175"/>
      <c r="J4205" s="175"/>
      <c r="L4205" s="175"/>
      <c r="T4205" s="176"/>
      <c r="U4205" s="176"/>
      <c r="V4205" s="176"/>
      <c r="W4205" s="176"/>
      <c r="X4205" s="175"/>
      <c r="Y4205" s="175"/>
      <c r="Z4205" s="175"/>
      <c r="AA4205" s="175"/>
      <c r="AC4205" s="175"/>
      <c r="AL4205" s="106"/>
      <c r="AM4205" s="104"/>
      <c r="AN4205" s="104"/>
      <c r="AO4205" s="104"/>
      <c r="AP4205" s="104"/>
      <c r="AQ4205" s="104"/>
      <c r="AR4205" s="104"/>
      <c r="AS4205" s="104"/>
      <c r="AT4205" s="104"/>
      <c r="AU4205" s="104"/>
      <c r="AV4205" s="104"/>
    </row>
    <row r="4206" spans="3:48" x14ac:dyDescent="0.35">
      <c r="C4206" s="176"/>
      <c r="D4206" s="176"/>
      <c r="E4206" s="176"/>
      <c r="F4206" s="176"/>
      <c r="G4206" s="175"/>
      <c r="H4206" s="175"/>
      <c r="I4206" s="175"/>
      <c r="J4206" s="175"/>
      <c r="L4206" s="175"/>
      <c r="T4206" s="176"/>
      <c r="U4206" s="176"/>
      <c r="V4206" s="176"/>
      <c r="W4206" s="176"/>
      <c r="X4206" s="175"/>
      <c r="Y4206" s="175"/>
      <c r="Z4206" s="175"/>
      <c r="AA4206" s="175"/>
      <c r="AC4206" s="175"/>
      <c r="AL4206" s="106"/>
      <c r="AM4206" s="104"/>
      <c r="AN4206" s="104"/>
      <c r="AO4206" s="104"/>
      <c r="AP4206" s="104"/>
      <c r="AQ4206" s="104"/>
      <c r="AR4206" s="104"/>
      <c r="AS4206" s="104"/>
      <c r="AT4206" s="104"/>
      <c r="AU4206" s="104"/>
      <c r="AV4206" s="104"/>
    </row>
    <row r="4207" spans="3:48" x14ac:dyDescent="0.35">
      <c r="C4207" s="176"/>
      <c r="D4207" s="176"/>
      <c r="E4207" s="176"/>
      <c r="F4207" s="176"/>
      <c r="G4207" s="175"/>
      <c r="H4207" s="175"/>
      <c r="I4207" s="175"/>
      <c r="J4207" s="175"/>
      <c r="L4207" s="175"/>
      <c r="T4207" s="176"/>
      <c r="U4207" s="176"/>
      <c r="V4207" s="176"/>
      <c r="W4207" s="176"/>
      <c r="X4207" s="175"/>
      <c r="Y4207" s="175"/>
      <c r="Z4207" s="175"/>
      <c r="AA4207" s="175"/>
      <c r="AC4207" s="175"/>
      <c r="AL4207" s="106"/>
      <c r="AM4207" s="104"/>
      <c r="AN4207" s="104"/>
      <c r="AO4207" s="104"/>
      <c r="AP4207" s="104"/>
      <c r="AQ4207" s="104"/>
      <c r="AR4207" s="104"/>
      <c r="AS4207" s="104"/>
      <c r="AT4207" s="104"/>
      <c r="AU4207" s="104"/>
      <c r="AV4207" s="104"/>
    </row>
    <row r="4208" spans="3:48" x14ac:dyDescent="0.35">
      <c r="C4208" s="176"/>
      <c r="D4208" s="176"/>
      <c r="E4208" s="176"/>
      <c r="F4208" s="176"/>
      <c r="G4208" s="175"/>
      <c r="H4208" s="175"/>
      <c r="I4208" s="175"/>
      <c r="J4208" s="175"/>
      <c r="L4208" s="175"/>
      <c r="T4208" s="176"/>
      <c r="U4208" s="176"/>
      <c r="V4208" s="176"/>
      <c r="W4208" s="176"/>
      <c r="X4208" s="175"/>
      <c r="Y4208" s="175"/>
      <c r="Z4208" s="175"/>
      <c r="AA4208" s="175"/>
      <c r="AC4208" s="175"/>
      <c r="AL4208" s="106"/>
      <c r="AM4208" s="104"/>
      <c r="AN4208" s="104"/>
      <c r="AO4208" s="104"/>
      <c r="AP4208" s="104"/>
      <c r="AQ4208" s="104"/>
      <c r="AR4208" s="104"/>
      <c r="AS4208" s="104"/>
      <c r="AT4208" s="104"/>
      <c r="AU4208" s="104"/>
      <c r="AV4208" s="104"/>
    </row>
    <row r="4209" spans="3:48" x14ac:dyDescent="0.35">
      <c r="C4209" s="176"/>
      <c r="D4209" s="176"/>
      <c r="E4209" s="176"/>
      <c r="F4209" s="176"/>
      <c r="G4209" s="175"/>
      <c r="H4209" s="175"/>
      <c r="I4209" s="175"/>
      <c r="J4209" s="175"/>
      <c r="L4209" s="175"/>
      <c r="T4209" s="176"/>
      <c r="U4209" s="176"/>
      <c r="V4209" s="176"/>
      <c r="W4209" s="176"/>
      <c r="X4209" s="175"/>
      <c r="Y4209" s="175"/>
      <c r="Z4209" s="175"/>
      <c r="AA4209" s="175"/>
      <c r="AC4209" s="175"/>
      <c r="AL4209" s="106"/>
      <c r="AM4209" s="104"/>
      <c r="AN4209" s="104"/>
      <c r="AO4209" s="104"/>
      <c r="AP4209" s="104"/>
      <c r="AQ4209" s="104"/>
      <c r="AR4209" s="104"/>
      <c r="AS4209" s="104"/>
      <c r="AT4209" s="104"/>
      <c r="AU4209" s="104"/>
      <c r="AV4209" s="104"/>
    </row>
    <row r="4210" spans="3:48" x14ac:dyDescent="0.35">
      <c r="C4210" s="176"/>
      <c r="D4210" s="176"/>
      <c r="E4210" s="176"/>
      <c r="F4210" s="176"/>
      <c r="G4210" s="175"/>
      <c r="H4210" s="175"/>
      <c r="I4210" s="175"/>
      <c r="J4210" s="175"/>
      <c r="L4210" s="175"/>
      <c r="T4210" s="176"/>
      <c r="U4210" s="176"/>
      <c r="V4210" s="176"/>
      <c r="W4210" s="176"/>
      <c r="X4210" s="175"/>
      <c r="Y4210" s="175"/>
      <c r="Z4210" s="175"/>
      <c r="AA4210" s="175"/>
      <c r="AC4210" s="175"/>
      <c r="AL4210" s="106"/>
      <c r="AM4210" s="104"/>
      <c r="AN4210" s="104"/>
      <c r="AO4210" s="104"/>
      <c r="AP4210" s="104"/>
      <c r="AQ4210" s="104"/>
      <c r="AR4210" s="104"/>
      <c r="AS4210" s="104"/>
      <c r="AT4210" s="104"/>
      <c r="AU4210" s="104"/>
      <c r="AV4210" s="104"/>
    </row>
    <row r="4211" spans="3:48" x14ac:dyDescent="0.35">
      <c r="C4211" s="176"/>
      <c r="D4211" s="176"/>
      <c r="E4211" s="176"/>
      <c r="F4211" s="176"/>
      <c r="G4211" s="175"/>
      <c r="H4211" s="175"/>
      <c r="I4211" s="175"/>
      <c r="J4211" s="175"/>
      <c r="L4211" s="175"/>
      <c r="T4211" s="176"/>
      <c r="U4211" s="176"/>
      <c r="V4211" s="176"/>
      <c r="W4211" s="176"/>
      <c r="X4211" s="175"/>
      <c r="Y4211" s="175"/>
      <c r="Z4211" s="175"/>
      <c r="AA4211" s="175"/>
      <c r="AC4211" s="175"/>
      <c r="AL4211" s="106"/>
      <c r="AM4211" s="104"/>
      <c r="AN4211" s="104"/>
      <c r="AO4211" s="104"/>
      <c r="AP4211" s="104"/>
      <c r="AQ4211" s="104"/>
      <c r="AR4211" s="104"/>
      <c r="AS4211" s="104"/>
      <c r="AT4211" s="104"/>
      <c r="AU4211" s="104"/>
      <c r="AV4211" s="104"/>
    </row>
    <row r="4212" spans="3:48" x14ac:dyDescent="0.35">
      <c r="C4212" s="176"/>
      <c r="D4212" s="176"/>
      <c r="E4212" s="176"/>
      <c r="F4212" s="176"/>
      <c r="G4212" s="175"/>
      <c r="H4212" s="175"/>
      <c r="I4212" s="175"/>
      <c r="J4212" s="175"/>
      <c r="L4212" s="175"/>
      <c r="T4212" s="176"/>
      <c r="U4212" s="176"/>
      <c r="V4212" s="176"/>
      <c r="W4212" s="176"/>
      <c r="X4212" s="175"/>
      <c r="Y4212" s="175"/>
      <c r="Z4212" s="175"/>
      <c r="AA4212" s="175"/>
      <c r="AC4212" s="175"/>
      <c r="AL4212" s="106"/>
      <c r="AM4212" s="104"/>
      <c r="AN4212" s="104"/>
      <c r="AO4212" s="104"/>
      <c r="AP4212" s="104"/>
      <c r="AQ4212" s="104"/>
      <c r="AR4212" s="104"/>
      <c r="AS4212" s="104"/>
      <c r="AT4212" s="104"/>
      <c r="AU4212" s="104"/>
      <c r="AV4212" s="104"/>
    </row>
    <row r="4213" spans="3:48" x14ac:dyDescent="0.35">
      <c r="C4213" s="176"/>
      <c r="D4213" s="176"/>
      <c r="E4213" s="176"/>
      <c r="F4213" s="176"/>
      <c r="G4213" s="175"/>
      <c r="H4213" s="175"/>
      <c r="I4213" s="175"/>
      <c r="J4213" s="175"/>
      <c r="L4213" s="175"/>
      <c r="T4213" s="176"/>
      <c r="U4213" s="176"/>
      <c r="V4213" s="176"/>
      <c r="W4213" s="176"/>
      <c r="X4213" s="175"/>
      <c r="Y4213" s="175"/>
      <c r="Z4213" s="175"/>
      <c r="AA4213" s="175"/>
      <c r="AC4213" s="175"/>
      <c r="AL4213" s="106"/>
      <c r="AM4213" s="104"/>
      <c r="AN4213" s="104"/>
      <c r="AO4213" s="104"/>
      <c r="AP4213" s="104"/>
      <c r="AQ4213" s="104"/>
      <c r="AR4213" s="104"/>
      <c r="AS4213" s="104"/>
      <c r="AT4213" s="104"/>
      <c r="AU4213" s="104"/>
      <c r="AV4213" s="104"/>
    </row>
    <row r="4214" spans="3:48" x14ac:dyDescent="0.35">
      <c r="C4214" s="176"/>
      <c r="D4214" s="176"/>
      <c r="E4214" s="176"/>
      <c r="F4214" s="176"/>
      <c r="G4214" s="175"/>
      <c r="H4214" s="175"/>
      <c r="I4214" s="175"/>
      <c r="J4214" s="175"/>
      <c r="L4214" s="175"/>
      <c r="T4214" s="176"/>
      <c r="U4214" s="176"/>
      <c r="V4214" s="176"/>
      <c r="W4214" s="176"/>
      <c r="X4214" s="175"/>
      <c r="Y4214" s="175"/>
      <c r="Z4214" s="175"/>
      <c r="AA4214" s="175"/>
      <c r="AC4214" s="175"/>
      <c r="AL4214" s="106"/>
      <c r="AM4214" s="104"/>
      <c r="AN4214" s="104"/>
      <c r="AO4214" s="104"/>
      <c r="AP4214" s="104"/>
      <c r="AQ4214" s="104"/>
      <c r="AR4214" s="104"/>
      <c r="AS4214" s="104"/>
      <c r="AT4214" s="104"/>
      <c r="AU4214" s="104"/>
      <c r="AV4214" s="104"/>
    </row>
    <row r="4215" spans="3:48" x14ac:dyDescent="0.35">
      <c r="C4215" s="176"/>
      <c r="D4215" s="176"/>
      <c r="E4215" s="176"/>
      <c r="F4215" s="176"/>
      <c r="G4215" s="175"/>
      <c r="H4215" s="175"/>
      <c r="I4215" s="175"/>
      <c r="J4215" s="175"/>
      <c r="L4215" s="175"/>
      <c r="T4215" s="176"/>
      <c r="U4215" s="176"/>
      <c r="V4215" s="176"/>
      <c r="W4215" s="176"/>
      <c r="X4215" s="175"/>
      <c r="Y4215" s="175"/>
      <c r="Z4215" s="175"/>
      <c r="AA4215" s="175"/>
      <c r="AC4215" s="175"/>
      <c r="AL4215" s="106"/>
      <c r="AM4215" s="104"/>
      <c r="AN4215" s="104"/>
      <c r="AO4215" s="104"/>
      <c r="AP4215" s="104"/>
      <c r="AQ4215" s="104"/>
      <c r="AR4215" s="104"/>
      <c r="AS4215" s="104"/>
      <c r="AT4215" s="104"/>
      <c r="AU4215" s="104"/>
      <c r="AV4215" s="104"/>
    </row>
    <row r="4216" spans="3:48" x14ac:dyDescent="0.35">
      <c r="C4216" s="176"/>
      <c r="D4216" s="176"/>
      <c r="E4216" s="176"/>
      <c r="F4216" s="176"/>
      <c r="G4216" s="175"/>
      <c r="H4216" s="175"/>
      <c r="I4216" s="175"/>
      <c r="J4216" s="175"/>
      <c r="L4216" s="175"/>
      <c r="T4216" s="176"/>
      <c r="U4216" s="176"/>
      <c r="V4216" s="176"/>
      <c r="W4216" s="176"/>
      <c r="X4216" s="175"/>
      <c r="Y4216" s="175"/>
      <c r="Z4216" s="175"/>
      <c r="AA4216" s="175"/>
      <c r="AC4216" s="175"/>
      <c r="AL4216" s="106"/>
      <c r="AM4216" s="104"/>
      <c r="AN4216" s="104"/>
      <c r="AO4216" s="104"/>
      <c r="AP4216" s="104"/>
      <c r="AQ4216" s="104"/>
      <c r="AR4216" s="104"/>
      <c r="AS4216" s="104"/>
      <c r="AT4216" s="104"/>
      <c r="AU4216" s="104"/>
      <c r="AV4216" s="104"/>
    </row>
    <row r="4217" spans="3:48" x14ac:dyDescent="0.35">
      <c r="C4217" s="176"/>
      <c r="D4217" s="176"/>
      <c r="E4217" s="176"/>
      <c r="F4217" s="176"/>
      <c r="G4217" s="175"/>
      <c r="H4217" s="175"/>
      <c r="I4217" s="175"/>
      <c r="J4217" s="175"/>
      <c r="L4217" s="175"/>
      <c r="T4217" s="176"/>
      <c r="U4217" s="176"/>
      <c r="V4217" s="176"/>
      <c r="W4217" s="176"/>
      <c r="X4217" s="175"/>
      <c r="Y4217" s="175"/>
      <c r="Z4217" s="175"/>
      <c r="AA4217" s="175"/>
      <c r="AC4217" s="175"/>
      <c r="AL4217" s="106"/>
      <c r="AM4217" s="104"/>
      <c r="AN4217" s="104"/>
      <c r="AO4217" s="104"/>
      <c r="AP4217" s="104"/>
      <c r="AQ4217" s="104"/>
      <c r="AR4217" s="104"/>
      <c r="AS4217" s="104"/>
      <c r="AT4217" s="104"/>
      <c r="AU4217" s="104"/>
      <c r="AV4217" s="104"/>
    </row>
    <row r="4218" spans="3:48" x14ac:dyDescent="0.35">
      <c r="C4218" s="176"/>
      <c r="D4218" s="176"/>
      <c r="E4218" s="176"/>
      <c r="F4218" s="176"/>
      <c r="G4218" s="175"/>
      <c r="H4218" s="175"/>
      <c r="I4218" s="175"/>
      <c r="J4218" s="175"/>
      <c r="L4218" s="175"/>
      <c r="T4218" s="176"/>
      <c r="U4218" s="176"/>
      <c r="V4218" s="176"/>
      <c r="W4218" s="176"/>
      <c r="X4218" s="175"/>
      <c r="Y4218" s="175"/>
      <c r="Z4218" s="175"/>
      <c r="AA4218" s="175"/>
      <c r="AC4218" s="175"/>
      <c r="AL4218" s="106"/>
      <c r="AM4218" s="104"/>
      <c r="AN4218" s="104"/>
      <c r="AO4218" s="104"/>
      <c r="AP4218" s="104"/>
      <c r="AQ4218" s="104"/>
      <c r="AR4218" s="104"/>
      <c r="AS4218" s="104"/>
      <c r="AT4218" s="104"/>
      <c r="AU4218" s="104"/>
      <c r="AV4218" s="104"/>
    </row>
    <row r="4219" spans="3:48" x14ac:dyDescent="0.35">
      <c r="C4219" s="176"/>
      <c r="D4219" s="176"/>
      <c r="E4219" s="176"/>
      <c r="F4219" s="176"/>
      <c r="G4219" s="175"/>
      <c r="H4219" s="175"/>
      <c r="I4219" s="175"/>
      <c r="J4219" s="175"/>
      <c r="L4219" s="175"/>
      <c r="T4219" s="176"/>
      <c r="U4219" s="176"/>
      <c r="V4219" s="176"/>
      <c r="W4219" s="176"/>
      <c r="X4219" s="175"/>
      <c r="Y4219" s="175"/>
      <c r="Z4219" s="175"/>
      <c r="AA4219" s="175"/>
      <c r="AC4219" s="175"/>
      <c r="AL4219" s="106"/>
      <c r="AM4219" s="104"/>
      <c r="AN4219" s="104"/>
      <c r="AO4219" s="104"/>
      <c r="AP4219" s="104"/>
      <c r="AQ4219" s="104"/>
      <c r="AR4219" s="104"/>
      <c r="AS4219" s="104"/>
      <c r="AT4219" s="104"/>
      <c r="AU4219" s="104"/>
      <c r="AV4219" s="104"/>
    </row>
    <row r="4220" spans="3:48" x14ac:dyDescent="0.35">
      <c r="C4220" s="176"/>
      <c r="D4220" s="176"/>
      <c r="E4220" s="176"/>
      <c r="F4220" s="176"/>
      <c r="G4220" s="175"/>
      <c r="H4220" s="175"/>
      <c r="I4220" s="175"/>
      <c r="J4220" s="175"/>
      <c r="L4220" s="175"/>
      <c r="T4220" s="176"/>
      <c r="U4220" s="176"/>
      <c r="V4220" s="176"/>
      <c r="W4220" s="176"/>
      <c r="X4220" s="175"/>
      <c r="Y4220" s="175"/>
      <c r="Z4220" s="175"/>
      <c r="AA4220" s="175"/>
      <c r="AC4220" s="175"/>
      <c r="AL4220" s="106"/>
      <c r="AM4220" s="104"/>
      <c r="AN4220" s="104"/>
      <c r="AO4220" s="104"/>
      <c r="AP4220" s="104"/>
      <c r="AQ4220" s="104"/>
      <c r="AR4220" s="104"/>
      <c r="AS4220" s="104"/>
      <c r="AT4220" s="104"/>
      <c r="AU4220" s="104"/>
      <c r="AV4220" s="104"/>
    </row>
    <row r="4221" spans="3:48" x14ac:dyDescent="0.35">
      <c r="C4221" s="176"/>
      <c r="D4221" s="176"/>
      <c r="E4221" s="176"/>
      <c r="F4221" s="176"/>
      <c r="G4221" s="175"/>
      <c r="H4221" s="175"/>
      <c r="I4221" s="175"/>
      <c r="J4221" s="175"/>
      <c r="L4221" s="175"/>
      <c r="T4221" s="176"/>
      <c r="U4221" s="176"/>
      <c r="V4221" s="176"/>
      <c r="W4221" s="176"/>
      <c r="X4221" s="175"/>
      <c r="Y4221" s="175"/>
      <c r="Z4221" s="175"/>
      <c r="AA4221" s="175"/>
      <c r="AC4221" s="175"/>
      <c r="AL4221" s="106"/>
      <c r="AM4221" s="104"/>
      <c r="AN4221" s="104"/>
      <c r="AO4221" s="104"/>
      <c r="AP4221" s="104"/>
      <c r="AQ4221" s="104"/>
      <c r="AR4221" s="104"/>
      <c r="AS4221" s="104"/>
      <c r="AT4221" s="104"/>
      <c r="AU4221" s="104"/>
      <c r="AV4221" s="104"/>
    </row>
    <row r="4222" spans="3:48" x14ac:dyDescent="0.35">
      <c r="C4222" s="176"/>
      <c r="D4222" s="176"/>
      <c r="E4222" s="176"/>
      <c r="F4222" s="176"/>
      <c r="G4222" s="175"/>
      <c r="H4222" s="175"/>
      <c r="I4222" s="175"/>
      <c r="J4222" s="175"/>
      <c r="L4222" s="175"/>
      <c r="T4222" s="176"/>
      <c r="U4222" s="176"/>
      <c r="V4222" s="176"/>
      <c r="W4222" s="176"/>
      <c r="X4222" s="175"/>
      <c r="Y4222" s="175"/>
      <c r="Z4222" s="175"/>
      <c r="AA4222" s="175"/>
      <c r="AC4222" s="175"/>
      <c r="AL4222" s="106"/>
      <c r="AM4222" s="104"/>
      <c r="AN4222" s="104"/>
      <c r="AO4222" s="104"/>
      <c r="AP4222" s="104"/>
      <c r="AQ4222" s="104"/>
      <c r="AR4222" s="104"/>
      <c r="AS4222" s="104"/>
      <c r="AT4222" s="104"/>
      <c r="AU4222" s="104"/>
      <c r="AV4222" s="104"/>
    </row>
    <row r="4223" spans="3:48" x14ac:dyDescent="0.35">
      <c r="C4223" s="176"/>
      <c r="D4223" s="176"/>
      <c r="E4223" s="176"/>
      <c r="F4223" s="176"/>
      <c r="G4223" s="175"/>
      <c r="H4223" s="175"/>
      <c r="I4223" s="175"/>
      <c r="J4223" s="175"/>
      <c r="L4223" s="175"/>
      <c r="T4223" s="176"/>
      <c r="U4223" s="176"/>
      <c r="V4223" s="176"/>
      <c r="W4223" s="176"/>
      <c r="X4223" s="175"/>
      <c r="Y4223" s="175"/>
      <c r="Z4223" s="175"/>
      <c r="AA4223" s="175"/>
      <c r="AC4223" s="175"/>
      <c r="AL4223" s="106"/>
      <c r="AM4223" s="104"/>
      <c r="AN4223" s="104"/>
      <c r="AO4223" s="104"/>
      <c r="AP4223" s="104"/>
      <c r="AQ4223" s="104"/>
      <c r="AR4223" s="104"/>
      <c r="AS4223" s="104"/>
      <c r="AT4223" s="104"/>
      <c r="AU4223" s="104"/>
      <c r="AV4223" s="104"/>
    </row>
    <row r="4224" spans="3:48" x14ac:dyDescent="0.35">
      <c r="C4224" s="176"/>
      <c r="D4224" s="176"/>
      <c r="E4224" s="176"/>
      <c r="F4224" s="176"/>
      <c r="G4224" s="175"/>
      <c r="H4224" s="175"/>
      <c r="I4224" s="175"/>
      <c r="J4224" s="175"/>
      <c r="L4224" s="175"/>
      <c r="T4224" s="176"/>
      <c r="U4224" s="176"/>
      <c r="V4224" s="176"/>
      <c r="W4224" s="176"/>
      <c r="X4224" s="175"/>
      <c r="Y4224" s="175"/>
      <c r="Z4224" s="175"/>
      <c r="AA4224" s="175"/>
      <c r="AC4224" s="175"/>
      <c r="AL4224" s="106"/>
      <c r="AM4224" s="104"/>
      <c r="AN4224" s="104"/>
      <c r="AO4224" s="104"/>
      <c r="AP4224" s="104"/>
      <c r="AQ4224" s="104"/>
      <c r="AR4224" s="104"/>
      <c r="AS4224" s="104"/>
      <c r="AT4224" s="104"/>
      <c r="AU4224" s="104"/>
      <c r="AV4224" s="104"/>
    </row>
    <row r="4225" spans="3:48" x14ac:dyDescent="0.35">
      <c r="C4225" s="176"/>
      <c r="D4225" s="176"/>
      <c r="E4225" s="176"/>
      <c r="F4225" s="176"/>
      <c r="G4225" s="175"/>
      <c r="H4225" s="175"/>
      <c r="I4225" s="175"/>
      <c r="J4225" s="175"/>
      <c r="L4225" s="175"/>
      <c r="T4225" s="176"/>
      <c r="U4225" s="176"/>
      <c r="V4225" s="176"/>
      <c r="W4225" s="176"/>
      <c r="X4225" s="175"/>
      <c r="Y4225" s="175"/>
      <c r="Z4225" s="175"/>
      <c r="AA4225" s="175"/>
      <c r="AC4225" s="175"/>
      <c r="AL4225" s="106"/>
      <c r="AM4225" s="104"/>
      <c r="AN4225" s="104"/>
      <c r="AO4225" s="104"/>
      <c r="AP4225" s="104"/>
      <c r="AQ4225" s="104"/>
      <c r="AR4225" s="104"/>
      <c r="AS4225" s="104"/>
      <c r="AT4225" s="104"/>
      <c r="AU4225" s="104"/>
      <c r="AV4225" s="104"/>
    </row>
    <row r="4226" spans="3:48" x14ac:dyDescent="0.35">
      <c r="C4226" s="176"/>
      <c r="D4226" s="176"/>
      <c r="E4226" s="176"/>
      <c r="F4226" s="176"/>
      <c r="G4226" s="175"/>
      <c r="H4226" s="175"/>
      <c r="I4226" s="175"/>
      <c r="J4226" s="175"/>
      <c r="L4226" s="175"/>
      <c r="T4226" s="176"/>
      <c r="U4226" s="176"/>
      <c r="V4226" s="176"/>
      <c r="W4226" s="176"/>
      <c r="X4226" s="175"/>
      <c r="Y4226" s="175"/>
      <c r="Z4226" s="175"/>
      <c r="AA4226" s="175"/>
      <c r="AC4226" s="175"/>
      <c r="AL4226" s="106"/>
      <c r="AM4226" s="104"/>
      <c r="AN4226" s="104"/>
      <c r="AO4226" s="104"/>
      <c r="AP4226" s="104"/>
      <c r="AQ4226" s="104"/>
      <c r="AR4226" s="104"/>
      <c r="AS4226" s="104"/>
      <c r="AT4226" s="104"/>
      <c r="AU4226" s="104"/>
      <c r="AV4226" s="104"/>
    </row>
    <row r="4227" spans="3:48" x14ac:dyDescent="0.35">
      <c r="C4227" s="176"/>
      <c r="D4227" s="176"/>
      <c r="E4227" s="176"/>
      <c r="F4227" s="176"/>
      <c r="G4227" s="175"/>
      <c r="H4227" s="175"/>
      <c r="I4227" s="175"/>
      <c r="J4227" s="175"/>
      <c r="L4227" s="175"/>
      <c r="T4227" s="176"/>
      <c r="U4227" s="176"/>
      <c r="V4227" s="176"/>
      <c r="W4227" s="176"/>
      <c r="X4227" s="175"/>
      <c r="Y4227" s="175"/>
      <c r="Z4227" s="175"/>
      <c r="AA4227" s="175"/>
      <c r="AC4227" s="175"/>
      <c r="AL4227" s="106"/>
      <c r="AM4227" s="104"/>
      <c r="AN4227" s="104"/>
      <c r="AO4227" s="104"/>
      <c r="AP4227" s="104"/>
      <c r="AQ4227" s="104"/>
      <c r="AR4227" s="104"/>
      <c r="AS4227" s="104"/>
      <c r="AT4227" s="104"/>
      <c r="AU4227" s="104"/>
      <c r="AV4227" s="104"/>
    </row>
    <row r="4228" spans="3:48" x14ac:dyDescent="0.35">
      <c r="C4228" s="176"/>
      <c r="D4228" s="176"/>
      <c r="E4228" s="176"/>
      <c r="F4228" s="176"/>
      <c r="G4228" s="175"/>
      <c r="H4228" s="175"/>
      <c r="I4228" s="175"/>
      <c r="J4228" s="175"/>
      <c r="L4228" s="175"/>
      <c r="T4228" s="176"/>
      <c r="U4228" s="176"/>
      <c r="V4228" s="176"/>
      <c r="W4228" s="176"/>
      <c r="X4228" s="175"/>
      <c r="Y4228" s="175"/>
      <c r="Z4228" s="175"/>
      <c r="AA4228" s="175"/>
      <c r="AC4228" s="175"/>
      <c r="AL4228" s="106"/>
      <c r="AM4228" s="104"/>
      <c r="AN4228" s="104"/>
      <c r="AO4228" s="104"/>
      <c r="AP4228" s="104"/>
      <c r="AQ4228" s="104"/>
      <c r="AR4228" s="104"/>
      <c r="AS4228" s="104"/>
      <c r="AT4228" s="104"/>
      <c r="AU4228" s="104"/>
      <c r="AV4228" s="104"/>
    </row>
    <row r="4229" spans="3:48" x14ac:dyDescent="0.35">
      <c r="C4229" s="176"/>
      <c r="D4229" s="176"/>
      <c r="E4229" s="176"/>
      <c r="F4229" s="176"/>
      <c r="G4229" s="175"/>
      <c r="H4229" s="175"/>
      <c r="I4229" s="175"/>
      <c r="J4229" s="175"/>
      <c r="L4229" s="175"/>
      <c r="T4229" s="176"/>
      <c r="U4229" s="176"/>
      <c r="V4229" s="176"/>
      <c r="W4229" s="176"/>
      <c r="X4229" s="175"/>
      <c r="Y4229" s="175"/>
      <c r="Z4229" s="175"/>
      <c r="AA4229" s="175"/>
      <c r="AC4229" s="175"/>
      <c r="AL4229" s="106"/>
      <c r="AM4229" s="104"/>
      <c r="AN4229" s="104"/>
      <c r="AO4229" s="104"/>
      <c r="AP4229" s="104"/>
      <c r="AQ4229" s="104"/>
      <c r="AR4229" s="104"/>
      <c r="AS4229" s="104"/>
      <c r="AT4229" s="104"/>
      <c r="AU4229" s="104"/>
      <c r="AV4229" s="104"/>
    </row>
    <row r="4230" spans="3:48" x14ac:dyDescent="0.35">
      <c r="C4230" s="176"/>
      <c r="D4230" s="176"/>
      <c r="E4230" s="176"/>
      <c r="F4230" s="176"/>
      <c r="G4230" s="175"/>
      <c r="H4230" s="175"/>
      <c r="I4230" s="175"/>
      <c r="J4230" s="175"/>
      <c r="L4230" s="175"/>
      <c r="T4230" s="176"/>
      <c r="U4230" s="176"/>
      <c r="V4230" s="176"/>
      <c r="W4230" s="176"/>
      <c r="X4230" s="175"/>
      <c r="Y4230" s="175"/>
      <c r="Z4230" s="175"/>
      <c r="AA4230" s="175"/>
      <c r="AC4230" s="175"/>
      <c r="AL4230" s="106"/>
      <c r="AM4230" s="104"/>
      <c r="AN4230" s="104"/>
      <c r="AO4230" s="104"/>
      <c r="AP4230" s="104"/>
      <c r="AQ4230" s="104"/>
      <c r="AR4230" s="104"/>
      <c r="AS4230" s="104"/>
      <c r="AT4230" s="104"/>
      <c r="AU4230" s="104"/>
      <c r="AV4230" s="104"/>
    </row>
    <row r="4231" spans="3:48" x14ac:dyDescent="0.35">
      <c r="C4231" s="176"/>
      <c r="D4231" s="176"/>
      <c r="E4231" s="176"/>
      <c r="F4231" s="176"/>
      <c r="G4231" s="175"/>
      <c r="H4231" s="175"/>
      <c r="I4231" s="175"/>
      <c r="J4231" s="175"/>
      <c r="L4231" s="175"/>
      <c r="T4231" s="176"/>
      <c r="U4231" s="176"/>
      <c r="V4231" s="176"/>
      <c r="W4231" s="176"/>
      <c r="X4231" s="175"/>
      <c r="Y4231" s="175"/>
      <c r="Z4231" s="175"/>
      <c r="AA4231" s="175"/>
      <c r="AC4231" s="175"/>
      <c r="AL4231" s="106"/>
      <c r="AM4231" s="104"/>
      <c r="AN4231" s="104"/>
      <c r="AO4231" s="104"/>
      <c r="AP4231" s="104"/>
      <c r="AQ4231" s="104"/>
      <c r="AR4231" s="104"/>
      <c r="AS4231" s="104"/>
      <c r="AT4231" s="104"/>
      <c r="AU4231" s="104"/>
      <c r="AV4231" s="104"/>
    </row>
    <row r="4232" spans="3:48" x14ac:dyDescent="0.35">
      <c r="C4232" s="176"/>
      <c r="D4232" s="176"/>
      <c r="E4232" s="176"/>
      <c r="F4232" s="176"/>
      <c r="G4232" s="175"/>
      <c r="H4232" s="175"/>
      <c r="I4232" s="175"/>
      <c r="J4232" s="175"/>
      <c r="L4232" s="175"/>
      <c r="T4232" s="176"/>
      <c r="U4232" s="176"/>
      <c r="V4232" s="176"/>
      <c r="W4232" s="176"/>
      <c r="X4232" s="175"/>
      <c r="Y4232" s="175"/>
      <c r="Z4232" s="175"/>
      <c r="AA4232" s="175"/>
      <c r="AC4232" s="175"/>
      <c r="AL4232" s="106"/>
      <c r="AM4232" s="104"/>
      <c r="AN4232" s="104"/>
      <c r="AO4232" s="104"/>
      <c r="AP4232" s="104"/>
      <c r="AQ4232" s="104"/>
      <c r="AR4232" s="104"/>
      <c r="AS4232" s="104"/>
      <c r="AT4232" s="104"/>
      <c r="AU4232" s="104"/>
      <c r="AV4232" s="104"/>
    </row>
    <row r="4233" spans="3:48" x14ac:dyDescent="0.35">
      <c r="C4233" s="176"/>
      <c r="D4233" s="176"/>
      <c r="E4233" s="176"/>
      <c r="F4233" s="176"/>
      <c r="G4233" s="175"/>
      <c r="H4233" s="175"/>
      <c r="I4233" s="175"/>
      <c r="J4233" s="175"/>
      <c r="L4233" s="175"/>
      <c r="T4233" s="176"/>
      <c r="U4233" s="176"/>
      <c r="V4233" s="176"/>
      <c r="W4233" s="176"/>
      <c r="X4233" s="175"/>
      <c r="Y4233" s="175"/>
      <c r="Z4233" s="175"/>
      <c r="AA4233" s="175"/>
      <c r="AC4233" s="175"/>
      <c r="AL4233" s="106"/>
      <c r="AM4233" s="104"/>
      <c r="AN4233" s="104"/>
      <c r="AO4233" s="104"/>
      <c r="AP4233" s="104"/>
      <c r="AQ4233" s="104"/>
      <c r="AR4233" s="104"/>
      <c r="AS4233" s="104"/>
      <c r="AT4233" s="104"/>
      <c r="AU4233" s="104"/>
      <c r="AV4233" s="104"/>
    </row>
    <row r="4234" spans="3:48" x14ac:dyDescent="0.35">
      <c r="C4234" s="176"/>
      <c r="D4234" s="176"/>
      <c r="E4234" s="176"/>
      <c r="F4234" s="176"/>
      <c r="G4234" s="175"/>
      <c r="H4234" s="175"/>
      <c r="I4234" s="175"/>
      <c r="J4234" s="175"/>
      <c r="L4234" s="175"/>
      <c r="T4234" s="176"/>
      <c r="U4234" s="176"/>
      <c r="V4234" s="176"/>
      <c r="W4234" s="176"/>
      <c r="X4234" s="175"/>
      <c r="Y4234" s="175"/>
      <c r="Z4234" s="175"/>
      <c r="AA4234" s="175"/>
      <c r="AC4234" s="175"/>
      <c r="AL4234" s="106"/>
      <c r="AM4234" s="104"/>
      <c r="AN4234" s="104"/>
      <c r="AO4234" s="104"/>
      <c r="AP4234" s="104"/>
      <c r="AQ4234" s="104"/>
      <c r="AR4234" s="104"/>
      <c r="AS4234" s="104"/>
      <c r="AT4234" s="104"/>
      <c r="AU4234" s="104"/>
      <c r="AV4234" s="104"/>
    </row>
    <row r="4235" spans="3:48" x14ac:dyDescent="0.35">
      <c r="C4235" s="176"/>
      <c r="D4235" s="176"/>
      <c r="E4235" s="176"/>
      <c r="F4235" s="176"/>
      <c r="G4235" s="175"/>
      <c r="H4235" s="175"/>
      <c r="I4235" s="175"/>
      <c r="J4235" s="175"/>
      <c r="L4235" s="175"/>
      <c r="T4235" s="176"/>
      <c r="U4235" s="176"/>
      <c r="V4235" s="176"/>
      <c r="W4235" s="176"/>
      <c r="X4235" s="175"/>
      <c r="Y4235" s="175"/>
      <c r="Z4235" s="175"/>
      <c r="AA4235" s="175"/>
      <c r="AC4235" s="175"/>
      <c r="AL4235" s="106"/>
      <c r="AM4235" s="104"/>
      <c r="AN4235" s="104"/>
      <c r="AO4235" s="104"/>
      <c r="AP4235" s="104"/>
      <c r="AQ4235" s="104"/>
      <c r="AR4235" s="104"/>
      <c r="AS4235" s="104"/>
      <c r="AT4235" s="104"/>
      <c r="AU4235" s="104"/>
      <c r="AV4235" s="104"/>
    </row>
    <row r="4236" spans="3:48" x14ac:dyDescent="0.35">
      <c r="C4236" s="176"/>
      <c r="D4236" s="176"/>
      <c r="E4236" s="176"/>
      <c r="F4236" s="176"/>
      <c r="G4236" s="175"/>
      <c r="H4236" s="175"/>
      <c r="I4236" s="175"/>
      <c r="J4236" s="175"/>
      <c r="L4236" s="175"/>
      <c r="T4236" s="176"/>
      <c r="U4236" s="176"/>
      <c r="V4236" s="176"/>
      <c r="W4236" s="176"/>
      <c r="X4236" s="175"/>
      <c r="Y4236" s="175"/>
      <c r="Z4236" s="175"/>
      <c r="AA4236" s="175"/>
      <c r="AC4236" s="175"/>
      <c r="AL4236" s="106"/>
      <c r="AM4236" s="104"/>
      <c r="AN4236" s="104"/>
      <c r="AO4236" s="104"/>
      <c r="AP4236" s="104"/>
      <c r="AQ4236" s="104"/>
      <c r="AR4236" s="104"/>
      <c r="AS4236" s="104"/>
      <c r="AT4236" s="104"/>
      <c r="AU4236" s="104"/>
      <c r="AV4236" s="104"/>
    </row>
    <row r="4237" spans="3:48" x14ac:dyDescent="0.35">
      <c r="C4237" s="176"/>
      <c r="D4237" s="176"/>
      <c r="E4237" s="176"/>
      <c r="F4237" s="176"/>
      <c r="G4237" s="175"/>
      <c r="H4237" s="175"/>
      <c r="I4237" s="175"/>
      <c r="J4237" s="175"/>
      <c r="L4237" s="175"/>
      <c r="T4237" s="176"/>
      <c r="U4237" s="176"/>
      <c r="V4237" s="176"/>
      <c r="W4237" s="176"/>
      <c r="X4237" s="175"/>
      <c r="Y4237" s="175"/>
      <c r="Z4237" s="175"/>
      <c r="AA4237" s="175"/>
      <c r="AC4237" s="175"/>
      <c r="AL4237" s="106"/>
      <c r="AM4237" s="104"/>
      <c r="AN4237" s="104"/>
      <c r="AO4237" s="104"/>
      <c r="AP4237" s="104"/>
      <c r="AQ4237" s="104"/>
      <c r="AR4237" s="104"/>
      <c r="AS4237" s="104"/>
      <c r="AT4237" s="104"/>
      <c r="AU4237" s="104"/>
      <c r="AV4237" s="104"/>
    </row>
    <row r="4238" spans="3:48" x14ac:dyDescent="0.35">
      <c r="C4238" s="176"/>
      <c r="D4238" s="176"/>
      <c r="E4238" s="176"/>
      <c r="F4238" s="176"/>
      <c r="G4238" s="175"/>
      <c r="H4238" s="175"/>
      <c r="I4238" s="175"/>
      <c r="J4238" s="175"/>
      <c r="L4238" s="175"/>
      <c r="T4238" s="176"/>
      <c r="U4238" s="176"/>
      <c r="V4238" s="176"/>
      <c r="W4238" s="176"/>
      <c r="X4238" s="175"/>
      <c r="Y4238" s="175"/>
      <c r="Z4238" s="175"/>
      <c r="AA4238" s="175"/>
      <c r="AC4238" s="175"/>
      <c r="AL4238" s="106"/>
      <c r="AM4238" s="104"/>
      <c r="AN4238" s="104"/>
      <c r="AO4238" s="104"/>
      <c r="AP4238" s="104"/>
      <c r="AQ4238" s="104"/>
      <c r="AR4238" s="104"/>
      <c r="AS4238" s="104"/>
      <c r="AT4238" s="104"/>
      <c r="AU4238" s="104"/>
      <c r="AV4238" s="104"/>
    </row>
    <row r="4239" spans="3:48" x14ac:dyDescent="0.35">
      <c r="C4239" s="176"/>
      <c r="D4239" s="176"/>
      <c r="E4239" s="176"/>
      <c r="F4239" s="176"/>
      <c r="G4239" s="175"/>
      <c r="H4239" s="175"/>
      <c r="I4239" s="175"/>
      <c r="J4239" s="175"/>
      <c r="L4239" s="175"/>
      <c r="T4239" s="176"/>
      <c r="U4239" s="176"/>
      <c r="V4239" s="176"/>
      <c r="W4239" s="176"/>
      <c r="X4239" s="175"/>
      <c r="Y4239" s="175"/>
      <c r="Z4239" s="175"/>
      <c r="AA4239" s="175"/>
      <c r="AC4239" s="175"/>
      <c r="AL4239" s="106"/>
      <c r="AM4239" s="104"/>
      <c r="AN4239" s="104"/>
      <c r="AO4239" s="104"/>
      <c r="AP4239" s="104"/>
      <c r="AQ4239" s="104"/>
      <c r="AR4239" s="104"/>
      <c r="AS4239" s="104"/>
      <c r="AT4239" s="104"/>
      <c r="AU4239" s="104"/>
      <c r="AV4239" s="104"/>
    </row>
    <row r="4240" spans="3:48" x14ac:dyDescent="0.35">
      <c r="C4240" s="176"/>
      <c r="D4240" s="176"/>
      <c r="E4240" s="176"/>
      <c r="F4240" s="176"/>
      <c r="G4240" s="175"/>
      <c r="H4240" s="175"/>
      <c r="I4240" s="175"/>
      <c r="J4240" s="175"/>
      <c r="L4240" s="175"/>
      <c r="T4240" s="176"/>
      <c r="U4240" s="176"/>
      <c r="V4240" s="176"/>
      <c r="W4240" s="176"/>
      <c r="X4240" s="175"/>
      <c r="Y4240" s="175"/>
      <c r="Z4240" s="175"/>
      <c r="AA4240" s="175"/>
      <c r="AC4240" s="175"/>
      <c r="AL4240" s="106"/>
      <c r="AM4240" s="104"/>
      <c r="AN4240" s="104"/>
      <c r="AO4240" s="104"/>
      <c r="AP4240" s="104"/>
      <c r="AQ4240" s="104"/>
      <c r="AR4240" s="104"/>
      <c r="AS4240" s="104"/>
      <c r="AT4240" s="104"/>
      <c r="AU4240" s="104"/>
      <c r="AV4240" s="104"/>
    </row>
    <row r="4241" spans="3:48" x14ac:dyDescent="0.35">
      <c r="C4241" s="176"/>
      <c r="D4241" s="176"/>
      <c r="E4241" s="176"/>
      <c r="F4241" s="176"/>
      <c r="G4241" s="175"/>
      <c r="H4241" s="175"/>
      <c r="I4241" s="175"/>
      <c r="J4241" s="175"/>
      <c r="L4241" s="175"/>
      <c r="T4241" s="176"/>
      <c r="U4241" s="176"/>
      <c r="V4241" s="176"/>
      <c r="W4241" s="176"/>
      <c r="X4241" s="175"/>
      <c r="Y4241" s="175"/>
      <c r="Z4241" s="175"/>
      <c r="AA4241" s="175"/>
      <c r="AC4241" s="175"/>
      <c r="AL4241" s="106"/>
      <c r="AM4241" s="104"/>
      <c r="AN4241" s="104"/>
      <c r="AO4241" s="104"/>
      <c r="AP4241" s="104"/>
      <c r="AQ4241" s="104"/>
      <c r="AR4241" s="104"/>
      <c r="AS4241" s="104"/>
      <c r="AT4241" s="104"/>
      <c r="AU4241" s="104"/>
      <c r="AV4241" s="104"/>
    </row>
    <row r="4242" spans="3:48" x14ac:dyDescent="0.35">
      <c r="C4242" s="176"/>
      <c r="D4242" s="176"/>
      <c r="E4242" s="176"/>
      <c r="F4242" s="176"/>
      <c r="G4242" s="175"/>
      <c r="H4242" s="175"/>
      <c r="I4242" s="175"/>
      <c r="J4242" s="175"/>
      <c r="L4242" s="175"/>
      <c r="T4242" s="176"/>
      <c r="U4242" s="176"/>
      <c r="V4242" s="176"/>
      <c r="W4242" s="176"/>
      <c r="X4242" s="175"/>
      <c r="Y4242" s="175"/>
      <c r="Z4242" s="175"/>
      <c r="AA4242" s="175"/>
      <c r="AC4242" s="175"/>
      <c r="AL4242" s="106"/>
      <c r="AM4242" s="104"/>
      <c r="AN4242" s="104"/>
      <c r="AO4242" s="104"/>
      <c r="AP4242" s="104"/>
      <c r="AQ4242" s="104"/>
      <c r="AR4242" s="104"/>
      <c r="AS4242" s="104"/>
      <c r="AT4242" s="104"/>
      <c r="AU4242" s="104"/>
      <c r="AV4242" s="104"/>
    </row>
    <row r="4243" spans="3:48" x14ac:dyDescent="0.35">
      <c r="C4243" s="176"/>
      <c r="D4243" s="176"/>
      <c r="E4243" s="176"/>
      <c r="F4243" s="176"/>
      <c r="G4243" s="175"/>
      <c r="H4243" s="175"/>
      <c r="I4243" s="175"/>
      <c r="J4243" s="175"/>
      <c r="L4243" s="175"/>
      <c r="T4243" s="176"/>
      <c r="U4243" s="176"/>
      <c r="V4243" s="176"/>
      <c r="W4243" s="176"/>
      <c r="X4243" s="175"/>
      <c r="Y4243" s="175"/>
      <c r="Z4243" s="175"/>
      <c r="AA4243" s="175"/>
      <c r="AC4243" s="175"/>
      <c r="AL4243" s="106"/>
      <c r="AM4243" s="104"/>
      <c r="AN4243" s="104"/>
      <c r="AO4243" s="104"/>
      <c r="AP4243" s="104"/>
      <c r="AQ4243" s="104"/>
      <c r="AR4243" s="104"/>
      <c r="AS4243" s="104"/>
      <c r="AT4243" s="104"/>
      <c r="AU4243" s="104"/>
      <c r="AV4243" s="104"/>
    </row>
    <row r="4244" spans="3:48" x14ac:dyDescent="0.35">
      <c r="C4244" s="176"/>
      <c r="D4244" s="176"/>
      <c r="E4244" s="176"/>
      <c r="F4244" s="176"/>
      <c r="G4244" s="175"/>
      <c r="H4244" s="175"/>
      <c r="I4244" s="175"/>
      <c r="J4244" s="175"/>
      <c r="L4244" s="175"/>
      <c r="T4244" s="176"/>
      <c r="U4244" s="176"/>
      <c r="V4244" s="176"/>
      <c r="W4244" s="176"/>
      <c r="X4244" s="175"/>
      <c r="Y4244" s="175"/>
      <c r="Z4244" s="175"/>
      <c r="AA4244" s="175"/>
      <c r="AC4244" s="175"/>
      <c r="AL4244" s="106"/>
      <c r="AM4244" s="104"/>
      <c r="AN4244" s="104"/>
      <c r="AO4244" s="104"/>
      <c r="AP4244" s="104"/>
      <c r="AQ4244" s="104"/>
      <c r="AR4244" s="104"/>
      <c r="AS4244" s="104"/>
      <c r="AT4244" s="104"/>
      <c r="AU4244" s="104"/>
      <c r="AV4244" s="104"/>
    </row>
    <row r="4245" spans="3:48" x14ac:dyDescent="0.35">
      <c r="C4245" s="176"/>
      <c r="D4245" s="176"/>
      <c r="E4245" s="176"/>
      <c r="F4245" s="176"/>
      <c r="G4245" s="175"/>
      <c r="H4245" s="175"/>
      <c r="I4245" s="175"/>
      <c r="J4245" s="175"/>
      <c r="L4245" s="175"/>
      <c r="T4245" s="176"/>
      <c r="U4245" s="176"/>
      <c r="V4245" s="176"/>
      <c r="W4245" s="176"/>
      <c r="X4245" s="175"/>
      <c r="Y4245" s="175"/>
      <c r="Z4245" s="175"/>
      <c r="AA4245" s="175"/>
      <c r="AC4245" s="175"/>
      <c r="AL4245" s="106"/>
      <c r="AM4245" s="104"/>
      <c r="AN4245" s="104"/>
      <c r="AO4245" s="104"/>
      <c r="AP4245" s="104"/>
      <c r="AQ4245" s="104"/>
      <c r="AR4245" s="104"/>
      <c r="AS4245" s="104"/>
      <c r="AT4245" s="104"/>
      <c r="AU4245" s="104"/>
      <c r="AV4245" s="104"/>
    </row>
    <row r="4246" spans="3:48" x14ac:dyDescent="0.35">
      <c r="C4246" s="176"/>
      <c r="D4246" s="176"/>
      <c r="E4246" s="176"/>
      <c r="F4246" s="176"/>
      <c r="G4246" s="175"/>
      <c r="H4246" s="175"/>
      <c r="I4246" s="175"/>
      <c r="J4246" s="175"/>
      <c r="L4246" s="175"/>
      <c r="T4246" s="176"/>
      <c r="U4246" s="176"/>
      <c r="V4246" s="176"/>
      <c r="W4246" s="176"/>
      <c r="X4246" s="175"/>
      <c r="Y4246" s="175"/>
      <c r="Z4246" s="175"/>
      <c r="AA4246" s="175"/>
      <c r="AC4246" s="175"/>
      <c r="AL4246" s="106"/>
      <c r="AM4246" s="104"/>
      <c r="AN4246" s="104"/>
      <c r="AO4246" s="104"/>
      <c r="AP4246" s="104"/>
      <c r="AQ4246" s="104"/>
      <c r="AR4246" s="104"/>
      <c r="AS4246" s="104"/>
      <c r="AT4246" s="104"/>
      <c r="AU4246" s="104"/>
      <c r="AV4246" s="104"/>
    </row>
    <row r="4247" spans="3:48" x14ac:dyDescent="0.35">
      <c r="C4247" s="176"/>
      <c r="D4247" s="176"/>
      <c r="E4247" s="176"/>
      <c r="F4247" s="176"/>
      <c r="G4247" s="175"/>
      <c r="H4247" s="175"/>
      <c r="I4247" s="175"/>
      <c r="J4247" s="175"/>
      <c r="L4247" s="175"/>
      <c r="T4247" s="176"/>
      <c r="U4247" s="176"/>
      <c r="V4247" s="176"/>
      <c r="W4247" s="176"/>
      <c r="X4247" s="175"/>
      <c r="Y4247" s="175"/>
      <c r="Z4247" s="175"/>
      <c r="AA4247" s="175"/>
      <c r="AC4247" s="175"/>
      <c r="AL4247" s="106"/>
      <c r="AM4247" s="104"/>
      <c r="AN4247" s="104"/>
      <c r="AO4247" s="104"/>
      <c r="AP4247" s="104"/>
      <c r="AQ4247" s="104"/>
      <c r="AR4247" s="104"/>
      <c r="AS4247" s="104"/>
      <c r="AT4247" s="104"/>
      <c r="AU4247" s="104"/>
      <c r="AV4247" s="104"/>
    </row>
    <row r="4248" spans="3:48" x14ac:dyDescent="0.35">
      <c r="C4248" s="176"/>
      <c r="D4248" s="176"/>
      <c r="E4248" s="176"/>
      <c r="F4248" s="176"/>
      <c r="G4248" s="175"/>
      <c r="H4248" s="175"/>
      <c r="I4248" s="175"/>
      <c r="J4248" s="175"/>
      <c r="L4248" s="175"/>
      <c r="T4248" s="176"/>
      <c r="U4248" s="176"/>
      <c r="V4248" s="176"/>
      <c r="W4248" s="176"/>
      <c r="X4248" s="175"/>
      <c r="Y4248" s="175"/>
      <c r="Z4248" s="175"/>
      <c r="AA4248" s="175"/>
      <c r="AC4248" s="175"/>
      <c r="AL4248" s="106"/>
      <c r="AM4248" s="104"/>
      <c r="AN4248" s="104"/>
      <c r="AO4248" s="104"/>
      <c r="AP4248" s="104"/>
      <c r="AQ4248" s="104"/>
      <c r="AR4248" s="104"/>
      <c r="AS4248" s="104"/>
      <c r="AT4248" s="104"/>
      <c r="AU4248" s="104"/>
      <c r="AV4248" s="104"/>
    </row>
    <row r="4249" spans="3:48" x14ac:dyDescent="0.35">
      <c r="C4249" s="176"/>
      <c r="D4249" s="176"/>
      <c r="E4249" s="176"/>
      <c r="F4249" s="176"/>
      <c r="G4249" s="175"/>
      <c r="H4249" s="175"/>
      <c r="I4249" s="175"/>
      <c r="J4249" s="175"/>
      <c r="L4249" s="175"/>
      <c r="T4249" s="176"/>
      <c r="U4249" s="176"/>
      <c r="V4249" s="176"/>
      <c r="W4249" s="176"/>
      <c r="X4249" s="175"/>
      <c r="Y4249" s="175"/>
      <c r="Z4249" s="175"/>
      <c r="AA4249" s="175"/>
      <c r="AC4249" s="175"/>
      <c r="AL4249" s="106"/>
      <c r="AM4249" s="104"/>
      <c r="AN4249" s="104"/>
      <c r="AO4249" s="104"/>
      <c r="AP4249" s="104"/>
      <c r="AQ4249" s="104"/>
      <c r="AR4249" s="104"/>
      <c r="AS4249" s="104"/>
      <c r="AT4249" s="104"/>
      <c r="AU4249" s="104"/>
      <c r="AV4249" s="104"/>
    </row>
    <row r="4250" spans="3:48" x14ac:dyDescent="0.35">
      <c r="C4250" s="176"/>
      <c r="D4250" s="176"/>
      <c r="E4250" s="176"/>
      <c r="F4250" s="176"/>
      <c r="G4250" s="175"/>
      <c r="H4250" s="175"/>
      <c r="I4250" s="175"/>
      <c r="J4250" s="175"/>
      <c r="L4250" s="175"/>
      <c r="T4250" s="176"/>
      <c r="U4250" s="176"/>
      <c r="V4250" s="176"/>
      <c r="W4250" s="176"/>
      <c r="X4250" s="175"/>
      <c r="Y4250" s="175"/>
      <c r="Z4250" s="175"/>
      <c r="AA4250" s="175"/>
      <c r="AC4250" s="175"/>
      <c r="AL4250" s="106"/>
      <c r="AM4250" s="104"/>
      <c r="AN4250" s="104"/>
      <c r="AO4250" s="104"/>
      <c r="AP4250" s="104"/>
      <c r="AQ4250" s="104"/>
      <c r="AR4250" s="104"/>
      <c r="AS4250" s="104"/>
      <c r="AT4250" s="104"/>
      <c r="AU4250" s="104"/>
      <c r="AV4250" s="104"/>
    </row>
    <row r="4251" spans="3:48" x14ac:dyDescent="0.35">
      <c r="C4251" s="176"/>
      <c r="D4251" s="176"/>
      <c r="E4251" s="176"/>
      <c r="F4251" s="176"/>
      <c r="G4251" s="175"/>
      <c r="H4251" s="175"/>
      <c r="I4251" s="175"/>
      <c r="J4251" s="175"/>
      <c r="L4251" s="175"/>
      <c r="T4251" s="176"/>
      <c r="U4251" s="176"/>
      <c r="V4251" s="176"/>
      <c r="W4251" s="176"/>
      <c r="X4251" s="175"/>
      <c r="Y4251" s="175"/>
      <c r="Z4251" s="175"/>
      <c r="AA4251" s="175"/>
      <c r="AC4251" s="175"/>
      <c r="AL4251" s="106"/>
      <c r="AM4251" s="104"/>
      <c r="AN4251" s="104"/>
      <c r="AO4251" s="104"/>
      <c r="AP4251" s="104"/>
      <c r="AQ4251" s="104"/>
      <c r="AR4251" s="104"/>
      <c r="AS4251" s="104"/>
      <c r="AT4251" s="104"/>
      <c r="AU4251" s="104"/>
      <c r="AV4251" s="104"/>
    </row>
    <row r="4252" spans="3:48" x14ac:dyDescent="0.35">
      <c r="C4252" s="176"/>
      <c r="D4252" s="176"/>
      <c r="E4252" s="176"/>
      <c r="F4252" s="176"/>
      <c r="G4252" s="175"/>
      <c r="H4252" s="175"/>
      <c r="I4252" s="175"/>
      <c r="J4252" s="175"/>
      <c r="L4252" s="175"/>
      <c r="T4252" s="176"/>
      <c r="U4252" s="176"/>
      <c r="V4252" s="176"/>
      <c r="W4252" s="176"/>
      <c r="X4252" s="175"/>
      <c r="Y4252" s="175"/>
      <c r="Z4252" s="175"/>
      <c r="AA4252" s="175"/>
      <c r="AC4252" s="175"/>
      <c r="AL4252" s="106"/>
      <c r="AM4252" s="104"/>
      <c r="AN4252" s="104"/>
      <c r="AO4252" s="104"/>
      <c r="AP4252" s="104"/>
      <c r="AQ4252" s="104"/>
      <c r="AR4252" s="104"/>
      <c r="AS4252" s="104"/>
      <c r="AT4252" s="104"/>
      <c r="AU4252" s="104"/>
      <c r="AV4252" s="104"/>
    </row>
    <row r="4253" spans="3:48" x14ac:dyDescent="0.35">
      <c r="C4253" s="176"/>
      <c r="D4253" s="176"/>
      <c r="E4253" s="176"/>
      <c r="F4253" s="176"/>
      <c r="G4253" s="175"/>
      <c r="H4253" s="175"/>
      <c r="I4253" s="175"/>
      <c r="J4253" s="175"/>
      <c r="L4253" s="175"/>
      <c r="T4253" s="176"/>
      <c r="U4253" s="176"/>
      <c r="V4253" s="176"/>
      <c r="W4253" s="176"/>
      <c r="X4253" s="175"/>
      <c r="Y4253" s="175"/>
      <c r="Z4253" s="175"/>
      <c r="AA4253" s="175"/>
      <c r="AC4253" s="175"/>
      <c r="AL4253" s="106"/>
      <c r="AM4253" s="104"/>
      <c r="AN4253" s="104"/>
      <c r="AO4253" s="104"/>
      <c r="AP4253" s="104"/>
      <c r="AQ4253" s="104"/>
      <c r="AR4253" s="104"/>
      <c r="AS4253" s="104"/>
      <c r="AT4253" s="104"/>
      <c r="AU4253" s="104"/>
      <c r="AV4253" s="104"/>
    </row>
    <row r="4254" spans="3:48" x14ac:dyDescent="0.35">
      <c r="C4254" s="176"/>
      <c r="D4254" s="176"/>
      <c r="E4254" s="176"/>
      <c r="F4254" s="176"/>
      <c r="G4254" s="175"/>
      <c r="H4254" s="175"/>
      <c r="I4254" s="175"/>
      <c r="J4254" s="175"/>
      <c r="L4254" s="175"/>
      <c r="T4254" s="176"/>
      <c r="U4254" s="176"/>
      <c r="V4254" s="176"/>
      <c r="W4254" s="176"/>
      <c r="X4254" s="175"/>
      <c r="Y4254" s="175"/>
      <c r="Z4254" s="175"/>
      <c r="AA4254" s="175"/>
      <c r="AC4254" s="175"/>
      <c r="AL4254" s="106"/>
      <c r="AM4254" s="104"/>
      <c r="AN4254" s="104"/>
      <c r="AO4254" s="104"/>
      <c r="AP4254" s="104"/>
      <c r="AQ4254" s="104"/>
      <c r="AR4254" s="104"/>
      <c r="AS4254" s="104"/>
      <c r="AT4254" s="104"/>
      <c r="AU4254" s="104"/>
      <c r="AV4254" s="104"/>
    </row>
    <row r="4255" spans="3:48" x14ac:dyDescent="0.35">
      <c r="C4255" s="176"/>
      <c r="D4255" s="176"/>
      <c r="E4255" s="176"/>
      <c r="F4255" s="176"/>
      <c r="G4255" s="175"/>
      <c r="H4255" s="175"/>
      <c r="I4255" s="175"/>
      <c r="J4255" s="175"/>
      <c r="L4255" s="175"/>
      <c r="T4255" s="176"/>
      <c r="U4255" s="176"/>
      <c r="V4255" s="176"/>
      <c r="W4255" s="176"/>
      <c r="X4255" s="175"/>
      <c r="Y4255" s="175"/>
      <c r="Z4255" s="175"/>
      <c r="AA4255" s="175"/>
      <c r="AC4255" s="175"/>
      <c r="AL4255" s="106"/>
      <c r="AM4255" s="104"/>
      <c r="AN4255" s="104"/>
      <c r="AO4255" s="104"/>
      <c r="AP4255" s="104"/>
      <c r="AQ4255" s="104"/>
      <c r="AR4255" s="104"/>
      <c r="AS4255" s="104"/>
      <c r="AT4255" s="104"/>
      <c r="AU4255" s="104"/>
      <c r="AV4255" s="104"/>
    </row>
    <row r="4256" spans="3:48" x14ac:dyDescent="0.35">
      <c r="C4256" s="176"/>
      <c r="D4256" s="176"/>
      <c r="E4256" s="176"/>
      <c r="F4256" s="176"/>
      <c r="G4256" s="175"/>
      <c r="H4256" s="175"/>
      <c r="I4256" s="175"/>
      <c r="J4256" s="175"/>
      <c r="L4256" s="175"/>
      <c r="T4256" s="176"/>
      <c r="U4256" s="176"/>
      <c r="V4256" s="176"/>
      <c r="W4256" s="176"/>
      <c r="X4256" s="175"/>
      <c r="Y4256" s="175"/>
      <c r="Z4256" s="175"/>
      <c r="AA4256" s="175"/>
      <c r="AC4256" s="175"/>
      <c r="AL4256" s="106"/>
      <c r="AM4256" s="104"/>
      <c r="AN4256" s="104"/>
      <c r="AO4256" s="104"/>
      <c r="AP4256" s="104"/>
      <c r="AQ4256" s="104"/>
      <c r="AR4256" s="104"/>
      <c r="AS4256" s="104"/>
      <c r="AT4256" s="104"/>
      <c r="AU4256" s="104"/>
      <c r="AV4256" s="104"/>
    </row>
    <row r="4257" spans="3:48" x14ac:dyDescent="0.35">
      <c r="C4257" s="176"/>
      <c r="D4257" s="176"/>
      <c r="E4257" s="176"/>
      <c r="F4257" s="176"/>
      <c r="G4257" s="175"/>
      <c r="H4257" s="175"/>
      <c r="I4257" s="175"/>
      <c r="J4257" s="175"/>
      <c r="L4257" s="175"/>
      <c r="T4257" s="176"/>
      <c r="U4257" s="176"/>
      <c r="V4257" s="176"/>
      <c r="W4257" s="176"/>
      <c r="X4257" s="175"/>
      <c r="Y4257" s="175"/>
      <c r="Z4257" s="175"/>
      <c r="AA4257" s="175"/>
      <c r="AC4257" s="175"/>
      <c r="AL4257" s="106"/>
      <c r="AM4257" s="104"/>
      <c r="AN4257" s="104"/>
      <c r="AO4257" s="104"/>
      <c r="AP4257" s="104"/>
      <c r="AQ4257" s="104"/>
      <c r="AR4257" s="104"/>
      <c r="AS4257" s="104"/>
      <c r="AT4257" s="104"/>
      <c r="AU4257" s="104"/>
      <c r="AV4257" s="104"/>
    </row>
    <row r="4258" spans="3:48" x14ac:dyDescent="0.35">
      <c r="C4258" s="176"/>
      <c r="D4258" s="176"/>
      <c r="E4258" s="176"/>
      <c r="F4258" s="176"/>
      <c r="G4258" s="175"/>
      <c r="H4258" s="175"/>
      <c r="I4258" s="175"/>
      <c r="J4258" s="175"/>
      <c r="L4258" s="175"/>
      <c r="T4258" s="176"/>
      <c r="U4258" s="176"/>
      <c r="V4258" s="176"/>
      <c r="W4258" s="176"/>
      <c r="X4258" s="175"/>
      <c r="Y4258" s="175"/>
      <c r="Z4258" s="175"/>
      <c r="AA4258" s="175"/>
      <c r="AC4258" s="175"/>
      <c r="AL4258" s="106"/>
      <c r="AM4258" s="104"/>
      <c r="AN4258" s="104"/>
      <c r="AO4258" s="104"/>
      <c r="AP4258" s="104"/>
      <c r="AQ4258" s="104"/>
      <c r="AR4258" s="104"/>
      <c r="AS4258" s="104"/>
      <c r="AT4258" s="104"/>
      <c r="AU4258" s="104"/>
      <c r="AV4258" s="104"/>
    </row>
    <row r="4259" spans="3:48" x14ac:dyDescent="0.35">
      <c r="C4259" s="176"/>
      <c r="D4259" s="176"/>
      <c r="E4259" s="176"/>
      <c r="F4259" s="176"/>
      <c r="G4259" s="175"/>
      <c r="H4259" s="175"/>
      <c r="I4259" s="175"/>
      <c r="J4259" s="175"/>
      <c r="L4259" s="175"/>
      <c r="T4259" s="176"/>
      <c r="U4259" s="176"/>
      <c r="V4259" s="176"/>
      <c r="W4259" s="176"/>
      <c r="X4259" s="175"/>
      <c r="Y4259" s="175"/>
      <c r="Z4259" s="175"/>
      <c r="AA4259" s="175"/>
      <c r="AC4259" s="175"/>
      <c r="AL4259" s="106"/>
      <c r="AM4259" s="104"/>
      <c r="AN4259" s="104"/>
      <c r="AO4259" s="104"/>
      <c r="AP4259" s="104"/>
      <c r="AQ4259" s="104"/>
      <c r="AR4259" s="104"/>
      <c r="AS4259" s="104"/>
      <c r="AT4259" s="104"/>
      <c r="AU4259" s="104"/>
      <c r="AV4259" s="104"/>
    </row>
    <row r="4260" spans="3:48" x14ac:dyDescent="0.35">
      <c r="C4260" s="176"/>
      <c r="D4260" s="176"/>
      <c r="E4260" s="176"/>
      <c r="F4260" s="176"/>
      <c r="G4260" s="175"/>
      <c r="H4260" s="175"/>
      <c r="I4260" s="175"/>
      <c r="J4260" s="175"/>
      <c r="L4260" s="175"/>
      <c r="T4260" s="176"/>
      <c r="U4260" s="176"/>
      <c r="V4260" s="176"/>
      <c r="W4260" s="176"/>
      <c r="X4260" s="175"/>
      <c r="Y4260" s="175"/>
      <c r="Z4260" s="175"/>
      <c r="AA4260" s="175"/>
      <c r="AC4260" s="175"/>
      <c r="AL4260" s="106"/>
      <c r="AM4260" s="104"/>
      <c r="AN4260" s="104"/>
      <c r="AO4260" s="104"/>
      <c r="AP4260" s="104"/>
      <c r="AQ4260" s="104"/>
      <c r="AR4260" s="104"/>
      <c r="AS4260" s="104"/>
      <c r="AT4260" s="104"/>
      <c r="AU4260" s="104"/>
      <c r="AV4260" s="104"/>
    </row>
    <row r="4261" spans="3:48" x14ac:dyDescent="0.35">
      <c r="C4261" s="176"/>
      <c r="D4261" s="176"/>
      <c r="E4261" s="176"/>
      <c r="F4261" s="176"/>
      <c r="G4261" s="175"/>
      <c r="H4261" s="175"/>
      <c r="I4261" s="175"/>
      <c r="J4261" s="175"/>
      <c r="L4261" s="175"/>
      <c r="T4261" s="176"/>
      <c r="U4261" s="176"/>
      <c r="V4261" s="176"/>
      <c r="W4261" s="176"/>
      <c r="X4261" s="175"/>
      <c r="Y4261" s="175"/>
      <c r="Z4261" s="175"/>
      <c r="AA4261" s="175"/>
      <c r="AC4261" s="175"/>
      <c r="AL4261" s="106"/>
      <c r="AM4261" s="104"/>
      <c r="AN4261" s="104"/>
      <c r="AO4261" s="104"/>
      <c r="AP4261" s="104"/>
      <c r="AQ4261" s="104"/>
      <c r="AR4261" s="104"/>
      <c r="AS4261" s="104"/>
      <c r="AT4261" s="104"/>
      <c r="AU4261" s="104"/>
      <c r="AV4261" s="104"/>
    </row>
    <row r="4262" spans="3:48" x14ac:dyDescent="0.35">
      <c r="C4262" s="176"/>
      <c r="D4262" s="176"/>
      <c r="E4262" s="176"/>
      <c r="F4262" s="176"/>
      <c r="G4262" s="175"/>
      <c r="H4262" s="175"/>
      <c r="I4262" s="175"/>
      <c r="J4262" s="175"/>
      <c r="L4262" s="175"/>
      <c r="T4262" s="176"/>
      <c r="U4262" s="176"/>
      <c r="V4262" s="176"/>
      <c r="W4262" s="176"/>
      <c r="X4262" s="175"/>
      <c r="Y4262" s="175"/>
      <c r="Z4262" s="175"/>
      <c r="AA4262" s="175"/>
      <c r="AC4262" s="175"/>
      <c r="AL4262" s="106"/>
      <c r="AM4262" s="104"/>
      <c r="AN4262" s="104"/>
      <c r="AO4262" s="104"/>
      <c r="AP4262" s="104"/>
      <c r="AQ4262" s="104"/>
      <c r="AR4262" s="104"/>
      <c r="AS4262" s="104"/>
      <c r="AT4262" s="104"/>
      <c r="AU4262" s="104"/>
      <c r="AV4262" s="104"/>
    </row>
    <row r="4263" spans="3:48" x14ac:dyDescent="0.35">
      <c r="C4263" s="176"/>
      <c r="D4263" s="176"/>
      <c r="E4263" s="176"/>
      <c r="F4263" s="176"/>
      <c r="G4263" s="175"/>
      <c r="H4263" s="175"/>
      <c r="I4263" s="175"/>
      <c r="J4263" s="175"/>
      <c r="L4263" s="175"/>
      <c r="T4263" s="176"/>
      <c r="U4263" s="176"/>
      <c r="V4263" s="176"/>
      <c r="W4263" s="176"/>
      <c r="X4263" s="175"/>
      <c r="Y4263" s="175"/>
      <c r="Z4263" s="175"/>
      <c r="AA4263" s="175"/>
      <c r="AC4263" s="175"/>
      <c r="AL4263" s="106"/>
      <c r="AM4263" s="104"/>
      <c r="AN4263" s="104"/>
      <c r="AO4263" s="104"/>
      <c r="AP4263" s="104"/>
      <c r="AQ4263" s="104"/>
      <c r="AR4263" s="104"/>
      <c r="AS4263" s="104"/>
      <c r="AT4263" s="104"/>
      <c r="AU4263" s="104"/>
      <c r="AV4263" s="104"/>
    </row>
    <row r="4264" spans="3:48" x14ac:dyDescent="0.35">
      <c r="C4264" s="176"/>
      <c r="D4264" s="176"/>
      <c r="E4264" s="176"/>
      <c r="F4264" s="176"/>
      <c r="G4264" s="175"/>
      <c r="H4264" s="175"/>
      <c r="I4264" s="175"/>
      <c r="J4264" s="175"/>
      <c r="L4264" s="175"/>
      <c r="T4264" s="176"/>
      <c r="U4264" s="176"/>
      <c r="V4264" s="176"/>
      <c r="W4264" s="176"/>
      <c r="X4264" s="175"/>
      <c r="Y4264" s="175"/>
      <c r="Z4264" s="175"/>
      <c r="AA4264" s="175"/>
      <c r="AC4264" s="175"/>
      <c r="AL4264" s="106"/>
      <c r="AM4264" s="104"/>
      <c r="AN4264" s="104"/>
      <c r="AO4264" s="104"/>
      <c r="AP4264" s="104"/>
      <c r="AQ4264" s="104"/>
      <c r="AR4264" s="104"/>
      <c r="AS4264" s="104"/>
      <c r="AT4264" s="104"/>
      <c r="AU4264" s="104"/>
      <c r="AV4264" s="104"/>
    </row>
    <row r="4265" spans="3:48" x14ac:dyDescent="0.35">
      <c r="C4265" s="176"/>
      <c r="D4265" s="176"/>
      <c r="E4265" s="176"/>
      <c r="F4265" s="176"/>
      <c r="G4265" s="175"/>
      <c r="H4265" s="175"/>
      <c r="I4265" s="175"/>
      <c r="J4265" s="175"/>
      <c r="L4265" s="175"/>
      <c r="T4265" s="176"/>
      <c r="U4265" s="176"/>
      <c r="V4265" s="176"/>
      <c r="W4265" s="176"/>
      <c r="X4265" s="175"/>
      <c r="Y4265" s="175"/>
      <c r="Z4265" s="175"/>
      <c r="AA4265" s="175"/>
      <c r="AC4265" s="175"/>
      <c r="AL4265" s="106"/>
      <c r="AM4265" s="104"/>
      <c r="AN4265" s="104"/>
      <c r="AO4265" s="104"/>
      <c r="AP4265" s="104"/>
      <c r="AQ4265" s="104"/>
      <c r="AR4265" s="104"/>
      <c r="AS4265" s="104"/>
      <c r="AT4265" s="104"/>
      <c r="AU4265" s="104"/>
      <c r="AV4265" s="104"/>
    </row>
    <row r="4266" spans="3:48" x14ac:dyDescent="0.35">
      <c r="C4266" s="176"/>
      <c r="D4266" s="176"/>
      <c r="E4266" s="176"/>
      <c r="F4266" s="176"/>
      <c r="G4266" s="175"/>
      <c r="H4266" s="175"/>
      <c r="I4266" s="175"/>
      <c r="J4266" s="175"/>
      <c r="L4266" s="175"/>
      <c r="T4266" s="176"/>
      <c r="U4266" s="176"/>
      <c r="V4266" s="176"/>
      <c r="W4266" s="176"/>
      <c r="X4266" s="175"/>
      <c r="Y4266" s="175"/>
      <c r="Z4266" s="175"/>
      <c r="AA4266" s="175"/>
      <c r="AC4266" s="175"/>
      <c r="AL4266" s="106"/>
      <c r="AM4266" s="104"/>
      <c r="AN4266" s="104"/>
      <c r="AO4266" s="104"/>
      <c r="AP4266" s="104"/>
      <c r="AQ4266" s="104"/>
      <c r="AR4266" s="104"/>
      <c r="AS4266" s="104"/>
      <c r="AT4266" s="104"/>
      <c r="AU4266" s="104"/>
      <c r="AV4266" s="104"/>
    </row>
    <row r="4267" spans="3:48" x14ac:dyDescent="0.35">
      <c r="C4267" s="176"/>
      <c r="D4267" s="176"/>
      <c r="E4267" s="176"/>
      <c r="F4267" s="176"/>
      <c r="G4267" s="175"/>
      <c r="H4267" s="175"/>
      <c r="I4267" s="175"/>
      <c r="J4267" s="175"/>
      <c r="L4267" s="175"/>
      <c r="T4267" s="176"/>
      <c r="U4267" s="176"/>
      <c r="V4267" s="176"/>
      <c r="W4267" s="176"/>
      <c r="X4267" s="175"/>
      <c r="Y4267" s="175"/>
      <c r="Z4267" s="175"/>
      <c r="AA4267" s="175"/>
      <c r="AC4267" s="175"/>
      <c r="AL4267" s="106"/>
      <c r="AM4267" s="104"/>
      <c r="AN4267" s="104"/>
      <c r="AO4267" s="104"/>
      <c r="AP4267" s="104"/>
      <c r="AQ4267" s="104"/>
      <c r="AR4267" s="104"/>
      <c r="AS4267" s="104"/>
      <c r="AT4267" s="104"/>
      <c r="AU4267" s="104"/>
      <c r="AV4267" s="104"/>
    </row>
    <row r="4268" spans="3:48" x14ac:dyDescent="0.35">
      <c r="C4268" s="176"/>
      <c r="D4268" s="176"/>
      <c r="E4268" s="176"/>
      <c r="F4268" s="176"/>
      <c r="G4268" s="175"/>
      <c r="H4268" s="175"/>
      <c r="I4268" s="175"/>
      <c r="J4268" s="175"/>
      <c r="L4268" s="175"/>
      <c r="T4268" s="176"/>
      <c r="U4268" s="176"/>
      <c r="V4268" s="176"/>
      <c r="W4268" s="176"/>
      <c r="X4268" s="175"/>
      <c r="Y4268" s="175"/>
      <c r="Z4268" s="175"/>
      <c r="AA4268" s="175"/>
      <c r="AC4268" s="175"/>
      <c r="AL4268" s="106"/>
      <c r="AM4268" s="104"/>
      <c r="AN4268" s="104"/>
      <c r="AO4268" s="104"/>
      <c r="AP4268" s="104"/>
      <c r="AQ4268" s="104"/>
      <c r="AR4268" s="104"/>
      <c r="AS4268" s="104"/>
      <c r="AT4268" s="104"/>
      <c r="AU4268" s="104"/>
      <c r="AV4268" s="104"/>
    </row>
    <row r="4269" spans="3:48" x14ac:dyDescent="0.35">
      <c r="C4269" s="176"/>
      <c r="D4269" s="176"/>
      <c r="E4269" s="176"/>
      <c r="F4269" s="176"/>
      <c r="G4269" s="175"/>
      <c r="H4269" s="175"/>
      <c r="I4269" s="175"/>
      <c r="J4269" s="175"/>
      <c r="L4269" s="175"/>
      <c r="T4269" s="176"/>
      <c r="U4269" s="176"/>
      <c r="V4269" s="176"/>
      <c r="W4269" s="176"/>
      <c r="X4269" s="175"/>
      <c r="Y4269" s="175"/>
      <c r="Z4269" s="175"/>
      <c r="AA4269" s="175"/>
      <c r="AC4269" s="175"/>
      <c r="AL4269" s="106"/>
      <c r="AM4269" s="104"/>
      <c r="AN4269" s="104"/>
      <c r="AO4269" s="104"/>
      <c r="AP4269" s="104"/>
      <c r="AQ4269" s="104"/>
      <c r="AR4269" s="104"/>
      <c r="AS4269" s="104"/>
      <c r="AT4269" s="104"/>
      <c r="AU4269" s="104"/>
      <c r="AV4269" s="104"/>
    </row>
    <row r="4270" spans="3:48" x14ac:dyDescent="0.35">
      <c r="C4270" s="176"/>
      <c r="D4270" s="176"/>
      <c r="E4270" s="176"/>
      <c r="F4270" s="176"/>
      <c r="G4270" s="175"/>
      <c r="H4270" s="175"/>
      <c r="I4270" s="175"/>
      <c r="J4270" s="175"/>
      <c r="L4270" s="175"/>
      <c r="T4270" s="176"/>
      <c r="U4270" s="176"/>
      <c r="V4270" s="176"/>
      <c r="W4270" s="176"/>
      <c r="X4270" s="175"/>
      <c r="Y4270" s="175"/>
      <c r="Z4270" s="175"/>
      <c r="AA4270" s="175"/>
      <c r="AC4270" s="175"/>
      <c r="AL4270" s="106"/>
      <c r="AM4270" s="104"/>
      <c r="AN4270" s="104"/>
      <c r="AO4270" s="104"/>
      <c r="AP4270" s="104"/>
      <c r="AQ4270" s="104"/>
      <c r="AR4270" s="104"/>
      <c r="AS4270" s="104"/>
      <c r="AT4270" s="104"/>
      <c r="AU4270" s="104"/>
      <c r="AV4270" s="104"/>
    </row>
    <row r="4271" spans="3:48" x14ac:dyDescent="0.35">
      <c r="C4271" s="176"/>
      <c r="D4271" s="176"/>
      <c r="E4271" s="176"/>
      <c r="F4271" s="176"/>
      <c r="G4271" s="175"/>
      <c r="H4271" s="175"/>
      <c r="I4271" s="175"/>
      <c r="J4271" s="175"/>
      <c r="L4271" s="175"/>
      <c r="T4271" s="176"/>
      <c r="U4271" s="176"/>
      <c r="V4271" s="176"/>
      <c r="W4271" s="176"/>
      <c r="X4271" s="175"/>
      <c r="Y4271" s="175"/>
      <c r="Z4271" s="175"/>
      <c r="AA4271" s="175"/>
      <c r="AC4271" s="175"/>
      <c r="AL4271" s="106"/>
      <c r="AM4271" s="104"/>
      <c r="AN4271" s="104"/>
      <c r="AO4271" s="104"/>
      <c r="AP4271" s="104"/>
      <c r="AQ4271" s="104"/>
      <c r="AR4271" s="104"/>
      <c r="AS4271" s="104"/>
      <c r="AT4271" s="104"/>
      <c r="AU4271" s="104"/>
      <c r="AV4271" s="104"/>
    </row>
    <row r="4272" spans="3:48" x14ac:dyDescent="0.35">
      <c r="C4272" s="176"/>
      <c r="D4272" s="176"/>
      <c r="E4272" s="176"/>
      <c r="F4272" s="176"/>
      <c r="G4272" s="175"/>
      <c r="H4272" s="175"/>
      <c r="I4272" s="175"/>
      <c r="J4272" s="175"/>
      <c r="L4272" s="175"/>
      <c r="T4272" s="176"/>
      <c r="U4272" s="176"/>
      <c r="V4272" s="176"/>
      <c r="W4272" s="176"/>
      <c r="X4272" s="175"/>
      <c r="Y4272" s="175"/>
      <c r="Z4272" s="175"/>
      <c r="AA4272" s="175"/>
      <c r="AC4272" s="175"/>
      <c r="AL4272" s="106"/>
      <c r="AM4272" s="104"/>
      <c r="AN4272" s="104"/>
      <c r="AO4272" s="104"/>
      <c r="AP4272" s="104"/>
      <c r="AQ4272" s="104"/>
      <c r="AR4272" s="104"/>
      <c r="AS4272" s="104"/>
      <c r="AT4272" s="104"/>
      <c r="AU4272" s="104"/>
      <c r="AV4272" s="104"/>
    </row>
    <row r="4273" spans="3:48" x14ac:dyDescent="0.35">
      <c r="C4273" s="176"/>
      <c r="D4273" s="176"/>
      <c r="E4273" s="176"/>
      <c r="F4273" s="176"/>
      <c r="G4273" s="175"/>
      <c r="H4273" s="175"/>
      <c r="I4273" s="175"/>
      <c r="J4273" s="175"/>
      <c r="L4273" s="175"/>
      <c r="T4273" s="176"/>
      <c r="U4273" s="176"/>
      <c r="V4273" s="176"/>
      <c r="W4273" s="176"/>
      <c r="X4273" s="175"/>
      <c r="Y4273" s="175"/>
      <c r="Z4273" s="175"/>
      <c r="AA4273" s="175"/>
      <c r="AC4273" s="175"/>
      <c r="AL4273" s="106"/>
      <c r="AM4273" s="104"/>
      <c r="AN4273" s="104"/>
      <c r="AO4273" s="104"/>
      <c r="AP4273" s="104"/>
      <c r="AQ4273" s="104"/>
      <c r="AR4273" s="104"/>
      <c r="AS4273" s="104"/>
      <c r="AT4273" s="104"/>
      <c r="AU4273" s="104"/>
      <c r="AV4273" s="104"/>
    </row>
    <row r="4274" spans="3:48" x14ac:dyDescent="0.35">
      <c r="C4274" s="176"/>
      <c r="D4274" s="176"/>
      <c r="E4274" s="176"/>
      <c r="F4274" s="176"/>
      <c r="G4274" s="175"/>
      <c r="H4274" s="175"/>
      <c r="I4274" s="175"/>
      <c r="J4274" s="175"/>
      <c r="L4274" s="175"/>
      <c r="T4274" s="176"/>
      <c r="U4274" s="176"/>
      <c r="V4274" s="176"/>
      <c r="W4274" s="176"/>
      <c r="X4274" s="175"/>
      <c r="Y4274" s="175"/>
      <c r="Z4274" s="175"/>
      <c r="AA4274" s="175"/>
      <c r="AC4274" s="175"/>
      <c r="AL4274" s="106"/>
      <c r="AM4274" s="104"/>
      <c r="AN4274" s="104"/>
      <c r="AO4274" s="104"/>
      <c r="AP4274" s="104"/>
      <c r="AQ4274" s="104"/>
      <c r="AR4274" s="104"/>
      <c r="AS4274" s="104"/>
      <c r="AT4274" s="104"/>
      <c r="AU4274" s="104"/>
      <c r="AV4274" s="104"/>
    </row>
    <row r="4275" spans="3:48" x14ac:dyDescent="0.35">
      <c r="C4275" s="176"/>
      <c r="D4275" s="176"/>
      <c r="E4275" s="176"/>
      <c r="F4275" s="176"/>
      <c r="G4275" s="175"/>
      <c r="H4275" s="175"/>
      <c r="I4275" s="175"/>
      <c r="J4275" s="175"/>
      <c r="L4275" s="175"/>
      <c r="T4275" s="176"/>
      <c r="U4275" s="176"/>
      <c r="V4275" s="176"/>
      <c r="W4275" s="176"/>
      <c r="X4275" s="175"/>
      <c r="Y4275" s="175"/>
      <c r="Z4275" s="175"/>
      <c r="AA4275" s="175"/>
      <c r="AC4275" s="175"/>
      <c r="AL4275" s="106"/>
      <c r="AM4275" s="104"/>
      <c r="AN4275" s="104"/>
      <c r="AO4275" s="104"/>
      <c r="AP4275" s="104"/>
      <c r="AQ4275" s="104"/>
      <c r="AR4275" s="104"/>
      <c r="AS4275" s="104"/>
      <c r="AT4275" s="104"/>
      <c r="AU4275" s="104"/>
      <c r="AV4275" s="104"/>
    </row>
    <row r="4276" spans="3:48" x14ac:dyDescent="0.35">
      <c r="C4276" s="176"/>
      <c r="D4276" s="176"/>
      <c r="E4276" s="176"/>
      <c r="F4276" s="176"/>
      <c r="G4276" s="175"/>
      <c r="H4276" s="175"/>
      <c r="I4276" s="175"/>
      <c r="J4276" s="175"/>
      <c r="L4276" s="175"/>
      <c r="T4276" s="176"/>
      <c r="U4276" s="176"/>
      <c r="V4276" s="176"/>
      <c r="W4276" s="176"/>
      <c r="X4276" s="175"/>
      <c r="Y4276" s="175"/>
      <c r="Z4276" s="175"/>
      <c r="AA4276" s="175"/>
      <c r="AC4276" s="175"/>
      <c r="AL4276" s="106"/>
      <c r="AM4276" s="104"/>
      <c r="AN4276" s="104"/>
      <c r="AO4276" s="104"/>
      <c r="AP4276" s="104"/>
      <c r="AQ4276" s="104"/>
      <c r="AR4276" s="104"/>
      <c r="AS4276" s="104"/>
      <c r="AT4276" s="104"/>
      <c r="AU4276" s="104"/>
      <c r="AV4276" s="104"/>
    </row>
    <row r="4277" spans="3:48" x14ac:dyDescent="0.35">
      <c r="C4277" s="176"/>
      <c r="D4277" s="176"/>
      <c r="E4277" s="176"/>
      <c r="F4277" s="176"/>
      <c r="G4277" s="175"/>
      <c r="H4277" s="175"/>
      <c r="I4277" s="175"/>
      <c r="J4277" s="175"/>
      <c r="L4277" s="175"/>
      <c r="T4277" s="176"/>
      <c r="U4277" s="176"/>
      <c r="V4277" s="176"/>
      <c r="W4277" s="176"/>
      <c r="X4277" s="175"/>
      <c r="Y4277" s="175"/>
      <c r="Z4277" s="175"/>
      <c r="AA4277" s="175"/>
      <c r="AC4277" s="175"/>
      <c r="AL4277" s="106"/>
      <c r="AM4277" s="104"/>
      <c r="AN4277" s="104"/>
      <c r="AO4277" s="104"/>
      <c r="AP4277" s="104"/>
      <c r="AQ4277" s="104"/>
      <c r="AR4277" s="104"/>
      <c r="AS4277" s="104"/>
      <c r="AT4277" s="104"/>
      <c r="AU4277" s="104"/>
      <c r="AV4277" s="104"/>
    </row>
    <row r="4278" spans="3:48" x14ac:dyDescent="0.35">
      <c r="C4278" s="176"/>
      <c r="D4278" s="176"/>
      <c r="E4278" s="176"/>
      <c r="F4278" s="176"/>
      <c r="G4278" s="175"/>
      <c r="H4278" s="175"/>
      <c r="I4278" s="175"/>
      <c r="J4278" s="175"/>
      <c r="L4278" s="175"/>
      <c r="T4278" s="176"/>
      <c r="U4278" s="176"/>
      <c r="V4278" s="176"/>
      <c r="W4278" s="176"/>
      <c r="X4278" s="175"/>
      <c r="Y4278" s="175"/>
      <c r="Z4278" s="175"/>
      <c r="AA4278" s="175"/>
      <c r="AC4278" s="175"/>
      <c r="AL4278" s="106"/>
      <c r="AM4278" s="104"/>
      <c r="AN4278" s="104"/>
      <c r="AO4278" s="104"/>
      <c r="AP4278" s="104"/>
      <c r="AQ4278" s="104"/>
      <c r="AR4278" s="104"/>
      <c r="AS4278" s="104"/>
      <c r="AT4278" s="104"/>
      <c r="AU4278" s="104"/>
      <c r="AV4278" s="104"/>
    </row>
    <row r="4279" spans="3:48" x14ac:dyDescent="0.35">
      <c r="C4279" s="176"/>
      <c r="D4279" s="176"/>
      <c r="E4279" s="176"/>
      <c r="F4279" s="176"/>
      <c r="G4279" s="175"/>
      <c r="H4279" s="175"/>
      <c r="I4279" s="175"/>
      <c r="J4279" s="175"/>
      <c r="L4279" s="175"/>
      <c r="T4279" s="176"/>
      <c r="U4279" s="176"/>
      <c r="V4279" s="176"/>
      <c r="W4279" s="176"/>
      <c r="X4279" s="175"/>
      <c r="Y4279" s="175"/>
      <c r="Z4279" s="175"/>
      <c r="AA4279" s="175"/>
      <c r="AC4279" s="175"/>
      <c r="AL4279" s="106"/>
      <c r="AM4279" s="104"/>
      <c r="AN4279" s="104"/>
      <c r="AO4279" s="104"/>
      <c r="AP4279" s="104"/>
      <c r="AQ4279" s="104"/>
      <c r="AR4279" s="104"/>
      <c r="AS4279" s="104"/>
      <c r="AT4279" s="104"/>
      <c r="AU4279" s="104"/>
      <c r="AV4279" s="104"/>
    </row>
    <row r="4280" spans="3:48" x14ac:dyDescent="0.35">
      <c r="C4280" s="176"/>
      <c r="D4280" s="176"/>
      <c r="E4280" s="176"/>
      <c r="F4280" s="176"/>
      <c r="G4280" s="175"/>
      <c r="H4280" s="175"/>
      <c r="I4280" s="175"/>
      <c r="J4280" s="175"/>
      <c r="L4280" s="175"/>
      <c r="T4280" s="176"/>
      <c r="U4280" s="176"/>
      <c r="V4280" s="176"/>
      <c r="W4280" s="176"/>
      <c r="X4280" s="175"/>
      <c r="Y4280" s="175"/>
      <c r="Z4280" s="175"/>
      <c r="AA4280" s="175"/>
      <c r="AC4280" s="175"/>
      <c r="AL4280" s="106"/>
      <c r="AM4280" s="104"/>
      <c r="AN4280" s="104"/>
      <c r="AO4280" s="104"/>
      <c r="AP4280" s="104"/>
      <c r="AQ4280" s="104"/>
      <c r="AR4280" s="104"/>
      <c r="AS4280" s="104"/>
      <c r="AT4280" s="104"/>
      <c r="AU4280" s="104"/>
      <c r="AV4280" s="104"/>
    </row>
    <row r="4281" spans="3:48" x14ac:dyDescent="0.35">
      <c r="C4281" s="176"/>
      <c r="D4281" s="176"/>
      <c r="E4281" s="176"/>
      <c r="F4281" s="176"/>
      <c r="G4281" s="175"/>
      <c r="H4281" s="175"/>
      <c r="I4281" s="175"/>
      <c r="J4281" s="175"/>
      <c r="L4281" s="175"/>
      <c r="T4281" s="176"/>
      <c r="U4281" s="176"/>
      <c r="V4281" s="176"/>
      <c r="W4281" s="176"/>
      <c r="X4281" s="175"/>
      <c r="Y4281" s="175"/>
      <c r="Z4281" s="175"/>
      <c r="AA4281" s="175"/>
      <c r="AC4281" s="175"/>
      <c r="AL4281" s="106"/>
      <c r="AM4281" s="104"/>
      <c r="AN4281" s="104"/>
      <c r="AO4281" s="104"/>
      <c r="AP4281" s="104"/>
      <c r="AQ4281" s="104"/>
      <c r="AR4281" s="104"/>
      <c r="AS4281" s="104"/>
      <c r="AT4281" s="104"/>
      <c r="AU4281" s="104"/>
      <c r="AV4281" s="104"/>
    </row>
    <row r="4282" spans="3:48" x14ac:dyDescent="0.35">
      <c r="C4282" s="176"/>
      <c r="D4282" s="176"/>
      <c r="E4282" s="176"/>
      <c r="F4282" s="176"/>
      <c r="G4282" s="175"/>
      <c r="H4282" s="175"/>
      <c r="I4282" s="175"/>
      <c r="J4282" s="175"/>
      <c r="L4282" s="175"/>
      <c r="T4282" s="176"/>
      <c r="U4282" s="176"/>
      <c r="V4282" s="176"/>
      <c r="W4282" s="176"/>
      <c r="X4282" s="175"/>
      <c r="Y4282" s="175"/>
      <c r="Z4282" s="175"/>
      <c r="AA4282" s="175"/>
      <c r="AC4282" s="175"/>
      <c r="AL4282" s="106"/>
      <c r="AM4282" s="104"/>
      <c r="AN4282" s="104"/>
      <c r="AO4282" s="104"/>
      <c r="AP4282" s="104"/>
      <c r="AQ4282" s="104"/>
      <c r="AR4282" s="104"/>
      <c r="AS4282" s="104"/>
      <c r="AT4282" s="104"/>
      <c r="AU4282" s="104"/>
      <c r="AV4282" s="104"/>
    </row>
    <row r="4283" spans="3:48" x14ac:dyDescent="0.35">
      <c r="C4283" s="176"/>
      <c r="D4283" s="176"/>
      <c r="E4283" s="176"/>
      <c r="F4283" s="176"/>
      <c r="G4283" s="175"/>
      <c r="H4283" s="175"/>
      <c r="I4283" s="175"/>
      <c r="J4283" s="175"/>
      <c r="L4283" s="175"/>
      <c r="T4283" s="176"/>
      <c r="U4283" s="176"/>
      <c r="V4283" s="176"/>
      <c r="W4283" s="176"/>
      <c r="X4283" s="175"/>
      <c r="Y4283" s="175"/>
      <c r="Z4283" s="175"/>
      <c r="AA4283" s="175"/>
      <c r="AC4283" s="175"/>
      <c r="AL4283" s="106"/>
      <c r="AM4283" s="104"/>
      <c r="AN4283" s="104"/>
      <c r="AO4283" s="104"/>
      <c r="AP4283" s="104"/>
      <c r="AQ4283" s="104"/>
      <c r="AR4283" s="104"/>
      <c r="AS4283" s="104"/>
      <c r="AT4283" s="104"/>
      <c r="AU4283" s="104"/>
      <c r="AV4283" s="104"/>
    </row>
    <row r="4284" spans="3:48" x14ac:dyDescent="0.35">
      <c r="C4284" s="176"/>
      <c r="D4284" s="176"/>
      <c r="E4284" s="176"/>
      <c r="F4284" s="176"/>
      <c r="G4284" s="175"/>
      <c r="H4284" s="175"/>
      <c r="I4284" s="175"/>
      <c r="J4284" s="175"/>
      <c r="L4284" s="175"/>
      <c r="T4284" s="176"/>
      <c r="U4284" s="176"/>
      <c r="V4284" s="176"/>
      <c r="W4284" s="176"/>
      <c r="X4284" s="175"/>
      <c r="Y4284" s="175"/>
      <c r="Z4284" s="175"/>
      <c r="AA4284" s="175"/>
      <c r="AC4284" s="175"/>
      <c r="AL4284" s="106"/>
      <c r="AM4284" s="104"/>
      <c r="AN4284" s="104"/>
      <c r="AO4284" s="104"/>
      <c r="AP4284" s="104"/>
      <c r="AQ4284" s="104"/>
      <c r="AR4284" s="104"/>
      <c r="AS4284" s="104"/>
      <c r="AT4284" s="104"/>
      <c r="AU4284" s="104"/>
      <c r="AV4284" s="104"/>
    </row>
    <row r="4285" spans="3:48" x14ac:dyDescent="0.35">
      <c r="C4285" s="176"/>
      <c r="D4285" s="176"/>
      <c r="E4285" s="176"/>
      <c r="F4285" s="176"/>
      <c r="G4285" s="175"/>
      <c r="H4285" s="175"/>
      <c r="I4285" s="175"/>
      <c r="J4285" s="175"/>
      <c r="L4285" s="175"/>
      <c r="T4285" s="176"/>
      <c r="U4285" s="176"/>
      <c r="V4285" s="176"/>
      <c r="W4285" s="176"/>
      <c r="X4285" s="175"/>
      <c r="Y4285" s="175"/>
      <c r="Z4285" s="175"/>
      <c r="AA4285" s="175"/>
      <c r="AC4285" s="175"/>
      <c r="AL4285" s="106"/>
      <c r="AM4285" s="104"/>
      <c r="AN4285" s="104"/>
      <c r="AO4285" s="104"/>
      <c r="AP4285" s="104"/>
      <c r="AQ4285" s="104"/>
      <c r="AR4285" s="104"/>
      <c r="AS4285" s="104"/>
      <c r="AT4285" s="104"/>
      <c r="AU4285" s="104"/>
      <c r="AV4285" s="104"/>
    </row>
    <row r="4286" spans="3:48" x14ac:dyDescent="0.35">
      <c r="C4286" s="176"/>
      <c r="D4286" s="176"/>
      <c r="E4286" s="176"/>
      <c r="F4286" s="176"/>
      <c r="G4286" s="175"/>
      <c r="H4286" s="175"/>
      <c r="I4286" s="175"/>
      <c r="J4286" s="175"/>
      <c r="L4286" s="175"/>
      <c r="T4286" s="176"/>
      <c r="U4286" s="176"/>
      <c r="V4286" s="176"/>
      <c r="W4286" s="176"/>
      <c r="X4286" s="175"/>
      <c r="Y4286" s="175"/>
      <c r="Z4286" s="175"/>
      <c r="AA4286" s="175"/>
      <c r="AC4286" s="175"/>
      <c r="AL4286" s="106"/>
      <c r="AM4286" s="104"/>
      <c r="AN4286" s="104"/>
      <c r="AO4286" s="104"/>
      <c r="AP4286" s="104"/>
      <c r="AQ4286" s="104"/>
      <c r="AR4286" s="104"/>
      <c r="AS4286" s="104"/>
      <c r="AT4286" s="104"/>
      <c r="AU4286" s="104"/>
      <c r="AV4286" s="104"/>
    </row>
    <row r="4287" spans="3:48" x14ac:dyDescent="0.35">
      <c r="C4287" s="176"/>
      <c r="D4287" s="176"/>
      <c r="E4287" s="176"/>
      <c r="F4287" s="176"/>
      <c r="G4287" s="175"/>
      <c r="H4287" s="175"/>
      <c r="I4287" s="175"/>
      <c r="J4287" s="175"/>
      <c r="L4287" s="175"/>
      <c r="T4287" s="176"/>
      <c r="U4287" s="176"/>
      <c r="V4287" s="176"/>
      <c r="W4287" s="176"/>
      <c r="X4287" s="175"/>
      <c r="Y4287" s="175"/>
      <c r="Z4287" s="175"/>
      <c r="AA4287" s="175"/>
      <c r="AC4287" s="175"/>
      <c r="AL4287" s="106"/>
      <c r="AM4287" s="104"/>
      <c r="AN4287" s="104"/>
      <c r="AO4287" s="104"/>
      <c r="AP4287" s="104"/>
      <c r="AQ4287" s="104"/>
      <c r="AR4287" s="104"/>
      <c r="AS4287" s="104"/>
      <c r="AT4287" s="104"/>
      <c r="AU4287" s="104"/>
      <c r="AV4287" s="104"/>
    </row>
    <row r="4288" spans="3:48" x14ac:dyDescent="0.35">
      <c r="C4288" s="176"/>
      <c r="D4288" s="176"/>
      <c r="E4288" s="176"/>
      <c r="F4288" s="176"/>
      <c r="G4288" s="175"/>
      <c r="H4288" s="175"/>
      <c r="I4288" s="175"/>
      <c r="J4288" s="175"/>
      <c r="L4288" s="175"/>
      <c r="T4288" s="176"/>
      <c r="U4288" s="176"/>
      <c r="V4288" s="176"/>
      <c r="W4288" s="176"/>
      <c r="X4288" s="175"/>
      <c r="Y4288" s="175"/>
      <c r="Z4288" s="175"/>
      <c r="AA4288" s="175"/>
      <c r="AC4288" s="175"/>
      <c r="AL4288" s="106"/>
      <c r="AM4288" s="104"/>
      <c r="AN4288" s="104"/>
      <c r="AO4288" s="104"/>
      <c r="AP4288" s="104"/>
      <c r="AQ4288" s="104"/>
      <c r="AR4288" s="104"/>
      <c r="AS4288" s="104"/>
      <c r="AT4288" s="104"/>
      <c r="AU4288" s="104"/>
      <c r="AV4288" s="104"/>
    </row>
    <row r="4289" spans="3:48" x14ac:dyDescent="0.35">
      <c r="C4289" s="176"/>
      <c r="D4289" s="176"/>
      <c r="E4289" s="176"/>
      <c r="F4289" s="176"/>
      <c r="G4289" s="175"/>
      <c r="H4289" s="175"/>
      <c r="I4289" s="175"/>
      <c r="J4289" s="175"/>
      <c r="L4289" s="175"/>
      <c r="T4289" s="176"/>
      <c r="U4289" s="176"/>
      <c r="V4289" s="176"/>
      <c r="W4289" s="176"/>
      <c r="X4289" s="175"/>
      <c r="Y4289" s="175"/>
      <c r="Z4289" s="175"/>
      <c r="AA4289" s="175"/>
      <c r="AC4289" s="175"/>
      <c r="AL4289" s="106"/>
      <c r="AM4289" s="104"/>
      <c r="AN4289" s="104"/>
      <c r="AO4289" s="104"/>
      <c r="AP4289" s="104"/>
      <c r="AQ4289" s="104"/>
      <c r="AR4289" s="104"/>
      <c r="AS4289" s="104"/>
      <c r="AT4289" s="104"/>
      <c r="AU4289" s="104"/>
      <c r="AV4289" s="104"/>
    </row>
    <row r="4290" spans="3:48" x14ac:dyDescent="0.35">
      <c r="C4290" s="176"/>
      <c r="D4290" s="176"/>
      <c r="E4290" s="176"/>
      <c r="F4290" s="176"/>
      <c r="G4290" s="175"/>
      <c r="H4290" s="175"/>
      <c r="I4290" s="175"/>
      <c r="J4290" s="175"/>
      <c r="L4290" s="175"/>
      <c r="T4290" s="176"/>
      <c r="U4290" s="176"/>
      <c r="V4290" s="176"/>
      <c r="W4290" s="176"/>
      <c r="X4290" s="175"/>
      <c r="Y4290" s="175"/>
      <c r="Z4290" s="175"/>
      <c r="AA4290" s="175"/>
      <c r="AC4290" s="175"/>
      <c r="AL4290" s="106"/>
      <c r="AM4290" s="104"/>
      <c r="AN4290" s="104"/>
      <c r="AO4290" s="104"/>
      <c r="AP4290" s="104"/>
      <c r="AQ4290" s="104"/>
      <c r="AR4290" s="104"/>
      <c r="AS4290" s="104"/>
      <c r="AT4290" s="104"/>
      <c r="AU4290" s="104"/>
      <c r="AV4290" s="104"/>
    </row>
    <row r="4291" spans="3:48" x14ac:dyDescent="0.35">
      <c r="C4291" s="176"/>
      <c r="D4291" s="176"/>
      <c r="E4291" s="176"/>
      <c r="F4291" s="176"/>
      <c r="G4291" s="175"/>
      <c r="H4291" s="175"/>
      <c r="I4291" s="175"/>
      <c r="J4291" s="175"/>
      <c r="L4291" s="175"/>
      <c r="T4291" s="176"/>
      <c r="U4291" s="176"/>
      <c r="V4291" s="176"/>
      <c r="W4291" s="176"/>
      <c r="X4291" s="175"/>
      <c r="Y4291" s="175"/>
      <c r="Z4291" s="175"/>
      <c r="AA4291" s="175"/>
      <c r="AC4291" s="175"/>
      <c r="AL4291" s="106"/>
      <c r="AM4291" s="104"/>
      <c r="AN4291" s="104"/>
      <c r="AO4291" s="104"/>
      <c r="AP4291" s="104"/>
      <c r="AQ4291" s="104"/>
      <c r="AR4291" s="104"/>
      <c r="AS4291" s="104"/>
      <c r="AT4291" s="104"/>
      <c r="AU4291" s="104"/>
      <c r="AV4291" s="104"/>
    </row>
    <row r="4292" spans="3:48" x14ac:dyDescent="0.35">
      <c r="C4292" s="176"/>
      <c r="D4292" s="176"/>
      <c r="E4292" s="176"/>
      <c r="F4292" s="176"/>
      <c r="G4292" s="175"/>
      <c r="H4292" s="175"/>
      <c r="I4292" s="175"/>
      <c r="J4292" s="175"/>
      <c r="L4292" s="175"/>
      <c r="T4292" s="176"/>
      <c r="U4292" s="176"/>
      <c r="V4292" s="176"/>
      <c r="W4292" s="176"/>
      <c r="X4292" s="175"/>
      <c r="Y4292" s="175"/>
      <c r="Z4292" s="175"/>
      <c r="AA4292" s="175"/>
      <c r="AC4292" s="175"/>
      <c r="AL4292" s="106"/>
      <c r="AM4292" s="104"/>
      <c r="AN4292" s="104"/>
      <c r="AO4292" s="104"/>
      <c r="AP4292" s="104"/>
      <c r="AQ4292" s="104"/>
      <c r="AR4292" s="104"/>
      <c r="AS4292" s="104"/>
      <c r="AT4292" s="104"/>
      <c r="AU4292" s="104"/>
      <c r="AV4292" s="104"/>
    </row>
    <row r="4293" spans="3:48" x14ac:dyDescent="0.35">
      <c r="C4293" s="176"/>
      <c r="D4293" s="176"/>
      <c r="E4293" s="176"/>
      <c r="F4293" s="176"/>
      <c r="G4293" s="175"/>
      <c r="H4293" s="175"/>
      <c r="I4293" s="175"/>
      <c r="J4293" s="175"/>
      <c r="L4293" s="175"/>
      <c r="T4293" s="176"/>
      <c r="U4293" s="176"/>
      <c r="V4293" s="176"/>
      <c r="W4293" s="176"/>
      <c r="X4293" s="175"/>
      <c r="Y4293" s="175"/>
      <c r="Z4293" s="175"/>
      <c r="AA4293" s="175"/>
      <c r="AC4293" s="175"/>
      <c r="AL4293" s="106"/>
      <c r="AM4293" s="104"/>
      <c r="AN4293" s="104"/>
      <c r="AO4293" s="104"/>
      <c r="AP4293" s="104"/>
      <c r="AQ4293" s="104"/>
      <c r="AR4293" s="104"/>
      <c r="AS4293" s="104"/>
      <c r="AT4293" s="104"/>
      <c r="AU4293" s="104"/>
      <c r="AV4293" s="104"/>
    </row>
    <row r="4294" spans="3:48" x14ac:dyDescent="0.35">
      <c r="C4294" s="176"/>
      <c r="D4294" s="176"/>
      <c r="E4294" s="176"/>
      <c r="F4294" s="176"/>
      <c r="G4294" s="175"/>
      <c r="H4294" s="175"/>
      <c r="I4294" s="175"/>
      <c r="J4294" s="175"/>
      <c r="L4294" s="175"/>
      <c r="T4294" s="176"/>
      <c r="U4294" s="176"/>
      <c r="V4294" s="176"/>
      <c r="W4294" s="176"/>
      <c r="X4294" s="175"/>
      <c r="Y4294" s="175"/>
      <c r="Z4294" s="175"/>
      <c r="AA4294" s="175"/>
      <c r="AC4294" s="175"/>
      <c r="AL4294" s="106"/>
      <c r="AM4294" s="104"/>
      <c r="AN4294" s="104"/>
      <c r="AO4294" s="104"/>
      <c r="AP4294" s="104"/>
      <c r="AQ4294" s="104"/>
      <c r="AR4294" s="104"/>
      <c r="AS4294" s="104"/>
      <c r="AT4294" s="104"/>
      <c r="AU4294" s="104"/>
      <c r="AV4294" s="104"/>
    </row>
    <row r="4295" spans="3:48" x14ac:dyDescent="0.35">
      <c r="C4295" s="176"/>
      <c r="D4295" s="176"/>
      <c r="E4295" s="176"/>
      <c r="F4295" s="176"/>
      <c r="G4295" s="175"/>
      <c r="H4295" s="175"/>
      <c r="I4295" s="175"/>
      <c r="J4295" s="175"/>
      <c r="L4295" s="175"/>
      <c r="T4295" s="176"/>
      <c r="U4295" s="176"/>
      <c r="V4295" s="176"/>
      <c r="W4295" s="176"/>
      <c r="X4295" s="175"/>
      <c r="Y4295" s="175"/>
      <c r="Z4295" s="175"/>
      <c r="AA4295" s="175"/>
      <c r="AC4295" s="175"/>
      <c r="AL4295" s="106"/>
      <c r="AM4295" s="104"/>
      <c r="AN4295" s="104"/>
      <c r="AO4295" s="104"/>
      <c r="AP4295" s="104"/>
      <c r="AQ4295" s="104"/>
      <c r="AR4295" s="104"/>
      <c r="AS4295" s="104"/>
      <c r="AT4295" s="104"/>
      <c r="AU4295" s="104"/>
      <c r="AV4295" s="104"/>
    </row>
    <row r="4296" spans="3:48" x14ac:dyDescent="0.35">
      <c r="C4296" s="176"/>
      <c r="D4296" s="176"/>
      <c r="E4296" s="176"/>
      <c r="F4296" s="176"/>
      <c r="G4296" s="175"/>
      <c r="H4296" s="175"/>
      <c r="I4296" s="175"/>
      <c r="J4296" s="175"/>
      <c r="L4296" s="175"/>
      <c r="T4296" s="176"/>
      <c r="U4296" s="176"/>
      <c r="V4296" s="176"/>
      <c r="W4296" s="176"/>
      <c r="X4296" s="175"/>
      <c r="Y4296" s="175"/>
      <c r="Z4296" s="175"/>
      <c r="AA4296" s="175"/>
      <c r="AC4296" s="175"/>
      <c r="AL4296" s="106"/>
      <c r="AM4296" s="104"/>
      <c r="AN4296" s="104"/>
      <c r="AO4296" s="104"/>
      <c r="AP4296" s="104"/>
      <c r="AQ4296" s="104"/>
      <c r="AR4296" s="104"/>
      <c r="AS4296" s="104"/>
      <c r="AT4296" s="104"/>
      <c r="AU4296" s="104"/>
      <c r="AV4296" s="104"/>
    </row>
    <row r="4297" spans="3:48" x14ac:dyDescent="0.35">
      <c r="C4297" s="176"/>
      <c r="D4297" s="176"/>
      <c r="E4297" s="176"/>
      <c r="F4297" s="176"/>
      <c r="G4297" s="175"/>
      <c r="H4297" s="175"/>
      <c r="I4297" s="175"/>
      <c r="J4297" s="175"/>
      <c r="L4297" s="175"/>
      <c r="T4297" s="176"/>
      <c r="U4297" s="176"/>
      <c r="V4297" s="176"/>
      <c r="W4297" s="176"/>
      <c r="X4297" s="175"/>
      <c r="Y4297" s="175"/>
      <c r="Z4297" s="175"/>
      <c r="AA4297" s="175"/>
      <c r="AC4297" s="175"/>
      <c r="AL4297" s="106"/>
      <c r="AM4297" s="104"/>
      <c r="AN4297" s="104"/>
      <c r="AO4297" s="104"/>
      <c r="AP4297" s="104"/>
      <c r="AQ4297" s="104"/>
      <c r="AR4297" s="104"/>
      <c r="AS4297" s="104"/>
      <c r="AT4297" s="104"/>
      <c r="AU4297" s="104"/>
      <c r="AV4297" s="104"/>
    </row>
    <row r="4298" spans="3:48" x14ac:dyDescent="0.35">
      <c r="C4298" s="176"/>
      <c r="D4298" s="176"/>
      <c r="E4298" s="176"/>
      <c r="F4298" s="176"/>
      <c r="G4298" s="175"/>
      <c r="H4298" s="175"/>
      <c r="I4298" s="175"/>
      <c r="J4298" s="175"/>
      <c r="L4298" s="175"/>
      <c r="T4298" s="176"/>
      <c r="U4298" s="176"/>
      <c r="V4298" s="176"/>
      <c r="W4298" s="176"/>
      <c r="X4298" s="175"/>
      <c r="Y4298" s="175"/>
      <c r="Z4298" s="175"/>
      <c r="AA4298" s="175"/>
      <c r="AC4298" s="175"/>
      <c r="AL4298" s="106"/>
      <c r="AM4298" s="104"/>
      <c r="AN4298" s="104"/>
      <c r="AO4298" s="104"/>
      <c r="AP4298" s="104"/>
      <c r="AQ4298" s="104"/>
      <c r="AR4298" s="104"/>
      <c r="AS4298" s="104"/>
      <c r="AT4298" s="104"/>
      <c r="AU4298" s="104"/>
      <c r="AV4298" s="104"/>
    </row>
    <row r="4299" spans="3:48" x14ac:dyDescent="0.35">
      <c r="C4299" s="176"/>
      <c r="D4299" s="176"/>
      <c r="E4299" s="176"/>
      <c r="F4299" s="176"/>
      <c r="G4299" s="175"/>
      <c r="H4299" s="175"/>
      <c r="I4299" s="175"/>
      <c r="J4299" s="175"/>
      <c r="L4299" s="175"/>
      <c r="T4299" s="176"/>
      <c r="U4299" s="176"/>
      <c r="V4299" s="176"/>
      <c r="W4299" s="176"/>
      <c r="X4299" s="175"/>
      <c r="Y4299" s="175"/>
      <c r="Z4299" s="175"/>
      <c r="AA4299" s="175"/>
      <c r="AC4299" s="175"/>
      <c r="AL4299" s="106"/>
      <c r="AM4299" s="104"/>
      <c r="AN4299" s="104"/>
      <c r="AO4299" s="104"/>
      <c r="AP4299" s="104"/>
      <c r="AQ4299" s="104"/>
      <c r="AR4299" s="104"/>
      <c r="AS4299" s="104"/>
      <c r="AT4299" s="104"/>
      <c r="AU4299" s="104"/>
      <c r="AV4299" s="104"/>
    </row>
    <row r="4300" spans="3:48" x14ac:dyDescent="0.35">
      <c r="C4300" s="176"/>
      <c r="D4300" s="176"/>
      <c r="E4300" s="176"/>
      <c r="F4300" s="176"/>
      <c r="G4300" s="175"/>
      <c r="H4300" s="175"/>
      <c r="I4300" s="175"/>
      <c r="J4300" s="175"/>
      <c r="L4300" s="175"/>
      <c r="T4300" s="176"/>
      <c r="U4300" s="176"/>
      <c r="V4300" s="176"/>
      <c r="W4300" s="176"/>
      <c r="X4300" s="175"/>
      <c r="Y4300" s="175"/>
      <c r="Z4300" s="175"/>
      <c r="AA4300" s="175"/>
      <c r="AC4300" s="175"/>
      <c r="AL4300" s="106"/>
      <c r="AM4300" s="104"/>
      <c r="AN4300" s="104"/>
      <c r="AO4300" s="104"/>
      <c r="AP4300" s="104"/>
      <c r="AQ4300" s="104"/>
      <c r="AR4300" s="104"/>
      <c r="AS4300" s="104"/>
      <c r="AT4300" s="104"/>
      <c r="AU4300" s="104"/>
      <c r="AV4300" s="104"/>
    </row>
    <row r="4301" spans="3:48" x14ac:dyDescent="0.35">
      <c r="C4301" s="176"/>
      <c r="D4301" s="176"/>
      <c r="E4301" s="176"/>
      <c r="F4301" s="176"/>
      <c r="G4301" s="175"/>
      <c r="H4301" s="175"/>
      <c r="I4301" s="175"/>
      <c r="J4301" s="175"/>
      <c r="L4301" s="175"/>
      <c r="T4301" s="176"/>
      <c r="U4301" s="176"/>
      <c r="V4301" s="176"/>
      <c r="W4301" s="176"/>
      <c r="X4301" s="175"/>
      <c r="Y4301" s="175"/>
      <c r="Z4301" s="175"/>
      <c r="AA4301" s="175"/>
      <c r="AC4301" s="175"/>
      <c r="AL4301" s="106"/>
      <c r="AM4301" s="104"/>
      <c r="AN4301" s="104"/>
      <c r="AO4301" s="104"/>
      <c r="AP4301" s="104"/>
      <c r="AQ4301" s="104"/>
      <c r="AR4301" s="104"/>
      <c r="AS4301" s="104"/>
      <c r="AT4301" s="104"/>
      <c r="AU4301" s="104"/>
      <c r="AV4301" s="104"/>
    </row>
    <row r="4302" spans="3:48" x14ac:dyDescent="0.35">
      <c r="C4302" s="176"/>
      <c r="D4302" s="176"/>
      <c r="E4302" s="176"/>
      <c r="F4302" s="176"/>
      <c r="G4302" s="175"/>
      <c r="H4302" s="175"/>
      <c r="I4302" s="175"/>
      <c r="J4302" s="175"/>
      <c r="L4302" s="175"/>
      <c r="T4302" s="176"/>
      <c r="U4302" s="176"/>
      <c r="V4302" s="176"/>
      <c r="W4302" s="176"/>
      <c r="X4302" s="175"/>
      <c r="Y4302" s="175"/>
      <c r="Z4302" s="175"/>
      <c r="AA4302" s="175"/>
      <c r="AC4302" s="175"/>
      <c r="AL4302" s="106"/>
      <c r="AM4302" s="104"/>
      <c r="AN4302" s="104"/>
      <c r="AO4302" s="104"/>
      <c r="AP4302" s="104"/>
      <c r="AQ4302" s="104"/>
      <c r="AR4302" s="104"/>
      <c r="AS4302" s="104"/>
      <c r="AT4302" s="104"/>
      <c r="AU4302" s="104"/>
      <c r="AV4302" s="104"/>
    </row>
    <row r="4303" spans="3:48" x14ac:dyDescent="0.35">
      <c r="C4303" s="176"/>
      <c r="D4303" s="176"/>
      <c r="E4303" s="176"/>
      <c r="F4303" s="176"/>
      <c r="G4303" s="175"/>
      <c r="H4303" s="175"/>
      <c r="I4303" s="175"/>
      <c r="J4303" s="175"/>
      <c r="L4303" s="175"/>
      <c r="T4303" s="176"/>
      <c r="U4303" s="176"/>
      <c r="V4303" s="176"/>
      <c r="W4303" s="176"/>
      <c r="X4303" s="175"/>
      <c r="Y4303" s="175"/>
      <c r="Z4303" s="175"/>
      <c r="AA4303" s="175"/>
      <c r="AC4303" s="175"/>
      <c r="AL4303" s="106"/>
      <c r="AM4303" s="104"/>
      <c r="AN4303" s="104"/>
      <c r="AO4303" s="104"/>
      <c r="AP4303" s="104"/>
      <c r="AQ4303" s="104"/>
      <c r="AR4303" s="104"/>
      <c r="AS4303" s="104"/>
      <c r="AT4303" s="104"/>
      <c r="AU4303" s="104"/>
      <c r="AV4303" s="104"/>
    </row>
    <row r="4304" spans="3:48" x14ac:dyDescent="0.35">
      <c r="C4304" s="176"/>
      <c r="D4304" s="176"/>
      <c r="E4304" s="176"/>
      <c r="F4304" s="176"/>
      <c r="G4304" s="175"/>
      <c r="H4304" s="175"/>
      <c r="I4304" s="175"/>
      <c r="J4304" s="175"/>
      <c r="L4304" s="175"/>
      <c r="T4304" s="176"/>
      <c r="U4304" s="176"/>
      <c r="V4304" s="176"/>
      <c r="W4304" s="176"/>
      <c r="X4304" s="175"/>
      <c r="Y4304" s="175"/>
      <c r="Z4304" s="175"/>
      <c r="AA4304" s="175"/>
      <c r="AC4304" s="175"/>
      <c r="AL4304" s="106"/>
      <c r="AM4304" s="104"/>
      <c r="AN4304" s="104"/>
      <c r="AO4304" s="104"/>
      <c r="AP4304" s="104"/>
      <c r="AQ4304" s="104"/>
      <c r="AR4304" s="104"/>
      <c r="AS4304" s="104"/>
      <c r="AT4304" s="104"/>
      <c r="AU4304" s="104"/>
      <c r="AV4304" s="104"/>
    </row>
    <row r="4305" spans="3:48" x14ac:dyDescent="0.35">
      <c r="C4305" s="176"/>
      <c r="D4305" s="176"/>
      <c r="E4305" s="176"/>
      <c r="F4305" s="176"/>
      <c r="G4305" s="175"/>
      <c r="H4305" s="175"/>
      <c r="I4305" s="175"/>
      <c r="J4305" s="175"/>
      <c r="L4305" s="175"/>
      <c r="T4305" s="176"/>
      <c r="U4305" s="176"/>
      <c r="V4305" s="176"/>
      <c r="W4305" s="176"/>
      <c r="X4305" s="175"/>
      <c r="Y4305" s="175"/>
      <c r="Z4305" s="175"/>
      <c r="AA4305" s="175"/>
      <c r="AC4305" s="175"/>
      <c r="AL4305" s="106"/>
      <c r="AM4305" s="104"/>
      <c r="AN4305" s="104"/>
      <c r="AO4305" s="104"/>
      <c r="AP4305" s="104"/>
      <c r="AQ4305" s="104"/>
      <c r="AR4305" s="104"/>
      <c r="AS4305" s="104"/>
      <c r="AT4305" s="104"/>
      <c r="AU4305" s="104"/>
      <c r="AV4305" s="104"/>
    </row>
    <row r="4306" spans="3:48" x14ac:dyDescent="0.35">
      <c r="C4306" s="176"/>
      <c r="D4306" s="176"/>
      <c r="E4306" s="176"/>
      <c r="F4306" s="176"/>
      <c r="G4306" s="175"/>
      <c r="H4306" s="175"/>
      <c r="I4306" s="175"/>
      <c r="J4306" s="175"/>
      <c r="L4306" s="175"/>
      <c r="T4306" s="176"/>
      <c r="U4306" s="176"/>
      <c r="V4306" s="176"/>
      <c r="W4306" s="176"/>
      <c r="X4306" s="175"/>
      <c r="Y4306" s="175"/>
      <c r="Z4306" s="175"/>
      <c r="AA4306" s="175"/>
      <c r="AC4306" s="175"/>
      <c r="AL4306" s="106"/>
      <c r="AM4306" s="104"/>
      <c r="AN4306" s="104"/>
      <c r="AO4306" s="104"/>
      <c r="AP4306" s="104"/>
      <c r="AQ4306" s="104"/>
      <c r="AR4306" s="104"/>
      <c r="AS4306" s="104"/>
      <c r="AT4306" s="104"/>
      <c r="AU4306" s="104"/>
      <c r="AV4306" s="104"/>
    </row>
    <row r="4307" spans="3:48" x14ac:dyDescent="0.35">
      <c r="C4307" s="176"/>
      <c r="D4307" s="176"/>
      <c r="E4307" s="176"/>
      <c r="F4307" s="176"/>
      <c r="G4307" s="175"/>
      <c r="H4307" s="175"/>
      <c r="I4307" s="175"/>
      <c r="J4307" s="175"/>
      <c r="L4307" s="175"/>
      <c r="T4307" s="176"/>
      <c r="U4307" s="176"/>
      <c r="V4307" s="176"/>
      <c r="W4307" s="176"/>
      <c r="X4307" s="175"/>
      <c r="Y4307" s="175"/>
      <c r="Z4307" s="175"/>
      <c r="AA4307" s="175"/>
      <c r="AC4307" s="175"/>
      <c r="AL4307" s="106"/>
      <c r="AM4307" s="104"/>
      <c r="AN4307" s="104"/>
      <c r="AO4307" s="104"/>
      <c r="AP4307" s="104"/>
      <c r="AQ4307" s="104"/>
      <c r="AR4307" s="104"/>
      <c r="AS4307" s="104"/>
      <c r="AT4307" s="104"/>
      <c r="AU4307" s="104"/>
      <c r="AV4307" s="104"/>
    </row>
    <row r="4308" spans="3:48" x14ac:dyDescent="0.35">
      <c r="C4308" s="176"/>
      <c r="D4308" s="176"/>
      <c r="E4308" s="176"/>
      <c r="F4308" s="176"/>
      <c r="G4308" s="175"/>
      <c r="H4308" s="175"/>
      <c r="I4308" s="175"/>
      <c r="J4308" s="175"/>
      <c r="L4308" s="175"/>
      <c r="T4308" s="176"/>
      <c r="U4308" s="176"/>
      <c r="V4308" s="176"/>
      <c r="W4308" s="176"/>
      <c r="X4308" s="175"/>
      <c r="Y4308" s="175"/>
      <c r="Z4308" s="175"/>
      <c r="AA4308" s="175"/>
      <c r="AC4308" s="175"/>
      <c r="AL4308" s="106"/>
      <c r="AM4308" s="104"/>
      <c r="AN4308" s="104"/>
      <c r="AO4308" s="104"/>
      <c r="AP4308" s="104"/>
      <c r="AQ4308" s="104"/>
      <c r="AR4308" s="104"/>
      <c r="AS4308" s="104"/>
      <c r="AT4308" s="104"/>
      <c r="AU4308" s="104"/>
      <c r="AV4308" s="104"/>
    </row>
    <row r="4309" spans="3:48" x14ac:dyDescent="0.35">
      <c r="C4309" s="176"/>
      <c r="D4309" s="176"/>
      <c r="E4309" s="176"/>
      <c r="F4309" s="176"/>
      <c r="G4309" s="175"/>
      <c r="H4309" s="175"/>
      <c r="I4309" s="175"/>
      <c r="J4309" s="175"/>
      <c r="L4309" s="175"/>
      <c r="T4309" s="176"/>
      <c r="U4309" s="176"/>
      <c r="V4309" s="176"/>
      <c r="W4309" s="176"/>
      <c r="X4309" s="175"/>
      <c r="Y4309" s="175"/>
      <c r="Z4309" s="175"/>
      <c r="AA4309" s="175"/>
      <c r="AC4309" s="175"/>
      <c r="AL4309" s="106"/>
      <c r="AM4309" s="104"/>
      <c r="AN4309" s="104"/>
      <c r="AO4309" s="104"/>
      <c r="AP4309" s="104"/>
      <c r="AQ4309" s="104"/>
      <c r="AR4309" s="104"/>
      <c r="AS4309" s="104"/>
      <c r="AT4309" s="104"/>
      <c r="AU4309" s="104"/>
      <c r="AV4309" s="104"/>
    </row>
    <row r="4310" spans="3:48" x14ac:dyDescent="0.35">
      <c r="C4310" s="176"/>
      <c r="D4310" s="176"/>
      <c r="E4310" s="176"/>
      <c r="F4310" s="176"/>
      <c r="G4310" s="175"/>
      <c r="H4310" s="175"/>
      <c r="I4310" s="175"/>
      <c r="J4310" s="175"/>
      <c r="L4310" s="175"/>
      <c r="T4310" s="176"/>
      <c r="U4310" s="176"/>
      <c r="V4310" s="176"/>
      <c r="W4310" s="176"/>
      <c r="X4310" s="175"/>
      <c r="Y4310" s="175"/>
      <c r="Z4310" s="175"/>
      <c r="AA4310" s="175"/>
      <c r="AC4310" s="175"/>
      <c r="AL4310" s="106"/>
      <c r="AM4310" s="104"/>
      <c r="AN4310" s="104"/>
      <c r="AO4310" s="104"/>
      <c r="AP4310" s="104"/>
      <c r="AQ4310" s="104"/>
      <c r="AR4310" s="104"/>
      <c r="AS4310" s="104"/>
      <c r="AT4310" s="104"/>
      <c r="AU4310" s="104"/>
      <c r="AV4310" s="104"/>
    </row>
    <row r="4311" spans="3:48" x14ac:dyDescent="0.35">
      <c r="C4311" s="176"/>
      <c r="D4311" s="176"/>
      <c r="E4311" s="176"/>
      <c r="F4311" s="176"/>
      <c r="G4311" s="175"/>
      <c r="H4311" s="175"/>
      <c r="I4311" s="175"/>
      <c r="J4311" s="175"/>
      <c r="L4311" s="175"/>
      <c r="T4311" s="176"/>
      <c r="U4311" s="176"/>
      <c r="V4311" s="176"/>
      <c r="W4311" s="176"/>
      <c r="X4311" s="175"/>
      <c r="Y4311" s="175"/>
      <c r="Z4311" s="175"/>
      <c r="AA4311" s="175"/>
      <c r="AC4311" s="175"/>
      <c r="AL4311" s="106"/>
      <c r="AM4311" s="104"/>
      <c r="AN4311" s="104"/>
      <c r="AO4311" s="104"/>
      <c r="AP4311" s="104"/>
      <c r="AQ4311" s="104"/>
      <c r="AR4311" s="104"/>
      <c r="AS4311" s="104"/>
      <c r="AT4311" s="104"/>
      <c r="AU4311" s="104"/>
      <c r="AV4311" s="104"/>
    </row>
    <row r="4312" spans="3:48" x14ac:dyDescent="0.35">
      <c r="C4312" s="176"/>
      <c r="D4312" s="176"/>
      <c r="E4312" s="176"/>
      <c r="F4312" s="176"/>
      <c r="G4312" s="175"/>
      <c r="H4312" s="175"/>
      <c r="I4312" s="175"/>
      <c r="J4312" s="175"/>
      <c r="L4312" s="175"/>
      <c r="T4312" s="176"/>
      <c r="U4312" s="176"/>
      <c r="V4312" s="176"/>
      <c r="W4312" s="176"/>
      <c r="X4312" s="175"/>
      <c r="Y4312" s="175"/>
      <c r="Z4312" s="175"/>
      <c r="AA4312" s="175"/>
      <c r="AC4312" s="175"/>
      <c r="AL4312" s="106"/>
      <c r="AM4312" s="104"/>
      <c r="AN4312" s="104"/>
      <c r="AO4312" s="104"/>
      <c r="AP4312" s="104"/>
      <c r="AQ4312" s="104"/>
      <c r="AR4312" s="104"/>
      <c r="AS4312" s="104"/>
      <c r="AT4312" s="104"/>
      <c r="AU4312" s="104"/>
      <c r="AV4312" s="104"/>
    </row>
    <row r="4313" spans="3:48" x14ac:dyDescent="0.35">
      <c r="C4313" s="176"/>
      <c r="D4313" s="176"/>
      <c r="E4313" s="176"/>
      <c r="F4313" s="176"/>
      <c r="G4313" s="175"/>
      <c r="H4313" s="175"/>
      <c r="I4313" s="175"/>
      <c r="J4313" s="175"/>
      <c r="L4313" s="175"/>
      <c r="T4313" s="176"/>
      <c r="U4313" s="176"/>
      <c r="V4313" s="176"/>
      <c r="W4313" s="176"/>
      <c r="X4313" s="175"/>
      <c r="Y4313" s="175"/>
      <c r="Z4313" s="175"/>
      <c r="AA4313" s="175"/>
      <c r="AC4313" s="175"/>
      <c r="AL4313" s="106"/>
      <c r="AM4313" s="104"/>
      <c r="AN4313" s="104"/>
      <c r="AO4313" s="104"/>
      <c r="AP4313" s="104"/>
      <c r="AQ4313" s="104"/>
      <c r="AR4313" s="104"/>
      <c r="AS4313" s="104"/>
      <c r="AT4313" s="104"/>
      <c r="AU4313" s="104"/>
      <c r="AV4313" s="104"/>
    </row>
    <row r="4314" spans="3:48" x14ac:dyDescent="0.35">
      <c r="C4314" s="176"/>
      <c r="D4314" s="176"/>
      <c r="E4314" s="176"/>
      <c r="F4314" s="176"/>
      <c r="G4314" s="175"/>
      <c r="H4314" s="175"/>
      <c r="I4314" s="175"/>
      <c r="J4314" s="175"/>
      <c r="L4314" s="175"/>
      <c r="T4314" s="176"/>
      <c r="U4314" s="176"/>
      <c r="V4314" s="176"/>
      <c r="W4314" s="176"/>
      <c r="X4314" s="175"/>
      <c r="Y4314" s="175"/>
      <c r="Z4314" s="175"/>
      <c r="AA4314" s="175"/>
      <c r="AC4314" s="175"/>
      <c r="AL4314" s="106"/>
      <c r="AM4314" s="104"/>
      <c r="AN4314" s="104"/>
      <c r="AO4314" s="104"/>
      <c r="AP4314" s="104"/>
      <c r="AQ4314" s="104"/>
      <c r="AR4314" s="104"/>
      <c r="AS4314" s="104"/>
      <c r="AT4314" s="104"/>
      <c r="AU4314" s="104"/>
      <c r="AV4314" s="104"/>
    </row>
    <row r="4315" spans="3:48" x14ac:dyDescent="0.35">
      <c r="C4315" s="176"/>
      <c r="D4315" s="176"/>
      <c r="E4315" s="176"/>
      <c r="F4315" s="176"/>
      <c r="G4315" s="175"/>
      <c r="H4315" s="175"/>
      <c r="I4315" s="175"/>
      <c r="J4315" s="175"/>
      <c r="L4315" s="175"/>
      <c r="T4315" s="176"/>
      <c r="U4315" s="176"/>
      <c r="V4315" s="176"/>
      <c r="W4315" s="176"/>
      <c r="X4315" s="175"/>
      <c r="Y4315" s="175"/>
      <c r="Z4315" s="175"/>
      <c r="AA4315" s="175"/>
      <c r="AC4315" s="175"/>
      <c r="AL4315" s="106"/>
      <c r="AM4315" s="104"/>
      <c r="AN4315" s="104"/>
      <c r="AO4315" s="104"/>
      <c r="AP4315" s="104"/>
      <c r="AQ4315" s="104"/>
      <c r="AR4315" s="104"/>
      <c r="AS4315" s="104"/>
      <c r="AT4315" s="104"/>
      <c r="AU4315" s="104"/>
      <c r="AV4315" s="104"/>
    </row>
    <row r="4316" spans="3:48" x14ac:dyDescent="0.35">
      <c r="C4316" s="176"/>
      <c r="D4316" s="176"/>
      <c r="E4316" s="176"/>
      <c r="F4316" s="176"/>
      <c r="G4316" s="175"/>
      <c r="H4316" s="175"/>
      <c r="I4316" s="175"/>
      <c r="J4316" s="175"/>
      <c r="L4316" s="175"/>
      <c r="T4316" s="176"/>
      <c r="U4316" s="176"/>
      <c r="V4316" s="176"/>
      <c r="W4316" s="176"/>
      <c r="X4316" s="175"/>
      <c r="Y4316" s="175"/>
      <c r="Z4316" s="175"/>
      <c r="AA4316" s="175"/>
      <c r="AC4316" s="175"/>
      <c r="AL4316" s="106"/>
      <c r="AM4316" s="104"/>
      <c r="AN4316" s="104"/>
      <c r="AO4316" s="104"/>
      <c r="AP4316" s="104"/>
      <c r="AQ4316" s="104"/>
      <c r="AR4316" s="104"/>
      <c r="AS4316" s="104"/>
      <c r="AT4316" s="104"/>
      <c r="AU4316" s="104"/>
      <c r="AV4316" s="104"/>
    </row>
    <row r="4317" spans="3:48" x14ac:dyDescent="0.35">
      <c r="C4317" s="176"/>
      <c r="D4317" s="176"/>
      <c r="E4317" s="176"/>
      <c r="F4317" s="176"/>
      <c r="G4317" s="175"/>
      <c r="H4317" s="175"/>
      <c r="I4317" s="175"/>
      <c r="J4317" s="175"/>
      <c r="L4317" s="175"/>
      <c r="T4317" s="176"/>
      <c r="U4317" s="176"/>
      <c r="V4317" s="176"/>
      <c r="W4317" s="176"/>
      <c r="X4317" s="175"/>
      <c r="Y4317" s="175"/>
      <c r="Z4317" s="175"/>
      <c r="AA4317" s="175"/>
      <c r="AC4317" s="175"/>
      <c r="AL4317" s="106"/>
      <c r="AM4317" s="104"/>
      <c r="AN4317" s="104"/>
      <c r="AO4317" s="104"/>
      <c r="AP4317" s="104"/>
      <c r="AQ4317" s="104"/>
      <c r="AR4317" s="104"/>
      <c r="AS4317" s="104"/>
      <c r="AT4317" s="104"/>
      <c r="AU4317" s="104"/>
      <c r="AV4317" s="104"/>
    </row>
    <row r="4318" spans="3:48" x14ac:dyDescent="0.35">
      <c r="C4318" s="176"/>
      <c r="D4318" s="176"/>
      <c r="E4318" s="176"/>
      <c r="F4318" s="176"/>
      <c r="G4318" s="175"/>
      <c r="H4318" s="175"/>
      <c r="I4318" s="175"/>
      <c r="J4318" s="175"/>
      <c r="L4318" s="175"/>
      <c r="T4318" s="176"/>
      <c r="U4318" s="176"/>
      <c r="V4318" s="176"/>
      <c r="W4318" s="176"/>
      <c r="X4318" s="175"/>
      <c r="Y4318" s="175"/>
      <c r="Z4318" s="175"/>
      <c r="AA4318" s="175"/>
      <c r="AC4318" s="175"/>
      <c r="AL4318" s="106"/>
      <c r="AM4318" s="104"/>
      <c r="AN4318" s="104"/>
      <c r="AO4318" s="104"/>
      <c r="AP4318" s="104"/>
      <c r="AQ4318" s="104"/>
      <c r="AR4318" s="104"/>
      <c r="AS4318" s="104"/>
      <c r="AT4318" s="104"/>
      <c r="AU4318" s="104"/>
      <c r="AV4318" s="104"/>
    </row>
    <row r="4319" spans="3:48" x14ac:dyDescent="0.35">
      <c r="C4319" s="176"/>
      <c r="D4319" s="176"/>
      <c r="E4319" s="176"/>
      <c r="F4319" s="176"/>
      <c r="G4319" s="175"/>
      <c r="H4319" s="175"/>
      <c r="I4319" s="175"/>
      <c r="J4319" s="175"/>
      <c r="L4319" s="175"/>
      <c r="T4319" s="176"/>
      <c r="U4319" s="176"/>
      <c r="V4319" s="176"/>
      <c r="W4319" s="176"/>
      <c r="X4319" s="175"/>
      <c r="Y4319" s="175"/>
      <c r="Z4319" s="175"/>
      <c r="AA4319" s="175"/>
      <c r="AC4319" s="175"/>
      <c r="AL4319" s="106"/>
      <c r="AM4319" s="104"/>
      <c r="AN4319" s="104"/>
      <c r="AO4319" s="104"/>
      <c r="AP4319" s="104"/>
      <c r="AQ4319" s="104"/>
      <c r="AR4319" s="104"/>
      <c r="AS4319" s="104"/>
      <c r="AT4319" s="104"/>
      <c r="AU4319" s="104"/>
      <c r="AV4319" s="104"/>
    </row>
    <row r="4320" spans="3:48" x14ac:dyDescent="0.35">
      <c r="C4320" s="176"/>
      <c r="D4320" s="176"/>
      <c r="E4320" s="176"/>
      <c r="F4320" s="176"/>
      <c r="G4320" s="175"/>
      <c r="H4320" s="175"/>
      <c r="I4320" s="175"/>
      <c r="J4320" s="175"/>
      <c r="L4320" s="175"/>
      <c r="T4320" s="176"/>
      <c r="U4320" s="176"/>
      <c r="V4320" s="176"/>
      <c r="W4320" s="176"/>
      <c r="X4320" s="175"/>
      <c r="Y4320" s="175"/>
      <c r="Z4320" s="175"/>
      <c r="AA4320" s="175"/>
      <c r="AC4320" s="175"/>
      <c r="AL4320" s="106"/>
      <c r="AM4320" s="104"/>
      <c r="AN4320" s="104"/>
      <c r="AO4320" s="104"/>
      <c r="AP4320" s="104"/>
      <c r="AQ4320" s="104"/>
      <c r="AR4320" s="104"/>
      <c r="AS4320" s="104"/>
      <c r="AT4320" s="104"/>
      <c r="AU4320" s="104"/>
      <c r="AV4320" s="104"/>
    </row>
    <row r="4321" spans="3:48" x14ac:dyDescent="0.35">
      <c r="C4321" s="176"/>
      <c r="D4321" s="176"/>
      <c r="E4321" s="176"/>
      <c r="F4321" s="176"/>
      <c r="G4321" s="175"/>
      <c r="H4321" s="175"/>
      <c r="I4321" s="175"/>
      <c r="J4321" s="175"/>
      <c r="L4321" s="175"/>
      <c r="T4321" s="176"/>
      <c r="U4321" s="176"/>
      <c r="V4321" s="176"/>
      <c r="W4321" s="176"/>
      <c r="X4321" s="175"/>
      <c r="Y4321" s="175"/>
      <c r="Z4321" s="175"/>
      <c r="AA4321" s="175"/>
      <c r="AC4321" s="175"/>
      <c r="AL4321" s="106"/>
      <c r="AM4321" s="104"/>
      <c r="AN4321" s="104"/>
      <c r="AO4321" s="104"/>
      <c r="AP4321" s="104"/>
      <c r="AQ4321" s="104"/>
      <c r="AR4321" s="104"/>
      <c r="AS4321" s="104"/>
      <c r="AT4321" s="104"/>
      <c r="AU4321" s="104"/>
      <c r="AV4321" s="104"/>
    </row>
    <row r="4322" spans="3:48" x14ac:dyDescent="0.35">
      <c r="C4322" s="176"/>
      <c r="D4322" s="176"/>
      <c r="E4322" s="176"/>
      <c r="F4322" s="176"/>
      <c r="G4322" s="175"/>
      <c r="H4322" s="175"/>
      <c r="I4322" s="175"/>
      <c r="J4322" s="175"/>
      <c r="L4322" s="175"/>
      <c r="T4322" s="176"/>
      <c r="U4322" s="176"/>
      <c r="V4322" s="176"/>
      <c r="W4322" s="176"/>
      <c r="X4322" s="175"/>
      <c r="Y4322" s="175"/>
      <c r="Z4322" s="175"/>
      <c r="AA4322" s="175"/>
      <c r="AC4322" s="175"/>
      <c r="AL4322" s="106"/>
      <c r="AM4322" s="104"/>
      <c r="AN4322" s="104"/>
      <c r="AO4322" s="104"/>
      <c r="AP4322" s="104"/>
      <c r="AQ4322" s="104"/>
      <c r="AR4322" s="104"/>
      <c r="AS4322" s="104"/>
      <c r="AT4322" s="104"/>
      <c r="AU4322" s="104"/>
      <c r="AV4322" s="104"/>
    </row>
    <row r="4323" spans="3:48" x14ac:dyDescent="0.35">
      <c r="C4323" s="176"/>
      <c r="D4323" s="176"/>
      <c r="E4323" s="176"/>
      <c r="F4323" s="176"/>
      <c r="G4323" s="175"/>
      <c r="H4323" s="175"/>
      <c r="I4323" s="175"/>
      <c r="J4323" s="175"/>
      <c r="L4323" s="175"/>
      <c r="T4323" s="176"/>
      <c r="U4323" s="176"/>
      <c r="V4323" s="176"/>
      <c r="W4323" s="176"/>
      <c r="X4323" s="175"/>
      <c r="Y4323" s="175"/>
      <c r="Z4323" s="175"/>
      <c r="AA4323" s="175"/>
      <c r="AC4323" s="175"/>
      <c r="AL4323" s="106"/>
      <c r="AM4323" s="104"/>
      <c r="AN4323" s="104"/>
      <c r="AO4323" s="104"/>
      <c r="AP4323" s="104"/>
      <c r="AQ4323" s="104"/>
      <c r="AR4323" s="104"/>
      <c r="AS4323" s="104"/>
      <c r="AT4323" s="104"/>
      <c r="AU4323" s="104"/>
      <c r="AV4323" s="104"/>
    </row>
    <row r="4324" spans="3:48" x14ac:dyDescent="0.35">
      <c r="C4324" s="176"/>
      <c r="D4324" s="176"/>
      <c r="E4324" s="176"/>
      <c r="F4324" s="176"/>
      <c r="G4324" s="175"/>
      <c r="H4324" s="175"/>
      <c r="I4324" s="175"/>
      <c r="J4324" s="175"/>
      <c r="L4324" s="175"/>
      <c r="T4324" s="176"/>
      <c r="U4324" s="176"/>
      <c r="V4324" s="176"/>
      <c r="W4324" s="176"/>
      <c r="X4324" s="175"/>
      <c r="Y4324" s="175"/>
      <c r="Z4324" s="175"/>
      <c r="AA4324" s="175"/>
      <c r="AC4324" s="175"/>
      <c r="AL4324" s="106"/>
      <c r="AM4324" s="104"/>
      <c r="AN4324" s="104"/>
      <c r="AO4324" s="104"/>
      <c r="AP4324" s="104"/>
      <c r="AQ4324" s="104"/>
      <c r="AR4324" s="104"/>
      <c r="AS4324" s="104"/>
      <c r="AT4324" s="104"/>
      <c r="AU4324" s="104"/>
      <c r="AV4324" s="104"/>
    </row>
    <row r="4325" spans="3:48" x14ac:dyDescent="0.35">
      <c r="C4325" s="176"/>
      <c r="D4325" s="176"/>
      <c r="E4325" s="176"/>
      <c r="F4325" s="176"/>
      <c r="G4325" s="175"/>
      <c r="H4325" s="175"/>
      <c r="I4325" s="175"/>
      <c r="J4325" s="175"/>
      <c r="L4325" s="175"/>
      <c r="T4325" s="176"/>
      <c r="U4325" s="176"/>
      <c r="V4325" s="176"/>
      <c r="W4325" s="176"/>
      <c r="X4325" s="175"/>
      <c r="Y4325" s="175"/>
      <c r="Z4325" s="175"/>
      <c r="AA4325" s="175"/>
      <c r="AC4325" s="175"/>
      <c r="AL4325" s="106"/>
      <c r="AM4325" s="104"/>
      <c r="AN4325" s="104"/>
      <c r="AO4325" s="104"/>
      <c r="AP4325" s="104"/>
      <c r="AQ4325" s="104"/>
      <c r="AR4325" s="104"/>
      <c r="AS4325" s="104"/>
      <c r="AT4325" s="104"/>
      <c r="AU4325" s="104"/>
      <c r="AV4325" s="104"/>
    </row>
    <row r="4326" spans="3:48" x14ac:dyDescent="0.35">
      <c r="C4326" s="176"/>
      <c r="D4326" s="176"/>
      <c r="E4326" s="176"/>
      <c r="F4326" s="176"/>
      <c r="G4326" s="175"/>
      <c r="H4326" s="175"/>
      <c r="I4326" s="175"/>
      <c r="J4326" s="175"/>
      <c r="L4326" s="175"/>
      <c r="T4326" s="176"/>
      <c r="U4326" s="176"/>
      <c r="V4326" s="176"/>
      <c r="W4326" s="176"/>
      <c r="X4326" s="175"/>
      <c r="Y4326" s="175"/>
      <c r="Z4326" s="175"/>
      <c r="AA4326" s="175"/>
      <c r="AC4326" s="175"/>
      <c r="AL4326" s="106"/>
      <c r="AM4326" s="104"/>
      <c r="AN4326" s="104"/>
      <c r="AO4326" s="104"/>
      <c r="AP4326" s="104"/>
      <c r="AQ4326" s="104"/>
      <c r="AR4326" s="104"/>
      <c r="AS4326" s="104"/>
      <c r="AT4326" s="104"/>
      <c r="AU4326" s="104"/>
      <c r="AV4326" s="104"/>
    </row>
    <row r="4327" spans="3:48" x14ac:dyDescent="0.35">
      <c r="C4327" s="176"/>
      <c r="D4327" s="176"/>
      <c r="E4327" s="176"/>
      <c r="F4327" s="176"/>
      <c r="G4327" s="175"/>
      <c r="H4327" s="175"/>
      <c r="I4327" s="175"/>
      <c r="J4327" s="175"/>
      <c r="L4327" s="175"/>
      <c r="T4327" s="176"/>
      <c r="U4327" s="176"/>
      <c r="V4327" s="176"/>
      <c r="W4327" s="176"/>
      <c r="X4327" s="175"/>
      <c r="Y4327" s="175"/>
      <c r="Z4327" s="175"/>
      <c r="AA4327" s="175"/>
      <c r="AC4327" s="175"/>
      <c r="AL4327" s="106"/>
      <c r="AM4327" s="104"/>
      <c r="AN4327" s="104"/>
      <c r="AO4327" s="104"/>
      <c r="AP4327" s="104"/>
      <c r="AQ4327" s="104"/>
      <c r="AR4327" s="104"/>
      <c r="AS4327" s="104"/>
      <c r="AT4327" s="104"/>
      <c r="AU4327" s="104"/>
      <c r="AV4327" s="104"/>
    </row>
    <row r="4328" spans="3:48" x14ac:dyDescent="0.35">
      <c r="C4328" s="176"/>
      <c r="D4328" s="176"/>
      <c r="E4328" s="176"/>
      <c r="F4328" s="176"/>
      <c r="G4328" s="175"/>
      <c r="H4328" s="175"/>
      <c r="I4328" s="175"/>
      <c r="J4328" s="175"/>
      <c r="L4328" s="175"/>
      <c r="T4328" s="176"/>
      <c r="U4328" s="176"/>
      <c r="V4328" s="176"/>
      <c r="W4328" s="176"/>
      <c r="X4328" s="175"/>
      <c r="Y4328" s="175"/>
      <c r="Z4328" s="175"/>
      <c r="AA4328" s="175"/>
      <c r="AC4328" s="175"/>
      <c r="AL4328" s="106"/>
      <c r="AM4328" s="104"/>
      <c r="AN4328" s="104"/>
      <c r="AO4328" s="104"/>
      <c r="AP4328" s="104"/>
      <c r="AQ4328" s="104"/>
      <c r="AR4328" s="104"/>
      <c r="AS4328" s="104"/>
      <c r="AT4328" s="104"/>
      <c r="AU4328" s="104"/>
      <c r="AV4328" s="104"/>
    </row>
    <row r="4329" spans="3:48" x14ac:dyDescent="0.35">
      <c r="C4329" s="176"/>
      <c r="D4329" s="176"/>
      <c r="E4329" s="176"/>
      <c r="F4329" s="176"/>
      <c r="G4329" s="175"/>
      <c r="H4329" s="175"/>
      <c r="I4329" s="175"/>
      <c r="J4329" s="175"/>
      <c r="L4329" s="175"/>
      <c r="T4329" s="176"/>
      <c r="U4329" s="176"/>
      <c r="V4329" s="176"/>
      <c r="W4329" s="176"/>
      <c r="X4329" s="175"/>
      <c r="Y4329" s="175"/>
      <c r="Z4329" s="175"/>
      <c r="AA4329" s="175"/>
      <c r="AC4329" s="175"/>
      <c r="AL4329" s="106"/>
      <c r="AM4329" s="104"/>
      <c r="AN4329" s="104"/>
      <c r="AO4329" s="104"/>
      <c r="AP4329" s="104"/>
      <c r="AQ4329" s="104"/>
      <c r="AR4329" s="104"/>
      <c r="AS4329" s="104"/>
      <c r="AT4329" s="104"/>
      <c r="AU4329" s="104"/>
      <c r="AV4329" s="104"/>
    </row>
    <row r="4330" spans="3:48" x14ac:dyDescent="0.35">
      <c r="C4330" s="176"/>
      <c r="D4330" s="176"/>
      <c r="E4330" s="176"/>
      <c r="F4330" s="176"/>
      <c r="G4330" s="175"/>
      <c r="H4330" s="175"/>
      <c r="I4330" s="175"/>
      <c r="J4330" s="175"/>
      <c r="L4330" s="175"/>
      <c r="T4330" s="176"/>
      <c r="U4330" s="176"/>
      <c r="V4330" s="176"/>
      <c r="W4330" s="176"/>
      <c r="X4330" s="175"/>
      <c r="Y4330" s="175"/>
      <c r="Z4330" s="175"/>
      <c r="AA4330" s="175"/>
      <c r="AC4330" s="175"/>
      <c r="AL4330" s="106"/>
      <c r="AM4330" s="104"/>
      <c r="AN4330" s="104"/>
      <c r="AO4330" s="104"/>
      <c r="AP4330" s="104"/>
      <c r="AQ4330" s="104"/>
      <c r="AR4330" s="104"/>
      <c r="AS4330" s="104"/>
      <c r="AT4330" s="104"/>
      <c r="AU4330" s="104"/>
      <c r="AV4330" s="104"/>
    </row>
    <row r="4331" spans="3:48" x14ac:dyDescent="0.35">
      <c r="C4331" s="176"/>
      <c r="D4331" s="176"/>
      <c r="E4331" s="176"/>
      <c r="F4331" s="176"/>
      <c r="G4331" s="175"/>
      <c r="H4331" s="175"/>
      <c r="I4331" s="175"/>
      <c r="J4331" s="175"/>
      <c r="L4331" s="175"/>
      <c r="T4331" s="176"/>
      <c r="U4331" s="176"/>
      <c r="V4331" s="176"/>
      <c r="W4331" s="176"/>
      <c r="X4331" s="175"/>
      <c r="Y4331" s="175"/>
      <c r="Z4331" s="175"/>
      <c r="AA4331" s="175"/>
      <c r="AC4331" s="175"/>
      <c r="AL4331" s="106"/>
      <c r="AM4331" s="104"/>
      <c r="AN4331" s="104"/>
      <c r="AO4331" s="104"/>
      <c r="AP4331" s="104"/>
      <c r="AQ4331" s="104"/>
      <c r="AR4331" s="104"/>
      <c r="AS4331" s="104"/>
      <c r="AT4331" s="104"/>
      <c r="AU4331" s="104"/>
      <c r="AV4331" s="104"/>
    </row>
    <row r="4332" spans="3:48" x14ac:dyDescent="0.35">
      <c r="C4332" s="176"/>
      <c r="D4332" s="176"/>
      <c r="E4332" s="176"/>
      <c r="F4332" s="176"/>
      <c r="G4332" s="175"/>
      <c r="H4332" s="175"/>
      <c r="I4332" s="175"/>
      <c r="J4332" s="175"/>
      <c r="L4332" s="175"/>
      <c r="T4332" s="176"/>
      <c r="U4332" s="176"/>
      <c r="V4332" s="176"/>
      <c r="W4332" s="176"/>
      <c r="X4332" s="175"/>
      <c r="Y4332" s="175"/>
      <c r="Z4332" s="175"/>
      <c r="AA4332" s="175"/>
      <c r="AC4332" s="175"/>
      <c r="AL4332" s="106"/>
      <c r="AM4332" s="104"/>
      <c r="AN4332" s="104"/>
      <c r="AO4332" s="104"/>
      <c r="AP4332" s="104"/>
      <c r="AQ4332" s="104"/>
      <c r="AR4332" s="104"/>
      <c r="AS4332" s="104"/>
      <c r="AT4332" s="104"/>
      <c r="AU4332" s="104"/>
      <c r="AV4332" s="104"/>
    </row>
    <row r="4333" spans="3:48" x14ac:dyDescent="0.35">
      <c r="C4333" s="176"/>
      <c r="D4333" s="176"/>
      <c r="E4333" s="176"/>
      <c r="F4333" s="176"/>
      <c r="G4333" s="175"/>
      <c r="H4333" s="175"/>
      <c r="I4333" s="175"/>
      <c r="J4333" s="175"/>
      <c r="L4333" s="175"/>
      <c r="T4333" s="176"/>
      <c r="U4333" s="176"/>
      <c r="V4333" s="176"/>
      <c r="W4333" s="176"/>
      <c r="X4333" s="175"/>
      <c r="Y4333" s="175"/>
      <c r="Z4333" s="175"/>
      <c r="AA4333" s="175"/>
      <c r="AC4333" s="175"/>
      <c r="AL4333" s="106"/>
      <c r="AM4333" s="104"/>
      <c r="AN4333" s="104"/>
      <c r="AO4333" s="104"/>
      <c r="AP4333" s="104"/>
      <c r="AQ4333" s="104"/>
      <c r="AR4333" s="104"/>
      <c r="AS4333" s="104"/>
      <c r="AT4333" s="104"/>
      <c r="AU4333" s="104"/>
      <c r="AV4333" s="104"/>
    </row>
    <row r="4334" spans="3:48" x14ac:dyDescent="0.35">
      <c r="C4334" s="176"/>
      <c r="D4334" s="176"/>
      <c r="E4334" s="176"/>
      <c r="F4334" s="176"/>
      <c r="G4334" s="175"/>
      <c r="H4334" s="175"/>
      <c r="I4334" s="175"/>
      <c r="J4334" s="175"/>
      <c r="L4334" s="175"/>
      <c r="T4334" s="176"/>
      <c r="U4334" s="176"/>
      <c r="V4334" s="176"/>
      <c r="W4334" s="176"/>
      <c r="X4334" s="175"/>
      <c r="Y4334" s="175"/>
      <c r="Z4334" s="175"/>
      <c r="AA4334" s="175"/>
      <c r="AC4334" s="175"/>
      <c r="AL4334" s="106"/>
      <c r="AM4334" s="104"/>
      <c r="AN4334" s="104"/>
      <c r="AO4334" s="104"/>
      <c r="AP4334" s="104"/>
      <c r="AQ4334" s="104"/>
      <c r="AR4334" s="104"/>
      <c r="AS4334" s="104"/>
      <c r="AT4334" s="104"/>
      <c r="AU4334" s="104"/>
      <c r="AV4334" s="104"/>
    </row>
    <row r="4335" spans="3:48" x14ac:dyDescent="0.35">
      <c r="C4335" s="176"/>
      <c r="D4335" s="176"/>
      <c r="E4335" s="176"/>
      <c r="F4335" s="176"/>
      <c r="G4335" s="175"/>
      <c r="H4335" s="175"/>
      <c r="I4335" s="175"/>
      <c r="J4335" s="175"/>
      <c r="L4335" s="175"/>
      <c r="T4335" s="176"/>
      <c r="U4335" s="176"/>
      <c r="V4335" s="176"/>
      <c r="W4335" s="176"/>
      <c r="X4335" s="175"/>
      <c r="Y4335" s="175"/>
      <c r="Z4335" s="175"/>
      <c r="AA4335" s="175"/>
      <c r="AC4335" s="175"/>
      <c r="AL4335" s="106"/>
      <c r="AM4335" s="104"/>
      <c r="AN4335" s="104"/>
      <c r="AO4335" s="104"/>
      <c r="AP4335" s="104"/>
      <c r="AQ4335" s="104"/>
      <c r="AR4335" s="104"/>
      <c r="AS4335" s="104"/>
      <c r="AT4335" s="104"/>
      <c r="AU4335" s="104"/>
      <c r="AV4335" s="104"/>
    </row>
    <row r="4336" spans="3:48" x14ac:dyDescent="0.35">
      <c r="C4336" s="176"/>
      <c r="D4336" s="176"/>
      <c r="E4336" s="176"/>
      <c r="F4336" s="176"/>
      <c r="G4336" s="175"/>
      <c r="H4336" s="175"/>
      <c r="I4336" s="175"/>
      <c r="J4336" s="175"/>
      <c r="L4336" s="175"/>
      <c r="T4336" s="176"/>
      <c r="U4336" s="176"/>
      <c r="V4336" s="176"/>
      <c r="W4336" s="176"/>
      <c r="X4336" s="175"/>
      <c r="Y4336" s="175"/>
      <c r="Z4336" s="175"/>
      <c r="AA4336" s="175"/>
      <c r="AC4336" s="175"/>
      <c r="AL4336" s="106"/>
      <c r="AM4336" s="104"/>
      <c r="AN4336" s="104"/>
      <c r="AO4336" s="104"/>
      <c r="AP4336" s="104"/>
      <c r="AQ4336" s="104"/>
      <c r="AR4336" s="104"/>
      <c r="AS4336" s="104"/>
      <c r="AT4336" s="104"/>
      <c r="AU4336" s="104"/>
      <c r="AV4336" s="104"/>
    </row>
    <row r="4337" spans="3:48" x14ac:dyDescent="0.35">
      <c r="C4337" s="176"/>
      <c r="D4337" s="176"/>
      <c r="E4337" s="176"/>
      <c r="F4337" s="176"/>
      <c r="G4337" s="175"/>
      <c r="H4337" s="175"/>
      <c r="I4337" s="175"/>
      <c r="J4337" s="175"/>
      <c r="L4337" s="175"/>
      <c r="T4337" s="176"/>
      <c r="U4337" s="176"/>
      <c r="V4337" s="176"/>
      <c r="W4337" s="176"/>
      <c r="X4337" s="175"/>
      <c r="Y4337" s="175"/>
      <c r="Z4337" s="175"/>
      <c r="AA4337" s="175"/>
      <c r="AC4337" s="175"/>
      <c r="AL4337" s="106"/>
      <c r="AM4337" s="104"/>
      <c r="AN4337" s="104"/>
      <c r="AO4337" s="104"/>
      <c r="AP4337" s="104"/>
      <c r="AQ4337" s="104"/>
      <c r="AR4337" s="104"/>
      <c r="AS4337" s="104"/>
      <c r="AT4337" s="104"/>
      <c r="AU4337" s="104"/>
      <c r="AV4337" s="104"/>
    </row>
    <row r="4338" spans="3:48" x14ac:dyDescent="0.35">
      <c r="C4338" s="176"/>
      <c r="D4338" s="176"/>
      <c r="E4338" s="176"/>
      <c r="F4338" s="176"/>
      <c r="G4338" s="175"/>
      <c r="H4338" s="175"/>
      <c r="I4338" s="175"/>
      <c r="J4338" s="175"/>
      <c r="L4338" s="175"/>
      <c r="T4338" s="176"/>
      <c r="U4338" s="176"/>
      <c r="V4338" s="176"/>
      <c r="W4338" s="176"/>
      <c r="X4338" s="175"/>
      <c r="Y4338" s="175"/>
      <c r="Z4338" s="175"/>
      <c r="AA4338" s="175"/>
      <c r="AC4338" s="175"/>
      <c r="AL4338" s="106"/>
      <c r="AM4338" s="104"/>
      <c r="AN4338" s="104"/>
      <c r="AO4338" s="104"/>
      <c r="AP4338" s="104"/>
      <c r="AQ4338" s="104"/>
      <c r="AR4338" s="104"/>
      <c r="AS4338" s="104"/>
      <c r="AT4338" s="104"/>
      <c r="AU4338" s="104"/>
      <c r="AV4338" s="104"/>
    </row>
    <row r="4339" spans="3:48" x14ac:dyDescent="0.35">
      <c r="C4339" s="176"/>
      <c r="D4339" s="176"/>
      <c r="E4339" s="176"/>
      <c r="F4339" s="176"/>
      <c r="G4339" s="175"/>
      <c r="H4339" s="175"/>
      <c r="I4339" s="175"/>
      <c r="J4339" s="175"/>
      <c r="L4339" s="175"/>
      <c r="T4339" s="176"/>
      <c r="U4339" s="176"/>
      <c r="V4339" s="176"/>
      <c r="W4339" s="176"/>
      <c r="X4339" s="175"/>
      <c r="Y4339" s="175"/>
      <c r="Z4339" s="175"/>
      <c r="AA4339" s="175"/>
      <c r="AC4339" s="175"/>
      <c r="AL4339" s="106"/>
      <c r="AM4339" s="104"/>
      <c r="AN4339" s="104"/>
      <c r="AO4339" s="104"/>
      <c r="AP4339" s="104"/>
      <c r="AQ4339" s="104"/>
      <c r="AR4339" s="104"/>
      <c r="AS4339" s="104"/>
      <c r="AT4339" s="104"/>
      <c r="AU4339" s="104"/>
      <c r="AV4339" s="104"/>
    </row>
    <row r="4340" spans="3:48" x14ac:dyDescent="0.35">
      <c r="C4340" s="176"/>
      <c r="D4340" s="176"/>
      <c r="E4340" s="176"/>
      <c r="F4340" s="176"/>
      <c r="G4340" s="175"/>
      <c r="H4340" s="175"/>
      <c r="I4340" s="175"/>
      <c r="J4340" s="175"/>
      <c r="L4340" s="175"/>
      <c r="T4340" s="176"/>
      <c r="U4340" s="176"/>
      <c r="V4340" s="176"/>
      <c r="W4340" s="176"/>
      <c r="X4340" s="175"/>
      <c r="Y4340" s="175"/>
      <c r="Z4340" s="175"/>
      <c r="AA4340" s="175"/>
      <c r="AC4340" s="175"/>
      <c r="AL4340" s="106"/>
      <c r="AM4340" s="104"/>
      <c r="AN4340" s="104"/>
      <c r="AO4340" s="104"/>
      <c r="AP4340" s="104"/>
      <c r="AQ4340" s="104"/>
      <c r="AR4340" s="104"/>
      <c r="AS4340" s="104"/>
      <c r="AT4340" s="104"/>
      <c r="AU4340" s="104"/>
      <c r="AV4340" s="104"/>
    </row>
    <row r="4341" spans="3:48" x14ac:dyDescent="0.35">
      <c r="C4341" s="176"/>
      <c r="D4341" s="176"/>
      <c r="E4341" s="176"/>
      <c r="F4341" s="176"/>
      <c r="G4341" s="175"/>
      <c r="H4341" s="175"/>
      <c r="I4341" s="175"/>
      <c r="J4341" s="175"/>
      <c r="L4341" s="175"/>
      <c r="T4341" s="176"/>
      <c r="U4341" s="176"/>
      <c r="V4341" s="176"/>
      <c r="W4341" s="176"/>
      <c r="X4341" s="175"/>
      <c r="Y4341" s="175"/>
      <c r="Z4341" s="175"/>
      <c r="AA4341" s="175"/>
      <c r="AC4341" s="175"/>
      <c r="AL4341" s="106"/>
      <c r="AM4341" s="104"/>
      <c r="AN4341" s="104"/>
      <c r="AO4341" s="104"/>
      <c r="AP4341" s="104"/>
      <c r="AQ4341" s="104"/>
      <c r="AR4341" s="104"/>
      <c r="AS4341" s="104"/>
      <c r="AT4341" s="104"/>
      <c r="AU4341" s="104"/>
      <c r="AV4341" s="104"/>
    </row>
    <row r="4342" spans="3:48" x14ac:dyDescent="0.35">
      <c r="C4342" s="176"/>
      <c r="D4342" s="176"/>
      <c r="E4342" s="176"/>
      <c r="F4342" s="176"/>
      <c r="G4342" s="175"/>
      <c r="H4342" s="175"/>
      <c r="I4342" s="175"/>
      <c r="J4342" s="175"/>
      <c r="L4342" s="175"/>
      <c r="T4342" s="176"/>
      <c r="U4342" s="176"/>
      <c r="V4342" s="176"/>
      <c r="W4342" s="176"/>
      <c r="X4342" s="175"/>
      <c r="Y4342" s="175"/>
      <c r="Z4342" s="175"/>
      <c r="AA4342" s="175"/>
      <c r="AC4342" s="175"/>
      <c r="AL4342" s="106"/>
      <c r="AM4342" s="104"/>
      <c r="AN4342" s="104"/>
      <c r="AO4342" s="104"/>
      <c r="AP4342" s="104"/>
      <c r="AQ4342" s="104"/>
      <c r="AR4342" s="104"/>
      <c r="AS4342" s="104"/>
      <c r="AT4342" s="104"/>
      <c r="AU4342" s="104"/>
      <c r="AV4342" s="104"/>
    </row>
    <row r="4343" spans="3:48" x14ac:dyDescent="0.35">
      <c r="C4343" s="176"/>
      <c r="D4343" s="176"/>
      <c r="E4343" s="176"/>
      <c r="F4343" s="176"/>
      <c r="G4343" s="175"/>
      <c r="H4343" s="175"/>
      <c r="I4343" s="175"/>
      <c r="J4343" s="175"/>
      <c r="L4343" s="175"/>
      <c r="T4343" s="176"/>
      <c r="U4343" s="176"/>
      <c r="V4343" s="176"/>
      <c r="W4343" s="176"/>
      <c r="X4343" s="175"/>
      <c r="Y4343" s="175"/>
      <c r="Z4343" s="175"/>
      <c r="AA4343" s="175"/>
      <c r="AC4343" s="175"/>
      <c r="AL4343" s="106"/>
      <c r="AM4343" s="104"/>
      <c r="AN4343" s="104"/>
      <c r="AO4343" s="104"/>
      <c r="AP4343" s="104"/>
      <c r="AQ4343" s="104"/>
      <c r="AR4343" s="104"/>
      <c r="AS4343" s="104"/>
      <c r="AT4343" s="104"/>
      <c r="AU4343" s="104"/>
      <c r="AV4343" s="104"/>
    </row>
    <row r="4344" spans="3:48" x14ac:dyDescent="0.35">
      <c r="C4344" s="176"/>
      <c r="D4344" s="176"/>
      <c r="E4344" s="176"/>
      <c r="F4344" s="176"/>
      <c r="G4344" s="175"/>
      <c r="H4344" s="175"/>
      <c r="I4344" s="175"/>
      <c r="J4344" s="175"/>
      <c r="L4344" s="175"/>
      <c r="T4344" s="176"/>
      <c r="U4344" s="176"/>
      <c r="V4344" s="176"/>
      <c r="W4344" s="176"/>
      <c r="X4344" s="175"/>
      <c r="Y4344" s="175"/>
      <c r="Z4344" s="175"/>
      <c r="AA4344" s="175"/>
      <c r="AC4344" s="175"/>
      <c r="AL4344" s="106"/>
      <c r="AM4344" s="104"/>
      <c r="AN4344" s="104"/>
      <c r="AO4344" s="104"/>
      <c r="AP4344" s="104"/>
      <c r="AQ4344" s="104"/>
      <c r="AR4344" s="104"/>
      <c r="AS4344" s="104"/>
      <c r="AT4344" s="104"/>
      <c r="AU4344" s="104"/>
      <c r="AV4344" s="104"/>
    </row>
    <row r="4345" spans="3:48" x14ac:dyDescent="0.35">
      <c r="C4345" s="176"/>
      <c r="D4345" s="176"/>
      <c r="E4345" s="176"/>
      <c r="F4345" s="176"/>
      <c r="G4345" s="175"/>
      <c r="H4345" s="175"/>
      <c r="I4345" s="175"/>
      <c r="J4345" s="175"/>
      <c r="L4345" s="175"/>
      <c r="T4345" s="176"/>
      <c r="U4345" s="176"/>
      <c r="V4345" s="176"/>
      <c r="W4345" s="176"/>
      <c r="X4345" s="175"/>
      <c r="Y4345" s="175"/>
      <c r="Z4345" s="175"/>
      <c r="AA4345" s="175"/>
      <c r="AC4345" s="175"/>
      <c r="AL4345" s="106"/>
      <c r="AM4345" s="104"/>
      <c r="AN4345" s="104"/>
      <c r="AO4345" s="104"/>
      <c r="AP4345" s="104"/>
      <c r="AQ4345" s="104"/>
      <c r="AR4345" s="104"/>
      <c r="AS4345" s="104"/>
      <c r="AT4345" s="104"/>
      <c r="AU4345" s="104"/>
      <c r="AV4345" s="104"/>
    </row>
    <row r="4346" spans="3:48" x14ac:dyDescent="0.35">
      <c r="C4346" s="176"/>
      <c r="D4346" s="176"/>
      <c r="E4346" s="176"/>
      <c r="F4346" s="176"/>
      <c r="G4346" s="175"/>
      <c r="H4346" s="175"/>
      <c r="I4346" s="175"/>
      <c r="J4346" s="175"/>
      <c r="L4346" s="175"/>
      <c r="T4346" s="176"/>
      <c r="U4346" s="176"/>
      <c r="V4346" s="176"/>
      <c r="W4346" s="176"/>
      <c r="X4346" s="175"/>
      <c r="Y4346" s="175"/>
      <c r="Z4346" s="175"/>
      <c r="AA4346" s="175"/>
      <c r="AC4346" s="175"/>
      <c r="AL4346" s="106"/>
      <c r="AM4346" s="104"/>
      <c r="AN4346" s="104"/>
      <c r="AO4346" s="104"/>
      <c r="AP4346" s="104"/>
      <c r="AQ4346" s="104"/>
      <c r="AR4346" s="104"/>
      <c r="AS4346" s="104"/>
      <c r="AT4346" s="104"/>
      <c r="AU4346" s="104"/>
      <c r="AV4346" s="104"/>
    </row>
    <row r="4347" spans="3:48" x14ac:dyDescent="0.35">
      <c r="C4347" s="176"/>
      <c r="D4347" s="176"/>
      <c r="E4347" s="176"/>
      <c r="F4347" s="176"/>
      <c r="G4347" s="175"/>
      <c r="H4347" s="175"/>
      <c r="I4347" s="175"/>
      <c r="J4347" s="175"/>
      <c r="L4347" s="175"/>
      <c r="T4347" s="176"/>
      <c r="U4347" s="176"/>
      <c r="V4347" s="176"/>
      <c r="W4347" s="176"/>
      <c r="X4347" s="175"/>
      <c r="Y4347" s="175"/>
      <c r="Z4347" s="175"/>
      <c r="AA4347" s="175"/>
      <c r="AC4347" s="175"/>
      <c r="AL4347" s="106"/>
      <c r="AM4347" s="104"/>
      <c r="AN4347" s="104"/>
      <c r="AO4347" s="104"/>
      <c r="AP4347" s="104"/>
      <c r="AQ4347" s="104"/>
      <c r="AR4347" s="104"/>
      <c r="AS4347" s="104"/>
      <c r="AT4347" s="104"/>
      <c r="AU4347" s="104"/>
      <c r="AV4347" s="104"/>
    </row>
    <row r="4348" spans="3:48" x14ac:dyDescent="0.35">
      <c r="C4348" s="176"/>
      <c r="D4348" s="176"/>
      <c r="E4348" s="176"/>
      <c r="F4348" s="176"/>
      <c r="G4348" s="175"/>
      <c r="H4348" s="175"/>
      <c r="I4348" s="175"/>
      <c r="J4348" s="175"/>
      <c r="L4348" s="175"/>
      <c r="T4348" s="176"/>
      <c r="U4348" s="176"/>
      <c r="V4348" s="176"/>
      <c r="W4348" s="176"/>
      <c r="X4348" s="175"/>
      <c r="Y4348" s="175"/>
      <c r="Z4348" s="175"/>
      <c r="AA4348" s="175"/>
      <c r="AC4348" s="175"/>
      <c r="AL4348" s="106"/>
      <c r="AM4348" s="104"/>
      <c r="AN4348" s="104"/>
      <c r="AO4348" s="104"/>
      <c r="AP4348" s="104"/>
      <c r="AQ4348" s="104"/>
      <c r="AR4348" s="104"/>
      <c r="AS4348" s="104"/>
      <c r="AT4348" s="104"/>
      <c r="AU4348" s="104"/>
      <c r="AV4348" s="104"/>
    </row>
    <row r="4349" spans="3:48" x14ac:dyDescent="0.35">
      <c r="C4349" s="176"/>
      <c r="D4349" s="176"/>
      <c r="E4349" s="176"/>
      <c r="F4349" s="176"/>
      <c r="G4349" s="175"/>
      <c r="H4349" s="175"/>
      <c r="I4349" s="175"/>
      <c r="J4349" s="175"/>
      <c r="L4349" s="175"/>
      <c r="T4349" s="176"/>
      <c r="U4349" s="176"/>
      <c r="V4349" s="176"/>
      <c r="W4349" s="176"/>
      <c r="X4349" s="175"/>
      <c r="Y4349" s="175"/>
      <c r="Z4349" s="175"/>
      <c r="AA4349" s="175"/>
      <c r="AC4349" s="175"/>
      <c r="AL4349" s="106"/>
      <c r="AM4349" s="104"/>
      <c r="AN4349" s="104"/>
      <c r="AO4349" s="104"/>
      <c r="AP4349" s="104"/>
      <c r="AQ4349" s="104"/>
      <c r="AR4349" s="104"/>
      <c r="AS4349" s="104"/>
      <c r="AT4349" s="104"/>
      <c r="AU4349" s="104"/>
      <c r="AV4349" s="104"/>
    </row>
    <row r="4350" spans="3:48" x14ac:dyDescent="0.35">
      <c r="C4350" s="176"/>
      <c r="D4350" s="176"/>
      <c r="E4350" s="176"/>
      <c r="F4350" s="176"/>
      <c r="G4350" s="175"/>
      <c r="H4350" s="175"/>
      <c r="I4350" s="175"/>
      <c r="J4350" s="175"/>
      <c r="L4350" s="175"/>
      <c r="T4350" s="176"/>
      <c r="U4350" s="176"/>
      <c r="V4350" s="176"/>
      <c r="W4350" s="176"/>
      <c r="X4350" s="175"/>
      <c r="Y4350" s="175"/>
      <c r="Z4350" s="175"/>
      <c r="AA4350" s="175"/>
      <c r="AC4350" s="175"/>
      <c r="AL4350" s="106"/>
      <c r="AM4350" s="104"/>
      <c r="AN4350" s="104"/>
      <c r="AO4350" s="104"/>
      <c r="AP4350" s="104"/>
      <c r="AQ4350" s="104"/>
      <c r="AR4350" s="104"/>
      <c r="AS4350" s="104"/>
      <c r="AT4350" s="104"/>
      <c r="AU4350" s="104"/>
      <c r="AV4350" s="104"/>
    </row>
    <row r="4351" spans="3:48" x14ac:dyDescent="0.35">
      <c r="C4351" s="176"/>
      <c r="D4351" s="176"/>
      <c r="E4351" s="176"/>
      <c r="F4351" s="176"/>
      <c r="G4351" s="175"/>
      <c r="H4351" s="175"/>
      <c r="I4351" s="175"/>
      <c r="J4351" s="175"/>
      <c r="L4351" s="175"/>
      <c r="T4351" s="176"/>
      <c r="U4351" s="176"/>
      <c r="V4351" s="176"/>
      <c r="W4351" s="176"/>
      <c r="X4351" s="175"/>
      <c r="Y4351" s="175"/>
      <c r="Z4351" s="175"/>
      <c r="AA4351" s="175"/>
      <c r="AC4351" s="175"/>
      <c r="AL4351" s="106"/>
      <c r="AM4351" s="104"/>
      <c r="AN4351" s="104"/>
      <c r="AO4351" s="104"/>
      <c r="AP4351" s="104"/>
      <c r="AQ4351" s="104"/>
      <c r="AR4351" s="104"/>
      <c r="AS4351" s="104"/>
      <c r="AT4351" s="104"/>
      <c r="AU4351" s="104"/>
      <c r="AV4351" s="104"/>
    </row>
    <row r="4352" spans="3:48" x14ac:dyDescent="0.35">
      <c r="C4352" s="176"/>
      <c r="D4352" s="176"/>
      <c r="E4352" s="176"/>
      <c r="F4352" s="176"/>
      <c r="G4352" s="175"/>
      <c r="H4352" s="175"/>
      <c r="I4352" s="175"/>
      <c r="J4352" s="175"/>
      <c r="L4352" s="175"/>
      <c r="T4352" s="176"/>
      <c r="U4352" s="176"/>
      <c r="V4352" s="176"/>
      <c r="W4352" s="176"/>
      <c r="X4352" s="175"/>
      <c r="Y4352" s="175"/>
      <c r="Z4352" s="175"/>
      <c r="AA4352" s="175"/>
      <c r="AC4352" s="175"/>
      <c r="AL4352" s="106"/>
      <c r="AM4352" s="104"/>
      <c r="AN4352" s="104"/>
      <c r="AO4352" s="104"/>
      <c r="AP4352" s="104"/>
      <c r="AQ4352" s="104"/>
      <c r="AR4352" s="104"/>
      <c r="AS4352" s="104"/>
      <c r="AT4352" s="104"/>
      <c r="AU4352" s="104"/>
      <c r="AV4352" s="104"/>
    </row>
    <row r="4353" spans="3:48" x14ac:dyDescent="0.35">
      <c r="C4353" s="176"/>
      <c r="D4353" s="176"/>
      <c r="E4353" s="176"/>
      <c r="F4353" s="176"/>
      <c r="G4353" s="175"/>
      <c r="H4353" s="175"/>
      <c r="I4353" s="175"/>
      <c r="J4353" s="175"/>
      <c r="L4353" s="175"/>
      <c r="T4353" s="176"/>
      <c r="U4353" s="176"/>
      <c r="V4353" s="176"/>
      <c r="W4353" s="176"/>
      <c r="X4353" s="175"/>
      <c r="Y4353" s="175"/>
      <c r="Z4353" s="175"/>
      <c r="AA4353" s="175"/>
      <c r="AC4353" s="175"/>
      <c r="AL4353" s="106"/>
      <c r="AM4353" s="104"/>
      <c r="AN4353" s="104"/>
      <c r="AO4353" s="104"/>
      <c r="AP4353" s="104"/>
      <c r="AQ4353" s="104"/>
      <c r="AR4353" s="104"/>
      <c r="AS4353" s="104"/>
      <c r="AT4353" s="104"/>
      <c r="AU4353" s="104"/>
      <c r="AV4353" s="104"/>
    </row>
    <row r="4354" spans="3:48" x14ac:dyDescent="0.35">
      <c r="C4354" s="176"/>
      <c r="D4354" s="176"/>
      <c r="E4354" s="176"/>
      <c r="F4354" s="176"/>
      <c r="G4354" s="175"/>
      <c r="H4354" s="175"/>
      <c r="I4354" s="175"/>
      <c r="J4354" s="175"/>
      <c r="L4354" s="175"/>
      <c r="T4354" s="176"/>
      <c r="U4354" s="176"/>
      <c r="V4354" s="176"/>
      <c r="W4354" s="176"/>
      <c r="X4354" s="175"/>
      <c r="Y4354" s="175"/>
      <c r="Z4354" s="175"/>
      <c r="AA4354" s="175"/>
      <c r="AC4354" s="175"/>
      <c r="AL4354" s="106"/>
      <c r="AM4354" s="104"/>
      <c r="AN4354" s="104"/>
      <c r="AO4354" s="104"/>
      <c r="AP4354" s="104"/>
      <c r="AQ4354" s="104"/>
      <c r="AR4354" s="104"/>
      <c r="AS4354" s="104"/>
      <c r="AT4354" s="104"/>
      <c r="AU4354" s="104"/>
      <c r="AV4354" s="104"/>
    </row>
    <row r="4355" spans="3:48" x14ac:dyDescent="0.35">
      <c r="C4355" s="176"/>
      <c r="D4355" s="176"/>
      <c r="E4355" s="176"/>
      <c r="F4355" s="176"/>
      <c r="G4355" s="175"/>
      <c r="H4355" s="175"/>
      <c r="I4355" s="175"/>
      <c r="J4355" s="175"/>
      <c r="L4355" s="175"/>
      <c r="T4355" s="176"/>
      <c r="U4355" s="176"/>
      <c r="V4355" s="176"/>
      <c r="W4355" s="176"/>
      <c r="X4355" s="175"/>
      <c r="Y4355" s="175"/>
      <c r="Z4355" s="175"/>
      <c r="AA4355" s="175"/>
      <c r="AC4355" s="175"/>
      <c r="AL4355" s="106"/>
      <c r="AM4355" s="104"/>
      <c r="AN4355" s="104"/>
      <c r="AO4355" s="104"/>
      <c r="AP4355" s="104"/>
      <c r="AQ4355" s="104"/>
      <c r="AR4355" s="104"/>
      <c r="AS4355" s="104"/>
      <c r="AT4355" s="104"/>
      <c r="AU4355" s="104"/>
      <c r="AV4355" s="104"/>
    </row>
    <row r="4356" spans="3:48" x14ac:dyDescent="0.35">
      <c r="C4356" s="176"/>
      <c r="D4356" s="176"/>
      <c r="E4356" s="176"/>
      <c r="F4356" s="176"/>
      <c r="G4356" s="175"/>
      <c r="H4356" s="175"/>
      <c r="I4356" s="175"/>
      <c r="J4356" s="175"/>
      <c r="L4356" s="175"/>
      <c r="T4356" s="176"/>
      <c r="U4356" s="176"/>
      <c r="V4356" s="176"/>
      <c r="W4356" s="176"/>
      <c r="X4356" s="175"/>
      <c r="Y4356" s="175"/>
      <c r="Z4356" s="175"/>
      <c r="AA4356" s="175"/>
      <c r="AC4356" s="175"/>
      <c r="AL4356" s="106"/>
      <c r="AM4356" s="104"/>
      <c r="AN4356" s="104"/>
      <c r="AO4356" s="104"/>
      <c r="AP4356" s="104"/>
      <c r="AQ4356" s="104"/>
      <c r="AR4356" s="104"/>
      <c r="AS4356" s="104"/>
      <c r="AT4356" s="104"/>
      <c r="AU4356" s="104"/>
      <c r="AV4356" s="104"/>
    </row>
    <row r="4357" spans="3:48" x14ac:dyDescent="0.35">
      <c r="C4357" s="176"/>
      <c r="D4357" s="176"/>
      <c r="E4357" s="176"/>
      <c r="F4357" s="176"/>
      <c r="G4357" s="175"/>
      <c r="H4357" s="175"/>
      <c r="I4357" s="175"/>
      <c r="J4357" s="175"/>
      <c r="L4357" s="175"/>
      <c r="T4357" s="176"/>
      <c r="U4357" s="176"/>
      <c r="V4357" s="176"/>
      <c r="W4357" s="176"/>
      <c r="X4357" s="175"/>
      <c r="Y4357" s="175"/>
      <c r="Z4357" s="175"/>
      <c r="AA4357" s="175"/>
      <c r="AC4357" s="175"/>
      <c r="AL4357" s="106"/>
      <c r="AM4357" s="104"/>
      <c r="AN4357" s="104"/>
      <c r="AO4357" s="104"/>
      <c r="AP4357" s="104"/>
      <c r="AQ4357" s="104"/>
      <c r="AR4357" s="104"/>
      <c r="AS4357" s="104"/>
      <c r="AT4357" s="104"/>
      <c r="AU4357" s="104"/>
      <c r="AV4357" s="104"/>
    </row>
    <row r="4358" spans="3:48" x14ac:dyDescent="0.35">
      <c r="C4358" s="176"/>
      <c r="D4358" s="176"/>
      <c r="E4358" s="176"/>
      <c r="F4358" s="176"/>
      <c r="G4358" s="175"/>
      <c r="H4358" s="175"/>
      <c r="I4358" s="175"/>
      <c r="J4358" s="175"/>
      <c r="L4358" s="175"/>
      <c r="T4358" s="176"/>
      <c r="U4358" s="176"/>
      <c r="V4358" s="176"/>
      <c r="W4358" s="176"/>
      <c r="X4358" s="175"/>
      <c r="Y4358" s="175"/>
      <c r="Z4358" s="175"/>
      <c r="AA4358" s="175"/>
      <c r="AC4358" s="175"/>
      <c r="AL4358" s="106"/>
      <c r="AM4358" s="104"/>
      <c r="AN4358" s="104"/>
      <c r="AO4358" s="104"/>
      <c r="AP4358" s="104"/>
      <c r="AQ4358" s="104"/>
      <c r="AR4358" s="104"/>
      <c r="AS4358" s="104"/>
      <c r="AT4358" s="104"/>
      <c r="AU4358" s="104"/>
      <c r="AV4358" s="104"/>
    </row>
    <row r="4359" spans="3:48" x14ac:dyDescent="0.35">
      <c r="C4359" s="176"/>
      <c r="D4359" s="176"/>
      <c r="E4359" s="176"/>
      <c r="F4359" s="176"/>
      <c r="G4359" s="175"/>
      <c r="H4359" s="175"/>
      <c r="I4359" s="175"/>
      <c r="J4359" s="175"/>
      <c r="L4359" s="175"/>
      <c r="T4359" s="176"/>
      <c r="U4359" s="176"/>
      <c r="V4359" s="176"/>
      <c r="W4359" s="176"/>
      <c r="X4359" s="175"/>
      <c r="Y4359" s="175"/>
      <c r="Z4359" s="175"/>
      <c r="AA4359" s="175"/>
      <c r="AC4359" s="175"/>
      <c r="AL4359" s="106"/>
      <c r="AM4359" s="104"/>
      <c r="AN4359" s="104"/>
      <c r="AO4359" s="104"/>
      <c r="AP4359" s="104"/>
      <c r="AQ4359" s="104"/>
      <c r="AR4359" s="104"/>
      <c r="AS4359" s="104"/>
      <c r="AT4359" s="104"/>
      <c r="AU4359" s="104"/>
      <c r="AV4359" s="104"/>
    </row>
    <row r="4360" spans="3:48" x14ac:dyDescent="0.35">
      <c r="C4360" s="176"/>
      <c r="D4360" s="176"/>
      <c r="E4360" s="176"/>
      <c r="F4360" s="176"/>
      <c r="G4360" s="175"/>
      <c r="H4360" s="175"/>
      <c r="I4360" s="175"/>
      <c r="J4360" s="175"/>
      <c r="L4360" s="175"/>
      <c r="T4360" s="176"/>
      <c r="U4360" s="176"/>
      <c r="V4360" s="176"/>
      <c r="W4360" s="176"/>
      <c r="X4360" s="175"/>
      <c r="Y4360" s="175"/>
      <c r="Z4360" s="175"/>
      <c r="AA4360" s="175"/>
      <c r="AC4360" s="175"/>
      <c r="AL4360" s="106"/>
      <c r="AM4360" s="104"/>
      <c r="AN4360" s="104"/>
      <c r="AO4360" s="104"/>
      <c r="AP4360" s="104"/>
      <c r="AQ4360" s="104"/>
      <c r="AR4360" s="104"/>
      <c r="AS4360" s="104"/>
      <c r="AT4360" s="104"/>
      <c r="AU4360" s="104"/>
      <c r="AV4360" s="104"/>
    </row>
    <row r="4361" spans="3:48" x14ac:dyDescent="0.35">
      <c r="C4361" s="176"/>
      <c r="D4361" s="176"/>
      <c r="E4361" s="176"/>
      <c r="F4361" s="176"/>
      <c r="G4361" s="175"/>
      <c r="H4361" s="175"/>
      <c r="I4361" s="175"/>
      <c r="J4361" s="175"/>
      <c r="L4361" s="175"/>
      <c r="T4361" s="176"/>
      <c r="U4361" s="176"/>
      <c r="V4361" s="176"/>
      <c r="W4361" s="176"/>
      <c r="X4361" s="175"/>
      <c r="Y4361" s="175"/>
      <c r="Z4361" s="175"/>
      <c r="AA4361" s="175"/>
      <c r="AC4361" s="175"/>
      <c r="AL4361" s="106"/>
      <c r="AM4361" s="104"/>
      <c r="AN4361" s="104"/>
      <c r="AO4361" s="104"/>
      <c r="AP4361" s="104"/>
      <c r="AQ4361" s="104"/>
      <c r="AR4361" s="104"/>
      <c r="AS4361" s="104"/>
      <c r="AT4361" s="104"/>
      <c r="AU4361" s="104"/>
      <c r="AV4361" s="104"/>
    </row>
    <row r="4362" spans="3:48" x14ac:dyDescent="0.35">
      <c r="C4362" s="176"/>
      <c r="D4362" s="176"/>
      <c r="E4362" s="176"/>
      <c r="F4362" s="176"/>
      <c r="G4362" s="175"/>
      <c r="H4362" s="175"/>
      <c r="I4362" s="175"/>
      <c r="J4362" s="175"/>
      <c r="L4362" s="175"/>
      <c r="T4362" s="176"/>
      <c r="U4362" s="176"/>
      <c r="V4362" s="176"/>
      <c r="W4362" s="176"/>
      <c r="X4362" s="175"/>
      <c r="Y4362" s="175"/>
      <c r="Z4362" s="175"/>
      <c r="AA4362" s="175"/>
      <c r="AC4362" s="175"/>
      <c r="AL4362" s="106"/>
      <c r="AM4362" s="104"/>
      <c r="AN4362" s="104"/>
      <c r="AO4362" s="104"/>
      <c r="AP4362" s="104"/>
      <c r="AQ4362" s="104"/>
      <c r="AR4362" s="104"/>
      <c r="AS4362" s="104"/>
      <c r="AT4362" s="104"/>
      <c r="AU4362" s="104"/>
      <c r="AV4362" s="104"/>
    </row>
    <row r="4363" spans="3:48" x14ac:dyDescent="0.35">
      <c r="C4363" s="176"/>
      <c r="D4363" s="176"/>
      <c r="E4363" s="176"/>
      <c r="F4363" s="176"/>
      <c r="G4363" s="175"/>
      <c r="H4363" s="175"/>
      <c r="I4363" s="175"/>
      <c r="J4363" s="175"/>
      <c r="L4363" s="175"/>
      <c r="T4363" s="176"/>
      <c r="U4363" s="176"/>
      <c r="V4363" s="176"/>
      <c r="W4363" s="176"/>
      <c r="X4363" s="175"/>
      <c r="Y4363" s="175"/>
      <c r="Z4363" s="175"/>
      <c r="AA4363" s="175"/>
      <c r="AC4363" s="175"/>
      <c r="AL4363" s="106"/>
      <c r="AM4363" s="104"/>
      <c r="AN4363" s="104"/>
      <c r="AO4363" s="104"/>
      <c r="AP4363" s="104"/>
      <c r="AQ4363" s="104"/>
      <c r="AR4363" s="104"/>
      <c r="AS4363" s="104"/>
      <c r="AT4363" s="104"/>
      <c r="AU4363" s="104"/>
      <c r="AV4363" s="104"/>
    </row>
    <row r="4364" spans="3:48" x14ac:dyDescent="0.35">
      <c r="C4364" s="176"/>
      <c r="D4364" s="176"/>
      <c r="E4364" s="176"/>
      <c r="F4364" s="176"/>
      <c r="G4364" s="175"/>
      <c r="H4364" s="175"/>
      <c r="I4364" s="175"/>
      <c r="J4364" s="175"/>
      <c r="L4364" s="175"/>
      <c r="T4364" s="176"/>
      <c r="U4364" s="176"/>
      <c r="V4364" s="176"/>
      <c r="W4364" s="176"/>
      <c r="X4364" s="175"/>
      <c r="Y4364" s="175"/>
      <c r="Z4364" s="175"/>
      <c r="AA4364" s="175"/>
      <c r="AC4364" s="175"/>
      <c r="AL4364" s="106"/>
      <c r="AM4364" s="104"/>
      <c r="AN4364" s="104"/>
      <c r="AO4364" s="104"/>
      <c r="AP4364" s="104"/>
      <c r="AQ4364" s="104"/>
      <c r="AR4364" s="104"/>
      <c r="AS4364" s="104"/>
      <c r="AT4364" s="104"/>
      <c r="AU4364" s="104"/>
      <c r="AV4364" s="104"/>
    </row>
    <row r="4365" spans="3:48" x14ac:dyDescent="0.35">
      <c r="C4365" s="176"/>
      <c r="D4365" s="176"/>
      <c r="E4365" s="176"/>
      <c r="F4365" s="176"/>
      <c r="G4365" s="175"/>
      <c r="H4365" s="175"/>
      <c r="I4365" s="175"/>
      <c r="J4365" s="175"/>
      <c r="L4365" s="175"/>
      <c r="T4365" s="176"/>
      <c r="U4365" s="176"/>
      <c r="V4365" s="176"/>
      <c r="W4365" s="176"/>
      <c r="X4365" s="175"/>
      <c r="Y4365" s="175"/>
      <c r="Z4365" s="175"/>
      <c r="AA4365" s="175"/>
      <c r="AC4365" s="175"/>
      <c r="AL4365" s="106"/>
      <c r="AM4365" s="104"/>
      <c r="AN4365" s="104"/>
      <c r="AO4365" s="104"/>
      <c r="AP4365" s="104"/>
      <c r="AQ4365" s="104"/>
      <c r="AR4365" s="104"/>
      <c r="AS4365" s="104"/>
      <c r="AT4365" s="104"/>
      <c r="AU4365" s="104"/>
      <c r="AV4365" s="104"/>
    </row>
    <row r="4366" spans="3:48" x14ac:dyDescent="0.35">
      <c r="C4366" s="176"/>
      <c r="D4366" s="176"/>
      <c r="E4366" s="176"/>
      <c r="F4366" s="176"/>
      <c r="G4366" s="175"/>
      <c r="H4366" s="175"/>
      <c r="I4366" s="175"/>
      <c r="J4366" s="175"/>
      <c r="L4366" s="175"/>
      <c r="T4366" s="176"/>
      <c r="U4366" s="176"/>
      <c r="V4366" s="176"/>
      <c r="W4366" s="176"/>
      <c r="X4366" s="175"/>
      <c r="Y4366" s="175"/>
      <c r="Z4366" s="175"/>
      <c r="AA4366" s="175"/>
      <c r="AC4366" s="175"/>
      <c r="AL4366" s="106"/>
      <c r="AM4366" s="104"/>
      <c r="AN4366" s="104"/>
      <c r="AO4366" s="104"/>
      <c r="AP4366" s="104"/>
      <c r="AQ4366" s="104"/>
      <c r="AR4366" s="104"/>
      <c r="AS4366" s="104"/>
      <c r="AT4366" s="104"/>
      <c r="AU4366" s="104"/>
      <c r="AV4366" s="104"/>
    </row>
    <row r="4367" spans="3:48" x14ac:dyDescent="0.35">
      <c r="C4367" s="176"/>
      <c r="D4367" s="176"/>
      <c r="E4367" s="176"/>
      <c r="F4367" s="176"/>
      <c r="G4367" s="175"/>
      <c r="H4367" s="175"/>
      <c r="I4367" s="175"/>
      <c r="J4367" s="175"/>
      <c r="L4367" s="175"/>
      <c r="T4367" s="176"/>
      <c r="U4367" s="176"/>
      <c r="V4367" s="176"/>
      <c r="W4367" s="176"/>
      <c r="X4367" s="175"/>
      <c r="Y4367" s="175"/>
      <c r="Z4367" s="175"/>
      <c r="AA4367" s="175"/>
      <c r="AC4367" s="175"/>
      <c r="AL4367" s="106"/>
      <c r="AM4367" s="104"/>
      <c r="AN4367" s="104"/>
      <c r="AO4367" s="104"/>
      <c r="AP4367" s="104"/>
      <c r="AQ4367" s="104"/>
      <c r="AR4367" s="104"/>
      <c r="AS4367" s="104"/>
      <c r="AT4367" s="104"/>
      <c r="AU4367" s="104"/>
      <c r="AV4367" s="104"/>
    </row>
    <row r="4368" spans="3:48" x14ac:dyDescent="0.35">
      <c r="C4368" s="176"/>
      <c r="D4368" s="176"/>
      <c r="E4368" s="176"/>
      <c r="F4368" s="176"/>
      <c r="G4368" s="175"/>
      <c r="H4368" s="175"/>
      <c r="I4368" s="175"/>
      <c r="J4368" s="175"/>
      <c r="L4368" s="175"/>
      <c r="T4368" s="176"/>
      <c r="U4368" s="176"/>
      <c r="V4368" s="176"/>
      <c r="W4368" s="176"/>
      <c r="X4368" s="175"/>
      <c r="Y4368" s="175"/>
      <c r="Z4368" s="175"/>
      <c r="AA4368" s="175"/>
      <c r="AC4368" s="175"/>
      <c r="AL4368" s="106"/>
      <c r="AM4368" s="104"/>
      <c r="AN4368" s="104"/>
      <c r="AO4368" s="104"/>
      <c r="AP4368" s="104"/>
      <c r="AQ4368" s="104"/>
      <c r="AR4368" s="104"/>
      <c r="AS4368" s="104"/>
      <c r="AT4368" s="104"/>
      <c r="AU4368" s="104"/>
      <c r="AV4368" s="104"/>
    </row>
    <row r="4369" spans="3:48" x14ac:dyDescent="0.35">
      <c r="C4369" s="176"/>
      <c r="D4369" s="176"/>
      <c r="E4369" s="176"/>
      <c r="F4369" s="176"/>
      <c r="G4369" s="175"/>
      <c r="H4369" s="175"/>
      <c r="I4369" s="175"/>
      <c r="J4369" s="175"/>
      <c r="L4369" s="175"/>
      <c r="T4369" s="176"/>
      <c r="U4369" s="176"/>
      <c r="V4369" s="176"/>
      <c r="W4369" s="176"/>
      <c r="X4369" s="175"/>
      <c r="Y4369" s="175"/>
      <c r="Z4369" s="175"/>
      <c r="AA4369" s="175"/>
      <c r="AC4369" s="175"/>
      <c r="AL4369" s="106"/>
      <c r="AM4369" s="104"/>
      <c r="AN4369" s="104"/>
      <c r="AO4369" s="104"/>
      <c r="AP4369" s="104"/>
      <c r="AQ4369" s="104"/>
      <c r="AR4369" s="104"/>
      <c r="AS4369" s="104"/>
      <c r="AT4369" s="104"/>
      <c r="AU4369" s="104"/>
      <c r="AV4369" s="104"/>
    </row>
    <row r="4370" spans="3:48" x14ac:dyDescent="0.35">
      <c r="C4370" s="176"/>
      <c r="D4370" s="176"/>
      <c r="E4370" s="176"/>
      <c r="F4370" s="176"/>
      <c r="G4370" s="175"/>
      <c r="H4370" s="175"/>
      <c r="I4370" s="175"/>
      <c r="J4370" s="175"/>
      <c r="L4370" s="175"/>
      <c r="T4370" s="176"/>
      <c r="U4370" s="176"/>
      <c r="V4370" s="176"/>
      <c r="W4370" s="176"/>
      <c r="X4370" s="175"/>
      <c r="Y4370" s="175"/>
      <c r="Z4370" s="175"/>
      <c r="AA4370" s="175"/>
      <c r="AC4370" s="175"/>
      <c r="AL4370" s="106"/>
      <c r="AM4370" s="104"/>
      <c r="AN4370" s="104"/>
      <c r="AO4370" s="104"/>
      <c r="AP4370" s="104"/>
      <c r="AQ4370" s="104"/>
      <c r="AR4370" s="104"/>
      <c r="AS4370" s="104"/>
      <c r="AT4370" s="104"/>
      <c r="AU4370" s="104"/>
      <c r="AV4370" s="104"/>
    </row>
    <row r="4371" spans="3:48" x14ac:dyDescent="0.35">
      <c r="C4371" s="176"/>
      <c r="D4371" s="176"/>
      <c r="E4371" s="176"/>
      <c r="F4371" s="176"/>
      <c r="G4371" s="175"/>
      <c r="H4371" s="175"/>
      <c r="I4371" s="175"/>
      <c r="J4371" s="175"/>
      <c r="L4371" s="175"/>
      <c r="T4371" s="176"/>
      <c r="U4371" s="176"/>
      <c r="V4371" s="176"/>
      <c r="W4371" s="176"/>
      <c r="X4371" s="175"/>
      <c r="Y4371" s="175"/>
      <c r="Z4371" s="175"/>
      <c r="AA4371" s="175"/>
      <c r="AC4371" s="175"/>
      <c r="AL4371" s="106"/>
      <c r="AM4371" s="104"/>
      <c r="AN4371" s="104"/>
      <c r="AO4371" s="104"/>
      <c r="AP4371" s="104"/>
      <c r="AQ4371" s="104"/>
      <c r="AR4371" s="104"/>
      <c r="AS4371" s="104"/>
      <c r="AT4371" s="104"/>
      <c r="AU4371" s="104"/>
      <c r="AV4371" s="104"/>
    </row>
    <row r="4372" spans="3:48" x14ac:dyDescent="0.35">
      <c r="C4372" s="176"/>
      <c r="D4372" s="176"/>
      <c r="E4372" s="176"/>
      <c r="F4372" s="176"/>
      <c r="G4372" s="175"/>
      <c r="H4372" s="175"/>
      <c r="I4372" s="175"/>
      <c r="J4372" s="175"/>
      <c r="L4372" s="175"/>
      <c r="T4372" s="176"/>
      <c r="U4372" s="176"/>
      <c r="V4372" s="176"/>
      <c r="W4372" s="176"/>
      <c r="X4372" s="175"/>
      <c r="Y4372" s="175"/>
      <c r="Z4372" s="175"/>
      <c r="AA4372" s="175"/>
      <c r="AC4372" s="175"/>
      <c r="AL4372" s="106"/>
      <c r="AM4372" s="104"/>
      <c r="AN4372" s="104"/>
      <c r="AO4372" s="104"/>
      <c r="AP4372" s="104"/>
      <c r="AQ4372" s="104"/>
      <c r="AR4372" s="104"/>
      <c r="AS4372" s="104"/>
      <c r="AT4372" s="104"/>
      <c r="AU4372" s="104"/>
      <c r="AV4372" s="104"/>
    </row>
    <row r="4373" spans="3:48" x14ac:dyDescent="0.35">
      <c r="C4373" s="176"/>
      <c r="D4373" s="176"/>
      <c r="E4373" s="176"/>
      <c r="F4373" s="176"/>
      <c r="G4373" s="175"/>
      <c r="H4373" s="175"/>
      <c r="I4373" s="175"/>
      <c r="J4373" s="175"/>
      <c r="L4373" s="175"/>
      <c r="T4373" s="176"/>
      <c r="U4373" s="176"/>
      <c r="V4373" s="176"/>
      <c r="W4373" s="176"/>
      <c r="X4373" s="175"/>
      <c r="Y4373" s="175"/>
      <c r="Z4373" s="175"/>
      <c r="AA4373" s="175"/>
      <c r="AC4373" s="175"/>
      <c r="AL4373" s="106"/>
      <c r="AM4373" s="104"/>
      <c r="AN4373" s="104"/>
      <c r="AO4373" s="104"/>
      <c r="AP4373" s="104"/>
      <c r="AQ4373" s="104"/>
      <c r="AR4373" s="104"/>
      <c r="AS4373" s="104"/>
      <c r="AT4373" s="104"/>
      <c r="AU4373" s="104"/>
      <c r="AV4373" s="104"/>
    </row>
    <row r="4374" spans="3:48" x14ac:dyDescent="0.35">
      <c r="C4374" s="176"/>
      <c r="D4374" s="176"/>
      <c r="E4374" s="176"/>
      <c r="F4374" s="176"/>
      <c r="G4374" s="175"/>
      <c r="H4374" s="175"/>
      <c r="I4374" s="175"/>
      <c r="J4374" s="175"/>
      <c r="L4374" s="175"/>
      <c r="T4374" s="176"/>
      <c r="U4374" s="176"/>
      <c r="V4374" s="176"/>
      <c r="W4374" s="176"/>
      <c r="X4374" s="175"/>
      <c r="Y4374" s="175"/>
      <c r="Z4374" s="175"/>
      <c r="AA4374" s="175"/>
      <c r="AC4374" s="175"/>
      <c r="AL4374" s="106"/>
      <c r="AM4374" s="104"/>
      <c r="AN4374" s="104"/>
      <c r="AO4374" s="104"/>
      <c r="AP4374" s="104"/>
      <c r="AQ4374" s="104"/>
      <c r="AR4374" s="104"/>
      <c r="AS4374" s="104"/>
      <c r="AT4374" s="104"/>
      <c r="AU4374" s="104"/>
      <c r="AV4374" s="104"/>
    </row>
    <row r="4375" spans="3:48" x14ac:dyDescent="0.35">
      <c r="C4375" s="176"/>
      <c r="D4375" s="176"/>
      <c r="E4375" s="176"/>
      <c r="F4375" s="176"/>
      <c r="G4375" s="175"/>
      <c r="H4375" s="175"/>
      <c r="I4375" s="175"/>
      <c r="J4375" s="175"/>
      <c r="L4375" s="175"/>
      <c r="T4375" s="176"/>
      <c r="U4375" s="176"/>
      <c r="V4375" s="176"/>
      <c r="W4375" s="176"/>
      <c r="X4375" s="175"/>
      <c r="Y4375" s="175"/>
      <c r="Z4375" s="175"/>
      <c r="AA4375" s="175"/>
      <c r="AC4375" s="175"/>
      <c r="AL4375" s="106"/>
      <c r="AM4375" s="104"/>
      <c r="AN4375" s="104"/>
      <c r="AO4375" s="104"/>
      <c r="AP4375" s="104"/>
      <c r="AQ4375" s="104"/>
      <c r="AR4375" s="104"/>
      <c r="AS4375" s="104"/>
      <c r="AT4375" s="104"/>
      <c r="AU4375" s="104"/>
      <c r="AV4375" s="104"/>
    </row>
    <row r="4376" spans="3:48" x14ac:dyDescent="0.35">
      <c r="C4376" s="176"/>
      <c r="D4376" s="176"/>
      <c r="E4376" s="176"/>
      <c r="F4376" s="176"/>
      <c r="G4376" s="175"/>
      <c r="H4376" s="175"/>
      <c r="I4376" s="175"/>
      <c r="J4376" s="175"/>
      <c r="L4376" s="175"/>
      <c r="T4376" s="176"/>
      <c r="U4376" s="176"/>
      <c r="V4376" s="176"/>
      <c r="W4376" s="176"/>
      <c r="X4376" s="175"/>
      <c r="Y4376" s="175"/>
      <c r="Z4376" s="175"/>
      <c r="AA4376" s="175"/>
      <c r="AC4376" s="175"/>
      <c r="AL4376" s="106"/>
      <c r="AM4376" s="104"/>
      <c r="AN4376" s="104"/>
      <c r="AO4376" s="104"/>
      <c r="AP4376" s="104"/>
      <c r="AQ4376" s="104"/>
      <c r="AR4376" s="104"/>
      <c r="AS4376" s="104"/>
      <c r="AT4376" s="104"/>
      <c r="AU4376" s="104"/>
      <c r="AV4376" s="104"/>
    </row>
    <row r="4377" spans="3:48" x14ac:dyDescent="0.35">
      <c r="C4377" s="176"/>
      <c r="D4377" s="176"/>
      <c r="E4377" s="176"/>
      <c r="F4377" s="176"/>
      <c r="G4377" s="175"/>
      <c r="H4377" s="175"/>
      <c r="I4377" s="175"/>
      <c r="J4377" s="175"/>
      <c r="L4377" s="175"/>
      <c r="T4377" s="176"/>
      <c r="U4377" s="176"/>
      <c r="V4377" s="176"/>
      <c r="W4377" s="176"/>
      <c r="X4377" s="175"/>
      <c r="Y4377" s="175"/>
      <c r="Z4377" s="175"/>
      <c r="AA4377" s="175"/>
      <c r="AC4377" s="175"/>
      <c r="AL4377" s="106"/>
      <c r="AM4377" s="104"/>
      <c r="AN4377" s="104"/>
      <c r="AO4377" s="104"/>
      <c r="AP4377" s="104"/>
      <c r="AQ4377" s="104"/>
      <c r="AR4377" s="104"/>
      <c r="AS4377" s="104"/>
      <c r="AT4377" s="104"/>
      <c r="AU4377" s="104"/>
      <c r="AV4377" s="104"/>
    </row>
    <row r="4378" spans="3:48" x14ac:dyDescent="0.35">
      <c r="C4378" s="176"/>
      <c r="D4378" s="176"/>
      <c r="E4378" s="176"/>
      <c r="F4378" s="176"/>
      <c r="G4378" s="175"/>
      <c r="H4378" s="175"/>
      <c r="I4378" s="175"/>
      <c r="J4378" s="175"/>
      <c r="L4378" s="175"/>
      <c r="T4378" s="176"/>
      <c r="U4378" s="176"/>
      <c r="V4378" s="176"/>
      <c r="W4378" s="176"/>
      <c r="X4378" s="175"/>
      <c r="Y4378" s="175"/>
      <c r="Z4378" s="175"/>
      <c r="AA4378" s="175"/>
      <c r="AC4378" s="175"/>
      <c r="AL4378" s="106"/>
      <c r="AM4378" s="104"/>
      <c r="AN4378" s="104"/>
      <c r="AO4378" s="104"/>
      <c r="AP4378" s="104"/>
      <c r="AQ4378" s="104"/>
      <c r="AR4378" s="104"/>
      <c r="AS4378" s="104"/>
      <c r="AT4378" s="104"/>
      <c r="AU4378" s="104"/>
      <c r="AV4378" s="104"/>
    </row>
    <row r="4379" spans="3:48" x14ac:dyDescent="0.35">
      <c r="C4379" s="176"/>
      <c r="D4379" s="176"/>
      <c r="E4379" s="176"/>
      <c r="F4379" s="176"/>
      <c r="G4379" s="175"/>
      <c r="H4379" s="175"/>
      <c r="I4379" s="175"/>
      <c r="J4379" s="175"/>
      <c r="L4379" s="175"/>
      <c r="T4379" s="176"/>
      <c r="U4379" s="176"/>
      <c r="V4379" s="176"/>
      <c r="W4379" s="176"/>
      <c r="X4379" s="175"/>
      <c r="Y4379" s="175"/>
      <c r="Z4379" s="175"/>
      <c r="AA4379" s="175"/>
      <c r="AC4379" s="175"/>
      <c r="AL4379" s="106"/>
      <c r="AM4379" s="104"/>
      <c r="AN4379" s="104"/>
      <c r="AO4379" s="104"/>
      <c r="AP4379" s="104"/>
      <c r="AQ4379" s="104"/>
      <c r="AR4379" s="104"/>
      <c r="AS4379" s="104"/>
      <c r="AT4379" s="104"/>
      <c r="AU4379" s="104"/>
      <c r="AV4379" s="104"/>
    </row>
    <row r="4380" spans="3:48" x14ac:dyDescent="0.35">
      <c r="C4380" s="176"/>
      <c r="D4380" s="176"/>
      <c r="E4380" s="176"/>
      <c r="F4380" s="176"/>
      <c r="G4380" s="175"/>
      <c r="H4380" s="175"/>
      <c r="I4380" s="175"/>
      <c r="J4380" s="175"/>
      <c r="L4380" s="175"/>
      <c r="T4380" s="176"/>
      <c r="U4380" s="176"/>
      <c r="V4380" s="176"/>
      <c r="W4380" s="176"/>
      <c r="X4380" s="175"/>
      <c r="Y4380" s="175"/>
      <c r="Z4380" s="175"/>
      <c r="AA4380" s="175"/>
      <c r="AC4380" s="175"/>
      <c r="AL4380" s="106"/>
      <c r="AM4380" s="104"/>
      <c r="AN4380" s="104"/>
      <c r="AO4380" s="104"/>
      <c r="AP4380" s="104"/>
      <c r="AQ4380" s="104"/>
      <c r="AR4380" s="104"/>
      <c r="AS4380" s="104"/>
      <c r="AT4380" s="104"/>
      <c r="AU4380" s="104"/>
      <c r="AV4380" s="104"/>
    </row>
    <row r="4381" spans="3:48" x14ac:dyDescent="0.35">
      <c r="C4381" s="176"/>
      <c r="D4381" s="176"/>
      <c r="E4381" s="176"/>
      <c r="F4381" s="176"/>
      <c r="G4381" s="175"/>
      <c r="H4381" s="175"/>
      <c r="I4381" s="175"/>
      <c r="J4381" s="175"/>
      <c r="L4381" s="175"/>
      <c r="T4381" s="176"/>
      <c r="U4381" s="176"/>
      <c r="V4381" s="176"/>
      <c r="W4381" s="176"/>
      <c r="X4381" s="175"/>
      <c r="Y4381" s="175"/>
      <c r="Z4381" s="175"/>
      <c r="AA4381" s="175"/>
      <c r="AC4381" s="175"/>
      <c r="AL4381" s="106"/>
      <c r="AM4381" s="104"/>
      <c r="AN4381" s="104"/>
      <c r="AO4381" s="104"/>
      <c r="AP4381" s="104"/>
      <c r="AQ4381" s="104"/>
      <c r="AR4381" s="104"/>
      <c r="AS4381" s="104"/>
      <c r="AT4381" s="104"/>
      <c r="AU4381" s="104"/>
      <c r="AV4381" s="104"/>
    </row>
    <row r="4382" spans="3:48" x14ac:dyDescent="0.35">
      <c r="C4382" s="176"/>
      <c r="D4382" s="176"/>
      <c r="E4382" s="176"/>
      <c r="F4382" s="176"/>
      <c r="G4382" s="175"/>
      <c r="H4382" s="175"/>
      <c r="I4382" s="175"/>
      <c r="J4382" s="175"/>
      <c r="L4382" s="175"/>
      <c r="T4382" s="176"/>
      <c r="U4382" s="176"/>
      <c r="V4382" s="176"/>
      <c r="W4382" s="176"/>
      <c r="X4382" s="175"/>
      <c r="Y4382" s="175"/>
      <c r="Z4382" s="175"/>
      <c r="AA4382" s="175"/>
      <c r="AC4382" s="175"/>
      <c r="AL4382" s="106"/>
      <c r="AM4382" s="104"/>
      <c r="AN4382" s="104"/>
      <c r="AO4382" s="104"/>
      <c r="AP4382" s="104"/>
      <c r="AQ4382" s="104"/>
      <c r="AR4382" s="104"/>
      <c r="AS4382" s="104"/>
      <c r="AT4382" s="104"/>
      <c r="AU4382" s="104"/>
      <c r="AV4382" s="104"/>
    </row>
    <row r="4383" spans="3:48" x14ac:dyDescent="0.35">
      <c r="C4383" s="176"/>
      <c r="D4383" s="176"/>
      <c r="E4383" s="176"/>
      <c r="F4383" s="176"/>
      <c r="G4383" s="175"/>
      <c r="H4383" s="175"/>
      <c r="I4383" s="175"/>
      <c r="J4383" s="175"/>
      <c r="L4383" s="175"/>
      <c r="T4383" s="176"/>
      <c r="U4383" s="176"/>
      <c r="V4383" s="176"/>
      <c r="W4383" s="176"/>
      <c r="X4383" s="175"/>
      <c r="Y4383" s="175"/>
      <c r="Z4383" s="175"/>
      <c r="AA4383" s="175"/>
      <c r="AC4383" s="175"/>
      <c r="AL4383" s="106"/>
      <c r="AM4383" s="104"/>
      <c r="AN4383" s="104"/>
      <c r="AO4383" s="104"/>
      <c r="AP4383" s="104"/>
      <c r="AQ4383" s="104"/>
      <c r="AR4383" s="104"/>
      <c r="AS4383" s="104"/>
      <c r="AT4383" s="104"/>
      <c r="AU4383" s="104"/>
      <c r="AV4383" s="104"/>
    </row>
    <row r="4384" spans="3:48" x14ac:dyDescent="0.35">
      <c r="C4384" s="176"/>
      <c r="D4384" s="176"/>
      <c r="E4384" s="176"/>
      <c r="F4384" s="176"/>
      <c r="G4384" s="175"/>
      <c r="H4384" s="175"/>
      <c r="I4384" s="175"/>
      <c r="J4384" s="175"/>
      <c r="L4384" s="175"/>
      <c r="T4384" s="176"/>
      <c r="U4384" s="176"/>
      <c r="V4384" s="176"/>
      <c r="W4384" s="176"/>
      <c r="X4384" s="175"/>
      <c r="Y4384" s="175"/>
      <c r="Z4384" s="175"/>
      <c r="AA4384" s="175"/>
      <c r="AC4384" s="175"/>
      <c r="AL4384" s="106"/>
      <c r="AM4384" s="104"/>
      <c r="AN4384" s="104"/>
      <c r="AO4384" s="104"/>
      <c r="AP4384" s="104"/>
      <c r="AQ4384" s="104"/>
      <c r="AR4384" s="104"/>
      <c r="AS4384" s="104"/>
      <c r="AT4384" s="104"/>
      <c r="AU4384" s="104"/>
      <c r="AV4384" s="104"/>
    </row>
    <row r="4385" spans="3:48" x14ac:dyDescent="0.35">
      <c r="C4385" s="176"/>
      <c r="D4385" s="176"/>
      <c r="E4385" s="176"/>
      <c r="F4385" s="176"/>
      <c r="G4385" s="175"/>
      <c r="H4385" s="175"/>
      <c r="I4385" s="175"/>
      <c r="J4385" s="175"/>
      <c r="L4385" s="175"/>
      <c r="T4385" s="176"/>
      <c r="U4385" s="176"/>
      <c r="V4385" s="176"/>
      <c r="W4385" s="176"/>
      <c r="X4385" s="175"/>
      <c r="Y4385" s="175"/>
      <c r="Z4385" s="175"/>
      <c r="AA4385" s="175"/>
      <c r="AC4385" s="175"/>
      <c r="AL4385" s="106"/>
      <c r="AM4385" s="104"/>
      <c r="AN4385" s="104"/>
      <c r="AO4385" s="104"/>
      <c r="AP4385" s="104"/>
      <c r="AQ4385" s="104"/>
      <c r="AR4385" s="104"/>
      <c r="AS4385" s="104"/>
      <c r="AT4385" s="104"/>
      <c r="AU4385" s="104"/>
      <c r="AV4385" s="104"/>
    </row>
    <row r="4386" spans="3:48" x14ac:dyDescent="0.35">
      <c r="C4386" s="176"/>
      <c r="D4386" s="176"/>
      <c r="E4386" s="176"/>
      <c r="F4386" s="176"/>
      <c r="G4386" s="175"/>
      <c r="H4386" s="175"/>
      <c r="I4386" s="175"/>
      <c r="J4386" s="175"/>
      <c r="L4386" s="175"/>
      <c r="T4386" s="176"/>
      <c r="U4386" s="176"/>
      <c r="V4386" s="176"/>
      <c r="W4386" s="176"/>
      <c r="X4386" s="175"/>
      <c r="Y4386" s="175"/>
      <c r="Z4386" s="175"/>
      <c r="AA4386" s="175"/>
      <c r="AC4386" s="175"/>
      <c r="AL4386" s="106"/>
      <c r="AM4386" s="104"/>
      <c r="AN4386" s="104"/>
      <c r="AO4386" s="104"/>
      <c r="AP4386" s="104"/>
      <c r="AQ4386" s="104"/>
      <c r="AR4386" s="104"/>
      <c r="AS4386" s="104"/>
      <c r="AT4386" s="104"/>
      <c r="AU4386" s="104"/>
      <c r="AV4386" s="104"/>
    </row>
    <row r="4387" spans="3:48" x14ac:dyDescent="0.35">
      <c r="C4387" s="176"/>
      <c r="D4387" s="176"/>
      <c r="E4387" s="176"/>
      <c r="F4387" s="176"/>
      <c r="G4387" s="175"/>
      <c r="H4387" s="175"/>
      <c r="I4387" s="175"/>
      <c r="J4387" s="175"/>
      <c r="L4387" s="175"/>
      <c r="T4387" s="176"/>
      <c r="U4387" s="176"/>
      <c r="V4387" s="176"/>
      <c r="W4387" s="176"/>
      <c r="X4387" s="175"/>
      <c r="Y4387" s="175"/>
      <c r="Z4387" s="175"/>
      <c r="AA4387" s="175"/>
      <c r="AC4387" s="175"/>
      <c r="AL4387" s="106"/>
      <c r="AM4387" s="104"/>
      <c r="AN4387" s="104"/>
      <c r="AO4387" s="104"/>
      <c r="AP4387" s="104"/>
      <c r="AQ4387" s="104"/>
      <c r="AR4387" s="104"/>
      <c r="AS4387" s="104"/>
      <c r="AT4387" s="104"/>
      <c r="AU4387" s="104"/>
      <c r="AV4387" s="104"/>
    </row>
    <row r="4388" spans="3:48" x14ac:dyDescent="0.35">
      <c r="C4388" s="176"/>
      <c r="D4388" s="176"/>
      <c r="E4388" s="176"/>
      <c r="F4388" s="176"/>
      <c r="G4388" s="175"/>
      <c r="H4388" s="175"/>
      <c r="I4388" s="175"/>
      <c r="J4388" s="175"/>
      <c r="L4388" s="175"/>
      <c r="T4388" s="176"/>
      <c r="U4388" s="176"/>
      <c r="V4388" s="176"/>
      <c r="W4388" s="176"/>
      <c r="X4388" s="175"/>
      <c r="Y4388" s="175"/>
      <c r="Z4388" s="175"/>
      <c r="AA4388" s="175"/>
      <c r="AC4388" s="175"/>
      <c r="AL4388" s="106"/>
      <c r="AM4388" s="104"/>
      <c r="AN4388" s="104"/>
      <c r="AO4388" s="104"/>
      <c r="AP4388" s="104"/>
      <c r="AQ4388" s="104"/>
      <c r="AR4388" s="104"/>
      <c r="AS4388" s="104"/>
      <c r="AT4388" s="104"/>
      <c r="AU4388" s="104"/>
      <c r="AV4388" s="104"/>
    </row>
    <row r="4389" spans="3:48" x14ac:dyDescent="0.35">
      <c r="C4389" s="176"/>
      <c r="D4389" s="176"/>
      <c r="E4389" s="176"/>
      <c r="F4389" s="176"/>
      <c r="G4389" s="175"/>
      <c r="H4389" s="175"/>
      <c r="I4389" s="175"/>
      <c r="J4389" s="175"/>
      <c r="L4389" s="175"/>
      <c r="T4389" s="176"/>
      <c r="U4389" s="176"/>
      <c r="V4389" s="176"/>
      <c r="W4389" s="176"/>
      <c r="X4389" s="175"/>
      <c r="Y4389" s="175"/>
      <c r="Z4389" s="175"/>
      <c r="AA4389" s="175"/>
      <c r="AC4389" s="175"/>
      <c r="AL4389" s="106"/>
      <c r="AM4389" s="104"/>
      <c r="AN4389" s="104"/>
      <c r="AO4389" s="104"/>
      <c r="AP4389" s="104"/>
      <c r="AQ4389" s="104"/>
      <c r="AR4389" s="104"/>
      <c r="AS4389" s="104"/>
      <c r="AT4389" s="104"/>
      <c r="AU4389" s="104"/>
      <c r="AV4389" s="104"/>
    </row>
    <row r="4390" spans="3:48" x14ac:dyDescent="0.35">
      <c r="C4390" s="176"/>
      <c r="D4390" s="176"/>
      <c r="E4390" s="176"/>
      <c r="F4390" s="176"/>
      <c r="G4390" s="175"/>
      <c r="H4390" s="175"/>
      <c r="I4390" s="175"/>
      <c r="J4390" s="175"/>
      <c r="L4390" s="175"/>
      <c r="T4390" s="176"/>
      <c r="U4390" s="176"/>
      <c r="V4390" s="176"/>
      <c r="W4390" s="176"/>
      <c r="X4390" s="175"/>
      <c r="Y4390" s="175"/>
      <c r="Z4390" s="175"/>
      <c r="AA4390" s="175"/>
      <c r="AC4390" s="175"/>
      <c r="AL4390" s="106"/>
      <c r="AM4390" s="104"/>
      <c r="AN4390" s="104"/>
      <c r="AO4390" s="104"/>
      <c r="AP4390" s="104"/>
      <c r="AQ4390" s="104"/>
      <c r="AR4390" s="104"/>
      <c r="AS4390" s="104"/>
      <c r="AT4390" s="104"/>
      <c r="AU4390" s="104"/>
      <c r="AV4390" s="104"/>
    </row>
    <row r="4391" spans="3:48" x14ac:dyDescent="0.35">
      <c r="C4391" s="176"/>
      <c r="D4391" s="176"/>
      <c r="E4391" s="176"/>
      <c r="F4391" s="176"/>
      <c r="G4391" s="175"/>
      <c r="H4391" s="175"/>
      <c r="I4391" s="175"/>
      <c r="J4391" s="175"/>
      <c r="L4391" s="175"/>
      <c r="T4391" s="176"/>
      <c r="U4391" s="176"/>
      <c r="V4391" s="176"/>
      <c r="W4391" s="176"/>
      <c r="X4391" s="175"/>
      <c r="Y4391" s="175"/>
      <c r="Z4391" s="175"/>
      <c r="AA4391" s="175"/>
      <c r="AC4391" s="175"/>
      <c r="AL4391" s="106"/>
      <c r="AM4391" s="104"/>
      <c r="AN4391" s="104"/>
      <c r="AO4391" s="104"/>
      <c r="AP4391" s="104"/>
      <c r="AQ4391" s="104"/>
      <c r="AR4391" s="104"/>
      <c r="AS4391" s="104"/>
      <c r="AT4391" s="104"/>
      <c r="AU4391" s="104"/>
      <c r="AV4391" s="104"/>
    </row>
    <row r="4392" spans="3:48" x14ac:dyDescent="0.35">
      <c r="C4392" s="176"/>
      <c r="D4392" s="176"/>
      <c r="E4392" s="176"/>
      <c r="F4392" s="176"/>
      <c r="G4392" s="175"/>
      <c r="H4392" s="175"/>
      <c r="I4392" s="175"/>
      <c r="J4392" s="175"/>
      <c r="L4392" s="175"/>
      <c r="T4392" s="176"/>
      <c r="U4392" s="176"/>
      <c r="V4392" s="176"/>
      <c r="W4392" s="176"/>
      <c r="X4392" s="175"/>
      <c r="Y4392" s="175"/>
      <c r="Z4392" s="175"/>
      <c r="AA4392" s="175"/>
      <c r="AC4392" s="175"/>
      <c r="AL4392" s="106"/>
      <c r="AM4392" s="104"/>
      <c r="AN4392" s="104"/>
      <c r="AO4392" s="104"/>
      <c r="AP4392" s="104"/>
      <c r="AQ4392" s="104"/>
      <c r="AR4392" s="104"/>
      <c r="AS4392" s="104"/>
      <c r="AT4392" s="104"/>
      <c r="AU4392" s="104"/>
      <c r="AV4392" s="104"/>
    </row>
    <row r="4393" spans="3:48" x14ac:dyDescent="0.35">
      <c r="C4393" s="176"/>
      <c r="D4393" s="176"/>
      <c r="E4393" s="176"/>
      <c r="F4393" s="176"/>
      <c r="G4393" s="175"/>
      <c r="H4393" s="175"/>
      <c r="I4393" s="175"/>
      <c r="J4393" s="175"/>
      <c r="L4393" s="175"/>
      <c r="T4393" s="176"/>
      <c r="U4393" s="176"/>
      <c r="V4393" s="176"/>
      <c r="W4393" s="176"/>
      <c r="X4393" s="175"/>
      <c r="Y4393" s="175"/>
      <c r="Z4393" s="175"/>
      <c r="AA4393" s="175"/>
      <c r="AC4393" s="175"/>
      <c r="AL4393" s="106"/>
      <c r="AM4393" s="104"/>
      <c r="AN4393" s="104"/>
      <c r="AO4393" s="104"/>
      <c r="AP4393" s="104"/>
      <c r="AQ4393" s="104"/>
      <c r="AR4393" s="104"/>
      <c r="AS4393" s="104"/>
      <c r="AT4393" s="104"/>
      <c r="AU4393" s="104"/>
      <c r="AV4393" s="104"/>
    </row>
    <row r="4394" spans="3:48" x14ac:dyDescent="0.35">
      <c r="C4394" s="176"/>
      <c r="D4394" s="176"/>
      <c r="E4394" s="176"/>
      <c r="F4394" s="176"/>
      <c r="G4394" s="175"/>
      <c r="H4394" s="175"/>
      <c r="I4394" s="175"/>
      <c r="J4394" s="175"/>
      <c r="L4394" s="175"/>
      <c r="T4394" s="176"/>
      <c r="U4394" s="176"/>
      <c r="V4394" s="176"/>
      <c r="W4394" s="176"/>
      <c r="X4394" s="175"/>
      <c r="Y4394" s="175"/>
      <c r="Z4394" s="175"/>
      <c r="AA4394" s="175"/>
      <c r="AC4394" s="175"/>
      <c r="AL4394" s="106"/>
      <c r="AM4394" s="104"/>
      <c r="AN4394" s="104"/>
      <c r="AO4394" s="104"/>
      <c r="AP4394" s="104"/>
      <c r="AQ4394" s="104"/>
      <c r="AR4394" s="104"/>
      <c r="AS4394" s="104"/>
      <c r="AT4394" s="104"/>
      <c r="AU4394" s="104"/>
      <c r="AV4394" s="104"/>
    </row>
    <row r="4395" spans="3:48" x14ac:dyDescent="0.35">
      <c r="C4395" s="176"/>
      <c r="D4395" s="176"/>
      <c r="E4395" s="176"/>
      <c r="F4395" s="176"/>
      <c r="G4395" s="175"/>
      <c r="H4395" s="175"/>
      <c r="I4395" s="175"/>
      <c r="J4395" s="175"/>
      <c r="L4395" s="175"/>
      <c r="T4395" s="176"/>
      <c r="U4395" s="176"/>
      <c r="V4395" s="176"/>
      <c r="W4395" s="176"/>
      <c r="X4395" s="175"/>
      <c r="Y4395" s="175"/>
      <c r="Z4395" s="175"/>
      <c r="AA4395" s="175"/>
      <c r="AC4395" s="175"/>
      <c r="AL4395" s="106"/>
      <c r="AM4395" s="104"/>
      <c r="AN4395" s="104"/>
      <c r="AO4395" s="104"/>
      <c r="AP4395" s="104"/>
      <c r="AQ4395" s="104"/>
      <c r="AR4395" s="104"/>
      <c r="AS4395" s="104"/>
      <c r="AT4395" s="104"/>
      <c r="AU4395" s="104"/>
      <c r="AV4395" s="104"/>
    </row>
    <row r="4396" spans="3:48" x14ac:dyDescent="0.35">
      <c r="C4396" s="176"/>
      <c r="D4396" s="176"/>
      <c r="E4396" s="176"/>
      <c r="F4396" s="176"/>
      <c r="G4396" s="175"/>
      <c r="H4396" s="175"/>
      <c r="I4396" s="175"/>
      <c r="J4396" s="175"/>
      <c r="L4396" s="175"/>
      <c r="T4396" s="176"/>
      <c r="U4396" s="176"/>
      <c r="V4396" s="176"/>
      <c r="W4396" s="176"/>
      <c r="X4396" s="175"/>
      <c r="Y4396" s="175"/>
      <c r="Z4396" s="175"/>
      <c r="AA4396" s="175"/>
      <c r="AC4396" s="175"/>
      <c r="AL4396" s="106"/>
      <c r="AM4396" s="104"/>
      <c r="AN4396" s="104"/>
      <c r="AO4396" s="104"/>
      <c r="AP4396" s="104"/>
      <c r="AQ4396" s="104"/>
      <c r="AR4396" s="104"/>
      <c r="AS4396" s="104"/>
      <c r="AT4396" s="104"/>
      <c r="AU4396" s="104"/>
      <c r="AV4396" s="104"/>
    </row>
    <row r="4397" spans="3:48" x14ac:dyDescent="0.35">
      <c r="C4397" s="176"/>
      <c r="D4397" s="176"/>
      <c r="E4397" s="176"/>
      <c r="F4397" s="176"/>
      <c r="G4397" s="175"/>
      <c r="H4397" s="175"/>
      <c r="I4397" s="175"/>
      <c r="J4397" s="175"/>
      <c r="L4397" s="175"/>
      <c r="T4397" s="176"/>
      <c r="U4397" s="176"/>
      <c r="V4397" s="176"/>
      <c r="W4397" s="176"/>
      <c r="X4397" s="175"/>
      <c r="Y4397" s="175"/>
      <c r="Z4397" s="175"/>
      <c r="AA4397" s="175"/>
      <c r="AC4397" s="175"/>
      <c r="AL4397" s="106"/>
      <c r="AM4397" s="104"/>
      <c r="AN4397" s="104"/>
      <c r="AO4397" s="104"/>
      <c r="AP4397" s="104"/>
      <c r="AQ4397" s="104"/>
      <c r="AR4397" s="104"/>
      <c r="AS4397" s="104"/>
      <c r="AT4397" s="104"/>
      <c r="AU4397" s="104"/>
      <c r="AV4397" s="104"/>
    </row>
    <row r="4398" spans="3:48" x14ac:dyDescent="0.35">
      <c r="C4398" s="176"/>
      <c r="D4398" s="176"/>
      <c r="E4398" s="176"/>
      <c r="F4398" s="176"/>
      <c r="G4398" s="175"/>
      <c r="H4398" s="175"/>
      <c r="I4398" s="175"/>
      <c r="J4398" s="175"/>
      <c r="L4398" s="175"/>
      <c r="T4398" s="176"/>
      <c r="U4398" s="176"/>
      <c r="V4398" s="176"/>
      <c r="W4398" s="176"/>
      <c r="X4398" s="175"/>
      <c r="Y4398" s="175"/>
      <c r="Z4398" s="175"/>
      <c r="AA4398" s="175"/>
      <c r="AC4398" s="175"/>
      <c r="AL4398" s="106"/>
      <c r="AM4398" s="104"/>
      <c r="AN4398" s="104"/>
      <c r="AO4398" s="104"/>
      <c r="AP4398" s="104"/>
      <c r="AQ4398" s="104"/>
      <c r="AR4398" s="104"/>
      <c r="AS4398" s="104"/>
      <c r="AT4398" s="104"/>
      <c r="AU4398" s="104"/>
      <c r="AV4398" s="104"/>
    </row>
    <row r="4399" spans="3:48" x14ac:dyDescent="0.35">
      <c r="C4399" s="176"/>
      <c r="D4399" s="176"/>
      <c r="E4399" s="176"/>
      <c r="F4399" s="176"/>
      <c r="G4399" s="175"/>
      <c r="H4399" s="175"/>
      <c r="I4399" s="175"/>
      <c r="J4399" s="175"/>
      <c r="L4399" s="175"/>
      <c r="T4399" s="176"/>
      <c r="U4399" s="176"/>
      <c r="V4399" s="176"/>
      <c r="W4399" s="176"/>
      <c r="X4399" s="175"/>
      <c r="Y4399" s="175"/>
      <c r="Z4399" s="175"/>
      <c r="AA4399" s="175"/>
      <c r="AC4399" s="175"/>
      <c r="AL4399" s="106"/>
      <c r="AM4399" s="104"/>
      <c r="AN4399" s="104"/>
      <c r="AO4399" s="104"/>
      <c r="AP4399" s="104"/>
      <c r="AQ4399" s="104"/>
      <c r="AR4399" s="104"/>
      <c r="AS4399" s="104"/>
      <c r="AT4399" s="104"/>
      <c r="AU4399" s="104"/>
      <c r="AV4399" s="104"/>
    </row>
    <row r="4400" spans="3:48" x14ac:dyDescent="0.35">
      <c r="C4400" s="176"/>
      <c r="D4400" s="176"/>
      <c r="E4400" s="176"/>
      <c r="F4400" s="176"/>
      <c r="G4400" s="175"/>
      <c r="H4400" s="175"/>
      <c r="I4400" s="175"/>
      <c r="J4400" s="175"/>
      <c r="L4400" s="175"/>
      <c r="T4400" s="176"/>
      <c r="U4400" s="176"/>
      <c r="V4400" s="176"/>
      <c r="W4400" s="176"/>
      <c r="X4400" s="175"/>
      <c r="Y4400" s="175"/>
      <c r="Z4400" s="175"/>
      <c r="AA4400" s="175"/>
      <c r="AC4400" s="175"/>
      <c r="AL4400" s="106"/>
      <c r="AM4400" s="104"/>
      <c r="AN4400" s="104"/>
      <c r="AO4400" s="104"/>
      <c r="AP4400" s="104"/>
      <c r="AQ4400" s="104"/>
      <c r="AR4400" s="104"/>
      <c r="AS4400" s="104"/>
      <c r="AT4400" s="104"/>
      <c r="AU4400" s="104"/>
      <c r="AV4400" s="104"/>
    </row>
    <row r="4401" spans="3:48" x14ac:dyDescent="0.35">
      <c r="C4401" s="176"/>
      <c r="D4401" s="176"/>
      <c r="E4401" s="176"/>
      <c r="F4401" s="176"/>
      <c r="G4401" s="175"/>
      <c r="H4401" s="175"/>
      <c r="I4401" s="175"/>
      <c r="J4401" s="175"/>
      <c r="L4401" s="175"/>
      <c r="T4401" s="176"/>
      <c r="U4401" s="176"/>
      <c r="V4401" s="176"/>
      <c r="W4401" s="176"/>
      <c r="X4401" s="175"/>
      <c r="Y4401" s="175"/>
      <c r="Z4401" s="175"/>
      <c r="AA4401" s="175"/>
      <c r="AC4401" s="175"/>
      <c r="AL4401" s="106"/>
      <c r="AM4401" s="104"/>
      <c r="AN4401" s="104"/>
      <c r="AO4401" s="104"/>
      <c r="AP4401" s="104"/>
      <c r="AQ4401" s="104"/>
      <c r="AR4401" s="104"/>
      <c r="AS4401" s="104"/>
      <c r="AT4401" s="104"/>
      <c r="AU4401" s="104"/>
      <c r="AV4401" s="104"/>
    </row>
    <row r="4402" spans="3:48" x14ac:dyDescent="0.35">
      <c r="C4402" s="176"/>
      <c r="D4402" s="176"/>
      <c r="E4402" s="176"/>
      <c r="F4402" s="176"/>
      <c r="G4402" s="175"/>
      <c r="H4402" s="175"/>
      <c r="I4402" s="175"/>
      <c r="J4402" s="175"/>
      <c r="L4402" s="175"/>
      <c r="T4402" s="176"/>
      <c r="U4402" s="176"/>
      <c r="V4402" s="176"/>
      <c r="W4402" s="176"/>
      <c r="X4402" s="175"/>
      <c r="Y4402" s="175"/>
      <c r="Z4402" s="175"/>
      <c r="AA4402" s="175"/>
      <c r="AC4402" s="175"/>
      <c r="AL4402" s="106"/>
      <c r="AM4402" s="104"/>
      <c r="AN4402" s="104"/>
      <c r="AO4402" s="104"/>
      <c r="AP4402" s="104"/>
      <c r="AQ4402" s="104"/>
      <c r="AR4402" s="104"/>
      <c r="AS4402" s="104"/>
      <c r="AT4402" s="104"/>
      <c r="AU4402" s="104"/>
      <c r="AV4402" s="104"/>
    </row>
    <row r="4403" spans="3:48" x14ac:dyDescent="0.35">
      <c r="C4403" s="176"/>
      <c r="D4403" s="176"/>
      <c r="E4403" s="176"/>
      <c r="F4403" s="176"/>
      <c r="G4403" s="175"/>
      <c r="H4403" s="175"/>
      <c r="I4403" s="175"/>
      <c r="J4403" s="175"/>
      <c r="L4403" s="175"/>
      <c r="T4403" s="176"/>
      <c r="U4403" s="176"/>
      <c r="V4403" s="176"/>
      <c r="W4403" s="176"/>
      <c r="X4403" s="175"/>
      <c r="Y4403" s="175"/>
      <c r="Z4403" s="175"/>
      <c r="AA4403" s="175"/>
      <c r="AC4403" s="175"/>
      <c r="AL4403" s="106"/>
      <c r="AM4403" s="104"/>
      <c r="AN4403" s="104"/>
      <c r="AO4403" s="104"/>
      <c r="AP4403" s="104"/>
      <c r="AQ4403" s="104"/>
      <c r="AR4403" s="104"/>
      <c r="AS4403" s="104"/>
      <c r="AT4403" s="104"/>
      <c r="AU4403" s="104"/>
      <c r="AV4403" s="104"/>
    </row>
    <row r="4404" spans="3:48" x14ac:dyDescent="0.35">
      <c r="C4404" s="176"/>
      <c r="D4404" s="176"/>
      <c r="E4404" s="176"/>
      <c r="F4404" s="176"/>
      <c r="G4404" s="175"/>
      <c r="H4404" s="175"/>
      <c r="I4404" s="175"/>
      <c r="J4404" s="175"/>
      <c r="L4404" s="175"/>
      <c r="T4404" s="176"/>
      <c r="U4404" s="176"/>
      <c r="V4404" s="176"/>
      <c r="W4404" s="176"/>
      <c r="X4404" s="175"/>
      <c r="Y4404" s="175"/>
      <c r="Z4404" s="175"/>
      <c r="AA4404" s="175"/>
      <c r="AC4404" s="175"/>
      <c r="AL4404" s="106"/>
      <c r="AM4404" s="104"/>
      <c r="AN4404" s="104"/>
      <c r="AO4404" s="104"/>
      <c r="AP4404" s="104"/>
      <c r="AQ4404" s="104"/>
      <c r="AR4404" s="104"/>
      <c r="AS4404" s="104"/>
      <c r="AT4404" s="104"/>
      <c r="AU4404" s="104"/>
      <c r="AV4404" s="104"/>
    </row>
    <row r="4405" spans="3:48" x14ac:dyDescent="0.35">
      <c r="C4405" s="176"/>
      <c r="D4405" s="176"/>
      <c r="E4405" s="176"/>
      <c r="F4405" s="176"/>
      <c r="G4405" s="175"/>
      <c r="H4405" s="175"/>
      <c r="I4405" s="175"/>
      <c r="J4405" s="175"/>
      <c r="L4405" s="175"/>
      <c r="T4405" s="176"/>
      <c r="U4405" s="176"/>
      <c r="V4405" s="176"/>
      <c r="W4405" s="176"/>
      <c r="X4405" s="175"/>
      <c r="Y4405" s="175"/>
      <c r="Z4405" s="175"/>
      <c r="AA4405" s="175"/>
      <c r="AC4405" s="175"/>
      <c r="AL4405" s="106"/>
      <c r="AM4405" s="104"/>
      <c r="AN4405" s="104"/>
      <c r="AO4405" s="104"/>
      <c r="AP4405" s="104"/>
      <c r="AQ4405" s="104"/>
      <c r="AR4405" s="104"/>
      <c r="AS4405" s="104"/>
      <c r="AT4405" s="104"/>
      <c r="AU4405" s="104"/>
      <c r="AV4405" s="104"/>
    </row>
    <row r="4406" spans="3:48" x14ac:dyDescent="0.35">
      <c r="C4406" s="176"/>
      <c r="D4406" s="176"/>
      <c r="E4406" s="176"/>
      <c r="F4406" s="176"/>
      <c r="G4406" s="175"/>
      <c r="H4406" s="175"/>
      <c r="I4406" s="175"/>
      <c r="J4406" s="175"/>
      <c r="L4406" s="175"/>
      <c r="T4406" s="176"/>
      <c r="U4406" s="176"/>
      <c r="V4406" s="176"/>
      <c r="W4406" s="176"/>
      <c r="X4406" s="175"/>
      <c r="Y4406" s="175"/>
      <c r="Z4406" s="175"/>
      <c r="AA4406" s="175"/>
      <c r="AC4406" s="175"/>
      <c r="AL4406" s="106"/>
      <c r="AM4406" s="104"/>
      <c r="AN4406" s="104"/>
      <c r="AO4406" s="104"/>
      <c r="AP4406" s="104"/>
      <c r="AQ4406" s="104"/>
      <c r="AR4406" s="104"/>
      <c r="AS4406" s="104"/>
      <c r="AT4406" s="104"/>
      <c r="AU4406" s="104"/>
      <c r="AV4406" s="104"/>
    </row>
    <row r="4407" spans="3:48" x14ac:dyDescent="0.35">
      <c r="C4407" s="176"/>
      <c r="D4407" s="176"/>
      <c r="E4407" s="176"/>
      <c r="F4407" s="176"/>
      <c r="G4407" s="175"/>
      <c r="H4407" s="175"/>
      <c r="I4407" s="175"/>
      <c r="J4407" s="175"/>
      <c r="L4407" s="175"/>
      <c r="T4407" s="176"/>
      <c r="U4407" s="176"/>
      <c r="V4407" s="176"/>
      <c r="W4407" s="176"/>
      <c r="X4407" s="175"/>
      <c r="Y4407" s="175"/>
      <c r="Z4407" s="175"/>
      <c r="AA4407" s="175"/>
      <c r="AC4407" s="175"/>
      <c r="AL4407" s="106"/>
      <c r="AM4407" s="104"/>
      <c r="AN4407" s="104"/>
      <c r="AO4407" s="104"/>
      <c r="AP4407" s="104"/>
      <c r="AQ4407" s="104"/>
      <c r="AR4407" s="104"/>
      <c r="AS4407" s="104"/>
      <c r="AT4407" s="104"/>
      <c r="AU4407" s="104"/>
      <c r="AV4407" s="104"/>
    </row>
    <row r="4408" spans="3:48" x14ac:dyDescent="0.35">
      <c r="C4408" s="176"/>
      <c r="D4408" s="176"/>
      <c r="E4408" s="176"/>
      <c r="F4408" s="176"/>
      <c r="G4408" s="175"/>
      <c r="H4408" s="175"/>
      <c r="I4408" s="175"/>
      <c r="J4408" s="175"/>
      <c r="L4408" s="175"/>
      <c r="T4408" s="176"/>
      <c r="U4408" s="176"/>
      <c r="V4408" s="176"/>
      <c r="W4408" s="176"/>
      <c r="X4408" s="175"/>
      <c r="Y4408" s="175"/>
      <c r="Z4408" s="175"/>
      <c r="AA4408" s="175"/>
      <c r="AC4408" s="175"/>
      <c r="AL4408" s="106"/>
      <c r="AM4408" s="104"/>
      <c r="AN4408" s="104"/>
      <c r="AO4408" s="104"/>
      <c r="AP4408" s="104"/>
      <c r="AQ4408" s="104"/>
      <c r="AR4408" s="104"/>
      <c r="AS4408" s="104"/>
      <c r="AT4408" s="104"/>
      <c r="AU4408" s="104"/>
      <c r="AV4408" s="104"/>
    </row>
    <row r="4409" spans="3:48" x14ac:dyDescent="0.35">
      <c r="C4409" s="176"/>
      <c r="D4409" s="176"/>
      <c r="E4409" s="176"/>
      <c r="F4409" s="176"/>
      <c r="G4409" s="175"/>
      <c r="H4409" s="175"/>
      <c r="I4409" s="175"/>
      <c r="J4409" s="175"/>
      <c r="L4409" s="175"/>
      <c r="T4409" s="176"/>
      <c r="U4409" s="176"/>
      <c r="V4409" s="176"/>
      <c r="W4409" s="176"/>
      <c r="X4409" s="175"/>
      <c r="Y4409" s="175"/>
      <c r="Z4409" s="175"/>
      <c r="AA4409" s="175"/>
      <c r="AC4409" s="175"/>
      <c r="AL4409" s="106"/>
      <c r="AM4409" s="104"/>
      <c r="AN4409" s="104"/>
      <c r="AO4409" s="104"/>
      <c r="AP4409" s="104"/>
      <c r="AQ4409" s="104"/>
      <c r="AR4409" s="104"/>
      <c r="AS4409" s="104"/>
      <c r="AT4409" s="104"/>
      <c r="AU4409" s="104"/>
      <c r="AV4409" s="104"/>
    </row>
    <row r="4410" spans="3:48" x14ac:dyDescent="0.35">
      <c r="C4410" s="176"/>
      <c r="D4410" s="176"/>
      <c r="E4410" s="176"/>
      <c r="F4410" s="176"/>
      <c r="G4410" s="175"/>
      <c r="H4410" s="175"/>
      <c r="I4410" s="175"/>
      <c r="J4410" s="175"/>
      <c r="L4410" s="175"/>
      <c r="T4410" s="176"/>
      <c r="U4410" s="176"/>
      <c r="V4410" s="176"/>
      <c r="W4410" s="176"/>
      <c r="X4410" s="175"/>
      <c r="Y4410" s="175"/>
      <c r="Z4410" s="175"/>
      <c r="AA4410" s="175"/>
      <c r="AC4410" s="175"/>
      <c r="AL4410" s="106"/>
      <c r="AM4410" s="104"/>
      <c r="AN4410" s="104"/>
      <c r="AO4410" s="104"/>
      <c r="AP4410" s="104"/>
      <c r="AQ4410" s="104"/>
      <c r="AR4410" s="104"/>
      <c r="AS4410" s="104"/>
      <c r="AT4410" s="104"/>
      <c r="AU4410" s="104"/>
      <c r="AV4410" s="104"/>
    </row>
    <row r="4411" spans="3:48" x14ac:dyDescent="0.35">
      <c r="C4411" s="176"/>
      <c r="D4411" s="176"/>
      <c r="E4411" s="176"/>
      <c r="F4411" s="176"/>
      <c r="G4411" s="175"/>
      <c r="H4411" s="175"/>
      <c r="I4411" s="175"/>
      <c r="J4411" s="175"/>
      <c r="L4411" s="175"/>
      <c r="T4411" s="176"/>
      <c r="U4411" s="176"/>
      <c r="V4411" s="176"/>
      <c r="W4411" s="176"/>
      <c r="X4411" s="175"/>
      <c r="Y4411" s="175"/>
      <c r="Z4411" s="175"/>
      <c r="AA4411" s="175"/>
      <c r="AC4411" s="175"/>
      <c r="AL4411" s="106"/>
      <c r="AM4411" s="104"/>
      <c r="AN4411" s="104"/>
      <c r="AO4411" s="104"/>
      <c r="AP4411" s="104"/>
      <c r="AQ4411" s="104"/>
      <c r="AR4411" s="104"/>
      <c r="AS4411" s="104"/>
      <c r="AT4411" s="104"/>
      <c r="AU4411" s="104"/>
      <c r="AV4411" s="104"/>
    </row>
    <row r="4412" spans="3:48" x14ac:dyDescent="0.35">
      <c r="C4412" s="176"/>
      <c r="D4412" s="176"/>
      <c r="E4412" s="176"/>
      <c r="F4412" s="176"/>
      <c r="G4412" s="175"/>
      <c r="H4412" s="175"/>
      <c r="I4412" s="175"/>
      <c r="J4412" s="175"/>
      <c r="L4412" s="175"/>
      <c r="T4412" s="176"/>
      <c r="U4412" s="176"/>
      <c r="V4412" s="176"/>
      <c r="W4412" s="176"/>
      <c r="X4412" s="175"/>
      <c r="Y4412" s="175"/>
      <c r="Z4412" s="175"/>
      <c r="AA4412" s="175"/>
      <c r="AC4412" s="175"/>
      <c r="AL4412" s="106"/>
      <c r="AM4412" s="104"/>
      <c r="AN4412" s="104"/>
      <c r="AO4412" s="104"/>
      <c r="AP4412" s="104"/>
      <c r="AQ4412" s="104"/>
      <c r="AR4412" s="104"/>
      <c r="AS4412" s="104"/>
      <c r="AT4412" s="104"/>
      <c r="AU4412" s="104"/>
      <c r="AV4412" s="104"/>
    </row>
    <row r="4413" spans="3:48" x14ac:dyDescent="0.35">
      <c r="C4413" s="176"/>
      <c r="D4413" s="176"/>
      <c r="E4413" s="176"/>
      <c r="F4413" s="176"/>
      <c r="G4413" s="175"/>
      <c r="H4413" s="175"/>
      <c r="I4413" s="175"/>
      <c r="J4413" s="175"/>
      <c r="L4413" s="175"/>
      <c r="T4413" s="176"/>
      <c r="U4413" s="176"/>
      <c r="V4413" s="176"/>
      <c r="W4413" s="176"/>
      <c r="X4413" s="175"/>
      <c r="Y4413" s="175"/>
      <c r="Z4413" s="175"/>
      <c r="AA4413" s="175"/>
      <c r="AC4413" s="175"/>
      <c r="AL4413" s="106"/>
      <c r="AM4413" s="104"/>
      <c r="AN4413" s="104"/>
      <c r="AO4413" s="104"/>
      <c r="AP4413" s="104"/>
      <c r="AQ4413" s="104"/>
      <c r="AR4413" s="104"/>
      <c r="AS4413" s="104"/>
      <c r="AT4413" s="104"/>
      <c r="AU4413" s="104"/>
      <c r="AV4413" s="104"/>
    </row>
    <row r="4414" spans="3:48" x14ac:dyDescent="0.35">
      <c r="C4414" s="176"/>
      <c r="D4414" s="176"/>
      <c r="E4414" s="176"/>
      <c r="F4414" s="176"/>
      <c r="G4414" s="175"/>
      <c r="H4414" s="175"/>
      <c r="I4414" s="175"/>
      <c r="J4414" s="175"/>
      <c r="L4414" s="175"/>
      <c r="T4414" s="176"/>
      <c r="U4414" s="176"/>
      <c r="V4414" s="176"/>
      <c r="W4414" s="176"/>
      <c r="X4414" s="175"/>
      <c r="Y4414" s="175"/>
      <c r="Z4414" s="175"/>
      <c r="AA4414" s="175"/>
      <c r="AC4414" s="175"/>
      <c r="AL4414" s="106"/>
      <c r="AM4414" s="104"/>
      <c r="AN4414" s="104"/>
      <c r="AO4414" s="104"/>
      <c r="AP4414" s="104"/>
      <c r="AQ4414" s="104"/>
      <c r="AR4414" s="104"/>
      <c r="AS4414" s="104"/>
      <c r="AT4414" s="104"/>
      <c r="AU4414" s="104"/>
      <c r="AV4414" s="104"/>
    </row>
    <row r="4415" spans="3:48" x14ac:dyDescent="0.35">
      <c r="C4415" s="176"/>
      <c r="D4415" s="176"/>
      <c r="E4415" s="176"/>
      <c r="F4415" s="176"/>
      <c r="G4415" s="175"/>
      <c r="H4415" s="175"/>
      <c r="I4415" s="175"/>
      <c r="J4415" s="175"/>
      <c r="L4415" s="175"/>
      <c r="T4415" s="176"/>
      <c r="U4415" s="176"/>
      <c r="V4415" s="176"/>
      <c r="W4415" s="176"/>
      <c r="X4415" s="175"/>
      <c r="Y4415" s="175"/>
      <c r="Z4415" s="175"/>
      <c r="AA4415" s="175"/>
      <c r="AC4415" s="175"/>
      <c r="AL4415" s="106"/>
      <c r="AM4415" s="104"/>
      <c r="AN4415" s="104"/>
      <c r="AO4415" s="104"/>
      <c r="AP4415" s="104"/>
      <c r="AQ4415" s="104"/>
      <c r="AR4415" s="104"/>
      <c r="AS4415" s="104"/>
      <c r="AT4415" s="104"/>
      <c r="AU4415" s="104"/>
      <c r="AV4415" s="104"/>
    </row>
    <row r="4416" spans="3:48" x14ac:dyDescent="0.35">
      <c r="C4416" s="176"/>
      <c r="D4416" s="176"/>
      <c r="E4416" s="176"/>
      <c r="F4416" s="176"/>
      <c r="G4416" s="175"/>
      <c r="H4416" s="175"/>
      <c r="I4416" s="175"/>
      <c r="J4416" s="175"/>
      <c r="L4416" s="175"/>
      <c r="T4416" s="176"/>
      <c r="U4416" s="176"/>
      <c r="V4416" s="176"/>
      <c r="W4416" s="176"/>
      <c r="X4416" s="175"/>
      <c r="Y4416" s="175"/>
      <c r="Z4416" s="175"/>
      <c r="AA4416" s="175"/>
      <c r="AC4416" s="175"/>
      <c r="AL4416" s="106"/>
      <c r="AM4416" s="104"/>
      <c r="AN4416" s="104"/>
      <c r="AO4416" s="104"/>
      <c r="AP4416" s="104"/>
      <c r="AQ4416" s="104"/>
      <c r="AR4416" s="104"/>
      <c r="AS4416" s="104"/>
      <c r="AT4416" s="104"/>
      <c r="AU4416" s="104"/>
      <c r="AV4416" s="104"/>
    </row>
    <row r="4417" spans="3:48" x14ac:dyDescent="0.35">
      <c r="C4417" s="176"/>
      <c r="D4417" s="176"/>
      <c r="E4417" s="176"/>
      <c r="F4417" s="176"/>
      <c r="G4417" s="175"/>
      <c r="H4417" s="175"/>
      <c r="I4417" s="175"/>
      <c r="J4417" s="175"/>
      <c r="L4417" s="175"/>
      <c r="T4417" s="176"/>
      <c r="U4417" s="176"/>
      <c r="V4417" s="176"/>
      <c r="W4417" s="176"/>
      <c r="X4417" s="175"/>
      <c r="Y4417" s="175"/>
      <c r="Z4417" s="175"/>
      <c r="AA4417" s="175"/>
      <c r="AC4417" s="175"/>
      <c r="AL4417" s="106"/>
      <c r="AM4417" s="104"/>
      <c r="AN4417" s="104"/>
      <c r="AO4417" s="104"/>
      <c r="AP4417" s="104"/>
      <c r="AQ4417" s="104"/>
      <c r="AR4417" s="104"/>
      <c r="AS4417" s="104"/>
      <c r="AT4417" s="104"/>
      <c r="AU4417" s="104"/>
      <c r="AV4417" s="104"/>
    </row>
    <row r="4418" spans="3:48" x14ac:dyDescent="0.35">
      <c r="C4418" s="176"/>
      <c r="D4418" s="176"/>
      <c r="E4418" s="176"/>
      <c r="F4418" s="176"/>
      <c r="G4418" s="175"/>
      <c r="H4418" s="175"/>
      <c r="I4418" s="175"/>
      <c r="J4418" s="175"/>
      <c r="L4418" s="175"/>
      <c r="T4418" s="176"/>
      <c r="U4418" s="176"/>
      <c r="V4418" s="176"/>
      <c r="W4418" s="176"/>
      <c r="X4418" s="175"/>
      <c r="Y4418" s="175"/>
      <c r="Z4418" s="175"/>
      <c r="AA4418" s="175"/>
      <c r="AC4418" s="175"/>
      <c r="AL4418" s="106"/>
      <c r="AM4418" s="104"/>
      <c r="AN4418" s="104"/>
      <c r="AO4418" s="104"/>
      <c r="AP4418" s="104"/>
      <c r="AQ4418" s="104"/>
      <c r="AR4418" s="104"/>
      <c r="AS4418" s="104"/>
      <c r="AT4418" s="104"/>
      <c r="AU4418" s="104"/>
      <c r="AV4418" s="104"/>
    </row>
    <row r="4419" spans="3:48" x14ac:dyDescent="0.35">
      <c r="C4419" s="176"/>
      <c r="D4419" s="176"/>
      <c r="E4419" s="176"/>
      <c r="F4419" s="176"/>
      <c r="G4419" s="175"/>
      <c r="H4419" s="175"/>
      <c r="I4419" s="175"/>
      <c r="J4419" s="175"/>
      <c r="L4419" s="175"/>
      <c r="T4419" s="176"/>
      <c r="U4419" s="176"/>
      <c r="V4419" s="176"/>
      <c r="W4419" s="176"/>
      <c r="X4419" s="175"/>
      <c r="Y4419" s="175"/>
      <c r="Z4419" s="175"/>
      <c r="AA4419" s="175"/>
      <c r="AC4419" s="175"/>
      <c r="AL4419" s="106"/>
      <c r="AM4419" s="104"/>
      <c r="AN4419" s="104"/>
      <c r="AO4419" s="104"/>
      <c r="AP4419" s="104"/>
      <c r="AQ4419" s="104"/>
      <c r="AR4419" s="104"/>
      <c r="AS4419" s="104"/>
      <c r="AT4419" s="104"/>
      <c r="AU4419" s="104"/>
      <c r="AV4419" s="104"/>
    </row>
    <row r="4420" spans="3:48" x14ac:dyDescent="0.35">
      <c r="C4420" s="176"/>
      <c r="D4420" s="176"/>
      <c r="E4420" s="176"/>
      <c r="F4420" s="176"/>
      <c r="G4420" s="175"/>
      <c r="H4420" s="175"/>
      <c r="I4420" s="175"/>
      <c r="J4420" s="175"/>
      <c r="L4420" s="175"/>
      <c r="T4420" s="176"/>
      <c r="U4420" s="176"/>
      <c r="V4420" s="176"/>
      <c r="W4420" s="176"/>
      <c r="X4420" s="175"/>
      <c r="Y4420" s="175"/>
      <c r="Z4420" s="175"/>
      <c r="AA4420" s="175"/>
      <c r="AC4420" s="175"/>
      <c r="AL4420" s="106"/>
      <c r="AM4420" s="104"/>
      <c r="AN4420" s="104"/>
      <c r="AO4420" s="104"/>
      <c r="AP4420" s="104"/>
      <c r="AQ4420" s="104"/>
      <c r="AR4420" s="104"/>
      <c r="AS4420" s="104"/>
      <c r="AT4420" s="104"/>
      <c r="AU4420" s="104"/>
      <c r="AV4420" s="104"/>
    </row>
    <row r="4421" spans="3:48" x14ac:dyDescent="0.35">
      <c r="C4421" s="176"/>
      <c r="D4421" s="176"/>
      <c r="E4421" s="176"/>
      <c r="F4421" s="176"/>
      <c r="G4421" s="175"/>
      <c r="H4421" s="175"/>
      <c r="I4421" s="175"/>
      <c r="J4421" s="175"/>
      <c r="L4421" s="175"/>
      <c r="T4421" s="176"/>
      <c r="U4421" s="176"/>
      <c r="V4421" s="176"/>
      <c r="W4421" s="176"/>
      <c r="X4421" s="175"/>
      <c r="Y4421" s="175"/>
      <c r="Z4421" s="175"/>
      <c r="AA4421" s="175"/>
      <c r="AC4421" s="175"/>
      <c r="AL4421" s="106"/>
      <c r="AM4421" s="104"/>
      <c r="AN4421" s="104"/>
      <c r="AO4421" s="104"/>
      <c r="AP4421" s="104"/>
      <c r="AQ4421" s="104"/>
      <c r="AR4421" s="104"/>
      <c r="AS4421" s="104"/>
      <c r="AT4421" s="104"/>
      <c r="AU4421" s="104"/>
      <c r="AV4421" s="104"/>
    </row>
    <row r="4422" spans="3:48" x14ac:dyDescent="0.35">
      <c r="C4422" s="176"/>
      <c r="D4422" s="176"/>
      <c r="E4422" s="176"/>
      <c r="F4422" s="176"/>
      <c r="G4422" s="175"/>
      <c r="H4422" s="175"/>
      <c r="I4422" s="175"/>
      <c r="J4422" s="175"/>
      <c r="L4422" s="175"/>
      <c r="T4422" s="176"/>
      <c r="U4422" s="176"/>
      <c r="V4422" s="176"/>
      <c r="W4422" s="176"/>
      <c r="X4422" s="175"/>
      <c r="Y4422" s="175"/>
      <c r="Z4422" s="175"/>
      <c r="AA4422" s="175"/>
      <c r="AC4422" s="175"/>
      <c r="AL4422" s="106"/>
      <c r="AM4422" s="104"/>
      <c r="AN4422" s="104"/>
      <c r="AO4422" s="104"/>
      <c r="AP4422" s="104"/>
      <c r="AQ4422" s="104"/>
      <c r="AR4422" s="104"/>
      <c r="AS4422" s="104"/>
      <c r="AT4422" s="104"/>
      <c r="AU4422" s="104"/>
      <c r="AV4422" s="104"/>
    </row>
    <row r="4423" spans="3:48" x14ac:dyDescent="0.35">
      <c r="C4423" s="176"/>
      <c r="D4423" s="176"/>
      <c r="E4423" s="176"/>
      <c r="F4423" s="176"/>
      <c r="G4423" s="175"/>
      <c r="H4423" s="175"/>
      <c r="I4423" s="175"/>
      <c r="J4423" s="175"/>
      <c r="L4423" s="175"/>
      <c r="T4423" s="176"/>
      <c r="U4423" s="176"/>
      <c r="V4423" s="176"/>
      <c r="W4423" s="176"/>
      <c r="X4423" s="175"/>
      <c r="Y4423" s="175"/>
      <c r="Z4423" s="175"/>
      <c r="AA4423" s="175"/>
      <c r="AC4423" s="175"/>
      <c r="AL4423" s="106"/>
      <c r="AM4423" s="104"/>
      <c r="AN4423" s="104"/>
      <c r="AO4423" s="104"/>
      <c r="AP4423" s="104"/>
      <c r="AQ4423" s="104"/>
      <c r="AR4423" s="104"/>
      <c r="AS4423" s="104"/>
      <c r="AT4423" s="104"/>
      <c r="AU4423" s="104"/>
      <c r="AV4423" s="104"/>
    </row>
    <row r="4424" spans="3:48" x14ac:dyDescent="0.35">
      <c r="C4424" s="176"/>
      <c r="D4424" s="176"/>
      <c r="E4424" s="176"/>
      <c r="F4424" s="176"/>
      <c r="G4424" s="175"/>
      <c r="H4424" s="175"/>
      <c r="I4424" s="175"/>
      <c r="J4424" s="175"/>
      <c r="L4424" s="175"/>
      <c r="T4424" s="176"/>
      <c r="U4424" s="176"/>
      <c r="V4424" s="176"/>
      <c r="W4424" s="176"/>
      <c r="X4424" s="175"/>
      <c r="Y4424" s="175"/>
      <c r="Z4424" s="175"/>
      <c r="AA4424" s="175"/>
      <c r="AC4424" s="175"/>
      <c r="AL4424" s="106"/>
      <c r="AM4424" s="104"/>
      <c r="AN4424" s="104"/>
      <c r="AO4424" s="104"/>
      <c r="AP4424" s="104"/>
      <c r="AQ4424" s="104"/>
      <c r="AR4424" s="104"/>
      <c r="AS4424" s="104"/>
      <c r="AT4424" s="104"/>
      <c r="AU4424" s="104"/>
      <c r="AV4424" s="104"/>
    </row>
    <row r="4425" spans="3:48" x14ac:dyDescent="0.35">
      <c r="C4425" s="176"/>
      <c r="D4425" s="176"/>
      <c r="E4425" s="176"/>
      <c r="F4425" s="176"/>
      <c r="G4425" s="175"/>
      <c r="H4425" s="175"/>
      <c r="I4425" s="175"/>
      <c r="J4425" s="175"/>
      <c r="L4425" s="175"/>
      <c r="T4425" s="176"/>
      <c r="U4425" s="176"/>
      <c r="V4425" s="176"/>
      <c r="W4425" s="176"/>
      <c r="X4425" s="175"/>
      <c r="Y4425" s="175"/>
      <c r="Z4425" s="175"/>
      <c r="AA4425" s="175"/>
      <c r="AC4425" s="175"/>
      <c r="AL4425" s="106"/>
      <c r="AM4425" s="104"/>
      <c r="AN4425" s="104"/>
      <c r="AO4425" s="104"/>
      <c r="AP4425" s="104"/>
      <c r="AQ4425" s="104"/>
      <c r="AR4425" s="104"/>
      <c r="AS4425" s="104"/>
      <c r="AT4425" s="104"/>
      <c r="AU4425" s="104"/>
      <c r="AV4425" s="104"/>
    </row>
    <row r="4426" spans="3:48" x14ac:dyDescent="0.35">
      <c r="C4426" s="176"/>
      <c r="D4426" s="176"/>
      <c r="E4426" s="176"/>
      <c r="F4426" s="176"/>
      <c r="G4426" s="175"/>
      <c r="H4426" s="175"/>
      <c r="I4426" s="175"/>
      <c r="J4426" s="175"/>
      <c r="L4426" s="175"/>
      <c r="T4426" s="176"/>
      <c r="U4426" s="176"/>
      <c r="V4426" s="176"/>
      <c r="W4426" s="176"/>
      <c r="X4426" s="175"/>
      <c r="Y4426" s="175"/>
      <c r="Z4426" s="175"/>
      <c r="AA4426" s="175"/>
      <c r="AC4426" s="175"/>
      <c r="AL4426" s="106"/>
      <c r="AM4426" s="104"/>
      <c r="AN4426" s="104"/>
      <c r="AO4426" s="104"/>
      <c r="AP4426" s="104"/>
      <c r="AQ4426" s="104"/>
      <c r="AR4426" s="104"/>
      <c r="AS4426" s="104"/>
      <c r="AT4426" s="104"/>
      <c r="AU4426" s="104"/>
      <c r="AV4426" s="104"/>
    </row>
    <row r="4427" spans="3:48" x14ac:dyDescent="0.35">
      <c r="C4427" s="176"/>
      <c r="D4427" s="176"/>
      <c r="E4427" s="176"/>
      <c r="F4427" s="176"/>
      <c r="G4427" s="175"/>
      <c r="H4427" s="175"/>
      <c r="I4427" s="175"/>
      <c r="J4427" s="175"/>
      <c r="L4427" s="175"/>
      <c r="T4427" s="176"/>
      <c r="U4427" s="176"/>
      <c r="V4427" s="176"/>
      <c r="W4427" s="176"/>
      <c r="X4427" s="175"/>
      <c r="Y4427" s="175"/>
      <c r="Z4427" s="175"/>
      <c r="AA4427" s="175"/>
      <c r="AC4427" s="175"/>
      <c r="AL4427" s="106"/>
      <c r="AM4427" s="104"/>
      <c r="AN4427" s="104"/>
      <c r="AO4427" s="104"/>
      <c r="AP4427" s="104"/>
      <c r="AQ4427" s="104"/>
      <c r="AR4427" s="104"/>
      <c r="AS4427" s="104"/>
      <c r="AT4427" s="104"/>
      <c r="AU4427" s="104"/>
      <c r="AV4427" s="104"/>
    </row>
    <row r="4428" spans="3:48" x14ac:dyDescent="0.35">
      <c r="C4428" s="176"/>
      <c r="D4428" s="176"/>
      <c r="E4428" s="176"/>
      <c r="F4428" s="176"/>
      <c r="G4428" s="175"/>
      <c r="H4428" s="175"/>
      <c r="I4428" s="175"/>
      <c r="J4428" s="175"/>
      <c r="L4428" s="175"/>
      <c r="T4428" s="176"/>
      <c r="U4428" s="176"/>
      <c r="V4428" s="176"/>
      <c r="W4428" s="176"/>
      <c r="X4428" s="175"/>
      <c r="Y4428" s="175"/>
      <c r="Z4428" s="175"/>
      <c r="AA4428" s="175"/>
      <c r="AC4428" s="175"/>
      <c r="AL4428" s="106"/>
      <c r="AM4428" s="104"/>
      <c r="AN4428" s="104"/>
      <c r="AO4428" s="104"/>
      <c r="AP4428" s="104"/>
      <c r="AQ4428" s="104"/>
      <c r="AR4428" s="104"/>
      <c r="AS4428" s="104"/>
      <c r="AT4428" s="104"/>
      <c r="AU4428" s="104"/>
      <c r="AV4428" s="104"/>
    </row>
    <row r="4429" spans="3:48" x14ac:dyDescent="0.35">
      <c r="C4429" s="176"/>
      <c r="D4429" s="176"/>
      <c r="E4429" s="176"/>
      <c r="F4429" s="176"/>
      <c r="G4429" s="175"/>
      <c r="H4429" s="175"/>
      <c r="I4429" s="175"/>
      <c r="J4429" s="175"/>
      <c r="L4429" s="175"/>
      <c r="T4429" s="176"/>
      <c r="U4429" s="176"/>
      <c r="V4429" s="176"/>
      <c r="W4429" s="176"/>
      <c r="X4429" s="175"/>
      <c r="Y4429" s="175"/>
      <c r="Z4429" s="175"/>
      <c r="AA4429" s="175"/>
      <c r="AC4429" s="175"/>
      <c r="AL4429" s="106"/>
      <c r="AM4429" s="104"/>
      <c r="AN4429" s="104"/>
      <c r="AO4429" s="104"/>
      <c r="AP4429" s="104"/>
      <c r="AQ4429" s="104"/>
      <c r="AR4429" s="104"/>
      <c r="AS4429" s="104"/>
      <c r="AT4429" s="104"/>
      <c r="AU4429" s="104"/>
      <c r="AV4429" s="104"/>
    </row>
    <row r="4430" spans="3:48" x14ac:dyDescent="0.35">
      <c r="C4430" s="176"/>
      <c r="D4430" s="176"/>
      <c r="E4430" s="176"/>
      <c r="F4430" s="176"/>
      <c r="G4430" s="175"/>
      <c r="H4430" s="175"/>
      <c r="I4430" s="175"/>
      <c r="J4430" s="175"/>
      <c r="L4430" s="175"/>
      <c r="T4430" s="176"/>
      <c r="U4430" s="176"/>
      <c r="V4430" s="176"/>
      <c r="W4430" s="176"/>
      <c r="X4430" s="175"/>
      <c r="Y4430" s="175"/>
      <c r="Z4430" s="175"/>
      <c r="AA4430" s="175"/>
      <c r="AC4430" s="175"/>
      <c r="AL4430" s="106"/>
      <c r="AM4430" s="104"/>
      <c r="AN4430" s="104"/>
      <c r="AO4430" s="104"/>
      <c r="AP4430" s="104"/>
      <c r="AQ4430" s="104"/>
      <c r="AR4430" s="104"/>
      <c r="AS4430" s="104"/>
      <c r="AT4430" s="104"/>
      <c r="AU4430" s="104"/>
      <c r="AV4430" s="104"/>
    </row>
    <row r="4431" spans="3:48" x14ac:dyDescent="0.35">
      <c r="C4431" s="176"/>
      <c r="D4431" s="176"/>
      <c r="E4431" s="176"/>
      <c r="F4431" s="176"/>
      <c r="G4431" s="175"/>
      <c r="H4431" s="175"/>
      <c r="I4431" s="175"/>
      <c r="J4431" s="175"/>
      <c r="L4431" s="175"/>
      <c r="T4431" s="176"/>
      <c r="U4431" s="176"/>
      <c r="V4431" s="176"/>
      <c r="W4431" s="176"/>
      <c r="X4431" s="175"/>
      <c r="Y4431" s="175"/>
      <c r="Z4431" s="175"/>
      <c r="AA4431" s="175"/>
      <c r="AC4431" s="175"/>
      <c r="AL4431" s="106"/>
      <c r="AM4431" s="104"/>
      <c r="AN4431" s="104"/>
      <c r="AO4431" s="104"/>
      <c r="AP4431" s="104"/>
      <c r="AQ4431" s="104"/>
      <c r="AR4431" s="104"/>
      <c r="AS4431" s="104"/>
      <c r="AT4431" s="104"/>
      <c r="AU4431" s="104"/>
      <c r="AV4431" s="104"/>
    </row>
    <row r="4432" spans="3:48" x14ac:dyDescent="0.35">
      <c r="C4432" s="176"/>
      <c r="D4432" s="176"/>
      <c r="E4432" s="176"/>
      <c r="F4432" s="176"/>
      <c r="G4432" s="175"/>
      <c r="H4432" s="175"/>
      <c r="I4432" s="175"/>
      <c r="J4432" s="175"/>
      <c r="L4432" s="175"/>
      <c r="T4432" s="176"/>
      <c r="U4432" s="176"/>
      <c r="V4432" s="176"/>
      <c r="W4432" s="176"/>
      <c r="X4432" s="175"/>
      <c r="Y4432" s="175"/>
      <c r="Z4432" s="175"/>
      <c r="AA4432" s="175"/>
      <c r="AC4432" s="175"/>
      <c r="AL4432" s="106"/>
      <c r="AM4432" s="104"/>
      <c r="AN4432" s="104"/>
      <c r="AO4432" s="104"/>
      <c r="AP4432" s="104"/>
      <c r="AQ4432" s="104"/>
      <c r="AR4432" s="104"/>
      <c r="AS4432" s="104"/>
      <c r="AT4432" s="104"/>
      <c r="AU4432" s="104"/>
      <c r="AV4432" s="104"/>
    </row>
    <row r="4433" spans="3:48" x14ac:dyDescent="0.35">
      <c r="C4433" s="176"/>
      <c r="D4433" s="176"/>
      <c r="E4433" s="176"/>
      <c r="F4433" s="176"/>
      <c r="G4433" s="175"/>
      <c r="H4433" s="175"/>
      <c r="I4433" s="175"/>
      <c r="J4433" s="175"/>
      <c r="L4433" s="175"/>
      <c r="T4433" s="176"/>
      <c r="U4433" s="176"/>
      <c r="V4433" s="176"/>
      <c r="W4433" s="176"/>
      <c r="X4433" s="175"/>
      <c r="Y4433" s="175"/>
      <c r="Z4433" s="175"/>
      <c r="AA4433" s="175"/>
      <c r="AC4433" s="175"/>
      <c r="AL4433" s="106"/>
      <c r="AM4433" s="104"/>
      <c r="AN4433" s="104"/>
      <c r="AO4433" s="104"/>
      <c r="AP4433" s="104"/>
      <c r="AQ4433" s="104"/>
      <c r="AR4433" s="104"/>
      <c r="AS4433" s="104"/>
      <c r="AT4433" s="104"/>
      <c r="AU4433" s="104"/>
      <c r="AV4433" s="104"/>
    </row>
    <row r="4434" spans="3:48" x14ac:dyDescent="0.35">
      <c r="C4434" s="176"/>
      <c r="D4434" s="176"/>
      <c r="E4434" s="176"/>
      <c r="F4434" s="176"/>
      <c r="G4434" s="175"/>
      <c r="H4434" s="175"/>
      <c r="I4434" s="175"/>
      <c r="J4434" s="175"/>
      <c r="L4434" s="175"/>
      <c r="T4434" s="176"/>
      <c r="U4434" s="176"/>
      <c r="V4434" s="176"/>
      <c r="W4434" s="176"/>
      <c r="X4434" s="175"/>
      <c r="Y4434" s="175"/>
      <c r="Z4434" s="175"/>
      <c r="AA4434" s="175"/>
      <c r="AC4434" s="175"/>
      <c r="AL4434" s="106"/>
      <c r="AM4434" s="104"/>
      <c r="AN4434" s="104"/>
      <c r="AO4434" s="104"/>
      <c r="AP4434" s="104"/>
      <c r="AQ4434" s="104"/>
      <c r="AR4434" s="104"/>
      <c r="AS4434" s="104"/>
      <c r="AT4434" s="104"/>
      <c r="AU4434" s="104"/>
      <c r="AV4434" s="104"/>
    </row>
    <row r="4435" spans="3:48" x14ac:dyDescent="0.35">
      <c r="C4435" s="176"/>
      <c r="D4435" s="176"/>
      <c r="E4435" s="176"/>
      <c r="F4435" s="176"/>
      <c r="G4435" s="175"/>
      <c r="H4435" s="175"/>
      <c r="I4435" s="175"/>
      <c r="J4435" s="175"/>
      <c r="L4435" s="175"/>
      <c r="T4435" s="176"/>
      <c r="U4435" s="176"/>
      <c r="V4435" s="176"/>
      <c r="W4435" s="176"/>
      <c r="X4435" s="175"/>
      <c r="Y4435" s="175"/>
      <c r="Z4435" s="175"/>
      <c r="AA4435" s="175"/>
      <c r="AC4435" s="175"/>
      <c r="AL4435" s="106"/>
      <c r="AM4435" s="104"/>
      <c r="AN4435" s="104"/>
      <c r="AO4435" s="104"/>
      <c r="AP4435" s="104"/>
      <c r="AQ4435" s="104"/>
      <c r="AR4435" s="104"/>
      <c r="AS4435" s="104"/>
      <c r="AT4435" s="104"/>
      <c r="AU4435" s="104"/>
      <c r="AV4435" s="104"/>
    </row>
    <row r="4436" spans="3:48" x14ac:dyDescent="0.35">
      <c r="C4436" s="176"/>
      <c r="D4436" s="176"/>
      <c r="E4436" s="176"/>
      <c r="F4436" s="176"/>
      <c r="G4436" s="175"/>
      <c r="H4436" s="175"/>
      <c r="I4436" s="175"/>
      <c r="J4436" s="175"/>
      <c r="L4436" s="175"/>
      <c r="T4436" s="176"/>
      <c r="U4436" s="176"/>
      <c r="V4436" s="176"/>
      <c r="W4436" s="176"/>
      <c r="X4436" s="175"/>
      <c r="Y4436" s="175"/>
      <c r="Z4436" s="175"/>
      <c r="AA4436" s="175"/>
      <c r="AC4436" s="175"/>
      <c r="AL4436" s="106"/>
      <c r="AM4436" s="104"/>
      <c r="AN4436" s="104"/>
      <c r="AO4436" s="104"/>
      <c r="AP4436" s="104"/>
      <c r="AQ4436" s="104"/>
      <c r="AR4436" s="104"/>
      <c r="AS4436" s="104"/>
      <c r="AT4436" s="104"/>
      <c r="AU4436" s="104"/>
      <c r="AV4436" s="104"/>
    </row>
    <row r="4437" spans="3:48" x14ac:dyDescent="0.35">
      <c r="C4437" s="176"/>
      <c r="D4437" s="176"/>
      <c r="E4437" s="176"/>
      <c r="F4437" s="176"/>
      <c r="G4437" s="175"/>
      <c r="H4437" s="175"/>
      <c r="I4437" s="175"/>
      <c r="J4437" s="175"/>
      <c r="L4437" s="175"/>
      <c r="T4437" s="176"/>
      <c r="U4437" s="176"/>
      <c r="V4437" s="176"/>
      <c r="W4437" s="176"/>
      <c r="X4437" s="175"/>
      <c r="Y4437" s="175"/>
      <c r="Z4437" s="175"/>
      <c r="AA4437" s="175"/>
      <c r="AC4437" s="175"/>
      <c r="AL4437" s="106"/>
      <c r="AM4437" s="104"/>
      <c r="AN4437" s="104"/>
      <c r="AO4437" s="104"/>
      <c r="AP4437" s="104"/>
      <c r="AQ4437" s="104"/>
      <c r="AR4437" s="104"/>
      <c r="AS4437" s="104"/>
      <c r="AT4437" s="104"/>
      <c r="AU4437" s="104"/>
      <c r="AV4437" s="104"/>
    </row>
    <row r="4438" spans="3:48" x14ac:dyDescent="0.35">
      <c r="C4438" s="176"/>
      <c r="D4438" s="176"/>
      <c r="E4438" s="176"/>
      <c r="F4438" s="176"/>
      <c r="G4438" s="175"/>
      <c r="H4438" s="175"/>
      <c r="I4438" s="175"/>
      <c r="J4438" s="175"/>
      <c r="L4438" s="175"/>
      <c r="T4438" s="176"/>
      <c r="U4438" s="176"/>
      <c r="V4438" s="176"/>
      <c r="W4438" s="176"/>
      <c r="X4438" s="175"/>
      <c r="Y4438" s="175"/>
      <c r="Z4438" s="175"/>
      <c r="AA4438" s="175"/>
      <c r="AC4438" s="175"/>
      <c r="AL4438" s="106"/>
      <c r="AM4438" s="104"/>
      <c r="AN4438" s="104"/>
      <c r="AO4438" s="104"/>
      <c r="AP4438" s="104"/>
      <c r="AQ4438" s="104"/>
      <c r="AR4438" s="104"/>
      <c r="AS4438" s="104"/>
      <c r="AT4438" s="104"/>
      <c r="AU4438" s="104"/>
      <c r="AV4438" s="104"/>
    </row>
    <row r="4439" spans="3:48" x14ac:dyDescent="0.35">
      <c r="C4439" s="176"/>
      <c r="D4439" s="176"/>
      <c r="E4439" s="176"/>
      <c r="F4439" s="176"/>
      <c r="G4439" s="175"/>
      <c r="H4439" s="175"/>
      <c r="I4439" s="175"/>
      <c r="J4439" s="175"/>
      <c r="L4439" s="175"/>
      <c r="T4439" s="176"/>
      <c r="U4439" s="176"/>
      <c r="V4439" s="176"/>
      <c r="W4439" s="176"/>
      <c r="X4439" s="175"/>
      <c r="Y4439" s="175"/>
      <c r="Z4439" s="175"/>
      <c r="AA4439" s="175"/>
      <c r="AC4439" s="175"/>
      <c r="AL4439" s="106"/>
      <c r="AM4439" s="104"/>
      <c r="AN4439" s="104"/>
      <c r="AO4439" s="104"/>
      <c r="AP4439" s="104"/>
      <c r="AQ4439" s="104"/>
      <c r="AR4439" s="104"/>
      <c r="AS4439" s="104"/>
      <c r="AT4439" s="104"/>
      <c r="AU4439" s="104"/>
      <c r="AV4439" s="104"/>
    </row>
    <row r="4440" spans="3:48" x14ac:dyDescent="0.35">
      <c r="C4440" s="176"/>
      <c r="D4440" s="176"/>
      <c r="E4440" s="176"/>
      <c r="F4440" s="176"/>
      <c r="G4440" s="175"/>
      <c r="H4440" s="175"/>
      <c r="I4440" s="175"/>
      <c r="J4440" s="175"/>
      <c r="L4440" s="175"/>
      <c r="T4440" s="176"/>
      <c r="U4440" s="176"/>
      <c r="V4440" s="176"/>
      <c r="W4440" s="176"/>
      <c r="X4440" s="175"/>
      <c r="Y4440" s="175"/>
      <c r="Z4440" s="175"/>
      <c r="AA4440" s="175"/>
      <c r="AC4440" s="175"/>
      <c r="AL4440" s="106"/>
      <c r="AM4440" s="104"/>
      <c r="AN4440" s="104"/>
      <c r="AO4440" s="104"/>
      <c r="AP4440" s="104"/>
      <c r="AQ4440" s="104"/>
      <c r="AR4440" s="104"/>
      <c r="AS4440" s="104"/>
      <c r="AT4440" s="104"/>
      <c r="AU4440" s="104"/>
      <c r="AV4440" s="104"/>
    </row>
    <row r="4441" spans="3:48" x14ac:dyDescent="0.35">
      <c r="C4441" s="176"/>
      <c r="D4441" s="176"/>
      <c r="E4441" s="176"/>
      <c r="F4441" s="176"/>
      <c r="G4441" s="175"/>
      <c r="H4441" s="175"/>
      <c r="I4441" s="175"/>
      <c r="J4441" s="175"/>
      <c r="L4441" s="175"/>
      <c r="T4441" s="176"/>
      <c r="U4441" s="176"/>
      <c r="V4441" s="176"/>
      <c r="W4441" s="176"/>
      <c r="X4441" s="175"/>
      <c r="Y4441" s="175"/>
      <c r="Z4441" s="175"/>
      <c r="AA4441" s="175"/>
      <c r="AC4441" s="175"/>
      <c r="AL4441" s="106"/>
      <c r="AM4441" s="104"/>
      <c r="AN4441" s="104"/>
      <c r="AO4441" s="104"/>
      <c r="AP4441" s="104"/>
      <c r="AQ4441" s="104"/>
      <c r="AR4441" s="104"/>
      <c r="AS4441" s="104"/>
      <c r="AT4441" s="104"/>
      <c r="AU4441" s="104"/>
      <c r="AV4441" s="104"/>
    </row>
    <row r="4442" spans="3:48" x14ac:dyDescent="0.35">
      <c r="C4442" s="176"/>
      <c r="D4442" s="176"/>
      <c r="E4442" s="176"/>
      <c r="F4442" s="176"/>
      <c r="G4442" s="175"/>
      <c r="H4442" s="175"/>
      <c r="I4442" s="175"/>
      <c r="J4442" s="175"/>
      <c r="L4442" s="175"/>
      <c r="T4442" s="176"/>
      <c r="U4442" s="176"/>
      <c r="V4442" s="176"/>
      <c r="W4442" s="176"/>
      <c r="X4442" s="175"/>
      <c r="Y4442" s="175"/>
      <c r="Z4442" s="175"/>
      <c r="AA4442" s="175"/>
      <c r="AC4442" s="175"/>
      <c r="AL4442" s="106"/>
      <c r="AM4442" s="104"/>
      <c r="AN4442" s="104"/>
      <c r="AO4442" s="104"/>
      <c r="AP4442" s="104"/>
      <c r="AQ4442" s="104"/>
      <c r="AR4442" s="104"/>
      <c r="AS4442" s="104"/>
      <c r="AT4442" s="104"/>
      <c r="AU4442" s="104"/>
      <c r="AV4442" s="104"/>
    </row>
    <row r="4443" spans="3:48" x14ac:dyDescent="0.35">
      <c r="C4443" s="176"/>
      <c r="D4443" s="176"/>
      <c r="E4443" s="176"/>
      <c r="F4443" s="176"/>
      <c r="G4443" s="175"/>
      <c r="H4443" s="175"/>
      <c r="I4443" s="175"/>
      <c r="J4443" s="175"/>
      <c r="L4443" s="175"/>
      <c r="T4443" s="176"/>
      <c r="U4443" s="176"/>
      <c r="V4443" s="176"/>
      <c r="W4443" s="176"/>
      <c r="X4443" s="175"/>
      <c r="Y4443" s="175"/>
      <c r="Z4443" s="175"/>
      <c r="AA4443" s="175"/>
      <c r="AC4443" s="175"/>
      <c r="AL4443" s="106"/>
      <c r="AM4443" s="104"/>
      <c r="AN4443" s="104"/>
      <c r="AO4443" s="104"/>
      <c r="AP4443" s="104"/>
      <c r="AQ4443" s="104"/>
      <c r="AR4443" s="104"/>
      <c r="AS4443" s="104"/>
      <c r="AT4443" s="104"/>
      <c r="AU4443" s="104"/>
      <c r="AV4443" s="104"/>
    </row>
    <row r="4444" spans="3:48" x14ac:dyDescent="0.35">
      <c r="C4444" s="176"/>
      <c r="D4444" s="176"/>
      <c r="E4444" s="176"/>
      <c r="F4444" s="176"/>
      <c r="G4444" s="175"/>
      <c r="H4444" s="175"/>
      <c r="I4444" s="175"/>
      <c r="J4444" s="175"/>
      <c r="L4444" s="175"/>
      <c r="T4444" s="176"/>
      <c r="U4444" s="176"/>
      <c r="V4444" s="176"/>
      <c r="W4444" s="176"/>
      <c r="X4444" s="175"/>
      <c r="Y4444" s="175"/>
      <c r="Z4444" s="175"/>
      <c r="AA4444" s="175"/>
      <c r="AC4444" s="175"/>
      <c r="AL4444" s="106"/>
      <c r="AM4444" s="104"/>
      <c r="AN4444" s="104"/>
      <c r="AO4444" s="104"/>
      <c r="AP4444" s="104"/>
      <c r="AQ4444" s="104"/>
      <c r="AR4444" s="104"/>
      <c r="AS4444" s="104"/>
      <c r="AT4444" s="104"/>
      <c r="AU4444" s="104"/>
      <c r="AV4444" s="104"/>
    </row>
    <row r="4445" spans="3:48" x14ac:dyDescent="0.35">
      <c r="C4445" s="176"/>
      <c r="D4445" s="176"/>
      <c r="E4445" s="176"/>
      <c r="F4445" s="176"/>
      <c r="G4445" s="175"/>
      <c r="H4445" s="175"/>
      <c r="I4445" s="175"/>
      <c r="J4445" s="175"/>
      <c r="L4445" s="175"/>
      <c r="T4445" s="176"/>
      <c r="U4445" s="176"/>
      <c r="V4445" s="176"/>
      <c r="W4445" s="176"/>
      <c r="X4445" s="175"/>
      <c r="Y4445" s="175"/>
      <c r="Z4445" s="175"/>
      <c r="AA4445" s="175"/>
      <c r="AC4445" s="175"/>
      <c r="AL4445" s="106"/>
      <c r="AM4445" s="104"/>
      <c r="AN4445" s="104"/>
      <c r="AO4445" s="104"/>
      <c r="AP4445" s="104"/>
      <c r="AQ4445" s="104"/>
      <c r="AR4445" s="104"/>
      <c r="AS4445" s="104"/>
      <c r="AT4445" s="104"/>
      <c r="AU4445" s="104"/>
      <c r="AV4445" s="104"/>
    </row>
    <row r="4446" spans="3:48" x14ac:dyDescent="0.35">
      <c r="C4446" s="176"/>
      <c r="D4446" s="176"/>
      <c r="E4446" s="176"/>
      <c r="F4446" s="176"/>
      <c r="G4446" s="175"/>
      <c r="H4446" s="175"/>
      <c r="I4446" s="175"/>
      <c r="J4446" s="175"/>
      <c r="L4446" s="175"/>
      <c r="T4446" s="176"/>
      <c r="U4446" s="176"/>
      <c r="V4446" s="176"/>
      <c r="W4446" s="176"/>
      <c r="X4446" s="175"/>
      <c r="Y4446" s="175"/>
      <c r="Z4446" s="175"/>
      <c r="AA4446" s="175"/>
      <c r="AC4446" s="175"/>
      <c r="AL4446" s="106"/>
      <c r="AM4446" s="104"/>
      <c r="AN4446" s="104"/>
      <c r="AO4446" s="104"/>
      <c r="AP4446" s="104"/>
      <c r="AQ4446" s="104"/>
      <c r="AR4446" s="104"/>
      <c r="AS4446" s="104"/>
      <c r="AT4446" s="104"/>
      <c r="AU4446" s="104"/>
      <c r="AV4446" s="104"/>
    </row>
    <row r="4447" spans="3:48" x14ac:dyDescent="0.35">
      <c r="C4447" s="176"/>
      <c r="D4447" s="176"/>
      <c r="E4447" s="176"/>
      <c r="F4447" s="176"/>
      <c r="G4447" s="175"/>
      <c r="H4447" s="175"/>
      <c r="I4447" s="175"/>
      <c r="J4447" s="175"/>
      <c r="L4447" s="175"/>
      <c r="T4447" s="176"/>
      <c r="U4447" s="176"/>
      <c r="V4447" s="176"/>
      <c r="W4447" s="176"/>
      <c r="X4447" s="175"/>
      <c r="Y4447" s="175"/>
      <c r="Z4447" s="175"/>
      <c r="AA4447" s="175"/>
      <c r="AC4447" s="175"/>
      <c r="AL4447" s="106"/>
      <c r="AM4447" s="104"/>
      <c r="AN4447" s="104"/>
      <c r="AO4447" s="104"/>
      <c r="AP4447" s="104"/>
      <c r="AQ4447" s="104"/>
      <c r="AR4447" s="104"/>
      <c r="AS4447" s="104"/>
      <c r="AT4447" s="104"/>
      <c r="AU4447" s="104"/>
      <c r="AV4447" s="104"/>
    </row>
    <row r="4448" spans="3:48" x14ac:dyDescent="0.35">
      <c r="C4448" s="176"/>
      <c r="D4448" s="176"/>
      <c r="E4448" s="176"/>
      <c r="F4448" s="176"/>
      <c r="G4448" s="175"/>
      <c r="H4448" s="175"/>
      <c r="I4448" s="175"/>
      <c r="J4448" s="175"/>
      <c r="L4448" s="175"/>
      <c r="T4448" s="176"/>
      <c r="U4448" s="176"/>
      <c r="V4448" s="176"/>
      <c r="W4448" s="176"/>
      <c r="X4448" s="175"/>
      <c r="Y4448" s="175"/>
      <c r="Z4448" s="175"/>
      <c r="AA4448" s="175"/>
      <c r="AC4448" s="175"/>
      <c r="AL4448" s="106"/>
      <c r="AM4448" s="104"/>
      <c r="AN4448" s="104"/>
      <c r="AO4448" s="104"/>
      <c r="AP4448" s="104"/>
      <c r="AQ4448" s="104"/>
      <c r="AR4448" s="104"/>
      <c r="AS4448" s="104"/>
      <c r="AT4448" s="104"/>
      <c r="AU4448" s="104"/>
      <c r="AV4448" s="104"/>
    </row>
    <row r="4449" spans="3:48" x14ac:dyDescent="0.35">
      <c r="C4449" s="176"/>
      <c r="D4449" s="176"/>
      <c r="E4449" s="176"/>
      <c r="F4449" s="176"/>
      <c r="G4449" s="175"/>
      <c r="H4449" s="175"/>
      <c r="I4449" s="175"/>
      <c r="J4449" s="175"/>
      <c r="L4449" s="175"/>
      <c r="T4449" s="176"/>
      <c r="U4449" s="176"/>
      <c r="V4449" s="176"/>
      <c r="W4449" s="176"/>
      <c r="X4449" s="175"/>
      <c r="Y4449" s="175"/>
      <c r="Z4449" s="175"/>
      <c r="AA4449" s="175"/>
      <c r="AC4449" s="175"/>
      <c r="AL4449" s="106"/>
      <c r="AM4449" s="104"/>
      <c r="AN4449" s="104"/>
      <c r="AO4449" s="104"/>
      <c r="AP4449" s="104"/>
      <c r="AQ4449" s="104"/>
      <c r="AR4449" s="104"/>
      <c r="AS4449" s="104"/>
      <c r="AT4449" s="104"/>
      <c r="AU4449" s="104"/>
      <c r="AV4449" s="104"/>
    </row>
    <row r="4450" spans="3:48" x14ac:dyDescent="0.35">
      <c r="C4450" s="176"/>
      <c r="D4450" s="176"/>
      <c r="E4450" s="176"/>
      <c r="F4450" s="176"/>
      <c r="G4450" s="175"/>
      <c r="H4450" s="175"/>
      <c r="I4450" s="175"/>
      <c r="J4450" s="175"/>
      <c r="L4450" s="175"/>
      <c r="T4450" s="176"/>
      <c r="U4450" s="176"/>
      <c r="V4450" s="176"/>
      <c r="W4450" s="176"/>
      <c r="X4450" s="175"/>
      <c r="Y4450" s="175"/>
      <c r="Z4450" s="175"/>
      <c r="AA4450" s="175"/>
      <c r="AC4450" s="175"/>
      <c r="AL4450" s="106"/>
      <c r="AM4450" s="104"/>
      <c r="AN4450" s="104"/>
      <c r="AO4450" s="104"/>
      <c r="AP4450" s="104"/>
      <c r="AQ4450" s="104"/>
      <c r="AR4450" s="104"/>
      <c r="AS4450" s="104"/>
      <c r="AT4450" s="104"/>
      <c r="AU4450" s="104"/>
      <c r="AV4450" s="104"/>
    </row>
    <row r="4451" spans="3:48" x14ac:dyDescent="0.35">
      <c r="C4451" s="176"/>
      <c r="D4451" s="176"/>
      <c r="E4451" s="176"/>
      <c r="F4451" s="176"/>
      <c r="G4451" s="175"/>
      <c r="H4451" s="175"/>
      <c r="I4451" s="175"/>
      <c r="J4451" s="175"/>
      <c r="L4451" s="175"/>
      <c r="T4451" s="176"/>
      <c r="U4451" s="176"/>
      <c r="V4451" s="176"/>
      <c r="W4451" s="176"/>
      <c r="X4451" s="175"/>
      <c r="Y4451" s="175"/>
      <c r="Z4451" s="175"/>
      <c r="AA4451" s="175"/>
      <c r="AC4451" s="175"/>
      <c r="AL4451" s="106"/>
      <c r="AM4451" s="104"/>
      <c r="AN4451" s="104"/>
      <c r="AO4451" s="104"/>
      <c r="AP4451" s="104"/>
      <c r="AQ4451" s="104"/>
      <c r="AR4451" s="104"/>
      <c r="AS4451" s="104"/>
      <c r="AT4451" s="104"/>
      <c r="AU4451" s="104"/>
      <c r="AV4451" s="104"/>
    </row>
    <row r="4452" spans="3:48" x14ac:dyDescent="0.35">
      <c r="C4452" s="176"/>
      <c r="D4452" s="176"/>
      <c r="E4452" s="176"/>
      <c r="F4452" s="176"/>
      <c r="G4452" s="175"/>
      <c r="H4452" s="175"/>
      <c r="I4452" s="175"/>
      <c r="J4452" s="175"/>
      <c r="L4452" s="175"/>
      <c r="T4452" s="176"/>
      <c r="U4452" s="176"/>
      <c r="V4452" s="176"/>
      <c r="W4452" s="176"/>
      <c r="X4452" s="175"/>
      <c r="Y4452" s="175"/>
      <c r="Z4452" s="175"/>
      <c r="AA4452" s="175"/>
      <c r="AC4452" s="175"/>
      <c r="AL4452" s="106"/>
      <c r="AM4452" s="104"/>
      <c r="AN4452" s="104"/>
      <c r="AO4452" s="104"/>
      <c r="AP4452" s="104"/>
      <c r="AQ4452" s="104"/>
      <c r="AR4452" s="104"/>
      <c r="AS4452" s="104"/>
      <c r="AT4452" s="104"/>
      <c r="AU4452" s="104"/>
      <c r="AV4452" s="104"/>
    </row>
    <row r="4453" spans="3:48" x14ac:dyDescent="0.35">
      <c r="C4453" s="176"/>
      <c r="D4453" s="176"/>
      <c r="E4453" s="176"/>
      <c r="F4453" s="176"/>
      <c r="G4453" s="175"/>
      <c r="H4453" s="175"/>
      <c r="I4453" s="175"/>
      <c r="J4453" s="175"/>
      <c r="L4453" s="175"/>
      <c r="T4453" s="176"/>
      <c r="U4453" s="176"/>
      <c r="V4453" s="176"/>
      <c r="W4453" s="176"/>
      <c r="X4453" s="175"/>
      <c r="Y4453" s="175"/>
      <c r="Z4453" s="175"/>
      <c r="AA4453" s="175"/>
      <c r="AC4453" s="175"/>
      <c r="AL4453" s="106"/>
      <c r="AM4453" s="104"/>
      <c r="AN4453" s="104"/>
      <c r="AO4453" s="104"/>
      <c r="AP4453" s="104"/>
      <c r="AQ4453" s="104"/>
      <c r="AR4453" s="104"/>
      <c r="AS4453" s="104"/>
      <c r="AT4453" s="104"/>
      <c r="AU4453" s="104"/>
      <c r="AV4453" s="104"/>
    </row>
    <row r="4454" spans="3:48" x14ac:dyDescent="0.35">
      <c r="C4454" s="176"/>
      <c r="D4454" s="176"/>
      <c r="E4454" s="176"/>
      <c r="F4454" s="176"/>
      <c r="G4454" s="175"/>
      <c r="H4454" s="175"/>
      <c r="I4454" s="175"/>
      <c r="J4454" s="175"/>
      <c r="L4454" s="175"/>
      <c r="T4454" s="176"/>
      <c r="U4454" s="176"/>
      <c r="V4454" s="176"/>
      <c r="W4454" s="176"/>
      <c r="X4454" s="175"/>
      <c r="Y4454" s="175"/>
      <c r="Z4454" s="175"/>
      <c r="AA4454" s="175"/>
      <c r="AC4454" s="175"/>
      <c r="AL4454" s="106"/>
      <c r="AM4454" s="104"/>
      <c r="AN4454" s="104"/>
      <c r="AO4454" s="104"/>
      <c r="AP4454" s="104"/>
      <c r="AQ4454" s="104"/>
      <c r="AR4454" s="104"/>
      <c r="AS4454" s="104"/>
      <c r="AT4454" s="104"/>
      <c r="AU4454" s="104"/>
      <c r="AV4454" s="104"/>
    </row>
    <row r="4455" spans="3:48" x14ac:dyDescent="0.35">
      <c r="C4455" s="176"/>
      <c r="D4455" s="176"/>
      <c r="E4455" s="176"/>
      <c r="F4455" s="176"/>
      <c r="G4455" s="175"/>
      <c r="H4455" s="175"/>
      <c r="I4455" s="175"/>
      <c r="J4455" s="175"/>
      <c r="L4455" s="175"/>
      <c r="T4455" s="176"/>
      <c r="U4455" s="176"/>
      <c r="V4455" s="176"/>
      <c r="W4455" s="176"/>
      <c r="X4455" s="175"/>
      <c r="Y4455" s="175"/>
      <c r="Z4455" s="175"/>
      <c r="AA4455" s="175"/>
      <c r="AC4455" s="175"/>
      <c r="AL4455" s="106"/>
      <c r="AM4455" s="104"/>
      <c r="AN4455" s="104"/>
      <c r="AO4455" s="104"/>
      <c r="AP4455" s="104"/>
      <c r="AQ4455" s="104"/>
      <c r="AR4455" s="104"/>
      <c r="AS4455" s="104"/>
      <c r="AT4455" s="104"/>
      <c r="AU4455" s="104"/>
      <c r="AV4455" s="104"/>
    </row>
    <row r="4456" spans="3:48" x14ac:dyDescent="0.35">
      <c r="C4456" s="176"/>
      <c r="D4456" s="176"/>
      <c r="E4456" s="176"/>
      <c r="F4456" s="176"/>
      <c r="G4456" s="175"/>
      <c r="H4456" s="175"/>
      <c r="I4456" s="175"/>
      <c r="J4456" s="175"/>
      <c r="L4456" s="175"/>
      <c r="T4456" s="176"/>
      <c r="U4456" s="176"/>
      <c r="V4456" s="176"/>
      <c r="W4456" s="176"/>
      <c r="X4456" s="175"/>
      <c r="Y4456" s="175"/>
      <c r="Z4456" s="175"/>
      <c r="AA4456" s="175"/>
      <c r="AC4456" s="175"/>
      <c r="AL4456" s="106"/>
      <c r="AM4456" s="104"/>
      <c r="AN4456" s="104"/>
      <c r="AO4456" s="104"/>
      <c r="AP4456" s="104"/>
      <c r="AQ4456" s="104"/>
      <c r="AR4456" s="104"/>
      <c r="AS4456" s="104"/>
      <c r="AT4456" s="104"/>
      <c r="AU4456" s="104"/>
      <c r="AV4456" s="104"/>
    </row>
    <row r="4457" spans="3:48" x14ac:dyDescent="0.35">
      <c r="C4457" s="176"/>
      <c r="D4457" s="176"/>
      <c r="E4457" s="176"/>
      <c r="F4457" s="176"/>
      <c r="G4457" s="175"/>
      <c r="H4457" s="175"/>
      <c r="I4457" s="175"/>
      <c r="J4457" s="175"/>
      <c r="L4457" s="175"/>
      <c r="T4457" s="176"/>
      <c r="U4457" s="176"/>
      <c r="V4457" s="176"/>
      <c r="W4457" s="176"/>
      <c r="X4457" s="175"/>
      <c r="Y4457" s="175"/>
      <c r="Z4457" s="175"/>
      <c r="AA4457" s="175"/>
      <c r="AC4457" s="175"/>
      <c r="AL4457" s="106"/>
      <c r="AM4457" s="104"/>
      <c r="AN4457" s="104"/>
      <c r="AO4457" s="104"/>
      <c r="AP4457" s="104"/>
      <c r="AQ4457" s="104"/>
      <c r="AR4457" s="104"/>
      <c r="AS4457" s="104"/>
      <c r="AT4457" s="104"/>
      <c r="AU4457" s="104"/>
      <c r="AV4457" s="104"/>
    </row>
    <row r="4458" spans="3:48" x14ac:dyDescent="0.35">
      <c r="C4458" s="176"/>
      <c r="D4458" s="176"/>
      <c r="E4458" s="176"/>
      <c r="F4458" s="176"/>
      <c r="G4458" s="175"/>
      <c r="H4458" s="175"/>
      <c r="I4458" s="175"/>
      <c r="J4458" s="175"/>
      <c r="L4458" s="175"/>
      <c r="T4458" s="176"/>
      <c r="U4458" s="176"/>
      <c r="V4458" s="176"/>
      <c r="W4458" s="176"/>
      <c r="X4458" s="175"/>
      <c r="Y4458" s="175"/>
      <c r="Z4458" s="175"/>
      <c r="AA4458" s="175"/>
      <c r="AC4458" s="175"/>
      <c r="AL4458" s="106"/>
      <c r="AM4458" s="104"/>
      <c r="AN4458" s="104"/>
      <c r="AO4458" s="104"/>
      <c r="AP4458" s="104"/>
      <c r="AQ4458" s="104"/>
      <c r="AR4458" s="104"/>
      <c r="AS4458" s="104"/>
      <c r="AT4458" s="104"/>
      <c r="AU4458" s="104"/>
      <c r="AV4458" s="104"/>
    </row>
    <row r="4459" spans="3:48" x14ac:dyDescent="0.35">
      <c r="C4459" s="176"/>
      <c r="D4459" s="176"/>
      <c r="E4459" s="176"/>
      <c r="F4459" s="176"/>
      <c r="G4459" s="175"/>
      <c r="H4459" s="175"/>
      <c r="I4459" s="175"/>
      <c r="J4459" s="175"/>
      <c r="L4459" s="175"/>
      <c r="T4459" s="176"/>
      <c r="U4459" s="176"/>
      <c r="V4459" s="176"/>
      <c r="W4459" s="176"/>
      <c r="X4459" s="175"/>
      <c r="Y4459" s="175"/>
      <c r="Z4459" s="175"/>
      <c r="AA4459" s="175"/>
      <c r="AC4459" s="175"/>
      <c r="AL4459" s="106"/>
      <c r="AM4459" s="104"/>
      <c r="AN4459" s="104"/>
      <c r="AO4459" s="104"/>
      <c r="AP4459" s="104"/>
      <c r="AQ4459" s="104"/>
      <c r="AR4459" s="104"/>
      <c r="AS4459" s="104"/>
      <c r="AT4459" s="104"/>
      <c r="AU4459" s="104"/>
      <c r="AV4459" s="104"/>
    </row>
    <row r="4460" spans="3:48" x14ac:dyDescent="0.35">
      <c r="C4460" s="176"/>
      <c r="D4460" s="176"/>
      <c r="E4460" s="176"/>
      <c r="F4460" s="176"/>
      <c r="G4460" s="175"/>
      <c r="H4460" s="175"/>
      <c r="I4460" s="175"/>
      <c r="J4460" s="175"/>
      <c r="L4460" s="175"/>
      <c r="T4460" s="176"/>
      <c r="U4460" s="176"/>
      <c r="V4460" s="176"/>
      <c r="W4460" s="176"/>
      <c r="X4460" s="175"/>
      <c r="Y4460" s="175"/>
      <c r="Z4460" s="175"/>
      <c r="AA4460" s="175"/>
      <c r="AC4460" s="175"/>
      <c r="AL4460" s="106"/>
      <c r="AM4460" s="104"/>
      <c r="AN4460" s="104"/>
      <c r="AO4460" s="104"/>
      <c r="AP4460" s="104"/>
      <c r="AQ4460" s="104"/>
      <c r="AR4460" s="104"/>
      <c r="AS4460" s="104"/>
      <c r="AT4460" s="104"/>
      <c r="AU4460" s="104"/>
      <c r="AV4460" s="104"/>
    </row>
    <row r="4461" spans="3:48" x14ac:dyDescent="0.35">
      <c r="C4461" s="176"/>
      <c r="D4461" s="176"/>
      <c r="E4461" s="176"/>
      <c r="F4461" s="176"/>
      <c r="G4461" s="175"/>
      <c r="H4461" s="175"/>
      <c r="I4461" s="175"/>
      <c r="J4461" s="175"/>
      <c r="L4461" s="175"/>
      <c r="T4461" s="176"/>
      <c r="U4461" s="176"/>
      <c r="V4461" s="176"/>
      <c r="W4461" s="176"/>
      <c r="X4461" s="175"/>
      <c r="Y4461" s="175"/>
      <c r="Z4461" s="175"/>
      <c r="AA4461" s="175"/>
      <c r="AC4461" s="175"/>
      <c r="AL4461" s="106"/>
      <c r="AM4461" s="104"/>
      <c r="AN4461" s="104"/>
      <c r="AO4461" s="104"/>
      <c r="AP4461" s="104"/>
      <c r="AQ4461" s="104"/>
      <c r="AR4461" s="104"/>
      <c r="AS4461" s="104"/>
      <c r="AT4461" s="104"/>
      <c r="AU4461" s="104"/>
      <c r="AV4461" s="104"/>
    </row>
    <row r="4462" spans="3:48" x14ac:dyDescent="0.35">
      <c r="C4462" s="176"/>
      <c r="D4462" s="176"/>
      <c r="E4462" s="176"/>
      <c r="F4462" s="176"/>
      <c r="G4462" s="175"/>
      <c r="H4462" s="175"/>
      <c r="I4462" s="175"/>
      <c r="J4462" s="175"/>
      <c r="L4462" s="175"/>
      <c r="T4462" s="176"/>
      <c r="U4462" s="176"/>
      <c r="V4462" s="176"/>
      <c r="W4462" s="176"/>
      <c r="X4462" s="175"/>
      <c r="Y4462" s="175"/>
      <c r="Z4462" s="175"/>
      <c r="AA4462" s="175"/>
      <c r="AC4462" s="175"/>
      <c r="AL4462" s="106"/>
      <c r="AM4462" s="104"/>
      <c r="AN4462" s="104"/>
      <c r="AO4462" s="104"/>
      <c r="AP4462" s="104"/>
      <c r="AQ4462" s="104"/>
      <c r="AR4462" s="104"/>
      <c r="AS4462" s="104"/>
      <c r="AT4462" s="104"/>
      <c r="AU4462" s="104"/>
      <c r="AV4462" s="104"/>
    </row>
    <row r="4463" spans="3:48" x14ac:dyDescent="0.35">
      <c r="C4463" s="176"/>
      <c r="D4463" s="176"/>
      <c r="E4463" s="176"/>
      <c r="F4463" s="176"/>
      <c r="G4463" s="175"/>
      <c r="H4463" s="175"/>
      <c r="I4463" s="175"/>
      <c r="J4463" s="175"/>
      <c r="L4463" s="175"/>
      <c r="T4463" s="176"/>
      <c r="U4463" s="176"/>
      <c r="V4463" s="176"/>
      <c r="W4463" s="176"/>
      <c r="X4463" s="175"/>
      <c r="Y4463" s="175"/>
      <c r="Z4463" s="175"/>
      <c r="AA4463" s="175"/>
      <c r="AC4463" s="175"/>
      <c r="AL4463" s="106"/>
      <c r="AM4463" s="104"/>
      <c r="AN4463" s="104"/>
      <c r="AO4463" s="104"/>
      <c r="AP4463" s="104"/>
      <c r="AQ4463" s="104"/>
      <c r="AR4463" s="104"/>
      <c r="AS4463" s="104"/>
      <c r="AT4463" s="104"/>
      <c r="AU4463" s="104"/>
      <c r="AV4463" s="104"/>
    </row>
    <row r="4464" spans="3:48" x14ac:dyDescent="0.35">
      <c r="C4464" s="176"/>
      <c r="D4464" s="176"/>
      <c r="E4464" s="176"/>
      <c r="F4464" s="176"/>
      <c r="G4464" s="175"/>
      <c r="H4464" s="175"/>
      <c r="I4464" s="175"/>
      <c r="J4464" s="175"/>
      <c r="L4464" s="175"/>
      <c r="T4464" s="176"/>
      <c r="U4464" s="176"/>
      <c r="V4464" s="176"/>
      <c r="W4464" s="176"/>
      <c r="X4464" s="175"/>
      <c r="Y4464" s="175"/>
      <c r="Z4464" s="175"/>
      <c r="AA4464" s="175"/>
      <c r="AC4464" s="175"/>
      <c r="AL4464" s="106"/>
      <c r="AM4464" s="104"/>
      <c r="AN4464" s="104"/>
      <c r="AO4464" s="104"/>
      <c r="AP4464" s="104"/>
      <c r="AQ4464" s="104"/>
      <c r="AR4464" s="104"/>
      <c r="AS4464" s="104"/>
      <c r="AT4464" s="104"/>
      <c r="AU4464" s="104"/>
      <c r="AV4464" s="104"/>
    </row>
    <row r="4465" spans="3:48" x14ac:dyDescent="0.35">
      <c r="C4465" s="176"/>
      <c r="D4465" s="176"/>
      <c r="E4465" s="176"/>
      <c r="F4465" s="176"/>
      <c r="G4465" s="175"/>
      <c r="H4465" s="175"/>
      <c r="I4465" s="175"/>
      <c r="J4465" s="175"/>
      <c r="L4465" s="175"/>
      <c r="T4465" s="176"/>
      <c r="U4465" s="176"/>
      <c r="V4465" s="176"/>
      <c r="W4465" s="176"/>
      <c r="X4465" s="175"/>
      <c r="Y4465" s="175"/>
      <c r="Z4465" s="175"/>
      <c r="AA4465" s="175"/>
      <c r="AC4465" s="175"/>
      <c r="AL4465" s="106"/>
      <c r="AM4465" s="104"/>
      <c r="AN4465" s="104"/>
      <c r="AO4465" s="104"/>
      <c r="AP4465" s="104"/>
      <c r="AQ4465" s="104"/>
      <c r="AR4465" s="104"/>
      <c r="AS4465" s="104"/>
      <c r="AT4465" s="104"/>
      <c r="AU4465" s="104"/>
      <c r="AV4465" s="104"/>
    </row>
    <row r="4466" spans="3:48" x14ac:dyDescent="0.35">
      <c r="C4466" s="176"/>
      <c r="D4466" s="176"/>
      <c r="E4466" s="176"/>
      <c r="F4466" s="176"/>
      <c r="G4466" s="175"/>
      <c r="H4466" s="175"/>
      <c r="I4466" s="175"/>
      <c r="J4466" s="175"/>
      <c r="L4466" s="175"/>
      <c r="T4466" s="176"/>
      <c r="U4466" s="176"/>
      <c r="V4466" s="176"/>
      <c r="W4466" s="176"/>
      <c r="X4466" s="175"/>
      <c r="Y4466" s="175"/>
      <c r="Z4466" s="175"/>
      <c r="AA4466" s="175"/>
      <c r="AC4466" s="175"/>
      <c r="AL4466" s="106"/>
      <c r="AM4466" s="104"/>
      <c r="AN4466" s="104"/>
      <c r="AO4466" s="104"/>
      <c r="AP4466" s="104"/>
      <c r="AQ4466" s="104"/>
      <c r="AR4466" s="104"/>
      <c r="AS4466" s="104"/>
      <c r="AT4466" s="104"/>
      <c r="AU4466" s="104"/>
      <c r="AV4466" s="104"/>
    </row>
    <row r="4467" spans="3:48" x14ac:dyDescent="0.35">
      <c r="C4467" s="176"/>
      <c r="D4467" s="176"/>
      <c r="E4467" s="176"/>
      <c r="F4467" s="176"/>
      <c r="G4467" s="175"/>
      <c r="H4467" s="175"/>
      <c r="I4467" s="175"/>
      <c r="J4467" s="175"/>
      <c r="L4467" s="175"/>
      <c r="T4467" s="176"/>
      <c r="U4467" s="176"/>
      <c r="V4467" s="176"/>
      <c r="W4467" s="176"/>
      <c r="X4467" s="175"/>
      <c r="Y4467" s="175"/>
      <c r="Z4467" s="175"/>
      <c r="AA4467" s="175"/>
      <c r="AC4467" s="175"/>
      <c r="AL4467" s="106"/>
      <c r="AM4467" s="104"/>
      <c r="AN4467" s="104"/>
      <c r="AO4467" s="104"/>
      <c r="AP4467" s="104"/>
      <c r="AQ4467" s="104"/>
      <c r="AR4467" s="104"/>
      <c r="AS4467" s="104"/>
      <c r="AT4467" s="104"/>
      <c r="AU4467" s="104"/>
      <c r="AV4467" s="104"/>
    </row>
    <row r="4468" spans="3:48" x14ac:dyDescent="0.35">
      <c r="C4468" s="176"/>
      <c r="D4468" s="176"/>
      <c r="E4468" s="176"/>
      <c r="F4468" s="176"/>
      <c r="G4468" s="175"/>
      <c r="H4468" s="175"/>
      <c r="I4468" s="175"/>
      <c r="J4468" s="175"/>
      <c r="L4468" s="175"/>
      <c r="T4468" s="176"/>
      <c r="U4468" s="176"/>
      <c r="V4468" s="176"/>
      <c r="W4468" s="176"/>
      <c r="X4468" s="175"/>
      <c r="Y4468" s="175"/>
      <c r="Z4468" s="175"/>
      <c r="AA4468" s="175"/>
      <c r="AC4468" s="175"/>
      <c r="AL4468" s="106"/>
      <c r="AM4468" s="104"/>
      <c r="AN4468" s="104"/>
      <c r="AO4468" s="104"/>
      <c r="AP4468" s="104"/>
      <c r="AQ4468" s="104"/>
      <c r="AR4468" s="104"/>
      <c r="AS4468" s="104"/>
      <c r="AT4468" s="104"/>
      <c r="AU4468" s="104"/>
      <c r="AV4468" s="104"/>
    </row>
    <row r="4469" spans="3:48" x14ac:dyDescent="0.35">
      <c r="C4469" s="176"/>
      <c r="D4469" s="176"/>
      <c r="E4469" s="176"/>
      <c r="F4469" s="176"/>
      <c r="G4469" s="175"/>
      <c r="H4469" s="175"/>
      <c r="I4469" s="175"/>
      <c r="J4469" s="175"/>
      <c r="L4469" s="175"/>
      <c r="T4469" s="176"/>
      <c r="U4469" s="176"/>
      <c r="V4469" s="176"/>
      <c r="W4469" s="176"/>
      <c r="X4469" s="175"/>
      <c r="Y4469" s="175"/>
      <c r="Z4469" s="175"/>
      <c r="AA4469" s="175"/>
      <c r="AC4469" s="175"/>
      <c r="AL4469" s="106"/>
      <c r="AM4469" s="104"/>
      <c r="AN4469" s="104"/>
      <c r="AO4469" s="104"/>
      <c r="AP4469" s="104"/>
      <c r="AQ4469" s="104"/>
      <c r="AR4469" s="104"/>
      <c r="AS4469" s="104"/>
      <c r="AT4469" s="104"/>
      <c r="AU4469" s="104"/>
      <c r="AV4469" s="104"/>
    </row>
    <row r="4470" spans="3:48" x14ac:dyDescent="0.35">
      <c r="C4470" s="176"/>
      <c r="D4470" s="176"/>
      <c r="E4470" s="176"/>
      <c r="F4470" s="176"/>
      <c r="G4470" s="175"/>
      <c r="H4470" s="175"/>
      <c r="I4470" s="175"/>
      <c r="J4470" s="175"/>
      <c r="L4470" s="175"/>
      <c r="T4470" s="176"/>
      <c r="U4470" s="176"/>
      <c r="V4470" s="176"/>
      <c r="W4470" s="176"/>
      <c r="X4470" s="175"/>
      <c r="Y4470" s="175"/>
      <c r="Z4470" s="175"/>
      <c r="AA4470" s="175"/>
      <c r="AC4470" s="175"/>
      <c r="AL4470" s="106"/>
      <c r="AM4470" s="104"/>
      <c r="AN4470" s="104"/>
      <c r="AO4470" s="104"/>
      <c r="AP4470" s="104"/>
      <c r="AQ4470" s="104"/>
      <c r="AR4470" s="104"/>
      <c r="AS4470" s="104"/>
      <c r="AT4470" s="104"/>
      <c r="AU4470" s="104"/>
      <c r="AV4470" s="104"/>
    </row>
    <row r="4471" spans="3:48" x14ac:dyDescent="0.35">
      <c r="C4471" s="176"/>
      <c r="D4471" s="176"/>
      <c r="E4471" s="176"/>
      <c r="F4471" s="176"/>
      <c r="G4471" s="175"/>
      <c r="H4471" s="175"/>
      <c r="I4471" s="175"/>
      <c r="J4471" s="175"/>
      <c r="L4471" s="175"/>
      <c r="T4471" s="176"/>
      <c r="U4471" s="176"/>
      <c r="V4471" s="176"/>
      <c r="W4471" s="176"/>
      <c r="X4471" s="175"/>
      <c r="Y4471" s="175"/>
      <c r="Z4471" s="175"/>
      <c r="AA4471" s="175"/>
      <c r="AC4471" s="175"/>
      <c r="AL4471" s="106"/>
      <c r="AM4471" s="104"/>
      <c r="AN4471" s="104"/>
      <c r="AO4471" s="104"/>
      <c r="AP4471" s="104"/>
      <c r="AQ4471" s="104"/>
      <c r="AR4471" s="104"/>
      <c r="AS4471" s="104"/>
      <c r="AT4471" s="104"/>
      <c r="AU4471" s="104"/>
      <c r="AV4471" s="104"/>
    </row>
    <row r="4472" spans="3:48" x14ac:dyDescent="0.35">
      <c r="C4472" s="176"/>
      <c r="D4472" s="176"/>
      <c r="E4472" s="176"/>
      <c r="F4472" s="176"/>
      <c r="G4472" s="175"/>
      <c r="H4472" s="175"/>
      <c r="I4472" s="175"/>
      <c r="J4472" s="175"/>
      <c r="L4472" s="175"/>
      <c r="T4472" s="176"/>
      <c r="U4472" s="176"/>
      <c r="V4472" s="176"/>
      <c r="W4472" s="176"/>
      <c r="X4472" s="175"/>
      <c r="Y4472" s="175"/>
      <c r="Z4472" s="175"/>
      <c r="AA4472" s="175"/>
      <c r="AC4472" s="175"/>
      <c r="AL4472" s="106"/>
      <c r="AM4472" s="104"/>
      <c r="AN4472" s="104"/>
      <c r="AO4472" s="104"/>
      <c r="AP4472" s="104"/>
      <c r="AQ4472" s="104"/>
      <c r="AR4472" s="104"/>
      <c r="AS4472" s="104"/>
      <c r="AT4472" s="104"/>
      <c r="AU4472" s="104"/>
      <c r="AV4472" s="104"/>
    </row>
    <row r="4473" spans="3:48" x14ac:dyDescent="0.35">
      <c r="C4473" s="176"/>
      <c r="D4473" s="176"/>
      <c r="E4473" s="176"/>
      <c r="F4473" s="176"/>
      <c r="G4473" s="175"/>
      <c r="H4473" s="175"/>
      <c r="I4473" s="175"/>
      <c r="J4473" s="175"/>
      <c r="L4473" s="175"/>
      <c r="T4473" s="176"/>
      <c r="U4473" s="176"/>
      <c r="V4473" s="176"/>
      <c r="W4473" s="176"/>
      <c r="X4473" s="175"/>
      <c r="Y4473" s="175"/>
      <c r="Z4473" s="175"/>
      <c r="AA4473" s="175"/>
      <c r="AC4473" s="175"/>
      <c r="AL4473" s="106"/>
      <c r="AM4473" s="104"/>
      <c r="AN4473" s="104"/>
      <c r="AO4473" s="104"/>
      <c r="AP4473" s="104"/>
      <c r="AQ4473" s="104"/>
      <c r="AR4473" s="104"/>
      <c r="AS4473" s="104"/>
      <c r="AT4473" s="104"/>
      <c r="AU4473" s="104"/>
      <c r="AV4473" s="104"/>
    </row>
    <row r="4474" spans="3:48" x14ac:dyDescent="0.35">
      <c r="C4474" s="176"/>
      <c r="D4474" s="176"/>
      <c r="E4474" s="176"/>
      <c r="F4474" s="176"/>
      <c r="G4474" s="175"/>
      <c r="H4474" s="175"/>
      <c r="I4474" s="175"/>
      <c r="J4474" s="175"/>
      <c r="L4474" s="175"/>
      <c r="T4474" s="176"/>
      <c r="U4474" s="176"/>
      <c r="V4474" s="176"/>
      <c r="W4474" s="176"/>
      <c r="X4474" s="175"/>
      <c r="Y4474" s="175"/>
      <c r="Z4474" s="175"/>
      <c r="AA4474" s="175"/>
      <c r="AC4474" s="175"/>
      <c r="AL4474" s="106"/>
      <c r="AM4474" s="104"/>
      <c r="AN4474" s="104"/>
      <c r="AO4474" s="104"/>
      <c r="AP4474" s="104"/>
      <c r="AQ4474" s="104"/>
      <c r="AR4474" s="104"/>
      <c r="AS4474" s="104"/>
      <c r="AT4474" s="104"/>
      <c r="AU4474" s="104"/>
      <c r="AV4474" s="104"/>
    </row>
    <row r="4475" spans="3:48" x14ac:dyDescent="0.35">
      <c r="C4475" s="176"/>
      <c r="D4475" s="176"/>
      <c r="E4475" s="176"/>
      <c r="F4475" s="176"/>
      <c r="G4475" s="175"/>
      <c r="H4475" s="175"/>
      <c r="I4475" s="175"/>
      <c r="J4475" s="175"/>
      <c r="L4475" s="175"/>
      <c r="T4475" s="176"/>
      <c r="U4475" s="176"/>
      <c r="V4475" s="176"/>
      <c r="W4475" s="176"/>
      <c r="X4475" s="175"/>
      <c r="Y4475" s="175"/>
      <c r="Z4475" s="175"/>
      <c r="AA4475" s="175"/>
      <c r="AC4475" s="175"/>
      <c r="AL4475" s="106"/>
      <c r="AM4475" s="104"/>
      <c r="AN4475" s="104"/>
      <c r="AO4475" s="104"/>
      <c r="AP4475" s="104"/>
      <c r="AQ4475" s="104"/>
      <c r="AR4475" s="104"/>
      <c r="AS4475" s="104"/>
      <c r="AT4475" s="104"/>
      <c r="AU4475" s="104"/>
      <c r="AV4475" s="104"/>
    </row>
    <row r="4476" spans="3:48" x14ac:dyDescent="0.35">
      <c r="C4476" s="176"/>
      <c r="D4476" s="176"/>
      <c r="E4476" s="176"/>
      <c r="F4476" s="176"/>
      <c r="G4476" s="175"/>
      <c r="H4476" s="175"/>
      <c r="I4476" s="175"/>
      <c r="J4476" s="175"/>
      <c r="L4476" s="175"/>
      <c r="T4476" s="176"/>
      <c r="U4476" s="176"/>
      <c r="V4476" s="176"/>
      <c r="W4476" s="176"/>
      <c r="X4476" s="175"/>
      <c r="Y4476" s="175"/>
      <c r="Z4476" s="175"/>
      <c r="AA4476" s="175"/>
      <c r="AC4476" s="175"/>
      <c r="AL4476" s="106"/>
      <c r="AM4476" s="104"/>
      <c r="AN4476" s="104"/>
      <c r="AO4476" s="104"/>
      <c r="AP4476" s="104"/>
      <c r="AQ4476" s="104"/>
      <c r="AR4476" s="104"/>
      <c r="AS4476" s="104"/>
      <c r="AT4476" s="104"/>
      <c r="AU4476" s="104"/>
      <c r="AV4476" s="104"/>
    </row>
    <row r="4477" spans="3:48" x14ac:dyDescent="0.35">
      <c r="C4477" s="176"/>
      <c r="D4477" s="176"/>
      <c r="E4477" s="176"/>
      <c r="F4477" s="176"/>
      <c r="G4477" s="175"/>
      <c r="H4477" s="175"/>
      <c r="I4477" s="175"/>
      <c r="J4477" s="175"/>
      <c r="L4477" s="175"/>
      <c r="T4477" s="176"/>
      <c r="U4477" s="176"/>
      <c r="V4477" s="176"/>
      <c r="W4477" s="176"/>
      <c r="X4477" s="175"/>
      <c r="Y4477" s="175"/>
      <c r="Z4477" s="175"/>
      <c r="AA4477" s="175"/>
      <c r="AC4477" s="175"/>
      <c r="AL4477" s="106"/>
      <c r="AM4477" s="104"/>
      <c r="AN4477" s="104"/>
      <c r="AO4477" s="104"/>
      <c r="AP4477" s="104"/>
      <c r="AQ4477" s="104"/>
      <c r="AR4477" s="104"/>
      <c r="AS4477" s="104"/>
      <c r="AT4477" s="104"/>
      <c r="AU4477" s="104"/>
      <c r="AV4477" s="104"/>
    </row>
    <row r="4478" spans="3:48" x14ac:dyDescent="0.35">
      <c r="C4478" s="176"/>
      <c r="D4478" s="176"/>
      <c r="E4478" s="176"/>
      <c r="F4478" s="176"/>
      <c r="G4478" s="175"/>
      <c r="H4478" s="175"/>
      <c r="I4478" s="175"/>
      <c r="J4478" s="175"/>
      <c r="L4478" s="175"/>
      <c r="T4478" s="176"/>
      <c r="U4478" s="176"/>
      <c r="V4478" s="176"/>
      <c r="W4478" s="176"/>
      <c r="X4478" s="175"/>
      <c r="Y4478" s="175"/>
      <c r="Z4478" s="175"/>
      <c r="AA4478" s="175"/>
      <c r="AC4478" s="175"/>
      <c r="AL4478" s="106"/>
      <c r="AM4478" s="104"/>
      <c r="AN4478" s="104"/>
      <c r="AO4478" s="104"/>
      <c r="AP4478" s="104"/>
      <c r="AQ4478" s="104"/>
      <c r="AR4478" s="104"/>
      <c r="AS4478" s="104"/>
      <c r="AT4478" s="104"/>
      <c r="AU4478" s="104"/>
      <c r="AV4478" s="104"/>
    </row>
    <row r="4479" spans="3:48" x14ac:dyDescent="0.35">
      <c r="C4479" s="176"/>
      <c r="D4479" s="176"/>
      <c r="E4479" s="176"/>
      <c r="F4479" s="176"/>
      <c r="G4479" s="175"/>
      <c r="H4479" s="175"/>
      <c r="I4479" s="175"/>
      <c r="J4479" s="175"/>
      <c r="L4479" s="175"/>
      <c r="T4479" s="176"/>
      <c r="U4479" s="176"/>
      <c r="V4479" s="176"/>
      <c r="W4479" s="176"/>
      <c r="X4479" s="175"/>
      <c r="Y4479" s="175"/>
      <c r="Z4479" s="175"/>
      <c r="AA4479" s="175"/>
      <c r="AC4479" s="175"/>
      <c r="AL4479" s="106"/>
      <c r="AM4479" s="104"/>
      <c r="AN4479" s="104"/>
      <c r="AO4479" s="104"/>
      <c r="AP4479" s="104"/>
      <c r="AQ4479" s="104"/>
      <c r="AR4479" s="104"/>
      <c r="AS4479" s="104"/>
      <c r="AT4479" s="104"/>
      <c r="AU4479" s="104"/>
      <c r="AV4479" s="104"/>
    </row>
    <row r="4480" spans="3:48" x14ac:dyDescent="0.35">
      <c r="C4480" s="176"/>
      <c r="D4480" s="176"/>
      <c r="E4480" s="176"/>
      <c r="F4480" s="176"/>
      <c r="G4480" s="175"/>
      <c r="H4480" s="175"/>
      <c r="I4480" s="175"/>
      <c r="J4480" s="175"/>
      <c r="L4480" s="175"/>
      <c r="T4480" s="176"/>
      <c r="U4480" s="176"/>
      <c r="V4480" s="176"/>
      <c r="W4480" s="176"/>
      <c r="X4480" s="175"/>
      <c r="Y4480" s="175"/>
      <c r="Z4480" s="175"/>
      <c r="AA4480" s="175"/>
      <c r="AC4480" s="175"/>
      <c r="AL4480" s="106"/>
      <c r="AM4480" s="104"/>
      <c r="AN4480" s="104"/>
      <c r="AO4480" s="104"/>
      <c r="AP4480" s="104"/>
      <c r="AQ4480" s="104"/>
      <c r="AR4480" s="104"/>
      <c r="AS4480" s="104"/>
      <c r="AT4480" s="104"/>
      <c r="AU4480" s="104"/>
      <c r="AV4480" s="104"/>
    </row>
    <row r="4481" spans="3:48" x14ac:dyDescent="0.35">
      <c r="C4481" s="176"/>
      <c r="D4481" s="176"/>
      <c r="E4481" s="176"/>
      <c r="F4481" s="176"/>
      <c r="G4481" s="175"/>
      <c r="H4481" s="175"/>
      <c r="I4481" s="175"/>
      <c r="J4481" s="175"/>
      <c r="L4481" s="175"/>
      <c r="T4481" s="176"/>
      <c r="U4481" s="176"/>
      <c r="V4481" s="176"/>
      <c r="W4481" s="176"/>
      <c r="X4481" s="175"/>
      <c r="Y4481" s="175"/>
      <c r="Z4481" s="175"/>
      <c r="AA4481" s="175"/>
      <c r="AC4481" s="175"/>
      <c r="AL4481" s="106"/>
      <c r="AM4481" s="104"/>
      <c r="AN4481" s="104"/>
      <c r="AO4481" s="104"/>
      <c r="AP4481" s="104"/>
      <c r="AQ4481" s="104"/>
      <c r="AR4481" s="104"/>
      <c r="AS4481" s="104"/>
      <c r="AT4481" s="104"/>
      <c r="AU4481" s="104"/>
      <c r="AV4481" s="104"/>
    </row>
    <row r="4482" spans="3:48" x14ac:dyDescent="0.35">
      <c r="C4482" s="176"/>
      <c r="D4482" s="176"/>
      <c r="E4482" s="176"/>
      <c r="F4482" s="176"/>
      <c r="G4482" s="175"/>
      <c r="H4482" s="175"/>
      <c r="I4482" s="175"/>
      <c r="J4482" s="175"/>
      <c r="L4482" s="175"/>
      <c r="T4482" s="176"/>
      <c r="U4482" s="176"/>
      <c r="V4482" s="176"/>
      <c r="W4482" s="176"/>
      <c r="X4482" s="175"/>
      <c r="Y4482" s="175"/>
      <c r="Z4482" s="175"/>
      <c r="AA4482" s="175"/>
      <c r="AC4482" s="175"/>
      <c r="AL4482" s="106"/>
      <c r="AM4482" s="104"/>
      <c r="AN4482" s="104"/>
      <c r="AO4482" s="104"/>
      <c r="AP4482" s="104"/>
      <c r="AQ4482" s="104"/>
      <c r="AR4482" s="104"/>
      <c r="AS4482" s="104"/>
      <c r="AT4482" s="104"/>
      <c r="AU4482" s="104"/>
      <c r="AV4482" s="104"/>
    </row>
    <row r="4483" spans="3:48" x14ac:dyDescent="0.35">
      <c r="C4483" s="176"/>
      <c r="D4483" s="176"/>
      <c r="E4483" s="176"/>
      <c r="F4483" s="176"/>
      <c r="G4483" s="175"/>
      <c r="H4483" s="175"/>
      <c r="I4483" s="175"/>
      <c r="J4483" s="175"/>
      <c r="L4483" s="175"/>
      <c r="T4483" s="176"/>
      <c r="U4483" s="176"/>
      <c r="V4483" s="176"/>
      <c r="W4483" s="176"/>
      <c r="X4483" s="175"/>
      <c r="Y4483" s="175"/>
      <c r="Z4483" s="175"/>
      <c r="AA4483" s="175"/>
      <c r="AC4483" s="175"/>
      <c r="AL4483" s="106"/>
      <c r="AM4483" s="104"/>
      <c r="AN4483" s="104"/>
      <c r="AO4483" s="104"/>
      <c r="AP4483" s="104"/>
      <c r="AQ4483" s="104"/>
      <c r="AR4483" s="104"/>
      <c r="AS4483" s="104"/>
      <c r="AT4483" s="104"/>
      <c r="AU4483" s="104"/>
      <c r="AV4483" s="104"/>
    </row>
    <row r="4484" spans="3:48" x14ac:dyDescent="0.35">
      <c r="C4484" s="176"/>
      <c r="D4484" s="176"/>
      <c r="E4484" s="176"/>
      <c r="F4484" s="176"/>
      <c r="G4484" s="175"/>
      <c r="H4484" s="175"/>
      <c r="I4484" s="175"/>
      <c r="J4484" s="175"/>
      <c r="L4484" s="175"/>
      <c r="T4484" s="176"/>
      <c r="U4484" s="176"/>
      <c r="V4484" s="176"/>
      <c r="W4484" s="176"/>
      <c r="X4484" s="175"/>
      <c r="Y4484" s="175"/>
      <c r="Z4484" s="175"/>
      <c r="AA4484" s="175"/>
      <c r="AC4484" s="175"/>
      <c r="AL4484" s="106"/>
      <c r="AM4484" s="104"/>
      <c r="AN4484" s="104"/>
      <c r="AO4484" s="104"/>
      <c r="AP4484" s="104"/>
      <c r="AQ4484" s="104"/>
      <c r="AR4484" s="104"/>
      <c r="AS4484" s="104"/>
      <c r="AT4484" s="104"/>
      <c r="AU4484" s="104"/>
      <c r="AV4484" s="104"/>
    </row>
    <row r="4485" spans="3:48" x14ac:dyDescent="0.35">
      <c r="C4485" s="176"/>
      <c r="D4485" s="176"/>
      <c r="E4485" s="176"/>
      <c r="F4485" s="176"/>
      <c r="G4485" s="175"/>
      <c r="H4485" s="175"/>
      <c r="I4485" s="175"/>
      <c r="J4485" s="175"/>
      <c r="L4485" s="175"/>
      <c r="T4485" s="176"/>
      <c r="U4485" s="176"/>
      <c r="V4485" s="176"/>
      <c r="W4485" s="176"/>
      <c r="X4485" s="175"/>
      <c r="Y4485" s="175"/>
      <c r="Z4485" s="175"/>
      <c r="AA4485" s="175"/>
      <c r="AC4485" s="175"/>
      <c r="AL4485" s="106"/>
      <c r="AM4485" s="104"/>
      <c r="AN4485" s="104"/>
      <c r="AO4485" s="104"/>
      <c r="AP4485" s="104"/>
      <c r="AQ4485" s="104"/>
      <c r="AR4485" s="104"/>
      <c r="AS4485" s="104"/>
      <c r="AT4485" s="104"/>
      <c r="AU4485" s="104"/>
      <c r="AV4485" s="104"/>
    </row>
    <row r="4486" spans="3:48" x14ac:dyDescent="0.35">
      <c r="C4486" s="176"/>
      <c r="D4486" s="176"/>
      <c r="E4486" s="176"/>
      <c r="F4486" s="176"/>
      <c r="G4486" s="175"/>
      <c r="H4486" s="175"/>
      <c r="I4486" s="175"/>
      <c r="J4486" s="175"/>
      <c r="L4486" s="175"/>
      <c r="T4486" s="176"/>
      <c r="U4486" s="176"/>
      <c r="V4486" s="176"/>
      <c r="W4486" s="176"/>
      <c r="X4486" s="175"/>
      <c r="Y4486" s="175"/>
      <c r="Z4486" s="175"/>
      <c r="AA4486" s="175"/>
      <c r="AC4486" s="175"/>
      <c r="AL4486" s="106"/>
      <c r="AM4486" s="104"/>
      <c r="AN4486" s="104"/>
      <c r="AO4486" s="104"/>
      <c r="AP4486" s="104"/>
      <c r="AQ4486" s="104"/>
      <c r="AR4486" s="104"/>
      <c r="AS4486" s="104"/>
      <c r="AT4486" s="104"/>
      <c r="AU4486" s="104"/>
      <c r="AV4486" s="104"/>
    </row>
    <row r="4487" spans="3:48" x14ac:dyDescent="0.35">
      <c r="C4487" s="176"/>
      <c r="D4487" s="176"/>
      <c r="E4487" s="176"/>
      <c r="F4487" s="176"/>
      <c r="G4487" s="175"/>
      <c r="H4487" s="175"/>
      <c r="I4487" s="175"/>
      <c r="J4487" s="175"/>
      <c r="L4487" s="175"/>
      <c r="T4487" s="176"/>
      <c r="U4487" s="176"/>
      <c r="V4487" s="176"/>
      <c r="W4487" s="176"/>
      <c r="X4487" s="175"/>
      <c r="Y4487" s="175"/>
      <c r="Z4487" s="175"/>
      <c r="AA4487" s="175"/>
      <c r="AC4487" s="175"/>
      <c r="AL4487" s="106"/>
      <c r="AM4487" s="104"/>
      <c r="AN4487" s="104"/>
      <c r="AO4487" s="104"/>
      <c r="AP4487" s="104"/>
      <c r="AQ4487" s="104"/>
      <c r="AR4487" s="104"/>
      <c r="AS4487" s="104"/>
      <c r="AT4487" s="104"/>
      <c r="AU4487" s="104"/>
      <c r="AV4487" s="104"/>
    </row>
    <row r="4488" spans="3:48" x14ac:dyDescent="0.35">
      <c r="C4488" s="176"/>
      <c r="D4488" s="176"/>
      <c r="E4488" s="176"/>
      <c r="F4488" s="176"/>
      <c r="G4488" s="175"/>
      <c r="H4488" s="175"/>
      <c r="I4488" s="175"/>
      <c r="J4488" s="175"/>
      <c r="L4488" s="175"/>
      <c r="T4488" s="176"/>
      <c r="U4488" s="176"/>
      <c r="V4488" s="176"/>
      <c r="W4488" s="176"/>
      <c r="X4488" s="175"/>
      <c r="Y4488" s="175"/>
      <c r="Z4488" s="175"/>
      <c r="AA4488" s="175"/>
      <c r="AC4488" s="175"/>
      <c r="AL4488" s="106"/>
      <c r="AM4488" s="104"/>
      <c r="AN4488" s="104"/>
      <c r="AO4488" s="104"/>
      <c r="AP4488" s="104"/>
      <c r="AQ4488" s="104"/>
      <c r="AR4488" s="104"/>
      <c r="AS4488" s="104"/>
      <c r="AT4488" s="104"/>
      <c r="AU4488" s="104"/>
      <c r="AV4488" s="104"/>
    </row>
    <row r="4489" spans="3:48" x14ac:dyDescent="0.35">
      <c r="C4489" s="176"/>
      <c r="D4489" s="176"/>
      <c r="E4489" s="176"/>
      <c r="F4489" s="176"/>
      <c r="G4489" s="175"/>
      <c r="H4489" s="175"/>
      <c r="I4489" s="175"/>
      <c r="J4489" s="175"/>
      <c r="L4489" s="175"/>
      <c r="T4489" s="176"/>
      <c r="U4489" s="176"/>
      <c r="V4489" s="176"/>
      <c r="W4489" s="176"/>
      <c r="X4489" s="175"/>
      <c r="Y4489" s="175"/>
      <c r="Z4489" s="175"/>
      <c r="AA4489" s="175"/>
      <c r="AC4489" s="175"/>
      <c r="AL4489" s="106"/>
      <c r="AM4489" s="104"/>
      <c r="AN4489" s="104"/>
      <c r="AO4489" s="104"/>
      <c r="AP4489" s="104"/>
      <c r="AQ4489" s="104"/>
      <c r="AR4489" s="104"/>
      <c r="AS4489" s="104"/>
      <c r="AT4489" s="104"/>
      <c r="AU4489" s="104"/>
      <c r="AV4489" s="104"/>
    </row>
    <row r="4490" spans="3:48" x14ac:dyDescent="0.35">
      <c r="C4490" s="176"/>
      <c r="D4490" s="176"/>
      <c r="E4490" s="176"/>
      <c r="F4490" s="176"/>
      <c r="G4490" s="175"/>
      <c r="H4490" s="175"/>
      <c r="I4490" s="175"/>
      <c r="J4490" s="175"/>
      <c r="L4490" s="175"/>
      <c r="T4490" s="176"/>
      <c r="U4490" s="176"/>
      <c r="V4490" s="176"/>
      <c r="W4490" s="176"/>
      <c r="X4490" s="175"/>
      <c r="Y4490" s="175"/>
      <c r="Z4490" s="175"/>
      <c r="AA4490" s="175"/>
      <c r="AC4490" s="175"/>
      <c r="AL4490" s="106"/>
      <c r="AM4490" s="104"/>
      <c r="AN4490" s="104"/>
      <c r="AO4490" s="104"/>
      <c r="AP4490" s="104"/>
      <c r="AQ4490" s="104"/>
      <c r="AR4490" s="104"/>
      <c r="AS4490" s="104"/>
      <c r="AT4490" s="104"/>
      <c r="AU4490" s="104"/>
      <c r="AV4490" s="104"/>
    </row>
    <row r="4491" spans="3:48" x14ac:dyDescent="0.35">
      <c r="C4491" s="176"/>
      <c r="D4491" s="176"/>
      <c r="E4491" s="176"/>
      <c r="F4491" s="176"/>
      <c r="G4491" s="175"/>
      <c r="H4491" s="175"/>
      <c r="I4491" s="175"/>
      <c r="J4491" s="175"/>
      <c r="L4491" s="175"/>
      <c r="T4491" s="176"/>
      <c r="U4491" s="176"/>
      <c r="V4491" s="176"/>
      <c r="W4491" s="176"/>
      <c r="X4491" s="175"/>
      <c r="Y4491" s="175"/>
      <c r="Z4491" s="175"/>
      <c r="AA4491" s="175"/>
      <c r="AC4491" s="175"/>
      <c r="AL4491" s="106"/>
      <c r="AM4491" s="104"/>
      <c r="AN4491" s="104"/>
      <c r="AO4491" s="104"/>
      <c r="AP4491" s="104"/>
      <c r="AQ4491" s="104"/>
      <c r="AR4491" s="104"/>
      <c r="AS4491" s="104"/>
      <c r="AT4491" s="104"/>
      <c r="AU4491" s="104"/>
      <c r="AV4491" s="104"/>
    </row>
    <row r="4492" spans="3:48" x14ac:dyDescent="0.35">
      <c r="C4492" s="176"/>
      <c r="D4492" s="176"/>
      <c r="E4492" s="176"/>
      <c r="F4492" s="176"/>
      <c r="G4492" s="175"/>
      <c r="H4492" s="175"/>
      <c r="I4492" s="175"/>
      <c r="J4492" s="175"/>
      <c r="L4492" s="175"/>
      <c r="T4492" s="176"/>
      <c r="U4492" s="176"/>
      <c r="V4492" s="176"/>
      <c r="W4492" s="176"/>
      <c r="X4492" s="175"/>
      <c r="Y4492" s="175"/>
      <c r="Z4492" s="175"/>
      <c r="AA4492" s="175"/>
      <c r="AC4492" s="175"/>
      <c r="AL4492" s="106"/>
      <c r="AM4492" s="104"/>
      <c r="AN4492" s="104"/>
      <c r="AO4492" s="104"/>
      <c r="AP4492" s="104"/>
      <c r="AQ4492" s="104"/>
      <c r="AR4492" s="104"/>
      <c r="AS4492" s="104"/>
      <c r="AT4492" s="104"/>
      <c r="AU4492" s="104"/>
      <c r="AV4492" s="104"/>
    </row>
    <row r="4493" spans="3:48" x14ac:dyDescent="0.35">
      <c r="C4493" s="176"/>
      <c r="D4493" s="176"/>
      <c r="E4493" s="176"/>
      <c r="F4493" s="176"/>
      <c r="G4493" s="175"/>
      <c r="H4493" s="175"/>
      <c r="I4493" s="175"/>
      <c r="J4493" s="175"/>
      <c r="L4493" s="175"/>
      <c r="T4493" s="176"/>
      <c r="U4493" s="176"/>
      <c r="V4493" s="176"/>
      <c r="W4493" s="176"/>
      <c r="X4493" s="175"/>
      <c r="Y4493" s="175"/>
      <c r="Z4493" s="175"/>
      <c r="AA4493" s="175"/>
      <c r="AC4493" s="175"/>
      <c r="AL4493" s="106"/>
      <c r="AM4493" s="104"/>
      <c r="AN4493" s="104"/>
      <c r="AO4493" s="104"/>
      <c r="AP4493" s="104"/>
      <c r="AQ4493" s="104"/>
      <c r="AR4493" s="104"/>
      <c r="AS4493" s="104"/>
      <c r="AT4493" s="104"/>
      <c r="AU4493" s="104"/>
      <c r="AV4493" s="104"/>
    </row>
    <row r="4494" spans="3:48" x14ac:dyDescent="0.35">
      <c r="C4494" s="176"/>
      <c r="D4494" s="176"/>
      <c r="E4494" s="176"/>
      <c r="F4494" s="176"/>
      <c r="G4494" s="175"/>
      <c r="H4494" s="175"/>
      <c r="I4494" s="175"/>
      <c r="J4494" s="175"/>
      <c r="L4494" s="175"/>
      <c r="T4494" s="176"/>
      <c r="U4494" s="176"/>
      <c r="V4494" s="176"/>
      <c r="W4494" s="176"/>
      <c r="X4494" s="175"/>
      <c r="Y4494" s="175"/>
      <c r="Z4494" s="175"/>
      <c r="AA4494" s="175"/>
      <c r="AC4494" s="175"/>
      <c r="AL4494" s="106"/>
      <c r="AM4494" s="104"/>
      <c r="AN4494" s="104"/>
      <c r="AO4494" s="104"/>
      <c r="AP4494" s="104"/>
      <c r="AQ4494" s="104"/>
      <c r="AR4494" s="104"/>
      <c r="AS4494" s="104"/>
      <c r="AT4494" s="104"/>
      <c r="AU4494" s="104"/>
      <c r="AV4494" s="104"/>
    </row>
    <row r="4495" spans="3:48" x14ac:dyDescent="0.35">
      <c r="C4495" s="176"/>
      <c r="D4495" s="176"/>
      <c r="E4495" s="176"/>
      <c r="F4495" s="176"/>
      <c r="G4495" s="175"/>
      <c r="H4495" s="175"/>
      <c r="I4495" s="175"/>
      <c r="J4495" s="175"/>
      <c r="L4495" s="175"/>
      <c r="T4495" s="176"/>
      <c r="U4495" s="176"/>
      <c r="V4495" s="176"/>
      <c r="W4495" s="176"/>
      <c r="X4495" s="175"/>
      <c r="Y4495" s="175"/>
      <c r="Z4495" s="175"/>
      <c r="AA4495" s="175"/>
      <c r="AC4495" s="175"/>
      <c r="AL4495" s="106"/>
      <c r="AM4495" s="104"/>
      <c r="AN4495" s="104"/>
      <c r="AO4495" s="104"/>
      <c r="AP4495" s="104"/>
      <c r="AQ4495" s="104"/>
      <c r="AR4495" s="104"/>
      <c r="AS4495" s="104"/>
      <c r="AT4495" s="104"/>
      <c r="AU4495" s="104"/>
      <c r="AV4495" s="104"/>
    </row>
    <row r="4496" spans="3:48" x14ac:dyDescent="0.35">
      <c r="C4496" s="176"/>
      <c r="D4496" s="176"/>
      <c r="E4496" s="176"/>
      <c r="F4496" s="176"/>
      <c r="G4496" s="175"/>
      <c r="H4496" s="175"/>
      <c r="I4496" s="175"/>
      <c r="J4496" s="175"/>
      <c r="L4496" s="175"/>
      <c r="T4496" s="176"/>
      <c r="U4496" s="176"/>
      <c r="V4496" s="176"/>
      <c r="W4496" s="176"/>
      <c r="X4496" s="175"/>
      <c r="Y4496" s="175"/>
      <c r="Z4496" s="175"/>
      <c r="AA4496" s="175"/>
      <c r="AC4496" s="175"/>
      <c r="AL4496" s="106"/>
      <c r="AM4496" s="104"/>
      <c r="AN4496" s="104"/>
      <c r="AO4496" s="104"/>
      <c r="AP4496" s="104"/>
      <c r="AQ4496" s="104"/>
      <c r="AR4496" s="104"/>
      <c r="AS4496" s="104"/>
      <c r="AT4496" s="104"/>
      <c r="AU4496" s="104"/>
      <c r="AV4496" s="104"/>
    </row>
    <row r="4497" spans="3:48" x14ac:dyDescent="0.35">
      <c r="C4497" s="176"/>
      <c r="D4497" s="176"/>
      <c r="E4497" s="176"/>
      <c r="F4497" s="176"/>
      <c r="G4497" s="175"/>
      <c r="H4497" s="175"/>
      <c r="I4497" s="175"/>
      <c r="J4497" s="175"/>
      <c r="L4497" s="175"/>
      <c r="T4497" s="176"/>
      <c r="U4497" s="176"/>
      <c r="V4497" s="176"/>
      <c r="W4497" s="176"/>
      <c r="X4497" s="175"/>
      <c r="Y4497" s="175"/>
      <c r="Z4497" s="175"/>
      <c r="AA4497" s="175"/>
      <c r="AC4497" s="175"/>
      <c r="AL4497" s="106"/>
      <c r="AM4497" s="104"/>
      <c r="AN4497" s="104"/>
      <c r="AO4497" s="104"/>
      <c r="AP4497" s="104"/>
      <c r="AQ4497" s="104"/>
      <c r="AR4497" s="104"/>
      <c r="AS4497" s="104"/>
      <c r="AT4497" s="104"/>
      <c r="AU4497" s="104"/>
      <c r="AV4497" s="104"/>
    </row>
    <row r="4498" spans="3:48" x14ac:dyDescent="0.35">
      <c r="C4498" s="176"/>
      <c r="D4498" s="176"/>
      <c r="E4498" s="176"/>
      <c r="F4498" s="176"/>
      <c r="G4498" s="175"/>
      <c r="H4498" s="175"/>
      <c r="I4498" s="175"/>
      <c r="J4498" s="175"/>
      <c r="L4498" s="175"/>
      <c r="T4498" s="176"/>
      <c r="U4498" s="176"/>
      <c r="V4498" s="176"/>
      <c r="W4498" s="176"/>
      <c r="X4498" s="175"/>
      <c r="Y4498" s="175"/>
      <c r="Z4498" s="175"/>
      <c r="AA4498" s="175"/>
      <c r="AC4498" s="175"/>
      <c r="AL4498" s="106"/>
      <c r="AM4498" s="104"/>
      <c r="AN4498" s="104"/>
      <c r="AO4498" s="104"/>
      <c r="AP4498" s="104"/>
      <c r="AQ4498" s="104"/>
      <c r="AR4498" s="104"/>
      <c r="AS4498" s="104"/>
      <c r="AT4498" s="104"/>
      <c r="AU4498" s="104"/>
      <c r="AV4498" s="104"/>
    </row>
    <row r="4499" spans="3:48" x14ac:dyDescent="0.35">
      <c r="C4499" s="176"/>
      <c r="D4499" s="176"/>
      <c r="E4499" s="176"/>
      <c r="F4499" s="176"/>
      <c r="G4499" s="175"/>
      <c r="H4499" s="175"/>
      <c r="I4499" s="175"/>
      <c r="J4499" s="175"/>
      <c r="L4499" s="175"/>
      <c r="T4499" s="176"/>
      <c r="U4499" s="176"/>
      <c r="V4499" s="176"/>
      <c r="W4499" s="176"/>
      <c r="X4499" s="175"/>
      <c r="Y4499" s="175"/>
      <c r="Z4499" s="175"/>
      <c r="AA4499" s="175"/>
      <c r="AC4499" s="175"/>
      <c r="AL4499" s="106"/>
      <c r="AM4499" s="104"/>
      <c r="AN4499" s="104"/>
      <c r="AO4499" s="104"/>
      <c r="AP4499" s="104"/>
      <c r="AQ4499" s="104"/>
      <c r="AR4499" s="104"/>
      <c r="AS4499" s="104"/>
      <c r="AT4499" s="104"/>
      <c r="AU4499" s="104"/>
      <c r="AV4499" s="104"/>
    </row>
    <row r="4500" spans="3:48" x14ac:dyDescent="0.35">
      <c r="C4500" s="176"/>
      <c r="D4500" s="176"/>
      <c r="E4500" s="176"/>
      <c r="F4500" s="176"/>
      <c r="G4500" s="175"/>
      <c r="H4500" s="175"/>
      <c r="I4500" s="175"/>
      <c r="J4500" s="175"/>
      <c r="L4500" s="175"/>
      <c r="T4500" s="176"/>
      <c r="U4500" s="176"/>
      <c r="V4500" s="176"/>
      <c r="W4500" s="176"/>
      <c r="X4500" s="175"/>
      <c r="Y4500" s="175"/>
      <c r="Z4500" s="175"/>
      <c r="AA4500" s="175"/>
      <c r="AC4500" s="175"/>
      <c r="AL4500" s="106"/>
      <c r="AM4500" s="104"/>
      <c r="AN4500" s="104"/>
      <c r="AO4500" s="104"/>
      <c r="AP4500" s="104"/>
      <c r="AQ4500" s="104"/>
      <c r="AR4500" s="104"/>
      <c r="AS4500" s="104"/>
      <c r="AT4500" s="104"/>
      <c r="AU4500" s="104"/>
      <c r="AV4500" s="104"/>
    </row>
    <row r="4501" spans="3:48" x14ac:dyDescent="0.35">
      <c r="C4501" s="176"/>
      <c r="D4501" s="176"/>
      <c r="E4501" s="176"/>
      <c r="F4501" s="176"/>
      <c r="G4501" s="175"/>
      <c r="H4501" s="175"/>
      <c r="I4501" s="175"/>
      <c r="J4501" s="175"/>
      <c r="L4501" s="175"/>
      <c r="T4501" s="176"/>
      <c r="U4501" s="176"/>
      <c r="V4501" s="176"/>
      <c r="W4501" s="176"/>
      <c r="X4501" s="175"/>
      <c r="Y4501" s="175"/>
      <c r="Z4501" s="175"/>
      <c r="AA4501" s="175"/>
      <c r="AC4501" s="175"/>
      <c r="AL4501" s="106"/>
      <c r="AM4501" s="104"/>
      <c r="AN4501" s="104"/>
      <c r="AO4501" s="104"/>
      <c r="AP4501" s="104"/>
      <c r="AQ4501" s="104"/>
      <c r="AR4501" s="104"/>
      <c r="AS4501" s="104"/>
      <c r="AT4501" s="104"/>
      <c r="AU4501" s="104"/>
      <c r="AV4501" s="104"/>
    </row>
    <row r="4502" spans="3:48" x14ac:dyDescent="0.35">
      <c r="C4502" s="176"/>
      <c r="D4502" s="176"/>
      <c r="E4502" s="176"/>
      <c r="F4502" s="176"/>
      <c r="G4502" s="175"/>
      <c r="H4502" s="175"/>
      <c r="I4502" s="175"/>
      <c r="J4502" s="175"/>
      <c r="L4502" s="175"/>
      <c r="T4502" s="176"/>
      <c r="U4502" s="176"/>
      <c r="V4502" s="176"/>
      <c r="W4502" s="176"/>
      <c r="X4502" s="175"/>
      <c r="Y4502" s="175"/>
      <c r="Z4502" s="175"/>
      <c r="AA4502" s="175"/>
      <c r="AC4502" s="175"/>
      <c r="AL4502" s="106"/>
      <c r="AM4502" s="104"/>
      <c r="AN4502" s="104"/>
      <c r="AO4502" s="104"/>
      <c r="AP4502" s="104"/>
      <c r="AQ4502" s="104"/>
      <c r="AR4502" s="104"/>
      <c r="AS4502" s="104"/>
      <c r="AT4502" s="104"/>
      <c r="AU4502" s="104"/>
      <c r="AV4502" s="104"/>
    </row>
    <row r="4503" spans="3:48" x14ac:dyDescent="0.35">
      <c r="C4503" s="176"/>
      <c r="D4503" s="176"/>
      <c r="E4503" s="176"/>
      <c r="F4503" s="176"/>
      <c r="G4503" s="175"/>
      <c r="H4503" s="175"/>
      <c r="I4503" s="175"/>
      <c r="J4503" s="175"/>
      <c r="L4503" s="175"/>
      <c r="T4503" s="176"/>
      <c r="U4503" s="176"/>
      <c r="V4503" s="176"/>
      <c r="W4503" s="176"/>
      <c r="X4503" s="175"/>
      <c r="Y4503" s="175"/>
      <c r="Z4503" s="175"/>
      <c r="AA4503" s="175"/>
      <c r="AC4503" s="175"/>
      <c r="AL4503" s="106"/>
      <c r="AM4503" s="104"/>
      <c r="AN4503" s="104"/>
      <c r="AO4503" s="104"/>
      <c r="AP4503" s="104"/>
      <c r="AQ4503" s="104"/>
      <c r="AR4503" s="104"/>
      <c r="AS4503" s="104"/>
      <c r="AT4503" s="104"/>
      <c r="AU4503" s="104"/>
      <c r="AV4503" s="104"/>
    </row>
    <row r="4504" spans="3:48" x14ac:dyDescent="0.35">
      <c r="C4504" s="176"/>
      <c r="D4504" s="176"/>
      <c r="E4504" s="176"/>
      <c r="F4504" s="176"/>
      <c r="G4504" s="175"/>
      <c r="H4504" s="175"/>
      <c r="I4504" s="175"/>
      <c r="J4504" s="175"/>
      <c r="L4504" s="175"/>
      <c r="T4504" s="176"/>
      <c r="U4504" s="176"/>
      <c r="V4504" s="176"/>
      <c r="W4504" s="176"/>
      <c r="X4504" s="175"/>
      <c r="Y4504" s="175"/>
      <c r="Z4504" s="175"/>
      <c r="AA4504" s="175"/>
      <c r="AC4504" s="175"/>
      <c r="AL4504" s="106"/>
      <c r="AM4504" s="104"/>
      <c r="AN4504" s="104"/>
      <c r="AO4504" s="104"/>
      <c r="AP4504" s="104"/>
      <c r="AQ4504" s="104"/>
      <c r="AR4504" s="104"/>
      <c r="AS4504" s="104"/>
      <c r="AT4504" s="104"/>
      <c r="AU4504" s="104"/>
      <c r="AV4504" s="104"/>
    </row>
    <row r="4505" spans="3:48" x14ac:dyDescent="0.35">
      <c r="C4505" s="176"/>
      <c r="D4505" s="176"/>
      <c r="E4505" s="176"/>
      <c r="F4505" s="176"/>
      <c r="G4505" s="175"/>
      <c r="H4505" s="175"/>
      <c r="I4505" s="175"/>
      <c r="J4505" s="175"/>
      <c r="L4505" s="175"/>
      <c r="T4505" s="176"/>
      <c r="U4505" s="176"/>
      <c r="V4505" s="176"/>
      <c r="W4505" s="176"/>
      <c r="X4505" s="175"/>
      <c r="Y4505" s="175"/>
      <c r="Z4505" s="175"/>
      <c r="AA4505" s="175"/>
      <c r="AC4505" s="175"/>
      <c r="AL4505" s="106"/>
      <c r="AM4505" s="104"/>
      <c r="AN4505" s="104"/>
      <c r="AO4505" s="104"/>
      <c r="AP4505" s="104"/>
      <c r="AQ4505" s="104"/>
      <c r="AR4505" s="104"/>
      <c r="AS4505" s="104"/>
      <c r="AT4505" s="104"/>
      <c r="AU4505" s="104"/>
      <c r="AV4505" s="104"/>
    </row>
    <row r="4506" spans="3:48" x14ac:dyDescent="0.35">
      <c r="C4506" s="176"/>
      <c r="D4506" s="176"/>
      <c r="E4506" s="176"/>
      <c r="F4506" s="176"/>
      <c r="G4506" s="175"/>
      <c r="H4506" s="175"/>
      <c r="I4506" s="175"/>
      <c r="J4506" s="175"/>
      <c r="L4506" s="175"/>
      <c r="T4506" s="176"/>
      <c r="U4506" s="176"/>
      <c r="V4506" s="176"/>
      <c r="W4506" s="176"/>
      <c r="X4506" s="175"/>
      <c r="Y4506" s="175"/>
      <c r="Z4506" s="175"/>
      <c r="AA4506" s="175"/>
      <c r="AC4506" s="175"/>
      <c r="AL4506" s="106"/>
      <c r="AM4506" s="104"/>
      <c r="AN4506" s="104"/>
      <c r="AO4506" s="104"/>
      <c r="AP4506" s="104"/>
      <c r="AQ4506" s="104"/>
      <c r="AR4506" s="104"/>
      <c r="AS4506" s="104"/>
      <c r="AT4506" s="104"/>
      <c r="AU4506" s="104"/>
      <c r="AV4506" s="104"/>
    </row>
    <row r="4507" spans="3:48" x14ac:dyDescent="0.35">
      <c r="C4507" s="176"/>
      <c r="D4507" s="176"/>
      <c r="E4507" s="176"/>
      <c r="F4507" s="176"/>
      <c r="G4507" s="175"/>
      <c r="H4507" s="175"/>
      <c r="I4507" s="175"/>
      <c r="J4507" s="175"/>
      <c r="L4507" s="175"/>
      <c r="T4507" s="176"/>
      <c r="U4507" s="176"/>
      <c r="V4507" s="176"/>
      <c r="W4507" s="176"/>
      <c r="X4507" s="175"/>
      <c r="Y4507" s="175"/>
      <c r="Z4507" s="175"/>
      <c r="AA4507" s="175"/>
      <c r="AC4507" s="175"/>
      <c r="AL4507" s="106"/>
      <c r="AM4507" s="104"/>
      <c r="AN4507" s="104"/>
      <c r="AO4507" s="104"/>
      <c r="AP4507" s="104"/>
      <c r="AQ4507" s="104"/>
      <c r="AR4507" s="104"/>
      <c r="AS4507" s="104"/>
      <c r="AT4507" s="104"/>
      <c r="AU4507" s="104"/>
      <c r="AV4507" s="104"/>
    </row>
    <row r="4508" spans="3:48" x14ac:dyDescent="0.35">
      <c r="C4508" s="176"/>
      <c r="D4508" s="176"/>
      <c r="E4508" s="176"/>
      <c r="F4508" s="176"/>
      <c r="G4508" s="175"/>
      <c r="H4508" s="175"/>
      <c r="I4508" s="175"/>
      <c r="J4508" s="175"/>
      <c r="L4508" s="175"/>
      <c r="T4508" s="176"/>
      <c r="U4508" s="176"/>
      <c r="V4508" s="176"/>
      <c r="W4508" s="176"/>
      <c r="X4508" s="175"/>
      <c r="Y4508" s="175"/>
      <c r="Z4508" s="175"/>
      <c r="AA4508" s="175"/>
      <c r="AC4508" s="175"/>
      <c r="AL4508" s="106"/>
      <c r="AM4508" s="104"/>
      <c r="AN4508" s="104"/>
      <c r="AO4508" s="104"/>
      <c r="AP4508" s="104"/>
      <c r="AQ4508" s="104"/>
      <c r="AR4508" s="104"/>
      <c r="AS4508" s="104"/>
      <c r="AT4508" s="104"/>
      <c r="AU4508" s="104"/>
      <c r="AV4508" s="104"/>
    </row>
    <row r="4509" spans="3:48" x14ac:dyDescent="0.35">
      <c r="C4509" s="176"/>
      <c r="D4509" s="176"/>
      <c r="E4509" s="176"/>
      <c r="F4509" s="176"/>
      <c r="G4509" s="175"/>
      <c r="H4509" s="175"/>
      <c r="I4509" s="175"/>
      <c r="J4509" s="175"/>
      <c r="L4509" s="175"/>
      <c r="T4509" s="176"/>
      <c r="U4509" s="176"/>
      <c r="V4509" s="176"/>
      <c r="W4509" s="176"/>
      <c r="X4509" s="175"/>
      <c r="Y4509" s="175"/>
      <c r="Z4509" s="175"/>
      <c r="AA4509" s="175"/>
      <c r="AC4509" s="175"/>
      <c r="AL4509" s="106"/>
      <c r="AM4509" s="104"/>
      <c r="AN4509" s="104"/>
      <c r="AO4509" s="104"/>
      <c r="AP4509" s="104"/>
      <c r="AQ4509" s="104"/>
      <c r="AR4509" s="104"/>
      <c r="AS4509" s="104"/>
      <c r="AT4509" s="104"/>
      <c r="AU4509" s="104"/>
      <c r="AV4509" s="104"/>
    </row>
    <row r="4510" spans="3:48" x14ac:dyDescent="0.35">
      <c r="C4510" s="176"/>
      <c r="D4510" s="176"/>
      <c r="E4510" s="176"/>
      <c r="F4510" s="176"/>
      <c r="G4510" s="175"/>
      <c r="H4510" s="175"/>
      <c r="I4510" s="175"/>
      <c r="J4510" s="175"/>
      <c r="L4510" s="175"/>
      <c r="T4510" s="176"/>
      <c r="U4510" s="176"/>
      <c r="V4510" s="176"/>
      <c r="W4510" s="176"/>
      <c r="X4510" s="175"/>
      <c r="Y4510" s="175"/>
      <c r="Z4510" s="175"/>
      <c r="AA4510" s="175"/>
      <c r="AC4510" s="175"/>
      <c r="AL4510" s="106"/>
      <c r="AM4510" s="104"/>
      <c r="AN4510" s="104"/>
      <c r="AO4510" s="104"/>
      <c r="AP4510" s="104"/>
      <c r="AQ4510" s="104"/>
      <c r="AR4510" s="104"/>
      <c r="AS4510" s="104"/>
      <c r="AT4510" s="104"/>
      <c r="AU4510" s="104"/>
      <c r="AV4510" s="104"/>
    </row>
    <row r="4511" spans="3:48" x14ac:dyDescent="0.35">
      <c r="C4511" s="176"/>
      <c r="D4511" s="176"/>
      <c r="E4511" s="176"/>
      <c r="F4511" s="176"/>
      <c r="G4511" s="175"/>
      <c r="H4511" s="175"/>
      <c r="I4511" s="175"/>
      <c r="J4511" s="175"/>
      <c r="L4511" s="175"/>
      <c r="T4511" s="176"/>
      <c r="U4511" s="176"/>
      <c r="V4511" s="176"/>
      <c r="W4511" s="176"/>
      <c r="X4511" s="175"/>
      <c r="Y4511" s="175"/>
      <c r="Z4511" s="175"/>
      <c r="AA4511" s="175"/>
      <c r="AC4511" s="175"/>
      <c r="AL4511" s="106"/>
      <c r="AM4511" s="104"/>
      <c r="AN4511" s="104"/>
      <c r="AO4511" s="104"/>
      <c r="AP4511" s="104"/>
      <c r="AQ4511" s="104"/>
      <c r="AR4511" s="104"/>
      <c r="AS4511" s="104"/>
      <c r="AT4511" s="104"/>
      <c r="AU4511" s="104"/>
      <c r="AV4511" s="104"/>
    </row>
    <row r="4512" spans="3:48" x14ac:dyDescent="0.35">
      <c r="C4512" s="176"/>
      <c r="D4512" s="176"/>
      <c r="E4512" s="176"/>
      <c r="F4512" s="176"/>
      <c r="G4512" s="175"/>
      <c r="H4512" s="175"/>
      <c r="I4512" s="175"/>
      <c r="J4512" s="175"/>
      <c r="L4512" s="175"/>
      <c r="T4512" s="176"/>
      <c r="U4512" s="176"/>
      <c r="V4512" s="176"/>
      <c r="W4512" s="176"/>
      <c r="X4512" s="175"/>
      <c r="Y4512" s="175"/>
      <c r="Z4512" s="175"/>
      <c r="AA4512" s="175"/>
      <c r="AC4512" s="175"/>
      <c r="AL4512" s="106"/>
      <c r="AM4512" s="104"/>
      <c r="AN4512" s="104"/>
      <c r="AO4512" s="104"/>
      <c r="AP4512" s="104"/>
      <c r="AQ4512" s="104"/>
      <c r="AR4512" s="104"/>
      <c r="AS4512" s="104"/>
      <c r="AT4512" s="104"/>
      <c r="AU4512" s="104"/>
      <c r="AV4512" s="104"/>
    </row>
    <row r="4513" spans="3:48" x14ac:dyDescent="0.35">
      <c r="C4513" s="176"/>
      <c r="D4513" s="176"/>
      <c r="E4513" s="176"/>
      <c r="F4513" s="176"/>
      <c r="G4513" s="175"/>
      <c r="H4513" s="175"/>
      <c r="I4513" s="175"/>
      <c r="J4513" s="175"/>
      <c r="L4513" s="175"/>
      <c r="T4513" s="176"/>
      <c r="U4513" s="176"/>
      <c r="V4513" s="176"/>
      <c r="W4513" s="176"/>
      <c r="X4513" s="175"/>
      <c r="Y4513" s="175"/>
      <c r="Z4513" s="175"/>
      <c r="AA4513" s="175"/>
      <c r="AC4513" s="175"/>
      <c r="AL4513" s="106"/>
      <c r="AM4513" s="104"/>
      <c r="AN4513" s="104"/>
      <c r="AO4513" s="104"/>
      <c r="AP4513" s="104"/>
      <c r="AQ4513" s="104"/>
      <c r="AR4513" s="104"/>
      <c r="AS4513" s="104"/>
      <c r="AT4513" s="104"/>
      <c r="AU4513" s="104"/>
      <c r="AV4513" s="104"/>
    </row>
    <row r="4514" spans="3:48" x14ac:dyDescent="0.35">
      <c r="C4514" s="176"/>
      <c r="D4514" s="176"/>
      <c r="E4514" s="176"/>
      <c r="F4514" s="176"/>
      <c r="G4514" s="175"/>
      <c r="H4514" s="175"/>
      <c r="I4514" s="175"/>
      <c r="J4514" s="175"/>
      <c r="L4514" s="175"/>
      <c r="T4514" s="176"/>
      <c r="U4514" s="176"/>
      <c r="V4514" s="176"/>
      <c r="W4514" s="176"/>
      <c r="X4514" s="175"/>
      <c r="Y4514" s="175"/>
      <c r="Z4514" s="175"/>
      <c r="AA4514" s="175"/>
      <c r="AC4514" s="175"/>
      <c r="AL4514" s="106"/>
      <c r="AM4514" s="104"/>
      <c r="AN4514" s="104"/>
      <c r="AO4514" s="104"/>
      <c r="AP4514" s="104"/>
      <c r="AQ4514" s="104"/>
      <c r="AR4514" s="104"/>
      <c r="AS4514" s="104"/>
      <c r="AT4514" s="104"/>
      <c r="AU4514" s="104"/>
      <c r="AV4514" s="104"/>
    </row>
    <row r="4515" spans="3:48" x14ac:dyDescent="0.35">
      <c r="C4515" s="176"/>
      <c r="D4515" s="176"/>
      <c r="E4515" s="176"/>
      <c r="F4515" s="176"/>
      <c r="G4515" s="175"/>
      <c r="H4515" s="175"/>
      <c r="I4515" s="175"/>
      <c r="J4515" s="175"/>
      <c r="L4515" s="175"/>
      <c r="T4515" s="176"/>
      <c r="U4515" s="176"/>
      <c r="V4515" s="176"/>
      <c r="W4515" s="176"/>
      <c r="X4515" s="175"/>
      <c r="Y4515" s="175"/>
      <c r="Z4515" s="175"/>
      <c r="AA4515" s="175"/>
      <c r="AC4515" s="175"/>
      <c r="AL4515" s="106"/>
      <c r="AM4515" s="104"/>
      <c r="AN4515" s="104"/>
      <c r="AO4515" s="104"/>
      <c r="AP4515" s="104"/>
      <c r="AQ4515" s="104"/>
      <c r="AR4515" s="104"/>
      <c r="AS4515" s="104"/>
      <c r="AT4515" s="104"/>
      <c r="AU4515" s="104"/>
      <c r="AV4515" s="104"/>
    </row>
    <row r="4516" spans="3:48" x14ac:dyDescent="0.35">
      <c r="C4516" s="176"/>
      <c r="D4516" s="176"/>
      <c r="E4516" s="176"/>
      <c r="F4516" s="176"/>
      <c r="G4516" s="175"/>
      <c r="H4516" s="175"/>
      <c r="I4516" s="175"/>
      <c r="J4516" s="175"/>
      <c r="L4516" s="175"/>
      <c r="T4516" s="176"/>
      <c r="U4516" s="176"/>
      <c r="V4516" s="176"/>
      <c r="W4516" s="176"/>
      <c r="X4516" s="175"/>
      <c r="Y4516" s="175"/>
      <c r="Z4516" s="175"/>
      <c r="AA4516" s="175"/>
      <c r="AC4516" s="175"/>
      <c r="AL4516" s="106"/>
      <c r="AM4516" s="104"/>
      <c r="AN4516" s="104"/>
      <c r="AO4516" s="104"/>
      <c r="AP4516" s="104"/>
      <c r="AQ4516" s="104"/>
      <c r="AR4516" s="104"/>
      <c r="AS4516" s="104"/>
      <c r="AT4516" s="104"/>
      <c r="AU4516" s="104"/>
      <c r="AV4516" s="104"/>
    </row>
    <row r="4517" spans="3:48" x14ac:dyDescent="0.35">
      <c r="C4517" s="176"/>
      <c r="D4517" s="176"/>
      <c r="E4517" s="176"/>
      <c r="F4517" s="176"/>
      <c r="G4517" s="175"/>
      <c r="H4517" s="175"/>
      <c r="I4517" s="175"/>
      <c r="J4517" s="175"/>
      <c r="L4517" s="175"/>
      <c r="T4517" s="176"/>
      <c r="U4517" s="176"/>
      <c r="V4517" s="176"/>
      <c r="W4517" s="176"/>
      <c r="X4517" s="175"/>
      <c r="Y4517" s="175"/>
      <c r="Z4517" s="175"/>
      <c r="AA4517" s="175"/>
      <c r="AC4517" s="175"/>
      <c r="AL4517" s="106"/>
      <c r="AM4517" s="104"/>
      <c r="AN4517" s="104"/>
      <c r="AO4517" s="104"/>
      <c r="AP4517" s="104"/>
      <c r="AQ4517" s="104"/>
      <c r="AR4517" s="104"/>
      <c r="AS4517" s="104"/>
      <c r="AT4517" s="104"/>
      <c r="AU4517" s="104"/>
      <c r="AV4517" s="104"/>
    </row>
    <row r="4518" spans="3:48" x14ac:dyDescent="0.35">
      <c r="C4518" s="176"/>
      <c r="D4518" s="176"/>
      <c r="E4518" s="176"/>
      <c r="F4518" s="176"/>
      <c r="G4518" s="175"/>
      <c r="H4518" s="175"/>
      <c r="I4518" s="175"/>
      <c r="J4518" s="175"/>
      <c r="L4518" s="175"/>
      <c r="T4518" s="176"/>
      <c r="U4518" s="176"/>
      <c r="V4518" s="176"/>
      <c r="W4518" s="176"/>
      <c r="X4518" s="175"/>
      <c r="Y4518" s="175"/>
      <c r="Z4518" s="175"/>
      <c r="AA4518" s="175"/>
      <c r="AC4518" s="175"/>
      <c r="AL4518" s="106"/>
      <c r="AM4518" s="104"/>
      <c r="AN4518" s="104"/>
      <c r="AO4518" s="104"/>
      <c r="AP4518" s="104"/>
      <c r="AQ4518" s="104"/>
      <c r="AR4518" s="104"/>
      <c r="AS4518" s="104"/>
      <c r="AT4518" s="104"/>
      <c r="AU4518" s="104"/>
      <c r="AV4518" s="104"/>
    </row>
    <row r="4519" spans="3:48" x14ac:dyDescent="0.35">
      <c r="C4519" s="176"/>
      <c r="D4519" s="176"/>
      <c r="E4519" s="176"/>
      <c r="F4519" s="176"/>
      <c r="G4519" s="175"/>
      <c r="H4519" s="175"/>
      <c r="I4519" s="175"/>
      <c r="J4519" s="175"/>
      <c r="L4519" s="175"/>
      <c r="T4519" s="176"/>
      <c r="U4519" s="176"/>
      <c r="V4519" s="176"/>
      <c r="W4519" s="176"/>
      <c r="X4519" s="175"/>
      <c r="Y4519" s="175"/>
      <c r="Z4519" s="175"/>
      <c r="AA4519" s="175"/>
      <c r="AC4519" s="175"/>
      <c r="AL4519" s="106"/>
      <c r="AM4519" s="104"/>
      <c r="AN4519" s="104"/>
      <c r="AO4519" s="104"/>
      <c r="AP4519" s="104"/>
      <c r="AQ4519" s="104"/>
      <c r="AR4519" s="104"/>
      <c r="AS4519" s="104"/>
      <c r="AT4519" s="104"/>
      <c r="AU4519" s="104"/>
      <c r="AV4519" s="104"/>
    </row>
    <row r="4520" spans="3:48" x14ac:dyDescent="0.35">
      <c r="C4520" s="176"/>
      <c r="D4520" s="176"/>
      <c r="E4520" s="176"/>
      <c r="F4520" s="176"/>
      <c r="G4520" s="175"/>
      <c r="H4520" s="175"/>
      <c r="I4520" s="175"/>
      <c r="J4520" s="175"/>
      <c r="L4520" s="175"/>
      <c r="T4520" s="176"/>
      <c r="U4520" s="176"/>
      <c r="V4520" s="176"/>
      <c r="W4520" s="176"/>
      <c r="X4520" s="175"/>
      <c r="Y4520" s="175"/>
      <c r="Z4520" s="175"/>
      <c r="AA4520" s="175"/>
      <c r="AC4520" s="175"/>
      <c r="AL4520" s="106"/>
      <c r="AM4520" s="104"/>
      <c r="AN4520" s="104"/>
      <c r="AO4520" s="104"/>
      <c r="AP4520" s="104"/>
      <c r="AQ4520" s="104"/>
      <c r="AR4520" s="104"/>
      <c r="AS4520" s="104"/>
      <c r="AT4520" s="104"/>
      <c r="AU4520" s="104"/>
      <c r="AV4520" s="104"/>
    </row>
    <row r="4521" spans="3:48" x14ac:dyDescent="0.35">
      <c r="C4521" s="176"/>
      <c r="D4521" s="176"/>
      <c r="E4521" s="176"/>
      <c r="F4521" s="176"/>
      <c r="G4521" s="175"/>
      <c r="H4521" s="175"/>
      <c r="I4521" s="175"/>
      <c r="J4521" s="175"/>
      <c r="L4521" s="175"/>
      <c r="T4521" s="176"/>
      <c r="U4521" s="176"/>
      <c r="V4521" s="176"/>
      <c r="W4521" s="176"/>
      <c r="X4521" s="175"/>
      <c r="Y4521" s="175"/>
      <c r="Z4521" s="175"/>
      <c r="AA4521" s="175"/>
      <c r="AC4521" s="175"/>
      <c r="AL4521" s="106"/>
      <c r="AM4521" s="104"/>
      <c r="AN4521" s="104"/>
      <c r="AO4521" s="104"/>
      <c r="AP4521" s="104"/>
      <c r="AQ4521" s="104"/>
      <c r="AR4521" s="104"/>
      <c r="AS4521" s="104"/>
      <c r="AT4521" s="104"/>
      <c r="AU4521" s="104"/>
      <c r="AV4521" s="104"/>
    </row>
    <row r="4522" spans="3:48" x14ac:dyDescent="0.35">
      <c r="C4522" s="176"/>
      <c r="D4522" s="176"/>
      <c r="E4522" s="176"/>
      <c r="F4522" s="176"/>
      <c r="G4522" s="175"/>
      <c r="H4522" s="175"/>
      <c r="I4522" s="175"/>
      <c r="J4522" s="175"/>
      <c r="L4522" s="175"/>
      <c r="T4522" s="176"/>
      <c r="U4522" s="176"/>
      <c r="V4522" s="176"/>
      <c r="W4522" s="176"/>
      <c r="X4522" s="175"/>
      <c r="Y4522" s="175"/>
      <c r="Z4522" s="175"/>
      <c r="AA4522" s="175"/>
      <c r="AC4522" s="175"/>
      <c r="AL4522" s="106"/>
      <c r="AM4522" s="104"/>
      <c r="AN4522" s="104"/>
      <c r="AO4522" s="104"/>
      <c r="AP4522" s="104"/>
      <c r="AQ4522" s="104"/>
      <c r="AR4522" s="104"/>
      <c r="AS4522" s="104"/>
      <c r="AT4522" s="104"/>
      <c r="AU4522" s="104"/>
      <c r="AV4522" s="104"/>
    </row>
    <row r="4523" spans="3:48" x14ac:dyDescent="0.35">
      <c r="C4523" s="176"/>
      <c r="D4523" s="176"/>
      <c r="E4523" s="176"/>
      <c r="F4523" s="176"/>
      <c r="G4523" s="175"/>
      <c r="H4523" s="175"/>
      <c r="I4523" s="175"/>
      <c r="J4523" s="175"/>
      <c r="L4523" s="175"/>
      <c r="T4523" s="176"/>
      <c r="U4523" s="176"/>
      <c r="V4523" s="176"/>
      <c r="W4523" s="176"/>
      <c r="X4523" s="175"/>
      <c r="Y4523" s="175"/>
      <c r="Z4523" s="175"/>
      <c r="AA4523" s="175"/>
      <c r="AC4523" s="175"/>
      <c r="AL4523" s="106"/>
      <c r="AM4523" s="104"/>
      <c r="AN4523" s="104"/>
      <c r="AO4523" s="104"/>
      <c r="AP4523" s="104"/>
      <c r="AQ4523" s="104"/>
      <c r="AR4523" s="104"/>
      <c r="AS4523" s="104"/>
      <c r="AT4523" s="104"/>
      <c r="AU4523" s="104"/>
      <c r="AV4523" s="104"/>
    </row>
    <row r="4524" spans="3:48" x14ac:dyDescent="0.35">
      <c r="C4524" s="176"/>
      <c r="D4524" s="176"/>
      <c r="E4524" s="176"/>
      <c r="F4524" s="176"/>
      <c r="G4524" s="175"/>
      <c r="H4524" s="175"/>
      <c r="I4524" s="175"/>
      <c r="J4524" s="175"/>
      <c r="L4524" s="175"/>
      <c r="T4524" s="176"/>
      <c r="U4524" s="176"/>
      <c r="V4524" s="176"/>
      <c r="W4524" s="176"/>
      <c r="X4524" s="175"/>
      <c r="Y4524" s="175"/>
      <c r="Z4524" s="175"/>
      <c r="AA4524" s="175"/>
      <c r="AC4524" s="175"/>
      <c r="AL4524" s="106"/>
      <c r="AM4524" s="104"/>
      <c r="AN4524" s="104"/>
      <c r="AO4524" s="104"/>
      <c r="AP4524" s="104"/>
      <c r="AQ4524" s="104"/>
      <c r="AR4524" s="104"/>
      <c r="AS4524" s="104"/>
      <c r="AT4524" s="104"/>
      <c r="AU4524" s="104"/>
      <c r="AV4524" s="104"/>
    </row>
    <row r="4525" spans="3:48" x14ac:dyDescent="0.35">
      <c r="C4525" s="176"/>
      <c r="D4525" s="176"/>
      <c r="E4525" s="176"/>
      <c r="F4525" s="176"/>
      <c r="G4525" s="175"/>
      <c r="H4525" s="175"/>
      <c r="I4525" s="175"/>
      <c r="J4525" s="175"/>
      <c r="L4525" s="175"/>
      <c r="T4525" s="176"/>
      <c r="U4525" s="176"/>
      <c r="V4525" s="176"/>
      <c r="W4525" s="176"/>
      <c r="X4525" s="175"/>
      <c r="Y4525" s="175"/>
      <c r="Z4525" s="175"/>
      <c r="AA4525" s="175"/>
      <c r="AC4525" s="175"/>
      <c r="AL4525" s="106"/>
      <c r="AM4525" s="104"/>
      <c r="AN4525" s="104"/>
      <c r="AO4525" s="104"/>
      <c r="AP4525" s="104"/>
      <c r="AQ4525" s="104"/>
      <c r="AR4525" s="104"/>
      <c r="AS4525" s="104"/>
      <c r="AT4525" s="104"/>
      <c r="AU4525" s="104"/>
      <c r="AV4525" s="104"/>
    </row>
    <row r="4526" spans="3:48" x14ac:dyDescent="0.35">
      <c r="C4526" s="176"/>
      <c r="D4526" s="176"/>
      <c r="E4526" s="176"/>
      <c r="F4526" s="176"/>
      <c r="G4526" s="175"/>
      <c r="H4526" s="175"/>
      <c r="I4526" s="175"/>
      <c r="J4526" s="175"/>
      <c r="L4526" s="175"/>
      <c r="T4526" s="176"/>
      <c r="U4526" s="176"/>
      <c r="V4526" s="176"/>
      <c r="W4526" s="176"/>
      <c r="X4526" s="175"/>
      <c r="Y4526" s="175"/>
      <c r="Z4526" s="175"/>
      <c r="AA4526" s="175"/>
      <c r="AC4526" s="175"/>
      <c r="AL4526" s="106"/>
      <c r="AM4526" s="104"/>
      <c r="AN4526" s="104"/>
      <c r="AO4526" s="104"/>
      <c r="AP4526" s="104"/>
      <c r="AQ4526" s="104"/>
      <c r="AR4526" s="104"/>
      <c r="AS4526" s="104"/>
      <c r="AT4526" s="104"/>
      <c r="AU4526" s="104"/>
      <c r="AV4526" s="104"/>
    </row>
    <row r="4527" spans="3:48" x14ac:dyDescent="0.35">
      <c r="C4527" s="176"/>
      <c r="D4527" s="176"/>
      <c r="E4527" s="176"/>
      <c r="F4527" s="176"/>
      <c r="G4527" s="175"/>
      <c r="H4527" s="175"/>
      <c r="I4527" s="175"/>
      <c r="J4527" s="175"/>
      <c r="L4527" s="175"/>
      <c r="T4527" s="176"/>
      <c r="U4527" s="176"/>
      <c r="V4527" s="176"/>
      <c r="W4527" s="176"/>
      <c r="X4527" s="175"/>
      <c r="Y4527" s="175"/>
      <c r="Z4527" s="175"/>
      <c r="AA4527" s="175"/>
      <c r="AC4527" s="175"/>
      <c r="AL4527" s="106"/>
      <c r="AM4527" s="104"/>
      <c r="AN4527" s="104"/>
      <c r="AO4527" s="104"/>
      <c r="AP4527" s="104"/>
      <c r="AQ4527" s="104"/>
      <c r="AR4527" s="104"/>
      <c r="AS4527" s="104"/>
      <c r="AT4527" s="104"/>
      <c r="AU4527" s="104"/>
      <c r="AV4527" s="104"/>
    </row>
    <row r="4528" spans="3:48" x14ac:dyDescent="0.35">
      <c r="C4528" s="176"/>
      <c r="D4528" s="176"/>
      <c r="E4528" s="176"/>
      <c r="F4528" s="176"/>
      <c r="G4528" s="175"/>
      <c r="H4528" s="175"/>
      <c r="I4528" s="175"/>
      <c r="J4528" s="175"/>
      <c r="L4528" s="175"/>
      <c r="T4528" s="176"/>
      <c r="U4528" s="176"/>
      <c r="V4528" s="176"/>
      <c r="W4528" s="176"/>
      <c r="X4528" s="175"/>
      <c r="Y4528" s="175"/>
      <c r="Z4528" s="175"/>
      <c r="AA4528" s="175"/>
      <c r="AC4528" s="175"/>
      <c r="AL4528" s="106"/>
      <c r="AM4528" s="104"/>
      <c r="AN4528" s="104"/>
      <c r="AO4528" s="104"/>
      <c r="AP4528" s="104"/>
      <c r="AQ4528" s="104"/>
      <c r="AR4528" s="104"/>
      <c r="AS4528" s="104"/>
      <c r="AT4528" s="104"/>
      <c r="AU4528" s="104"/>
      <c r="AV4528" s="104"/>
    </row>
    <row r="4529" spans="3:48" x14ac:dyDescent="0.35">
      <c r="C4529" s="176"/>
      <c r="D4529" s="176"/>
      <c r="E4529" s="176"/>
      <c r="F4529" s="176"/>
      <c r="G4529" s="175"/>
      <c r="H4529" s="175"/>
      <c r="I4529" s="175"/>
      <c r="J4529" s="175"/>
      <c r="L4529" s="175"/>
      <c r="T4529" s="176"/>
      <c r="U4529" s="176"/>
      <c r="V4529" s="176"/>
      <c r="W4529" s="176"/>
      <c r="X4529" s="175"/>
      <c r="Y4529" s="175"/>
      <c r="Z4529" s="175"/>
      <c r="AA4529" s="175"/>
      <c r="AC4529" s="175"/>
      <c r="AL4529" s="106"/>
      <c r="AM4529" s="104"/>
      <c r="AN4529" s="104"/>
      <c r="AO4529" s="104"/>
      <c r="AP4529" s="104"/>
      <c r="AQ4529" s="104"/>
      <c r="AR4529" s="104"/>
      <c r="AS4529" s="104"/>
      <c r="AT4529" s="104"/>
      <c r="AU4529" s="104"/>
      <c r="AV4529" s="104"/>
    </row>
    <row r="4530" spans="3:48" x14ac:dyDescent="0.35">
      <c r="C4530" s="176"/>
      <c r="D4530" s="176"/>
      <c r="E4530" s="176"/>
      <c r="F4530" s="176"/>
      <c r="G4530" s="175"/>
      <c r="H4530" s="175"/>
      <c r="I4530" s="175"/>
      <c r="J4530" s="175"/>
      <c r="L4530" s="175"/>
      <c r="T4530" s="176"/>
      <c r="U4530" s="176"/>
      <c r="V4530" s="176"/>
      <c r="W4530" s="176"/>
      <c r="X4530" s="175"/>
      <c r="Y4530" s="175"/>
      <c r="Z4530" s="175"/>
      <c r="AA4530" s="175"/>
      <c r="AC4530" s="175"/>
      <c r="AL4530" s="106"/>
      <c r="AM4530" s="104"/>
      <c r="AN4530" s="104"/>
      <c r="AO4530" s="104"/>
      <c r="AP4530" s="104"/>
      <c r="AQ4530" s="104"/>
      <c r="AR4530" s="104"/>
      <c r="AS4530" s="104"/>
      <c r="AT4530" s="104"/>
      <c r="AU4530" s="104"/>
      <c r="AV4530" s="104"/>
    </row>
    <row r="4531" spans="3:48" x14ac:dyDescent="0.35">
      <c r="C4531" s="176"/>
      <c r="D4531" s="176"/>
      <c r="E4531" s="176"/>
      <c r="F4531" s="176"/>
      <c r="G4531" s="175"/>
      <c r="H4531" s="175"/>
      <c r="I4531" s="175"/>
      <c r="J4531" s="175"/>
      <c r="L4531" s="175"/>
      <c r="T4531" s="176"/>
      <c r="U4531" s="176"/>
      <c r="V4531" s="176"/>
      <c r="W4531" s="176"/>
      <c r="X4531" s="175"/>
      <c r="Y4531" s="175"/>
      <c r="Z4531" s="175"/>
      <c r="AA4531" s="175"/>
      <c r="AC4531" s="175"/>
      <c r="AL4531" s="106"/>
      <c r="AM4531" s="104"/>
      <c r="AN4531" s="104"/>
      <c r="AO4531" s="104"/>
      <c r="AP4531" s="104"/>
      <c r="AQ4531" s="104"/>
      <c r="AR4531" s="104"/>
      <c r="AS4531" s="104"/>
      <c r="AT4531" s="104"/>
      <c r="AU4531" s="104"/>
      <c r="AV4531" s="104"/>
    </row>
    <row r="4532" spans="3:48" x14ac:dyDescent="0.35">
      <c r="C4532" s="176"/>
      <c r="D4532" s="176"/>
      <c r="E4532" s="176"/>
      <c r="F4532" s="176"/>
      <c r="G4532" s="175"/>
      <c r="H4532" s="175"/>
      <c r="I4532" s="175"/>
      <c r="J4532" s="175"/>
      <c r="L4532" s="175"/>
      <c r="T4532" s="176"/>
      <c r="U4532" s="176"/>
      <c r="V4532" s="176"/>
      <c r="W4532" s="176"/>
      <c r="X4532" s="175"/>
      <c r="Y4532" s="175"/>
      <c r="Z4532" s="175"/>
      <c r="AA4532" s="175"/>
      <c r="AC4532" s="175"/>
      <c r="AL4532" s="106"/>
      <c r="AM4532" s="104"/>
      <c r="AN4532" s="104"/>
      <c r="AO4532" s="104"/>
      <c r="AP4532" s="104"/>
      <c r="AQ4532" s="104"/>
      <c r="AR4532" s="104"/>
      <c r="AS4532" s="104"/>
      <c r="AT4532" s="104"/>
      <c r="AU4532" s="104"/>
      <c r="AV4532" s="104"/>
    </row>
    <row r="4533" spans="3:48" x14ac:dyDescent="0.35">
      <c r="C4533" s="176"/>
      <c r="D4533" s="176"/>
      <c r="E4533" s="176"/>
      <c r="F4533" s="176"/>
      <c r="G4533" s="175"/>
      <c r="H4533" s="175"/>
      <c r="I4533" s="175"/>
      <c r="J4533" s="175"/>
      <c r="L4533" s="175"/>
      <c r="T4533" s="176"/>
      <c r="U4533" s="176"/>
      <c r="V4533" s="176"/>
      <c r="W4533" s="176"/>
      <c r="X4533" s="175"/>
      <c r="Y4533" s="175"/>
      <c r="Z4533" s="175"/>
      <c r="AA4533" s="175"/>
      <c r="AC4533" s="175"/>
      <c r="AL4533" s="106"/>
      <c r="AM4533" s="104"/>
      <c r="AN4533" s="104"/>
      <c r="AO4533" s="104"/>
      <c r="AP4533" s="104"/>
      <c r="AQ4533" s="104"/>
      <c r="AR4533" s="104"/>
      <c r="AS4533" s="104"/>
      <c r="AT4533" s="104"/>
      <c r="AU4533" s="104"/>
      <c r="AV4533" s="104"/>
    </row>
    <row r="4534" spans="3:48" x14ac:dyDescent="0.35">
      <c r="C4534" s="176"/>
      <c r="D4534" s="176"/>
      <c r="E4534" s="176"/>
      <c r="F4534" s="176"/>
      <c r="G4534" s="175"/>
      <c r="H4534" s="175"/>
      <c r="I4534" s="175"/>
      <c r="J4534" s="175"/>
      <c r="L4534" s="175"/>
      <c r="T4534" s="176"/>
      <c r="U4534" s="176"/>
      <c r="V4534" s="176"/>
      <c r="W4534" s="176"/>
      <c r="X4534" s="175"/>
      <c r="Y4534" s="175"/>
      <c r="Z4534" s="175"/>
      <c r="AA4534" s="175"/>
      <c r="AC4534" s="175"/>
      <c r="AL4534" s="106"/>
      <c r="AM4534" s="104"/>
      <c r="AN4534" s="104"/>
      <c r="AO4534" s="104"/>
      <c r="AP4534" s="104"/>
      <c r="AQ4534" s="104"/>
      <c r="AR4534" s="104"/>
      <c r="AS4534" s="104"/>
      <c r="AT4534" s="104"/>
      <c r="AU4534" s="104"/>
      <c r="AV4534" s="104"/>
    </row>
    <row r="4535" spans="3:48" x14ac:dyDescent="0.35">
      <c r="C4535" s="176"/>
      <c r="D4535" s="176"/>
      <c r="E4535" s="176"/>
      <c r="F4535" s="176"/>
      <c r="G4535" s="175"/>
      <c r="H4535" s="175"/>
      <c r="I4535" s="175"/>
      <c r="J4535" s="175"/>
      <c r="L4535" s="175"/>
      <c r="T4535" s="176"/>
      <c r="U4535" s="176"/>
      <c r="V4535" s="176"/>
      <c r="W4535" s="176"/>
      <c r="X4535" s="175"/>
      <c r="Y4535" s="175"/>
      <c r="Z4535" s="175"/>
      <c r="AA4535" s="175"/>
      <c r="AC4535" s="175"/>
      <c r="AL4535" s="106"/>
      <c r="AM4535" s="104"/>
      <c r="AN4535" s="104"/>
      <c r="AO4535" s="104"/>
      <c r="AP4535" s="104"/>
      <c r="AQ4535" s="104"/>
      <c r="AR4535" s="104"/>
      <c r="AS4535" s="104"/>
      <c r="AT4535" s="104"/>
      <c r="AU4535" s="104"/>
      <c r="AV4535" s="104"/>
    </row>
    <row r="4536" spans="3:48" x14ac:dyDescent="0.35">
      <c r="C4536" s="176"/>
      <c r="D4536" s="176"/>
      <c r="E4536" s="176"/>
      <c r="F4536" s="176"/>
      <c r="G4536" s="175"/>
      <c r="H4536" s="175"/>
      <c r="I4536" s="175"/>
      <c r="J4536" s="175"/>
      <c r="L4536" s="175"/>
      <c r="T4536" s="176"/>
      <c r="U4536" s="176"/>
      <c r="V4536" s="176"/>
      <c r="W4536" s="176"/>
      <c r="X4536" s="175"/>
      <c r="Y4536" s="175"/>
      <c r="Z4536" s="175"/>
      <c r="AA4536" s="175"/>
      <c r="AC4536" s="175"/>
      <c r="AL4536" s="106"/>
      <c r="AM4536" s="104"/>
      <c r="AN4536" s="104"/>
      <c r="AO4536" s="104"/>
      <c r="AP4536" s="104"/>
      <c r="AQ4536" s="104"/>
      <c r="AR4536" s="104"/>
      <c r="AS4536" s="104"/>
      <c r="AT4536" s="104"/>
      <c r="AU4536" s="104"/>
      <c r="AV4536" s="104"/>
    </row>
    <row r="4537" spans="3:48" x14ac:dyDescent="0.35">
      <c r="C4537" s="176"/>
      <c r="D4537" s="176"/>
      <c r="E4537" s="176"/>
      <c r="F4537" s="176"/>
      <c r="G4537" s="175"/>
      <c r="H4537" s="175"/>
      <c r="I4537" s="175"/>
      <c r="J4537" s="175"/>
      <c r="L4537" s="175"/>
      <c r="T4537" s="176"/>
      <c r="U4537" s="176"/>
      <c r="V4537" s="176"/>
      <c r="W4537" s="176"/>
      <c r="X4537" s="175"/>
      <c r="Y4537" s="175"/>
      <c r="Z4537" s="175"/>
      <c r="AA4537" s="175"/>
      <c r="AC4537" s="175"/>
      <c r="AL4537" s="106"/>
      <c r="AM4537" s="104"/>
      <c r="AN4537" s="104"/>
      <c r="AO4537" s="104"/>
      <c r="AP4537" s="104"/>
      <c r="AQ4537" s="104"/>
      <c r="AR4537" s="104"/>
      <c r="AS4537" s="104"/>
      <c r="AT4537" s="104"/>
      <c r="AU4537" s="104"/>
      <c r="AV4537" s="104"/>
    </row>
    <row r="4538" spans="3:48" x14ac:dyDescent="0.35">
      <c r="C4538" s="176"/>
      <c r="D4538" s="176"/>
      <c r="E4538" s="176"/>
      <c r="F4538" s="176"/>
      <c r="G4538" s="175"/>
      <c r="H4538" s="175"/>
      <c r="I4538" s="175"/>
      <c r="J4538" s="175"/>
      <c r="L4538" s="175"/>
      <c r="T4538" s="176"/>
      <c r="U4538" s="176"/>
      <c r="V4538" s="176"/>
      <c r="W4538" s="176"/>
      <c r="X4538" s="175"/>
      <c r="Y4538" s="175"/>
      <c r="Z4538" s="175"/>
      <c r="AA4538" s="175"/>
      <c r="AC4538" s="175"/>
      <c r="AL4538" s="106"/>
      <c r="AM4538" s="104"/>
      <c r="AN4538" s="104"/>
      <c r="AO4538" s="104"/>
      <c r="AP4538" s="104"/>
      <c r="AQ4538" s="104"/>
      <c r="AR4538" s="104"/>
      <c r="AS4538" s="104"/>
      <c r="AT4538" s="104"/>
      <c r="AU4538" s="104"/>
      <c r="AV4538" s="104"/>
    </row>
    <row r="4539" spans="3:48" x14ac:dyDescent="0.35">
      <c r="C4539" s="176"/>
      <c r="D4539" s="176"/>
      <c r="E4539" s="176"/>
      <c r="F4539" s="176"/>
      <c r="G4539" s="175"/>
      <c r="H4539" s="175"/>
      <c r="I4539" s="175"/>
      <c r="J4539" s="175"/>
      <c r="L4539" s="175"/>
      <c r="T4539" s="176"/>
      <c r="U4539" s="176"/>
      <c r="V4539" s="176"/>
      <c r="W4539" s="176"/>
      <c r="X4539" s="175"/>
      <c r="Y4539" s="175"/>
      <c r="Z4539" s="175"/>
      <c r="AA4539" s="175"/>
      <c r="AC4539" s="175"/>
      <c r="AL4539" s="106"/>
      <c r="AM4539" s="104"/>
      <c r="AN4539" s="104"/>
      <c r="AO4539" s="104"/>
      <c r="AP4539" s="104"/>
      <c r="AQ4539" s="104"/>
      <c r="AR4539" s="104"/>
      <c r="AS4539" s="104"/>
      <c r="AT4539" s="104"/>
      <c r="AU4539" s="104"/>
      <c r="AV4539" s="104"/>
    </row>
    <row r="4540" spans="3:48" x14ac:dyDescent="0.35">
      <c r="C4540" s="176"/>
      <c r="D4540" s="176"/>
      <c r="E4540" s="176"/>
      <c r="F4540" s="176"/>
      <c r="G4540" s="175"/>
      <c r="H4540" s="175"/>
      <c r="I4540" s="175"/>
      <c r="J4540" s="175"/>
      <c r="L4540" s="175"/>
      <c r="T4540" s="176"/>
      <c r="U4540" s="176"/>
      <c r="V4540" s="176"/>
      <c r="W4540" s="176"/>
      <c r="X4540" s="175"/>
      <c r="Y4540" s="175"/>
      <c r="Z4540" s="175"/>
      <c r="AA4540" s="175"/>
      <c r="AC4540" s="175"/>
      <c r="AL4540" s="106"/>
      <c r="AM4540" s="104"/>
      <c r="AN4540" s="104"/>
      <c r="AO4540" s="104"/>
      <c r="AP4540" s="104"/>
      <c r="AQ4540" s="104"/>
      <c r="AR4540" s="104"/>
      <c r="AS4540" s="104"/>
      <c r="AT4540" s="104"/>
      <c r="AU4540" s="104"/>
      <c r="AV4540" s="104"/>
    </row>
    <row r="4541" spans="3:48" x14ac:dyDescent="0.35">
      <c r="C4541" s="176"/>
      <c r="D4541" s="176"/>
      <c r="E4541" s="176"/>
      <c r="F4541" s="176"/>
      <c r="G4541" s="175"/>
      <c r="H4541" s="175"/>
      <c r="I4541" s="175"/>
      <c r="J4541" s="175"/>
      <c r="L4541" s="175"/>
      <c r="T4541" s="176"/>
      <c r="U4541" s="176"/>
      <c r="V4541" s="176"/>
      <c r="W4541" s="176"/>
      <c r="X4541" s="175"/>
      <c r="Y4541" s="175"/>
      <c r="Z4541" s="175"/>
      <c r="AA4541" s="175"/>
      <c r="AC4541" s="175"/>
      <c r="AL4541" s="106"/>
      <c r="AM4541" s="104"/>
      <c r="AN4541" s="104"/>
      <c r="AO4541" s="104"/>
      <c r="AP4541" s="104"/>
      <c r="AQ4541" s="104"/>
      <c r="AR4541" s="104"/>
      <c r="AS4541" s="104"/>
      <c r="AT4541" s="104"/>
      <c r="AU4541" s="104"/>
      <c r="AV4541" s="104"/>
    </row>
    <row r="4542" spans="3:48" x14ac:dyDescent="0.35">
      <c r="C4542" s="176"/>
      <c r="D4542" s="176"/>
      <c r="E4542" s="176"/>
      <c r="F4542" s="176"/>
      <c r="G4542" s="175"/>
      <c r="H4542" s="175"/>
      <c r="I4542" s="175"/>
      <c r="J4542" s="175"/>
      <c r="L4542" s="175"/>
      <c r="T4542" s="176"/>
      <c r="U4542" s="176"/>
      <c r="V4542" s="176"/>
      <c r="W4542" s="176"/>
      <c r="X4542" s="175"/>
      <c r="Y4542" s="175"/>
      <c r="Z4542" s="175"/>
      <c r="AA4542" s="175"/>
      <c r="AC4542" s="175"/>
      <c r="AL4542" s="106"/>
      <c r="AM4542" s="104"/>
      <c r="AN4542" s="104"/>
      <c r="AO4542" s="104"/>
      <c r="AP4542" s="104"/>
      <c r="AQ4542" s="104"/>
      <c r="AR4542" s="104"/>
      <c r="AS4542" s="104"/>
      <c r="AT4542" s="104"/>
      <c r="AU4542" s="104"/>
      <c r="AV4542" s="104"/>
    </row>
    <row r="4543" spans="3:48" x14ac:dyDescent="0.35">
      <c r="C4543" s="176"/>
      <c r="D4543" s="176"/>
      <c r="E4543" s="176"/>
      <c r="F4543" s="176"/>
      <c r="G4543" s="175"/>
      <c r="H4543" s="175"/>
      <c r="I4543" s="175"/>
      <c r="J4543" s="175"/>
      <c r="L4543" s="175"/>
      <c r="T4543" s="176"/>
      <c r="U4543" s="176"/>
      <c r="V4543" s="176"/>
      <c r="W4543" s="176"/>
      <c r="X4543" s="175"/>
      <c r="Y4543" s="175"/>
      <c r="Z4543" s="175"/>
      <c r="AA4543" s="175"/>
      <c r="AC4543" s="175"/>
      <c r="AL4543" s="106"/>
      <c r="AM4543" s="104"/>
      <c r="AN4543" s="104"/>
      <c r="AO4543" s="104"/>
      <c r="AP4543" s="104"/>
      <c r="AQ4543" s="104"/>
      <c r="AR4543" s="104"/>
      <c r="AS4543" s="104"/>
      <c r="AT4543" s="104"/>
      <c r="AU4543" s="104"/>
      <c r="AV4543" s="104"/>
    </row>
    <row r="4544" spans="3:48" x14ac:dyDescent="0.35">
      <c r="C4544" s="176"/>
      <c r="D4544" s="176"/>
      <c r="E4544" s="176"/>
      <c r="F4544" s="176"/>
      <c r="G4544" s="175"/>
      <c r="H4544" s="175"/>
      <c r="I4544" s="175"/>
      <c r="J4544" s="175"/>
      <c r="L4544" s="175"/>
      <c r="T4544" s="176"/>
      <c r="U4544" s="176"/>
      <c r="V4544" s="176"/>
      <c r="W4544" s="176"/>
      <c r="X4544" s="175"/>
      <c r="Y4544" s="175"/>
      <c r="Z4544" s="175"/>
      <c r="AA4544" s="175"/>
      <c r="AC4544" s="175"/>
      <c r="AL4544" s="106"/>
      <c r="AM4544" s="104"/>
      <c r="AN4544" s="104"/>
      <c r="AO4544" s="104"/>
      <c r="AP4544" s="104"/>
      <c r="AQ4544" s="104"/>
      <c r="AR4544" s="104"/>
      <c r="AS4544" s="104"/>
      <c r="AT4544" s="104"/>
      <c r="AU4544" s="104"/>
      <c r="AV4544" s="104"/>
    </row>
    <row r="4545" spans="3:48" x14ac:dyDescent="0.35">
      <c r="C4545" s="176"/>
      <c r="D4545" s="176"/>
      <c r="E4545" s="176"/>
      <c r="F4545" s="176"/>
      <c r="G4545" s="175"/>
      <c r="H4545" s="175"/>
      <c r="I4545" s="175"/>
      <c r="J4545" s="175"/>
      <c r="L4545" s="175"/>
      <c r="T4545" s="176"/>
      <c r="U4545" s="176"/>
      <c r="V4545" s="176"/>
      <c r="W4545" s="176"/>
      <c r="X4545" s="175"/>
      <c r="Y4545" s="175"/>
      <c r="Z4545" s="175"/>
      <c r="AA4545" s="175"/>
      <c r="AC4545" s="175"/>
      <c r="AL4545" s="106"/>
      <c r="AM4545" s="104"/>
      <c r="AN4545" s="104"/>
      <c r="AO4545" s="104"/>
      <c r="AP4545" s="104"/>
      <c r="AQ4545" s="104"/>
      <c r="AR4545" s="104"/>
      <c r="AS4545" s="104"/>
      <c r="AT4545" s="104"/>
      <c r="AU4545" s="104"/>
      <c r="AV4545" s="104"/>
    </row>
    <row r="4546" spans="3:48" x14ac:dyDescent="0.35">
      <c r="C4546" s="176"/>
      <c r="D4546" s="176"/>
      <c r="E4546" s="176"/>
      <c r="F4546" s="176"/>
      <c r="G4546" s="175"/>
      <c r="H4546" s="175"/>
      <c r="I4546" s="175"/>
      <c r="J4546" s="175"/>
      <c r="L4546" s="175"/>
      <c r="T4546" s="176"/>
      <c r="U4546" s="176"/>
      <c r="V4546" s="176"/>
      <c r="W4546" s="176"/>
      <c r="X4546" s="175"/>
      <c r="Y4546" s="175"/>
      <c r="Z4546" s="175"/>
      <c r="AA4546" s="175"/>
      <c r="AC4546" s="175"/>
      <c r="AL4546" s="106"/>
      <c r="AM4546" s="104"/>
      <c r="AN4546" s="104"/>
      <c r="AO4546" s="104"/>
      <c r="AP4546" s="104"/>
      <c r="AQ4546" s="104"/>
      <c r="AR4546" s="104"/>
      <c r="AS4546" s="104"/>
      <c r="AT4546" s="104"/>
      <c r="AU4546" s="104"/>
      <c r="AV4546" s="104"/>
    </row>
    <row r="4547" spans="3:48" x14ac:dyDescent="0.35">
      <c r="C4547" s="176"/>
      <c r="D4547" s="176"/>
      <c r="E4547" s="176"/>
      <c r="F4547" s="176"/>
      <c r="G4547" s="175"/>
      <c r="H4547" s="175"/>
      <c r="I4547" s="175"/>
      <c r="J4547" s="175"/>
      <c r="L4547" s="175"/>
      <c r="T4547" s="176"/>
      <c r="U4547" s="176"/>
      <c r="V4547" s="176"/>
      <c r="W4547" s="176"/>
      <c r="X4547" s="175"/>
      <c r="Y4547" s="175"/>
      <c r="Z4547" s="175"/>
      <c r="AA4547" s="175"/>
      <c r="AC4547" s="175"/>
      <c r="AL4547" s="106"/>
      <c r="AM4547" s="104"/>
      <c r="AN4547" s="104"/>
      <c r="AO4547" s="104"/>
      <c r="AP4547" s="104"/>
      <c r="AQ4547" s="104"/>
      <c r="AR4547" s="104"/>
      <c r="AS4547" s="104"/>
      <c r="AT4547" s="104"/>
      <c r="AU4547" s="104"/>
      <c r="AV4547" s="104"/>
    </row>
    <row r="4548" spans="3:48" x14ac:dyDescent="0.35">
      <c r="C4548" s="176"/>
      <c r="D4548" s="176"/>
      <c r="E4548" s="176"/>
      <c r="F4548" s="176"/>
      <c r="G4548" s="175"/>
      <c r="H4548" s="175"/>
      <c r="I4548" s="175"/>
      <c r="J4548" s="175"/>
      <c r="L4548" s="175"/>
      <c r="T4548" s="176"/>
      <c r="U4548" s="176"/>
      <c r="V4548" s="176"/>
      <c r="W4548" s="176"/>
      <c r="X4548" s="175"/>
      <c r="Y4548" s="175"/>
      <c r="Z4548" s="175"/>
      <c r="AA4548" s="175"/>
      <c r="AC4548" s="175"/>
      <c r="AL4548" s="106"/>
      <c r="AM4548" s="104"/>
      <c r="AN4548" s="104"/>
      <c r="AO4548" s="104"/>
      <c r="AP4548" s="104"/>
      <c r="AQ4548" s="104"/>
      <c r="AR4548" s="104"/>
      <c r="AS4548" s="104"/>
      <c r="AT4548" s="104"/>
      <c r="AU4548" s="104"/>
      <c r="AV4548" s="104"/>
    </row>
    <row r="4549" spans="3:48" x14ac:dyDescent="0.35">
      <c r="C4549" s="176"/>
      <c r="D4549" s="176"/>
      <c r="E4549" s="176"/>
      <c r="F4549" s="176"/>
      <c r="G4549" s="175"/>
      <c r="H4549" s="175"/>
      <c r="I4549" s="175"/>
      <c r="J4549" s="175"/>
      <c r="L4549" s="175"/>
      <c r="T4549" s="176"/>
      <c r="U4549" s="176"/>
      <c r="V4549" s="176"/>
      <c r="W4549" s="176"/>
      <c r="X4549" s="175"/>
      <c r="Y4549" s="175"/>
      <c r="Z4549" s="175"/>
      <c r="AA4549" s="175"/>
      <c r="AC4549" s="175"/>
      <c r="AL4549" s="106"/>
      <c r="AM4549" s="104"/>
      <c r="AN4549" s="104"/>
      <c r="AO4549" s="104"/>
      <c r="AP4549" s="104"/>
      <c r="AQ4549" s="104"/>
      <c r="AR4549" s="104"/>
      <c r="AS4549" s="104"/>
      <c r="AT4549" s="104"/>
      <c r="AU4549" s="104"/>
      <c r="AV4549" s="104"/>
    </row>
    <row r="4550" spans="3:48" x14ac:dyDescent="0.35">
      <c r="C4550" s="176"/>
      <c r="D4550" s="176"/>
      <c r="E4550" s="176"/>
      <c r="F4550" s="176"/>
      <c r="G4550" s="175"/>
      <c r="H4550" s="175"/>
      <c r="I4550" s="175"/>
      <c r="J4550" s="175"/>
      <c r="L4550" s="175"/>
      <c r="T4550" s="176"/>
      <c r="U4550" s="176"/>
      <c r="V4550" s="176"/>
      <c r="W4550" s="176"/>
      <c r="X4550" s="175"/>
      <c r="Y4550" s="175"/>
      <c r="Z4550" s="175"/>
      <c r="AA4550" s="175"/>
      <c r="AC4550" s="175"/>
      <c r="AL4550" s="106"/>
      <c r="AM4550" s="104"/>
      <c r="AN4550" s="104"/>
      <c r="AO4550" s="104"/>
      <c r="AP4550" s="104"/>
      <c r="AQ4550" s="104"/>
      <c r="AR4550" s="104"/>
      <c r="AS4550" s="104"/>
      <c r="AT4550" s="104"/>
      <c r="AU4550" s="104"/>
      <c r="AV4550" s="104"/>
    </row>
    <row r="4551" spans="3:48" x14ac:dyDescent="0.35">
      <c r="C4551" s="176"/>
      <c r="D4551" s="176"/>
      <c r="E4551" s="176"/>
      <c r="F4551" s="176"/>
      <c r="G4551" s="175"/>
      <c r="H4551" s="175"/>
      <c r="I4551" s="175"/>
      <c r="J4551" s="175"/>
      <c r="L4551" s="175"/>
      <c r="T4551" s="176"/>
      <c r="U4551" s="176"/>
      <c r="V4551" s="176"/>
      <c r="W4551" s="176"/>
      <c r="X4551" s="175"/>
      <c r="Y4551" s="175"/>
      <c r="Z4551" s="175"/>
      <c r="AA4551" s="175"/>
      <c r="AC4551" s="175"/>
      <c r="AL4551" s="106"/>
      <c r="AM4551" s="104"/>
      <c r="AN4551" s="104"/>
      <c r="AO4551" s="104"/>
      <c r="AP4551" s="104"/>
      <c r="AQ4551" s="104"/>
      <c r="AR4551" s="104"/>
      <c r="AS4551" s="104"/>
      <c r="AT4551" s="104"/>
      <c r="AU4551" s="104"/>
      <c r="AV4551" s="104"/>
    </row>
    <row r="4552" spans="3:48" x14ac:dyDescent="0.35">
      <c r="C4552" s="176"/>
      <c r="D4552" s="176"/>
      <c r="E4552" s="176"/>
      <c r="F4552" s="176"/>
      <c r="G4552" s="175"/>
      <c r="H4552" s="175"/>
      <c r="I4552" s="175"/>
      <c r="J4552" s="175"/>
      <c r="L4552" s="175"/>
      <c r="T4552" s="176"/>
      <c r="U4552" s="176"/>
      <c r="V4552" s="176"/>
      <c r="W4552" s="176"/>
      <c r="X4552" s="175"/>
      <c r="Y4552" s="175"/>
      <c r="Z4552" s="175"/>
      <c r="AA4552" s="175"/>
      <c r="AC4552" s="175"/>
      <c r="AL4552" s="106"/>
      <c r="AM4552" s="104"/>
      <c r="AN4552" s="104"/>
      <c r="AO4552" s="104"/>
      <c r="AP4552" s="104"/>
      <c r="AQ4552" s="104"/>
      <c r="AR4552" s="104"/>
      <c r="AS4552" s="104"/>
      <c r="AT4552" s="104"/>
      <c r="AU4552" s="104"/>
      <c r="AV4552" s="104"/>
    </row>
    <row r="4553" spans="3:48" x14ac:dyDescent="0.35">
      <c r="C4553" s="176"/>
      <c r="D4553" s="176"/>
      <c r="E4553" s="176"/>
      <c r="F4553" s="176"/>
      <c r="G4553" s="175"/>
      <c r="H4553" s="175"/>
      <c r="I4553" s="175"/>
      <c r="J4553" s="175"/>
      <c r="L4553" s="175"/>
      <c r="T4553" s="176"/>
      <c r="U4553" s="176"/>
      <c r="V4553" s="176"/>
      <c r="W4553" s="176"/>
      <c r="X4553" s="175"/>
      <c r="Y4553" s="175"/>
      <c r="Z4553" s="175"/>
      <c r="AA4553" s="175"/>
      <c r="AC4553" s="175"/>
      <c r="AL4553" s="106"/>
      <c r="AM4553" s="104"/>
      <c r="AN4553" s="104"/>
      <c r="AO4553" s="104"/>
      <c r="AP4553" s="104"/>
      <c r="AQ4553" s="104"/>
      <c r="AR4553" s="104"/>
      <c r="AS4553" s="104"/>
      <c r="AT4553" s="104"/>
      <c r="AU4553" s="104"/>
      <c r="AV4553" s="104"/>
    </row>
    <row r="4554" spans="3:48" x14ac:dyDescent="0.35">
      <c r="C4554" s="176"/>
      <c r="D4554" s="176"/>
      <c r="E4554" s="176"/>
      <c r="F4554" s="176"/>
      <c r="G4554" s="175"/>
      <c r="H4554" s="175"/>
      <c r="I4554" s="175"/>
      <c r="J4554" s="175"/>
      <c r="L4554" s="175"/>
      <c r="T4554" s="176"/>
      <c r="U4554" s="176"/>
      <c r="V4554" s="176"/>
      <c r="W4554" s="176"/>
      <c r="X4554" s="175"/>
      <c r="Y4554" s="175"/>
      <c r="Z4554" s="175"/>
      <c r="AA4554" s="175"/>
      <c r="AC4554" s="175"/>
      <c r="AL4554" s="106"/>
      <c r="AM4554" s="104"/>
      <c r="AN4554" s="104"/>
      <c r="AO4554" s="104"/>
      <c r="AP4554" s="104"/>
      <c r="AQ4554" s="104"/>
      <c r="AR4554" s="104"/>
      <c r="AS4554" s="104"/>
      <c r="AT4554" s="104"/>
      <c r="AU4554" s="104"/>
      <c r="AV4554" s="104"/>
    </row>
    <row r="4555" spans="3:48" x14ac:dyDescent="0.35">
      <c r="C4555" s="176"/>
      <c r="D4555" s="176"/>
      <c r="E4555" s="176"/>
      <c r="F4555" s="176"/>
      <c r="G4555" s="175"/>
      <c r="H4555" s="175"/>
      <c r="I4555" s="175"/>
      <c r="J4555" s="175"/>
      <c r="L4555" s="175"/>
      <c r="T4555" s="176"/>
      <c r="U4555" s="176"/>
      <c r="V4555" s="176"/>
      <c r="W4555" s="176"/>
      <c r="X4555" s="175"/>
      <c r="Y4555" s="175"/>
      <c r="Z4555" s="175"/>
      <c r="AA4555" s="175"/>
      <c r="AC4555" s="175"/>
      <c r="AL4555" s="106"/>
      <c r="AM4555" s="104"/>
      <c r="AN4555" s="104"/>
      <c r="AO4555" s="104"/>
      <c r="AP4555" s="104"/>
      <c r="AQ4555" s="104"/>
      <c r="AR4555" s="104"/>
      <c r="AS4555" s="104"/>
      <c r="AT4555" s="104"/>
      <c r="AU4555" s="104"/>
      <c r="AV4555" s="104"/>
    </row>
    <row r="4556" spans="3:48" x14ac:dyDescent="0.35">
      <c r="C4556" s="176"/>
      <c r="D4556" s="176"/>
      <c r="E4556" s="176"/>
      <c r="F4556" s="176"/>
      <c r="G4556" s="175"/>
      <c r="H4556" s="175"/>
      <c r="I4556" s="175"/>
      <c r="J4556" s="175"/>
      <c r="L4556" s="175"/>
      <c r="T4556" s="176"/>
      <c r="U4556" s="176"/>
      <c r="V4556" s="176"/>
      <c r="W4556" s="176"/>
      <c r="X4556" s="175"/>
      <c r="Y4556" s="175"/>
      <c r="Z4556" s="175"/>
      <c r="AA4556" s="175"/>
      <c r="AC4556" s="175"/>
      <c r="AL4556" s="106"/>
      <c r="AM4556" s="104"/>
      <c r="AN4556" s="104"/>
      <c r="AO4556" s="104"/>
      <c r="AP4556" s="104"/>
      <c r="AQ4556" s="104"/>
      <c r="AR4556" s="104"/>
      <c r="AS4556" s="104"/>
      <c r="AT4556" s="104"/>
      <c r="AU4556" s="104"/>
      <c r="AV4556" s="104"/>
    </row>
    <row r="4557" spans="3:48" x14ac:dyDescent="0.35">
      <c r="C4557" s="176"/>
      <c r="D4557" s="176"/>
      <c r="E4557" s="176"/>
      <c r="F4557" s="176"/>
      <c r="G4557" s="175"/>
      <c r="H4557" s="175"/>
      <c r="I4557" s="175"/>
      <c r="J4557" s="175"/>
      <c r="L4557" s="175"/>
      <c r="T4557" s="176"/>
      <c r="U4557" s="176"/>
      <c r="V4557" s="176"/>
      <c r="W4557" s="176"/>
      <c r="X4557" s="175"/>
      <c r="Y4557" s="175"/>
      <c r="Z4557" s="175"/>
      <c r="AA4557" s="175"/>
      <c r="AC4557" s="175"/>
      <c r="AL4557" s="106"/>
      <c r="AM4557" s="104"/>
      <c r="AN4557" s="104"/>
      <c r="AO4557" s="104"/>
      <c r="AP4557" s="104"/>
      <c r="AQ4557" s="104"/>
      <c r="AR4557" s="104"/>
      <c r="AS4557" s="104"/>
      <c r="AT4557" s="104"/>
      <c r="AU4557" s="104"/>
      <c r="AV4557" s="104"/>
    </row>
    <row r="4558" spans="3:48" x14ac:dyDescent="0.35">
      <c r="C4558" s="176"/>
      <c r="D4558" s="176"/>
      <c r="E4558" s="176"/>
      <c r="F4558" s="176"/>
      <c r="G4558" s="175"/>
      <c r="H4558" s="175"/>
      <c r="I4558" s="175"/>
      <c r="J4558" s="175"/>
      <c r="L4558" s="175"/>
      <c r="T4558" s="176"/>
      <c r="U4558" s="176"/>
      <c r="V4558" s="176"/>
      <c r="W4558" s="176"/>
      <c r="X4558" s="175"/>
      <c r="Y4558" s="175"/>
      <c r="Z4558" s="175"/>
      <c r="AA4558" s="175"/>
      <c r="AC4558" s="175"/>
      <c r="AL4558" s="106"/>
      <c r="AM4558" s="104"/>
      <c r="AN4558" s="104"/>
      <c r="AO4558" s="104"/>
      <c r="AP4558" s="104"/>
      <c r="AQ4558" s="104"/>
      <c r="AR4558" s="104"/>
      <c r="AS4558" s="104"/>
      <c r="AT4558" s="104"/>
      <c r="AU4558" s="104"/>
      <c r="AV4558" s="104"/>
    </row>
    <row r="4559" spans="3:48" x14ac:dyDescent="0.35">
      <c r="C4559" s="176"/>
      <c r="D4559" s="176"/>
      <c r="E4559" s="176"/>
      <c r="F4559" s="176"/>
      <c r="G4559" s="175"/>
      <c r="H4559" s="175"/>
      <c r="I4559" s="175"/>
      <c r="J4559" s="175"/>
      <c r="L4559" s="175"/>
      <c r="T4559" s="176"/>
      <c r="U4559" s="176"/>
      <c r="V4559" s="176"/>
      <c r="W4559" s="176"/>
      <c r="X4559" s="175"/>
      <c r="Y4559" s="175"/>
      <c r="Z4559" s="175"/>
      <c r="AA4559" s="175"/>
      <c r="AC4559" s="175"/>
      <c r="AL4559" s="106"/>
      <c r="AM4559" s="104"/>
      <c r="AN4559" s="104"/>
      <c r="AO4559" s="104"/>
      <c r="AP4559" s="104"/>
      <c r="AQ4559" s="104"/>
      <c r="AR4559" s="104"/>
      <c r="AS4559" s="104"/>
      <c r="AT4559" s="104"/>
      <c r="AU4559" s="104"/>
      <c r="AV4559" s="104"/>
    </row>
    <row r="4560" spans="3:48" x14ac:dyDescent="0.35">
      <c r="C4560" s="176"/>
      <c r="D4560" s="176"/>
      <c r="E4560" s="176"/>
      <c r="F4560" s="176"/>
      <c r="G4560" s="175"/>
      <c r="H4560" s="175"/>
      <c r="I4560" s="175"/>
      <c r="J4560" s="175"/>
      <c r="L4560" s="175"/>
      <c r="T4560" s="176"/>
      <c r="U4560" s="176"/>
      <c r="V4560" s="176"/>
      <c r="W4560" s="176"/>
      <c r="X4560" s="175"/>
      <c r="Y4560" s="175"/>
      <c r="Z4560" s="175"/>
      <c r="AA4560" s="175"/>
      <c r="AC4560" s="175"/>
      <c r="AL4560" s="106"/>
      <c r="AM4560" s="104"/>
      <c r="AN4560" s="104"/>
      <c r="AO4560" s="104"/>
      <c r="AP4560" s="104"/>
      <c r="AQ4560" s="104"/>
      <c r="AR4560" s="104"/>
      <c r="AS4560" s="104"/>
      <c r="AT4560" s="104"/>
      <c r="AU4560" s="104"/>
      <c r="AV4560" s="104"/>
    </row>
    <row r="4561" spans="3:48" x14ac:dyDescent="0.35">
      <c r="C4561" s="176"/>
      <c r="D4561" s="176"/>
      <c r="E4561" s="176"/>
      <c r="F4561" s="176"/>
      <c r="G4561" s="175"/>
      <c r="H4561" s="175"/>
      <c r="I4561" s="175"/>
      <c r="J4561" s="175"/>
      <c r="L4561" s="175"/>
      <c r="T4561" s="176"/>
      <c r="U4561" s="176"/>
      <c r="V4561" s="176"/>
      <c r="W4561" s="176"/>
      <c r="X4561" s="175"/>
      <c r="Y4561" s="175"/>
      <c r="Z4561" s="175"/>
      <c r="AA4561" s="175"/>
      <c r="AC4561" s="175"/>
      <c r="AL4561" s="106"/>
      <c r="AM4561" s="104"/>
      <c r="AN4561" s="104"/>
      <c r="AO4561" s="104"/>
      <c r="AP4561" s="104"/>
      <c r="AQ4561" s="104"/>
      <c r="AR4561" s="104"/>
      <c r="AS4561" s="104"/>
      <c r="AT4561" s="104"/>
      <c r="AU4561" s="104"/>
      <c r="AV4561" s="104"/>
    </row>
    <row r="4562" spans="3:48" x14ac:dyDescent="0.35">
      <c r="C4562" s="176"/>
      <c r="D4562" s="176"/>
      <c r="E4562" s="176"/>
      <c r="F4562" s="176"/>
      <c r="G4562" s="175"/>
      <c r="H4562" s="175"/>
      <c r="I4562" s="175"/>
      <c r="J4562" s="175"/>
      <c r="L4562" s="175"/>
      <c r="T4562" s="176"/>
      <c r="U4562" s="176"/>
      <c r="V4562" s="176"/>
      <c r="W4562" s="176"/>
      <c r="X4562" s="175"/>
      <c r="Y4562" s="175"/>
      <c r="Z4562" s="175"/>
      <c r="AA4562" s="175"/>
      <c r="AC4562" s="175"/>
      <c r="AL4562" s="106"/>
      <c r="AM4562" s="104"/>
      <c r="AN4562" s="104"/>
      <c r="AO4562" s="104"/>
      <c r="AP4562" s="104"/>
      <c r="AQ4562" s="104"/>
      <c r="AR4562" s="104"/>
      <c r="AS4562" s="104"/>
      <c r="AT4562" s="104"/>
      <c r="AU4562" s="104"/>
      <c r="AV4562" s="104"/>
    </row>
    <row r="4563" spans="3:48" x14ac:dyDescent="0.35">
      <c r="C4563" s="176"/>
      <c r="D4563" s="176"/>
      <c r="E4563" s="176"/>
      <c r="F4563" s="176"/>
      <c r="G4563" s="175"/>
      <c r="H4563" s="175"/>
      <c r="I4563" s="175"/>
      <c r="J4563" s="175"/>
      <c r="L4563" s="175"/>
      <c r="T4563" s="176"/>
      <c r="U4563" s="176"/>
      <c r="V4563" s="176"/>
      <c r="W4563" s="176"/>
      <c r="X4563" s="175"/>
      <c r="Y4563" s="175"/>
      <c r="Z4563" s="175"/>
      <c r="AA4563" s="175"/>
      <c r="AC4563" s="175"/>
      <c r="AL4563" s="106"/>
      <c r="AM4563" s="104"/>
      <c r="AN4563" s="104"/>
      <c r="AO4563" s="104"/>
      <c r="AP4563" s="104"/>
      <c r="AQ4563" s="104"/>
      <c r="AR4563" s="104"/>
      <c r="AS4563" s="104"/>
      <c r="AT4563" s="104"/>
      <c r="AU4563" s="104"/>
      <c r="AV4563" s="104"/>
    </row>
    <row r="4564" spans="3:48" x14ac:dyDescent="0.35">
      <c r="C4564" s="176"/>
      <c r="D4564" s="176"/>
      <c r="E4564" s="176"/>
      <c r="F4564" s="176"/>
      <c r="G4564" s="175"/>
      <c r="H4564" s="175"/>
      <c r="I4564" s="175"/>
      <c r="J4564" s="175"/>
      <c r="L4564" s="175"/>
      <c r="T4564" s="176"/>
      <c r="U4564" s="176"/>
      <c r="V4564" s="176"/>
      <c r="W4564" s="176"/>
      <c r="X4564" s="175"/>
      <c r="Y4564" s="175"/>
      <c r="Z4564" s="175"/>
      <c r="AA4564" s="175"/>
      <c r="AC4564" s="175"/>
      <c r="AL4564" s="106"/>
      <c r="AM4564" s="104"/>
      <c r="AN4564" s="104"/>
      <c r="AO4564" s="104"/>
      <c r="AP4564" s="104"/>
      <c r="AQ4564" s="104"/>
      <c r="AR4564" s="104"/>
      <c r="AS4564" s="104"/>
      <c r="AT4564" s="104"/>
      <c r="AU4564" s="104"/>
      <c r="AV4564" s="104"/>
    </row>
    <row r="4565" spans="3:48" x14ac:dyDescent="0.35">
      <c r="C4565" s="176"/>
      <c r="D4565" s="176"/>
      <c r="E4565" s="176"/>
      <c r="F4565" s="176"/>
      <c r="G4565" s="175"/>
      <c r="H4565" s="175"/>
      <c r="I4565" s="175"/>
      <c r="J4565" s="175"/>
      <c r="L4565" s="175"/>
      <c r="T4565" s="176"/>
      <c r="U4565" s="176"/>
      <c r="V4565" s="176"/>
      <c r="W4565" s="176"/>
      <c r="X4565" s="175"/>
      <c r="Y4565" s="175"/>
      <c r="Z4565" s="175"/>
      <c r="AA4565" s="175"/>
      <c r="AC4565" s="175"/>
      <c r="AL4565" s="106"/>
      <c r="AM4565" s="104"/>
      <c r="AN4565" s="104"/>
      <c r="AO4565" s="104"/>
      <c r="AP4565" s="104"/>
      <c r="AQ4565" s="104"/>
      <c r="AR4565" s="104"/>
      <c r="AS4565" s="104"/>
      <c r="AT4565" s="104"/>
      <c r="AU4565" s="104"/>
      <c r="AV4565" s="104"/>
    </row>
    <row r="4566" spans="3:48" x14ac:dyDescent="0.35">
      <c r="C4566" s="176"/>
      <c r="D4566" s="176"/>
      <c r="E4566" s="176"/>
      <c r="F4566" s="176"/>
      <c r="G4566" s="175"/>
      <c r="H4566" s="175"/>
      <c r="I4566" s="175"/>
      <c r="J4566" s="175"/>
      <c r="L4566" s="175"/>
      <c r="T4566" s="176"/>
      <c r="U4566" s="176"/>
      <c r="V4566" s="176"/>
      <c r="W4566" s="176"/>
      <c r="X4566" s="175"/>
      <c r="Y4566" s="175"/>
      <c r="Z4566" s="175"/>
      <c r="AA4566" s="175"/>
      <c r="AC4566" s="175"/>
      <c r="AL4566" s="106"/>
      <c r="AM4566" s="104"/>
      <c r="AN4566" s="104"/>
      <c r="AO4566" s="104"/>
      <c r="AP4566" s="104"/>
      <c r="AQ4566" s="104"/>
      <c r="AR4566" s="104"/>
      <c r="AS4566" s="104"/>
      <c r="AT4566" s="104"/>
      <c r="AU4566" s="104"/>
      <c r="AV4566" s="104"/>
    </row>
    <row r="4567" spans="3:48" x14ac:dyDescent="0.35">
      <c r="C4567" s="176"/>
      <c r="D4567" s="176"/>
      <c r="E4567" s="176"/>
      <c r="F4567" s="176"/>
      <c r="G4567" s="175"/>
      <c r="H4567" s="175"/>
      <c r="I4567" s="175"/>
      <c r="J4567" s="175"/>
      <c r="L4567" s="175"/>
      <c r="T4567" s="176"/>
      <c r="U4567" s="176"/>
      <c r="V4567" s="176"/>
      <c r="W4567" s="176"/>
      <c r="X4567" s="175"/>
      <c r="Y4567" s="175"/>
      <c r="Z4567" s="175"/>
      <c r="AA4567" s="175"/>
      <c r="AC4567" s="175"/>
      <c r="AL4567" s="106"/>
      <c r="AM4567" s="104"/>
      <c r="AN4567" s="104"/>
      <c r="AO4567" s="104"/>
      <c r="AP4567" s="104"/>
      <c r="AQ4567" s="104"/>
      <c r="AR4567" s="104"/>
      <c r="AS4567" s="104"/>
      <c r="AT4567" s="104"/>
      <c r="AU4567" s="104"/>
      <c r="AV4567" s="104"/>
    </row>
    <row r="4568" spans="3:48" x14ac:dyDescent="0.35">
      <c r="C4568" s="176"/>
      <c r="D4568" s="176"/>
      <c r="E4568" s="176"/>
      <c r="F4568" s="176"/>
      <c r="G4568" s="175"/>
      <c r="H4568" s="175"/>
      <c r="I4568" s="175"/>
      <c r="J4568" s="175"/>
      <c r="L4568" s="175"/>
      <c r="T4568" s="176"/>
      <c r="U4568" s="176"/>
      <c r="V4568" s="176"/>
      <c r="W4568" s="176"/>
      <c r="X4568" s="175"/>
      <c r="Y4568" s="175"/>
      <c r="Z4568" s="175"/>
      <c r="AA4568" s="175"/>
      <c r="AC4568" s="175"/>
      <c r="AL4568" s="106"/>
      <c r="AM4568" s="104"/>
      <c r="AN4568" s="104"/>
      <c r="AO4568" s="104"/>
      <c r="AP4568" s="104"/>
      <c r="AQ4568" s="104"/>
      <c r="AR4568" s="104"/>
      <c r="AS4568" s="104"/>
      <c r="AT4568" s="104"/>
      <c r="AU4568" s="104"/>
      <c r="AV4568" s="104"/>
    </row>
    <row r="4569" spans="3:48" x14ac:dyDescent="0.35">
      <c r="C4569" s="176"/>
      <c r="D4569" s="176"/>
      <c r="E4569" s="176"/>
      <c r="F4569" s="176"/>
      <c r="G4569" s="175"/>
      <c r="H4569" s="175"/>
      <c r="I4569" s="175"/>
      <c r="J4569" s="175"/>
      <c r="L4569" s="175"/>
      <c r="T4569" s="176"/>
      <c r="U4569" s="176"/>
      <c r="V4569" s="176"/>
      <c r="W4569" s="176"/>
      <c r="X4569" s="175"/>
      <c r="Y4569" s="175"/>
      <c r="Z4569" s="175"/>
      <c r="AA4569" s="175"/>
      <c r="AC4569" s="175"/>
      <c r="AL4569" s="106"/>
      <c r="AM4569" s="104"/>
      <c r="AN4569" s="104"/>
      <c r="AO4569" s="104"/>
      <c r="AP4569" s="104"/>
      <c r="AQ4569" s="104"/>
      <c r="AR4569" s="104"/>
      <c r="AS4569" s="104"/>
      <c r="AT4569" s="104"/>
      <c r="AU4569" s="104"/>
      <c r="AV4569" s="104"/>
    </row>
    <row r="4570" spans="3:48" x14ac:dyDescent="0.35">
      <c r="C4570" s="176"/>
      <c r="D4570" s="176"/>
      <c r="E4570" s="176"/>
      <c r="F4570" s="176"/>
      <c r="G4570" s="175"/>
      <c r="H4570" s="175"/>
      <c r="I4570" s="175"/>
      <c r="J4570" s="175"/>
      <c r="L4570" s="175"/>
      <c r="T4570" s="176"/>
      <c r="U4570" s="176"/>
      <c r="V4570" s="176"/>
      <c r="W4570" s="176"/>
      <c r="X4570" s="175"/>
      <c r="Y4570" s="175"/>
      <c r="Z4570" s="175"/>
      <c r="AA4570" s="175"/>
      <c r="AC4570" s="175"/>
      <c r="AL4570" s="106"/>
      <c r="AM4570" s="104"/>
      <c r="AN4570" s="104"/>
      <c r="AO4570" s="104"/>
      <c r="AP4570" s="104"/>
      <c r="AQ4570" s="104"/>
      <c r="AR4570" s="104"/>
      <c r="AS4570" s="104"/>
      <c r="AT4570" s="104"/>
      <c r="AU4570" s="104"/>
      <c r="AV4570" s="104"/>
    </row>
    <row r="4571" spans="3:48" x14ac:dyDescent="0.35">
      <c r="C4571" s="176"/>
      <c r="D4571" s="176"/>
      <c r="E4571" s="176"/>
      <c r="F4571" s="176"/>
      <c r="G4571" s="175"/>
      <c r="H4571" s="175"/>
      <c r="I4571" s="175"/>
      <c r="J4571" s="175"/>
      <c r="L4571" s="175"/>
      <c r="T4571" s="176"/>
      <c r="U4571" s="176"/>
      <c r="V4571" s="176"/>
      <c r="W4571" s="176"/>
      <c r="X4571" s="175"/>
      <c r="Y4571" s="175"/>
      <c r="Z4571" s="175"/>
      <c r="AA4571" s="175"/>
      <c r="AC4571" s="175"/>
      <c r="AL4571" s="106"/>
      <c r="AM4571" s="104"/>
      <c r="AN4571" s="104"/>
      <c r="AO4571" s="104"/>
      <c r="AP4571" s="104"/>
      <c r="AQ4571" s="104"/>
      <c r="AR4571" s="104"/>
      <c r="AS4571" s="104"/>
      <c r="AT4571" s="104"/>
      <c r="AU4571" s="104"/>
      <c r="AV4571" s="104"/>
    </row>
    <row r="4572" spans="3:48" x14ac:dyDescent="0.35">
      <c r="C4572" s="176"/>
      <c r="D4572" s="176"/>
      <c r="E4572" s="176"/>
      <c r="F4572" s="176"/>
      <c r="G4572" s="175"/>
      <c r="H4572" s="175"/>
      <c r="I4572" s="175"/>
      <c r="J4572" s="175"/>
      <c r="L4572" s="175"/>
      <c r="T4572" s="176"/>
      <c r="U4572" s="176"/>
      <c r="V4572" s="176"/>
      <c r="W4572" s="176"/>
      <c r="X4572" s="175"/>
      <c r="Y4572" s="175"/>
      <c r="Z4572" s="175"/>
      <c r="AA4572" s="175"/>
      <c r="AC4572" s="175"/>
      <c r="AL4572" s="106"/>
      <c r="AM4572" s="104"/>
      <c r="AN4572" s="104"/>
      <c r="AO4572" s="104"/>
      <c r="AP4572" s="104"/>
      <c r="AQ4572" s="104"/>
      <c r="AR4572" s="104"/>
      <c r="AS4572" s="104"/>
      <c r="AT4572" s="104"/>
      <c r="AU4572" s="104"/>
      <c r="AV4572" s="104"/>
    </row>
    <row r="4573" spans="3:48" x14ac:dyDescent="0.35">
      <c r="C4573" s="176"/>
      <c r="D4573" s="176"/>
      <c r="E4573" s="176"/>
      <c r="F4573" s="176"/>
      <c r="G4573" s="175"/>
      <c r="H4573" s="175"/>
      <c r="I4573" s="175"/>
      <c r="J4573" s="175"/>
      <c r="L4573" s="175"/>
      <c r="T4573" s="176"/>
      <c r="U4573" s="176"/>
      <c r="V4573" s="176"/>
      <c r="W4573" s="176"/>
      <c r="X4573" s="175"/>
      <c r="Y4573" s="175"/>
      <c r="Z4573" s="175"/>
      <c r="AA4573" s="175"/>
      <c r="AC4573" s="175"/>
      <c r="AL4573" s="106"/>
      <c r="AM4573" s="104"/>
      <c r="AN4573" s="104"/>
      <c r="AO4573" s="104"/>
      <c r="AP4573" s="104"/>
      <c r="AQ4573" s="104"/>
      <c r="AR4573" s="104"/>
      <c r="AS4573" s="104"/>
      <c r="AT4573" s="104"/>
      <c r="AU4573" s="104"/>
      <c r="AV4573" s="104"/>
    </row>
    <row r="4574" spans="3:48" x14ac:dyDescent="0.35">
      <c r="C4574" s="176"/>
      <c r="D4574" s="176"/>
      <c r="E4574" s="176"/>
      <c r="F4574" s="176"/>
      <c r="G4574" s="175"/>
      <c r="H4574" s="175"/>
      <c r="I4574" s="175"/>
      <c r="J4574" s="175"/>
      <c r="L4574" s="175"/>
      <c r="T4574" s="176"/>
      <c r="U4574" s="176"/>
      <c r="V4574" s="176"/>
      <c r="W4574" s="176"/>
      <c r="X4574" s="175"/>
      <c r="Y4574" s="175"/>
      <c r="Z4574" s="175"/>
      <c r="AA4574" s="175"/>
      <c r="AC4574" s="175"/>
      <c r="AL4574" s="106"/>
      <c r="AM4574" s="104"/>
      <c r="AN4574" s="104"/>
      <c r="AO4574" s="104"/>
      <c r="AP4574" s="104"/>
      <c r="AQ4574" s="104"/>
      <c r="AR4574" s="104"/>
      <c r="AS4574" s="104"/>
      <c r="AT4574" s="104"/>
      <c r="AU4574" s="104"/>
      <c r="AV4574" s="104"/>
    </row>
    <row r="4575" spans="3:48" x14ac:dyDescent="0.35">
      <c r="C4575" s="176"/>
      <c r="D4575" s="176"/>
      <c r="E4575" s="176"/>
      <c r="F4575" s="176"/>
      <c r="G4575" s="175"/>
      <c r="H4575" s="175"/>
      <c r="I4575" s="175"/>
      <c r="J4575" s="175"/>
      <c r="L4575" s="175"/>
      <c r="T4575" s="176"/>
      <c r="U4575" s="176"/>
      <c r="V4575" s="176"/>
      <c r="W4575" s="176"/>
      <c r="X4575" s="175"/>
      <c r="Y4575" s="175"/>
      <c r="Z4575" s="175"/>
      <c r="AA4575" s="175"/>
      <c r="AC4575" s="175"/>
      <c r="AL4575" s="106"/>
      <c r="AM4575" s="104"/>
      <c r="AN4575" s="104"/>
      <c r="AO4575" s="104"/>
      <c r="AP4575" s="104"/>
      <c r="AQ4575" s="104"/>
      <c r="AR4575" s="104"/>
      <c r="AS4575" s="104"/>
      <c r="AT4575" s="104"/>
      <c r="AU4575" s="104"/>
      <c r="AV4575" s="104"/>
    </row>
    <row r="4576" spans="3:48" x14ac:dyDescent="0.35">
      <c r="C4576" s="176"/>
      <c r="D4576" s="176"/>
      <c r="E4576" s="176"/>
      <c r="F4576" s="176"/>
      <c r="G4576" s="175"/>
      <c r="H4576" s="175"/>
      <c r="I4576" s="175"/>
      <c r="J4576" s="175"/>
      <c r="L4576" s="175"/>
      <c r="T4576" s="176"/>
      <c r="U4576" s="176"/>
      <c r="V4576" s="176"/>
      <c r="W4576" s="176"/>
      <c r="X4576" s="175"/>
      <c r="Y4576" s="175"/>
      <c r="Z4576" s="175"/>
      <c r="AA4576" s="175"/>
      <c r="AC4576" s="175"/>
      <c r="AL4576" s="106"/>
      <c r="AM4576" s="104"/>
      <c r="AN4576" s="104"/>
      <c r="AO4576" s="104"/>
      <c r="AP4576" s="104"/>
      <c r="AQ4576" s="104"/>
      <c r="AR4576" s="104"/>
      <c r="AS4576" s="104"/>
      <c r="AT4576" s="104"/>
      <c r="AU4576" s="104"/>
      <c r="AV4576" s="104"/>
    </row>
    <row r="4577" spans="3:48" x14ac:dyDescent="0.35">
      <c r="C4577" s="176"/>
      <c r="D4577" s="176"/>
      <c r="E4577" s="176"/>
      <c r="F4577" s="176"/>
      <c r="G4577" s="175"/>
      <c r="H4577" s="175"/>
      <c r="I4577" s="175"/>
      <c r="J4577" s="175"/>
      <c r="L4577" s="175"/>
      <c r="T4577" s="176"/>
      <c r="U4577" s="176"/>
      <c r="V4577" s="176"/>
      <c r="W4577" s="176"/>
      <c r="X4577" s="175"/>
      <c r="Y4577" s="175"/>
      <c r="Z4577" s="175"/>
      <c r="AA4577" s="175"/>
      <c r="AC4577" s="175"/>
      <c r="AL4577" s="106"/>
      <c r="AM4577" s="104"/>
      <c r="AN4577" s="104"/>
      <c r="AO4577" s="104"/>
      <c r="AP4577" s="104"/>
      <c r="AQ4577" s="104"/>
      <c r="AR4577" s="104"/>
      <c r="AS4577" s="104"/>
      <c r="AT4577" s="104"/>
      <c r="AU4577" s="104"/>
      <c r="AV4577" s="104"/>
    </row>
    <row r="4578" spans="3:48" x14ac:dyDescent="0.35">
      <c r="C4578" s="176"/>
      <c r="D4578" s="176"/>
      <c r="E4578" s="176"/>
      <c r="F4578" s="176"/>
      <c r="G4578" s="175"/>
      <c r="H4578" s="175"/>
      <c r="I4578" s="175"/>
      <c r="J4578" s="175"/>
      <c r="L4578" s="175"/>
      <c r="T4578" s="176"/>
      <c r="U4578" s="176"/>
      <c r="V4578" s="176"/>
      <c r="W4578" s="176"/>
      <c r="X4578" s="175"/>
      <c r="Y4578" s="175"/>
      <c r="Z4578" s="175"/>
      <c r="AA4578" s="175"/>
      <c r="AC4578" s="175"/>
      <c r="AL4578" s="106"/>
      <c r="AM4578" s="104"/>
      <c r="AN4578" s="104"/>
      <c r="AO4578" s="104"/>
      <c r="AP4578" s="104"/>
      <c r="AQ4578" s="104"/>
      <c r="AR4578" s="104"/>
      <c r="AS4578" s="104"/>
      <c r="AT4578" s="104"/>
      <c r="AU4578" s="104"/>
      <c r="AV4578" s="104"/>
    </row>
    <row r="4579" spans="3:48" x14ac:dyDescent="0.35">
      <c r="C4579" s="176"/>
      <c r="D4579" s="176"/>
      <c r="E4579" s="176"/>
      <c r="F4579" s="176"/>
      <c r="G4579" s="175"/>
      <c r="H4579" s="175"/>
      <c r="I4579" s="175"/>
      <c r="J4579" s="175"/>
      <c r="L4579" s="175"/>
      <c r="T4579" s="176"/>
      <c r="U4579" s="176"/>
      <c r="V4579" s="176"/>
      <c r="W4579" s="176"/>
      <c r="X4579" s="175"/>
      <c r="Y4579" s="175"/>
      <c r="Z4579" s="175"/>
      <c r="AA4579" s="175"/>
      <c r="AC4579" s="175"/>
      <c r="AL4579" s="106"/>
      <c r="AM4579" s="104"/>
      <c r="AN4579" s="104"/>
      <c r="AO4579" s="104"/>
      <c r="AP4579" s="104"/>
      <c r="AQ4579" s="104"/>
      <c r="AR4579" s="104"/>
      <c r="AS4579" s="104"/>
      <c r="AT4579" s="104"/>
      <c r="AU4579" s="104"/>
      <c r="AV4579" s="104"/>
    </row>
    <row r="4580" spans="3:48" x14ac:dyDescent="0.35">
      <c r="C4580" s="176"/>
      <c r="D4580" s="176"/>
      <c r="E4580" s="176"/>
      <c r="F4580" s="176"/>
      <c r="G4580" s="175"/>
      <c r="H4580" s="175"/>
      <c r="I4580" s="175"/>
      <c r="J4580" s="175"/>
      <c r="L4580" s="175"/>
      <c r="T4580" s="176"/>
      <c r="U4580" s="176"/>
      <c r="V4580" s="176"/>
      <c r="W4580" s="176"/>
      <c r="X4580" s="175"/>
      <c r="Y4580" s="175"/>
      <c r="Z4580" s="175"/>
      <c r="AA4580" s="175"/>
      <c r="AC4580" s="175"/>
      <c r="AL4580" s="106"/>
      <c r="AM4580" s="104"/>
      <c r="AN4580" s="104"/>
      <c r="AO4580" s="104"/>
      <c r="AP4580" s="104"/>
      <c r="AQ4580" s="104"/>
      <c r="AR4580" s="104"/>
      <c r="AS4580" s="104"/>
      <c r="AT4580" s="104"/>
      <c r="AU4580" s="104"/>
      <c r="AV4580" s="104"/>
    </row>
    <row r="4581" spans="3:48" x14ac:dyDescent="0.35">
      <c r="C4581" s="176"/>
      <c r="D4581" s="176"/>
      <c r="E4581" s="176"/>
      <c r="F4581" s="176"/>
      <c r="G4581" s="175"/>
      <c r="H4581" s="175"/>
      <c r="I4581" s="175"/>
      <c r="J4581" s="175"/>
      <c r="L4581" s="175"/>
      <c r="T4581" s="176"/>
      <c r="U4581" s="176"/>
      <c r="V4581" s="176"/>
      <c r="W4581" s="176"/>
      <c r="X4581" s="175"/>
      <c r="Y4581" s="175"/>
      <c r="Z4581" s="175"/>
      <c r="AA4581" s="175"/>
      <c r="AC4581" s="175"/>
      <c r="AL4581" s="106"/>
      <c r="AM4581" s="104"/>
      <c r="AN4581" s="104"/>
      <c r="AO4581" s="104"/>
      <c r="AP4581" s="104"/>
      <c r="AQ4581" s="104"/>
      <c r="AR4581" s="104"/>
      <c r="AS4581" s="104"/>
      <c r="AT4581" s="104"/>
      <c r="AU4581" s="104"/>
      <c r="AV4581" s="104"/>
    </row>
    <row r="4582" spans="3:48" x14ac:dyDescent="0.35">
      <c r="C4582" s="176"/>
      <c r="D4582" s="176"/>
      <c r="E4582" s="176"/>
      <c r="F4582" s="176"/>
      <c r="G4582" s="175"/>
      <c r="H4582" s="175"/>
      <c r="I4582" s="175"/>
      <c r="J4582" s="175"/>
      <c r="L4582" s="175"/>
      <c r="T4582" s="176"/>
      <c r="U4582" s="176"/>
      <c r="V4582" s="176"/>
      <c r="W4582" s="176"/>
      <c r="X4582" s="175"/>
      <c r="Y4582" s="175"/>
      <c r="Z4582" s="175"/>
      <c r="AA4582" s="175"/>
      <c r="AC4582" s="175"/>
      <c r="AL4582" s="106"/>
      <c r="AM4582" s="104"/>
      <c r="AN4582" s="104"/>
      <c r="AO4582" s="104"/>
      <c r="AP4582" s="104"/>
      <c r="AQ4582" s="104"/>
      <c r="AR4582" s="104"/>
      <c r="AS4582" s="104"/>
      <c r="AT4582" s="104"/>
      <c r="AU4582" s="104"/>
      <c r="AV4582" s="104"/>
    </row>
    <row r="4583" spans="3:48" x14ac:dyDescent="0.35">
      <c r="C4583" s="176"/>
      <c r="D4583" s="176"/>
      <c r="E4583" s="176"/>
      <c r="F4583" s="176"/>
      <c r="G4583" s="175"/>
      <c r="H4583" s="175"/>
      <c r="I4583" s="175"/>
      <c r="J4583" s="175"/>
      <c r="L4583" s="175"/>
      <c r="T4583" s="176"/>
      <c r="U4583" s="176"/>
      <c r="V4583" s="176"/>
      <c r="W4583" s="176"/>
      <c r="X4583" s="175"/>
      <c r="Y4583" s="175"/>
      <c r="Z4583" s="175"/>
      <c r="AA4583" s="175"/>
      <c r="AC4583" s="175"/>
      <c r="AL4583" s="106"/>
      <c r="AM4583" s="104"/>
      <c r="AN4583" s="104"/>
      <c r="AO4583" s="104"/>
      <c r="AP4583" s="104"/>
      <c r="AQ4583" s="104"/>
      <c r="AR4583" s="104"/>
      <c r="AS4583" s="104"/>
      <c r="AT4583" s="104"/>
      <c r="AU4583" s="104"/>
      <c r="AV4583" s="104"/>
    </row>
    <row r="4584" spans="3:48" x14ac:dyDescent="0.35">
      <c r="C4584" s="176"/>
      <c r="D4584" s="176"/>
      <c r="E4584" s="176"/>
      <c r="F4584" s="176"/>
      <c r="G4584" s="175"/>
      <c r="H4584" s="175"/>
      <c r="I4584" s="175"/>
      <c r="J4584" s="175"/>
      <c r="L4584" s="175"/>
      <c r="T4584" s="176"/>
      <c r="U4584" s="176"/>
      <c r="V4584" s="176"/>
      <c r="W4584" s="176"/>
      <c r="X4584" s="175"/>
      <c r="Y4584" s="175"/>
      <c r="Z4584" s="175"/>
      <c r="AA4584" s="175"/>
      <c r="AC4584" s="175"/>
      <c r="AL4584" s="106"/>
      <c r="AM4584" s="104"/>
      <c r="AN4584" s="104"/>
      <c r="AO4584" s="104"/>
      <c r="AP4584" s="104"/>
      <c r="AQ4584" s="104"/>
      <c r="AR4584" s="104"/>
      <c r="AS4584" s="104"/>
      <c r="AT4584" s="104"/>
      <c r="AU4584" s="104"/>
      <c r="AV4584" s="104"/>
    </row>
    <row r="4585" spans="3:48" x14ac:dyDescent="0.35">
      <c r="C4585" s="176"/>
      <c r="D4585" s="176"/>
      <c r="E4585" s="176"/>
      <c r="F4585" s="176"/>
      <c r="G4585" s="175"/>
      <c r="H4585" s="175"/>
      <c r="I4585" s="175"/>
      <c r="J4585" s="175"/>
      <c r="L4585" s="175"/>
      <c r="T4585" s="176"/>
      <c r="U4585" s="176"/>
      <c r="V4585" s="176"/>
      <c r="W4585" s="176"/>
      <c r="X4585" s="175"/>
      <c r="Y4585" s="175"/>
      <c r="Z4585" s="175"/>
      <c r="AA4585" s="175"/>
      <c r="AC4585" s="175"/>
      <c r="AL4585" s="106"/>
      <c r="AM4585" s="104"/>
      <c r="AN4585" s="104"/>
      <c r="AO4585" s="104"/>
      <c r="AP4585" s="104"/>
      <c r="AQ4585" s="104"/>
      <c r="AR4585" s="104"/>
      <c r="AS4585" s="104"/>
      <c r="AT4585" s="104"/>
      <c r="AU4585" s="104"/>
      <c r="AV4585" s="104"/>
    </row>
    <row r="4586" spans="3:48" x14ac:dyDescent="0.35">
      <c r="C4586" s="176"/>
      <c r="D4586" s="176"/>
      <c r="E4586" s="176"/>
      <c r="F4586" s="176"/>
      <c r="G4586" s="175"/>
      <c r="H4586" s="175"/>
      <c r="I4586" s="175"/>
      <c r="J4586" s="175"/>
      <c r="L4586" s="175"/>
      <c r="T4586" s="176"/>
      <c r="U4586" s="176"/>
      <c r="V4586" s="176"/>
      <c r="W4586" s="176"/>
      <c r="X4586" s="175"/>
      <c r="Y4586" s="175"/>
      <c r="Z4586" s="175"/>
      <c r="AA4586" s="175"/>
      <c r="AC4586" s="175"/>
      <c r="AL4586" s="106"/>
      <c r="AM4586" s="104"/>
      <c r="AN4586" s="104"/>
      <c r="AO4586" s="104"/>
      <c r="AP4586" s="104"/>
      <c r="AQ4586" s="104"/>
      <c r="AR4586" s="104"/>
      <c r="AS4586" s="104"/>
      <c r="AT4586" s="104"/>
      <c r="AU4586" s="104"/>
      <c r="AV4586" s="104"/>
    </row>
    <row r="4587" spans="3:48" x14ac:dyDescent="0.35">
      <c r="C4587" s="176"/>
      <c r="D4587" s="176"/>
      <c r="E4587" s="176"/>
      <c r="F4587" s="176"/>
      <c r="G4587" s="175"/>
      <c r="H4587" s="175"/>
      <c r="I4587" s="175"/>
      <c r="J4587" s="175"/>
      <c r="L4587" s="175"/>
      <c r="T4587" s="176"/>
      <c r="U4587" s="176"/>
      <c r="V4587" s="176"/>
      <c r="W4587" s="176"/>
      <c r="X4587" s="175"/>
      <c r="Y4587" s="175"/>
      <c r="Z4587" s="175"/>
      <c r="AA4587" s="175"/>
      <c r="AC4587" s="175"/>
      <c r="AL4587" s="106"/>
      <c r="AM4587" s="104"/>
      <c r="AN4587" s="104"/>
      <c r="AO4587" s="104"/>
      <c r="AP4587" s="104"/>
      <c r="AQ4587" s="104"/>
      <c r="AR4587" s="104"/>
      <c r="AS4587" s="104"/>
      <c r="AT4587" s="104"/>
      <c r="AU4587" s="104"/>
      <c r="AV4587" s="104"/>
    </row>
    <row r="4588" spans="3:48" x14ac:dyDescent="0.35">
      <c r="C4588" s="176"/>
      <c r="D4588" s="176"/>
      <c r="E4588" s="176"/>
      <c r="F4588" s="176"/>
      <c r="G4588" s="175"/>
      <c r="H4588" s="175"/>
      <c r="I4588" s="175"/>
      <c r="J4588" s="175"/>
      <c r="L4588" s="175"/>
      <c r="T4588" s="176"/>
      <c r="U4588" s="176"/>
      <c r="V4588" s="176"/>
      <c r="W4588" s="176"/>
      <c r="X4588" s="175"/>
      <c r="Y4588" s="175"/>
      <c r="Z4588" s="175"/>
      <c r="AA4588" s="175"/>
      <c r="AC4588" s="175"/>
      <c r="AL4588" s="106"/>
      <c r="AM4588" s="104"/>
      <c r="AN4588" s="104"/>
      <c r="AO4588" s="104"/>
      <c r="AP4588" s="104"/>
      <c r="AQ4588" s="104"/>
      <c r="AR4588" s="104"/>
      <c r="AS4588" s="104"/>
      <c r="AT4588" s="104"/>
      <c r="AU4588" s="104"/>
      <c r="AV4588" s="104"/>
    </row>
    <row r="4589" spans="3:48" x14ac:dyDescent="0.35">
      <c r="C4589" s="176"/>
      <c r="D4589" s="176"/>
      <c r="E4589" s="176"/>
      <c r="F4589" s="176"/>
      <c r="G4589" s="175"/>
      <c r="H4589" s="175"/>
      <c r="I4589" s="175"/>
      <c r="J4589" s="175"/>
      <c r="L4589" s="175"/>
      <c r="T4589" s="176"/>
      <c r="U4589" s="176"/>
      <c r="V4589" s="176"/>
      <c r="W4589" s="176"/>
      <c r="X4589" s="175"/>
      <c r="Y4589" s="175"/>
      <c r="Z4589" s="175"/>
      <c r="AA4589" s="175"/>
      <c r="AC4589" s="175"/>
      <c r="AL4589" s="106"/>
      <c r="AM4589" s="104"/>
      <c r="AN4589" s="104"/>
      <c r="AO4589" s="104"/>
      <c r="AP4589" s="104"/>
      <c r="AQ4589" s="104"/>
      <c r="AR4589" s="104"/>
      <c r="AS4589" s="104"/>
      <c r="AT4589" s="104"/>
      <c r="AU4589" s="104"/>
      <c r="AV4589" s="104"/>
    </row>
    <row r="4590" spans="3:48" x14ac:dyDescent="0.35">
      <c r="C4590" s="176"/>
      <c r="D4590" s="176"/>
      <c r="E4590" s="176"/>
      <c r="F4590" s="176"/>
      <c r="G4590" s="175"/>
      <c r="H4590" s="175"/>
      <c r="I4590" s="175"/>
      <c r="J4590" s="175"/>
      <c r="L4590" s="175"/>
      <c r="T4590" s="176"/>
      <c r="U4590" s="176"/>
      <c r="V4590" s="176"/>
      <c r="W4590" s="176"/>
      <c r="X4590" s="175"/>
      <c r="Y4590" s="175"/>
      <c r="Z4590" s="175"/>
      <c r="AA4590" s="175"/>
      <c r="AC4590" s="175"/>
      <c r="AL4590" s="106"/>
      <c r="AM4590" s="104"/>
      <c r="AN4590" s="104"/>
      <c r="AO4590" s="104"/>
      <c r="AP4590" s="104"/>
      <c r="AQ4590" s="104"/>
      <c r="AR4590" s="104"/>
      <c r="AS4590" s="104"/>
      <c r="AT4590" s="104"/>
      <c r="AU4590" s="104"/>
      <c r="AV4590" s="104"/>
    </row>
    <row r="4591" spans="3:48" x14ac:dyDescent="0.35">
      <c r="C4591" s="176"/>
      <c r="D4591" s="176"/>
      <c r="E4591" s="176"/>
      <c r="F4591" s="176"/>
      <c r="G4591" s="175"/>
      <c r="H4591" s="175"/>
      <c r="I4591" s="175"/>
      <c r="J4591" s="175"/>
      <c r="L4591" s="175"/>
      <c r="T4591" s="176"/>
      <c r="U4591" s="176"/>
      <c r="V4591" s="176"/>
      <c r="W4591" s="176"/>
      <c r="X4591" s="175"/>
      <c r="Y4591" s="175"/>
      <c r="Z4591" s="175"/>
      <c r="AA4591" s="175"/>
      <c r="AC4591" s="175"/>
      <c r="AL4591" s="106"/>
      <c r="AM4591" s="104"/>
      <c r="AN4591" s="104"/>
      <c r="AO4591" s="104"/>
      <c r="AP4591" s="104"/>
      <c r="AQ4591" s="104"/>
      <c r="AR4591" s="104"/>
      <c r="AS4591" s="104"/>
      <c r="AT4591" s="104"/>
      <c r="AU4591" s="104"/>
      <c r="AV4591" s="104"/>
    </row>
    <row r="4592" spans="3:48" x14ac:dyDescent="0.35">
      <c r="C4592" s="176"/>
      <c r="D4592" s="176"/>
      <c r="E4592" s="176"/>
      <c r="F4592" s="176"/>
      <c r="G4592" s="175"/>
      <c r="H4592" s="175"/>
      <c r="I4592" s="175"/>
      <c r="J4592" s="175"/>
      <c r="L4592" s="175"/>
      <c r="T4592" s="176"/>
      <c r="U4592" s="176"/>
      <c r="V4592" s="176"/>
      <c r="W4592" s="176"/>
      <c r="X4592" s="175"/>
      <c r="Y4592" s="175"/>
      <c r="Z4592" s="175"/>
      <c r="AA4592" s="175"/>
      <c r="AC4592" s="175"/>
      <c r="AL4592" s="106"/>
      <c r="AM4592" s="104"/>
      <c r="AN4592" s="104"/>
      <c r="AO4592" s="104"/>
      <c r="AP4592" s="104"/>
      <c r="AQ4592" s="104"/>
      <c r="AR4592" s="104"/>
      <c r="AS4592" s="104"/>
      <c r="AT4592" s="104"/>
      <c r="AU4592" s="104"/>
      <c r="AV4592" s="104"/>
    </row>
    <row r="4593" spans="3:48" x14ac:dyDescent="0.35">
      <c r="C4593" s="176"/>
      <c r="D4593" s="176"/>
      <c r="E4593" s="176"/>
      <c r="F4593" s="176"/>
      <c r="G4593" s="175"/>
      <c r="H4593" s="175"/>
      <c r="I4593" s="175"/>
      <c r="J4593" s="175"/>
      <c r="L4593" s="175"/>
      <c r="T4593" s="176"/>
      <c r="U4593" s="176"/>
      <c r="V4593" s="176"/>
      <c r="W4593" s="176"/>
      <c r="X4593" s="175"/>
      <c r="Y4593" s="175"/>
      <c r="Z4593" s="175"/>
      <c r="AA4593" s="175"/>
      <c r="AC4593" s="175"/>
      <c r="AL4593" s="106"/>
      <c r="AM4593" s="104"/>
      <c r="AN4593" s="104"/>
      <c r="AO4593" s="104"/>
      <c r="AP4593" s="104"/>
      <c r="AQ4593" s="104"/>
      <c r="AR4593" s="104"/>
      <c r="AS4593" s="104"/>
      <c r="AT4593" s="104"/>
      <c r="AU4593" s="104"/>
      <c r="AV4593" s="104"/>
    </row>
    <row r="4594" spans="3:48" x14ac:dyDescent="0.35">
      <c r="C4594" s="176"/>
      <c r="D4594" s="176"/>
      <c r="E4594" s="176"/>
      <c r="F4594" s="176"/>
      <c r="G4594" s="175"/>
      <c r="H4594" s="175"/>
      <c r="I4594" s="175"/>
      <c r="J4594" s="175"/>
      <c r="L4594" s="175"/>
      <c r="T4594" s="176"/>
      <c r="U4594" s="176"/>
      <c r="V4594" s="176"/>
      <c r="W4594" s="176"/>
      <c r="X4594" s="175"/>
      <c r="Y4594" s="175"/>
      <c r="Z4594" s="175"/>
      <c r="AA4594" s="175"/>
      <c r="AC4594" s="175"/>
      <c r="AL4594" s="106"/>
      <c r="AM4594" s="104"/>
      <c r="AN4594" s="104"/>
      <c r="AO4594" s="104"/>
      <c r="AP4594" s="104"/>
      <c r="AQ4594" s="104"/>
      <c r="AR4594" s="104"/>
      <c r="AS4594" s="104"/>
      <c r="AT4594" s="104"/>
      <c r="AU4594" s="104"/>
      <c r="AV4594" s="104"/>
    </row>
    <row r="4595" spans="3:48" x14ac:dyDescent="0.35">
      <c r="C4595" s="176"/>
      <c r="D4595" s="176"/>
      <c r="E4595" s="176"/>
      <c r="F4595" s="176"/>
      <c r="G4595" s="175"/>
      <c r="H4595" s="175"/>
      <c r="I4595" s="175"/>
      <c r="J4595" s="175"/>
      <c r="L4595" s="175"/>
      <c r="T4595" s="176"/>
      <c r="U4595" s="176"/>
      <c r="V4595" s="176"/>
      <c r="W4595" s="176"/>
      <c r="X4595" s="175"/>
      <c r="Y4595" s="175"/>
      <c r="Z4595" s="175"/>
      <c r="AA4595" s="175"/>
      <c r="AC4595" s="175"/>
      <c r="AL4595" s="106"/>
      <c r="AM4595" s="104"/>
      <c r="AN4595" s="104"/>
      <c r="AO4595" s="104"/>
      <c r="AP4595" s="104"/>
      <c r="AQ4595" s="104"/>
      <c r="AR4595" s="104"/>
      <c r="AS4595" s="104"/>
      <c r="AT4595" s="104"/>
      <c r="AU4595" s="104"/>
      <c r="AV4595" s="104"/>
    </row>
    <row r="4596" spans="3:48" x14ac:dyDescent="0.35">
      <c r="C4596" s="176"/>
      <c r="D4596" s="176"/>
      <c r="E4596" s="176"/>
      <c r="F4596" s="176"/>
      <c r="G4596" s="175"/>
      <c r="H4596" s="175"/>
      <c r="I4596" s="175"/>
      <c r="J4596" s="175"/>
      <c r="L4596" s="175"/>
      <c r="T4596" s="176"/>
      <c r="U4596" s="176"/>
      <c r="V4596" s="176"/>
      <c r="W4596" s="176"/>
      <c r="X4596" s="175"/>
      <c r="Y4596" s="175"/>
      <c r="Z4596" s="175"/>
      <c r="AA4596" s="175"/>
      <c r="AC4596" s="175"/>
      <c r="AL4596" s="106"/>
      <c r="AM4596" s="104"/>
      <c r="AN4596" s="104"/>
      <c r="AO4596" s="104"/>
      <c r="AP4596" s="104"/>
      <c r="AQ4596" s="104"/>
      <c r="AR4596" s="104"/>
      <c r="AS4596" s="104"/>
      <c r="AT4596" s="104"/>
      <c r="AU4596" s="104"/>
      <c r="AV4596" s="104"/>
    </row>
    <row r="4597" spans="3:48" x14ac:dyDescent="0.35">
      <c r="C4597" s="176"/>
      <c r="D4597" s="176"/>
      <c r="E4597" s="176"/>
      <c r="F4597" s="176"/>
      <c r="G4597" s="175"/>
      <c r="H4597" s="175"/>
      <c r="I4597" s="175"/>
      <c r="J4597" s="175"/>
      <c r="L4597" s="175"/>
      <c r="T4597" s="176"/>
      <c r="U4597" s="176"/>
      <c r="V4597" s="176"/>
      <c r="W4597" s="176"/>
      <c r="X4597" s="175"/>
      <c r="Y4597" s="175"/>
      <c r="Z4597" s="175"/>
      <c r="AA4597" s="175"/>
      <c r="AC4597" s="175"/>
      <c r="AL4597" s="106"/>
      <c r="AM4597" s="104"/>
      <c r="AN4597" s="104"/>
      <c r="AO4597" s="104"/>
      <c r="AP4597" s="104"/>
      <c r="AQ4597" s="104"/>
      <c r="AR4597" s="104"/>
      <c r="AS4597" s="104"/>
      <c r="AT4597" s="104"/>
      <c r="AU4597" s="104"/>
      <c r="AV4597" s="104"/>
    </row>
    <row r="4598" spans="3:48" x14ac:dyDescent="0.35">
      <c r="C4598" s="176"/>
      <c r="D4598" s="176"/>
      <c r="E4598" s="176"/>
      <c r="F4598" s="176"/>
      <c r="G4598" s="175"/>
      <c r="H4598" s="175"/>
      <c r="I4598" s="175"/>
      <c r="J4598" s="175"/>
      <c r="L4598" s="175"/>
      <c r="T4598" s="176"/>
      <c r="U4598" s="176"/>
      <c r="V4598" s="176"/>
      <c r="W4598" s="176"/>
      <c r="X4598" s="175"/>
      <c r="Y4598" s="175"/>
      <c r="Z4598" s="175"/>
      <c r="AA4598" s="175"/>
      <c r="AC4598" s="175"/>
      <c r="AL4598" s="106"/>
      <c r="AM4598" s="104"/>
      <c r="AN4598" s="104"/>
      <c r="AO4598" s="104"/>
      <c r="AP4598" s="104"/>
      <c r="AQ4598" s="104"/>
      <c r="AR4598" s="104"/>
      <c r="AS4598" s="104"/>
      <c r="AT4598" s="104"/>
      <c r="AU4598" s="104"/>
      <c r="AV4598" s="104"/>
    </row>
    <row r="4599" spans="3:48" x14ac:dyDescent="0.35">
      <c r="C4599" s="176"/>
      <c r="D4599" s="176"/>
      <c r="E4599" s="176"/>
      <c r="F4599" s="176"/>
      <c r="G4599" s="175"/>
      <c r="H4599" s="175"/>
      <c r="I4599" s="175"/>
      <c r="J4599" s="175"/>
      <c r="L4599" s="175"/>
      <c r="T4599" s="176"/>
      <c r="U4599" s="176"/>
      <c r="V4599" s="176"/>
      <c r="W4599" s="176"/>
      <c r="X4599" s="175"/>
      <c r="Y4599" s="175"/>
      <c r="Z4599" s="175"/>
      <c r="AA4599" s="175"/>
      <c r="AC4599" s="175"/>
      <c r="AL4599" s="106"/>
      <c r="AM4599" s="104"/>
      <c r="AN4599" s="104"/>
      <c r="AO4599" s="104"/>
      <c r="AP4599" s="104"/>
      <c r="AQ4599" s="104"/>
      <c r="AR4599" s="104"/>
      <c r="AS4599" s="104"/>
      <c r="AT4599" s="104"/>
      <c r="AU4599" s="104"/>
      <c r="AV4599" s="104"/>
    </row>
    <row r="4600" spans="3:48" x14ac:dyDescent="0.35">
      <c r="C4600" s="176"/>
      <c r="D4600" s="176"/>
      <c r="E4600" s="176"/>
      <c r="F4600" s="176"/>
      <c r="G4600" s="175"/>
      <c r="H4600" s="175"/>
      <c r="I4600" s="175"/>
      <c r="J4600" s="175"/>
      <c r="L4600" s="175"/>
      <c r="T4600" s="176"/>
      <c r="U4600" s="176"/>
      <c r="V4600" s="176"/>
      <c r="W4600" s="176"/>
      <c r="X4600" s="175"/>
      <c r="Y4600" s="175"/>
      <c r="Z4600" s="175"/>
      <c r="AA4600" s="175"/>
      <c r="AC4600" s="175"/>
      <c r="AL4600" s="106"/>
      <c r="AM4600" s="104"/>
      <c r="AN4600" s="104"/>
      <c r="AO4600" s="104"/>
      <c r="AP4600" s="104"/>
      <c r="AQ4600" s="104"/>
      <c r="AR4600" s="104"/>
      <c r="AS4600" s="104"/>
      <c r="AT4600" s="104"/>
      <c r="AU4600" s="104"/>
      <c r="AV4600" s="104"/>
    </row>
    <row r="4601" spans="3:48" x14ac:dyDescent="0.35">
      <c r="C4601" s="176"/>
      <c r="D4601" s="176"/>
      <c r="E4601" s="176"/>
      <c r="F4601" s="176"/>
      <c r="G4601" s="175"/>
      <c r="H4601" s="175"/>
      <c r="I4601" s="175"/>
      <c r="J4601" s="175"/>
      <c r="L4601" s="175"/>
      <c r="T4601" s="176"/>
      <c r="U4601" s="176"/>
      <c r="V4601" s="176"/>
      <c r="W4601" s="176"/>
      <c r="X4601" s="175"/>
      <c r="Y4601" s="175"/>
      <c r="Z4601" s="175"/>
      <c r="AA4601" s="175"/>
      <c r="AC4601" s="175"/>
      <c r="AL4601" s="106"/>
      <c r="AM4601" s="104"/>
      <c r="AN4601" s="104"/>
      <c r="AO4601" s="104"/>
      <c r="AP4601" s="104"/>
      <c r="AQ4601" s="104"/>
      <c r="AR4601" s="104"/>
      <c r="AS4601" s="104"/>
      <c r="AT4601" s="104"/>
      <c r="AU4601" s="104"/>
      <c r="AV4601" s="104"/>
    </row>
    <row r="4602" spans="3:48" x14ac:dyDescent="0.35">
      <c r="C4602" s="176"/>
      <c r="D4602" s="176"/>
      <c r="E4602" s="176"/>
      <c r="F4602" s="176"/>
      <c r="G4602" s="175"/>
      <c r="H4602" s="175"/>
      <c r="I4602" s="175"/>
      <c r="J4602" s="175"/>
      <c r="L4602" s="175"/>
      <c r="T4602" s="176"/>
      <c r="U4602" s="176"/>
      <c r="V4602" s="176"/>
      <c r="W4602" s="176"/>
      <c r="X4602" s="175"/>
      <c r="Y4602" s="175"/>
      <c r="Z4602" s="175"/>
      <c r="AA4602" s="175"/>
      <c r="AC4602" s="175"/>
      <c r="AL4602" s="106"/>
      <c r="AM4602" s="104"/>
      <c r="AN4602" s="104"/>
      <c r="AO4602" s="104"/>
      <c r="AP4602" s="104"/>
      <c r="AQ4602" s="104"/>
      <c r="AR4602" s="104"/>
      <c r="AS4602" s="104"/>
      <c r="AT4602" s="104"/>
      <c r="AU4602" s="104"/>
      <c r="AV4602" s="104"/>
    </row>
    <row r="4603" spans="3:48" x14ac:dyDescent="0.35">
      <c r="C4603" s="176"/>
      <c r="D4603" s="176"/>
      <c r="E4603" s="176"/>
      <c r="F4603" s="176"/>
      <c r="G4603" s="175"/>
      <c r="H4603" s="175"/>
      <c r="I4603" s="175"/>
      <c r="J4603" s="175"/>
      <c r="L4603" s="175"/>
      <c r="T4603" s="176"/>
      <c r="U4603" s="176"/>
      <c r="V4603" s="176"/>
      <c r="W4603" s="176"/>
      <c r="X4603" s="175"/>
      <c r="Y4603" s="175"/>
      <c r="Z4603" s="175"/>
      <c r="AA4603" s="175"/>
      <c r="AC4603" s="175"/>
      <c r="AL4603" s="106"/>
      <c r="AM4603" s="104"/>
      <c r="AN4603" s="104"/>
      <c r="AO4603" s="104"/>
      <c r="AP4603" s="104"/>
      <c r="AQ4603" s="104"/>
      <c r="AR4603" s="104"/>
      <c r="AS4603" s="104"/>
      <c r="AT4603" s="104"/>
      <c r="AU4603" s="104"/>
      <c r="AV4603" s="104"/>
    </row>
    <row r="4604" spans="3:48" x14ac:dyDescent="0.35">
      <c r="C4604" s="176"/>
      <c r="D4604" s="176"/>
      <c r="E4604" s="176"/>
      <c r="F4604" s="176"/>
      <c r="G4604" s="175"/>
      <c r="H4604" s="175"/>
      <c r="I4604" s="175"/>
      <c r="J4604" s="175"/>
      <c r="L4604" s="175"/>
      <c r="T4604" s="176"/>
      <c r="U4604" s="176"/>
      <c r="V4604" s="176"/>
      <c r="W4604" s="176"/>
      <c r="X4604" s="175"/>
      <c r="Y4604" s="175"/>
      <c r="Z4604" s="175"/>
      <c r="AA4604" s="175"/>
      <c r="AC4604" s="175"/>
      <c r="AL4604" s="106"/>
      <c r="AM4604" s="104"/>
      <c r="AN4604" s="104"/>
      <c r="AO4604" s="104"/>
      <c r="AP4604" s="104"/>
      <c r="AQ4604" s="104"/>
      <c r="AR4604" s="104"/>
      <c r="AS4604" s="104"/>
      <c r="AT4604" s="104"/>
      <c r="AU4604" s="104"/>
      <c r="AV4604" s="104"/>
    </row>
    <row r="4605" spans="3:48" x14ac:dyDescent="0.35">
      <c r="C4605" s="176"/>
      <c r="D4605" s="176"/>
      <c r="E4605" s="176"/>
      <c r="F4605" s="176"/>
      <c r="G4605" s="175"/>
      <c r="H4605" s="175"/>
      <c r="I4605" s="175"/>
      <c r="J4605" s="175"/>
      <c r="L4605" s="175"/>
      <c r="T4605" s="176"/>
      <c r="U4605" s="176"/>
      <c r="V4605" s="176"/>
      <c r="W4605" s="176"/>
      <c r="X4605" s="175"/>
      <c r="Y4605" s="175"/>
      <c r="Z4605" s="175"/>
      <c r="AA4605" s="175"/>
      <c r="AC4605" s="175"/>
      <c r="AL4605" s="106"/>
      <c r="AM4605" s="104"/>
      <c r="AN4605" s="104"/>
      <c r="AO4605" s="104"/>
      <c r="AP4605" s="104"/>
      <c r="AQ4605" s="104"/>
      <c r="AR4605" s="104"/>
      <c r="AS4605" s="104"/>
      <c r="AT4605" s="104"/>
      <c r="AU4605" s="104"/>
      <c r="AV4605" s="104"/>
    </row>
    <row r="4606" spans="3:48" x14ac:dyDescent="0.35">
      <c r="C4606" s="176"/>
      <c r="D4606" s="176"/>
      <c r="E4606" s="176"/>
      <c r="F4606" s="176"/>
      <c r="G4606" s="175"/>
      <c r="H4606" s="175"/>
      <c r="I4606" s="175"/>
      <c r="J4606" s="175"/>
      <c r="L4606" s="175"/>
      <c r="T4606" s="176"/>
      <c r="U4606" s="176"/>
      <c r="V4606" s="176"/>
      <c r="W4606" s="176"/>
      <c r="X4606" s="175"/>
      <c r="Y4606" s="175"/>
      <c r="Z4606" s="175"/>
      <c r="AA4606" s="175"/>
      <c r="AC4606" s="175"/>
      <c r="AL4606" s="106"/>
      <c r="AM4606" s="104"/>
      <c r="AN4606" s="104"/>
      <c r="AO4606" s="104"/>
      <c r="AP4606" s="104"/>
      <c r="AQ4606" s="104"/>
      <c r="AR4606" s="104"/>
      <c r="AS4606" s="104"/>
      <c r="AT4606" s="104"/>
      <c r="AU4606" s="104"/>
      <c r="AV4606" s="104"/>
    </row>
    <row r="4607" spans="3:48" x14ac:dyDescent="0.35">
      <c r="C4607" s="176"/>
      <c r="D4607" s="176"/>
      <c r="E4607" s="176"/>
      <c r="F4607" s="176"/>
      <c r="G4607" s="175"/>
      <c r="H4607" s="175"/>
      <c r="I4607" s="175"/>
      <c r="J4607" s="175"/>
      <c r="L4607" s="175"/>
      <c r="T4607" s="176"/>
      <c r="U4607" s="176"/>
      <c r="V4607" s="176"/>
      <c r="W4607" s="176"/>
      <c r="X4607" s="175"/>
      <c r="Y4607" s="175"/>
      <c r="Z4607" s="175"/>
      <c r="AA4607" s="175"/>
      <c r="AC4607" s="175"/>
      <c r="AL4607" s="106"/>
      <c r="AM4607" s="104"/>
      <c r="AN4607" s="104"/>
      <c r="AO4607" s="104"/>
      <c r="AP4607" s="104"/>
      <c r="AQ4607" s="104"/>
      <c r="AR4607" s="104"/>
      <c r="AS4607" s="104"/>
      <c r="AT4607" s="104"/>
      <c r="AU4607" s="104"/>
      <c r="AV4607" s="104"/>
    </row>
    <row r="4608" spans="3:48" x14ac:dyDescent="0.35">
      <c r="C4608" s="176"/>
      <c r="D4608" s="176"/>
      <c r="E4608" s="176"/>
      <c r="F4608" s="176"/>
      <c r="G4608" s="175"/>
      <c r="H4608" s="175"/>
      <c r="I4608" s="175"/>
      <c r="J4608" s="175"/>
      <c r="L4608" s="175"/>
      <c r="T4608" s="176"/>
      <c r="U4608" s="176"/>
      <c r="V4608" s="176"/>
      <c r="W4608" s="176"/>
      <c r="X4608" s="175"/>
      <c r="Y4608" s="175"/>
      <c r="Z4608" s="175"/>
      <c r="AA4608" s="175"/>
      <c r="AC4608" s="175"/>
      <c r="AL4608" s="106"/>
      <c r="AM4608" s="104"/>
      <c r="AN4608" s="104"/>
      <c r="AO4608" s="104"/>
      <c r="AP4608" s="104"/>
      <c r="AQ4608" s="104"/>
      <c r="AR4608" s="104"/>
      <c r="AS4608" s="104"/>
      <c r="AT4608" s="104"/>
      <c r="AU4608" s="104"/>
      <c r="AV4608" s="104"/>
    </row>
    <row r="4609" spans="3:48" x14ac:dyDescent="0.35">
      <c r="C4609" s="176"/>
      <c r="D4609" s="176"/>
      <c r="E4609" s="176"/>
      <c r="F4609" s="176"/>
      <c r="G4609" s="175"/>
      <c r="H4609" s="175"/>
      <c r="I4609" s="175"/>
      <c r="J4609" s="175"/>
      <c r="L4609" s="175"/>
      <c r="T4609" s="176"/>
      <c r="U4609" s="176"/>
      <c r="V4609" s="176"/>
      <c r="W4609" s="176"/>
      <c r="X4609" s="175"/>
      <c r="Y4609" s="175"/>
      <c r="Z4609" s="175"/>
      <c r="AA4609" s="175"/>
      <c r="AC4609" s="175"/>
      <c r="AL4609" s="106"/>
      <c r="AM4609" s="104"/>
      <c r="AN4609" s="104"/>
      <c r="AO4609" s="104"/>
      <c r="AP4609" s="104"/>
      <c r="AQ4609" s="104"/>
      <c r="AR4609" s="104"/>
      <c r="AS4609" s="104"/>
      <c r="AT4609" s="104"/>
      <c r="AU4609" s="104"/>
      <c r="AV4609" s="104"/>
    </row>
    <row r="4610" spans="3:48" x14ac:dyDescent="0.35">
      <c r="C4610" s="176"/>
      <c r="D4610" s="176"/>
      <c r="E4610" s="176"/>
      <c r="F4610" s="176"/>
      <c r="G4610" s="175"/>
      <c r="H4610" s="175"/>
      <c r="I4610" s="175"/>
      <c r="J4610" s="175"/>
      <c r="L4610" s="175"/>
      <c r="T4610" s="176"/>
      <c r="U4610" s="176"/>
      <c r="V4610" s="176"/>
      <c r="W4610" s="176"/>
      <c r="X4610" s="175"/>
      <c r="Y4610" s="175"/>
      <c r="Z4610" s="175"/>
      <c r="AA4610" s="175"/>
      <c r="AC4610" s="175"/>
      <c r="AL4610" s="106"/>
      <c r="AM4610" s="104"/>
      <c r="AN4610" s="104"/>
      <c r="AO4610" s="104"/>
      <c r="AP4610" s="104"/>
      <c r="AQ4610" s="104"/>
      <c r="AR4610" s="104"/>
      <c r="AS4610" s="104"/>
      <c r="AT4610" s="104"/>
      <c r="AU4610" s="104"/>
      <c r="AV4610" s="104"/>
    </row>
    <row r="4611" spans="3:48" x14ac:dyDescent="0.35">
      <c r="C4611" s="176"/>
      <c r="D4611" s="176"/>
      <c r="E4611" s="176"/>
      <c r="F4611" s="176"/>
      <c r="G4611" s="175"/>
      <c r="H4611" s="175"/>
      <c r="I4611" s="175"/>
      <c r="J4611" s="175"/>
      <c r="L4611" s="175"/>
      <c r="T4611" s="176"/>
      <c r="U4611" s="176"/>
      <c r="V4611" s="176"/>
      <c r="W4611" s="176"/>
      <c r="X4611" s="175"/>
      <c r="Y4611" s="175"/>
      <c r="Z4611" s="175"/>
      <c r="AA4611" s="175"/>
      <c r="AC4611" s="175"/>
      <c r="AL4611" s="106"/>
      <c r="AM4611" s="104"/>
      <c r="AN4611" s="104"/>
      <c r="AO4611" s="104"/>
      <c r="AP4611" s="104"/>
      <c r="AQ4611" s="104"/>
      <c r="AR4611" s="104"/>
      <c r="AS4611" s="104"/>
      <c r="AT4611" s="104"/>
      <c r="AU4611" s="104"/>
      <c r="AV4611" s="104"/>
    </row>
    <row r="4612" spans="3:48" x14ac:dyDescent="0.35">
      <c r="C4612" s="176"/>
      <c r="D4612" s="176"/>
      <c r="E4612" s="176"/>
      <c r="F4612" s="176"/>
      <c r="G4612" s="175"/>
      <c r="H4612" s="175"/>
      <c r="I4612" s="175"/>
      <c r="J4612" s="175"/>
      <c r="L4612" s="175"/>
      <c r="T4612" s="176"/>
      <c r="U4612" s="176"/>
      <c r="V4612" s="176"/>
      <c r="W4612" s="176"/>
      <c r="X4612" s="175"/>
      <c r="Y4612" s="175"/>
      <c r="Z4612" s="175"/>
      <c r="AA4612" s="175"/>
      <c r="AC4612" s="175"/>
      <c r="AL4612" s="106"/>
      <c r="AM4612" s="104"/>
      <c r="AN4612" s="104"/>
      <c r="AO4612" s="104"/>
      <c r="AP4612" s="104"/>
      <c r="AQ4612" s="104"/>
      <c r="AR4612" s="104"/>
      <c r="AS4612" s="104"/>
      <c r="AT4612" s="104"/>
      <c r="AU4612" s="104"/>
      <c r="AV4612" s="104"/>
    </row>
    <row r="4613" spans="3:48" x14ac:dyDescent="0.35">
      <c r="C4613" s="176"/>
      <c r="D4613" s="176"/>
      <c r="E4613" s="176"/>
      <c r="F4613" s="176"/>
      <c r="G4613" s="175"/>
      <c r="H4613" s="175"/>
      <c r="I4613" s="175"/>
      <c r="J4613" s="175"/>
      <c r="L4613" s="175"/>
      <c r="T4613" s="176"/>
      <c r="U4613" s="176"/>
      <c r="V4613" s="176"/>
      <c r="W4613" s="176"/>
      <c r="X4613" s="175"/>
      <c r="Y4613" s="175"/>
      <c r="Z4613" s="175"/>
      <c r="AA4613" s="175"/>
      <c r="AC4613" s="175"/>
      <c r="AL4613" s="106"/>
      <c r="AM4613" s="104"/>
      <c r="AN4613" s="104"/>
      <c r="AO4613" s="104"/>
      <c r="AP4613" s="104"/>
      <c r="AQ4613" s="104"/>
      <c r="AR4613" s="104"/>
      <c r="AS4613" s="104"/>
      <c r="AT4613" s="104"/>
      <c r="AU4613" s="104"/>
      <c r="AV4613" s="104"/>
    </row>
    <row r="4614" spans="3:48" x14ac:dyDescent="0.35">
      <c r="C4614" s="176"/>
      <c r="D4614" s="176"/>
      <c r="E4614" s="176"/>
      <c r="F4614" s="176"/>
      <c r="G4614" s="175"/>
      <c r="H4614" s="175"/>
      <c r="I4614" s="175"/>
      <c r="J4614" s="175"/>
      <c r="L4614" s="175"/>
      <c r="T4614" s="176"/>
      <c r="U4614" s="176"/>
      <c r="V4614" s="176"/>
      <c r="W4614" s="176"/>
      <c r="X4614" s="175"/>
      <c r="Y4614" s="175"/>
      <c r="Z4614" s="175"/>
      <c r="AA4614" s="175"/>
      <c r="AC4614" s="175"/>
      <c r="AL4614" s="106"/>
      <c r="AM4614" s="104"/>
      <c r="AN4614" s="104"/>
      <c r="AO4614" s="104"/>
      <c r="AP4614" s="104"/>
      <c r="AQ4614" s="104"/>
      <c r="AR4614" s="104"/>
      <c r="AS4614" s="104"/>
      <c r="AT4614" s="104"/>
      <c r="AU4614" s="104"/>
      <c r="AV4614" s="104"/>
    </row>
    <row r="4615" spans="3:48" x14ac:dyDescent="0.35">
      <c r="C4615" s="176"/>
      <c r="D4615" s="176"/>
      <c r="E4615" s="176"/>
      <c r="F4615" s="176"/>
      <c r="G4615" s="175"/>
      <c r="H4615" s="175"/>
      <c r="I4615" s="175"/>
      <c r="J4615" s="175"/>
      <c r="L4615" s="175"/>
      <c r="T4615" s="176"/>
      <c r="U4615" s="176"/>
      <c r="V4615" s="176"/>
      <c r="W4615" s="176"/>
      <c r="X4615" s="175"/>
      <c r="Y4615" s="175"/>
      <c r="Z4615" s="175"/>
      <c r="AA4615" s="175"/>
      <c r="AC4615" s="175"/>
      <c r="AL4615" s="106"/>
      <c r="AM4615" s="104"/>
      <c r="AN4615" s="104"/>
      <c r="AO4615" s="104"/>
      <c r="AP4615" s="104"/>
      <c r="AQ4615" s="104"/>
      <c r="AR4615" s="104"/>
      <c r="AS4615" s="104"/>
      <c r="AT4615" s="104"/>
      <c r="AU4615" s="104"/>
      <c r="AV4615" s="104"/>
    </row>
    <row r="4616" spans="3:48" x14ac:dyDescent="0.35">
      <c r="C4616" s="176"/>
      <c r="D4616" s="176"/>
      <c r="E4616" s="176"/>
      <c r="F4616" s="176"/>
      <c r="G4616" s="175"/>
      <c r="H4616" s="175"/>
      <c r="I4616" s="175"/>
      <c r="J4616" s="175"/>
      <c r="L4616" s="175"/>
      <c r="T4616" s="176"/>
      <c r="U4616" s="176"/>
      <c r="V4616" s="176"/>
      <c r="W4616" s="176"/>
      <c r="X4616" s="175"/>
      <c r="Y4616" s="175"/>
      <c r="Z4616" s="175"/>
      <c r="AA4616" s="175"/>
      <c r="AC4616" s="175"/>
      <c r="AL4616" s="106"/>
      <c r="AM4616" s="104"/>
      <c r="AN4616" s="104"/>
      <c r="AO4616" s="104"/>
      <c r="AP4616" s="104"/>
      <c r="AQ4616" s="104"/>
      <c r="AR4616" s="104"/>
      <c r="AS4616" s="104"/>
      <c r="AT4616" s="104"/>
      <c r="AU4616" s="104"/>
      <c r="AV4616" s="104"/>
    </row>
    <row r="4617" spans="3:48" x14ac:dyDescent="0.35">
      <c r="C4617" s="176"/>
      <c r="D4617" s="176"/>
      <c r="E4617" s="176"/>
      <c r="F4617" s="176"/>
      <c r="G4617" s="175"/>
      <c r="H4617" s="175"/>
      <c r="I4617" s="175"/>
      <c r="J4617" s="175"/>
      <c r="L4617" s="175"/>
      <c r="T4617" s="176"/>
      <c r="U4617" s="176"/>
      <c r="V4617" s="176"/>
      <c r="W4617" s="176"/>
      <c r="X4617" s="175"/>
      <c r="Y4617" s="175"/>
      <c r="Z4617" s="175"/>
      <c r="AA4617" s="175"/>
      <c r="AC4617" s="175"/>
      <c r="AL4617" s="106"/>
      <c r="AM4617" s="104"/>
      <c r="AN4617" s="104"/>
      <c r="AO4617" s="104"/>
      <c r="AP4617" s="104"/>
      <c r="AQ4617" s="104"/>
      <c r="AR4617" s="104"/>
      <c r="AS4617" s="104"/>
      <c r="AT4617" s="104"/>
      <c r="AU4617" s="104"/>
      <c r="AV4617" s="104"/>
    </row>
    <row r="4618" spans="3:48" x14ac:dyDescent="0.35">
      <c r="C4618" s="176"/>
      <c r="D4618" s="176"/>
      <c r="E4618" s="176"/>
      <c r="F4618" s="176"/>
      <c r="G4618" s="175"/>
      <c r="H4618" s="175"/>
      <c r="I4618" s="175"/>
      <c r="J4618" s="175"/>
      <c r="L4618" s="175"/>
      <c r="T4618" s="176"/>
      <c r="U4618" s="176"/>
      <c r="V4618" s="176"/>
      <c r="W4618" s="176"/>
      <c r="X4618" s="175"/>
      <c r="Y4618" s="175"/>
      <c r="Z4618" s="175"/>
      <c r="AA4618" s="175"/>
      <c r="AC4618" s="175"/>
      <c r="AL4618" s="106"/>
      <c r="AM4618" s="104"/>
      <c r="AN4618" s="104"/>
      <c r="AO4618" s="104"/>
      <c r="AP4618" s="104"/>
      <c r="AQ4618" s="104"/>
      <c r="AR4618" s="104"/>
      <c r="AS4618" s="104"/>
      <c r="AT4618" s="104"/>
      <c r="AU4618" s="104"/>
      <c r="AV4618" s="104"/>
    </row>
    <row r="4619" spans="3:48" x14ac:dyDescent="0.35">
      <c r="C4619" s="176"/>
      <c r="D4619" s="176"/>
      <c r="E4619" s="176"/>
      <c r="F4619" s="176"/>
      <c r="G4619" s="175"/>
      <c r="H4619" s="175"/>
      <c r="I4619" s="175"/>
      <c r="J4619" s="175"/>
      <c r="L4619" s="175"/>
      <c r="T4619" s="176"/>
      <c r="U4619" s="176"/>
      <c r="V4619" s="176"/>
      <c r="W4619" s="176"/>
      <c r="X4619" s="175"/>
      <c r="Y4619" s="175"/>
      <c r="Z4619" s="175"/>
      <c r="AA4619" s="175"/>
      <c r="AC4619" s="175"/>
      <c r="AL4619" s="106"/>
      <c r="AM4619" s="104"/>
      <c r="AN4619" s="104"/>
      <c r="AO4619" s="104"/>
      <c r="AP4619" s="104"/>
      <c r="AQ4619" s="104"/>
      <c r="AR4619" s="104"/>
      <c r="AS4619" s="104"/>
      <c r="AT4619" s="104"/>
      <c r="AU4619" s="104"/>
      <c r="AV4619" s="104"/>
    </row>
    <row r="4620" spans="3:48" x14ac:dyDescent="0.35">
      <c r="C4620" s="176"/>
      <c r="D4620" s="176"/>
      <c r="E4620" s="176"/>
      <c r="F4620" s="176"/>
      <c r="G4620" s="175"/>
      <c r="H4620" s="175"/>
      <c r="I4620" s="175"/>
      <c r="J4620" s="175"/>
      <c r="L4620" s="175"/>
      <c r="T4620" s="176"/>
      <c r="U4620" s="176"/>
      <c r="V4620" s="176"/>
      <c r="W4620" s="176"/>
      <c r="X4620" s="175"/>
      <c r="Y4620" s="175"/>
      <c r="Z4620" s="175"/>
      <c r="AA4620" s="175"/>
      <c r="AC4620" s="175"/>
      <c r="AL4620" s="106"/>
      <c r="AM4620" s="104"/>
      <c r="AN4620" s="104"/>
      <c r="AO4620" s="104"/>
      <c r="AP4620" s="104"/>
      <c r="AQ4620" s="104"/>
      <c r="AR4620" s="104"/>
      <c r="AS4620" s="104"/>
      <c r="AT4620" s="104"/>
      <c r="AU4620" s="104"/>
      <c r="AV4620" s="104"/>
    </row>
    <row r="4621" spans="3:48" x14ac:dyDescent="0.35">
      <c r="C4621" s="176"/>
      <c r="D4621" s="176"/>
      <c r="E4621" s="176"/>
      <c r="F4621" s="176"/>
      <c r="G4621" s="175"/>
      <c r="H4621" s="175"/>
      <c r="I4621" s="175"/>
      <c r="J4621" s="175"/>
      <c r="L4621" s="175"/>
      <c r="T4621" s="176"/>
      <c r="U4621" s="176"/>
      <c r="V4621" s="176"/>
      <c r="W4621" s="176"/>
      <c r="X4621" s="175"/>
      <c r="Y4621" s="175"/>
      <c r="Z4621" s="175"/>
      <c r="AA4621" s="175"/>
      <c r="AC4621" s="175"/>
      <c r="AL4621" s="106"/>
      <c r="AM4621" s="104"/>
      <c r="AN4621" s="104"/>
      <c r="AO4621" s="104"/>
      <c r="AP4621" s="104"/>
      <c r="AQ4621" s="104"/>
      <c r="AR4621" s="104"/>
      <c r="AS4621" s="104"/>
      <c r="AT4621" s="104"/>
      <c r="AU4621" s="104"/>
      <c r="AV4621" s="104"/>
    </row>
    <row r="4622" spans="3:48" x14ac:dyDescent="0.35">
      <c r="C4622" s="176"/>
      <c r="D4622" s="176"/>
      <c r="E4622" s="176"/>
      <c r="F4622" s="176"/>
      <c r="G4622" s="175"/>
      <c r="H4622" s="175"/>
      <c r="I4622" s="175"/>
      <c r="J4622" s="175"/>
      <c r="L4622" s="175"/>
      <c r="T4622" s="176"/>
      <c r="U4622" s="176"/>
      <c r="V4622" s="176"/>
      <c r="W4622" s="176"/>
      <c r="X4622" s="175"/>
      <c r="Y4622" s="175"/>
      <c r="Z4622" s="175"/>
      <c r="AA4622" s="175"/>
      <c r="AC4622" s="175"/>
      <c r="AL4622" s="106"/>
      <c r="AM4622" s="104"/>
      <c r="AN4622" s="104"/>
      <c r="AO4622" s="104"/>
      <c r="AP4622" s="104"/>
      <c r="AQ4622" s="104"/>
      <c r="AR4622" s="104"/>
      <c r="AS4622" s="104"/>
      <c r="AT4622" s="104"/>
      <c r="AU4622" s="104"/>
      <c r="AV4622" s="104"/>
    </row>
    <row r="4623" spans="3:48" x14ac:dyDescent="0.35">
      <c r="C4623" s="176"/>
      <c r="D4623" s="176"/>
      <c r="E4623" s="176"/>
      <c r="F4623" s="176"/>
      <c r="G4623" s="175"/>
      <c r="H4623" s="175"/>
      <c r="I4623" s="175"/>
      <c r="J4623" s="175"/>
      <c r="L4623" s="175"/>
      <c r="T4623" s="176"/>
      <c r="U4623" s="176"/>
      <c r="V4623" s="176"/>
      <c r="W4623" s="176"/>
      <c r="X4623" s="175"/>
      <c r="Y4623" s="175"/>
      <c r="Z4623" s="175"/>
      <c r="AA4623" s="175"/>
      <c r="AC4623" s="175"/>
      <c r="AL4623" s="106"/>
      <c r="AM4623" s="104"/>
      <c r="AN4623" s="104"/>
      <c r="AO4623" s="104"/>
      <c r="AP4623" s="104"/>
      <c r="AQ4623" s="104"/>
      <c r="AR4623" s="104"/>
      <c r="AS4623" s="104"/>
      <c r="AT4623" s="104"/>
      <c r="AU4623" s="104"/>
      <c r="AV4623" s="104"/>
    </row>
    <row r="4624" spans="3:48" x14ac:dyDescent="0.35">
      <c r="C4624" s="176"/>
      <c r="D4624" s="176"/>
      <c r="E4624" s="176"/>
      <c r="F4624" s="176"/>
      <c r="G4624" s="175"/>
      <c r="H4624" s="175"/>
      <c r="I4624" s="175"/>
      <c r="J4624" s="175"/>
      <c r="L4624" s="175"/>
      <c r="T4624" s="176"/>
      <c r="U4624" s="176"/>
      <c r="V4624" s="176"/>
      <c r="W4624" s="176"/>
      <c r="X4624" s="175"/>
      <c r="Y4624" s="175"/>
      <c r="Z4624" s="175"/>
      <c r="AA4624" s="175"/>
      <c r="AC4624" s="175"/>
      <c r="AL4624" s="106"/>
      <c r="AM4624" s="104"/>
      <c r="AN4624" s="104"/>
      <c r="AO4624" s="104"/>
      <c r="AP4624" s="104"/>
      <c r="AQ4624" s="104"/>
      <c r="AR4624" s="104"/>
      <c r="AS4624" s="104"/>
      <c r="AT4624" s="104"/>
      <c r="AU4624" s="104"/>
      <c r="AV4624" s="104"/>
    </row>
    <row r="4625" spans="3:48" x14ac:dyDescent="0.35">
      <c r="C4625" s="176"/>
      <c r="D4625" s="176"/>
      <c r="E4625" s="176"/>
      <c r="F4625" s="176"/>
      <c r="G4625" s="175"/>
      <c r="H4625" s="175"/>
      <c r="I4625" s="175"/>
      <c r="J4625" s="175"/>
      <c r="L4625" s="175"/>
      <c r="T4625" s="176"/>
      <c r="U4625" s="176"/>
      <c r="V4625" s="176"/>
      <c r="W4625" s="176"/>
      <c r="X4625" s="175"/>
      <c r="Y4625" s="175"/>
      <c r="Z4625" s="175"/>
      <c r="AA4625" s="175"/>
      <c r="AC4625" s="175"/>
      <c r="AL4625" s="106"/>
      <c r="AM4625" s="104"/>
      <c r="AN4625" s="104"/>
      <c r="AO4625" s="104"/>
      <c r="AP4625" s="104"/>
      <c r="AQ4625" s="104"/>
      <c r="AR4625" s="104"/>
      <c r="AS4625" s="104"/>
      <c r="AT4625" s="104"/>
      <c r="AU4625" s="104"/>
      <c r="AV4625" s="104"/>
    </row>
    <row r="4626" spans="3:48" x14ac:dyDescent="0.35">
      <c r="C4626" s="176"/>
      <c r="D4626" s="176"/>
      <c r="E4626" s="176"/>
      <c r="F4626" s="176"/>
      <c r="G4626" s="175"/>
      <c r="H4626" s="175"/>
      <c r="I4626" s="175"/>
      <c r="J4626" s="175"/>
      <c r="L4626" s="175"/>
      <c r="T4626" s="176"/>
      <c r="U4626" s="176"/>
      <c r="V4626" s="176"/>
      <c r="W4626" s="176"/>
      <c r="X4626" s="175"/>
      <c r="Y4626" s="175"/>
      <c r="Z4626" s="175"/>
      <c r="AA4626" s="175"/>
      <c r="AC4626" s="175"/>
      <c r="AL4626" s="106"/>
      <c r="AM4626" s="104"/>
      <c r="AN4626" s="104"/>
      <c r="AO4626" s="104"/>
      <c r="AP4626" s="104"/>
      <c r="AQ4626" s="104"/>
      <c r="AR4626" s="104"/>
      <c r="AS4626" s="104"/>
      <c r="AT4626" s="104"/>
      <c r="AU4626" s="104"/>
      <c r="AV4626" s="104"/>
    </row>
    <row r="4627" spans="3:48" x14ac:dyDescent="0.35">
      <c r="C4627" s="176"/>
      <c r="D4627" s="176"/>
      <c r="E4627" s="176"/>
      <c r="F4627" s="176"/>
      <c r="G4627" s="175"/>
      <c r="H4627" s="175"/>
      <c r="I4627" s="175"/>
      <c r="J4627" s="175"/>
      <c r="L4627" s="175"/>
      <c r="T4627" s="176"/>
      <c r="U4627" s="176"/>
      <c r="V4627" s="176"/>
      <c r="W4627" s="176"/>
      <c r="X4627" s="175"/>
      <c r="Y4627" s="175"/>
      <c r="Z4627" s="175"/>
      <c r="AA4627" s="175"/>
      <c r="AC4627" s="175"/>
      <c r="AL4627" s="106"/>
      <c r="AM4627" s="104"/>
      <c r="AN4627" s="104"/>
      <c r="AO4627" s="104"/>
      <c r="AP4627" s="104"/>
      <c r="AQ4627" s="104"/>
      <c r="AR4627" s="104"/>
      <c r="AS4627" s="104"/>
      <c r="AT4627" s="104"/>
      <c r="AU4627" s="104"/>
      <c r="AV4627" s="104"/>
    </row>
    <row r="4628" spans="3:48" x14ac:dyDescent="0.35">
      <c r="C4628" s="176"/>
      <c r="D4628" s="176"/>
      <c r="E4628" s="176"/>
      <c r="F4628" s="176"/>
      <c r="G4628" s="175"/>
      <c r="H4628" s="175"/>
      <c r="I4628" s="175"/>
      <c r="J4628" s="175"/>
      <c r="L4628" s="175"/>
      <c r="T4628" s="176"/>
      <c r="U4628" s="176"/>
      <c r="V4628" s="176"/>
      <c r="W4628" s="176"/>
      <c r="X4628" s="175"/>
      <c r="Y4628" s="175"/>
      <c r="Z4628" s="175"/>
      <c r="AA4628" s="175"/>
      <c r="AC4628" s="175"/>
      <c r="AL4628" s="106"/>
      <c r="AM4628" s="104"/>
      <c r="AN4628" s="104"/>
      <c r="AO4628" s="104"/>
      <c r="AP4628" s="104"/>
      <c r="AQ4628" s="104"/>
      <c r="AR4628" s="104"/>
      <c r="AS4628" s="104"/>
      <c r="AT4628" s="104"/>
      <c r="AU4628" s="104"/>
      <c r="AV4628" s="104"/>
    </row>
    <row r="4629" spans="3:48" x14ac:dyDescent="0.35">
      <c r="C4629" s="176"/>
      <c r="D4629" s="176"/>
      <c r="E4629" s="176"/>
      <c r="F4629" s="176"/>
      <c r="G4629" s="175"/>
      <c r="H4629" s="175"/>
      <c r="I4629" s="175"/>
      <c r="J4629" s="175"/>
      <c r="L4629" s="175"/>
      <c r="T4629" s="176"/>
      <c r="U4629" s="176"/>
      <c r="V4629" s="176"/>
      <c r="W4629" s="176"/>
      <c r="X4629" s="175"/>
      <c r="Y4629" s="175"/>
      <c r="Z4629" s="175"/>
      <c r="AA4629" s="175"/>
      <c r="AC4629" s="175"/>
      <c r="AL4629" s="106"/>
      <c r="AM4629" s="104"/>
      <c r="AN4629" s="104"/>
      <c r="AO4629" s="104"/>
      <c r="AP4629" s="104"/>
      <c r="AQ4629" s="104"/>
      <c r="AR4629" s="104"/>
      <c r="AS4629" s="104"/>
      <c r="AT4629" s="104"/>
      <c r="AU4629" s="104"/>
      <c r="AV4629" s="104"/>
    </row>
    <row r="4630" spans="3:48" x14ac:dyDescent="0.35">
      <c r="C4630" s="176"/>
      <c r="D4630" s="176"/>
      <c r="E4630" s="176"/>
      <c r="F4630" s="176"/>
      <c r="G4630" s="175"/>
      <c r="H4630" s="175"/>
      <c r="I4630" s="175"/>
      <c r="J4630" s="175"/>
      <c r="L4630" s="175"/>
      <c r="T4630" s="176"/>
      <c r="U4630" s="176"/>
      <c r="V4630" s="176"/>
      <c r="W4630" s="176"/>
      <c r="X4630" s="175"/>
      <c r="Y4630" s="175"/>
      <c r="Z4630" s="175"/>
      <c r="AA4630" s="175"/>
      <c r="AC4630" s="175"/>
      <c r="AL4630" s="106"/>
      <c r="AM4630" s="104"/>
      <c r="AN4630" s="104"/>
      <c r="AO4630" s="104"/>
      <c r="AP4630" s="104"/>
      <c r="AQ4630" s="104"/>
      <c r="AR4630" s="104"/>
      <c r="AS4630" s="104"/>
      <c r="AT4630" s="104"/>
      <c r="AU4630" s="104"/>
      <c r="AV4630" s="104"/>
    </row>
    <row r="4631" spans="3:48" x14ac:dyDescent="0.35">
      <c r="C4631" s="176"/>
      <c r="D4631" s="176"/>
      <c r="E4631" s="176"/>
      <c r="F4631" s="176"/>
      <c r="G4631" s="175"/>
      <c r="H4631" s="175"/>
      <c r="I4631" s="175"/>
      <c r="J4631" s="175"/>
      <c r="L4631" s="175"/>
      <c r="T4631" s="176"/>
      <c r="U4631" s="176"/>
      <c r="V4631" s="176"/>
      <c r="W4631" s="176"/>
      <c r="X4631" s="175"/>
      <c r="Y4631" s="175"/>
      <c r="Z4631" s="175"/>
      <c r="AA4631" s="175"/>
      <c r="AC4631" s="175"/>
      <c r="AL4631" s="106"/>
      <c r="AM4631" s="104"/>
      <c r="AN4631" s="104"/>
      <c r="AO4631" s="104"/>
      <c r="AP4631" s="104"/>
      <c r="AQ4631" s="104"/>
      <c r="AR4631" s="104"/>
      <c r="AS4631" s="104"/>
      <c r="AT4631" s="104"/>
      <c r="AU4631" s="104"/>
      <c r="AV4631" s="104"/>
    </row>
    <row r="4632" spans="3:48" x14ac:dyDescent="0.35">
      <c r="C4632" s="176"/>
      <c r="D4632" s="176"/>
      <c r="E4632" s="176"/>
      <c r="F4632" s="176"/>
      <c r="G4632" s="175"/>
      <c r="H4632" s="175"/>
      <c r="I4632" s="175"/>
      <c r="J4632" s="175"/>
      <c r="L4632" s="175"/>
      <c r="T4632" s="176"/>
      <c r="U4632" s="176"/>
      <c r="V4632" s="176"/>
      <c r="W4632" s="176"/>
      <c r="X4632" s="175"/>
      <c r="Y4632" s="175"/>
      <c r="Z4632" s="175"/>
      <c r="AA4632" s="175"/>
      <c r="AC4632" s="175"/>
      <c r="AL4632" s="106"/>
      <c r="AM4632" s="104"/>
      <c r="AN4632" s="104"/>
      <c r="AO4632" s="104"/>
      <c r="AP4632" s="104"/>
      <c r="AQ4632" s="104"/>
      <c r="AR4632" s="104"/>
      <c r="AS4632" s="104"/>
      <c r="AT4632" s="104"/>
      <c r="AU4632" s="104"/>
      <c r="AV4632" s="104"/>
    </row>
    <row r="4633" spans="3:48" x14ac:dyDescent="0.35">
      <c r="C4633" s="176"/>
      <c r="D4633" s="176"/>
      <c r="E4633" s="176"/>
      <c r="F4633" s="176"/>
      <c r="G4633" s="175"/>
      <c r="H4633" s="175"/>
      <c r="I4633" s="175"/>
      <c r="J4633" s="175"/>
      <c r="L4633" s="175"/>
      <c r="T4633" s="176"/>
      <c r="U4633" s="176"/>
      <c r="V4633" s="176"/>
      <c r="W4633" s="176"/>
      <c r="X4633" s="175"/>
      <c r="Y4633" s="175"/>
      <c r="Z4633" s="175"/>
      <c r="AA4633" s="175"/>
      <c r="AC4633" s="175"/>
      <c r="AL4633" s="106"/>
      <c r="AM4633" s="104"/>
      <c r="AN4633" s="104"/>
      <c r="AO4633" s="104"/>
      <c r="AP4633" s="104"/>
      <c r="AQ4633" s="104"/>
      <c r="AR4633" s="104"/>
      <c r="AS4633" s="104"/>
      <c r="AT4633" s="104"/>
      <c r="AU4633" s="104"/>
      <c r="AV4633" s="104"/>
    </row>
    <row r="4634" spans="3:48" x14ac:dyDescent="0.35">
      <c r="C4634" s="176"/>
      <c r="D4634" s="176"/>
      <c r="E4634" s="176"/>
      <c r="F4634" s="176"/>
      <c r="G4634" s="175"/>
      <c r="H4634" s="175"/>
      <c r="I4634" s="175"/>
      <c r="J4634" s="175"/>
      <c r="L4634" s="175"/>
      <c r="T4634" s="176"/>
      <c r="U4634" s="176"/>
      <c r="V4634" s="176"/>
      <c r="W4634" s="176"/>
      <c r="X4634" s="175"/>
      <c r="Y4634" s="175"/>
      <c r="Z4634" s="175"/>
      <c r="AA4634" s="175"/>
      <c r="AC4634" s="175"/>
      <c r="AL4634" s="106"/>
      <c r="AM4634" s="104"/>
      <c r="AN4634" s="104"/>
      <c r="AO4634" s="104"/>
      <c r="AP4634" s="104"/>
      <c r="AQ4634" s="104"/>
      <c r="AR4634" s="104"/>
      <c r="AS4634" s="104"/>
      <c r="AT4634" s="104"/>
      <c r="AU4634" s="104"/>
      <c r="AV4634" s="104"/>
    </row>
    <row r="4635" spans="3:48" x14ac:dyDescent="0.35">
      <c r="C4635" s="176"/>
      <c r="D4635" s="176"/>
      <c r="E4635" s="176"/>
      <c r="F4635" s="176"/>
      <c r="G4635" s="175"/>
      <c r="H4635" s="175"/>
      <c r="I4635" s="175"/>
      <c r="J4635" s="175"/>
      <c r="L4635" s="175"/>
      <c r="T4635" s="176"/>
      <c r="U4635" s="176"/>
      <c r="V4635" s="176"/>
      <c r="W4635" s="176"/>
      <c r="X4635" s="175"/>
      <c r="Y4635" s="175"/>
      <c r="Z4635" s="175"/>
      <c r="AA4635" s="175"/>
      <c r="AC4635" s="175"/>
      <c r="AL4635" s="106"/>
      <c r="AM4635" s="104"/>
      <c r="AN4635" s="104"/>
      <c r="AO4635" s="104"/>
      <c r="AP4635" s="104"/>
      <c r="AQ4635" s="104"/>
      <c r="AR4635" s="104"/>
      <c r="AS4635" s="104"/>
      <c r="AT4635" s="104"/>
      <c r="AU4635" s="104"/>
      <c r="AV4635" s="104"/>
    </row>
    <row r="4636" spans="3:48" x14ac:dyDescent="0.35">
      <c r="C4636" s="176"/>
      <c r="D4636" s="176"/>
      <c r="E4636" s="176"/>
      <c r="F4636" s="176"/>
      <c r="G4636" s="175"/>
      <c r="H4636" s="175"/>
      <c r="I4636" s="175"/>
      <c r="J4636" s="175"/>
      <c r="L4636" s="175"/>
      <c r="T4636" s="176"/>
      <c r="U4636" s="176"/>
      <c r="V4636" s="176"/>
      <c r="W4636" s="176"/>
      <c r="X4636" s="175"/>
      <c r="Y4636" s="175"/>
      <c r="Z4636" s="175"/>
      <c r="AA4636" s="175"/>
      <c r="AC4636" s="175"/>
      <c r="AL4636" s="106"/>
      <c r="AM4636" s="104"/>
      <c r="AN4636" s="104"/>
      <c r="AO4636" s="104"/>
      <c r="AP4636" s="104"/>
      <c r="AQ4636" s="104"/>
      <c r="AR4636" s="104"/>
      <c r="AS4636" s="104"/>
      <c r="AT4636" s="104"/>
      <c r="AU4636" s="104"/>
      <c r="AV4636" s="104"/>
    </row>
    <row r="4637" spans="3:48" x14ac:dyDescent="0.35">
      <c r="C4637" s="176"/>
      <c r="D4637" s="176"/>
      <c r="E4637" s="176"/>
      <c r="F4637" s="176"/>
      <c r="G4637" s="175"/>
      <c r="H4637" s="175"/>
      <c r="I4637" s="175"/>
      <c r="J4637" s="175"/>
      <c r="L4637" s="175"/>
      <c r="T4637" s="176"/>
      <c r="U4637" s="176"/>
      <c r="V4637" s="176"/>
      <c r="W4637" s="176"/>
      <c r="X4637" s="175"/>
      <c r="Y4637" s="175"/>
      <c r="Z4637" s="175"/>
      <c r="AA4637" s="175"/>
      <c r="AC4637" s="175"/>
      <c r="AL4637" s="106"/>
      <c r="AM4637" s="104"/>
      <c r="AN4637" s="104"/>
      <c r="AO4637" s="104"/>
      <c r="AP4637" s="104"/>
      <c r="AQ4637" s="104"/>
      <c r="AR4637" s="104"/>
      <c r="AS4637" s="104"/>
      <c r="AT4637" s="104"/>
      <c r="AU4637" s="104"/>
      <c r="AV4637" s="104"/>
    </row>
    <row r="4638" spans="3:48" x14ac:dyDescent="0.35">
      <c r="C4638" s="176"/>
      <c r="D4638" s="176"/>
      <c r="E4638" s="176"/>
      <c r="F4638" s="176"/>
      <c r="G4638" s="175"/>
      <c r="H4638" s="175"/>
      <c r="I4638" s="175"/>
      <c r="J4638" s="175"/>
      <c r="L4638" s="175"/>
      <c r="T4638" s="176"/>
      <c r="U4638" s="176"/>
      <c r="V4638" s="176"/>
      <c r="W4638" s="176"/>
      <c r="X4638" s="175"/>
      <c r="Y4638" s="175"/>
      <c r="Z4638" s="175"/>
      <c r="AA4638" s="175"/>
      <c r="AC4638" s="175"/>
      <c r="AL4638" s="106"/>
      <c r="AM4638" s="104"/>
      <c r="AN4638" s="104"/>
      <c r="AO4638" s="104"/>
      <c r="AP4638" s="104"/>
      <c r="AQ4638" s="104"/>
      <c r="AR4638" s="104"/>
      <c r="AS4638" s="104"/>
      <c r="AT4638" s="104"/>
      <c r="AU4638" s="104"/>
      <c r="AV4638" s="104"/>
    </row>
    <row r="4639" spans="3:48" x14ac:dyDescent="0.35">
      <c r="C4639" s="176"/>
      <c r="D4639" s="176"/>
      <c r="E4639" s="176"/>
      <c r="F4639" s="176"/>
      <c r="G4639" s="175"/>
      <c r="H4639" s="175"/>
      <c r="I4639" s="175"/>
      <c r="J4639" s="175"/>
      <c r="L4639" s="175"/>
      <c r="T4639" s="176"/>
      <c r="U4639" s="176"/>
      <c r="V4639" s="176"/>
      <c r="W4639" s="176"/>
      <c r="X4639" s="175"/>
      <c r="Y4639" s="175"/>
      <c r="Z4639" s="175"/>
      <c r="AA4639" s="175"/>
      <c r="AC4639" s="175"/>
      <c r="AL4639" s="106"/>
      <c r="AM4639" s="104"/>
      <c r="AN4639" s="104"/>
      <c r="AO4639" s="104"/>
      <c r="AP4639" s="104"/>
      <c r="AQ4639" s="104"/>
      <c r="AR4639" s="104"/>
      <c r="AS4639" s="104"/>
      <c r="AT4639" s="104"/>
      <c r="AU4639" s="104"/>
      <c r="AV4639" s="104"/>
    </row>
    <row r="4640" spans="3:48" x14ac:dyDescent="0.35">
      <c r="C4640" s="176"/>
      <c r="D4640" s="176"/>
      <c r="E4640" s="176"/>
      <c r="F4640" s="176"/>
      <c r="G4640" s="175"/>
      <c r="H4640" s="175"/>
      <c r="I4640" s="175"/>
      <c r="J4640" s="175"/>
      <c r="L4640" s="175"/>
      <c r="T4640" s="176"/>
      <c r="U4640" s="176"/>
      <c r="V4640" s="176"/>
      <c r="W4640" s="176"/>
      <c r="X4640" s="175"/>
      <c r="Y4640" s="175"/>
      <c r="Z4640" s="175"/>
      <c r="AA4640" s="175"/>
      <c r="AC4640" s="175"/>
      <c r="AL4640" s="106"/>
      <c r="AM4640" s="104"/>
      <c r="AN4640" s="104"/>
      <c r="AO4640" s="104"/>
      <c r="AP4640" s="104"/>
      <c r="AQ4640" s="104"/>
      <c r="AR4640" s="104"/>
      <c r="AS4640" s="104"/>
      <c r="AT4640" s="104"/>
      <c r="AU4640" s="104"/>
      <c r="AV4640" s="104"/>
    </row>
    <row r="4641" spans="3:48" x14ac:dyDescent="0.35">
      <c r="C4641" s="176"/>
      <c r="D4641" s="176"/>
      <c r="E4641" s="176"/>
      <c r="F4641" s="176"/>
      <c r="G4641" s="175"/>
      <c r="H4641" s="175"/>
      <c r="I4641" s="175"/>
      <c r="J4641" s="175"/>
      <c r="L4641" s="175"/>
      <c r="T4641" s="176"/>
      <c r="U4641" s="176"/>
      <c r="V4641" s="176"/>
      <c r="W4641" s="176"/>
      <c r="X4641" s="175"/>
      <c r="Y4641" s="175"/>
      <c r="Z4641" s="175"/>
      <c r="AA4641" s="175"/>
      <c r="AC4641" s="175"/>
      <c r="AL4641" s="106"/>
      <c r="AM4641" s="104"/>
      <c r="AN4641" s="104"/>
      <c r="AO4641" s="104"/>
      <c r="AP4641" s="104"/>
      <c r="AQ4641" s="104"/>
      <c r="AR4641" s="104"/>
      <c r="AS4641" s="104"/>
      <c r="AT4641" s="104"/>
      <c r="AU4641" s="104"/>
      <c r="AV4641" s="104"/>
    </row>
    <row r="4642" spans="3:48" x14ac:dyDescent="0.35">
      <c r="C4642" s="176"/>
      <c r="D4642" s="176"/>
      <c r="E4642" s="176"/>
      <c r="F4642" s="176"/>
      <c r="G4642" s="175"/>
      <c r="H4642" s="175"/>
      <c r="I4642" s="175"/>
      <c r="J4642" s="175"/>
      <c r="L4642" s="175"/>
      <c r="T4642" s="176"/>
      <c r="U4642" s="176"/>
      <c r="V4642" s="176"/>
      <c r="W4642" s="176"/>
      <c r="X4642" s="175"/>
      <c r="Y4642" s="175"/>
      <c r="Z4642" s="175"/>
      <c r="AA4642" s="175"/>
      <c r="AC4642" s="175"/>
      <c r="AL4642" s="106"/>
      <c r="AM4642" s="104"/>
      <c r="AN4642" s="104"/>
      <c r="AO4642" s="104"/>
      <c r="AP4642" s="104"/>
      <c r="AQ4642" s="104"/>
      <c r="AR4642" s="104"/>
      <c r="AS4642" s="104"/>
      <c r="AT4642" s="104"/>
      <c r="AU4642" s="104"/>
      <c r="AV4642" s="104"/>
    </row>
    <row r="4643" spans="3:48" x14ac:dyDescent="0.35">
      <c r="C4643" s="176"/>
      <c r="D4643" s="176"/>
      <c r="E4643" s="176"/>
      <c r="F4643" s="176"/>
      <c r="G4643" s="175"/>
      <c r="H4643" s="175"/>
      <c r="I4643" s="175"/>
      <c r="J4643" s="175"/>
      <c r="L4643" s="175"/>
      <c r="T4643" s="176"/>
      <c r="U4643" s="176"/>
      <c r="V4643" s="176"/>
      <c r="W4643" s="176"/>
      <c r="X4643" s="175"/>
      <c r="Y4643" s="175"/>
      <c r="Z4643" s="175"/>
      <c r="AA4643" s="175"/>
      <c r="AC4643" s="175"/>
      <c r="AL4643" s="106"/>
      <c r="AM4643" s="104"/>
      <c r="AN4643" s="104"/>
      <c r="AO4643" s="104"/>
      <c r="AP4643" s="104"/>
      <c r="AQ4643" s="104"/>
      <c r="AR4643" s="104"/>
      <c r="AS4643" s="104"/>
      <c r="AT4643" s="104"/>
      <c r="AU4643" s="104"/>
      <c r="AV4643" s="104"/>
    </row>
    <row r="4644" spans="3:48" x14ac:dyDescent="0.35">
      <c r="C4644" s="176"/>
      <c r="D4644" s="176"/>
      <c r="E4644" s="176"/>
      <c r="F4644" s="176"/>
      <c r="G4644" s="175"/>
      <c r="H4644" s="175"/>
      <c r="I4644" s="175"/>
      <c r="J4644" s="175"/>
      <c r="L4644" s="175"/>
      <c r="T4644" s="176"/>
      <c r="U4644" s="176"/>
      <c r="V4644" s="176"/>
      <c r="W4644" s="176"/>
      <c r="X4644" s="175"/>
      <c r="Y4644" s="175"/>
      <c r="Z4644" s="175"/>
      <c r="AA4644" s="175"/>
      <c r="AC4644" s="175"/>
      <c r="AL4644" s="106"/>
      <c r="AM4644" s="104"/>
      <c r="AN4644" s="104"/>
      <c r="AO4644" s="104"/>
      <c r="AP4644" s="104"/>
      <c r="AQ4644" s="104"/>
      <c r="AR4644" s="104"/>
      <c r="AS4644" s="104"/>
      <c r="AT4644" s="104"/>
      <c r="AU4644" s="104"/>
      <c r="AV4644" s="104"/>
    </row>
    <row r="4645" spans="3:48" x14ac:dyDescent="0.35">
      <c r="C4645" s="176"/>
      <c r="D4645" s="176"/>
      <c r="E4645" s="176"/>
      <c r="F4645" s="176"/>
      <c r="G4645" s="175"/>
      <c r="H4645" s="175"/>
      <c r="I4645" s="175"/>
      <c r="J4645" s="175"/>
      <c r="L4645" s="175"/>
      <c r="T4645" s="176"/>
      <c r="U4645" s="176"/>
      <c r="V4645" s="176"/>
      <c r="W4645" s="176"/>
      <c r="X4645" s="175"/>
      <c r="Y4645" s="175"/>
      <c r="Z4645" s="175"/>
      <c r="AA4645" s="175"/>
      <c r="AC4645" s="175"/>
      <c r="AL4645" s="106"/>
      <c r="AM4645" s="104"/>
      <c r="AN4645" s="104"/>
      <c r="AO4645" s="104"/>
      <c r="AP4645" s="104"/>
      <c r="AQ4645" s="104"/>
      <c r="AR4645" s="104"/>
      <c r="AS4645" s="104"/>
      <c r="AT4645" s="104"/>
      <c r="AU4645" s="104"/>
      <c r="AV4645" s="104"/>
    </row>
    <row r="4646" spans="3:48" x14ac:dyDescent="0.35">
      <c r="C4646" s="176"/>
      <c r="D4646" s="176"/>
      <c r="E4646" s="176"/>
      <c r="F4646" s="176"/>
      <c r="G4646" s="175"/>
      <c r="H4646" s="175"/>
      <c r="I4646" s="175"/>
      <c r="J4646" s="175"/>
      <c r="L4646" s="175"/>
      <c r="T4646" s="176"/>
      <c r="U4646" s="176"/>
      <c r="V4646" s="176"/>
      <c r="W4646" s="176"/>
      <c r="X4646" s="175"/>
      <c r="Y4646" s="175"/>
      <c r="Z4646" s="175"/>
      <c r="AA4646" s="175"/>
      <c r="AC4646" s="175"/>
      <c r="AL4646" s="106"/>
      <c r="AM4646" s="104"/>
      <c r="AN4646" s="104"/>
      <c r="AO4646" s="104"/>
      <c r="AP4646" s="104"/>
      <c r="AQ4646" s="104"/>
      <c r="AR4646" s="104"/>
      <c r="AS4646" s="104"/>
      <c r="AT4646" s="104"/>
      <c r="AU4646" s="104"/>
      <c r="AV4646" s="104"/>
    </row>
    <row r="4647" spans="3:48" x14ac:dyDescent="0.35">
      <c r="C4647" s="176"/>
      <c r="D4647" s="176"/>
      <c r="E4647" s="176"/>
      <c r="F4647" s="176"/>
      <c r="G4647" s="175"/>
      <c r="H4647" s="175"/>
      <c r="I4647" s="175"/>
      <c r="J4647" s="175"/>
      <c r="L4647" s="175"/>
      <c r="T4647" s="176"/>
      <c r="U4647" s="176"/>
      <c r="V4647" s="176"/>
      <c r="W4647" s="176"/>
      <c r="X4647" s="175"/>
      <c r="Y4647" s="175"/>
      <c r="Z4647" s="175"/>
      <c r="AA4647" s="175"/>
      <c r="AC4647" s="175"/>
      <c r="AL4647" s="106"/>
      <c r="AM4647" s="104"/>
      <c r="AN4647" s="104"/>
      <c r="AO4647" s="104"/>
      <c r="AP4647" s="104"/>
      <c r="AQ4647" s="104"/>
      <c r="AR4647" s="104"/>
      <c r="AS4647" s="104"/>
      <c r="AT4647" s="104"/>
      <c r="AU4647" s="104"/>
      <c r="AV4647" s="104"/>
    </row>
    <row r="4648" spans="3:48" x14ac:dyDescent="0.35">
      <c r="C4648" s="176"/>
      <c r="D4648" s="176"/>
      <c r="E4648" s="176"/>
      <c r="F4648" s="176"/>
      <c r="G4648" s="175"/>
      <c r="H4648" s="175"/>
      <c r="I4648" s="175"/>
      <c r="J4648" s="175"/>
      <c r="L4648" s="175"/>
      <c r="T4648" s="176"/>
      <c r="U4648" s="176"/>
      <c r="V4648" s="176"/>
      <c r="W4648" s="176"/>
      <c r="X4648" s="175"/>
      <c r="Y4648" s="175"/>
      <c r="Z4648" s="175"/>
      <c r="AA4648" s="175"/>
      <c r="AC4648" s="175"/>
      <c r="AL4648" s="106"/>
      <c r="AM4648" s="104"/>
      <c r="AN4648" s="104"/>
      <c r="AO4648" s="104"/>
      <c r="AP4648" s="104"/>
      <c r="AQ4648" s="104"/>
      <c r="AR4648" s="104"/>
      <c r="AS4648" s="104"/>
      <c r="AT4648" s="104"/>
      <c r="AU4648" s="104"/>
      <c r="AV4648" s="104"/>
    </row>
    <row r="4649" spans="3:48" x14ac:dyDescent="0.35">
      <c r="C4649" s="176"/>
      <c r="D4649" s="176"/>
      <c r="E4649" s="176"/>
      <c r="F4649" s="176"/>
      <c r="G4649" s="175"/>
      <c r="H4649" s="175"/>
      <c r="I4649" s="175"/>
      <c r="J4649" s="175"/>
      <c r="L4649" s="175"/>
      <c r="T4649" s="176"/>
      <c r="U4649" s="176"/>
      <c r="V4649" s="176"/>
      <c r="W4649" s="176"/>
      <c r="X4649" s="175"/>
      <c r="Y4649" s="175"/>
      <c r="Z4649" s="175"/>
      <c r="AA4649" s="175"/>
      <c r="AC4649" s="175"/>
      <c r="AL4649" s="106"/>
      <c r="AM4649" s="104"/>
      <c r="AN4649" s="104"/>
      <c r="AO4649" s="104"/>
      <c r="AP4649" s="104"/>
      <c r="AQ4649" s="104"/>
      <c r="AR4649" s="104"/>
      <c r="AS4649" s="104"/>
      <c r="AT4649" s="104"/>
      <c r="AU4649" s="104"/>
      <c r="AV4649" s="104"/>
    </row>
    <row r="4650" spans="3:48" x14ac:dyDescent="0.35">
      <c r="C4650" s="176"/>
      <c r="D4650" s="176"/>
      <c r="E4650" s="176"/>
      <c r="F4650" s="176"/>
      <c r="G4650" s="175"/>
      <c r="H4650" s="175"/>
      <c r="I4650" s="175"/>
      <c r="J4650" s="175"/>
      <c r="L4650" s="175"/>
      <c r="T4650" s="176"/>
      <c r="U4650" s="176"/>
      <c r="V4650" s="176"/>
      <c r="W4650" s="176"/>
      <c r="X4650" s="175"/>
      <c r="Y4650" s="175"/>
      <c r="Z4650" s="175"/>
      <c r="AA4650" s="175"/>
      <c r="AC4650" s="175"/>
      <c r="AL4650" s="106"/>
      <c r="AM4650" s="104"/>
      <c r="AN4650" s="104"/>
      <c r="AO4650" s="104"/>
      <c r="AP4650" s="104"/>
      <c r="AQ4650" s="104"/>
      <c r="AR4650" s="104"/>
      <c r="AS4650" s="104"/>
      <c r="AT4650" s="104"/>
      <c r="AU4650" s="104"/>
      <c r="AV4650" s="104"/>
    </row>
    <row r="4651" spans="3:48" x14ac:dyDescent="0.35">
      <c r="C4651" s="176"/>
      <c r="D4651" s="176"/>
      <c r="E4651" s="176"/>
      <c r="F4651" s="176"/>
      <c r="G4651" s="175"/>
      <c r="H4651" s="175"/>
      <c r="I4651" s="175"/>
      <c r="J4651" s="175"/>
      <c r="L4651" s="175"/>
      <c r="T4651" s="176"/>
      <c r="U4651" s="176"/>
      <c r="V4651" s="176"/>
      <c r="W4651" s="176"/>
      <c r="X4651" s="175"/>
      <c r="Y4651" s="175"/>
      <c r="Z4651" s="175"/>
      <c r="AA4651" s="175"/>
      <c r="AC4651" s="175"/>
      <c r="AL4651" s="106"/>
      <c r="AM4651" s="104"/>
      <c r="AN4651" s="104"/>
      <c r="AO4651" s="104"/>
      <c r="AP4651" s="104"/>
      <c r="AQ4651" s="104"/>
      <c r="AR4651" s="104"/>
      <c r="AS4651" s="104"/>
      <c r="AT4651" s="104"/>
      <c r="AU4651" s="104"/>
      <c r="AV4651" s="104"/>
    </row>
    <row r="4652" spans="3:48" x14ac:dyDescent="0.35">
      <c r="C4652" s="176"/>
      <c r="D4652" s="176"/>
      <c r="E4652" s="176"/>
      <c r="F4652" s="176"/>
      <c r="G4652" s="175"/>
      <c r="H4652" s="175"/>
      <c r="I4652" s="175"/>
      <c r="J4652" s="175"/>
      <c r="L4652" s="175"/>
      <c r="T4652" s="176"/>
      <c r="U4652" s="176"/>
      <c r="V4652" s="176"/>
      <c r="W4652" s="176"/>
      <c r="X4652" s="175"/>
      <c r="Y4652" s="175"/>
      <c r="Z4652" s="175"/>
      <c r="AA4652" s="175"/>
      <c r="AC4652" s="175"/>
      <c r="AL4652" s="106"/>
      <c r="AM4652" s="104"/>
      <c r="AN4652" s="104"/>
      <c r="AO4652" s="104"/>
      <c r="AP4652" s="104"/>
      <c r="AQ4652" s="104"/>
      <c r="AR4652" s="104"/>
      <c r="AS4652" s="104"/>
      <c r="AT4652" s="104"/>
      <c r="AU4652" s="104"/>
      <c r="AV4652" s="104"/>
    </row>
    <row r="4653" spans="3:48" x14ac:dyDescent="0.35">
      <c r="C4653" s="176"/>
      <c r="D4653" s="176"/>
      <c r="E4653" s="176"/>
      <c r="F4653" s="176"/>
      <c r="G4653" s="175"/>
      <c r="H4653" s="175"/>
      <c r="I4653" s="175"/>
      <c r="J4653" s="175"/>
      <c r="L4653" s="175"/>
      <c r="T4653" s="176"/>
      <c r="U4653" s="176"/>
      <c r="V4653" s="176"/>
      <c r="W4653" s="176"/>
      <c r="X4653" s="175"/>
      <c r="Y4653" s="175"/>
      <c r="Z4653" s="175"/>
      <c r="AA4653" s="175"/>
      <c r="AC4653" s="175"/>
      <c r="AL4653" s="106"/>
      <c r="AM4653" s="104"/>
      <c r="AN4653" s="104"/>
      <c r="AO4653" s="104"/>
      <c r="AP4653" s="104"/>
      <c r="AQ4653" s="104"/>
      <c r="AR4653" s="104"/>
      <c r="AS4653" s="104"/>
      <c r="AT4653" s="104"/>
      <c r="AU4653" s="104"/>
      <c r="AV4653" s="104"/>
    </row>
    <row r="4654" spans="3:48" x14ac:dyDescent="0.35">
      <c r="C4654" s="176"/>
      <c r="D4654" s="176"/>
      <c r="E4654" s="176"/>
      <c r="F4654" s="176"/>
      <c r="G4654" s="175"/>
      <c r="H4654" s="175"/>
      <c r="I4654" s="175"/>
      <c r="J4654" s="175"/>
      <c r="L4654" s="175"/>
      <c r="T4654" s="176"/>
      <c r="U4654" s="176"/>
      <c r="V4654" s="176"/>
      <c r="W4654" s="176"/>
      <c r="X4654" s="175"/>
      <c r="Y4654" s="175"/>
      <c r="Z4654" s="175"/>
      <c r="AA4654" s="175"/>
      <c r="AC4654" s="175"/>
      <c r="AL4654" s="106"/>
      <c r="AM4654" s="104"/>
      <c r="AN4654" s="104"/>
      <c r="AO4654" s="104"/>
      <c r="AP4654" s="104"/>
      <c r="AQ4654" s="104"/>
      <c r="AR4654" s="104"/>
      <c r="AS4654" s="104"/>
      <c r="AT4654" s="104"/>
      <c r="AU4654" s="104"/>
      <c r="AV4654" s="104"/>
    </row>
    <row r="4655" spans="3:48" x14ac:dyDescent="0.35">
      <c r="C4655" s="176"/>
      <c r="D4655" s="176"/>
      <c r="E4655" s="176"/>
      <c r="F4655" s="176"/>
      <c r="G4655" s="175"/>
      <c r="H4655" s="175"/>
      <c r="I4655" s="175"/>
      <c r="J4655" s="175"/>
      <c r="L4655" s="175"/>
      <c r="T4655" s="176"/>
      <c r="U4655" s="176"/>
      <c r="V4655" s="176"/>
      <c r="W4655" s="176"/>
      <c r="X4655" s="175"/>
      <c r="Y4655" s="175"/>
      <c r="Z4655" s="175"/>
      <c r="AA4655" s="175"/>
      <c r="AC4655" s="175"/>
      <c r="AL4655" s="106"/>
      <c r="AM4655" s="104"/>
      <c r="AN4655" s="104"/>
      <c r="AO4655" s="104"/>
      <c r="AP4655" s="104"/>
      <c r="AQ4655" s="104"/>
      <c r="AR4655" s="104"/>
      <c r="AS4655" s="104"/>
      <c r="AT4655" s="104"/>
      <c r="AU4655" s="104"/>
      <c r="AV4655" s="104"/>
    </row>
    <row r="4656" spans="3:48" x14ac:dyDescent="0.35">
      <c r="C4656" s="176"/>
      <c r="D4656" s="176"/>
      <c r="E4656" s="176"/>
      <c r="F4656" s="176"/>
      <c r="G4656" s="175"/>
      <c r="H4656" s="175"/>
      <c r="I4656" s="175"/>
      <c r="J4656" s="175"/>
      <c r="L4656" s="175"/>
      <c r="T4656" s="176"/>
      <c r="U4656" s="176"/>
      <c r="V4656" s="176"/>
      <c r="W4656" s="176"/>
      <c r="X4656" s="175"/>
      <c r="Y4656" s="175"/>
      <c r="Z4656" s="175"/>
      <c r="AA4656" s="175"/>
      <c r="AC4656" s="175"/>
      <c r="AL4656" s="106"/>
      <c r="AM4656" s="104"/>
      <c r="AN4656" s="104"/>
      <c r="AO4656" s="104"/>
      <c r="AP4656" s="104"/>
      <c r="AQ4656" s="104"/>
      <c r="AR4656" s="104"/>
      <c r="AS4656" s="104"/>
      <c r="AT4656" s="104"/>
      <c r="AU4656" s="104"/>
      <c r="AV4656" s="104"/>
    </row>
    <row r="4657" spans="3:48" x14ac:dyDescent="0.35">
      <c r="C4657" s="176"/>
      <c r="D4657" s="176"/>
      <c r="E4657" s="176"/>
      <c r="F4657" s="176"/>
      <c r="G4657" s="175"/>
      <c r="H4657" s="175"/>
      <c r="I4657" s="175"/>
      <c r="J4657" s="175"/>
      <c r="L4657" s="175"/>
      <c r="T4657" s="176"/>
      <c r="U4657" s="176"/>
      <c r="V4657" s="176"/>
      <c r="W4657" s="176"/>
      <c r="X4657" s="175"/>
      <c r="Y4657" s="175"/>
      <c r="Z4657" s="175"/>
      <c r="AA4657" s="175"/>
      <c r="AC4657" s="175"/>
      <c r="AL4657" s="106"/>
      <c r="AM4657" s="104"/>
      <c r="AN4657" s="104"/>
      <c r="AO4657" s="104"/>
      <c r="AP4657" s="104"/>
      <c r="AQ4657" s="104"/>
      <c r="AR4657" s="104"/>
      <c r="AS4657" s="104"/>
      <c r="AT4657" s="104"/>
      <c r="AU4657" s="104"/>
      <c r="AV4657" s="104"/>
    </row>
    <row r="4658" spans="3:48" x14ac:dyDescent="0.35">
      <c r="C4658" s="176"/>
      <c r="D4658" s="176"/>
      <c r="E4658" s="176"/>
      <c r="F4658" s="176"/>
      <c r="G4658" s="175"/>
      <c r="H4658" s="175"/>
      <c r="I4658" s="175"/>
      <c r="J4658" s="175"/>
      <c r="L4658" s="175"/>
      <c r="T4658" s="176"/>
      <c r="U4658" s="176"/>
      <c r="V4658" s="176"/>
      <c r="W4658" s="176"/>
      <c r="X4658" s="175"/>
      <c r="Y4658" s="175"/>
      <c r="Z4658" s="175"/>
      <c r="AA4658" s="175"/>
      <c r="AC4658" s="175"/>
      <c r="AL4658" s="106"/>
      <c r="AM4658" s="104"/>
      <c r="AN4658" s="104"/>
      <c r="AO4658" s="104"/>
      <c r="AP4658" s="104"/>
      <c r="AQ4658" s="104"/>
      <c r="AR4658" s="104"/>
      <c r="AS4658" s="104"/>
      <c r="AT4658" s="104"/>
      <c r="AU4658" s="104"/>
      <c r="AV4658" s="104"/>
    </row>
    <row r="4659" spans="3:48" x14ac:dyDescent="0.35">
      <c r="C4659" s="176"/>
      <c r="D4659" s="176"/>
      <c r="E4659" s="176"/>
      <c r="F4659" s="176"/>
      <c r="G4659" s="175"/>
      <c r="H4659" s="175"/>
      <c r="I4659" s="175"/>
      <c r="J4659" s="175"/>
      <c r="L4659" s="175"/>
      <c r="T4659" s="176"/>
      <c r="U4659" s="176"/>
      <c r="V4659" s="176"/>
      <c r="W4659" s="176"/>
      <c r="X4659" s="175"/>
      <c r="Y4659" s="175"/>
      <c r="Z4659" s="175"/>
      <c r="AA4659" s="175"/>
      <c r="AC4659" s="175"/>
      <c r="AL4659" s="106"/>
      <c r="AM4659" s="104"/>
      <c r="AN4659" s="104"/>
      <c r="AO4659" s="104"/>
      <c r="AP4659" s="104"/>
      <c r="AQ4659" s="104"/>
      <c r="AR4659" s="104"/>
      <c r="AS4659" s="104"/>
      <c r="AT4659" s="104"/>
      <c r="AU4659" s="104"/>
      <c r="AV4659" s="104"/>
    </row>
    <row r="4660" spans="3:48" x14ac:dyDescent="0.35">
      <c r="C4660" s="176"/>
      <c r="D4660" s="176"/>
      <c r="E4660" s="176"/>
      <c r="F4660" s="176"/>
      <c r="G4660" s="175"/>
      <c r="H4660" s="175"/>
      <c r="I4660" s="175"/>
      <c r="J4660" s="175"/>
      <c r="L4660" s="175"/>
      <c r="T4660" s="176"/>
      <c r="U4660" s="176"/>
      <c r="V4660" s="176"/>
      <c r="W4660" s="176"/>
      <c r="X4660" s="175"/>
      <c r="Y4660" s="175"/>
      <c r="Z4660" s="175"/>
      <c r="AA4660" s="175"/>
      <c r="AC4660" s="175"/>
      <c r="AL4660" s="106"/>
      <c r="AM4660" s="104"/>
      <c r="AN4660" s="104"/>
      <c r="AO4660" s="104"/>
      <c r="AP4660" s="104"/>
      <c r="AQ4660" s="104"/>
      <c r="AR4660" s="104"/>
      <c r="AS4660" s="104"/>
      <c r="AT4660" s="104"/>
      <c r="AU4660" s="104"/>
      <c r="AV4660" s="104"/>
    </row>
    <row r="4661" spans="3:48" x14ac:dyDescent="0.35">
      <c r="C4661" s="176"/>
      <c r="D4661" s="176"/>
      <c r="E4661" s="176"/>
      <c r="F4661" s="176"/>
      <c r="G4661" s="175"/>
      <c r="H4661" s="175"/>
      <c r="I4661" s="175"/>
      <c r="J4661" s="175"/>
      <c r="L4661" s="175"/>
      <c r="T4661" s="176"/>
      <c r="U4661" s="176"/>
      <c r="V4661" s="176"/>
      <c r="W4661" s="176"/>
      <c r="X4661" s="175"/>
      <c r="Y4661" s="175"/>
      <c r="Z4661" s="175"/>
      <c r="AA4661" s="175"/>
      <c r="AC4661" s="175"/>
      <c r="AL4661" s="106"/>
      <c r="AM4661" s="104"/>
      <c r="AN4661" s="104"/>
      <c r="AO4661" s="104"/>
      <c r="AP4661" s="104"/>
      <c r="AQ4661" s="104"/>
      <c r="AR4661" s="104"/>
      <c r="AS4661" s="104"/>
      <c r="AT4661" s="104"/>
      <c r="AU4661" s="104"/>
      <c r="AV4661" s="104"/>
    </row>
    <row r="4662" spans="3:48" x14ac:dyDescent="0.35">
      <c r="C4662" s="176"/>
      <c r="D4662" s="176"/>
      <c r="E4662" s="176"/>
      <c r="F4662" s="176"/>
      <c r="G4662" s="175"/>
      <c r="H4662" s="175"/>
      <c r="I4662" s="175"/>
      <c r="J4662" s="175"/>
      <c r="L4662" s="175"/>
      <c r="T4662" s="176"/>
      <c r="U4662" s="176"/>
      <c r="V4662" s="176"/>
      <c r="W4662" s="176"/>
      <c r="X4662" s="175"/>
      <c r="Y4662" s="175"/>
      <c r="Z4662" s="175"/>
      <c r="AA4662" s="175"/>
      <c r="AC4662" s="175"/>
      <c r="AL4662" s="106"/>
      <c r="AM4662" s="104"/>
      <c r="AN4662" s="104"/>
      <c r="AO4662" s="104"/>
      <c r="AP4662" s="104"/>
      <c r="AQ4662" s="104"/>
      <c r="AR4662" s="104"/>
      <c r="AS4662" s="104"/>
      <c r="AT4662" s="104"/>
      <c r="AU4662" s="104"/>
      <c r="AV4662" s="104"/>
    </row>
    <row r="4663" spans="3:48" x14ac:dyDescent="0.35">
      <c r="C4663" s="176"/>
      <c r="D4663" s="176"/>
      <c r="E4663" s="176"/>
      <c r="F4663" s="176"/>
      <c r="G4663" s="175"/>
      <c r="H4663" s="175"/>
      <c r="I4663" s="175"/>
      <c r="J4663" s="175"/>
      <c r="L4663" s="175"/>
      <c r="T4663" s="176"/>
      <c r="U4663" s="176"/>
      <c r="V4663" s="176"/>
      <c r="W4663" s="176"/>
      <c r="X4663" s="175"/>
      <c r="Y4663" s="175"/>
      <c r="Z4663" s="175"/>
      <c r="AA4663" s="175"/>
      <c r="AC4663" s="175"/>
      <c r="AL4663" s="106"/>
      <c r="AM4663" s="104"/>
      <c r="AN4663" s="104"/>
      <c r="AO4663" s="104"/>
      <c r="AP4663" s="104"/>
      <c r="AQ4663" s="104"/>
      <c r="AR4663" s="104"/>
      <c r="AS4663" s="104"/>
      <c r="AT4663" s="104"/>
      <c r="AU4663" s="104"/>
      <c r="AV4663" s="104"/>
    </row>
    <row r="4664" spans="3:48" x14ac:dyDescent="0.35">
      <c r="C4664" s="176"/>
      <c r="D4664" s="176"/>
      <c r="E4664" s="176"/>
      <c r="F4664" s="176"/>
      <c r="G4664" s="175"/>
      <c r="H4664" s="175"/>
      <c r="I4664" s="175"/>
      <c r="J4664" s="175"/>
      <c r="L4664" s="175"/>
      <c r="T4664" s="176"/>
      <c r="U4664" s="176"/>
      <c r="V4664" s="176"/>
      <c r="W4664" s="176"/>
      <c r="X4664" s="175"/>
      <c r="Y4664" s="175"/>
      <c r="Z4664" s="175"/>
      <c r="AA4664" s="175"/>
      <c r="AC4664" s="175"/>
      <c r="AL4664" s="106"/>
      <c r="AM4664" s="104"/>
      <c r="AN4664" s="104"/>
      <c r="AO4664" s="104"/>
      <c r="AP4664" s="104"/>
      <c r="AQ4664" s="104"/>
      <c r="AR4664" s="104"/>
      <c r="AS4664" s="104"/>
      <c r="AT4664" s="104"/>
      <c r="AU4664" s="104"/>
      <c r="AV4664" s="104"/>
    </row>
    <row r="4665" spans="3:48" x14ac:dyDescent="0.35">
      <c r="C4665" s="176"/>
      <c r="D4665" s="176"/>
      <c r="E4665" s="176"/>
      <c r="F4665" s="176"/>
      <c r="G4665" s="175"/>
      <c r="H4665" s="175"/>
      <c r="I4665" s="175"/>
      <c r="J4665" s="175"/>
      <c r="L4665" s="175"/>
      <c r="T4665" s="176"/>
      <c r="U4665" s="176"/>
      <c r="V4665" s="176"/>
      <c r="W4665" s="176"/>
      <c r="X4665" s="175"/>
      <c r="Y4665" s="175"/>
      <c r="Z4665" s="175"/>
      <c r="AA4665" s="175"/>
      <c r="AC4665" s="175"/>
      <c r="AL4665" s="106"/>
      <c r="AM4665" s="104"/>
      <c r="AN4665" s="104"/>
      <c r="AO4665" s="104"/>
      <c r="AP4665" s="104"/>
      <c r="AQ4665" s="104"/>
      <c r="AR4665" s="104"/>
      <c r="AS4665" s="104"/>
      <c r="AT4665" s="104"/>
      <c r="AU4665" s="104"/>
      <c r="AV4665" s="104"/>
    </row>
    <row r="4666" spans="3:48" x14ac:dyDescent="0.35">
      <c r="C4666" s="176"/>
      <c r="D4666" s="176"/>
      <c r="E4666" s="176"/>
      <c r="F4666" s="176"/>
      <c r="G4666" s="175"/>
      <c r="H4666" s="175"/>
      <c r="I4666" s="175"/>
      <c r="J4666" s="175"/>
      <c r="L4666" s="175"/>
      <c r="T4666" s="176"/>
      <c r="U4666" s="176"/>
      <c r="V4666" s="176"/>
      <c r="W4666" s="176"/>
      <c r="X4666" s="175"/>
      <c r="Y4666" s="175"/>
      <c r="Z4666" s="175"/>
      <c r="AA4666" s="175"/>
      <c r="AC4666" s="175"/>
      <c r="AL4666" s="106"/>
      <c r="AM4666" s="104"/>
      <c r="AN4666" s="104"/>
      <c r="AO4666" s="104"/>
      <c r="AP4666" s="104"/>
      <c r="AQ4666" s="104"/>
      <c r="AR4666" s="104"/>
      <c r="AS4666" s="104"/>
      <c r="AT4666" s="104"/>
      <c r="AU4666" s="104"/>
      <c r="AV4666" s="104"/>
    </row>
    <row r="4667" spans="3:48" x14ac:dyDescent="0.35">
      <c r="C4667" s="176"/>
      <c r="D4667" s="176"/>
      <c r="E4667" s="176"/>
      <c r="F4667" s="176"/>
      <c r="G4667" s="175"/>
      <c r="H4667" s="175"/>
      <c r="I4667" s="175"/>
      <c r="J4667" s="175"/>
      <c r="L4667" s="175"/>
      <c r="T4667" s="176"/>
      <c r="U4667" s="176"/>
      <c r="V4667" s="176"/>
      <c r="W4667" s="176"/>
      <c r="X4667" s="175"/>
      <c r="Y4667" s="175"/>
      <c r="Z4667" s="175"/>
      <c r="AA4667" s="175"/>
      <c r="AC4667" s="175"/>
      <c r="AL4667" s="106"/>
      <c r="AM4667" s="104"/>
      <c r="AN4667" s="104"/>
      <c r="AO4667" s="104"/>
      <c r="AP4667" s="104"/>
      <c r="AQ4667" s="104"/>
      <c r="AR4667" s="104"/>
      <c r="AS4667" s="104"/>
      <c r="AT4667" s="104"/>
      <c r="AU4667" s="104"/>
      <c r="AV4667" s="104"/>
    </row>
    <row r="4668" spans="3:48" x14ac:dyDescent="0.35">
      <c r="C4668" s="176"/>
      <c r="D4668" s="176"/>
      <c r="E4668" s="176"/>
      <c r="F4668" s="176"/>
      <c r="G4668" s="175"/>
      <c r="H4668" s="175"/>
      <c r="I4668" s="175"/>
      <c r="J4668" s="175"/>
      <c r="L4668" s="175"/>
      <c r="T4668" s="176"/>
      <c r="U4668" s="176"/>
      <c r="V4668" s="176"/>
      <c r="W4668" s="176"/>
      <c r="X4668" s="175"/>
      <c r="Y4668" s="175"/>
      <c r="Z4668" s="175"/>
      <c r="AA4668" s="175"/>
      <c r="AC4668" s="175"/>
      <c r="AL4668" s="106"/>
      <c r="AM4668" s="104"/>
      <c r="AN4668" s="104"/>
      <c r="AO4668" s="104"/>
      <c r="AP4668" s="104"/>
      <c r="AQ4668" s="104"/>
      <c r="AR4668" s="104"/>
      <c r="AS4668" s="104"/>
      <c r="AT4668" s="104"/>
      <c r="AU4668" s="104"/>
      <c r="AV4668" s="104"/>
    </row>
    <row r="4669" spans="3:48" x14ac:dyDescent="0.35">
      <c r="C4669" s="176"/>
      <c r="D4669" s="176"/>
      <c r="E4669" s="176"/>
      <c r="F4669" s="176"/>
      <c r="G4669" s="175"/>
      <c r="H4669" s="175"/>
      <c r="I4669" s="175"/>
      <c r="J4669" s="175"/>
      <c r="L4669" s="175"/>
      <c r="T4669" s="176"/>
      <c r="U4669" s="176"/>
      <c r="V4669" s="176"/>
      <c r="W4669" s="176"/>
      <c r="X4669" s="175"/>
      <c r="Y4669" s="175"/>
      <c r="Z4669" s="175"/>
      <c r="AA4669" s="175"/>
      <c r="AC4669" s="175"/>
      <c r="AL4669" s="106"/>
      <c r="AM4669" s="104"/>
      <c r="AN4669" s="104"/>
      <c r="AO4669" s="104"/>
      <c r="AP4669" s="104"/>
      <c r="AQ4669" s="104"/>
      <c r="AR4669" s="104"/>
      <c r="AS4669" s="104"/>
      <c r="AT4669" s="104"/>
      <c r="AU4669" s="104"/>
      <c r="AV4669" s="104"/>
    </row>
    <row r="4670" spans="3:48" x14ac:dyDescent="0.35">
      <c r="C4670" s="176"/>
      <c r="D4670" s="176"/>
      <c r="E4670" s="176"/>
      <c r="F4670" s="176"/>
      <c r="G4670" s="175"/>
      <c r="H4670" s="175"/>
      <c r="I4670" s="175"/>
      <c r="J4670" s="175"/>
      <c r="L4670" s="175"/>
      <c r="T4670" s="176"/>
      <c r="U4670" s="176"/>
      <c r="V4670" s="176"/>
      <c r="W4670" s="176"/>
      <c r="X4670" s="175"/>
      <c r="Y4670" s="175"/>
      <c r="Z4670" s="175"/>
      <c r="AA4670" s="175"/>
      <c r="AC4670" s="175"/>
      <c r="AL4670" s="106"/>
      <c r="AM4670" s="104"/>
      <c r="AN4670" s="104"/>
      <c r="AO4670" s="104"/>
      <c r="AP4670" s="104"/>
      <c r="AQ4670" s="104"/>
      <c r="AR4670" s="104"/>
      <c r="AS4670" s="104"/>
      <c r="AT4670" s="104"/>
      <c r="AU4670" s="104"/>
      <c r="AV4670" s="104"/>
    </row>
    <row r="4671" spans="3:48" x14ac:dyDescent="0.35">
      <c r="C4671" s="176"/>
      <c r="D4671" s="176"/>
      <c r="E4671" s="176"/>
      <c r="F4671" s="176"/>
      <c r="G4671" s="175"/>
      <c r="H4671" s="175"/>
      <c r="I4671" s="175"/>
      <c r="J4671" s="175"/>
      <c r="L4671" s="175"/>
      <c r="T4671" s="176"/>
      <c r="U4671" s="176"/>
      <c r="V4671" s="176"/>
      <c r="W4671" s="176"/>
      <c r="X4671" s="175"/>
      <c r="Y4671" s="175"/>
      <c r="Z4671" s="175"/>
      <c r="AA4671" s="175"/>
      <c r="AC4671" s="175"/>
      <c r="AL4671" s="106"/>
      <c r="AM4671" s="104"/>
      <c r="AN4671" s="104"/>
      <c r="AO4671" s="104"/>
      <c r="AP4671" s="104"/>
      <c r="AQ4671" s="104"/>
      <c r="AR4671" s="104"/>
      <c r="AS4671" s="104"/>
      <c r="AT4671" s="104"/>
      <c r="AU4671" s="104"/>
      <c r="AV4671" s="104"/>
    </row>
    <row r="4672" spans="3:48" x14ac:dyDescent="0.35">
      <c r="C4672" s="176"/>
      <c r="D4672" s="176"/>
      <c r="E4672" s="176"/>
      <c r="F4672" s="176"/>
      <c r="G4672" s="175"/>
      <c r="H4672" s="175"/>
      <c r="I4672" s="175"/>
      <c r="J4672" s="175"/>
      <c r="L4672" s="175"/>
      <c r="T4672" s="176"/>
      <c r="U4672" s="176"/>
      <c r="V4672" s="176"/>
      <c r="W4672" s="176"/>
      <c r="X4672" s="175"/>
      <c r="Y4672" s="175"/>
      <c r="Z4672" s="175"/>
      <c r="AA4672" s="175"/>
      <c r="AC4672" s="175"/>
      <c r="AL4672" s="106"/>
      <c r="AM4672" s="104"/>
      <c r="AN4672" s="104"/>
      <c r="AO4672" s="104"/>
      <c r="AP4672" s="104"/>
      <c r="AQ4672" s="104"/>
      <c r="AR4672" s="104"/>
      <c r="AS4672" s="104"/>
      <c r="AT4672" s="104"/>
      <c r="AU4672" s="104"/>
      <c r="AV4672" s="104"/>
    </row>
    <row r="4673" spans="3:48" x14ac:dyDescent="0.35">
      <c r="C4673" s="176"/>
      <c r="D4673" s="176"/>
      <c r="E4673" s="176"/>
      <c r="F4673" s="176"/>
      <c r="G4673" s="175"/>
      <c r="H4673" s="175"/>
      <c r="I4673" s="175"/>
      <c r="J4673" s="175"/>
      <c r="L4673" s="175"/>
      <c r="T4673" s="176"/>
      <c r="U4673" s="176"/>
      <c r="V4673" s="176"/>
      <c r="W4673" s="176"/>
      <c r="X4673" s="175"/>
      <c r="Y4673" s="175"/>
      <c r="Z4673" s="175"/>
      <c r="AA4673" s="175"/>
      <c r="AC4673" s="175"/>
      <c r="AL4673" s="106"/>
      <c r="AM4673" s="104"/>
      <c r="AN4673" s="104"/>
      <c r="AO4673" s="104"/>
      <c r="AP4673" s="104"/>
      <c r="AQ4673" s="104"/>
      <c r="AR4673" s="104"/>
      <c r="AS4673" s="104"/>
      <c r="AT4673" s="104"/>
      <c r="AU4673" s="104"/>
      <c r="AV4673" s="104"/>
    </row>
    <row r="4674" spans="3:48" x14ac:dyDescent="0.35">
      <c r="C4674" s="176"/>
      <c r="D4674" s="176"/>
      <c r="E4674" s="176"/>
      <c r="F4674" s="176"/>
      <c r="G4674" s="175"/>
      <c r="H4674" s="175"/>
      <c r="I4674" s="175"/>
      <c r="J4674" s="175"/>
      <c r="L4674" s="175"/>
      <c r="T4674" s="176"/>
      <c r="U4674" s="176"/>
      <c r="V4674" s="176"/>
      <c r="W4674" s="176"/>
      <c r="X4674" s="175"/>
      <c r="Y4674" s="175"/>
      <c r="Z4674" s="175"/>
      <c r="AA4674" s="175"/>
      <c r="AC4674" s="175"/>
      <c r="AL4674" s="106"/>
      <c r="AM4674" s="104"/>
      <c r="AN4674" s="104"/>
      <c r="AO4674" s="104"/>
      <c r="AP4674" s="104"/>
      <c r="AQ4674" s="104"/>
      <c r="AR4674" s="104"/>
      <c r="AS4674" s="104"/>
      <c r="AT4674" s="104"/>
      <c r="AU4674" s="104"/>
      <c r="AV4674" s="104"/>
    </row>
    <row r="4675" spans="3:48" x14ac:dyDescent="0.35">
      <c r="C4675" s="176"/>
      <c r="D4675" s="176"/>
      <c r="E4675" s="176"/>
      <c r="F4675" s="176"/>
      <c r="G4675" s="175"/>
      <c r="H4675" s="175"/>
      <c r="I4675" s="175"/>
      <c r="J4675" s="175"/>
      <c r="L4675" s="175"/>
      <c r="T4675" s="176"/>
      <c r="U4675" s="176"/>
      <c r="V4675" s="176"/>
      <c r="W4675" s="176"/>
      <c r="X4675" s="175"/>
      <c r="Y4675" s="175"/>
      <c r="Z4675" s="175"/>
      <c r="AA4675" s="175"/>
      <c r="AC4675" s="175"/>
      <c r="AL4675" s="106"/>
      <c r="AM4675" s="104"/>
      <c r="AN4675" s="104"/>
      <c r="AO4675" s="104"/>
      <c r="AP4675" s="104"/>
      <c r="AQ4675" s="104"/>
      <c r="AR4675" s="104"/>
      <c r="AS4675" s="104"/>
      <c r="AT4675" s="104"/>
      <c r="AU4675" s="104"/>
      <c r="AV4675" s="104"/>
    </row>
    <row r="4676" spans="3:48" x14ac:dyDescent="0.35">
      <c r="C4676" s="176"/>
      <c r="D4676" s="176"/>
      <c r="E4676" s="176"/>
      <c r="F4676" s="176"/>
      <c r="G4676" s="175"/>
      <c r="H4676" s="175"/>
      <c r="I4676" s="175"/>
      <c r="J4676" s="175"/>
      <c r="L4676" s="175"/>
      <c r="T4676" s="176"/>
      <c r="U4676" s="176"/>
      <c r="V4676" s="176"/>
      <c r="W4676" s="176"/>
      <c r="X4676" s="175"/>
      <c r="Y4676" s="175"/>
      <c r="Z4676" s="175"/>
      <c r="AA4676" s="175"/>
      <c r="AC4676" s="175"/>
      <c r="AL4676" s="106"/>
      <c r="AM4676" s="104"/>
      <c r="AN4676" s="104"/>
      <c r="AO4676" s="104"/>
      <c r="AP4676" s="104"/>
      <c r="AQ4676" s="104"/>
      <c r="AR4676" s="104"/>
      <c r="AS4676" s="104"/>
      <c r="AT4676" s="104"/>
      <c r="AU4676" s="104"/>
      <c r="AV4676" s="104"/>
    </row>
    <row r="4677" spans="3:48" x14ac:dyDescent="0.35">
      <c r="C4677" s="176"/>
      <c r="D4677" s="176"/>
      <c r="E4677" s="176"/>
      <c r="F4677" s="176"/>
      <c r="G4677" s="175"/>
      <c r="H4677" s="175"/>
      <c r="I4677" s="175"/>
      <c r="J4677" s="175"/>
      <c r="L4677" s="175"/>
      <c r="T4677" s="176"/>
      <c r="U4677" s="176"/>
      <c r="V4677" s="176"/>
      <c r="W4677" s="176"/>
      <c r="X4677" s="175"/>
      <c r="Y4677" s="175"/>
      <c r="Z4677" s="175"/>
      <c r="AA4677" s="175"/>
      <c r="AC4677" s="175"/>
      <c r="AL4677" s="106"/>
      <c r="AM4677" s="104"/>
      <c r="AN4677" s="104"/>
      <c r="AO4677" s="104"/>
      <c r="AP4677" s="104"/>
      <c r="AQ4677" s="104"/>
      <c r="AR4677" s="104"/>
      <c r="AS4677" s="104"/>
      <c r="AT4677" s="104"/>
      <c r="AU4677" s="104"/>
      <c r="AV4677" s="104"/>
    </row>
    <row r="4678" spans="3:48" x14ac:dyDescent="0.35">
      <c r="C4678" s="176"/>
      <c r="D4678" s="176"/>
      <c r="E4678" s="176"/>
      <c r="F4678" s="176"/>
      <c r="G4678" s="175"/>
      <c r="H4678" s="175"/>
      <c r="I4678" s="175"/>
      <c r="J4678" s="175"/>
      <c r="L4678" s="175"/>
      <c r="T4678" s="176"/>
      <c r="U4678" s="176"/>
      <c r="V4678" s="176"/>
      <c r="W4678" s="176"/>
      <c r="X4678" s="175"/>
      <c r="Y4678" s="175"/>
      <c r="Z4678" s="175"/>
      <c r="AA4678" s="175"/>
      <c r="AC4678" s="175"/>
      <c r="AL4678" s="106"/>
      <c r="AM4678" s="104"/>
      <c r="AN4678" s="104"/>
      <c r="AO4678" s="104"/>
      <c r="AP4678" s="104"/>
      <c r="AQ4678" s="104"/>
      <c r="AR4678" s="104"/>
      <c r="AS4678" s="104"/>
      <c r="AT4678" s="104"/>
      <c r="AU4678" s="104"/>
      <c r="AV4678" s="104"/>
    </row>
    <row r="4679" spans="3:48" x14ac:dyDescent="0.35">
      <c r="C4679" s="176"/>
      <c r="D4679" s="176"/>
      <c r="E4679" s="176"/>
      <c r="F4679" s="176"/>
      <c r="G4679" s="175"/>
      <c r="H4679" s="175"/>
      <c r="I4679" s="175"/>
      <c r="J4679" s="175"/>
      <c r="L4679" s="175"/>
      <c r="T4679" s="176"/>
      <c r="U4679" s="176"/>
      <c r="V4679" s="176"/>
      <c r="W4679" s="176"/>
      <c r="X4679" s="175"/>
      <c r="Y4679" s="175"/>
      <c r="Z4679" s="175"/>
      <c r="AA4679" s="175"/>
      <c r="AC4679" s="175"/>
      <c r="AL4679" s="106"/>
      <c r="AM4679" s="104"/>
      <c r="AN4679" s="104"/>
      <c r="AO4679" s="104"/>
      <c r="AP4679" s="104"/>
      <c r="AQ4679" s="104"/>
      <c r="AR4679" s="104"/>
      <c r="AS4679" s="104"/>
      <c r="AT4679" s="104"/>
      <c r="AU4679" s="104"/>
      <c r="AV4679" s="104"/>
    </row>
    <row r="4680" spans="3:48" x14ac:dyDescent="0.35">
      <c r="C4680" s="176"/>
      <c r="D4680" s="176"/>
      <c r="E4680" s="176"/>
      <c r="F4680" s="176"/>
      <c r="G4680" s="175"/>
      <c r="H4680" s="175"/>
      <c r="I4680" s="175"/>
      <c r="J4680" s="175"/>
      <c r="L4680" s="175"/>
      <c r="T4680" s="176"/>
      <c r="U4680" s="176"/>
      <c r="V4680" s="176"/>
      <c r="W4680" s="176"/>
      <c r="X4680" s="175"/>
      <c r="Y4680" s="175"/>
      <c r="Z4680" s="175"/>
      <c r="AA4680" s="175"/>
      <c r="AC4680" s="175"/>
      <c r="AL4680" s="106"/>
      <c r="AM4680" s="104"/>
      <c r="AN4680" s="104"/>
      <c r="AO4680" s="104"/>
      <c r="AP4680" s="104"/>
      <c r="AQ4680" s="104"/>
      <c r="AR4680" s="104"/>
      <c r="AS4680" s="104"/>
      <c r="AT4680" s="104"/>
      <c r="AU4680" s="104"/>
      <c r="AV4680" s="104"/>
    </row>
    <row r="4681" spans="3:48" x14ac:dyDescent="0.35">
      <c r="C4681" s="176"/>
      <c r="D4681" s="176"/>
      <c r="E4681" s="176"/>
      <c r="F4681" s="176"/>
      <c r="G4681" s="175"/>
      <c r="H4681" s="175"/>
      <c r="I4681" s="175"/>
      <c r="J4681" s="175"/>
      <c r="L4681" s="175"/>
      <c r="T4681" s="176"/>
      <c r="U4681" s="176"/>
      <c r="V4681" s="176"/>
      <c r="W4681" s="176"/>
      <c r="X4681" s="175"/>
      <c r="Y4681" s="175"/>
      <c r="Z4681" s="175"/>
      <c r="AA4681" s="175"/>
      <c r="AC4681" s="175"/>
      <c r="AL4681" s="106"/>
      <c r="AM4681" s="104"/>
      <c r="AN4681" s="104"/>
      <c r="AO4681" s="104"/>
      <c r="AP4681" s="104"/>
      <c r="AQ4681" s="104"/>
      <c r="AR4681" s="104"/>
      <c r="AS4681" s="104"/>
      <c r="AT4681" s="104"/>
      <c r="AU4681" s="104"/>
      <c r="AV4681" s="104"/>
    </row>
    <row r="4682" spans="3:48" x14ac:dyDescent="0.35">
      <c r="C4682" s="176"/>
      <c r="D4682" s="176"/>
      <c r="E4682" s="176"/>
      <c r="F4682" s="176"/>
      <c r="G4682" s="175"/>
      <c r="H4682" s="175"/>
      <c r="I4682" s="175"/>
      <c r="J4682" s="175"/>
      <c r="L4682" s="175"/>
      <c r="T4682" s="176"/>
      <c r="U4682" s="176"/>
      <c r="V4682" s="176"/>
      <c r="W4682" s="176"/>
      <c r="X4682" s="175"/>
      <c r="Y4682" s="175"/>
      <c r="Z4682" s="175"/>
      <c r="AA4682" s="175"/>
      <c r="AC4682" s="175"/>
      <c r="AL4682" s="106"/>
      <c r="AM4682" s="104"/>
      <c r="AN4682" s="104"/>
      <c r="AO4682" s="104"/>
      <c r="AP4682" s="104"/>
      <c r="AQ4682" s="104"/>
      <c r="AR4682" s="104"/>
      <c r="AS4682" s="104"/>
      <c r="AT4682" s="104"/>
      <c r="AU4682" s="104"/>
      <c r="AV4682" s="104"/>
    </row>
    <row r="4683" spans="3:48" x14ac:dyDescent="0.35">
      <c r="C4683" s="176"/>
      <c r="D4683" s="176"/>
      <c r="E4683" s="176"/>
      <c r="F4683" s="176"/>
      <c r="G4683" s="175"/>
      <c r="H4683" s="175"/>
      <c r="I4683" s="175"/>
      <c r="J4683" s="175"/>
      <c r="L4683" s="175"/>
      <c r="T4683" s="176"/>
      <c r="U4683" s="176"/>
      <c r="V4683" s="176"/>
      <c r="W4683" s="176"/>
      <c r="X4683" s="175"/>
      <c r="Y4683" s="175"/>
      <c r="Z4683" s="175"/>
      <c r="AA4683" s="175"/>
      <c r="AC4683" s="175"/>
      <c r="AL4683" s="106"/>
      <c r="AM4683" s="104"/>
      <c r="AN4683" s="104"/>
      <c r="AO4683" s="104"/>
      <c r="AP4683" s="104"/>
      <c r="AQ4683" s="104"/>
      <c r="AR4683" s="104"/>
      <c r="AS4683" s="104"/>
      <c r="AT4683" s="104"/>
      <c r="AU4683" s="104"/>
      <c r="AV4683" s="104"/>
    </row>
    <row r="4684" spans="3:48" x14ac:dyDescent="0.35">
      <c r="C4684" s="176"/>
      <c r="D4684" s="176"/>
      <c r="E4684" s="176"/>
      <c r="F4684" s="176"/>
      <c r="G4684" s="175"/>
      <c r="H4684" s="175"/>
      <c r="I4684" s="175"/>
      <c r="J4684" s="175"/>
      <c r="L4684" s="175"/>
      <c r="T4684" s="176"/>
      <c r="U4684" s="176"/>
      <c r="V4684" s="176"/>
      <c r="W4684" s="176"/>
      <c r="X4684" s="175"/>
      <c r="Y4684" s="175"/>
      <c r="Z4684" s="175"/>
      <c r="AA4684" s="175"/>
      <c r="AC4684" s="175"/>
      <c r="AL4684" s="106"/>
      <c r="AM4684" s="104"/>
      <c r="AN4684" s="104"/>
      <c r="AO4684" s="104"/>
      <c r="AP4684" s="104"/>
      <c r="AQ4684" s="104"/>
      <c r="AR4684" s="104"/>
      <c r="AS4684" s="104"/>
      <c r="AT4684" s="104"/>
      <c r="AU4684" s="104"/>
      <c r="AV4684" s="104"/>
    </row>
    <row r="4685" spans="3:48" x14ac:dyDescent="0.35">
      <c r="C4685" s="176"/>
      <c r="D4685" s="176"/>
      <c r="E4685" s="176"/>
      <c r="F4685" s="176"/>
      <c r="G4685" s="175"/>
      <c r="H4685" s="175"/>
      <c r="I4685" s="175"/>
      <c r="J4685" s="175"/>
      <c r="L4685" s="175"/>
      <c r="T4685" s="176"/>
      <c r="U4685" s="176"/>
      <c r="V4685" s="176"/>
      <c r="W4685" s="176"/>
      <c r="X4685" s="175"/>
      <c r="Y4685" s="175"/>
      <c r="Z4685" s="175"/>
      <c r="AA4685" s="175"/>
      <c r="AC4685" s="175"/>
      <c r="AL4685" s="106"/>
      <c r="AM4685" s="104"/>
      <c r="AN4685" s="104"/>
      <c r="AO4685" s="104"/>
      <c r="AP4685" s="104"/>
      <c r="AQ4685" s="104"/>
      <c r="AR4685" s="104"/>
      <c r="AS4685" s="104"/>
      <c r="AT4685" s="104"/>
      <c r="AU4685" s="104"/>
      <c r="AV4685" s="104"/>
    </row>
    <row r="4686" spans="3:48" x14ac:dyDescent="0.35">
      <c r="C4686" s="176"/>
      <c r="D4686" s="176"/>
      <c r="E4686" s="176"/>
      <c r="F4686" s="176"/>
      <c r="G4686" s="175"/>
      <c r="H4686" s="175"/>
      <c r="I4686" s="175"/>
      <c r="J4686" s="175"/>
      <c r="L4686" s="175"/>
      <c r="T4686" s="176"/>
      <c r="U4686" s="176"/>
      <c r="V4686" s="176"/>
      <c r="W4686" s="176"/>
      <c r="X4686" s="175"/>
      <c r="Y4686" s="175"/>
      <c r="Z4686" s="175"/>
      <c r="AA4686" s="175"/>
      <c r="AC4686" s="175"/>
      <c r="AL4686" s="106"/>
      <c r="AM4686" s="104"/>
      <c r="AN4686" s="104"/>
      <c r="AO4686" s="104"/>
      <c r="AP4686" s="104"/>
      <c r="AQ4686" s="104"/>
      <c r="AR4686" s="104"/>
      <c r="AS4686" s="104"/>
      <c r="AT4686" s="104"/>
      <c r="AU4686" s="104"/>
      <c r="AV4686" s="104"/>
    </row>
    <row r="4687" spans="3:48" x14ac:dyDescent="0.35">
      <c r="C4687" s="176"/>
      <c r="D4687" s="176"/>
      <c r="E4687" s="176"/>
      <c r="F4687" s="176"/>
      <c r="G4687" s="175"/>
      <c r="H4687" s="175"/>
      <c r="I4687" s="175"/>
      <c r="J4687" s="175"/>
      <c r="L4687" s="175"/>
      <c r="T4687" s="176"/>
      <c r="U4687" s="176"/>
      <c r="V4687" s="176"/>
      <c r="W4687" s="176"/>
      <c r="X4687" s="175"/>
      <c r="Y4687" s="175"/>
      <c r="Z4687" s="175"/>
      <c r="AA4687" s="175"/>
      <c r="AC4687" s="175"/>
      <c r="AL4687" s="106"/>
      <c r="AM4687" s="104"/>
      <c r="AN4687" s="104"/>
      <c r="AO4687" s="104"/>
      <c r="AP4687" s="104"/>
      <c r="AQ4687" s="104"/>
      <c r="AR4687" s="104"/>
      <c r="AS4687" s="104"/>
      <c r="AT4687" s="104"/>
      <c r="AU4687" s="104"/>
      <c r="AV4687" s="104"/>
    </row>
    <row r="4688" spans="3:48" x14ac:dyDescent="0.35">
      <c r="C4688" s="176"/>
      <c r="D4688" s="176"/>
      <c r="E4688" s="176"/>
      <c r="F4688" s="176"/>
      <c r="G4688" s="175"/>
      <c r="H4688" s="175"/>
      <c r="I4688" s="175"/>
      <c r="J4688" s="175"/>
      <c r="L4688" s="175"/>
      <c r="T4688" s="176"/>
      <c r="U4688" s="176"/>
      <c r="V4688" s="176"/>
      <c r="W4688" s="176"/>
      <c r="X4688" s="175"/>
      <c r="Y4688" s="175"/>
      <c r="Z4688" s="175"/>
      <c r="AA4688" s="175"/>
      <c r="AC4688" s="175"/>
      <c r="AL4688" s="106"/>
      <c r="AM4688" s="104"/>
      <c r="AN4688" s="104"/>
      <c r="AO4688" s="104"/>
      <c r="AP4688" s="104"/>
      <c r="AQ4688" s="104"/>
      <c r="AR4688" s="104"/>
      <c r="AS4688" s="104"/>
      <c r="AT4688" s="104"/>
      <c r="AU4688" s="104"/>
      <c r="AV4688" s="104"/>
    </row>
    <row r="4689" spans="3:48" x14ac:dyDescent="0.35">
      <c r="C4689" s="176"/>
      <c r="D4689" s="176"/>
      <c r="E4689" s="176"/>
      <c r="F4689" s="176"/>
      <c r="G4689" s="175"/>
      <c r="H4689" s="175"/>
      <c r="I4689" s="175"/>
      <c r="J4689" s="175"/>
      <c r="L4689" s="175"/>
      <c r="T4689" s="176"/>
      <c r="U4689" s="176"/>
      <c r="V4689" s="176"/>
      <c r="W4689" s="176"/>
      <c r="X4689" s="175"/>
      <c r="Y4689" s="175"/>
      <c r="Z4689" s="175"/>
      <c r="AA4689" s="175"/>
      <c r="AC4689" s="175"/>
      <c r="AL4689" s="106"/>
      <c r="AM4689" s="104"/>
      <c r="AN4689" s="104"/>
      <c r="AO4689" s="104"/>
      <c r="AP4689" s="104"/>
      <c r="AQ4689" s="104"/>
      <c r="AR4689" s="104"/>
      <c r="AS4689" s="104"/>
      <c r="AT4689" s="104"/>
      <c r="AU4689" s="104"/>
      <c r="AV4689" s="104"/>
    </row>
    <row r="4690" spans="3:48" x14ac:dyDescent="0.35">
      <c r="C4690" s="176"/>
      <c r="D4690" s="176"/>
      <c r="E4690" s="176"/>
      <c r="F4690" s="176"/>
      <c r="G4690" s="175"/>
      <c r="H4690" s="175"/>
      <c r="I4690" s="175"/>
      <c r="J4690" s="175"/>
      <c r="L4690" s="175"/>
      <c r="T4690" s="176"/>
      <c r="U4690" s="176"/>
      <c r="V4690" s="176"/>
      <c r="W4690" s="176"/>
      <c r="X4690" s="175"/>
      <c r="Y4690" s="175"/>
      <c r="Z4690" s="175"/>
      <c r="AA4690" s="175"/>
      <c r="AC4690" s="175"/>
      <c r="AL4690" s="106"/>
      <c r="AM4690" s="104"/>
      <c r="AN4690" s="104"/>
      <c r="AO4690" s="104"/>
      <c r="AP4690" s="104"/>
      <c r="AQ4690" s="104"/>
      <c r="AR4690" s="104"/>
      <c r="AS4690" s="104"/>
      <c r="AT4690" s="104"/>
      <c r="AU4690" s="104"/>
      <c r="AV4690" s="104"/>
    </row>
    <row r="4691" spans="3:48" x14ac:dyDescent="0.35">
      <c r="C4691" s="176"/>
      <c r="D4691" s="176"/>
      <c r="E4691" s="176"/>
      <c r="F4691" s="176"/>
      <c r="G4691" s="175"/>
      <c r="H4691" s="175"/>
      <c r="I4691" s="175"/>
      <c r="J4691" s="175"/>
      <c r="L4691" s="175"/>
      <c r="T4691" s="176"/>
      <c r="U4691" s="176"/>
      <c r="V4691" s="176"/>
      <c r="W4691" s="176"/>
      <c r="X4691" s="175"/>
      <c r="Y4691" s="175"/>
      <c r="Z4691" s="175"/>
      <c r="AA4691" s="175"/>
      <c r="AC4691" s="175"/>
      <c r="AL4691" s="106"/>
      <c r="AM4691" s="104"/>
      <c r="AN4691" s="104"/>
      <c r="AO4691" s="104"/>
      <c r="AP4691" s="104"/>
      <c r="AQ4691" s="104"/>
      <c r="AR4691" s="104"/>
      <c r="AS4691" s="104"/>
      <c r="AT4691" s="104"/>
      <c r="AU4691" s="104"/>
      <c r="AV4691" s="104"/>
    </row>
    <row r="4692" spans="3:48" x14ac:dyDescent="0.35">
      <c r="C4692" s="176"/>
      <c r="D4692" s="176"/>
      <c r="E4692" s="176"/>
      <c r="F4692" s="176"/>
      <c r="G4692" s="175"/>
      <c r="H4692" s="175"/>
      <c r="I4692" s="175"/>
      <c r="J4692" s="175"/>
      <c r="L4692" s="175"/>
      <c r="T4692" s="176"/>
      <c r="U4692" s="176"/>
      <c r="V4692" s="176"/>
      <c r="W4692" s="176"/>
      <c r="X4692" s="175"/>
      <c r="Y4692" s="175"/>
      <c r="Z4692" s="175"/>
      <c r="AA4692" s="175"/>
      <c r="AC4692" s="175"/>
      <c r="AL4692" s="106"/>
      <c r="AM4692" s="104"/>
      <c r="AN4692" s="104"/>
      <c r="AO4692" s="104"/>
      <c r="AP4692" s="104"/>
      <c r="AQ4692" s="104"/>
      <c r="AR4692" s="104"/>
      <c r="AS4692" s="104"/>
      <c r="AT4692" s="104"/>
      <c r="AU4692" s="104"/>
      <c r="AV4692" s="104"/>
    </row>
    <row r="4693" spans="3:48" x14ac:dyDescent="0.35">
      <c r="C4693" s="176"/>
      <c r="D4693" s="176"/>
      <c r="E4693" s="176"/>
      <c r="F4693" s="176"/>
      <c r="G4693" s="175"/>
      <c r="H4693" s="175"/>
      <c r="I4693" s="175"/>
      <c r="J4693" s="175"/>
      <c r="L4693" s="175"/>
      <c r="T4693" s="176"/>
      <c r="U4693" s="176"/>
      <c r="V4693" s="176"/>
      <c r="W4693" s="176"/>
      <c r="X4693" s="175"/>
      <c r="Y4693" s="175"/>
      <c r="Z4693" s="175"/>
      <c r="AA4693" s="175"/>
      <c r="AC4693" s="175"/>
      <c r="AL4693" s="106"/>
      <c r="AM4693" s="104"/>
      <c r="AN4693" s="104"/>
      <c r="AO4693" s="104"/>
      <c r="AP4693" s="104"/>
      <c r="AQ4693" s="104"/>
      <c r="AR4693" s="104"/>
      <c r="AS4693" s="104"/>
      <c r="AT4693" s="104"/>
      <c r="AU4693" s="104"/>
      <c r="AV4693" s="104"/>
    </row>
    <row r="4694" spans="3:48" x14ac:dyDescent="0.35">
      <c r="C4694" s="176"/>
      <c r="D4694" s="176"/>
      <c r="E4694" s="176"/>
      <c r="F4694" s="176"/>
      <c r="G4694" s="175"/>
      <c r="H4694" s="175"/>
      <c r="I4694" s="175"/>
      <c r="J4694" s="175"/>
      <c r="L4694" s="175"/>
      <c r="T4694" s="176"/>
      <c r="U4694" s="176"/>
      <c r="V4694" s="176"/>
      <c r="W4694" s="176"/>
      <c r="X4694" s="175"/>
      <c r="Y4694" s="175"/>
      <c r="Z4694" s="175"/>
      <c r="AA4694" s="175"/>
      <c r="AC4694" s="175"/>
      <c r="AL4694" s="106"/>
      <c r="AM4694" s="104"/>
      <c r="AN4694" s="104"/>
      <c r="AO4694" s="104"/>
      <c r="AP4694" s="104"/>
      <c r="AQ4694" s="104"/>
      <c r="AR4694" s="104"/>
      <c r="AS4694" s="104"/>
      <c r="AT4694" s="104"/>
      <c r="AU4694" s="104"/>
      <c r="AV4694" s="104"/>
    </row>
    <row r="4695" spans="3:48" x14ac:dyDescent="0.35">
      <c r="C4695" s="176"/>
      <c r="D4695" s="176"/>
      <c r="E4695" s="176"/>
      <c r="F4695" s="176"/>
      <c r="G4695" s="175"/>
      <c r="H4695" s="175"/>
      <c r="I4695" s="175"/>
      <c r="J4695" s="175"/>
      <c r="L4695" s="175"/>
      <c r="T4695" s="176"/>
      <c r="U4695" s="176"/>
      <c r="V4695" s="176"/>
      <c r="W4695" s="176"/>
      <c r="X4695" s="175"/>
      <c r="Y4695" s="175"/>
      <c r="Z4695" s="175"/>
      <c r="AA4695" s="175"/>
      <c r="AC4695" s="175"/>
      <c r="AL4695" s="106"/>
      <c r="AM4695" s="104"/>
      <c r="AN4695" s="104"/>
      <c r="AO4695" s="104"/>
      <c r="AP4695" s="104"/>
      <c r="AQ4695" s="104"/>
      <c r="AR4695" s="104"/>
      <c r="AS4695" s="104"/>
      <c r="AT4695" s="104"/>
      <c r="AU4695" s="104"/>
      <c r="AV4695" s="104"/>
    </row>
    <row r="4696" spans="3:48" x14ac:dyDescent="0.35">
      <c r="C4696" s="176"/>
      <c r="D4696" s="176"/>
      <c r="E4696" s="176"/>
      <c r="F4696" s="176"/>
      <c r="G4696" s="175"/>
      <c r="H4696" s="175"/>
      <c r="I4696" s="175"/>
      <c r="J4696" s="175"/>
      <c r="L4696" s="175"/>
      <c r="T4696" s="176"/>
      <c r="U4696" s="176"/>
      <c r="V4696" s="176"/>
      <c r="W4696" s="176"/>
      <c r="X4696" s="175"/>
      <c r="Y4696" s="175"/>
      <c r="Z4696" s="175"/>
      <c r="AA4696" s="175"/>
      <c r="AC4696" s="175"/>
      <c r="AL4696" s="106"/>
      <c r="AM4696" s="104"/>
      <c r="AN4696" s="104"/>
      <c r="AO4696" s="104"/>
      <c r="AP4696" s="104"/>
      <c r="AQ4696" s="104"/>
      <c r="AR4696" s="104"/>
      <c r="AS4696" s="104"/>
      <c r="AT4696" s="104"/>
      <c r="AU4696" s="104"/>
      <c r="AV4696" s="104"/>
    </row>
    <row r="4697" spans="3:48" x14ac:dyDescent="0.35">
      <c r="C4697" s="176"/>
      <c r="D4697" s="176"/>
      <c r="E4697" s="176"/>
      <c r="F4697" s="176"/>
      <c r="G4697" s="175"/>
      <c r="H4697" s="175"/>
      <c r="I4697" s="175"/>
      <c r="J4697" s="175"/>
      <c r="L4697" s="175"/>
      <c r="T4697" s="176"/>
      <c r="U4697" s="176"/>
      <c r="V4697" s="176"/>
      <c r="W4697" s="176"/>
      <c r="X4697" s="175"/>
      <c r="Y4697" s="175"/>
      <c r="Z4697" s="175"/>
      <c r="AA4697" s="175"/>
      <c r="AC4697" s="175"/>
      <c r="AL4697" s="106"/>
      <c r="AM4697" s="104"/>
      <c r="AN4697" s="104"/>
      <c r="AO4697" s="104"/>
      <c r="AP4697" s="104"/>
      <c r="AQ4697" s="104"/>
      <c r="AR4697" s="104"/>
      <c r="AS4697" s="104"/>
      <c r="AT4697" s="104"/>
      <c r="AU4697" s="104"/>
      <c r="AV4697" s="104"/>
    </row>
    <row r="4698" spans="3:48" x14ac:dyDescent="0.35">
      <c r="C4698" s="176"/>
      <c r="D4698" s="176"/>
      <c r="E4698" s="176"/>
      <c r="F4698" s="176"/>
      <c r="G4698" s="175"/>
      <c r="H4698" s="175"/>
      <c r="I4698" s="175"/>
      <c r="J4698" s="175"/>
      <c r="L4698" s="175"/>
      <c r="T4698" s="176"/>
      <c r="U4698" s="176"/>
      <c r="V4698" s="176"/>
      <c r="W4698" s="176"/>
      <c r="X4698" s="175"/>
      <c r="Y4698" s="175"/>
      <c r="Z4698" s="175"/>
      <c r="AA4698" s="175"/>
      <c r="AC4698" s="175"/>
      <c r="AL4698" s="106"/>
      <c r="AM4698" s="104"/>
      <c r="AN4698" s="104"/>
      <c r="AO4698" s="104"/>
      <c r="AP4698" s="104"/>
      <c r="AQ4698" s="104"/>
      <c r="AR4698" s="104"/>
      <c r="AS4698" s="104"/>
      <c r="AT4698" s="104"/>
      <c r="AU4698" s="104"/>
      <c r="AV4698" s="104"/>
    </row>
    <row r="4699" spans="3:48" x14ac:dyDescent="0.35">
      <c r="C4699" s="176"/>
      <c r="D4699" s="176"/>
      <c r="E4699" s="176"/>
      <c r="F4699" s="176"/>
      <c r="G4699" s="175"/>
      <c r="H4699" s="175"/>
      <c r="I4699" s="175"/>
      <c r="J4699" s="175"/>
      <c r="L4699" s="175"/>
      <c r="T4699" s="176"/>
      <c r="U4699" s="176"/>
      <c r="V4699" s="176"/>
      <c r="W4699" s="176"/>
      <c r="X4699" s="175"/>
      <c r="Y4699" s="175"/>
      <c r="Z4699" s="175"/>
      <c r="AA4699" s="175"/>
      <c r="AC4699" s="175"/>
      <c r="AL4699" s="106"/>
      <c r="AM4699" s="104"/>
      <c r="AN4699" s="104"/>
      <c r="AO4699" s="104"/>
      <c r="AP4699" s="104"/>
      <c r="AQ4699" s="104"/>
      <c r="AR4699" s="104"/>
      <c r="AS4699" s="104"/>
      <c r="AT4699" s="104"/>
      <c r="AU4699" s="104"/>
      <c r="AV4699" s="104"/>
    </row>
    <row r="4700" spans="3:48" x14ac:dyDescent="0.35">
      <c r="C4700" s="176"/>
      <c r="D4700" s="176"/>
      <c r="E4700" s="176"/>
      <c r="F4700" s="176"/>
      <c r="G4700" s="175"/>
      <c r="H4700" s="175"/>
      <c r="I4700" s="175"/>
      <c r="J4700" s="175"/>
      <c r="L4700" s="175"/>
      <c r="T4700" s="176"/>
      <c r="U4700" s="176"/>
      <c r="V4700" s="176"/>
      <c r="W4700" s="176"/>
      <c r="X4700" s="175"/>
      <c r="Y4700" s="175"/>
      <c r="Z4700" s="175"/>
      <c r="AA4700" s="175"/>
      <c r="AC4700" s="175"/>
      <c r="AL4700" s="106"/>
      <c r="AM4700" s="104"/>
      <c r="AN4700" s="104"/>
      <c r="AO4700" s="104"/>
      <c r="AP4700" s="104"/>
      <c r="AQ4700" s="104"/>
      <c r="AR4700" s="104"/>
      <c r="AS4700" s="104"/>
      <c r="AT4700" s="104"/>
      <c r="AU4700" s="104"/>
      <c r="AV4700" s="104"/>
    </row>
    <row r="4701" spans="3:48" x14ac:dyDescent="0.35">
      <c r="C4701" s="176"/>
      <c r="D4701" s="176"/>
      <c r="E4701" s="176"/>
      <c r="F4701" s="176"/>
      <c r="G4701" s="175"/>
      <c r="H4701" s="175"/>
      <c r="I4701" s="175"/>
      <c r="J4701" s="175"/>
      <c r="L4701" s="175"/>
      <c r="T4701" s="176"/>
      <c r="U4701" s="176"/>
      <c r="V4701" s="176"/>
      <c r="W4701" s="176"/>
      <c r="X4701" s="175"/>
      <c r="Y4701" s="175"/>
      <c r="Z4701" s="175"/>
      <c r="AA4701" s="175"/>
      <c r="AC4701" s="175"/>
      <c r="AL4701" s="106"/>
      <c r="AM4701" s="104"/>
      <c r="AN4701" s="104"/>
      <c r="AO4701" s="104"/>
      <c r="AP4701" s="104"/>
      <c r="AQ4701" s="104"/>
      <c r="AR4701" s="104"/>
      <c r="AS4701" s="104"/>
      <c r="AT4701" s="104"/>
      <c r="AU4701" s="104"/>
      <c r="AV4701" s="104"/>
    </row>
    <row r="4702" spans="3:48" x14ac:dyDescent="0.35">
      <c r="C4702" s="176"/>
      <c r="D4702" s="176"/>
      <c r="E4702" s="176"/>
      <c r="F4702" s="176"/>
      <c r="G4702" s="175"/>
      <c r="H4702" s="175"/>
      <c r="I4702" s="175"/>
      <c r="J4702" s="175"/>
      <c r="L4702" s="175"/>
      <c r="T4702" s="176"/>
      <c r="U4702" s="176"/>
      <c r="V4702" s="176"/>
      <c r="W4702" s="176"/>
      <c r="X4702" s="175"/>
      <c r="Y4702" s="175"/>
      <c r="Z4702" s="175"/>
      <c r="AA4702" s="175"/>
      <c r="AC4702" s="175"/>
      <c r="AL4702" s="106"/>
      <c r="AM4702" s="104"/>
      <c r="AN4702" s="104"/>
      <c r="AO4702" s="104"/>
      <c r="AP4702" s="104"/>
      <c r="AQ4702" s="104"/>
      <c r="AR4702" s="104"/>
      <c r="AS4702" s="104"/>
      <c r="AT4702" s="104"/>
      <c r="AU4702" s="104"/>
      <c r="AV4702" s="104"/>
    </row>
    <row r="4703" spans="3:48" x14ac:dyDescent="0.35">
      <c r="C4703" s="176"/>
      <c r="D4703" s="176"/>
      <c r="E4703" s="176"/>
      <c r="F4703" s="176"/>
      <c r="G4703" s="175"/>
      <c r="H4703" s="175"/>
      <c r="I4703" s="175"/>
      <c r="J4703" s="175"/>
      <c r="L4703" s="175"/>
      <c r="T4703" s="176"/>
      <c r="U4703" s="176"/>
      <c r="V4703" s="176"/>
      <c r="W4703" s="176"/>
      <c r="X4703" s="175"/>
      <c r="Y4703" s="175"/>
      <c r="Z4703" s="175"/>
      <c r="AA4703" s="175"/>
      <c r="AC4703" s="175"/>
      <c r="AL4703" s="106"/>
      <c r="AM4703" s="104"/>
      <c r="AN4703" s="104"/>
      <c r="AO4703" s="104"/>
      <c r="AP4703" s="104"/>
      <c r="AQ4703" s="104"/>
      <c r="AR4703" s="104"/>
      <c r="AS4703" s="104"/>
      <c r="AT4703" s="104"/>
      <c r="AU4703" s="104"/>
      <c r="AV4703" s="104"/>
    </row>
    <row r="4704" spans="3:48" x14ac:dyDescent="0.35">
      <c r="C4704" s="176"/>
      <c r="D4704" s="176"/>
      <c r="E4704" s="176"/>
      <c r="F4704" s="176"/>
      <c r="G4704" s="175"/>
      <c r="H4704" s="175"/>
      <c r="I4704" s="175"/>
      <c r="J4704" s="175"/>
      <c r="L4704" s="175"/>
      <c r="T4704" s="176"/>
      <c r="U4704" s="176"/>
      <c r="V4704" s="176"/>
      <c r="W4704" s="176"/>
      <c r="X4704" s="175"/>
      <c r="Y4704" s="175"/>
      <c r="Z4704" s="175"/>
      <c r="AA4704" s="175"/>
      <c r="AC4704" s="175"/>
      <c r="AL4704" s="106"/>
      <c r="AM4704" s="104"/>
      <c r="AN4704" s="104"/>
      <c r="AO4704" s="104"/>
      <c r="AP4704" s="104"/>
      <c r="AQ4704" s="104"/>
      <c r="AR4704" s="104"/>
      <c r="AS4704" s="104"/>
      <c r="AT4704" s="104"/>
      <c r="AU4704" s="104"/>
      <c r="AV4704" s="104"/>
    </row>
    <row r="4705" spans="3:48" x14ac:dyDescent="0.35">
      <c r="C4705" s="176"/>
      <c r="D4705" s="176"/>
      <c r="E4705" s="176"/>
      <c r="F4705" s="176"/>
      <c r="G4705" s="175"/>
      <c r="H4705" s="175"/>
      <c r="I4705" s="175"/>
      <c r="J4705" s="175"/>
      <c r="L4705" s="175"/>
      <c r="T4705" s="176"/>
      <c r="U4705" s="176"/>
      <c r="V4705" s="176"/>
      <c r="W4705" s="176"/>
      <c r="X4705" s="175"/>
      <c r="Y4705" s="175"/>
      <c r="Z4705" s="175"/>
      <c r="AA4705" s="175"/>
      <c r="AC4705" s="175"/>
      <c r="AL4705" s="106"/>
      <c r="AM4705" s="104"/>
      <c r="AN4705" s="104"/>
      <c r="AO4705" s="104"/>
      <c r="AP4705" s="104"/>
      <c r="AQ4705" s="104"/>
      <c r="AR4705" s="104"/>
      <c r="AS4705" s="104"/>
      <c r="AT4705" s="104"/>
      <c r="AU4705" s="104"/>
      <c r="AV4705" s="104"/>
    </row>
    <row r="4706" spans="3:48" x14ac:dyDescent="0.35">
      <c r="C4706" s="176"/>
      <c r="D4706" s="176"/>
      <c r="E4706" s="176"/>
      <c r="F4706" s="176"/>
      <c r="G4706" s="175"/>
      <c r="H4706" s="175"/>
      <c r="I4706" s="175"/>
      <c r="J4706" s="175"/>
      <c r="L4706" s="175"/>
      <c r="T4706" s="176"/>
      <c r="U4706" s="176"/>
      <c r="V4706" s="176"/>
      <c r="W4706" s="176"/>
      <c r="X4706" s="175"/>
      <c r="Y4706" s="175"/>
      <c r="Z4706" s="175"/>
      <c r="AA4706" s="175"/>
      <c r="AC4706" s="175"/>
      <c r="AL4706" s="106"/>
      <c r="AM4706" s="104"/>
      <c r="AN4706" s="104"/>
      <c r="AO4706" s="104"/>
      <c r="AP4706" s="104"/>
      <c r="AQ4706" s="104"/>
      <c r="AR4706" s="104"/>
      <c r="AS4706" s="104"/>
      <c r="AT4706" s="104"/>
      <c r="AU4706" s="104"/>
      <c r="AV4706" s="104"/>
    </row>
    <row r="4707" spans="3:48" x14ac:dyDescent="0.35">
      <c r="C4707" s="176"/>
      <c r="D4707" s="176"/>
      <c r="E4707" s="176"/>
      <c r="F4707" s="176"/>
      <c r="G4707" s="175"/>
      <c r="H4707" s="175"/>
      <c r="I4707" s="175"/>
      <c r="J4707" s="175"/>
      <c r="L4707" s="175"/>
      <c r="T4707" s="176"/>
      <c r="U4707" s="176"/>
      <c r="V4707" s="176"/>
      <c r="W4707" s="176"/>
      <c r="X4707" s="175"/>
      <c r="Y4707" s="175"/>
      <c r="Z4707" s="175"/>
      <c r="AA4707" s="175"/>
      <c r="AC4707" s="175"/>
      <c r="AL4707" s="106"/>
      <c r="AM4707" s="104"/>
      <c r="AN4707" s="104"/>
      <c r="AO4707" s="104"/>
      <c r="AP4707" s="104"/>
      <c r="AQ4707" s="104"/>
      <c r="AR4707" s="104"/>
      <c r="AS4707" s="104"/>
      <c r="AT4707" s="104"/>
      <c r="AU4707" s="104"/>
      <c r="AV4707" s="104"/>
    </row>
    <row r="4708" spans="3:48" x14ac:dyDescent="0.35">
      <c r="C4708" s="176"/>
      <c r="D4708" s="176"/>
      <c r="E4708" s="176"/>
      <c r="F4708" s="176"/>
      <c r="G4708" s="175"/>
      <c r="H4708" s="175"/>
      <c r="I4708" s="175"/>
      <c r="J4708" s="175"/>
      <c r="L4708" s="175"/>
      <c r="T4708" s="176"/>
      <c r="U4708" s="176"/>
      <c r="V4708" s="176"/>
      <c r="W4708" s="176"/>
      <c r="X4708" s="175"/>
      <c r="Y4708" s="175"/>
      <c r="Z4708" s="175"/>
      <c r="AA4708" s="175"/>
      <c r="AC4708" s="175"/>
      <c r="AL4708" s="106"/>
      <c r="AM4708" s="104"/>
      <c r="AN4708" s="104"/>
      <c r="AO4708" s="104"/>
      <c r="AP4708" s="104"/>
      <c r="AQ4708" s="104"/>
      <c r="AR4708" s="104"/>
      <c r="AS4708" s="104"/>
      <c r="AT4708" s="104"/>
      <c r="AU4708" s="104"/>
      <c r="AV4708" s="104"/>
    </row>
    <row r="4709" spans="3:48" x14ac:dyDescent="0.35">
      <c r="C4709" s="176"/>
      <c r="D4709" s="176"/>
      <c r="E4709" s="176"/>
      <c r="F4709" s="176"/>
      <c r="G4709" s="175"/>
      <c r="H4709" s="175"/>
      <c r="I4709" s="175"/>
      <c r="J4709" s="175"/>
      <c r="L4709" s="175"/>
      <c r="T4709" s="176"/>
      <c r="U4709" s="176"/>
      <c r="V4709" s="176"/>
      <c r="W4709" s="176"/>
      <c r="X4709" s="175"/>
      <c r="Y4709" s="175"/>
      <c r="Z4709" s="175"/>
      <c r="AA4709" s="175"/>
      <c r="AC4709" s="175"/>
      <c r="AL4709" s="106"/>
      <c r="AM4709" s="104"/>
      <c r="AN4709" s="104"/>
      <c r="AO4709" s="104"/>
      <c r="AP4709" s="104"/>
      <c r="AQ4709" s="104"/>
      <c r="AR4709" s="104"/>
      <c r="AS4709" s="104"/>
      <c r="AT4709" s="104"/>
      <c r="AU4709" s="104"/>
      <c r="AV4709" s="104"/>
    </row>
    <row r="4710" spans="3:48" x14ac:dyDescent="0.35">
      <c r="C4710" s="176"/>
      <c r="D4710" s="176"/>
      <c r="E4710" s="176"/>
      <c r="F4710" s="176"/>
      <c r="G4710" s="175"/>
      <c r="H4710" s="175"/>
      <c r="I4710" s="175"/>
      <c r="J4710" s="175"/>
      <c r="L4710" s="175"/>
      <c r="T4710" s="176"/>
      <c r="U4710" s="176"/>
      <c r="V4710" s="176"/>
      <c r="W4710" s="176"/>
      <c r="X4710" s="175"/>
      <c r="Y4710" s="175"/>
      <c r="Z4710" s="175"/>
      <c r="AA4710" s="175"/>
      <c r="AC4710" s="175"/>
      <c r="AL4710" s="106"/>
      <c r="AM4710" s="104"/>
      <c r="AN4710" s="104"/>
      <c r="AO4710" s="104"/>
      <c r="AP4710" s="104"/>
      <c r="AQ4710" s="104"/>
      <c r="AR4710" s="104"/>
      <c r="AS4710" s="104"/>
      <c r="AT4710" s="104"/>
      <c r="AU4710" s="104"/>
      <c r="AV4710" s="104"/>
    </row>
    <row r="4711" spans="3:48" x14ac:dyDescent="0.35">
      <c r="C4711" s="176"/>
      <c r="D4711" s="176"/>
      <c r="E4711" s="176"/>
      <c r="F4711" s="176"/>
      <c r="G4711" s="175"/>
      <c r="H4711" s="175"/>
      <c r="I4711" s="175"/>
      <c r="J4711" s="175"/>
      <c r="L4711" s="175"/>
      <c r="T4711" s="176"/>
      <c r="U4711" s="176"/>
      <c r="V4711" s="176"/>
      <c r="W4711" s="176"/>
      <c r="X4711" s="175"/>
      <c r="Y4711" s="175"/>
      <c r="Z4711" s="175"/>
      <c r="AA4711" s="175"/>
      <c r="AC4711" s="175"/>
      <c r="AL4711" s="106"/>
      <c r="AM4711" s="104"/>
      <c r="AN4711" s="104"/>
      <c r="AO4711" s="104"/>
      <c r="AP4711" s="104"/>
      <c r="AQ4711" s="104"/>
      <c r="AR4711" s="104"/>
      <c r="AS4711" s="104"/>
      <c r="AT4711" s="104"/>
      <c r="AU4711" s="104"/>
      <c r="AV4711" s="104"/>
    </row>
    <row r="4712" spans="3:48" x14ac:dyDescent="0.35">
      <c r="C4712" s="176"/>
      <c r="D4712" s="176"/>
      <c r="E4712" s="176"/>
      <c r="F4712" s="176"/>
      <c r="G4712" s="175"/>
      <c r="H4712" s="175"/>
      <c r="I4712" s="175"/>
      <c r="J4712" s="175"/>
      <c r="L4712" s="175"/>
      <c r="T4712" s="176"/>
      <c r="U4712" s="176"/>
      <c r="V4712" s="176"/>
      <c r="W4712" s="176"/>
      <c r="X4712" s="175"/>
      <c r="Y4712" s="175"/>
      <c r="Z4712" s="175"/>
      <c r="AA4712" s="175"/>
      <c r="AC4712" s="175"/>
      <c r="AL4712" s="106"/>
      <c r="AM4712" s="104"/>
      <c r="AN4712" s="104"/>
      <c r="AO4712" s="104"/>
      <c r="AP4712" s="104"/>
      <c r="AQ4712" s="104"/>
      <c r="AR4712" s="104"/>
      <c r="AS4712" s="104"/>
      <c r="AT4712" s="104"/>
      <c r="AU4712" s="104"/>
      <c r="AV4712" s="104"/>
    </row>
    <row r="4713" spans="3:48" x14ac:dyDescent="0.35">
      <c r="C4713" s="176"/>
      <c r="D4713" s="176"/>
      <c r="E4713" s="176"/>
      <c r="F4713" s="176"/>
      <c r="G4713" s="175"/>
      <c r="H4713" s="175"/>
      <c r="I4713" s="175"/>
      <c r="J4713" s="175"/>
      <c r="L4713" s="175"/>
      <c r="T4713" s="176"/>
      <c r="U4713" s="176"/>
      <c r="V4713" s="176"/>
      <c r="W4713" s="176"/>
      <c r="X4713" s="175"/>
      <c r="Y4713" s="175"/>
      <c r="Z4713" s="175"/>
      <c r="AA4713" s="175"/>
      <c r="AC4713" s="175"/>
      <c r="AL4713" s="106"/>
      <c r="AM4713" s="104"/>
      <c r="AN4713" s="104"/>
      <c r="AO4713" s="104"/>
      <c r="AP4713" s="104"/>
      <c r="AQ4713" s="104"/>
      <c r="AR4713" s="104"/>
      <c r="AS4713" s="104"/>
      <c r="AT4713" s="104"/>
      <c r="AU4713" s="104"/>
      <c r="AV4713" s="104"/>
    </row>
    <row r="4714" spans="3:48" x14ac:dyDescent="0.35">
      <c r="C4714" s="176"/>
      <c r="D4714" s="176"/>
      <c r="E4714" s="176"/>
      <c r="F4714" s="176"/>
      <c r="G4714" s="175"/>
      <c r="H4714" s="175"/>
      <c r="I4714" s="175"/>
      <c r="J4714" s="175"/>
      <c r="L4714" s="175"/>
      <c r="T4714" s="176"/>
      <c r="U4714" s="176"/>
      <c r="V4714" s="176"/>
      <c r="W4714" s="176"/>
      <c r="X4714" s="175"/>
      <c r="Y4714" s="175"/>
      <c r="Z4714" s="175"/>
      <c r="AA4714" s="175"/>
      <c r="AC4714" s="175"/>
      <c r="AL4714" s="106"/>
      <c r="AM4714" s="104"/>
      <c r="AN4714" s="104"/>
      <c r="AO4714" s="104"/>
      <c r="AP4714" s="104"/>
      <c r="AQ4714" s="104"/>
      <c r="AR4714" s="104"/>
      <c r="AS4714" s="104"/>
      <c r="AT4714" s="104"/>
      <c r="AU4714" s="104"/>
      <c r="AV4714" s="104"/>
    </row>
    <row r="4715" spans="3:48" x14ac:dyDescent="0.35">
      <c r="C4715" s="176"/>
      <c r="D4715" s="176"/>
      <c r="E4715" s="176"/>
      <c r="F4715" s="176"/>
      <c r="G4715" s="175"/>
      <c r="H4715" s="175"/>
      <c r="I4715" s="175"/>
      <c r="J4715" s="175"/>
      <c r="L4715" s="175"/>
      <c r="T4715" s="176"/>
      <c r="U4715" s="176"/>
      <c r="V4715" s="176"/>
      <c r="W4715" s="176"/>
      <c r="X4715" s="175"/>
      <c r="Y4715" s="175"/>
      <c r="Z4715" s="175"/>
      <c r="AA4715" s="175"/>
      <c r="AC4715" s="175"/>
      <c r="AL4715" s="106"/>
      <c r="AM4715" s="104"/>
      <c r="AN4715" s="104"/>
      <c r="AO4715" s="104"/>
      <c r="AP4715" s="104"/>
      <c r="AQ4715" s="104"/>
      <c r="AR4715" s="104"/>
      <c r="AS4715" s="104"/>
      <c r="AT4715" s="104"/>
      <c r="AU4715" s="104"/>
      <c r="AV4715" s="104"/>
    </row>
    <row r="4716" spans="3:48" x14ac:dyDescent="0.35">
      <c r="C4716" s="176"/>
      <c r="D4716" s="176"/>
      <c r="E4716" s="176"/>
      <c r="F4716" s="176"/>
      <c r="G4716" s="175"/>
      <c r="H4716" s="175"/>
      <c r="I4716" s="175"/>
      <c r="J4716" s="175"/>
      <c r="L4716" s="175"/>
      <c r="T4716" s="176"/>
      <c r="U4716" s="176"/>
      <c r="V4716" s="176"/>
      <c r="W4716" s="176"/>
      <c r="X4716" s="175"/>
      <c r="Y4716" s="175"/>
      <c r="Z4716" s="175"/>
      <c r="AA4716" s="175"/>
      <c r="AC4716" s="175"/>
      <c r="AL4716" s="106"/>
      <c r="AM4716" s="104"/>
      <c r="AN4716" s="104"/>
      <c r="AO4716" s="104"/>
      <c r="AP4716" s="104"/>
      <c r="AQ4716" s="104"/>
      <c r="AR4716" s="104"/>
      <c r="AS4716" s="104"/>
      <c r="AT4716" s="104"/>
      <c r="AU4716" s="104"/>
      <c r="AV4716" s="104"/>
    </row>
    <row r="4717" spans="3:48" x14ac:dyDescent="0.35">
      <c r="C4717" s="176"/>
      <c r="D4717" s="176"/>
      <c r="E4717" s="176"/>
      <c r="F4717" s="176"/>
      <c r="G4717" s="175"/>
      <c r="H4717" s="175"/>
      <c r="I4717" s="175"/>
      <c r="J4717" s="175"/>
      <c r="L4717" s="175"/>
      <c r="T4717" s="176"/>
      <c r="U4717" s="176"/>
      <c r="V4717" s="176"/>
      <c r="W4717" s="176"/>
      <c r="X4717" s="175"/>
      <c r="Y4717" s="175"/>
      <c r="Z4717" s="175"/>
      <c r="AA4717" s="175"/>
      <c r="AC4717" s="175"/>
      <c r="AL4717" s="106"/>
      <c r="AM4717" s="104"/>
      <c r="AN4717" s="104"/>
      <c r="AO4717" s="104"/>
      <c r="AP4717" s="104"/>
      <c r="AQ4717" s="104"/>
      <c r="AR4717" s="104"/>
      <c r="AS4717" s="104"/>
      <c r="AT4717" s="104"/>
      <c r="AU4717" s="104"/>
      <c r="AV4717" s="104"/>
    </row>
    <row r="4718" spans="3:48" x14ac:dyDescent="0.35">
      <c r="C4718" s="176"/>
      <c r="D4718" s="176"/>
      <c r="E4718" s="176"/>
      <c r="F4718" s="176"/>
      <c r="G4718" s="175"/>
      <c r="H4718" s="175"/>
      <c r="I4718" s="175"/>
      <c r="J4718" s="175"/>
      <c r="L4718" s="175"/>
      <c r="T4718" s="176"/>
      <c r="U4718" s="176"/>
      <c r="V4718" s="176"/>
      <c r="W4718" s="176"/>
      <c r="X4718" s="175"/>
      <c r="Y4718" s="175"/>
      <c r="Z4718" s="175"/>
      <c r="AA4718" s="175"/>
      <c r="AC4718" s="175"/>
      <c r="AL4718" s="106"/>
      <c r="AM4718" s="104"/>
      <c r="AN4718" s="104"/>
      <c r="AO4718" s="104"/>
      <c r="AP4718" s="104"/>
      <c r="AQ4718" s="104"/>
      <c r="AR4718" s="104"/>
      <c r="AS4718" s="104"/>
      <c r="AT4718" s="104"/>
      <c r="AU4718" s="104"/>
      <c r="AV4718" s="104"/>
    </row>
    <row r="4719" spans="3:48" x14ac:dyDescent="0.35">
      <c r="C4719" s="176"/>
      <c r="D4719" s="176"/>
      <c r="E4719" s="176"/>
      <c r="F4719" s="176"/>
      <c r="G4719" s="175"/>
      <c r="H4719" s="175"/>
      <c r="I4719" s="175"/>
      <c r="J4719" s="175"/>
      <c r="L4719" s="175"/>
      <c r="T4719" s="176"/>
      <c r="U4719" s="176"/>
      <c r="V4719" s="176"/>
      <c r="W4719" s="176"/>
      <c r="X4719" s="175"/>
      <c r="Y4719" s="175"/>
      <c r="Z4719" s="175"/>
      <c r="AA4719" s="175"/>
      <c r="AC4719" s="175"/>
      <c r="AL4719" s="106"/>
      <c r="AM4719" s="104"/>
      <c r="AN4719" s="104"/>
      <c r="AO4719" s="104"/>
      <c r="AP4719" s="104"/>
      <c r="AQ4719" s="104"/>
      <c r="AR4719" s="104"/>
      <c r="AS4719" s="104"/>
      <c r="AT4719" s="104"/>
      <c r="AU4719" s="104"/>
      <c r="AV4719" s="104"/>
    </row>
    <row r="4720" spans="3:48" x14ac:dyDescent="0.35">
      <c r="C4720" s="176"/>
      <c r="D4720" s="176"/>
      <c r="E4720" s="176"/>
      <c r="F4720" s="176"/>
      <c r="G4720" s="175"/>
      <c r="H4720" s="175"/>
      <c r="I4720" s="175"/>
      <c r="J4720" s="175"/>
      <c r="L4720" s="175"/>
      <c r="T4720" s="176"/>
      <c r="U4720" s="176"/>
      <c r="V4720" s="176"/>
      <c r="W4720" s="176"/>
      <c r="X4720" s="175"/>
      <c r="Y4720" s="175"/>
      <c r="Z4720" s="175"/>
      <c r="AA4720" s="175"/>
      <c r="AC4720" s="175"/>
      <c r="AL4720" s="106"/>
      <c r="AM4720" s="104"/>
      <c r="AN4720" s="104"/>
      <c r="AO4720" s="104"/>
      <c r="AP4720" s="104"/>
      <c r="AQ4720" s="104"/>
      <c r="AR4720" s="104"/>
      <c r="AS4720" s="104"/>
      <c r="AT4720" s="104"/>
      <c r="AU4720" s="104"/>
      <c r="AV4720" s="104"/>
    </row>
    <row r="4721" spans="3:48" x14ac:dyDescent="0.35">
      <c r="C4721" s="176"/>
      <c r="D4721" s="176"/>
      <c r="E4721" s="176"/>
      <c r="F4721" s="176"/>
      <c r="G4721" s="175"/>
      <c r="H4721" s="175"/>
      <c r="I4721" s="175"/>
      <c r="J4721" s="175"/>
      <c r="L4721" s="175"/>
      <c r="T4721" s="176"/>
      <c r="U4721" s="176"/>
      <c r="V4721" s="176"/>
      <c r="W4721" s="176"/>
      <c r="X4721" s="175"/>
      <c r="Y4721" s="175"/>
      <c r="Z4721" s="175"/>
      <c r="AA4721" s="175"/>
      <c r="AC4721" s="175"/>
      <c r="AL4721" s="106"/>
      <c r="AM4721" s="104"/>
      <c r="AN4721" s="104"/>
      <c r="AO4721" s="104"/>
      <c r="AP4721" s="104"/>
      <c r="AQ4721" s="104"/>
      <c r="AR4721" s="104"/>
      <c r="AS4721" s="104"/>
      <c r="AT4721" s="104"/>
      <c r="AU4721" s="104"/>
      <c r="AV4721" s="104"/>
    </row>
    <row r="4722" spans="3:48" x14ac:dyDescent="0.35">
      <c r="C4722" s="176"/>
      <c r="D4722" s="176"/>
      <c r="E4722" s="176"/>
      <c r="F4722" s="176"/>
      <c r="G4722" s="175"/>
      <c r="H4722" s="175"/>
      <c r="I4722" s="175"/>
      <c r="J4722" s="175"/>
      <c r="L4722" s="175"/>
      <c r="T4722" s="176"/>
      <c r="U4722" s="176"/>
      <c r="V4722" s="176"/>
      <c r="W4722" s="176"/>
      <c r="X4722" s="175"/>
      <c r="Y4722" s="175"/>
      <c r="Z4722" s="175"/>
      <c r="AA4722" s="175"/>
      <c r="AC4722" s="175"/>
      <c r="AL4722" s="106"/>
      <c r="AM4722" s="104"/>
      <c r="AN4722" s="104"/>
      <c r="AO4722" s="104"/>
      <c r="AP4722" s="104"/>
      <c r="AQ4722" s="104"/>
      <c r="AR4722" s="104"/>
      <c r="AS4722" s="104"/>
      <c r="AT4722" s="104"/>
      <c r="AU4722" s="104"/>
      <c r="AV4722" s="104"/>
    </row>
    <row r="4723" spans="3:48" x14ac:dyDescent="0.35">
      <c r="C4723" s="176"/>
      <c r="D4723" s="176"/>
      <c r="E4723" s="176"/>
      <c r="F4723" s="176"/>
      <c r="G4723" s="175"/>
      <c r="H4723" s="175"/>
      <c r="I4723" s="175"/>
      <c r="J4723" s="175"/>
      <c r="L4723" s="175"/>
      <c r="T4723" s="176"/>
      <c r="U4723" s="176"/>
      <c r="V4723" s="176"/>
      <c r="W4723" s="176"/>
      <c r="X4723" s="175"/>
      <c r="Y4723" s="175"/>
      <c r="Z4723" s="175"/>
      <c r="AA4723" s="175"/>
      <c r="AC4723" s="175"/>
      <c r="AL4723" s="106"/>
      <c r="AM4723" s="104"/>
      <c r="AN4723" s="104"/>
      <c r="AO4723" s="104"/>
      <c r="AP4723" s="104"/>
      <c r="AQ4723" s="104"/>
      <c r="AR4723" s="104"/>
      <c r="AS4723" s="104"/>
      <c r="AT4723" s="104"/>
      <c r="AU4723" s="104"/>
      <c r="AV4723" s="104"/>
    </row>
    <row r="4724" spans="3:48" x14ac:dyDescent="0.35">
      <c r="C4724" s="176"/>
      <c r="D4724" s="176"/>
      <c r="E4724" s="176"/>
      <c r="F4724" s="176"/>
      <c r="G4724" s="175"/>
      <c r="H4724" s="175"/>
      <c r="I4724" s="175"/>
      <c r="J4724" s="175"/>
      <c r="L4724" s="175"/>
      <c r="T4724" s="176"/>
      <c r="U4724" s="176"/>
      <c r="V4724" s="176"/>
      <c r="W4724" s="176"/>
      <c r="X4724" s="175"/>
      <c r="Y4724" s="175"/>
      <c r="Z4724" s="175"/>
      <c r="AA4724" s="175"/>
      <c r="AC4724" s="175"/>
      <c r="AL4724" s="106"/>
      <c r="AM4724" s="104"/>
      <c r="AN4724" s="104"/>
      <c r="AO4724" s="104"/>
      <c r="AP4724" s="104"/>
      <c r="AQ4724" s="104"/>
      <c r="AR4724" s="104"/>
      <c r="AS4724" s="104"/>
      <c r="AT4724" s="104"/>
      <c r="AU4724" s="104"/>
      <c r="AV4724" s="104"/>
    </row>
    <row r="4725" spans="3:48" x14ac:dyDescent="0.35">
      <c r="C4725" s="176"/>
      <c r="D4725" s="176"/>
      <c r="E4725" s="176"/>
      <c r="F4725" s="176"/>
      <c r="G4725" s="175"/>
      <c r="H4725" s="175"/>
      <c r="I4725" s="175"/>
      <c r="J4725" s="175"/>
      <c r="L4725" s="175"/>
      <c r="T4725" s="176"/>
      <c r="U4725" s="176"/>
      <c r="V4725" s="176"/>
      <c r="W4725" s="176"/>
      <c r="X4725" s="175"/>
      <c r="Y4725" s="175"/>
      <c r="Z4725" s="175"/>
      <c r="AA4725" s="175"/>
      <c r="AC4725" s="175"/>
      <c r="AL4725" s="106"/>
      <c r="AM4725" s="104"/>
      <c r="AN4725" s="104"/>
      <c r="AO4725" s="104"/>
      <c r="AP4725" s="104"/>
      <c r="AQ4725" s="104"/>
      <c r="AR4725" s="104"/>
      <c r="AS4725" s="104"/>
      <c r="AT4725" s="104"/>
      <c r="AU4725" s="104"/>
      <c r="AV4725" s="104"/>
    </row>
    <row r="4726" spans="3:48" x14ac:dyDescent="0.35">
      <c r="C4726" s="176"/>
      <c r="D4726" s="176"/>
      <c r="E4726" s="176"/>
      <c r="F4726" s="176"/>
      <c r="G4726" s="175"/>
      <c r="H4726" s="175"/>
      <c r="I4726" s="175"/>
      <c r="J4726" s="175"/>
      <c r="L4726" s="175"/>
      <c r="T4726" s="176"/>
      <c r="U4726" s="176"/>
      <c r="V4726" s="176"/>
      <c r="W4726" s="176"/>
      <c r="X4726" s="175"/>
      <c r="Y4726" s="175"/>
      <c r="Z4726" s="175"/>
      <c r="AA4726" s="175"/>
      <c r="AC4726" s="175"/>
      <c r="AL4726" s="106"/>
      <c r="AM4726" s="104"/>
      <c r="AN4726" s="104"/>
      <c r="AO4726" s="104"/>
      <c r="AP4726" s="104"/>
      <c r="AQ4726" s="104"/>
      <c r="AR4726" s="104"/>
      <c r="AS4726" s="104"/>
      <c r="AT4726" s="104"/>
      <c r="AU4726" s="104"/>
      <c r="AV4726" s="104"/>
    </row>
    <row r="4727" spans="3:48" x14ac:dyDescent="0.35">
      <c r="C4727" s="176"/>
      <c r="D4727" s="176"/>
      <c r="E4727" s="176"/>
      <c r="F4727" s="176"/>
      <c r="G4727" s="175"/>
      <c r="H4727" s="175"/>
      <c r="I4727" s="175"/>
      <c r="J4727" s="175"/>
      <c r="L4727" s="175"/>
      <c r="T4727" s="176"/>
      <c r="U4727" s="176"/>
      <c r="V4727" s="176"/>
      <c r="W4727" s="176"/>
      <c r="X4727" s="175"/>
      <c r="Y4727" s="175"/>
      <c r="Z4727" s="175"/>
      <c r="AA4727" s="175"/>
      <c r="AC4727" s="175"/>
      <c r="AL4727" s="106"/>
      <c r="AM4727" s="104"/>
      <c r="AN4727" s="104"/>
      <c r="AO4727" s="104"/>
      <c r="AP4727" s="104"/>
      <c r="AQ4727" s="104"/>
      <c r="AR4727" s="104"/>
      <c r="AS4727" s="104"/>
      <c r="AT4727" s="104"/>
      <c r="AU4727" s="104"/>
      <c r="AV4727" s="104"/>
    </row>
    <row r="4728" spans="3:48" x14ac:dyDescent="0.35">
      <c r="C4728" s="176"/>
      <c r="D4728" s="176"/>
      <c r="E4728" s="176"/>
      <c r="F4728" s="176"/>
      <c r="G4728" s="175"/>
      <c r="H4728" s="175"/>
      <c r="I4728" s="175"/>
      <c r="J4728" s="175"/>
      <c r="L4728" s="175"/>
      <c r="T4728" s="176"/>
      <c r="U4728" s="176"/>
      <c r="V4728" s="176"/>
      <c r="W4728" s="176"/>
      <c r="X4728" s="175"/>
      <c r="Y4728" s="175"/>
      <c r="Z4728" s="175"/>
      <c r="AA4728" s="175"/>
      <c r="AC4728" s="175"/>
      <c r="AL4728" s="106"/>
      <c r="AM4728" s="104"/>
      <c r="AN4728" s="104"/>
      <c r="AO4728" s="104"/>
      <c r="AP4728" s="104"/>
      <c r="AQ4728" s="104"/>
      <c r="AR4728" s="104"/>
      <c r="AS4728" s="104"/>
      <c r="AT4728" s="104"/>
      <c r="AU4728" s="104"/>
      <c r="AV4728" s="104"/>
    </row>
    <row r="4729" spans="3:48" x14ac:dyDescent="0.35">
      <c r="C4729" s="176"/>
      <c r="D4729" s="176"/>
      <c r="E4729" s="176"/>
      <c r="F4729" s="176"/>
      <c r="G4729" s="175"/>
      <c r="H4729" s="175"/>
      <c r="I4729" s="175"/>
      <c r="J4729" s="175"/>
      <c r="L4729" s="175"/>
      <c r="T4729" s="176"/>
      <c r="U4729" s="176"/>
      <c r="V4729" s="176"/>
      <c r="W4729" s="176"/>
      <c r="X4729" s="175"/>
      <c r="Y4729" s="175"/>
      <c r="Z4729" s="175"/>
      <c r="AA4729" s="175"/>
      <c r="AC4729" s="175"/>
      <c r="AL4729" s="106"/>
      <c r="AM4729" s="104"/>
      <c r="AN4729" s="104"/>
      <c r="AO4729" s="104"/>
      <c r="AP4729" s="104"/>
      <c r="AQ4729" s="104"/>
      <c r="AR4729" s="104"/>
      <c r="AS4729" s="104"/>
      <c r="AT4729" s="104"/>
      <c r="AU4729" s="104"/>
      <c r="AV4729" s="104"/>
    </row>
    <row r="4730" spans="3:48" x14ac:dyDescent="0.35">
      <c r="C4730" s="176"/>
      <c r="D4730" s="176"/>
      <c r="E4730" s="176"/>
      <c r="F4730" s="176"/>
      <c r="G4730" s="175"/>
      <c r="H4730" s="175"/>
      <c r="I4730" s="175"/>
      <c r="J4730" s="175"/>
      <c r="L4730" s="175"/>
      <c r="T4730" s="176"/>
      <c r="U4730" s="176"/>
      <c r="V4730" s="176"/>
      <c r="W4730" s="176"/>
      <c r="X4730" s="175"/>
      <c r="Y4730" s="175"/>
      <c r="Z4730" s="175"/>
      <c r="AA4730" s="175"/>
      <c r="AC4730" s="175"/>
      <c r="AL4730" s="106"/>
      <c r="AM4730" s="104"/>
      <c r="AN4730" s="104"/>
      <c r="AO4730" s="104"/>
      <c r="AP4730" s="104"/>
      <c r="AQ4730" s="104"/>
      <c r="AR4730" s="104"/>
      <c r="AS4730" s="104"/>
      <c r="AT4730" s="104"/>
      <c r="AU4730" s="104"/>
      <c r="AV4730" s="104"/>
    </row>
    <row r="4731" spans="3:48" x14ac:dyDescent="0.35">
      <c r="C4731" s="176"/>
      <c r="D4731" s="176"/>
      <c r="E4731" s="176"/>
      <c r="F4731" s="176"/>
      <c r="G4731" s="175"/>
      <c r="H4731" s="175"/>
      <c r="I4731" s="175"/>
      <c r="J4731" s="175"/>
      <c r="L4731" s="175"/>
      <c r="T4731" s="176"/>
      <c r="U4731" s="176"/>
      <c r="V4731" s="176"/>
      <c r="W4731" s="176"/>
      <c r="X4731" s="175"/>
      <c r="Y4731" s="175"/>
      <c r="Z4731" s="175"/>
      <c r="AA4731" s="175"/>
      <c r="AC4731" s="175"/>
      <c r="AL4731" s="106"/>
      <c r="AM4731" s="104"/>
      <c r="AN4731" s="104"/>
      <c r="AO4731" s="104"/>
      <c r="AP4731" s="104"/>
      <c r="AQ4731" s="104"/>
      <c r="AR4731" s="104"/>
      <c r="AS4731" s="104"/>
      <c r="AT4731" s="104"/>
      <c r="AU4731" s="104"/>
      <c r="AV4731" s="104"/>
    </row>
    <row r="4732" spans="3:48" x14ac:dyDescent="0.35">
      <c r="C4732" s="176"/>
      <c r="D4732" s="176"/>
      <c r="E4732" s="176"/>
      <c r="F4732" s="176"/>
      <c r="G4732" s="175"/>
      <c r="H4732" s="175"/>
      <c r="I4732" s="175"/>
      <c r="J4732" s="175"/>
      <c r="L4732" s="175"/>
      <c r="T4732" s="176"/>
      <c r="U4732" s="176"/>
      <c r="V4732" s="176"/>
      <c r="W4732" s="176"/>
      <c r="X4732" s="175"/>
      <c r="Y4732" s="175"/>
      <c r="Z4732" s="175"/>
      <c r="AA4732" s="175"/>
      <c r="AC4732" s="175"/>
      <c r="AL4732" s="106"/>
      <c r="AM4732" s="104"/>
      <c r="AN4732" s="104"/>
      <c r="AO4732" s="104"/>
      <c r="AP4732" s="104"/>
      <c r="AQ4732" s="104"/>
      <c r="AR4732" s="104"/>
      <c r="AS4732" s="104"/>
      <c r="AT4732" s="104"/>
      <c r="AU4732" s="104"/>
      <c r="AV4732" s="104"/>
    </row>
    <row r="4733" spans="3:48" x14ac:dyDescent="0.35">
      <c r="C4733" s="176"/>
      <c r="D4733" s="176"/>
      <c r="E4733" s="176"/>
      <c r="F4733" s="176"/>
      <c r="G4733" s="175"/>
      <c r="H4733" s="175"/>
      <c r="I4733" s="175"/>
      <c r="J4733" s="175"/>
      <c r="L4733" s="175"/>
      <c r="T4733" s="176"/>
      <c r="U4733" s="176"/>
      <c r="V4733" s="176"/>
      <c r="W4733" s="176"/>
      <c r="X4733" s="175"/>
      <c r="Y4733" s="175"/>
      <c r="Z4733" s="175"/>
      <c r="AA4733" s="175"/>
      <c r="AC4733" s="175"/>
      <c r="AL4733" s="106"/>
      <c r="AM4733" s="104"/>
      <c r="AN4733" s="104"/>
      <c r="AO4733" s="104"/>
      <c r="AP4733" s="104"/>
      <c r="AQ4733" s="104"/>
      <c r="AR4733" s="104"/>
      <c r="AS4733" s="104"/>
      <c r="AT4733" s="104"/>
      <c r="AU4733" s="104"/>
      <c r="AV4733" s="104"/>
    </row>
    <row r="4734" spans="3:48" x14ac:dyDescent="0.35">
      <c r="C4734" s="176"/>
      <c r="D4734" s="176"/>
      <c r="E4734" s="176"/>
      <c r="F4734" s="176"/>
      <c r="G4734" s="175"/>
      <c r="H4734" s="175"/>
      <c r="I4734" s="175"/>
      <c r="J4734" s="175"/>
      <c r="L4734" s="175"/>
      <c r="T4734" s="176"/>
      <c r="U4734" s="176"/>
      <c r="V4734" s="176"/>
      <c r="W4734" s="176"/>
      <c r="X4734" s="175"/>
      <c r="Y4734" s="175"/>
      <c r="Z4734" s="175"/>
      <c r="AA4734" s="175"/>
      <c r="AC4734" s="175"/>
      <c r="AL4734" s="106"/>
      <c r="AM4734" s="104"/>
      <c r="AN4734" s="104"/>
      <c r="AO4734" s="104"/>
      <c r="AP4734" s="104"/>
      <c r="AQ4734" s="104"/>
      <c r="AR4734" s="104"/>
      <c r="AS4734" s="104"/>
      <c r="AT4734" s="104"/>
      <c r="AU4734" s="104"/>
      <c r="AV4734" s="104"/>
    </row>
    <row r="4735" spans="3:48" x14ac:dyDescent="0.35">
      <c r="C4735" s="176"/>
      <c r="D4735" s="176"/>
      <c r="E4735" s="176"/>
      <c r="F4735" s="176"/>
      <c r="G4735" s="175"/>
      <c r="H4735" s="175"/>
      <c r="I4735" s="175"/>
      <c r="J4735" s="175"/>
      <c r="L4735" s="175"/>
      <c r="T4735" s="176"/>
      <c r="U4735" s="176"/>
      <c r="V4735" s="176"/>
      <c r="W4735" s="176"/>
      <c r="X4735" s="175"/>
      <c r="Y4735" s="175"/>
      <c r="Z4735" s="175"/>
      <c r="AA4735" s="175"/>
      <c r="AC4735" s="175"/>
      <c r="AL4735" s="106"/>
      <c r="AM4735" s="104"/>
      <c r="AN4735" s="104"/>
      <c r="AO4735" s="104"/>
      <c r="AP4735" s="104"/>
      <c r="AQ4735" s="104"/>
      <c r="AR4735" s="104"/>
      <c r="AS4735" s="104"/>
      <c r="AT4735" s="104"/>
      <c r="AU4735" s="104"/>
      <c r="AV4735" s="104"/>
    </row>
    <row r="4736" spans="3:48" x14ac:dyDescent="0.35">
      <c r="C4736" s="176"/>
      <c r="D4736" s="176"/>
      <c r="E4736" s="176"/>
      <c r="F4736" s="176"/>
      <c r="G4736" s="175"/>
      <c r="H4736" s="175"/>
      <c r="I4736" s="175"/>
      <c r="J4736" s="175"/>
      <c r="L4736" s="175"/>
      <c r="T4736" s="176"/>
      <c r="U4736" s="176"/>
      <c r="V4736" s="176"/>
      <c r="W4736" s="176"/>
      <c r="X4736" s="175"/>
      <c r="Y4736" s="175"/>
      <c r="Z4736" s="175"/>
      <c r="AA4736" s="175"/>
      <c r="AC4736" s="175"/>
      <c r="AL4736" s="106"/>
      <c r="AM4736" s="104"/>
      <c r="AN4736" s="104"/>
      <c r="AO4736" s="104"/>
      <c r="AP4736" s="104"/>
      <c r="AQ4736" s="104"/>
      <c r="AR4736" s="104"/>
      <c r="AS4736" s="104"/>
      <c r="AT4736" s="104"/>
      <c r="AU4736" s="104"/>
      <c r="AV4736" s="104"/>
    </row>
    <row r="4737" spans="3:48" x14ac:dyDescent="0.35">
      <c r="C4737" s="176"/>
      <c r="D4737" s="176"/>
      <c r="E4737" s="176"/>
      <c r="F4737" s="176"/>
      <c r="G4737" s="175"/>
      <c r="H4737" s="175"/>
      <c r="I4737" s="175"/>
      <c r="J4737" s="175"/>
      <c r="L4737" s="175"/>
      <c r="T4737" s="176"/>
      <c r="U4737" s="176"/>
      <c r="V4737" s="176"/>
      <c r="W4737" s="176"/>
      <c r="X4737" s="175"/>
      <c r="Y4737" s="175"/>
      <c r="Z4737" s="175"/>
      <c r="AA4737" s="175"/>
      <c r="AC4737" s="175"/>
      <c r="AL4737" s="106"/>
      <c r="AM4737" s="104"/>
      <c r="AN4737" s="104"/>
      <c r="AO4737" s="104"/>
      <c r="AP4737" s="104"/>
      <c r="AQ4737" s="104"/>
      <c r="AR4737" s="104"/>
      <c r="AS4737" s="104"/>
      <c r="AT4737" s="104"/>
      <c r="AU4737" s="104"/>
      <c r="AV4737" s="104"/>
    </row>
    <row r="4738" spans="3:48" x14ac:dyDescent="0.35">
      <c r="C4738" s="176"/>
      <c r="D4738" s="176"/>
      <c r="E4738" s="176"/>
      <c r="F4738" s="176"/>
      <c r="G4738" s="175"/>
      <c r="H4738" s="175"/>
      <c r="I4738" s="175"/>
      <c r="J4738" s="175"/>
      <c r="L4738" s="175"/>
      <c r="T4738" s="176"/>
      <c r="U4738" s="176"/>
      <c r="V4738" s="176"/>
      <c r="W4738" s="176"/>
      <c r="X4738" s="175"/>
      <c r="Y4738" s="175"/>
      <c r="Z4738" s="175"/>
      <c r="AA4738" s="175"/>
      <c r="AC4738" s="175"/>
      <c r="AL4738" s="106"/>
      <c r="AM4738" s="104"/>
      <c r="AN4738" s="104"/>
      <c r="AO4738" s="104"/>
      <c r="AP4738" s="104"/>
      <c r="AQ4738" s="104"/>
      <c r="AR4738" s="104"/>
      <c r="AS4738" s="104"/>
      <c r="AT4738" s="104"/>
      <c r="AU4738" s="104"/>
      <c r="AV4738" s="104"/>
    </row>
    <row r="4739" spans="3:48" x14ac:dyDescent="0.35">
      <c r="C4739" s="176"/>
      <c r="D4739" s="176"/>
      <c r="E4739" s="176"/>
      <c r="F4739" s="176"/>
      <c r="G4739" s="175"/>
      <c r="H4739" s="175"/>
      <c r="I4739" s="175"/>
      <c r="J4739" s="175"/>
      <c r="L4739" s="175"/>
      <c r="T4739" s="176"/>
      <c r="U4739" s="176"/>
      <c r="V4739" s="176"/>
      <c r="W4739" s="176"/>
      <c r="X4739" s="175"/>
      <c r="Y4739" s="175"/>
      <c r="Z4739" s="175"/>
      <c r="AA4739" s="175"/>
      <c r="AC4739" s="175"/>
      <c r="AL4739" s="106"/>
      <c r="AM4739" s="104"/>
      <c r="AN4739" s="104"/>
      <c r="AO4739" s="104"/>
      <c r="AP4739" s="104"/>
      <c r="AQ4739" s="104"/>
      <c r="AR4739" s="104"/>
      <c r="AS4739" s="104"/>
      <c r="AT4739" s="104"/>
      <c r="AU4739" s="104"/>
      <c r="AV4739" s="104"/>
    </row>
    <row r="4740" spans="3:48" x14ac:dyDescent="0.35">
      <c r="C4740" s="176"/>
      <c r="D4740" s="176"/>
      <c r="E4740" s="176"/>
      <c r="F4740" s="176"/>
      <c r="G4740" s="175"/>
      <c r="H4740" s="175"/>
      <c r="I4740" s="175"/>
      <c r="J4740" s="175"/>
      <c r="L4740" s="175"/>
      <c r="T4740" s="176"/>
      <c r="U4740" s="176"/>
      <c r="V4740" s="176"/>
      <c r="W4740" s="176"/>
      <c r="X4740" s="175"/>
      <c r="Y4740" s="175"/>
      <c r="Z4740" s="175"/>
      <c r="AA4740" s="175"/>
      <c r="AC4740" s="175"/>
      <c r="AL4740" s="106"/>
      <c r="AM4740" s="104"/>
      <c r="AN4740" s="104"/>
      <c r="AO4740" s="104"/>
      <c r="AP4740" s="104"/>
      <c r="AQ4740" s="104"/>
      <c r="AR4740" s="104"/>
      <c r="AS4740" s="104"/>
      <c r="AT4740" s="104"/>
      <c r="AU4740" s="104"/>
      <c r="AV4740" s="104"/>
    </row>
    <row r="4741" spans="3:48" x14ac:dyDescent="0.35">
      <c r="C4741" s="176"/>
      <c r="D4741" s="176"/>
      <c r="E4741" s="176"/>
      <c r="F4741" s="176"/>
      <c r="G4741" s="175"/>
      <c r="H4741" s="175"/>
      <c r="I4741" s="175"/>
      <c r="J4741" s="175"/>
      <c r="L4741" s="175"/>
      <c r="T4741" s="176"/>
      <c r="U4741" s="176"/>
      <c r="V4741" s="176"/>
      <c r="W4741" s="176"/>
      <c r="X4741" s="175"/>
      <c r="Y4741" s="175"/>
      <c r="Z4741" s="175"/>
      <c r="AA4741" s="175"/>
      <c r="AC4741" s="175"/>
      <c r="AL4741" s="106"/>
      <c r="AM4741" s="104"/>
      <c r="AN4741" s="104"/>
      <c r="AO4741" s="104"/>
      <c r="AP4741" s="104"/>
      <c r="AQ4741" s="104"/>
      <c r="AR4741" s="104"/>
      <c r="AS4741" s="104"/>
      <c r="AT4741" s="104"/>
      <c r="AU4741" s="104"/>
      <c r="AV4741" s="104"/>
    </row>
    <row r="4742" spans="3:48" x14ac:dyDescent="0.35">
      <c r="C4742" s="176"/>
      <c r="D4742" s="176"/>
      <c r="E4742" s="176"/>
      <c r="F4742" s="176"/>
      <c r="G4742" s="175"/>
      <c r="H4742" s="175"/>
      <c r="I4742" s="175"/>
      <c r="J4742" s="175"/>
      <c r="L4742" s="175"/>
      <c r="T4742" s="176"/>
      <c r="U4742" s="176"/>
      <c r="V4742" s="176"/>
      <c r="W4742" s="176"/>
      <c r="X4742" s="175"/>
      <c r="Y4742" s="175"/>
      <c r="Z4742" s="175"/>
      <c r="AA4742" s="175"/>
      <c r="AC4742" s="175"/>
      <c r="AL4742" s="106"/>
      <c r="AM4742" s="104"/>
      <c r="AN4742" s="104"/>
      <c r="AO4742" s="104"/>
      <c r="AP4742" s="104"/>
      <c r="AQ4742" s="104"/>
      <c r="AR4742" s="104"/>
      <c r="AS4742" s="104"/>
      <c r="AT4742" s="104"/>
      <c r="AU4742" s="104"/>
      <c r="AV4742" s="104"/>
    </row>
    <row r="4743" spans="3:48" x14ac:dyDescent="0.35">
      <c r="C4743" s="176"/>
      <c r="D4743" s="176"/>
      <c r="E4743" s="176"/>
      <c r="F4743" s="176"/>
      <c r="G4743" s="175"/>
      <c r="H4743" s="175"/>
      <c r="I4743" s="175"/>
      <c r="J4743" s="175"/>
      <c r="L4743" s="175"/>
      <c r="T4743" s="176"/>
      <c r="U4743" s="176"/>
      <c r="V4743" s="176"/>
      <c r="W4743" s="176"/>
      <c r="X4743" s="175"/>
      <c r="Y4743" s="175"/>
      <c r="Z4743" s="175"/>
      <c r="AA4743" s="175"/>
      <c r="AC4743" s="175"/>
      <c r="AL4743" s="106"/>
      <c r="AM4743" s="104"/>
      <c r="AN4743" s="104"/>
      <c r="AO4743" s="104"/>
      <c r="AP4743" s="104"/>
      <c r="AQ4743" s="104"/>
      <c r="AR4743" s="104"/>
      <c r="AS4743" s="104"/>
      <c r="AT4743" s="104"/>
      <c r="AU4743" s="104"/>
      <c r="AV4743" s="104"/>
    </row>
    <row r="4744" spans="3:48" x14ac:dyDescent="0.35">
      <c r="C4744" s="176"/>
      <c r="D4744" s="176"/>
      <c r="E4744" s="176"/>
      <c r="F4744" s="176"/>
      <c r="G4744" s="175"/>
      <c r="H4744" s="175"/>
      <c r="I4744" s="175"/>
      <c r="J4744" s="175"/>
      <c r="L4744" s="175"/>
      <c r="T4744" s="176"/>
      <c r="U4744" s="176"/>
      <c r="V4744" s="176"/>
      <c r="W4744" s="176"/>
      <c r="X4744" s="175"/>
      <c r="Y4744" s="175"/>
      <c r="Z4744" s="175"/>
      <c r="AA4744" s="175"/>
      <c r="AC4744" s="175"/>
      <c r="AL4744" s="106"/>
      <c r="AM4744" s="104"/>
      <c r="AN4744" s="104"/>
      <c r="AO4744" s="104"/>
      <c r="AP4744" s="104"/>
      <c r="AQ4744" s="104"/>
      <c r="AR4744" s="104"/>
      <c r="AS4744" s="104"/>
      <c r="AT4744" s="104"/>
      <c r="AU4744" s="104"/>
      <c r="AV4744" s="104"/>
    </row>
    <row r="4745" spans="3:48" x14ac:dyDescent="0.35">
      <c r="C4745" s="176"/>
      <c r="D4745" s="176"/>
      <c r="E4745" s="176"/>
      <c r="F4745" s="176"/>
      <c r="G4745" s="175"/>
      <c r="H4745" s="175"/>
      <c r="I4745" s="175"/>
      <c r="J4745" s="175"/>
      <c r="L4745" s="175"/>
      <c r="T4745" s="176"/>
      <c r="U4745" s="176"/>
      <c r="V4745" s="176"/>
      <c r="W4745" s="176"/>
      <c r="X4745" s="175"/>
      <c r="Y4745" s="175"/>
      <c r="Z4745" s="175"/>
      <c r="AA4745" s="175"/>
      <c r="AC4745" s="175"/>
      <c r="AL4745" s="106"/>
      <c r="AM4745" s="104"/>
      <c r="AN4745" s="104"/>
      <c r="AO4745" s="104"/>
      <c r="AP4745" s="104"/>
      <c r="AQ4745" s="104"/>
      <c r="AR4745" s="104"/>
      <c r="AS4745" s="104"/>
      <c r="AT4745" s="104"/>
      <c r="AU4745" s="104"/>
      <c r="AV4745" s="104"/>
    </row>
    <row r="4746" spans="3:48" x14ac:dyDescent="0.35">
      <c r="C4746" s="176"/>
      <c r="D4746" s="176"/>
      <c r="E4746" s="176"/>
      <c r="F4746" s="176"/>
      <c r="G4746" s="175"/>
      <c r="H4746" s="175"/>
      <c r="I4746" s="175"/>
      <c r="J4746" s="175"/>
      <c r="L4746" s="175"/>
      <c r="T4746" s="176"/>
      <c r="U4746" s="176"/>
      <c r="V4746" s="176"/>
      <c r="W4746" s="176"/>
      <c r="X4746" s="175"/>
      <c r="Y4746" s="175"/>
      <c r="Z4746" s="175"/>
      <c r="AA4746" s="175"/>
      <c r="AC4746" s="175"/>
      <c r="AL4746" s="106"/>
      <c r="AM4746" s="104"/>
      <c r="AN4746" s="104"/>
      <c r="AO4746" s="104"/>
      <c r="AP4746" s="104"/>
      <c r="AQ4746" s="104"/>
      <c r="AR4746" s="104"/>
      <c r="AS4746" s="104"/>
      <c r="AT4746" s="104"/>
      <c r="AU4746" s="104"/>
      <c r="AV4746" s="104"/>
    </row>
    <row r="4747" spans="3:48" x14ac:dyDescent="0.35">
      <c r="C4747" s="176"/>
      <c r="D4747" s="176"/>
      <c r="E4747" s="176"/>
      <c r="F4747" s="176"/>
      <c r="G4747" s="175"/>
      <c r="H4747" s="175"/>
      <c r="I4747" s="175"/>
      <c r="J4747" s="175"/>
      <c r="L4747" s="175"/>
      <c r="T4747" s="176"/>
      <c r="U4747" s="176"/>
      <c r="V4747" s="176"/>
      <c r="W4747" s="176"/>
      <c r="X4747" s="175"/>
      <c r="Y4747" s="175"/>
      <c r="Z4747" s="175"/>
      <c r="AA4747" s="175"/>
      <c r="AC4747" s="175"/>
      <c r="AL4747" s="106"/>
      <c r="AM4747" s="104"/>
      <c r="AN4747" s="104"/>
      <c r="AO4747" s="104"/>
      <c r="AP4747" s="104"/>
      <c r="AQ4747" s="104"/>
      <c r="AR4747" s="104"/>
      <c r="AS4747" s="104"/>
      <c r="AT4747" s="104"/>
      <c r="AU4747" s="104"/>
      <c r="AV4747" s="104"/>
    </row>
    <row r="4748" spans="3:48" x14ac:dyDescent="0.35">
      <c r="C4748" s="176"/>
      <c r="D4748" s="176"/>
      <c r="E4748" s="176"/>
      <c r="F4748" s="176"/>
      <c r="G4748" s="175"/>
      <c r="H4748" s="175"/>
      <c r="I4748" s="175"/>
      <c r="J4748" s="175"/>
      <c r="L4748" s="175"/>
      <c r="T4748" s="176"/>
      <c r="U4748" s="176"/>
      <c r="V4748" s="176"/>
      <c r="W4748" s="176"/>
      <c r="X4748" s="175"/>
      <c r="Y4748" s="175"/>
      <c r="Z4748" s="175"/>
      <c r="AA4748" s="175"/>
      <c r="AC4748" s="175"/>
      <c r="AL4748" s="106"/>
      <c r="AM4748" s="104"/>
      <c r="AN4748" s="104"/>
      <c r="AO4748" s="104"/>
      <c r="AP4748" s="104"/>
      <c r="AQ4748" s="104"/>
      <c r="AR4748" s="104"/>
      <c r="AS4748" s="104"/>
      <c r="AT4748" s="104"/>
      <c r="AU4748" s="104"/>
      <c r="AV4748" s="104"/>
    </row>
    <row r="4749" spans="3:48" x14ac:dyDescent="0.35">
      <c r="C4749" s="176"/>
      <c r="D4749" s="176"/>
      <c r="E4749" s="176"/>
      <c r="F4749" s="176"/>
      <c r="G4749" s="175"/>
      <c r="H4749" s="175"/>
      <c r="I4749" s="175"/>
      <c r="J4749" s="175"/>
      <c r="L4749" s="175"/>
      <c r="T4749" s="176"/>
      <c r="U4749" s="176"/>
      <c r="V4749" s="176"/>
      <c r="W4749" s="176"/>
      <c r="X4749" s="175"/>
      <c r="Y4749" s="175"/>
      <c r="Z4749" s="175"/>
      <c r="AA4749" s="175"/>
      <c r="AC4749" s="175"/>
      <c r="AL4749" s="106"/>
      <c r="AM4749" s="104"/>
      <c r="AN4749" s="104"/>
      <c r="AO4749" s="104"/>
      <c r="AP4749" s="104"/>
      <c r="AQ4749" s="104"/>
      <c r="AR4749" s="104"/>
      <c r="AS4749" s="104"/>
      <c r="AT4749" s="104"/>
      <c r="AU4749" s="104"/>
      <c r="AV4749" s="104"/>
    </row>
    <row r="4750" spans="3:48" x14ac:dyDescent="0.35">
      <c r="C4750" s="176"/>
      <c r="D4750" s="176"/>
      <c r="E4750" s="176"/>
      <c r="F4750" s="176"/>
      <c r="G4750" s="175"/>
      <c r="H4750" s="175"/>
      <c r="I4750" s="175"/>
      <c r="J4750" s="175"/>
      <c r="L4750" s="175"/>
      <c r="T4750" s="176"/>
      <c r="U4750" s="176"/>
      <c r="V4750" s="176"/>
      <c r="W4750" s="176"/>
      <c r="X4750" s="175"/>
      <c r="Y4750" s="175"/>
      <c r="Z4750" s="175"/>
      <c r="AA4750" s="175"/>
      <c r="AC4750" s="175"/>
      <c r="AL4750" s="106"/>
      <c r="AM4750" s="104"/>
      <c r="AN4750" s="104"/>
      <c r="AO4750" s="104"/>
      <c r="AP4750" s="104"/>
      <c r="AQ4750" s="104"/>
      <c r="AR4750" s="104"/>
      <c r="AS4750" s="104"/>
      <c r="AT4750" s="104"/>
      <c r="AU4750" s="104"/>
      <c r="AV4750" s="104"/>
    </row>
    <row r="4751" spans="3:48" x14ac:dyDescent="0.35">
      <c r="C4751" s="176"/>
      <c r="D4751" s="176"/>
      <c r="E4751" s="176"/>
      <c r="F4751" s="176"/>
      <c r="G4751" s="175"/>
      <c r="H4751" s="175"/>
      <c r="I4751" s="175"/>
      <c r="J4751" s="175"/>
      <c r="L4751" s="175"/>
      <c r="T4751" s="176"/>
      <c r="U4751" s="176"/>
      <c r="V4751" s="176"/>
      <c r="W4751" s="176"/>
      <c r="X4751" s="175"/>
      <c r="Y4751" s="175"/>
      <c r="Z4751" s="175"/>
      <c r="AA4751" s="175"/>
      <c r="AC4751" s="175"/>
      <c r="AL4751" s="106"/>
      <c r="AM4751" s="104"/>
      <c r="AN4751" s="104"/>
      <c r="AO4751" s="104"/>
      <c r="AP4751" s="104"/>
      <c r="AQ4751" s="104"/>
      <c r="AR4751" s="104"/>
      <c r="AS4751" s="104"/>
      <c r="AT4751" s="104"/>
      <c r="AU4751" s="104"/>
      <c r="AV4751" s="104"/>
    </row>
    <row r="4752" spans="3:48" x14ac:dyDescent="0.35">
      <c r="C4752" s="176"/>
      <c r="D4752" s="176"/>
      <c r="E4752" s="176"/>
      <c r="F4752" s="176"/>
      <c r="G4752" s="175"/>
      <c r="H4752" s="175"/>
      <c r="I4752" s="175"/>
      <c r="J4752" s="175"/>
      <c r="L4752" s="175"/>
      <c r="T4752" s="176"/>
      <c r="U4752" s="176"/>
      <c r="V4752" s="176"/>
      <c r="W4752" s="176"/>
      <c r="X4752" s="175"/>
      <c r="Y4752" s="175"/>
      <c r="Z4752" s="175"/>
      <c r="AA4752" s="175"/>
      <c r="AC4752" s="175"/>
      <c r="AL4752" s="106"/>
      <c r="AM4752" s="104"/>
      <c r="AN4752" s="104"/>
      <c r="AO4752" s="104"/>
      <c r="AP4752" s="104"/>
      <c r="AQ4752" s="104"/>
      <c r="AR4752" s="104"/>
      <c r="AS4752" s="104"/>
      <c r="AT4752" s="104"/>
      <c r="AU4752" s="104"/>
      <c r="AV4752" s="104"/>
    </row>
    <row r="4753" spans="3:48" x14ac:dyDescent="0.35">
      <c r="C4753" s="176"/>
      <c r="D4753" s="176"/>
      <c r="E4753" s="176"/>
      <c r="F4753" s="176"/>
      <c r="G4753" s="175"/>
      <c r="H4753" s="175"/>
      <c r="I4753" s="175"/>
      <c r="J4753" s="175"/>
      <c r="L4753" s="175"/>
      <c r="T4753" s="176"/>
      <c r="U4753" s="176"/>
      <c r="V4753" s="176"/>
      <c r="W4753" s="176"/>
      <c r="X4753" s="175"/>
      <c r="Y4753" s="175"/>
      <c r="Z4753" s="175"/>
      <c r="AA4753" s="175"/>
      <c r="AC4753" s="175"/>
      <c r="AL4753" s="106"/>
      <c r="AM4753" s="104"/>
      <c r="AN4753" s="104"/>
      <c r="AO4753" s="104"/>
      <c r="AP4753" s="104"/>
      <c r="AQ4753" s="104"/>
      <c r="AR4753" s="104"/>
      <c r="AS4753" s="104"/>
      <c r="AT4753" s="104"/>
      <c r="AU4753" s="104"/>
      <c r="AV4753" s="104"/>
    </row>
    <row r="4754" spans="3:48" x14ac:dyDescent="0.35">
      <c r="C4754" s="176"/>
      <c r="D4754" s="176"/>
      <c r="E4754" s="176"/>
      <c r="F4754" s="176"/>
      <c r="G4754" s="175"/>
      <c r="H4754" s="175"/>
      <c r="I4754" s="175"/>
      <c r="J4754" s="175"/>
      <c r="L4754" s="175"/>
      <c r="T4754" s="176"/>
      <c r="U4754" s="176"/>
      <c r="V4754" s="176"/>
      <c r="W4754" s="176"/>
      <c r="X4754" s="175"/>
      <c r="Y4754" s="175"/>
      <c r="Z4754" s="175"/>
      <c r="AA4754" s="175"/>
      <c r="AC4754" s="175"/>
      <c r="AL4754" s="106"/>
      <c r="AM4754" s="104"/>
      <c r="AN4754" s="104"/>
      <c r="AO4754" s="104"/>
      <c r="AP4754" s="104"/>
      <c r="AQ4754" s="104"/>
      <c r="AR4754" s="104"/>
      <c r="AS4754" s="104"/>
      <c r="AT4754" s="104"/>
      <c r="AU4754" s="104"/>
      <c r="AV4754" s="104"/>
    </row>
    <row r="4755" spans="3:48" x14ac:dyDescent="0.35">
      <c r="C4755" s="176"/>
      <c r="D4755" s="176"/>
      <c r="E4755" s="176"/>
      <c r="F4755" s="176"/>
      <c r="G4755" s="175"/>
      <c r="H4755" s="175"/>
      <c r="I4755" s="175"/>
      <c r="J4755" s="175"/>
      <c r="L4755" s="175"/>
      <c r="T4755" s="176"/>
      <c r="U4755" s="176"/>
      <c r="V4755" s="176"/>
      <c r="W4755" s="176"/>
      <c r="X4755" s="175"/>
      <c r="Y4755" s="175"/>
      <c r="Z4755" s="175"/>
      <c r="AA4755" s="175"/>
      <c r="AC4755" s="175"/>
      <c r="AL4755" s="106"/>
      <c r="AM4755" s="104"/>
      <c r="AN4755" s="104"/>
      <c r="AO4755" s="104"/>
      <c r="AP4755" s="104"/>
      <c r="AQ4755" s="104"/>
      <c r="AR4755" s="104"/>
      <c r="AS4755" s="104"/>
      <c r="AT4755" s="104"/>
      <c r="AU4755" s="104"/>
      <c r="AV4755" s="104"/>
    </row>
    <row r="4756" spans="3:48" x14ac:dyDescent="0.35">
      <c r="C4756" s="176"/>
      <c r="D4756" s="176"/>
      <c r="E4756" s="176"/>
      <c r="F4756" s="176"/>
      <c r="G4756" s="175"/>
      <c r="H4756" s="175"/>
      <c r="I4756" s="175"/>
      <c r="J4756" s="175"/>
      <c r="L4756" s="175"/>
      <c r="T4756" s="176"/>
      <c r="U4756" s="176"/>
      <c r="V4756" s="176"/>
      <c r="W4756" s="176"/>
      <c r="X4756" s="175"/>
      <c r="Y4756" s="175"/>
      <c r="Z4756" s="175"/>
      <c r="AA4756" s="175"/>
      <c r="AC4756" s="175"/>
      <c r="AL4756" s="106"/>
      <c r="AM4756" s="104"/>
      <c r="AN4756" s="104"/>
      <c r="AO4756" s="104"/>
      <c r="AP4756" s="104"/>
      <c r="AQ4756" s="104"/>
      <c r="AR4756" s="104"/>
      <c r="AS4756" s="104"/>
      <c r="AT4756" s="104"/>
      <c r="AU4756" s="104"/>
      <c r="AV4756" s="104"/>
    </row>
    <row r="4757" spans="3:48" x14ac:dyDescent="0.35">
      <c r="C4757" s="176"/>
      <c r="D4757" s="176"/>
      <c r="E4757" s="176"/>
      <c r="F4757" s="176"/>
      <c r="G4757" s="175"/>
      <c r="H4757" s="175"/>
      <c r="I4757" s="175"/>
      <c r="J4757" s="175"/>
      <c r="L4757" s="175"/>
      <c r="T4757" s="176"/>
      <c r="U4757" s="176"/>
      <c r="V4757" s="176"/>
      <c r="W4757" s="176"/>
      <c r="X4757" s="175"/>
      <c r="Y4757" s="175"/>
      <c r="Z4757" s="175"/>
      <c r="AA4757" s="175"/>
      <c r="AC4757" s="175"/>
      <c r="AL4757" s="106"/>
      <c r="AM4757" s="104"/>
      <c r="AN4757" s="104"/>
      <c r="AO4757" s="104"/>
      <c r="AP4757" s="104"/>
      <c r="AQ4757" s="104"/>
      <c r="AR4757" s="104"/>
      <c r="AS4757" s="104"/>
      <c r="AT4757" s="104"/>
      <c r="AU4757" s="104"/>
      <c r="AV4757" s="104"/>
    </row>
    <row r="4758" spans="3:48" x14ac:dyDescent="0.35">
      <c r="C4758" s="176"/>
      <c r="D4758" s="176"/>
      <c r="E4758" s="176"/>
      <c r="F4758" s="176"/>
      <c r="G4758" s="175"/>
      <c r="H4758" s="175"/>
      <c r="I4758" s="175"/>
      <c r="J4758" s="175"/>
      <c r="L4758" s="175"/>
      <c r="T4758" s="176"/>
      <c r="U4758" s="176"/>
      <c r="V4758" s="176"/>
      <c r="W4758" s="176"/>
      <c r="X4758" s="175"/>
      <c r="Y4758" s="175"/>
      <c r="Z4758" s="175"/>
      <c r="AA4758" s="175"/>
      <c r="AC4758" s="175"/>
      <c r="AL4758" s="106"/>
      <c r="AM4758" s="104"/>
      <c r="AN4758" s="104"/>
      <c r="AO4758" s="104"/>
      <c r="AP4758" s="104"/>
      <c r="AQ4758" s="104"/>
      <c r="AR4758" s="104"/>
      <c r="AS4758" s="104"/>
      <c r="AT4758" s="104"/>
      <c r="AU4758" s="104"/>
      <c r="AV4758" s="104"/>
    </row>
    <row r="4759" spans="3:48" x14ac:dyDescent="0.35">
      <c r="C4759" s="176"/>
      <c r="D4759" s="176"/>
      <c r="E4759" s="176"/>
      <c r="F4759" s="176"/>
      <c r="G4759" s="175"/>
      <c r="H4759" s="175"/>
      <c r="I4759" s="175"/>
      <c r="J4759" s="175"/>
      <c r="L4759" s="175"/>
      <c r="T4759" s="176"/>
      <c r="U4759" s="176"/>
      <c r="V4759" s="176"/>
      <c r="W4759" s="176"/>
      <c r="X4759" s="175"/>
      <c r="Y4759" s="175"/>
      <c r="Z4759" s="175"/>
      <c r="AA4759" s="175"/>
      <c r="AC4759" s="175"/>
      <c r="AL4759" s="106"/>
      <c r="AM4759" s="104"/>
      <c r="AN4759" s="104"/>
      <c r="AO4759" s="104"/>
      <c r="AP4759" s="104"/>
      <c r="AQ4759" s="104"/>
      <c r="AR4759" s="104"/>
      <c r="AS4759" s="104"/>
      <c r="AT4759" s="104"/>
      <c r="AU4759" s="104"/>
      <c r="AV4759" s="104"/>
    </row>
    <row r="4760" spans="3:48" x14ac:dyDescent="0.35">
      <c r="C4760" s="176"/>
      <c r="D4760" s="176"/>
      <c r="E4760" s="176"/>
      <c r="F4760" s="176"/>
      <c r="G4760" s="175"/>
      <c r="H4760" s="175"/>
      <c r="I4760" s="175"/>
      <c r="J4760" s="175"/>
      <c r="L4760" s="175"/>
      <c r="T4760" s="176"/>
      <c r="U4760" s="176"/>
      <c r="V4760" s="176"/>
      <c r="W4760" s="176"/>
      <c r="X4760" s="175"/>
      <c r="Y4760" s="175"/>
      <c r="Z4760" s="175"/>
      <c r="AA4760" s="175"/>
      <c r="AC4760" s="175"/>
      <c r="AL4760" s="106"/>
      <c r="AM4760" s="104"/>
      <c r="AN4760" s="104"/>
      <c r="AO4760" s="104"/>
      <c r="AP4760" s="104"/>
      <c r="AQ4760" s="104"/>
      <c r="AR4760" s="104"/>
      <c r="AS4760" s="104"/>
      <c r="AT4760" s="104"/>
      <c r="AU4760" s="104"/>
      <c r="AV4760" s="104"/>
    </row>
    <row r="4761" spans="3:48" x14ac:dyDescent="0.35">
      <c r="C4761" s="176"/>
      <c r="D4761" s="176"/>
      <c r="E4761" s="176"/>
      <c r="F4761" s="176"/>
      <c r="G4761" s="175"/>
      <c r="H4761" s="175"/>
      <c r="I4761" s="175"/>
      <c r="J4761" s="175"/>
      <c r="L4761" s="175"/>
      <c r="T4761" s="176"/>
      <c r="U4761" s="176"/>
      <c r="V4761" s="176"/>
      <c r="W4761" s="176"/>
      <c r="X4761" s="175"/>
      <c r="Y4761" s="175"/>
      <c r="Z4761" s="175"/>
      <c r="AA4761" s="175"/>
      <c r="AC4761" s="175"/>
      <c r="AL4761" s="106"/>
      <c r="AM4761" s="104"/>
      <c r="AN4761" s="104"/>
      <c r="AO4761" s="104"/>
      <c r="AP4761" s="104"/>
      <c r="AQ4761" s="104"/>
      <c r="AR4761" s="104"/>
      <c r="AS4761" s="104"/>
      <c r="AT4761" s="104"/>
      <c r="AU4761" s="104"/>
      <c r="AV4761" s="104"/>
    </row>
    <row r="4762" spans="3:48" x14ac:dyDescent="0.35">
      <c r="C4762" s="176"/>
      <c r="D4762" s="176"/>
      <c r="E4762" s="176"/>
      <c r="F4762" s="176"/>
      <c r="G4762" s="175"/>
      <c r="H4762" s="175"/>
      <c r="I4762" s="175"/>
      <c r="J4762" s="175"/>
      <c r="L4762" s="175"/>
      <c r="T4762" s="176"/>
      <c r="U4762" s="176"/>
      <c r="V4762" s="176"/>
      <c r="W4762" s="176"/>
      <c r="X4762" s="175"/>
      <c r="Y4762" s="175"/>
      <c r="Z4762" s="175"/>
      <c r="AA4762" s="175"/>
      <c r="AC4762" s="175"/>
      <c r="AL4762" s="106"/>
      <c r="AM4762" s="104"/>
      <c r="AN4762" s="104"/>
      <c r="AO4762" s="104"/>
      <c r="AP4762" s="104"/>
      <c r="AQ4762" s="104"/>
      <c r="AR4762" s="104"/>
      <c r="AS4762" s="104"/>
      <c r="AT4762" s="104"/>
      <c r="AU4762" s="104"/>
      <c r="AV4762" s="104"/>
    </row>
    <row r="4763" spans="3:48" x14ac:dyDescent="0.35">
      <c r="C4763" s="176"/>
      <c r="D4763" s="176"/>
      <c r="E4763" s="176"/>
      <c r="F4763" s="176"/>
      <c r="G4763" s="175"/>
      <c r="H4763" s="175"/>
      <c r="I4763" s="175"/>
      <c r="J4763" s="175"/>
      <c r="L4763" s="175"/>
      <c r="T4763" s="176"/>
      <c r="U4763" s="176"/>
      <c r="V4763" s="176"/>
      <c r="W4763" s="176"/>
      <c r="X4763" s="175"/>
      <c r="Y4763" s="175"/>
      <c r="Z4763" s="175"/>
      <c r="AA4763" s="175"/>
      <c r="AC4763" s="175"/>
      <c r="AL4763" s="106"/>
      <c r="AM4763" s="104"/>
      <c r="AN4763" s="104"/>
      <c r="AO4763" s="104"/>
      <c r="AP4763" s="104"/>
      <c r="AQ4763" s="104"/>
      <c r="AR4763" s="104"/>
      <c r="AS4763" s="104"/>
      <c r="AT4763" s="104"/>
      <c r="AU4763" s="104"/>
      <c r="AV4763" s="104"/>
    </row>
    <row r="4764" spans="3:48" x14ac:dyDescent="0.35">
      <c r="C4764" s="176"/>
      <c r="D4764" s="176"/>
      <c r="E4764" s="176"/>
      <c r="F4764" s="176"/>
      <c r="G4764" s="175"/>
      <c r="H4764" s="175"/>
      <c r="I4764" s="175"/>
      <c r="J4764" s="175"/>
      <c r="L4764" s="175"/>
      <c r="T4764" s="176"/>
      <c r="U4764" s="176"/>
      <c r="V4764" s="176"/>
      <c r="W4764" s="176"/>
      <c r="X4764" s="175"/>
      <c r="Y4764" s="175"/>
      <c r="Z4764" s="175"/>
      <c r="AA4764" s="175"/>
      <c r="AC4764" s="175"/>
      <c r="AL4764" s="106"/>
      <c r="AM4764" s="104"/>
      <c r="AN4764" s="104"/>
      <c r="AO4764" s="104"/>
      <c r="AP4764" s="104"/>
      <c r="AQ4764" s="104"/>
      <c r="AR4764" s="104"/>
      <c r="AS4764" s="104"/>
      <c r="AT4764" s="104"/>
      <c r="AU4764" s="104"/>
      <c r="AV4764" s="104"/>
    </row>
    <row r="4765" spans="3:48" x14ac:dyDescent="0.35">
      <c r="C4765" s="176"/>
      <c r="D4765" s="176"/>
      <c r="E4765" s="176"/>
      <c r="F4765" s="176"/>
      <c r="G4765" s="175"/>
      <c r="H4765" s="175"/>
      <c r="I4765" s="175"/>
      <c r="J4765" s="175"/>
      <c r="L4765" s="175"/>
      <c r="T4765" s="176"/>
      <c r="U4765" s="176"/>
      <c r="V4765" s="176"/>
      <c r="W4765" s="176"/>
      <c r="X4765" s="175"/>
      <c r="Y4765" s="175"/>
      <c r="Z4765" s="175"/>
      <c r="AA4765" s="175"/>
      <c r="AC4765" s="175"/>
      <c r="AL4765" s="106"/>
      <c r="AM4765" s="104"/>
      <c r="AN4765" s="104"/>
      <c r="AO4765" s="104"/>
      <c r="AP4765" s="104"/>
      <c r="AQ4765" s="104"/>
      <c r="AR4765" s="104"/>
      <c r="AS4765" s="104"/>
      <c r="AT4765" s="104"/>
      <c r="AU4765" s="104"/>
      <c r="AV4765" s="104"/>
    </row>
    <row r="4766" spans="3:48" x14ac:dyDescent="0.35">
      <c r="C4766" s="176"/>
      <c r="D4766" s="176"/>
      <c r="E4766" s="176"/>
      <c r="F4766" s="176"/>
      <c r="G4766" s="175"/>
      <c r="H4766" s="175"/>
      <c r="I4766" s="175"/>
      <c r="J4766" s="175"/>
      <c r="L4766" s="175"/>
      <c r="T4766" s="176"/>
      <c r="U4766" s="176"/>
      <c r="V4766" s="176"/>
      <c r="W4766" s="176"/>
      <c r="X4766" s="175"/>
      <c r="Y4766" s="175"/>
      <c r="Z4766" s="175"/>
      <c r="AA4766" s="175"/>
      <c r="AC4766" s="175"/>
      <c r="AL4766" s="106"/>
      <c r="AM4766" s="104"/>
      <c r="AN4766" s="104"/>
      <c r="AO4766" s="104"/>
      <c r="AP4766" s="104"/>
      <c r="AQ4766" s="104"/>
      <c r="AR4766" s="104"/>
      <c r="AS4766" s="104"/>
      <c r="AT4766" s="104"/>
      <c r="AU4766" s="104"/>
      <c r="AV4766" s="104"/>
    </row>
    <row r="4767" spans="3:48" x14ac:dyDescent="0.35">
      <c r="C4767" s="176"/>
      <c r="D4767" s="176"/>
      <c r="E4767" s="176"/>
      <c r="F4767" s="176"/>
      <c r="G4767" s="175"/>
      <c r="H4767" s="175"/>
      <c r="I4767" s="175"/>
      <c r="J4767" s="175"/>
      <c r="L4767" s="175"/>
      <c r="T4767" s="176"/>
      <c r="U4767" s="176"/>
      <c r="V4767" s="176"/>
      <c r="W4767" s="176"/>
      <c r="X4767" s="175"/>
      <c r="Y4767" s="175"/>
      <c r="Z4767" s="175"/>
      <c r="AA4767" s="175"/>
      <c r="AC4767" s="175"/>
      <c r="AL4767" s="106"/>
      <c r="AM4767" s="104"/>
      <c r="AN4767" s="104"/>
      <c r="AO4767" s="104"/>
      <c r="AP4767" s="104"/>
      <c r="AQ4767" s="104"/>
      <c r="AR4767" s="104"/>
      <c r="AS4767" s="104"/>
      <c r="AT4767" s="104"/>
      <c r="AU4767" s="104"/>
      <c r="AV4767" s="104"/>
    </row>
    <row r="4768" spans="3:48" x14ac:dyDescent="0.35">
      <c r="C4768" s="176"/>
      <c r="D4768" s="176"/>
      <c r="E4768" s="176"/>
      <c r="F4768" s="176"/>
      <c r="G4768" s="175"/>
      <c r="H4768" s="175"/>
      <c r="I4768" s="175"/>
      <c r="J4768" s="175"/>
      <c r="L4768" s="175"/>
      <c r="T4768" s="176"/>
      <c r="U4768" s="176"/>
      <c r="V4768" s="176"/>
      <c r="W4768" s="176"/>
      <c r="X4768" s="175"/>
      <c r="Y4768" s="175"/>
      <c r="Z4768" s="175"/>
      <c r="AA4768" s="175"/>
      <c r="AC4768" s="175"/>
      <c r="AL4768" s="106"/>
      <c r="AM4768" s="104"/>
      <c r="AN4768" s="104"/>
      <c r="AO4768" s="104"/>
      <c r="AP4768" s="104"/>
      <c r="AQ4768" s="104"/>
      <c r="AR4768" s="104"/>
      <c r="AS4768" s="104"/>
      <c r="AT4768" s="104"/>
      <c r="AU4768" s="104"/>
      <c r="AV4768" s="104"/>
    </row>
    <row r="4769" spans="3:48" x14ac:dyDescent="0.35">
      <c r="C4769" s="176"/>
      <c r="D4769" s="176"/>
      <c r="E4769" s="176"/>
      <c r="F4769" s="176"/>
      <c r="G4769" s="175"/>
      <c r="H4769" s="175"/>
      <c r="I4769" s="175"/>
      <c r="J4769" s="175"/>
      <c r="L4769" s="175"/>
      <c r="T4769" s="176"/>
      <c r="U4769" s="176"/>
      <c r="V4769" s="176"/>
      <c r="W4769" s="176"/>
      <c r="X4769" s="175"/>
      <c r="Y4769" s="175"/>
      <c r="Z4769" s="175"/>
      <c r="AA4769" s="175"/>
      <c r="AC4769" s="175"/>
      <c r="AL4769" s="106"/>
      <c r="AM4769" s="104"/>
      <c r="AN4769" s="104"/>
      <c r="AO4769" s="104"/>
      <c r="AP4769" s="104"/>
      <c r="AQ4769" s="104"/>
      <c r="AR4769" s="104"/>
      <c r="AS4769" s="104"/>
      <c r="AT4769" s="104"/>
      <c r="AU4769" s="104"/>
      <c r="AV4769" s="104"/>
    </row>
    <row r="4770" spans="3:48" x14ac:dyDescent="0.35">
      <c r="C4770" s="176"/>
      <c r="D4770" s="176"/>
      <c r="E4770" s="176"/>
      <c r="F4770" s="176"/>
      <c r="G4770" s="175"/>
      <c r="H4770" s="175"/>
      <c r="I4770" s="175"/>
      <c r="J4770" s="175"/>
      <c r="L4770" s="175"/>
      <c r="T4770" s="176"/>
      <c r="U4770" s="176"/>
      <c r="V4770" s="176"/>
      <c r="W4770" s="176"/>
      <c r="X4770" s="175"/>
      <c r="Y4770" s="175"/>
      <c r="Z4770" s="175"/>
      <c r="AA4770" s="175"/>
      <c r="AC4770" s="175"/>
      <c r="AL4770" s="106"/>
      <c r="AM4770" s="104"/>
      <c r="AN4770" s="104"/>
      <c r="AO4770" s="104"/>
      <c r="AP4770" s="104"/>
      <c r="AQ4770" s="104"/>
      <c r="AR4770" s="104"/>
      <c r="AS4770" s="104"/>
      <c r="AT4770" s="104"/>
      <c r="AU4770" s="104"/>
      <c r="AV4770" s="104"/>
    </row>
    <row r="4771" spans="3:48" x14ac:dyDescent="0.35">
      <c r="C4771" s="176"/>
      <c r="D4771" s="176"/>
      <c r="E4771" s="176"/>
      <c r="F4771" s="176"/>
      <c r="G4771" s="175"/>
      <c r="H4771" s="175"/>
      <c r="I4771" s="175"/>
      <c r="J4771" s="175"/>
      <c r="L4771" s="175"/>
      <c r="T4771" s="176"/>
      <c r="U4771" s="176"/>
      <c r="V4771" s="176"/>
      <c r="W4771" s="176"/>
      <c r="X4771" s="175"/>
      <c r="Y4771" s="175"/>
      <c r="Z4771" s="175"/>
      <c r="AA4771" s="175"/>
      <c r="AC4771" s="175"/>
      <c r="AL4771" s="106"/>
      <c r="AM4771" s="104"/>
      <c r="AN4771" s="104"/>
      <c r="AO4771" s="104"/>
      <c r="AP4771" s="104"/>
      <c r="AQ4771" s="104"/>
      <c r="AR4771" s="104"/>
      <c r="AS4771" s="104"/>
      <c r="AT4771" s="104"/>
      <c r="AU4771" s="104"/>
      <c r="AV4771" s="104"/>
    </row>
    <row r="4772" spans="3:48" x14ac:dyDescent="0.35">
      <c r="C4772" s="176"/>
      <c r="D4772" s="176"/>
      <c r="E4772" s="176"/>
      <c r="F4772" s="176"/>
      <c r="G4772" s="175"/>
      <c r="H4772" s="175"/>
      <c r="I4772" s="175"/>
      <c r="J4772" s="175"/>
      <c r="L4772" s="175"/>
      <c r="T4772" s="176"/>
      <c r="U4772" s="176"/>
      <c r="V4772" s="176"/>
      <c r="W4772" s="176"/>
      <c r="X4772" s="175"/>
      <c r="Y4772" s="175"/>
      <c r="Z4772" s="175"/>
      <c r="AA4772" s="175"/>
      <c r="AC4772" s="175"/>
      <c r="AL4772" s="106"/>
      <c r="AM4772" s="104"/>
      <c r="AN4772" s="104"/>
      <c r="AO4772" s="104"/>
      <c r="AP4772" s="104"/>
      <c r="AQ4772" s="104"/>
      <c r="AR4772" s="104"/>
      <c r="AS4772" s="104"/>
      <c r="AT4772" s="104"/>
      <c r="AU4772" s="104"/>
      <c r="AV4772" s="104"/>
    </row>
    <row r="4773" spans="3:48" x14ac:dyDescent="0.35">
      <c r="C4773" s="176"/>
      <c r="D4773" s="176"/>
      <c r="E4773" s="176"/>
      <c r="F4773" s="176"/>
      <c r="G4773" s="175"/>
      <c r="H4773" s="175"/>
      <c r="I4773" s="175"/>
      <c r="J4773" s="175"/>
      <c r="L4773" s="175"/>
      <c r="T4773" s="176"/>
      <c r="U4773" s="176"/>
      <c r="V4773" s="176"/>
      <c r="W4773" s="176"/>
      <c r="X4773" s="175"/>
      <c r="Y4773" s="175"/>
      <c r="Z4773" s="175"/>
      <c r="AA4773" s="175"/>
      <c r="AC4773" s="175"/>
      <c r="AL4773" s="106"/>
      <c r="AM4773" s="104"/>
      <c r="AN4773" s="104"/>
      <c r="AO4773" s="104"/>
      <c r="AP4773" s="104"/>
      <c r="AQ4773" s="104"/>
      <c r="AR4773" s="104"/>
      <c r="AS4773" s="104"/>
      <c r="AT4773" s="104"/>
      <c r="AU4773" s="104"/>
      <c r="AV4773" s="104"/>
    </row>
    <row r="4774" spans="3:48" x14ac:dyDescent="0.35">
      <c r="C4774" s="176"/>
      <c r="D4774" s="176"/>
      <c r="E4774" s="176"/>
      <c r="F4774" s="176"/>
      <c r="G4774" s="175"/>
      <c r="H4774" s="175"/>
      <c r="I4774" s="175"/>
      <c r="J4774" s="175"/>
      <c r="L4774" s="175"/>
      <c r="T4774" s="176"/>
      <c r="U4774" s="176"/>
      <c r="V4774" s="176"/>
      <c r="W4774" s="176"/>
      <c r="X4774" s="175"/>
      <c r="Y4774" s="175"/>
      <c r="Z4774" s="175"/>
      <c r="AA4774" s="175"/>
      <c r="AC4774" s="175"/>
      <c r="AL4774" s="106"/>
      <c r="AM4774" s="104"/>
      <c r="AN4774" s="104"/>
      <c r="AO4774" s="104"/>
      <c r="AP4774" s="104"/>
      <c r="AQ4774" s="104"/>
      <c r="AR4774" s="104"/>
      <c r="AS4774" s="104"/>
      <c r="AT4774" s="104"/>
      <c r="AU4774" s="104"/>
      <c r="AV4774" s="104"/>
    </row>
    <row r="4775" spans="3:48" x14ac:dyDescent="0.35">
      <c r="C4775" s="176"/>
      <c r="D4775" s="176"/>
      <c r="E4775" s="176"/>
      <c r="F4775" s="176"/>
      <c r="G4775" s="175"/>
      <c r="H4775" s="175"/>
      <c r="I4775" s="175"/>
      <c r="J4775" s="175"/>
      <c r="L4775" s="175"/>
      <c r="T4775" s="176"/>
      <c r="U4775" s="176"/>
      <c r="V4775" s="176"/>
      <c r="W4775" s="176"/>
      <c r="X4775" s="175"/>
      <c r="Y4775" s="175"/>
      <c r="Z4775" s="175"/>
      <c r="AA4775" s="175"/>
      <c r="AC4775" s="175"/>
      <c r="AL4775" s="106"/>
      <c r="AM4775" s="104"/>
      <c r="AN4775" s="104"/>
      <c r="AO4775" s="104"/>
      <c r="AP4775" s="104"/>
      <c r="AQ4775" s="104"/>
      <c r="AR4775" s="104"/>
      <c r="AS4775" s="104"/>
      <c r="AT4775" s="104"/>
      <c r="AU4775" s="104"/>
      <c r="AV4775" s="104"/>
    </row>
    <row r="4776" spans="3:48" x14ac:dyDescent="0.35">
      <c r="C4776" s="176"/>
      <c r="D4776" s="176"/>
      <c r="E4776" s="176"/>
      <c r="F4776" s="176"/>
      <c r="G4776" s="175"/>
      <c r="H4776" s="175"/>
      <c r="I4776" s="175"/>
      <c r="J4776" s="175"/>
      <c r="L4776" s="175"/>
      <c r="T4776" s="176"/>
      <c r="U4776" s="176"/>
      <c r="V4776" s="176"/>
      <c r="W4776" s="176"/>
      <c r="X4776" s="175"/>
      <c r="Y4776" s="175"/>
      <c r="Z4776" s="175"/>
      <c r="AA4776" s="175"/>
      <c r="AC4776" s="175"/>
      <c r="AL4776" s="106"/>
      <c r="AM4776" s="104"/>
      <c r="AN4776" s="104"/>
      <c r="AO4776" s="104"/>
      <c r="AP4776" s="104"/>
      <c r="AQ4776" s="104"/>
      <c r="AR4776" s="104"/>
      <c r="AS4776" s="104"/>
      <c r="AT4776" s="104"/>
      <c r="AU4776" s="104"/>
      <c r="AV4776" s="104"/>
    </row>
    <row r="4777" spans="3:48" x14ac:dyDescent="0.35">
      <c r="C4777" s="176"/>
      <c r="D4777" s="176"/>
      <c r="E4777" s="176"/>
      <c r="F4777" s="176"/>
      <c r="G4777" s="175"/>
      <c r="H4777" s="175"/>
      <c r="I4777" s="175"/>
      <c r="J4777" s="175"/>
      <c r="L4777" s="175"/>
      <c r="T4777" s="176"/>
      <c r="U4777" s="176"/>
      <c r="V4777" s="176"/>
      <c r="W4777" s="176"/>
      <c r="X4777" s="175"/>
      <c r="Y4777" s="175"/>
      <c r="Z4777" s="175"/>
      <c r="AA4777" s="175"/>
      <c r="AC4777" s="175"/>
      <c r="AL4777" s="106"/>
      <c r="AM4777" s="104"/>
      <c r="AN4777" s="104"/>
      <c r="AO4777" s="104"/>
      <c r="AP4777" s="104"/>
      <c r="AQ4777" s="104"/>
      <c r="AR4777" s="104"/>
      <c r="AS4777" s="104"/>
      <c r="AT4777" s="104"/>
      <c r="AU4777" s="104"/>
      <c r="AV4777" s="104"/>
    </row>
    <row r="4778" spans="3:48" x14ac:dyDescent="0.35">
      <c r="C4778" s="176"/>
      <c r="D4778" s="176"/>
      <c r="E4778" s="176"/>
      <c r="F4778" s="176"/>
      <c r="G4778" s="175"/>
      <c r="H4778" s="175"/>
      <c r="I4778" s="175"/>
      <c r="J4778" s="175"/>
      <c r="L4778" s="175"/>
      <c r="T4778" s="176"/>
      <c r="U4778" s="176"/>
      <c r="V4778" s="176"/>
      <c r="W4778" s="176"/>
      <c r="X4778" s="175"/>
      <c r="Y4778" s="175"/>
      <c r="Z4778" s="175"/>
      <c r="AA4778" s="175"/>
      <c r="AC4778" s="175"/>
      <c r="AL4778" s="106"/>
      <c r="AM4778" s="104"/>
      <c r="AN4778" s="104"/>
      <c r="AO4778" s="104"/>
      <c r="AP4778" s="104"/>
      <c r="AQ4778" s="104"/>
      <c r="AR4778" s="104"/>
      <c r="AS4778" s="104"/>
      <c r="AT4778" s="104"/>
      <c r="AU4778" s="104"/>
      <c r="AV4778" s="104"/>
    </row>
    <row r="4779" spans="3:48" x14ac:dyDescent="0.35">
      <c r="C4779" s="176"/>
      <c r="D4779" s="176"/>
      <c r="E4779" s="176"/>
      <c r="F4779" s="176"/>
      <c r="G4779" s="175"/>
      <c r="H4779" s="175"/>
      <c r="I4779" s="175"/>
      <c r="J4779" s="175"/>
      <c r="L4779" s="175"/>
      <c r="T4779" s="176"/>
      <c r="U4779" s="176"/>
      <c r="V4779" s="176"/>
      <c r="W4779" s="176"/>
      <c r="X4779" s="175"/>
      <c r="Y4779" s="175"/>
      <c r="Z4779" s="175"/>
      <c r="AA4779" s="175"/>
      <c r="AC4779" s="175"/>
      <c r="AL4779" s="106"/>
      <c r="AM4779" s="104"/>
      <c r="AN4779" s="104"/>
      <c r="AO4779" s="104"/>
      <c r="AP4779" s="104"/>
      <c r="AQ4779" s="104"/>
      <c r="AR4779" s="104"/>
      <c r="AS4779" s="104"/>
      <c r="AT4779" s="104"/>
      <c r="AU4779" s="104"/>
      <c r="AV4779" s="104"/>
    </row>
    <row r="4780" spans="3:48" x14ac:dyDescent="0.35">
      <c r="C4780" s="176"/>
      <c r="D4780" s="176"/>
      <c r="E4780" s="176"/>
      <c r="F4780" s="176"/>
      <c r="G4780" s="175"/>
      <c r="H4780" s="175"/>
      <c r="I4780" s="175"/>
      <c r="J4780" s="175"/>
      <c r="L4780" s="175"/>
      <c r="T4780" s="176"/>
      <c r="U4780" s="176"/>
      <c r="V4780" s="176"/>
      <c r="W4780" s="176"/>
      <c r="X4780" s="175"/>
      <c r="Y4780" s="175"/>
      <c r="Z4780" s="175"/>
      <c r="AA4780" s="175"/>
      <c r="AC4780" s="175"/>
      <c r="AL4780" s="106"/>
      <c r="AM4780" s="104"/>
      <c r="AN4780" s="104"/>
      <c r="AO4780" s="104"/>
      <c r="AP4780" s="104"/>
      <c r="AQ4780" s="104"/>
      <c r="AR4780" s="104"/>
      <c r="AS4780" s="104"/>
      <c r="AT4780" s="104"/>
      <c r="AU4780" s="104"/>
      <c r="AV4780" s="104"/>
    </row>
    <row r="4781" spans="3:48" x14ac:dyDescent="0.35">
      <c r="C4781" s="176"/>
      <c r="D4781" s="176"/>
      <c r="E4781" s="176"/>
      <c r="F4781" s="176"/>
      <c r="G4781" s="175"/>
      <c r="H4781" s="175"/>
      <c r="I4781" s="175"/>
      <c r="J4781" s="175"/>
      <c r="L4781" s="175"/>
      <c r="T4781" s="176"/>
      <c r="U4781" s="176"/>
      <c r="V4781" s="176"/>
      <c r="W4781" s="176"/>
      <c r="X4781" s="175"/>
      <c r="Y4781" s="175"/>
      <c r="Z4781" s="175"/>
      <c r="AA4781" s="175"/>
      <c r="AC4781" s="175"/>
      <c r="AL4781" s="106"/>
      <c r="AM4781" s="104"/>
      <c r="AN4781" s="104"/>
      <c r="AO4781" s="104"/>
      <c r="AP4781" s="104"/>
      <c r="AQ4781" s="104"/>
      <c r="AR4781" s="104"/>
      <c r="AS4781" s="104"/>
      <c r="AT4781" s="104"/>
      <c r="AU4781" s="104"/>
      <c r="AV4781" s="104"/>
    </row>
    <row r="4782" spans="3:48" x14ac:dyDescent="0.35">
      <c r="C4782" s="176"/>
      <c r="D4782" s="176"/>
      <c r="E4782" s="176"/>
      <c r="F4782" s="176"/>
      <c r="G4782" s="175"/>
      <c r="H4782" s="175"/>
      <c r="I4782" s="175"/>
      <c r="J4782" s="175"/>
      <c r="L4782" s="175"/>
      <c r="T4782" s="176"/>
      <c r="U4782" s="176"/>
      <c r="V4782" s="176"/>
      <c r="W4782" s="176"/>
      <c r="X4782" s="175"/>
      <c r="Y4782" s="175"/>
      <c r="Z4782" s="175"/>
      <c r="AA4782" s="175"/>
      <c r="AC4782" s="175"/>
      <c r="AL4782" s="106"/>
      <c r="AM4782" s="104"/>
      <c r="AN4782" s="104"/>
      <c r="AO4782" s="104"/>
      <c r="AP4782" s="104"/>
      <c r="AQ4782" s="104"/>
      <c r="AR4782" s="104"/>
      <c r="AS4782" s="104"/>
      <c r="AT4782" s="104"/>
      <c r="AU4782" s="104"/>
      <c r="AV4782" s="104"/>
    </row>
    <row r="4783" spans="3:48" x14ac:dyDescent="0.35">
      <c r="C4783" s="176"/>
      <c r="D4783" s="176"/>
      <c r="E4783" s="176"/>
      <c r="F4783" s="176"/>
      <c r="G4783" s="175"/>
      <c r="H4783" s="175"/>
      <c r="I4783" s="175"/>
      <c r="J4783" s="175"/>
      <c r="L4783" s="175"/>
      <c r="T4783" s="176"/>
      <c r="U4783" s="176"/>
      <c r="V4783" s="176"/>
      <c r="W4783" s="176"/>
      <c r="X4783" s="175"/>
      <c r="Y4783" s="175"/>
      <c r="Z4783" s="175"/>
      <c r="AA4783" s="175"/>
      <c r="AC4783" s="175"/>
      <c r="AL4783" s="106"/>
      <c r="AM4783" s="104"/>
      <c r="AN4783" s="104"/>
      <c r="AO4783" s="104"/>
      <c r="AP4783" s="104"/>
      <c r="AQ4783" s="104"/>
      <c r="AR4783" s="104"/>
      <c r="AS4783" s="104"/>
      <c r="AT4783" s="104"/>
      <c r="AU4783" s="104"/>
      <c r="AV4783" s="104"/>
    </row>
    <row r="4784" spans="3:48" x14ac:dyDescent="0.35">
      <c r="C4784" s="176"/>
      <c r="D4784" s="176"/>
      <c r="E4784" s="176"/>
      <c r="F4784" s="176"/>
      <c r="G4784" s="175"/>
      <c r="H4784" s="175"/>
      <c r="I4784" s="175"/>
      <c r="J4784" s="175"/>
      <c r="L4784" s="175"/>
      <c r="T4784" s="176"/>
      <c r="U4784" s="176"/>
      <c r="V4784" s="176"/>
      <c r="W4784" s="176"/>
      <c r="X4784" s="175"/>
      <c r="Y4784" s="175"/>
      <c r="Z4784" s="175"/>
      <c r="AA4784" s="175"/>
      <c r="AC4784" s="175"/>
      <c r="AL4784" s="106"/>
      <c r="AM4784" s="104"/>
      <c r="AN4784" s="104"/>
      <c r="AO4784" s="104"/>
      <c r="AP4784" s="104"/>
      <c r="AQ4784" s="104"/>
      <c r="AR4784" s="104"/>
      <c r="AS4784" s="104"/>
      <c r="AT4784" s="104"/>
      <c r="AU4784" s="104"/>
      <c r="AV4784" s="104"/>
    </row>
    <row r="4785" spans="3:48" x14ac:dyDescent="0.35">
      <c r="C4785" s="176"/>
      <c r="D4785" s="176"/>
      <c r="E4785" s="176"/>
      <c r="F4785" s="176"/>
      <c r="G4785" s="175"/>
      <c r="H4785" s="175"/>
      <c r="I4785" s="175"/>
      <c r="J4785" s="175"/>
      <c r="L4785" s="175"/>
      <c r="T4785" s="176"/>
      <c r="U4785" s="176"/>
      <c r="V4785" s="176"/>
      <c r="W4785" s="176"/>
      <c r="X4785" s="175"/>
      <c r="Y4785" s="175"/>
      <c r="Z4785" s="175"/>
      <c r="AA4785" s="175"/>
      <c r="AC4785" s="175"/>
      <c r="AL4785" s="106"/>
      <c r="AM4785" s="104"/>
      <c r="AN4785" s="104"/>
      <c r="AO4785" s="104"/>
      <c r="AP4785" s="104"/>
      <c r="AQ4785" s="104"/>
      <c r="AR4785" s="104"/>
      <c r="AS4785" s="104"/>
      <c r="AT4785" s="104"/>
      <c r="AU4785" s="104"/>
      <c r="AV4785" s="104"/>
    </row>
    <row r="4786" spans="3:48" x14ac:dyDescent="0.35">
      <c r="C4786" s="176"/>
      <c r="D4786" s="176"/>
      <c r="E4786" s="176"/>
      <c r="F4786" s="176"/>
      <c r="G4786" s="175"/>
      <c r="H4786" s="175"/>
      <c r="I4786" s="175"/>
      <c r="J4786" s="175"/>
      <c r="L4786" s="175"/>
      <c r="T4786" s="176"/>
      <c r="U4786" s="176"/>
      <c r="V4786" s="176"/>
      <c r="W4786" s="176"/>
      <c r="X4786" s="175"/>
      <c r="Y4786" s="175"/>
      <c r="Z4786" s="175"/>
      <c r="AA4786" s="175"/>
      <c r="AC4786" s="175"/>
      <c r="AL4786" s="106"/>
      <c r="AM4786" s="104"/>
      <c r="AN4786" s="104"/>
      <c r="AO4786" s="104"/>
      <c r="AP4786" s="104"/>
      <c r="AQ4786" s="104"/>
      <c r="AR4786" s="104"/>
      <c r="AS4786" s="104"/>
      <c r="AT4786" s="104"/>
      <c r="AU4786" s="104"/>
      <c r="AV4786" s="104"/>
    </row>
    <row r="4787" spans="3:48" x14ac:dyDescent="0.35">
      <c r="C4787" s="176"/>
      <c r="D4787" s="176"/>
      <c r="E4787" s="176"/>
      <c r="F4787" s="176"/>
      <c r="G4787" s="175"/>
      <c r="H4787" s="175"/>
      <c r="I4787" s="175"/>
      <c r="J4787" s="175"/>
      <c r="L4787" s="175"/>
      <c r="T4787" s="176"/>
      <c r="U4787" s="176"/>
      <c r="V4787" s="176"/>
      <c r="W4787" s="176"/>
      <c r="X4787" s="175"/>
      <c r="Y4787" s="175"/>
      <c r="Z4787" s="175"/>
      <c r="AA4787" s="175"/>
      <c r="AC4787" s="175"/>
      <c r="AL4787" s="106"/>
      <c r="AM4787" s="104"/>
      <c r="AN4787" s="104"/>
      <c r="AO4787" s="104"/>
      <c r="AP4787" s="104"/>
      <c r="AQ4787" s="104"/>
      <c r="AR4787" s="104"/>
      <c r="AS4787" s="104"/>
      <c r="AT4787" s="104"/>
      <c r="AU4787" s="104"/>
      <c r="AV4787" s="104"/>
    </row>
    <row r="4788" spans="3:48" x14ac:dyDescent="0.35">
      <c r="C4788" s="176"/>
      <c r="D4788" s="176"/>
      <c r="E4788" s="176"/>
      <c r="F4788" s="176"/>
      <c r="G4788" s="175"/>
      <c r="H4788" s="175"/>
      <c r="I4788" s="175"/>
      <c r="J4788" s="175"/>
      <c r="L4788" s="175"/>
      <c r="T4788" s="176"/>
      <c r="U4788" s="176"/>
      <c r="V4788" s="176"/>
      <c r="W4788" s="176"/>
      <c r="X4788" s="175"/>
      <c r="Y4788" s="175"/>
      <c r="Z4788" s="175"/>
      <c r="AA4788" s="175"/>
      <c r="AC4788" s="175"/>
      <c r="AL4788" s="106"/>
      <c r="AM4788" s="104"/>
      <c r="AN4788" s="104"/>
      <c r="AO4788" s="104"/>
      <c r="AP4788" s="104"/>
      <c r="AQ4788" s="104"/>
      <c r="AR4788" s="104"/>
      <c r="AS4788" s="104"/>
      <c r="AT4788" s="104"/>
      <c r="AU4788" s="104"/>
      <c r="AV4788" s="104"/>
    </row>
    <row r="4789" spans="3:48" x14ac:dyDescent="0.35">
      <c r="C4789" s="176"/>
      <c r="D4789" s="176"/>
      <c r="E4789" s="176"/>
      <c r="F4789" s="176"/>
      <c r="G4789" s="175"/>
      <c r="H4789" s="175"/>
      <c r="I4789" s="175"/>
      <c r="J4789" s="175"/>
      <c r="L4789" s="175"/>
      <c r="T4789" s="176"/>
      <c r="U4789" s="176"/>
      <c r="V4789" s="176"/>
      <c r="W4789" s="176"/>
      <c r="X4789" s="175"/>
      <c r="Y4789" s="175"/>
      <c r="Z4789" s="175"/>
      <c r="AA4789" s="175"/>
      <c r="AC4789" s="175"/>
      <c r="AL4789" s="106"/>
      <c r="AM4789" s="104"/>
      <c r="AN4789" s="104"/>
      <c r="AO4789" s="104"/>
      <c r="AP4789" s="104"/>
      <c r="AQ4789" s="104"/>
      <c r="AR4789" s="104"/>
      <c r="AS4789" s="104"/>
      <c r="AT4789" s="104"/>
      <c r="AU4789" s="104"/>
      <c r="AV4789" s="104"/>
    </row>
    <row r="4790" spans="3:48" x14ac:dyDescent="0.35">
      <c r="C4790" s="176"/>
      <c r="D4790" s="176"/>
      <c r="E4790" s="176"/>
      <c r="F4790" s="176"/>
      <c r="G4790" s="175"/>
      <c r="H4790" s="175"/>
      <c r="I4790" s="175"/>
      <c r="J4790" s="175"/>
      <c r="L4790" s="175"/>
      <c r="T4790" s="176"/>
      <c r="U4790" s="176"/>
      <c r="V4790" s="176"/>
      <c r="W4790" s="176"/>
      <c r="X4790" s="175"/>
      <c r="Y4790" s="175"/>
      <c r="Z4790" s="175"/>
      <c r="AA4790" s="175"/>
      <c r="AC4790" s="175"/>
      <c r="AL4790" s="106"/>
      <c r="AM4790" s="104"/>
      <c r="AN4790" s="104"/>
      <c r="AO4790" s="104"/>
      <c r="AP4790" s="104"/>
      <c r="AQ4790" s="104"/>
      <c r="AR4790" s="104"/>
      <c r="AS4790" s="104"/>
      <c r="AT4790" s="104"/>
      <c r="AU4790" s="104"/>
      <c r="AV4790" s="104"/>
    </row>
    <row r="4791" spans="3:48" x14ac:dyDescent="0.35">
      <c r="C4791" s="176"/>
      <c r="D4791" s="176"/>
      <c r="E4791" s="176"/>
      <c r="F4791" s="176"/>
      <c r="G4791" s="175"/>
      <c r="H4791" s="175"/>
      <c r="I4791" s="175"/>
      <c r="J4791" s="175"/>
      <c r="L4791" s="175"/>
      <c r="T4791" s="176"/>
      <c r="U4791" s="176"/>
      <c r="V4791" s="176"/>
      <c r="W4791" s="176"/>
      <c r="X4791" s="175"/>
      <c r="Y4791" s="175"/>
      <c r="Z4791" s="175"/>
      <c r="AA4791" s="175"/>
      <c r="AC4791" s="175"/>
      <c r="AL4791" s="106"/>
      <c r="AM4791" s="104"/>
      <c r="AN4791" s="104"/>
      <c r="AO4791" s="104"/>
      <c r="AP4791" s="104"/>
      <c r="AQ4791" s="104"/>
      <c r="AR4791" s="104"/>
      <c r="AS4791" s="104"/>
      <c r="AT4791" s="104"/>
      <c r="AU4791" s="104"/>
      <c r="AV4791" s="104"/>
    </row>
    <row r="4792" spans="3:48" x14ac:dyDescent="0.35">
      <c r="C4792" s="176"/>
      <c r="D4792" s="176"/>
      <c r="E4792" s="176"/>
      <c r="F4792" s="176"/>
      <c r="G4792" s="175"/>
      <c r="H4792" s="175"/>
      <c r="I4792" s="175"/>
      <c r="J4792" s="175"/>
      <c r="L4792" s="175"/>
      <c r="T4792" s="176"/>
      <c r="U4792" s="176"/>
      <c r="V4792" s="176"/>
      <c r="W4792" s="176"/>
      <c r="X4792" s="175"/>
      <c r="Y4792" s="175"/>
      <c r="Z4792" s="175"/>
      <c r="AA4792" s="175"/>
      <c r="AC4792" s="175"/>
      <c r="AL4792" s="106"/>
      <c r="AM4792" s="104"/>
      <c r="AN4792" s="104"/>
      <c r="AO4792" s="104"/>
      <c r="AP4792" s="104"/>
      <c r="AQ4792" s="104"/>
      <c r="AR4792" s="104"/>
      <c r="AS4792" s="104"/>
      <c r="AT4792" s="104"/>
      <c r="AU4792" s="104"/>
      <c r="AV4792" s="104"/>
    </row>
    <row r="4793" spans="3:48" x14ac:dyDescent="0.35">
      <c r="C4793" s="176"/>
      <c r="D4793" s="176"/>
      <c r="E4793" s="176"/>
      <c r="F4793" s="176"/>
      <c r="G4793" s="175"/>
      <c r="H4793" s="175"/>
      <c r="I4793" s="175"/>
      <c r="J4793" s="175"/>
      <c r="L4793" s="175"/>
      <c r="T4793" s="176"/>
      <c r="U4793" s="176"/>
      <c r="V4793" s="176"/>
      <c r="W4793" s="176"/>
      <c r="X4793" s="175"/>
      <c r="Y4793" s="175"/>
      <c r="Z4793" s="175"/>
      <c r="AA4793" s="175"/>
      <c r="AC4793" s="175"/>
      <c r="AL4793" s="106"/>
      <c r="AM4793" s="104"/>
      <c r="AN4793" s="104"/>
      <c r="AO4793" s="104"/>
      <c r="AP4793" s="104"/>
      <c r="AQ4793" s="104"/>
      <c r="AR4793" s="104"/>
      <c r="AS4793" s="104"/>
      <c r="AT4793" s="104"/>
      <c r="AU4793" s="104"/>
      <c r="AV4793" s="104"/>
    </row>
    <row r="4794" spans="3:48" x14ac:dyDescent="0.35">
      <c r="C4794" s="176"/>
      <c r="D4794" s="176"/>
      <c r="E4794" s="176"/>
      <c r="F4794" s="176"/>
      <c r="G4794" s="175"/>
      <c r="H4794" s="175"/>
      <c r="I4794" s="175"/>
      <c r="J4794" s="175"/>
      <c r="L4794" s="175"/>
      <c r="T4794" s="176"/>
      <c r="U4794" s="176"/>
      <c r="V4794" s="176"/>
      <c r="W4794" s="176"/>
      <c r="X4794" s="175"/>
      <c r="Y4794" s="175"/>
      <c r="Z4794" s="175"/>
      <c r="AA4794" s="175"/>
      <c r="AC4794" s="175"/>
      <c r="AL4794" s="106"/>
      <c r="AM4794" s="104"/>
      <c r="AN4794" s="104"/>
      <c r="AO4794" s="104"/>
      <c r="AP4794" s="104"/>
      <c r="AQ4794" s="104"/>
      <c r="AR4794" s="104"/>
      <c r="AS4794" s="104"/>
      <c r="AT4794" s="104"/>
      <c r="AU4794" s="104"/>
      <c r="AV4794" s="104"/>
    </row>
    <row r="4795" spans="3:48" x14ac:dyDescent="0.35">
      <c r="C4795" s="176"/>
      <c r="D4795" s="176"/>
      <c r="E4795" s="176"/>
      <c r="F4795" s="176"/>
      <c r="G4795" s="175"/>
      <c r="H4795" s="175"/>
      <c r="I4795" s="175"/>
      <c r="J4795" s="175"/>
      <c r="L4795" s="175"/>
      <c r="T4795" s="176"/>
      <c r="U4795" s="176"/>
      <c r="V4795" s="176"/>
      <c r="W4795" s="176"/>
      <c r="X4795" s="175"/>
      <c r="Y4795" s="175"/>
      <c r="Z4795" s="175"/>
      <c r="AA4795" s="175"/>
      <c r="AC4795" s="175"/>
      <c r="AL4795" s="106"/>
      <c r="AM4795" s="104"/>
      <c r="AN4795" s="104"/>
      <c r="AO4795" s="104"/>
      <c r="AP4795" s="104"/>
      <c r="AQ4795" s="104"/>
      <c r="AR4795" s="104"/>
      <c r="AS4795" s="104"/>
      <c r="AT4795" s="104"/>
      <c r="AU4795" s="104"/>
      <c r="AV4795" s="104"/>
    </row>
    <row r="4796" spans="3:48" x14ac:dyDescent="0.35">
      <c r="C4796" s="176"/>
      <c r="D4796" s="176"/>
      <c r="E4796" s="176"/>
      <c r="F4796" s="176"/>
      <c r="G4796" s="175"/>
      <c r="H4796" s="175"/>
      <c r="I4796" s="175"/>
      <c r="J4796" s="175"/>
      <c r="L4796" s="175"/>
      <c r="T4796" s="176"/>
      <c r="U4796" s="176"/>
      <c r="V4796" s="176"/>
      <c r="W4796" s="176"/>
      <c r="X4796" s="175"/>
      <c r="Y4796" s="175"/>
      <c r="Z4796" s="175"/>
      <c r="AA4796" s="175"/>
      <c r="AC4796" s="175"/>
      <c r="AL4796" s="106"/>
      <c r="AM4796" s="104"/>
      <c r="AN4796" s="104"/>
      <c r="AO4796" s="104"/>
      <c r="AP4796" s="104"/>
      <c r="AQ4796" s="104"/>
      <c r="AR4796" s="104"/>
      <c r="AS4796" s="104"/>
      <c r="AT4796" s="104"/>
      <c r="AU4796" s="104"/>
      <c r="AV4796" s="104"/>
    </row>
    <row r="4797" spans="3:48" x14ac:dyDescent="0.35">
      <c r="C4797" s="176"/>
      <c r="D4797" s="176"/>
      <c r="E4797" s="176"/>
      <c r="F4797" s="176"/>
      <c r="G4797" s="175"/>
      <c r="H4797" s="175"/>
      <c r="I4797" s="175"/>
      <c r="J4797" s="175"/>
      <c r="L4797" s="175"/>
      <c r="T4797" s="176"/>
      <c r="U4797" s="176"/>
      <c r="V4797" s="176"/>
      <c r="W4797" s="176"/>
      <c r="X4797" s="175"/>
      <c r="Y4797" s="175"/>
      <c r="Z4797" s="175"/>
      <c r="AA4797" s="175"/>
      <c r="AC4797" s="175"/>
      <c r="AL4797" s="106"/>
      <c r="AM4797" s="104"/>
      <c r="AN4797" s="104"/>
      <c r="AO4797" s="104"/>
      <c r="AP4797" s="104"/>
      <c r="AQ4797" s="104"/>
      <c r="AR4797" s="104"/>
      <c r="AS4797" s="104"/>
      <c r="AT4797" s="104"/>
      <c r="AU4797" s="104"/>
      <c r="AV4797" s="104"/>
    </row>
    <row r="4798" spans="3:48" x14ac:dyDescent="0.35">
      <c r="C4798" s="176"/>
      <c r="D4798" s="176"/>
      <c r="E4798" s="176"/>
      <c r="F4798" s="176"/>
      <c r="G4798" s="175"/>
      <c r="H4798" s="175"/>
      <c r="I4798" s="175"/>
      <c r="J4798" s="175"/>
      <c r="L4798" s="175"/>
      <c r="T4798" s="176"/>
      <c r="U4798" s="176"/>
      <c r="V4798" s="176"/>
      <c r="W4798" s="176"/>
      <c r="X4798" s="175"/>
      <c r="Y4798" s="175"/>
      <c r="Z4798" s="175"/>
      <c r="AA4798" s="175"/>
      <c r="AC4798" s="175"/>
      <c r="AL4798" s="106"/>
      <c r="AM4798" s="104"/>
      <c r="AN4798" s="104"/>
      <c r="AO4798" s="104"/>
      <c r="AP4798" s="104"/>
      <c r="AQ4798" s="104"/>
      <c r="AR4798" s="104"/>
      <c r="AS4798" s="104"/>
      <c r="AT4798" s="104"/>
      <c r="AU4798" s="104"/>
      <c r="AV4798" s="104"/>
    </row>
    <row r="4799" spans="3:48" x14ac:dyDescent="0.35">
      <c r="C4799" s="176"/>
      <c r="D4799" s="176"/>
      <c r="E4799" s="176"/>
      <c r="F4799" s="176"/>
      <c r="G4799" s="175"/>
      <c r="H4799" s="175"/>
      <c r="I4799" s="175"/>
      <c r="J4799" s="175"/>
      <c r="L4799" s="175"/>
      <c r="T4799" s="176"/>
      <c r="U4799" s="176"/>
      <c r="V4799" s="176"/>
      <c r="W4799" s="176"/>
      <c r="X4799" s="175"/>
      <c r="Y4799" s="175"/>
      <c r="Z4799" s="175"/>
      <c r="AA4799" s="175"/>
      <c r="AC4799" s="175"/>
      <c r="AL4799" s="106"/>
      <c r="AM4799" s="104"/>
      <c r="AN4799" s="104"/>
      <c r="AO4799" s="104"/>
      <c r="AP4799" s="104"/>
      <c r="AQ4799" s="104"/>
      <c r="AR4799" s="104"/>
      <c r="AS4799" s="104"/>
      <c r="AT4799" s="104"/>
      <c r="AU4799" s="104"/>
      <c r="AV4799" s="104"/>
    </row>
    <row r="4800" spans="3:48" x14ac:dyDescent="0.35">
      <c r="C4800" s="176"/>
      <c r="D4800" s="176"/>
      <c r="E4800" s="176"/>
      <c r="F4800" s="176"/>
      <c r="G4800" s="175"/>
      <c r="H4800" s="175"/>
      <c r="I4800" s="175"/>
      <c r="J4800" s="175"/>
      <c r="L4800" s="175"/>
      <c r="T4800" s="176"/>
      <c r="U4800" s="176"/>
      <c r="V4800" s="176"/>
      <c r="W4800" s="176"/>
      <c r="X4800" s="175"/>
      <c r="Y4800" s="175"/>
      <c r="Z4800" s="175"/>
      <c r="AA4800" s="175"/>
      <c r="AC4800" s="175"/>
      <c r="AL4800" s="106"/>
      <c r="AM4800" s="104"/>
      <c r="AN4800" s="104"/>
      <c r="AO4800" s="104"/>
      <c r="AP4800" s="104"/>
      <c r="AQ4800" s="104"/>
      <c r="AR4800" s="104"/>
      <c r="AS4800" s="104"/>
      <c r="AT4800" s="104"/>
      <c r="AU4800" s="104"/>
      <c r="AV4800" s="104"/>
    </row>
    <row r="4801" spans="3:48" x14ac:dyDescent="0.35">
      <c r="C4801" s="176"/>
      <c r="D4801" s="176"/>
      <c r="E4801" s="176"/>
      <c r="F4801" s="176"/>
      <c r="G4801" s="175"/>
      <c r="H4801" s="175"/>
      <c r="I4801" s="175"/>
      <c r="J4801" s="175"/>
      <c r="L4801" s="175"/>
      <c r="T4801" s="176"/>
      <c r="U4801" s="176"/>
      <c r="V4801" s="176"/>
      <c r="W4801" s="176"/>
      <c r="X4801" s="175"/>
      <c r="Y4801" s="175"/>
      <c r="Z4801" s="175"/>
      <c r="AA4801" s="175"/>
      <c r="AC4801" s="175"/>
      <c r="AL4801" s="106"/>
      <c r="AM4801" s="104"/>
      <c r="AN4801" s="104"/>
      <c r="AO4801" s="104"/>
      <c r="AP4801" s="104"/>
      <c r="AQ4801" s="104"/>
      <c r="AR4801" s="104"/>
      <c r="AS4801" s="104"/>
      <c r="AT4801" s="104"/>
      <c r="AU4801" s="104"/>
      <c r="AV4801" s="104"/>
    </row>
    <row r="4802" spans="3:48" x14ac:dyDescent="0.35">
      <c r="C4802" s="176"/>
      <c r="D4802" s="176"/>
      <c r="E4802" s="176"/>
      <c r="F4802" s="176"/>
      <c r="G4802" s="175"/>
      <c r="H4802" s="175"/>
      <c r="I4802" s="175"/>
      <c r="J4802" s="175"/>
      <c r="L4802" s="175"/>
      <c r="T4802" s="176"/>
      <c r="U4802" s="176"/>
      <c r="V4802" s="176"/>
      <c r="W4802" s="176"/>
      <c r="X4802" s="175"/>
      <c r="Y4802" s="175"/>
      <c r="Z4802" s="175"/>
      <c r="AA4802" s="175"/>
      <c r="AC4802" s="175"/>
      <c r="AL4802" s="106"/>
      <c r="AM4802" s="104"/>
      <c r="AN4802" s="104"/>
      <c r="AO4802" s="104"/>
      <c r="AP4802" s="104"/>
      <c r="AQ4802" s="104"/>
      <c r="AR4802" s="104"/>
      <c r="AS4802" s="104"/>
      <c r="AT4802" s="104"/>
      <c r="AU4802" s="104"/>
      <c r="AV4802" s="104"/>
    </row>
    <row r="4803" spans="3:48" x14ac:dyDescent="0.35">
      <c r="C4803" s="176"/>
      <c r="D4803" s="176"/>
      <c r="E4803" s="176"/>
      <c r="F4803" s="176"/>
      <c r="G4803" s="175"/>
      <c r="H4803" s="175"/>
      <c r="I4803" s="175"/>
      <c r="J4803" s="175"/>
      <c r="L4803" s="175"/>
      <c r="T4803" s="176"/>
      <c r="U4803" s="176"/>
      <c r="V4803" s="176"/>
      <c r="W4803" s="176"/>
      <c r="X4803" s="175"/>
      <c r="Y4803" s="175"/>
      <c r="Z4803" s="175"/>
      <c r="AA4803" s="175"/>
      <c r="AC4803" s="175"/>
      <c r="AL4803" s="106"/>
      <c r="AM4803" s="104"/>
      <c r="AN4803" s="104"/>
      <c r="AO4803" s="104"/>
      <c r="AP4803" s="104"/>
      <c r="AQ4803" s="104"/>
      <c r="AR4803" s="104"/>
      <c r="AS4803" s="104"/>
      <c r="AT4803" s="104"/>
      <c r="AU4803" s="104"/>
      <c r="AV4803" s="104"/>
    </row>
    <row r="4804" spans="3:48" x14ac:dyDescent="0.35">
      <c r="C4804" s="176"/>
      <c r="D4804" s="176"/>
      <c r="E4804" s="176"/>
      <c r="F4804" s="176"/>
      <c r="G4804" s="175"/>
      <c r="H4804" s="175"/>
      <c r="I4804" s="175"/>
      <c r="J4804" s="175"/>
      <c r="L4804" s="175"/>
      <c r="T4804" s="176"/>
      <c r="U4804" s="176"/>
      <c r="V4804" s="176"/>
      <c r="W4804" s="176"/>
      <c r="X4804" s="175"/>
      <c r="Y4804" s="175"/>
      <c r="Z4804" s="175"/>
      <c r="AA4804" s="175"/>
      <c r="AC4804" s="175"/>
      <c r="AL4804" s="106"/>
      <c r="AM4804" s="104"/>
      <c r="AN4804" s="104"/>
      <c r="AO4804" s="104"/>
      <c r="AP4804" s="104"/>
      <c r="AQ4804" s="104"/>
      <c r="AR4804" s="104"/>
      <c r="AS4804" s="104"/>
      <c r="AT4804" s="104"/>
      <c r="AU4804" s="104"/>
      <c r="AV4804" s="104"/>
    </row>
    <row r="4805" spans="3:48" x14ac:dyDescent="0.35">
      <c r="C4805" s="176"/>
      <c r="D4805" s="176"/>
      <c r="E4805" s="176"/>
      <c r="F4805" s="176"/>
      <c r="G4805" s="175"/>
      <c r="H4805" s="175"/>
      <c r="I4805" s="175"/>
      <c r="J4805" s="175"/>
      <c r="L4805" s="175"/>
      <c r="T4805" s="176"/>
      <c r="U4805" s="176"/>
      <c r="V4805" s="176"/>
      <c r="W4805" s="176"/>
      <c r="X4805" s="175"/>
      <c r="Y4805" s="175"/>
      <c r="Z4805" s="175"/>
      <c r="AA4805" s="175"/>
      <c r="AC4805" s="175"/>
      <c r="AL4805" s="106"/>
      <c r="AM4805" s="104"/>
      <c r="AN4805" s="104"/>
      <c r="AO4805" s="104"/>
      <c r="AP4805" s="104"/>
      <c r="AQ4805" s="104"/>
      <c r="AR4805" s="104"/>
      <c r="AS4805" s="104"/>
      <c r="AT4805" s="104"/>
      <c r="AU4805" s="104"/>
      <c r="AV4805" s="104"/>
    </row>
    <row r="4806" spans="3:48" x14ac:dyDescent="0.35">
      <c r="C4806" s="176"/>
      <c r="D4806" s="176"/>
      <c r="E4806" s="176"/>
      <c r="F4806" s="176"/>
      <c r="G4806" s="175"/>
      <c r="H4806" s="175"/>
      <c r="I4806" s="175"/>
      <c r="J4806" s="175"/>
      <c r="L4806" s="175"/>
      <c r="T4806" s="176"/>
      <c r="U4806" s="176"/>
      <c r="V4806" s="176"/>
      <c r="W4806" s="176"/>
      <c r="X4806" s="175"/>
      <c r="Y4806" s="175"/>
      <c r="Z4806" s="175"/>
      <c r="AA4806" s="175"/>
      <c r="AC4806" s="175"/>
      <c r="AL4806" s="106"/>
      <c r="AM4806" s="104"/>
      <c r="AN4806" s="104"/>
      <c r="AO4806" s="104"/>
      <c r="AP4806" s="104"/>
      <c r="AQ4806" s="104"/>
      <c r="AR4806" s="104"/>
      <c r="AS4806" s="104"/>
      <c r="AT4806" s="104"/>
      <c r="AU4806" s="104"/>
      <c r="AV4806" s="104"/>
    </row>
    <row r="4807" spans="3:48" x14ac:dyDescent="0.35">
      <c r="C4807" s="176"/>
      <c r="D4807" s="176"/>
      <c r="E4807" s="176"/>
      <c r="F4807" s="176"/>
      <c r="G4807" s="175"/>
      <c r="H4807" s="175"/>
      <c r="I4807" s="175"/>
      <c r="J4807" s="175"/>
      <c r="L4807" s="175"/>
      <c r="T4807" s="176"/>
      <c r="U4807" s="176"/>
      <c r="V4807" s="176"/>
      <c r="W4807" s="176"/>
      <c r="X4807" s="175"/>
      <c r="Y4807" s="175"/>
      <c r="Z4807" s="175"/>
      <c r="AA4807" s="175"/>
      <c r="AC4807" s="175"/>
      <c r="AL4807" s="106"/>
      <c r="AM4807" s="104"/>
      <c r="AN4807" s="104"/>
      <c r="AO4807" s="104"/>
      <c r="AP4807" s="104"/>
      <c r="AQ4807" s="104"/>
      <c r="AR4807" s="104"/>
      <c r="AS4807" s="104"/>
      <c r="AT4807" s="104"/>
      <c r="AU4807" s="104"/>
      <c r="AV4807" s="104"/>
    </row>
    <row r="4808" spans="3:48" x14ac:dyDescent="0.35">
      <c r="C4808" s="176"/>
      <c r="D4808" s="176"/>
      <c r="E4808" s="176"/>
      <c r="F4808" s="176"/>
      <c r="G4808" s="175"/>
      <c r="H4808" s="175"/>
      <c r="I4808" s="175"/>
      <c r="J4808" s="175"/>
      <c r="L4808" s="175"/>
      <c r="T4808" s="176"/>
      <c r="U4808" s="176"/>
      <c r="V4808" s="176"/>
      <c r="W4808" s="176"/>
      <c r="X4808" s="175"/>
      <c r="Y4808" s="175"/>
      <c r="Z4808" s="175"/>
      <c r="AA4808" s="175"/>
      <c r="AC4808" s="175"/>
      <c r="AL4808" s="106"/>
      <c r="AM4808" s="104"/>
      <c r="AN4808" s="104"/>
      <c r="AO4808" s="104"/>
      <c r="AP4808" s="104"/>
      <c r="AQ4808" s="104"/>
      <c r="AR4808" s="104"/>
      <c r="AS4808" s="104"/>
      <c r="AT4808" s="104"/>
      <c r="AU4808" s="104"/>
      <c r="AV4808" s="104"/>
    </row>
    <row r="4809" spans="3:48" x14ac:dyDescent="0.35">
      <c r="C4809" s="176"/>
      <c r="D4809" s="176"/>
      <c r="E4809" s="176"/>
      <c r="F4809" s="176"/>
      <c r="G4809" s="175"/>
      <c r="H4809" s="175"/>
      <c r="I4809" s="175"/>
      <c r="J4809" s="175"/>
      <c r="L4809" s="175"/>
      <c r="T4809" s="176"/>
      <c r="U4809" s="176"/>
      <c r="V4809" s="176"/>
      <c r="W4809" s="176"/>
      <c r="X4809" s="175"/>
      <c r="Y4809" s="175"/>
      <c r="Z4809" s="175"/>
      <c r="AA4809" s="175"/>
      <c r="AC4809" s="175"/>
      <c r="AL4809" s="106"/>
      <c r="AM4809" s="104"/>
      <c r="AN4809" s="104"/>
      <c r="AO4809" s="104"/>
      <c r="AP4809" s="104"/>
      <c r="AQ4809" s="104"/>
      <c r="AR4809" s="104"/>
      <c r="AS4809" s="104"/>
      <c r="AT4809" s="104"/>
      <c r="AU4809" s="104"/>
      <c r="AV4809" s="104"/>
    </row>
    <row r="4810" spans="3:48" x14ac:dyDescent="0.35">
      <c r="C4810" s="176"/>
      <c r="D4810" s="176"/>
      <c r="E4810" s="176"/>
      <c r="F4810" s="176"/>
      <c r="G4810" s="175"/>
      <c r="H4810" s="175"/>
      <c r="I4810" s="175"/>
      <c r="J4810" s="175"/>
      <c r="L4810" s="175"/>
      <c r="T4810" s="176"/>
      <c r="U4810" s="176"/>
      <c r="V4810" s="176"/>
      <c r="W4810" s="176"/>
      <c r="X4810" s="175"/>
      <c r="Y4810" s="175"/>
      <c r="Z4810" s="175"/>
      <c r="AA4810" s="175"/>
      <c r="AC4810" s="175"/>
      <c r="AL4810" s="106"/>
      <c r="AM4810" s="104"/>
      <c r="AN4810" s="104"/>
      <c r="AO4810" s="104"/>
      <c r="AP4810" s="104"/>
      <c r="AQ4810" s="104"/>
      <c r="AR4810" s="104"/>
      <c r="AS4810" s="104"/>
      <c r="AT4810" s="104"/>
      <c r="AU4810" s="104"/>
      <c r="AV4810" s="104"/>
    </row>
    <row r="4811" spans="3:48" x14ac:dyDescent="0.35">
      <c r="C4811" s="176"/>
      <c r="D4811" s="176"/>
      <c r="E4811" s="176"/>
      <c r="F4811" s="176"/>
      <c r="G4811" s="175"/>
      <c r="H4811" s="175"/>
      <c r="I4811" s="175"/>
      <c r="J4811" s="175"/>
      <c r="L4811" s="175"/>
      <c r="T4811" s="176"/>
      <c r="U4811" s="176"/>
      <c r="V4811" s="176"/>
      <c r="W4811" s="176"/>
      <c r="X4811" s="175"/>
      <c r="Y4811" s="175"/>
      <c r="Z4811" s="175"/>
      <c r="AA4811" s="175"/>
      <c r="AC4811" s="175"/>
      <c r="AL4811" s="106"/>
      <c r="AM4811" s="104"/>
      <c r="AN4811" s="104"/>
      <c r="AO4811" s="104"/>
      <c r="AP4811" s="104"/>
      <c r="AQ4811" s="104"/>
      <c r="AR4811" s="104"/>
      <c r="AS4811" s="104"/>
      <c r="AT4811" s="104"/>
      <c r="AU4811" s="104"/>
      <c r="AV4811" s="104"/>
    </row>
    <row r="4812" spans="3:48" x14ac:dyDescent="0.35">
      <c r="C4812" s="176"/>
      <c r="D4812" s="176"/>
      <c r="E4812" s="176"/>
      <c r="F4812" s="176"/>
      <c r="G4812" s="175"/>
      <c r="H4812" s="175"/>
      <c r="I4812" s="175"/>
      <c r="J4812" s="175"/>
      <c r="L4812" s="175"/>
      <c r="T4812" s="176"/>
      <c r="U4812" s="176"/>
      <c r="V4812" s="176"/>
      <c r="W4812" s="176"/>
      <c r="X4812" s="175"/>
      <c r="Y4812" s="175"/>
      <c r="Z4812" s="175"/>
      <c r="AA4812" s="175"/>
      <c r="AC4812" s="175"/>
      <c r="AL4812" s="106"/>
      <c r="AM4812" s="104"/>
      <c r="AN4812" s="104"/>
      <c r="AO4812" s="104"/>
      <c r="AP4812" s="104"/>
      <c r="AQ4812" s="104"/>
      <c r="AR4812" s="104"/>
      <c r="AS4812" s="104"/>
      <c r="AT4812" s="104"/>
      <c r="AU4812" s="104"/>
      <c r="AV4812" s="104"/>
    </row>
    <row r="4813" spans="3:48" x14ac:dyDescent="0.35">
      <c r="C4813" s="176"/>
      <c r="D4813" s="176"/>
      <c r="E4813" s="176"/>
      <c r="F4813" s="176"/>
      <c r="G4813" s="175"/>
      <c r="H4813" s="175"/>
      <c r="I4813" s="175"/>
      <c r="J4813" s="175"/>
      <c r="L4813" s="175"/>
      <c r="T4813" s="176"/>
      <c r="U4813" s="176"/>
      <c r="V4813" s="176"/>
      <c r="W4813" s="176"/>
      <c r="X4813" s="175"/>
      <c r="Y4813" s="175"/>
      <c r="Z4813" s="175"/>
      <c r="AA4813" s="175"/>
      <c r="AC4813" s="175"/>
      <c r="AL4813" s="106"/>
      <c r="AM4813" s="104"/>
      <c r="AN4813" s="104"/>
      <c r="AO4813" s="104"/>
      <c r="AP4813" s="104"/>
      <c r="AQ4813" s="104"/>
      <c r="AR4813" s="104"/>
      <c r="AS4813" s="104"/>
      <c r="AT4813" s="104"/>
      <c r="AU4813" s="104"/>
      <c r="AV4813" s="104"/>
    </row>
    <row r="4814" spans="3:48" x14ac:dyDescent="0.35">
      <c r="C4814" s="176"/>
      <c r="D4814" s="176"/>
      <c r="E4814" s="176"/>
      <c r="F4814" s="176"/>
      <c r="G4814" s="175"/>
      <c r="H4814" s="175"/>
      <c r="I4814" s="175"/>
      <c r="J4814" s="175"/>
      <c r="L4814" s="175"/>
      <c r="T4814" s="176"/>
      <c r="U4814" s="176"/>
      <c r="V4814" s="176"/>
      <c r="W4814" s="176"/>
      <c r="X4814" s="175"/>
      <c r="Y4814" s="175"/>
      <c r="Z4814" s="175"/>
      <c r="AA4814" s="175"/>
      <c r="AC4814" s="175"/>
      <c r="AL4814" s="106"/>
      <c r="AM4814" s="104"/>
      <c r="AN4814" s="104"/>
      <c r="AO4814" s="104"/>
      <c r="AP4814" s="104"/>
      <c r="AQ4814" s="104"/>
      <c r="AR4814" s="104"/>
      <c r="AS4814" s="104"/>
      <c r="AT4814" s="104"/>
      <c r="AU4814" s="104"/>
      <c r="AV4814" s="104"/>
    </row>
    <row r="4815" spans="3:48" x14ac:dyDescent="0.35">
      <c r="C4815" s="176"/>
      <c r="D4815" s="176"/>
      <c r="E4815" s="176"/>
      <c r="F4815" s="176"/>
      <c r="G4815" s="175"/>
      <c r="H4815" s="175"/>
      <c r="I4815" s="175"/>
      <c r="J4815" s="175"/>
      <c r="L4815" s="175"/>
      <c r="T4815" s="176"/>
      <c r="U4815" s="176"/>
      <c r="V4815" s="176"/>
      <c r="W4815" s="176"/>
      <c r="X4815" s="175"/>
      <c r="Y4815" s="175"/>
      <c r="Z4815" s="175"/>
      <c r="AA4815" s="175"/>
      <c r="AC4815" s="175"/>
      <c r="AL4815" s="106"/>
      <c r="AM4815" s="104"/>
      <c r="AN4815" s="104"/>
      <c r="AO4815" s="104"/>
      <c r="AP4815" s="104"/>
      <c r="AQ4815" s="104"/>
      <c r="AR4815" s="104"/>
      <c r="AS4815" s="104"/>
      <c r="AT4815" s="104"/>
      <c r="AU4815" s="104"/>
      <c r="AV4815" s="104"/>
    </row>
    <row r="4816" spans="3:48" x14ac:dyDescent="0.35">
      <c r="C4816" s="176"/>
      <c r="D4816" s="176"/>
      <c r="E4816" s="176"/>
      <c r="F4816" s="176"/>
      <c r="G4816" s="175"/>
      <c r="H4816" s="175"/>
      <c r="I4816" s="175"/>
      <c r="J4816" s="175"/>
      <c r="L4816" s="175"/>
      <c r="T4816" s="176"/>
      <c r="U4816" s="176"/>
      <c r="V4816" s="176"/>
      <c r="W4816" s="176"/>
      <c r="X4816" s="175"/>
      <c r="Y4816" s="175"/>
      <c r="Z4816" s="175"/>
      <c r="AA4816" s="175"/>
      <c r="AC4816" s="175"/>
      <c r="AL4816" s="106"/>
      <c r="AM4816" s="104"/>
      <c r="AN4816" s="104"/>
      <c r="AO4816" s="104"/>
      <c r="AP4816" s="104"/>
      <c r="AQ4816" s="104"/>
      <c r="AR4816" s="104"/>
      <c r="AS4816" s="104"/>
      <c r="AT4816" s="104"/>
      <c r="AU4816" s="104"/>
      <c r="AV4816" s="104"/>
    </row>
    <row r="4817" spans="3:48" x14ac:dyDescent="0.35">
      <c r="C4817" s="176"/>
      <c r="D4817" s="176"/>
      <c r="E4817" s="176"/>
      <c r="F4817" s="176"/>
      <c r="G4817" s="175"/>
      <c r="H4817" s="175"/>
      <c r="I4817" s="175"/>
      <c r="J4817" s="175"/>
      <c r="L4817" s="175"/>
      <c r="T4817" s="176"/>
      <c r="U4817" s="176"/>
      <c r="V4817" s="176"/>
      <c r="W4817" s="176"/>
      <c r="X4817" s="175"/>
      <c r="Y4817" s="175"/>
      <c r="Z4817" s="175"/>
      <c r="AA4817" s="175"/>
      <c r="AC4817" s="175"/>
      <c r="AL4817" s="106"/>
      <c r="AM4817" s="104"/>
      <c r="AN4817" s="104"/>
      <c r="AO4817" s="104"/>
      <c r="AP4817" s="104"/>
      <c r="AQ4817" s="104"/>
      <c r="AR4817" s="104"/>
      <c r="AS4817" s="104"/>
      <c r="AT4817" s="104"/>
      <c r="AU4817" s="104"/>
      <c r="AV4817" s="104"/>
    </row>
    <row r="4818" spans="3:48" x14ac:dyDescent="0.35">
      <c r="C4818" s="176"/>
      <c r="D4818" s="176"/>
      <c r="E4818" s="176"/>
      <c r="F4818" s="176"/>
      <c r="G4818" s="175"/>
      <c r="H4818" s="175"/>
      <c r="I4818" s="175"/>
      <c r="J4818" s="175"/>
      <c r="L4818" s="175"/>
      <c r="T4818" s="176"/>
      <c r="U4818" s="176"/>
      <c r="V4818" s="176"/>
      <c r="W4818" s="176"/>
      <c r="X4818" s="175"/>
      <c r="Y4818" s="175"/>
      <c r="Z4818" s="175"/>
      <c r="AA4818" s="175"/>
      <c r="AC4818" s="175"/>
      <c r="AL4818" s="106"/>
      <c r="AM4818" s="104"/>
      <c r="AN4818" s="104"/>
      <c r="AO4818" s="104"/>
      <c r="AP4818" s="104"/>
      <c r="AQ4818" s="104"/>
      <c r="AR4818" s="104"/>
      <c r="AS4818" s="104"/>
      <c r="AT4818" s="104"/>
      <c r="AU4818" s="104"/>
      <c r="AV4818" s="104"/>
    </row>
    <row r="4819" spans="3:48" x14ac:dyDescent="0.35">
      <c r="C4819" s="176"/>
      <c r="D4819" s="176"/>
      <c r="E4819" s="176"/>
      <c r="F4819" s="176"/>
      <c r="G4819" s="175"/>
      <c r="H4819" s="175"/>
      <c r="I4819" s="175"/>
      <c r="J4819" s="175"/>
      <c r="L4819" s="175"/>
      <c r="T4819" s="176"/>
      <c r="U4819" s="176"/>
      <c r="V4819" s="176"/>
      <c r="W4819" s="176"/>
      <c r="X4819" s="175"/>
      <c r="Y4819" s="175"/>
      <c r="Z4819" s="175"/>
      <c r="AA4819" s="175"/>
      <c r="AC4819" s="175"/>
      <c r="AL4819" s="106"/>
      <c r="AM4819" s="104"/>
      <c r="AN4819" s="104"/>
      <c r="AO4819" s="104"/>
      <c r="AP4819" s="104"/>
      <c r="AQ4819" s="104"/>
      <c r="AR4819" s="104"/>
      <c r="AS4819" s="104"/>
      <c r="AT4819" s="104"/>
      <c r="AU4819" s="104"/>
      <c r="AV4819" s="104"/>
    </row>
    <row r="4820" spans="3:48" x14ac:dyDescent="0.35">
      <c r="C4820" s="176"/>
      <c r="D4820" s="176"/>
      <c r="E4820" s="176"/>
      <c r="F4820" s="176"/>
      <c r="G4820" s="175"/>
      <c r="H4820" s="175"/>
      <c r="I4820" s="175"/>
      <c r="J4820" s="175"/>
      <c r="L4820" s="175"/>
      <c r="T4820" s="176"/>
      <c r="U4820" s="176"/>
      <c r="V4820" s="176"/>
      <c r="W4820" s="176"/>
      <c r="X4820" s="175"/>
      <c r="Y4820" s="175"/>
      <c r="Z4820" s="175"/>
      <c r="AA4820" s="175"/>
      <c r="AC4820" s="175"/>
      <c r="AL4820" s="106"/>
      <c r="AM4820" s="104"/>
      <c r="AN4820" s="104"/>
      <c r="AO4820" s="104"/>
      <c r="AP4820" s="104"/>
      <c r="AQ4820" s="104"/>
      <c r="AR4820" s="104"/>
      <c r="AS4820" s="104"/>
      <c r="AT4820" s="104"/>
      <c r="AU4820" s="104"/>
      <c r="AV4820" s="104"/>
    </row>
    <row r="4821" spans="3:48" x14ac:dyDescent="0.35">
      <c r="C4821" s="176"/>
      <c r="D4821" s="176"/>
      <c r="E4821" s="176"/>
      <c r="F4821" s="176"/>
      <c r="G4821" s="175"/>
      <c r="H4821" s="175"/>
      <c r="I4821" s="175"/>
      <c r="J4821" s="175"/>
      <c r="L4821" s="175"/>
      <c r="T4821" s="176"/>
      <c r="U4821" s="176"/>
      <c r="V4821" s="176"/>
      <c r="W4821" s="176"/>
      <c r="X4821" s="175"/>
      <c r="Y4821" s="175"/>
      <c r="Z4821" s="175"/>
      <c r="AA4821" s="175"/>
      <c r="AC4821" s="175"/>
      <c r="AL4821" s="106"/>
      <c r="AM4821" s="104"/>
      <c r="AN4821" s="104"/>
      <c r="AO4821" s="104"/>
      <c r="AP4821" s="104"/>
      <c r="AQ4821" s="104"/>
      <c r="AR4821" s="104"/>
      <c r="AS4821" s="104"/>
      <c r="AT4821" s="104"/>
      <c r="AU4821" s="104"/>
      <c r="AV4821" s="104"/>
    </row>
    <row r="4822" spans="3:48" x14ac:dyDescent="0.35">
      <c r="C4822" s="176"/>
      <c r="D4822" s="176"/>
      <c r="E4822" s="176"/>
      <c r="F4822" s="176"/>
      <c r="G4822" s="175"/>
      <c r="H4822" s="175"/>
      <c r="I4822" s="175"/>
      <c r="J4822" s="175"/>
      <c r="L4822" s="175"/>
      <c r="T4822" s="176"/>
      <c r="U4822" s="176"/>
      <c r="V4822" s="176"/>
      <c r="W4822" s="176"/>
      <c r="X4822" s="175"/>
      <c r="Y4822" s="175"/>
      <c r="Z4822" s="175"/>
      <c r="AA4822" s="175"/>
      <c r="AC4822" s="175"/>
      <c r="AL4822" s="106"/>
      <c r="AM4822" s="104"/>
      <c r="AN4822" s="104"/>
      <c r="AO4822" s="104"/>
      <c r="AP4822" s="104"/>
      <c r="AQ4822" s="104"/>
      <c r="AR4822" s="104"/>
      <c r="AS4822" s="104"/>
      <c r="AT4822" s="104"/>
      <c r="AU4822" s="104"/>
      <c r="AV4822" s="104"/>
    </row>
    <row r="4823" spans="3:48" x14ac:dyDescent="0.35">
      <c r="C4823" s="176"/>
      <c r="D4823" s="176"/>
      <c r="E4823" s="176"/>
      <c r="F4823" s="176"/>
      <c r="G4823" s="175"/>
      <c r="H4823" s="175"/>
      <c r="I4823" s="175"/>
      <c r="J4823" s="175"/>
      <c r="L4823" s="175"/>
      <c r="T4823" s="176"/>
      <c r="U4823" s="176"/>
      <c r="V4823" s="176"/>
      <c r="W4823" s="176"/>
      <c r="X4823" s="175"/>
      <c r="Y4823" s="175"/>
      <c r="Z4823" s="175"/>
      <c r="AA4823" s="175"/>
      <c r="AC4823" s="175"/>
      <c r="AL4823" s="106"/>
      <c r="AM4823" s="104"/>
      <c r="AN4823" s="104"/>
      <c r="AO4823" s="104"/>
      <c r="AP4823" s="104"/>
      <c r="AQ4823" s="104"/>
      <c r="AR4823" s="104"/>
      <c r="AS4823" s="104"/>
      <c r="AT4823" s="104"/>
      <c r="AU4823" s="104"/>
      <c r="AV4823" s="104"/>
    </row>
    <row r="4824" spans="3:48" x14ac:dyDescent="0.35">
      <c r="C4824" s="176"/>
      <c r="D4824" s="176"/>
      <c r="E4824" s="176"/>
      <c r="F4824" s="176"/>
      <c r="G4824" s="175"/>
      <c r="H4824" s="175"/>
      <c r="I4824" s="175"/>
      <c r="J4824" s="175"/>
      <c r="L4824" s="175"/>
      <c r="T4824" s="176"/>
      <c r="U4824" s="176"/>
      <c r="V4824" s="176"/>
      <c r="W4824" s="176"/>
      <c r="X4824" s="175"/>
      <c r="Y4824" s="175"/>
      <c r="Z4824" s="175"/>
      <c r="AA4824" s="175"/>
      <c r="AC4824" s="175"/>
      <c r="AL4824" s="106"/>
      <c r="AM4824" s="104"/>
      <c r="AN4824" s="104"/>
      <c r="AO4824" s="104"/>
      <c r="AP4824" s="104"/>
      <c r="AQ4824" s="104"/>
      <c r="AR4824" s="104"/>
      <c r="AS4824" s="104"/>
      <c r="AT4824" s="104"/>
      <c r="AU4824" s="104"/>
      <c r="AV4824" s="104"/>
    </row>
    <row r="4825" spans="3:48" x14ac:dyDescent="0.35">
      <c r="C4825" s="176"/>
      <c r="D4825" s="176"/>
      <c r="E4825" s="176"/>
      <c r="F4825" s="176"/>
      <c r="G4825" s="175"/>
      <c r="H4825" s="175"/>
      <c r="I4825" s="175"/>
      <c r="J4825" s="175"/>
      <c r="L4825" s="175"/>
      <c r="T4825" s="176"/>
      <c r="U4825" s="176"/>
      <c r="V4825" s="176"/>
      <c r="W4825" s="176"/>
      <c r="X4825" s="175"/>
      <c r="Y4825" s="175"/>
      <c r="Z4825" s="175"/>
      <c r="AA4825" s="175"/>
      <c r="AC4825" s="175"/>
      <c r="AL4825" s="106"/>
      <c r="AM4825" s="104"/>
      <c r="AN4825" s="104"/>
      <c r="AO4825" s="104"/>
      <c r="AP4825" s="104"/>
      <c r="AQ4825" s="104"/>
      <c r="AR4825" s="104"/>
      <c r="AS4825" s="104"/>
      <c r="AT4825" s="104"/>
      <c r="AU4825" s="104"/>
      <c r="AV4825" s="104"/>
    </row>
    <row r="4826" spans="3:48" x14ac:dyDescent="0.35">
      <c r="C4826" s="176"/>
      <c r="D4826" s="176"/>
      <c r="E4826" s="176"/>
      <c r="F4826" s="176"/>
      <c r="G4826" s="175"/>
      <c r="H4826" s="175"/>
      <c r="I4826" s="175"/>
      <c r="J4826" s="175"/>
      <c r="L4826" s="175"/>
      <c r="T4826" s="176"/>
      <c r="U4826" s="176"/>
      <c r="V4826" s="176"/>
      <c r="W4826" s="176"/>
      <c r="X4826" s="175"/>
      <c r="Y4826" s="175"/>
      <c r="Z4826" s="175"/>
      <c r="AA4826" s="175"/>
      <c r="AC4826" s="175"/>
      <c r="AL4826" s="106"/>
      <c r="AM4826" s="104"/>
      <c r="AN4826" s="104"/>
      <c r="AO4826" s="104"/>
      <c r="AP4826" s="104"/>
      <c r="AQ4826" s="104"/>
      <c r="AR4826" s="104"/>
      <c r="AS4826" s="104"/>
      <c r="AT4826" s="104"/>
      <c r="AU4826" s="104"/>
      <c r="AV4826" s="104"/>
    </row>
    <row r="4827" spans="3:48" x14ac:dyDescent="0.35">
      <c r="C4827" s="176"/>
      <c r="D4827" s="176"/>
      <c r="E4827" s="176"/>
      <c r="F4827" s="176"/>
      <c r="G4827" s="175"/>
      <c r="H4827" s="175"/>
      <c r="I4827" s="175"/>
      <c r="J4827" s="175"/>
      <c r="L4827" s="175"/>
      <c r="T4827" s="176"/>
      <c r="U4827" s="176"/>
      <c r="V4827" s="176"/>
      <c r="W4827" s="176"/>
      <c r="X4827" s="175"/>
      <c r="Y4827" s="175"/>
      <c r="Z4827" s="175"/>
      <c r="AA4827" s="175"/>
      <c r="AC4827" s="175"/>
      <c r="AL4827" s="106"/>
      <c r="AM4827" s="104"/>
      <c r="AN4827" s="104"/>
      <c r="AO4827" s="104"/>
      <c r="AP4827" s="104"/>
      <c r="AQ4827" s="104"/>
      <c r="AR4827" s="104"/>
      <c r="AS4827" s="104"/>
      <c r="AT4827" s="104"/>
      <c r="AU4827" s="104"/>
      <c r="AV4827" s="104"/>
    </row>
    <row r="4828" spans="3:48" x14ac:dyDescent="0.35">
      <c r="C4828" s="176"/>
      <c r="D4828" s="176"/>
      <c r="E4828" s="176"/>
      <c r="F4828" s="176"/>
      <c r="G4828" s="175"/>
      <c r="H4828" s="175"/>
      <c r="I4828" s="175"/>
      <c r="J4828" s="175"/>
      <c r="L4828" s="175"/>
      <c r="T4828" s="176"/>
      <c r="U4828" s="176"/>
      <c r="V4828" s="176"/>
      <c r="W4828" s="176"/>
      <c r="X4828" s="175"/>
      <c r="Y4828" s="175"/>
      <c r="Z4828" s="175"/>
      <c r="AA4828" s="175"/>
      <c r="AC4828" s="175"/>
      <c r="AL4828" s="106"/>
      <c r="AM4828" s="104"/>
      <c r="AN4828" s="104"/>
      <c r="AO4828" s="104"/>
      <c r="AP4828" s="104"/>
      <c r="AQ4828" s="104"/>
      <c r="AR4828" s="104"/>
      <c r="AS4828" s="104"/>
      <c r="AT4828" s="104"/>
      <c r="AU4828" s="104"/>
      <c r="AV4828" s="104"/>
    </row>
    <row r="4829" spans="3:48" x14ac:dyDescent="0.35">
      <c r="C4829" s="176"/>
      <c r="D4829" s="176"/>
      <c r="E4829" s="176"/>
      <c r="F4829" s="176"/>
      <c r="G4829" s="175"/>
      <c r="H4829" s="175"/>
      <c r="I4829" s="175"/>
      <c r="J4829" s="175"/>
      <c r="L4829" s="175"/>
      <c r="T4829" s="176"/>
      <c r="U4829" s="176"/>
      <c r="V4829" s="176"/>
      <c r="W4829" s="176"/>
      <c r="X4829" s="175"/>
      <c r="Y4829" s="175"/>
      <c r="Z4829" s="175"/>
      <c r="AA4829" s="175"/>
      <c r="AC4829" s="175"/>
      <c r="AL4829" s="106"/>
      <c r="AM4829" s="104"/>
      <c r="AN4829" s="104"/>
      <c r="AO4829" s="104"/>
      <c r="AP4829" s="104"/>
      <c r="AQ4829" s="104"/>
      <c r="AR4829" s="104"/>
      <c r="AS4829" s="104"/>
      <c r="AT4829" s="104"/>
      <c r="AU4829" s="104"/>
      <c r="AV4829" s="104"/>
    </row>
    <row r="4830" spans="3:48" x14ac:dyDescent="0.35">
      <c r="C4830" s="176"/>
      <c r="D4830" s="176"/>
      <c r="E4830" s="176"/>
      <c r="F4830" s="176"/>
      <c r="G4830" s="175"/>
      <c r="H4830" s="175"/>
      <c r="I4830" s="175"/>
      <c r="J4830" s="175"/>
      <c r="L4830" s="175"/>
      <c r="T4830" s="176"/>
      <c r="U4830" s="176"/>
      <c r="V4830" s="176"/>
      <c r="W4830" s="176"/>
      <c r="X4830" s="175"/>
      <c r="Y4830" s="175"/>
      <c r="Z4830" s="175"/>
      <c r="AA4830" s="175"/>
      <c r="AC4830" s="175"/>
      <c r="AL4830" s="106"/>
      <c r="AM4830" s="104"/>
      <c r="AN4830" s="104"/>
      <c r="AO4830" s="104"/>
      <c r="AP4830" s="104"/>
      <c r="AQ4830" s="104"/>
      <c r="AR4830" s="104"/>
      <c r="AS4830" s="104"/>
      <c r="AT4830" s="104"/>
      <c r="AU4830" s="104"/>
      <c r="AV4830" s="104"/>
    </row>
    <row r="4831" spans="3:48" x14ac:dyDescent="0.35">
      <c r="C4831" s="176"/>
      <c r="D4831" s="176"/>
      <c r="E4831" s="176"/>
      <c r="F4831" s="176"/>
      <c r="G4831" s="175"/>
      <c r="H4831" s="175"/>
      <c r="I4831" s="175"/>
      <c r="J4831" s="175"/>
      <c r="L4831" s="175"/>
      <c r="T4831" s="176"/>
      <c r="U4831" s="176"/>
      <c r="V4831" s="176"/>
      <c r="W4831" s="176"/>
      <c r="X4831" s="175"/>
      <c r="Y4831" s="175"/>
      <c r="Z4831" s="175"/>
      <c r="AA4831" s="175"/>
      <c r="AC4831" s="175"/>
      <c r="AL4831" s="106"/>
      <c r="AM4831" s="104"/>
      <c r="AN4831" s="104"/>
      <c r="AO4831" s="104"/>
      <c r="AP4831" s="104"/>
      <c r="AQ4831" s="104"/>
      <c r="AR4831" s="104"/>
      <c r="AS4831" s="104"/>
      <c r="AT4831" s="104"/>
      <c r="AU4831" s="104"/>
      <c r="AV4831" s="104"/>
    </row>
    <row r="4832" spans="3:48" x14ac:dyDescent="0.35">
      <c r="C4832" s="176"/>
      <c r="D4832" s="176"/>
      <c r="E4832" s="176"/>
      <c r="F4832" s="176"/>
      <c r="G4832" s="175"/>
      <c r="H4832" s="175"/>
      <c r="I4832" s="175"/>
      <c r="J4832" s="175"/>
      <c r="L4832" s="175"/>
      <c r="T4832" s="176"/>
      <c r="U4832" s="176"/>
      <c r="V4832" s="176"/>
      <c r="W4832" s="176"/>
      <c r="X4832" s="175"/>
      <c r="Y4832" s="175"/>
      <c r="Z4832" s="175"/>
      <c r="AA4832" s="175"/>
      <c r="AC4832" s="175"/>
      <c r="AL4832" s="106"/>
      <c r="AM4832" s="104"/>
      <c r="AN4832" s="104"/>
      <c r="AO4832" s="104"/>
      <c r="AP4832" s="104"/>
      <c r="AQ4832" s="104"/>
      <c r="AR4832" s="104"/>
      <c r="AS4832" s="104"/>
      <c r="AT4832" s="104"/>
      <c r="AU4832" s="104"/>
      <c r="AV4832" s="104"/>
    </row>
    <row r="4833" spans="3:48" x14ac:dyDescent="0.35">
      <c r="C4833" s="176"/>
      <c r="D4833" s="176"/>
      <c r="E4833" s="176"/>
      <c r="F4833" s="176"/>
      <c r="G4833" s="175"/>
      <c r="H4833" s="175"/>
      <c r="I4833" s="175"/>
      <c r="J4833" s="175"/>
      <c r="L4833" s="175"/>
      <c r="T4833" s="176"/>
      <c r="U4833" s="176"/>
      <c r="V4833" s="176"/>
      <c r="W4833" s="176"/>
      <c r="X4833" s="175"/>
      <c r="Y4833" s="175"/>
      <c r="Z4833" s="175"/>
      <c r="AA4833" s="175"/>
      <c r="AC4833" s="175"/>
      <c r="AL4833" s="106"/>
      <c r="AM4833" s="104"/>
      <c r="AN4833" s="104"/>
      <c r="AO4833" s="104"/>
      <c r="AP4833" s="104"/>
      <c r="AQ4833" s="104"/>
      <c r="AR4833" s="104"/>
      <c r="AS4833" s="104"/>
      <c r="AT4833" s="104"/>
      <c r="AU4833" s="104"/>
      <c r="AV4833" s="104"/>
    </row>
    <row r="4834" spans="3:48" x14ac:dyDescent="0.35">
      <c r="C4834" s="176"/>
      <c r="D4834" s="176"/>
      <c r="E4834" s="176"/>
      <c r="F4834" s="176"/>
      <c r="G4834" s="175"/>
      <c r="H4834" s="175"/>
      <c r="I4834" s="175"/>
      <c r="J4834" s="175"/>
      <c r="L4834" s="175"/>
      <c r="T4834" s="176"/>
      <c r="U4834" s="176"/>
      <c r="V4834" s="176"/>
      <c r="W4834" s="176"/>
      <c r="X4834" s="175"/>
      <c r="Y4834" s="175"/>
      <c r="Z4834" s="175"/>
      <c r="AA4834" s="175"/>
      <c r="AC4834" s="175"/>
      <c r="AL4834" s="106"/>
      <c r="AM4834" s="104"/>
      <c r="AN4834" s="104"/>
      <c r="AO4834" s="104"/>
      <c r="AP4834" s="104"/>
      <c r="AQ4834" s="104"/>
      <c r="AR4834" s="104"/>
      <c r="AS4834" s="104"/>
      <c r="AT4834" s="104"/>
      <c r="AU4834" s="104"/>
      <c r="AV4834" s="104"/>
    </row>
    <row r="4835" spans="3:48" x14ac:dyDescent="0.35">
      <c r="C4835" s="176"/>
      <c r="D4835" s="176"/>
      <c r="E4835" s="176"/>
      <c r="F4835" s="176"/>
      <c r="G4835" s="175"/>
      <c r="H4835" s="175"/>
      <c r="I4835" s="175"/>
      <c r="J4835" s="175"/>
      <c r="L4835" s="175"/>
      <c r="T4835" s="176"/>
      <c r="U4835" s="176"/>
      <c r="V4835" s="176"/>
      <c r="W4835" s="176"/>
      <c r="X4835" s="175"/>
      <c r="Y4835" s="175"/>
      <c r="Z4835" s="175"/>
      <c r="AA4835" s="175"/>
      <c r="AC4835" s="175"/>
      <c r="AL4835" s="106"/>
      <c r="AM4835" s="104"/>
      <c r="AN4835" s="104"/>
      <c r="AO4835" s="104"/>
      <c r="AP4835" s="104"/>
      <c r="AQ4835" s="104"/>
      <c r="AR4835" s="104"/>
      <c r="AS4835" s="104"/>
      <c r="AT4835" s="104"/>
      <c r="AU4835" s="104"/>
      <c r="AV4835" s="104"/>
    </row>
    <row r="4836" spans="3:48" x14ac:dyDescent="0.35">
      <c r="C4836" s="176"/>
      <c r="D4836" s="176"/>
      <c r="E4836" s="176"/>
      <c r="F4836" s="176"/>
      <c r="G4836" s="175"/>
      <c r="H4836" s="175"/>
      <c r="I4836" s="175"/>
      <c r="J4836" s="175"/>
      <c r="L4836" s="175"/>
      <c r="T4836" s="176"/>
      <c r="U4836" s="176"/>
      <c r="V4836" s="176"/>
      <c r="W4836" s="176"/>
      <c r="X4836" s="175"/>
      <c r="Y4836" s="175"/>
      <c r="Z4836" s="175"/>
      <c r="AA4836" s="175"/>
      <c r="AC4836" s="175"/>
      <c r="AL4836" s="106"/>
      <c r="AM4836" s="104"/>
      <c r="AN4836" s="104"/>
      <c r="AO4836" s="104"/>
      <c r="AP4836" s="104"/>
      <c r="AQ4836" s="104"/>
      <c r="AR4836" s="104"/>
      <c r="AS4836" s="104"/>
      <c r="AT4836" s="104"/>
      <c r="AU4836" s="104"/>
      <c r="AV4836" s="104"/>
    </row>
    <row r="4837" spans="3:48" x14ac:dyDescent="0.35">
      <c r="C4837" s="176"/>
      <c r="D4837" s="176"/>
      <c r="E4837" s="176"/>
      <c r="F4837" s="176"/>
      <c r="G4837" s="175"/>
      <c r="H4837" s="175"/>
      <c r="I4837" s="175"/>
      <c r="J4837" s="175"/>
      <c r="L4837" s="175"/>
      <c r="T4837" s="176"/>
      <c r="U4837" s="176"/>
      <c r="V4837" s="176"/>
      <c r="W4837" s="176"/>
      <c r="X4837" s="175"/>
      <c r="Y4837" s="175"/>
      <c r="Z4837" s="175"/>
      <c r="AA4837" s="175"/>
      <c r="AC4837" s="175"/>
      <c r="AL4837" s="106"/>
      <c r="AM4837" s="104"/>
      <c r="AN4837" s="104"/>
      <c r="AO4837" s="104"/>
      <c r="AP4837" s="104"/>
      <c r="AQ4837" s="104"/>
      <c r="AR4837" s="104"/>
      <c r="AS4837" s="104"/>
      <c r="AT4837" s="104"/>
      <c r="AU4837" s="104"/>
      <c r="AV4837" s="104"/>
    </row>
    <row r="4838" spans="3:48" x14ac:dyDescent="0.35">
      <c r="C4838" s="176"/>
      <c r="D4838" s="176"/>
      <c r="E4838" s="176"/>
      <c r="F4838" s="176"/>
      <c r="G4838" s="175"/>
      <c r="H4838" s="175"/>
      <c r="I4838" s="175"/>
      <c r="J4838" s="175"/>
      <c r="L4838" s="175"/>
      <c r="T4838" s="176"/>
      <c r="U4838" s="176"/>
      <c r="V4838" s="176"/>
      <c r="W4838" s="176"/>
      <c r="X4838" s="175"/>
      <c r="Y4838" s="175"/>
      <c r="Z4838" s="175"/>
      <c r="AA4838" s="175"/>
      <c r="AC4838" s="175"/>
      <c r="AL4838" s="106"/>
      <c r="AM4838" s="104"/>
      <c r="AN4838" s="104"/>
      <c r="AO4838" s="104"/>
      <c r="AP4838" s="104"/>
      <c r="AQ4838" s="104"/>
      <c r="AR4838" s="104"/>
      <c r="AS4838" s="104"/>
      <c r="AT4838" s="104"/>
      <c r="AU4838" s="104"/>
      <c r="AV4838" s="104"/>
    </row>
    <row r="4839" spans="3:48" x14ac:dyDescent="0.35">
      <c r="C4839" s="176"/>
      <c r="D4839" s="176"/>
      <c r="E4839" s="176"/>
      <c r="F4839" s="176"/>
      <c r="G4839" s="175"/>
      <c r="H4839" s="175"/>
      <c r="I4839" s="175"/>
      <c r="J4839" s="175"/>
      <c r="L4839" s="175"/>
      <c r="T4839" s="176"/>
      <c r="U4839" s="176"/>
      <c r="V4839" s="176"/>
      <c r="W4839" s="176"/>
      <c r="X4839" s="175"/>
      <c r="Y4839" s="175"/>
      <c r="Z4839" s="175"/>
      <c r="AA4839" s="175"/>
      <c r="AC4839" s="175"/>
      <c r="AL4839" s="106"/>
      <c r="AM4839" s="104"/>
      <c r="AN4839" s="104"/>
      <c r="AO4839" s="104"/>
      <c r="AP4839" s="104"/>
      <c r="AQ4839" s="104"/>
      <c r="AR4839" s="104"/>
      <c r="AS4839" s="104"/>
      <c r="AT4839" s="104"/>
      <c r="AU4839" s="104"/>
      <c r="AV4839" s="104"/>
    </row>
    <row r="4840" spans="3:48" x14ac:dyDescent="0.35">
      <c r="C4840" s="176"/>
      <c r="D4840" s="176"/>
      <c r="E4840" s="176"/>
      <c r="F4840" s="176"/>
      <c r="G4840" s="175"/>
      <c r="H4840" s="175"/>
      <c r="I4840" s="175"/>
      <c r="J4840" s="175"/>
      <c r="L4840" s="175"/>
      <c r="T4840" s="176"/>
      <c r="U4840" s="176"/>
      <c r="V4840" s="176"/>
      <c r="W4840" s="176"/>
      <c r="X4840" s="175"/>
      <c r="Y4840" s="175"/>
      <c r="Z4840" s="175"/>
      <c r="AA4840" s="175"/>
      <c r="AC4840" s="175"/>
      <c r="AL4840" s="106"/>
      <c r="AM4840" s="104"/>
      <c r="AN4840" s="104"/>
      <c r="AO4840" s="104"/>
      <c r="AP4840" s="104"/>
      <c r="AQ4840" s="104"/>
      <c r="AR4840" s="104"/>
      <c r="AS4840" s="104"/>
      <c r="AT4840" s="104"/>
      <c r="AU4840" s="104"/>
      <c r="AV4840" s="104"/>
    </row>
    <row r="4841" spans="3:48" x14ac:dyDescent="0.35">
      <c r="C4841" s="176"/>
      <c r="D4841" s="176"/>
      <c r="E4841" s="176"/>
      <c r="F4841" s="176"/>
      <c r="G4841" s="175"/>
      <c r="H4841" s="175"/>
      <c r="I4841" s="175"/>
      <c r="J4841" s="175"/>
      <c r="L4841" s="175"/>
      <c r="T4841" s="176"/>
      <c r="U4841" s="176"/>
      <c r="V4841" s="176"/>
      <c r="W4841" s="176"/>
      <c r="X4841" s="175"/>
      <c r="Y4841" s="175"/>
      <c r="Z4841" s="175"/>
      <c r="AA4841" s="175"/>
      <c r="AC4841" s="175"/>
      <c r="AL4841" s="106"/>
      <c r="AM4841" s="104"/>
      <c r="AN4841" s="104"/>
      <c r="AO4841" s="104"/>
      <c r="AP4841" s="104"/>
      <c r="AQ4841" s="104"/>
      <c r="AR4841" s="104"/>
      <c r="AS4841" s="104"/>
      <c r="AT4841" s="104"/>
      <c r="AU4841" s="104"/>
      <c r="AV4841" s="104"/>
    </row>
    <row r="4842" spans="3:48" x14ac:dyDescent="0.35">
      <c r="C4842" s="176"/>
      <c r="D4842" s="176"/>
      <c r="E4842" s="176"/>
      <c r="F4842" s="176"/>
      <c r="G4842" s="175"/>
      <c r="H4842" s="175"/>
      <c r="I4842" s="175"/>
      <c r="J4842" s="175"/>
      <c r="L4842" s="175"/>
      <c r="T4842" s="176"/>
      <c r="U4842" s="176"/>
      <c r="V4842" s="176"/>
      <c r="W4842" s="176"/>
      <c r="X4842" s="175"/>
      <c r="Y4842" s="175"/>
      <c r="Z4842" s="175"/>
      <c r="AA4842" s="175"/>
      <c r="AC4842" s="175"/>
      <c r="AL4842" s="106"/>
      <c r="AM4842" s="104"/>
      <c r="AN4842" s="104"/>
      <c r="AO4842" s="104"/>
      <c r="AP4842" s="104"/>
      <c r="AQ4842" s="104"/>
      <c r="AR4842" s="104"/>
      <c r="AS4842" s="104"/>
      <c r="AT4842" s="104"/>
      <c r="AU4842" s="104"/>
      <c r="AV4842" s="104"/>
    </row>
    <row r="4843" spans="3:48" x14ac:dyDescent="0.35">
      <c r="C4843" s="176"/>
      <c r="D4843" s="176"/>
      <c r="E4843" s="176"/>
      <c r="F4843" s="176"/>
      <c r="G4843" s="175"/>
      <c r="H4843" s="175"/>
      <c r="I4843" s="175"/>
      <c r="J4843" s="175"/>
      <c r="L4843" s="175"/>
      <c r="T4843" s="176"/>
      <c r="U4843" s="176"/>
      <c r="V4843" s="176"/>
      <c r="W4843" s="176"/>
      <c r="X4843" s="175"/>
      <c r="Y4843" s="175"/>
      <c r="Z4843" s="175"/>
      <c r="AA4843" s="175"/>
      <c r="AC4843" s="175"/>
      <c r="AL4843" s="106"/>
      <c r="AM4843" s="104"/>
      <c r="AN4843" s="104"/>
      <c r="AO4843" s="104"/>
      <c r="AP4843" s="104"/>
      <c r="AQ4843" s="104"/>
      <c r="AR4843" s="104"/>
      <c r="AS4843" s="104"/>
      <c r="AT4843" s="104"/>
      <c r="AU4843" s="104"/>
      <c r="AV4843" s="104"/>
    </row>
    <row r="4844" spans="3:48" x14ac:dyDescent="0.35">
      <c r="C4844" s="176"/>
      <c r="D4844" s="176"/>
      <c r="E4844" s="176"/>
      <c r="F4844" s="176"/>
      <c r="G4844" s="175"/>
      <c r="H4844" s="175"/>
      <c r="I4844" s="175"/>
      <c r="J4844" s="175"/>
      <c r="L4844" s="175"/>
      <c r="T4844" s="176"/>
      <c r="U4844" s="176"/>
      <c r="V4844" s="176"/>
      <c r="W4844" s="176"/>
      <c r="X4844" s="175"/>
      <c r="Y4844" s="175"/>
      <c r="Z4844" s="175"/>
      <c r="AA4844" s="175"/>
      <c r="AC4844" s="175"/>
      <c r="AL4844" s="106"/>
      <c r="AM4844" s="104"/>
      <c r="AN4844" s="104"/>
      <c r="AO4844" s="104"/>
      <c r="AP4844" s="104"/>
      <c r="AQ4844" s="104"/>
      <c r="AR4844" s="104"/>
      <c r="AS4844" s="104"/>
      <c r="AT4844" s="104"/>
      <c r="AU4844" s="104"/>
      <c r="AV4844" s="104"/>
    </row>
    <row r="4845" spans="3:48" x14ac:dyDescent="0.35">
      <c r="C4845" s="176"/>
      <c r="D4845" s="176"/>
      <c r="E4845" s="176"/>
      <c r="F4845" s="176"/>
      <c r="G4845" s="175"/>
      <c r="H4845" s="175"/>
      <c r="I4845" s="175"/>
      <c r="J4845" s="175"/>
      <c r="L4845" s="175"/>
      <c r="T4845" s="176"/>
      <c r="U4845" s="176"/>
      <c r="V4845" s="176"/>
      <c r="W4845" s="176"/>
      <c r="X4845" s="175"/>
      <c r="Y4845" s="175"/>
      <c r="Z4845" s="175"/>
      <c r="AA4845" s="175"/>
      <c r="AC4845" s="175"/>
      <c r="AL4845" s="106"/>
      <c r="AM4845" s="104"/>
      <c r="AN4845" s="104"/>
      <c r="AO4845" s="104"/>
      <c r="AP4845" s="104"/>
      <c r="AQ4845" s="104"/>
      <c r="AR4845" s="104"/>
      <c r="AS4845" s="104"/>
      <c r="AT4845" s="104"/>
      <c r="AU4845" s="104"/>
      <c r="AV4845" s="104"/>
    </row>
    <row r="4846" spans="3:48" x14ac:dyDescent="0.35">
      <c r="C4846" s="176"/>
      <c r="D4846" s="176"/>
      <c r="E4846" s="176"/>
      <c r="F4846" s="176"/>
      <c r="G4846" s="175"/>
      <c r="H4846" s="175"/>
      <c r="I4846" s="175"/>
      <c r="J4846" s="175"/>
      <c r="L4846" s="175"/>
      <c r="T4846" s="176"/>
      <c r="U4846" s="176"/>
      <c r="V4846" s="176"/>
      <c r="W4846" s="176"/>
      <c r="X4846" s="175"/>
      <c r="Y4846" s="175"/>
      <c r="Z4846" s="175"/>
      <c r="AA4846" s="175"/>
      <c r="AC4846" s="175"/>
      <c r="AL4846" s="106"/>
      <c r="AM4846" s="104"/>
      <c r="AN4846" s="104"/>
      <c r="AO4846" s="104"/>
      <c r="AP4846" s="104"/>
      <c r="AQ4846" s="104"/>
      <c r="AR4846" s="104"/>
      <c r="AS4846" s="104"/>
      <c r="AT4846" s="104"/>
      <c r="AU4846" s="104"/>
      <c r="AV4846" s="104"/>
    </row>
    <row r="4847" spans="3:48" x14ac:dyDescent="0.35">
      <c r="C4847" s="176"/>
      <c r="D4847" s="176"/>
      <c r="E4847" s="176"/>
      <c r="F4847" s="176"/>
      <c r="G4847" s="175"/>
      <c r="H4847" s="175"/>
      <c r="I4847" s="175"/>
      <c r="J4847" s="175"/>
      <c r="L4847" s="175"/>
      <c r="T4847" s="176"/>
      <c r="U4847" s="176"/>
      <c r="V4847" s="176"/>
      <c r="W4847" s="176"/>
      <c r="X4847" s="175"/>
      <c r="Y4847" s="175"/>
      <c r="Z4847" s="175"/>
      <c r="AA4847" s="175"/>
      <c r="AC4847" s="175"/>
      <c r="AL4847" s="106"/>
      <c r="AM4847" s="104"/>
      <c r="AN4847" s="104"/>
      <c r="AO4847" s="104"/>
      <c r="AP4847" s="104"/>
      <c r="AQ4847" s="104"/>
      <c r="AR4847" s="104"/>
      <c r="AS4847" s="104"/>
      <c r="AT4847" s="104"/>
      <c r="AU4847" s="104"/>
      <c r="AV4847" s="104"/>
    </row>
    <row r="4848" spans="3:48" x14ac:dyDescent="0.35">
      <c r="C4848" s="176"/>
      <c r="D4848" s="176"/>
      <c r="E4848" s="176"/>
      <c r="F4848" s="176"/>
      <c r="G4848" s="175"/>
      <c r="H4848" s="175"/>
      <c r="I4848" s="175"/>
      <c r="J4848" s="175"/>
      <c r="L4848" s="175"/>
      <c r="T4848" s="176"/>
      <c r="U4848" s="176"/>
      <c r="V4848" s="176"/>
      <c r="W4848" s="176"/>
      <c r="X4848" s="175"/>
      <c r="Y4848" s="175"/>
      <c r="Z4848" s="175"/>
      <c r="AA4848" s="175"/>
      <c r="AC4848" s="175"/>
      <c r="AL4848" s="106"/>
      <c r="AM4848" s="104"/>
      <c r="AN4848" s="104"/>
      <c r="AO4848" s="104"/>
      <c r="AP4848" s="104"/>
      <c r="AQ4848" s="104"/>
      <c r="AR4848" s="104"/>
      <c r="AS4848" s="104"/>
      <c r="AT4848" s="104"/>
      <c r="AU4848" s="104"/>
      <c r="AV4848" s="104"/>
    </row>
    <row r="4849" spans="3:48" x14ac:dyDescent="0.35">
      <c r="C4849" s="176"/>
      <c r="D4849" s="176"/>
      <c r="E4849" s="176"/>
      <c r="F4849" s="176"/>
      <c r="G4849" s="175"/>
      <c r="H4849" s="175"/>
      <c r="I4849" s="175"/>
      <c r="J4849" s="175"/>
      <c r="L4849" s="175"/>
      <c r="T4849" s="176"/>
      <c r="U4849" s="176"/>
      <c r="V4849" s="176"/>
      <c r="W4849" s="176"/>
      <c r="X4849" s="175"/>
      <c r="Y4849" s="175"/>
      <c r="Z4849" s="175"/>
      <c r="AA4849" s="175"/>
      <c r="AC4849" s="175"/>
      <c r="AL4849" s="106"/>
      <c r="AM4849" s="104"/>
      <c r="AN4849" s="104"/>
      <c r="AO4849" s="104"/>
      <c r="AP4849" s="104"/>
      <c r="AQ4849" s="104"/>
      <c r="AR4849" s="104"/>
      <c r="AS4849" s="104"/>
      <c r="AT4849" s="104"/>
      <c r="AU4849" s="104"/>
      <c r="AV4849" s="104"/>
    </row>
    <row r="4850" spans="3:48" x14ac:dyDescent="0.35">
      <c r="C4850" s="176"/>
      <c r="D4850" s="176"/>
      <c r="E4850" s="176"/>
      <c r="F4850" s="176"/>
      <c r="G4850" s="175"/>
      <c r="H4850" s="175"/>
      <c r="I4850" s="175"/>
      <c r="J4850" s="175"/>
      <c r="L4850" s="175"/>
      <c r="T4850" s="176"/>
      <c r="U4850" s="176"/>
      <c r="V4850" s="176"/>
      <c r="W4850" s="176"/>
      <c r="X4850" s="175"/>
      <c r="Y4850" s="175"/>
      <c r="Z4850" s="175"/>
      <c r="AA4850" s="175"/>
      <c r="AC4850" s="175"/>
      <c r="AL4850" s="106"/>
      <c r="AM4850" s="104"/>
      <c r="AN4850" s="104"/>
      <c r="AO4850" s="104"/>
      <c r="AP4850" s="104"/>
      <c r="AQ4850" s="104"/>
      <c r="AR4850" s="104"/>
      <c r="AS4850" s="104"/>
      <c r="AT4850" s="104"/>
      <c r="AU4850" s="104"/>
      <c r="AV4850" s="104"/>
    </row>
    <row r="4851" spans="3:48" x14ac:dyDescent="0.35">
      <c r="C4851" s="176"/>
      <c r="D4851" s="176"/>
      <c r="E4851" s="176"/>
      <c r="F4851" s="176"/>
      <c r="G4851" s="175"/>
      <c r="H4851" s="175"/>
      <c r="I4851" s="175"/>
      <c r="J4851" s="175"/>
      <c r="L4851" s="175"/>
      <c r="T4851" s="176"/>
      <c r="U4851" s="176"/>
      <c r="V4851" s="176"/>
      <c r="W4851" s="176"/>
      <c r="X4851" s="175"/>
      <c r="Y4851" s="175"/>
      <c r="Z4851" s="175"/>
      <c r="AA4851" s="175"/>
      <c r="AC4851" s="175"/>
      <c r="AL4851" s="106"/>
      <c r="AM4851" s="104"/>
      <c r="AN4851" s="104"/>
      <c r="AO4851" s="104"/>
      <c r="AP4851" s="104"/>
      <c r="AQ4851" s="104"/>
      <c r="AR4851" s="104"/>
      <c r="AS4851" s="104"/>
      <c r="AT4851" s="104"/>
      <c r="AU4851" s="104"/>
      <c r="AV4851" s="104"/>
    </row>
    <row r="4852" spans="3:48" x14ac:dyDescent="0.35">
      <c r="C4852" s="176"/>
      <c r="D4852" s="176"/>
      <c r="E4852" s="176"/>
      <c r="F4852" s="176"/>
      <c r="G4852" s="175"/>
      <c r="H4852" s="175"/>
      <c r="I4852" s="175"/>
      <c r="J4852" s="175"/>
      <c r="L4852" s="175"/>
      <c r="T4852" s="176"/>
      <c r="U4852" s="176"/>
      <c r="V4852" s="176"/>
      <c r="W4852" s="176"/>
      <c r="X4852" s="175"/>
      <c r="Y4852" s="175"/>
      <c r="Z4852" s="175"/>
      <c r="AA4852" s="175"/>
      <c r="AC4852" s="175"/>
      <c r="AL4852" s="106"/>
      <c r="AM4852" s="104"/>
      <c r="AN4852" s="104"/>
      <c r="AO4852" s="104"/>
      <c r="AP4852" s="104"/>
      <c r="AQ4852" s="104"/>
      <c r="AR4852" s="104"/>
      <c r="AS4852" s="104"/>
      <c r="AT4852" s="104"/>
      <c r="AU4852" s="104"/>
      <c r="AV4852" s="104"/>
    </row>
    <row r="4853" spans="3:48" x14ac:dyDescent="0.35">
      <c r="C4853" s="176"/>
      <c r="D4853" s="176"/>
      <c r="E4853" s="176"/>
      <c r="F4853" s="176"/>
      <c r="G4853" s="175"/>
      <c r="H4853" s="175"/>
      <c r="I4853" s="175"/>
      <c r="J4853" s="175"/>
      <c r="L4853" s="175"/>
      <c r="T4853" s="176"/>
      <c r="U4853" s="176"/>
      <c r="V4853" s="176"/>
      <c r="W4853" s="176"/>
      <c r="X4853" s="175"/>
      <c r="Y4853" s="175"/>
      <c r="Z4853" s="175"/>
      <c r="AA4853" s="175"/>
      <c r="AC4853" s="175"/>
      <c r="AL4853" s="106"/>
      <c r="AM4853" s="104"/>
      <c r="AN4853" s="104"/>
      <c r="AO4853" s="104"/>
      <c r="AP4853" s="104"/>
      <c r="AQ4853" s="104"/>
      <c r="AR4853" s="104"/>
      <c r="AS4853" s="104"/>
      <c r="AT4853" s="104"/>
      <c r="AU4853" s="104"/>
      <c r="AV4853" s="104"/>
    </row>
    <row r="4854" spans="3:48" x14ac:dyDescent="0.35">
      <c r="C4854" s="176"/>
      <c r="D4854" s="176"/>
      <c r="E4854" s="176"/>
      <c r="F4854" s="176"/>
      <c r="G4854" s="175"/>
      <c r="H4854" s="175"/>
      <c r="I4854" s="175"/>
      <c r="J4854" s="175"/>
      <c r="L4854" s="175"/>
      <c r="T4854" s="176"/>
      <c r="U4854" s="176"/>
      <c r="V4854" s="176"/>
      <c r="W4854" s="176"/>
      <c r="X4854" s="175"/>
      <c r="Y4854" s="175"/>
      <c r="Z4854" s="175"/>
      <c r="AA4854" s="175"/>
      <c r="AC4854" s="175"/>
      <c r="AL4854" s="106"/>
      <c r="AM4854" s="104"/>
      <c r="AN4854" s="104"/>
      <c r="AO4854" s="104"/>
      <c r="AP4854" s="104"/>
      <c r="AQ4854" s="104"/>
      <c r="AR4854" s="104"/>
      <c r="AS4854" s="104"/>
      <c r="AT4854" s="104"/>
      <c r="AU4854" s="104"/>
      <c r="AV4854" s="104"/>
    </row>
    <row r="4855" spans="3:48" x14ac:dyDescent="0.35">
      <c r="C4855" s="176"/>
      <c r="D4855" s="176"/>
      <c r="E4855" s="176"/>
      <c r="F4855" s="176"/>
      <c r="G4855" s="175"/>
      <c r="H4855" s="175"/>
      <c r="I4855" s="175"/>
      <c r="J4855" s="175"/>
      <c r="L4855" s="175"/>
      <c r="T4855" s="176"/>
      <c r="U4855" s="176"/>
      <c r="V4855" s="176"/>
      <c r="W4855" s="176"/>
      <c r="X4855" s="175"/>
      <c r="Y4855" s="175"/>
      <c r="Z4855" s="175"/>
      <c r="AA4855" s="175"/>
      <c r="AC4855" s="175"/>
      <c r="AL4855" s="106"/>
      <c r="AM4855" s="104"/>
      <c r="AN4855" s="104"/>
      <c r="AO4855" s="104"/>
      <c r="AP4855" s="104"/>
      <c r="AQ4855" s="104"/>
      <c r="AR4855" s="104"/>
      <c r="AS4855" s="104"/>
      <c r="AT4855" s="104"/>
      <c r="AU4855" s="104"/>
      <c r="AV4855" s="104"/>
    </row>
    <row r="4856" spans="3:48" x14ac:dyDescent="0.35">
      <c r="C4856" s="176"/>
      <c r="D4856" s="176"/>
      <c r="E4856" s="176"/>
      <c r="F4856" s="176"/>
      <c r="G4856" s="175"/>
      <c r="H4856" s="175"/>
      <c r="I4856" s="175"/>
      <c r="J4856" s="175"/>
      <c r="L4856" s="175"/>
      <c r="T4856" s="176"/>
      <c r="U4856" s="176"/>
      <c r="V4856" s="176"/>
      <c r="W4856" s="176"/>
      <c r="X4856" s="175"/>
      <c r="Y4856" s="175"/>
      <c r="Z4856" s="175"/>
      <c r="AA4856" s="175"/>
      <c r="AC4856" s="175"/>
      <c r="AL4856" s="106"/>
      <c r="AM4856" s="104"/>
      <c r="AN4856" s="104"/>
      <c r="AO4856" s="104"/>
      <c r="AP4856" s="104"/>
      <c r="AQ4856" s="104"/>
      <c r="AR4856" s="104"/>
      <c r="AS4856" s="104"/>
      <c r="AT4856" s="104"/>
      <c r="AU4856" s="104"/>
      <c r="AV4856" s="104"/>
    </row>
    <row r="4857" spans="3:48" x14ac:dyDescent="0.35">
      <c r="C4857" s="176"/>
      <c r="D4857" s="176"/>
      <c r="E4857" s="176"/>
      <c r="F4857" s="176"/>
      <c r="G4857" s="175"/>
      <c r="H4857" s="175"/>
      <c r="I4857" s="175"/>
      <c r="J4857" s="175"/>
      <c r="L4857" s="175"/>
      <c r="T4857" s="176"/>
      <c r="U4857" s="176"/>
      <c r="V4857" s="176"/>
      <c r="W4857" s="176"/>
      <c r="X4857" s="175"/>
      <c r="Y4857" s="175"/>
      <c r="Z4857" s="175"/>
      <c r="AA4857" s="175"/>
      <c r="AC4857" s="175"/>
      <c r="AL4857" s="106"/>
      <c r="AM4857" s="104"/>
      <c r="AN4857" s="104"/>
      <c r="AO4857" s="104"/>
      <c r="AP4857" s="104"/>
      <c r="AQ4857" s="104"/>
      <c r="AR4857" s="104"/>
      <c r="AS4857" s="104"/>
      <c r="AT4857" s="104"/>
      <c r="AU4857" s="104"/>
      <c r="AV4857" s="104"/>
    </row>
    <row r="4858" spans="3:48" x14ac:dyDescent="0.35">
      <c r="C4858" s="176"/>
      <c r="D4858" s="176"/>
      <c r="E4858" s="176"/>
      <c r="F4858" s="176"/>
      <c r="G4858" s="175"/>
      <c r="H4858" s="175"/>
      <c r="I4858" s="175"/>
      <c r="J4858" s="175"/>
      <c r="L4858" s="175"/>
      <c r="T4858" s="176"/>
      <c r="U4858" s="176"/>
      <c r="V4858" s="176"/>
      <c r="W4858" s="176"/>
      <c r="X4858" s="175"/>
      <c r="Y4858" s="175"/>
      <c r="Z4858" s="175"/>
      <c r="AA4858" s="175"/>
      <c r="AC4858" s="175"/>
      <c r="AL4858" s="106"/>
      <c r="AM4858" s="104"/>
      <c r="AN4858" s="104"/>
      <c r="AO4858" s="104"/>
      <c r="AP4858" s="104"/>
      <c r="AQ4858" s="104"/>
      <c r="AR4858" s="104"/>
      <c r="AS4858" s="104"/>
      <c r="AT4858" s="104"/>
      <c r="AU4858" s="104"/>
      <c r="AV4858" s="104"/>
    </row>
    <row r="4859" spans="3:48" x14ac:dyDescent="0.35">
      <c r="C4859" s="176"/>
      <c r="D4859" s="176"/>
      <c r="E4859" s="176"/>
      <c r="F4859" s="176"/>
      <c r="G4859" s="175"/>
      <c r="H4859" s="175"/>
      <c r="I4859" s="175"/>
      <c r="J4859" s="175"/>
      <c r="L4859" s="175"/>
      <c r="T4859" s="176"/>
      <c r="U4859" s="176"/>
      <c r="V4859" s="176"/>
      <c r="W4859" s="176"/>
      <c r="X4859" s="175"/>
      <c r="Y4859" s="175"/>
      <c r="Z4859" s="175"/>
      <c r="AA4859" s="175"/>
      <c r="AC4859" s="175"/>
      <c r="AL4859" s="106"/>
      <c r="AM4859" s="104"/>
      <c r="AN4859" s="104"/>
      <c r="AO4859" s="104"/>
      <c r="AP4859" s="104"/>
      <c r="AQ4859" s="104"/>
      <c r="AR4859" s="104"/>
      <c r="AS4859" s="104"/>
      <c r="AT4859" s="104"/>
      <c r="AU4859" s="104"/>
      <c r="AV4859" s="104"/>
    </row>
    <row r="4860" spans="3:48" x14ac:dyDescent="0.35">
      <c r="C4860" s="176"/>
      <c r="D4860" s="176"/>
      <c r="E4860" s="176"/>
      <c r="F4860" s="176"/>
      <c r="G4860" s="175"/>
      <c r="H4860" s="175"/>
      <c r="I4860" s="175"/>
      <c r="J4860" s="175"/>
      <c r="L4860" s="175"/>
      <c r="T4860" s="176"/>
      <c r="U4860" s="176"/>
      <c r="V4860" s="176"/>
      <c r="W4860" s="176"/>
      <c r="X4860" s="175"/>
      <c r="Y4860" s="175"/>
      <c r="Z4860" s="175"/>
      <c r="AA4860" s="175"/>
      <c r="AC4860" s="175"/>
      <c r="AL4860" s="106"/>
      <c r="AM4860" s="104"/>
      <c r="AN4860" s="104"/>
      <c r="AO4860" s="104"/>
      <c r="AP4860" s="104"/>
      <c r="AQ4860" s="104"/>
      <c r="AR4860" s="104"/>
      <c r="AS4860" s="104"/>
      <c r="AT4860" s="104"/>
      <c r="AU4860" s="104"/>
      <c r="AV4860" s="104"/>
    </row>
    <row r="4861" spans="3:48" x14ac:dyDescent="0.35">
      <c r="C4861" s="176"/>
      <c r="D4861" s="176"/>
      <c r="E4861" s="176"/>
      <c r="F4861" s="176"/>
      <c r="G4861" s="175"/>
      <c r="H4861" s="175"/>
      <c r="I4861" s="175"/>
      <c r="J4861" s="175"/>
      <c r="L4861" s="175"/>
      <c r="T4861" s="176"/>
      <c r="U4861" s="176"/>
      <c r="V4861" s="176"/>
      <c r="W4861" s="176"/>
      <c r="X4861" s="175"/>
      <c r="Y4861" s="175"/>
      <c r="Z4861" s="175"/>
      <c r="AA4861" s="175"/>
      <c r="AC4861" s="175"/>
      <c r="AL4861" s="106"/>
      <c r="AM4861" s="104"/>
      <c r="AN4861" s="104"/>
      <c r="AO4861" s="104"/>
      <c r="AP4861" s="104"/>
      <c r="AQ4861" s="104"/>
      <c r="AR4861" s="104"/>
      <c r="AS4861" s="104"/>
      <c r="AT4861" s="104"/>
      <c r="AU4861" s="104"/>
      <c r="AV4861" s="104"/>
    </row>
    <row r="4862" spans="3:48" x14ac:dyDescent="0.35">
      <c r="C4862" s="176"/>
      <c r="D4862" s="176"/>
      <c r="E4862" s="176"/>
      <c r="F4862" s="176"/>
      <c r="G4862" s="175"/>
      <c r="H4862" s="175"/>
      <c r="I4862" s="175"/>
      <c r="J4862" s="175"/>
      <c r="L4862" s="175"/>
      <c r="T4862" s="176"/>
      <c r="U4862" s="176"/>
      <c r="V4862" s="176"/>
      <c r="W4862" s="176"/>
      <c r="X4862" s="175"/>
      <c r="Y4862" s="175"/>
      <c r="Z4862" s="175"/>
      <c r="AA4862" s="175"/>
      <c r="AC4862" s="175"/>
      <c r="AL4862" s="106"/>
      <c r="AM4862" s="104"/>
      <c r="AN4862" s="104"/>
      <c r="AO4862" s="104"/>
      <c r="AP4862" s="104"/>
      <c r="AQ4862" s="104"/>
      <c r="AR4862" s="104"/>
      <c r="AS4862" s="104"/>
      <c r="AT4862" s="104"/>
      <c r="AU4862" s="104"/>
      <c r="AV4862" s="104"/>
    </row>
    <row r="4863" spans="3:48" x14ac:dyDescent="0.35">
      <c r="C4863" s="176"/>
      <c r="D4863" s="176"/>
      <c r="E4863" s="176"/>
      <c r="F4863" s="176"/>
      <c r="G4863" s="175"/>
      <c r="H4863" s="175"/>
      <c r="I4863" s="175"/>
      <c r="J4863" s="175"/>
      <c r="L4863" s="175"/>
      <c r="T4863" s="176"/>
      <c r="U4863" s="176"/>
      <c r="V4863" s="176"/>
      <c r="W4863" s="176"/>
      <c r="X4863" s="175"/>
      <c r="Y4863" s="175"/>
      <c r="Z4863" s="175"/>
      <c r="AA4863" s="175"/>
      <c r="AC4863" s="175"/>
      <c r="AL4863" s="106"/>
      <c r="AM4863" s="104"/>
      <c r="AN4863" s="104"/>
      <c r="AO4863" s="104"/>
      <c r="AP4863" s="104"/>
      <c r="AQ4863" s="104"/>
      <c r="AR4863" s="104"/>
      <c r="AS4863" s="104"/>
      <c r="AT4863" s="104"/>
      <c r="AU4863" s="104"/>
      <c r="AV4863" s="104"/>
    </row>
    <row r="4864" spans="3:48" x14ac:dyDescent="0.35">
      <c r="C4864" s="176"/>
      <c r="D4864" s="176"/>
      <c r="E4864" s="176"/>
      <c r="F4864" s="176"/>
      <c r="G4864" s="175"/>
      <c r="H4864" s="175"/>
      <c r="I4864" s="175"/>
      <c r="J4864" s="175"/>
      <c r="L4864" s="175"/>
      <c r="T4864" s="176"/>
      <c r="U4864" s="176"/>
      <c r="V4864" s="176"/>
      <c r="W4864" s="176"/>
      <c r="X4864" s="175"/>
      <c r="Y4864" s="175"/>
      <c r="Z4864" s="175"/>
      <c r="AA4864" s="175"/>
      <c r="AC4864" s="175"/>
      <c r="AL4864" s="106"/>
      <c r="AM4864" s="104"/>
      <c r="AN4864" s="104"/>
      <c r="AO4864" s="104"/>
      <c r="AP4864" s="104"/>
      <c r="AQ4864" s="104"/>
      <c r="AR4864" s="104"/>
      <c r="AS4864" s="104"/>
      <c r="AT4864" s="104"/>
      <c r="AU4864" s="104"/>
      <c r="AV4864" s="104"/>
    </row>
    <row r="4865" spans="3:48" x14ac:dyDescent="0.35">
      <c r="C4865" s="176"/>
      <c r="D4865" s="176"/>
      <c r="E4865" s="176"/>
      <c r="F4865" s="176"/>
      <c r="G4865" s="175"/>
      <c r="H4865" s="175"/>
      <c r="I4865" s="175"/>
      <c r="J4865" s="175"/>
      <c r="L4865" s="175"/>
      <c r="T4865" s="176"/>
      <c r="U4865" s="176"/>
      <c r="V4865" s="176"/>
      <c r="W4865" s="176"/>
      <c r="X4865" s="175"/>
      <c r="Y4865" s="175"/>
      <c r="Z4865" s="175"/>
      <c r="AA4865" s="175"/>
      <c r="AC4865" s="175"/>
      <c r="AL4865" s="106"/>
      <c r="AM4865" s="104"/>
      <c r="AN4865" s="104"/>
      <c r="AO4865" s="104"/>
      <c r="AP4865" s="104"/>
      <c r="AQ4865" s="104"/>
      <c r="AR4865" s="104"/>
      <c r="AS4865" s="104"/>
      <c r="AT4865" s="104"/>
      <c r="AU4865" s="104"/>
      <c r="AV4865" s="104"/>
    </row>
    <row r="4866" spans="3:48" x14ac:dyDescent="0.35">
      <c r="C4866" s="176"/>
      <c r="D4866" s="176"/>
      <c r="E4866" s="176"/>
      <c r="F4866" s="176"/>
      <c r="G4866" s="175"/>
      <c r="H4866" s="175"/>
      <c r="I4866" s="175"/>
      <c r="J4866" s="175"/>
      <c r="L4866" s="175"/>
      <c r="T4866" s="176"/>
      <c r="U4866" s="176"/>
      <c r="V4866" s="176"/>
      <c r="W4866" s="176"/>
      <c r="X4866" s="175"/>
      <c r="Y4866" s="175"/>
      <c r="Z4866" s="175"/>
      <c r="AA4866" s="175"/>
      <c r="AC4866" s="175"/>
      <c r="AL4866" s="106"/>
      <c r="AM4866" s="104"/>
      <c r="AN4866" s="104"/>
      <c r="AO4866" s="104"/>
      <c r="AP4866" s="104"/>
      <c r="AQ4866" s="104"/>
      <c r="AR4866" s="104"/>
      <c r="AS4866" s="104"/>
      <c r="AT4866" s="104"/>
      <c r="AU4866" s="104"/>
      <c r="AV4866" s="104"/>
    </row>
    <row r="4867" spans="3:48" x14ac:dyDescent="0.35">
      <c r="C4867" s="176"/>
      <c r="D4867" s="176"/>
      <c r="E4867" s="176"/>
      <c r="F4867" s="176"/>
      <c r="G4867" s="175"/>
      <c r="H4867" s="175"/>
      <c r="I4867" s="175"/>
      <c r="J4867" s="175"/>
      <c r="L4867" s="175"/>
      <c r="T4867" s="176"/>
      <c r="U4867" s="176"/>
      <c r="V4867" s="176"/>
      <c r="W4867" s="176"/>
      <c r="X4867" s="175"/>
      <c r="Y4867" s="175"/>
      <c r="Z4867" s="175"/>
      <c r="AA4867" s="175"/>
      <c r="AC4867" s="175"/>
      <c r="AL4867" s="106"/>
      <c r="AM4867" s="104"/>
      <c r="AN4867" s="104"/>
      <c r="AO4867" s="104"/>
      <c r="AP4867" s="104"/>
      <c r="AQ4867" s="104"/>
      <c r="AR4867" s="104"/>
      <c r="AS4867" s="104"/>
      <c r="AT4867" s="104"/>
      <c r="AU4867" s="104"/>
      <c r="AV4867" s="104"/>
    </row>
    <row r="4868" spans="3:48" x14ac:dyDescent="0.35">
      <c r="C4868" s="176"/>
      <c r="D4868" s="176"/>
      <c r="E4868" s="176"/>
      <c r="F4868" s="176"/>
      <c r="G4868" s="175"/>
      <c r="H4868" s="175"/>
      <c r="I4868" s="175"/>
      <c r="J4868" s="175"/>
      <c r="L4868" s="175"/>
      <c r="T4868" s="176"/>
      <c r="U4868" s="176"/>
      <c r="V4868" s="176"/>
      <c r="W4868" s="176"/>
      <c r="X4868" s="175"/>
      <c r="Y4868" s="175"/>
      <c r="Z4868" s="175"/>
      <c r="AA4868" s="175"/>
      <c r="AC4868" s="175"/>
      <c r="AL4868" s="106"/>
      <c r="AM4868" s="104"/>
      <c r="AN4868" s="104"/>
      <c r="AO4868" s="104"/>
      <c r="AP4868" s="104"/>
      <c r="AQ4868" s="104"/>
      <c r="AR4868" s="104"/>
      <c r="AS4868" s="104"/>
      <c r="AT4868" s="104"/>
      <c r="AU4868" s="104"/>
      <c r="AV4868" s="104"/>
    </row>
    <row r="4869" spans="3:48" x14ac:dyDescent="0.35">
      <c r="C4869" s="176"/>
      <c r="D4869" s="176"/>
      <c r="E4869" s="176"/>
      <c r="F4869" s="176"/>
      <c r="G4869" s="175"/>
      <c r="H4869" s="175"/>
      <c r="I4869" s="175"/>
      <c r="J4869" s="175"/>
      <c r="L4869" s="175"/>
      <c r="T4869" s="176"/>
      <c r="U4869" s="176"/>
      <c r="V4869" s="176"/>
      <c r="W4869" s="176"/>
      <c r="X4869" s="175"/>
      <c r="Y4869" s="175"/>
      <c r="Z4869" s="175"/>
      <c r="AA4869" s="175"/>
      <c r="AC4869" s="175"/>
      <c r="AL4869" s="106"/>
      <c r="AM4869" s="104"/>
      <c r="AN4869" s="104"/>
      <c r="AO4869" s="104"/>
      <c r="AP4869" s="104"/>
      <c r="AQ4869" s="104"/>
      <c r="AR4869" s="104"/>
      <c r="AS4869" s="104"/>
      <c r="AT4869" s="104"/>
      <c r="AU4869" s="104"/>
      <c r="AV4869" s="104"/>
    </row>
    <row r="4870" spans="3:48" x14ac:dyDescent="0.35">
      <c r="C4870" s="176"/>
      <c r="D4870" s="176"/>
      <c r="E4870" s="176"/>
      <c r="F4870" s="176"/>
      <c r="G4870" s="175"/>
      <c r="H4870" s="175"/>
      <c r="I4870" s="175"/>
      <c r="J4870" s="175"/>
      <c r="L4870" s="175"/>
      <c r="T4870" s="176"/>
      <c r="U4870" s="176"/>
      <c r="V4870" s="176"/>
      <c r="W4870" s="176"/>
      <c r="X4870" s="175"/>
      <c r="Y4870" s="175"/>
      <c r="Z4870" s="175"/>
      <c r="AA4870" s="175"/>
      <c r="AC4870" s="175"/>
      <c r="AL4870" s="106"/>
      <c r="AM4870" s="104"/>
      <c r="AN4870" s="104"/>
      <c r="AO4870" s="104"/>
      <c r="AP4870" s="104"/>
      <c r="AQ4870" s="104"/>
      <c r="AR4870" s="104"/>
      <c r="AS4870" s="104"/>
      <c r="AT4870" s="104"/>
      <c r="AU4870" s="104"/>
      <c r="AV4870" s="104"/>
    </row>
    <row r="4871" spans="3:48" x14ac:dyDescent="0.35">
      <c r="C4871" s="176"/>
      <c r="D4871" s="176"/>
      <c r="E4871" s="176"/>
      <c r="F4871" s="176"/>
      <c r="G4871" s="175"/>
      <c r="H4871" s="175"/>
      <c r="I4871" s="175"/>
      <c r="J4871" s="175"/>
      <c r="L4871" s="175"/>
      <c r="T4871" s="176"/>
      <c r="U4871" s="176"/>
      <c r="V4871" s="176"/>
      <c r="W4871" s="176"/>
      <c r="X4871" s="175"/>
      <c r="Y4871" s="175"/>
      <c r="Z4871" s="175"/>
      <c r="AA4871" s="175"/>
      <c r="AC4871" s="175"/>
      <c r="AL4871" s="106"/>
      <c r="AM4871" s="104"/>
      <c r="AN4871" s="104"/>
      <c r="AO4871" s="104"/>
      <c r="AP4871" s="104"/>
      <c r="AQ4871" s="104"/>
      <c r="AR4871" s="104"/>
      <c r="AS4871" s="104"/>
      <c r="AT4871" s="104"/>
      <c r="AU4871" s="104"/>
      <c r="AV4871" s="104"/>
    </row>
    <row r="4872" spans="3:48" x14ac:dyDescent="0.35">
      <c r="C4872" s="176"/>
      <c r="D4872" s="176"/>
      <c r="E4872" s="176"/>
      <c r="F4872" s="176"/>
      <c r="G4872" s="175"/>
      <c r="H4872" s="175"/>
      <c r="I4872" s="175"/>
      <c r="J4872" s="175"/>
      <c r="L4872" s="175"/>
      <c r="T4872" s="176"/>
      <c r="U4872" s="176"/>
      <c r="V4872" s="176"/>
      <c r="W4872" s="176"/>
      <c r="X4872" s="175"/>
      <c r="Y4872" s="175"/>
      <c r="Z4872" s="175"/>
      <c r="AA4872" s="175"/>
      <c r="AC4872" s="175"/>
      <c r="AL4872" s="106"/>
      <c r="AM4872" s="104"/>
      <c r="AN4872" s="104"/>
      <c r="AO4872" s="104"/>
      <c r="AP4872" s="104"/>
      <c r="AQ4872" s="104"/>
      <c r="AR4872" s="104"/>
      <c r="AS4872" s="104"/>
      <c r="AT4872" s="104"/>
      <c r="AU4872" s="104"/>
      <c r="AV4872" s="104"/>
    </row>
    <row r="4873" spans="3:48" x14ac:dyDescent="0.35">
      <c r="C4873" s="176"/>
      <c r="D4873" s="176"/>
      <c r="E4873" s="176"/>
      <c r="F4873" s="176"/>
      <c r="G4873" s="175"/>
      <c r="H4873" s="175"/>
      <c r="I4873" s="175"/>
      <c r="J4873" s="175"/>
      <c r="L4873" s="175"/>
      <c r="T4873" s="176"/>
      <c r="U4873" s="176"/>
      <c r="V4873" s="176"/>
      <c r="W4873" s="176"/>
      <c r="X4873" s="175"/>
      <c r="Y4873" s="175"/>
      <c r="Z4873" s="175"/>
      <c r="AA4873" s="175"/>
      <c r="AC4873" s="175"/>
      <c r="AL4873" s="106"/>
      <c r="AM4873" s="104"/>
      <c r="AN4873" s="104"/>
      <c r="AO4873" s="104"/>
      <c r="AP4873" s="104"/>
      <c r="AQ4873" s="104"/>
      <c r="AR4873" s="104"/>
      <c r="AS4873" s="104"/>
      <c r="AT4873" s="104"/>
      <c r="AU4873" s="104"/>
      <c r="AV4873" s="104"/>
    </row>
    <row r="4874" spans="3:48" x14ac:dyDescent="0.35">
      <c r="C4874" s="176"/>
      <c r="D4874" s="176"/>
      <c r="E4874" s="176"/>
      <c r="F4874" s="176"/>
      <c r="G4874" s="175"/>
      <c r="H4874" s="175"/>
      <c r="I4874" s="175"/>
      <c r="J4874" s="175"/>
      <c r="L4874" s="175"/>
      <c r="T4874" s="176"/>
      <c r="U4874" s="176"/>
      <c r="V4874" s="176"/>
      <c r="W4874" s="176"/>
      <c r="X4874" s="175"/>
      <c r="Y4874" s="175"/>
      <c r="Z4874" s="175"/>
      <c r="AA4874" s="175"/>
      <c r="AC4874" s="175"/>
      <c r="AL4874" s="106"/>
      <c r="AM4874" s="104"/>
      <c r="AN4874" s="104"/>
      <c r="AO4874" s="104"/>
      <c r="AP4874" s="104"/>
      <c r="AQ4874" s="104"/>
      <c r="AR4874" s="104"/>
      <c r="AS4874" s="104"/>
      <c r="AT4874" s="104"/>
      <c r="AU4874" s="104"/>
      <c r="AV4874" s="104"/>
    </row>
    <row r="4875" spans="3:48" x14ac:dyDescent="0.35">
      <c r="C4875" s="176"/>
      <c r="D4875" s="176"/>
      <c r="E4875" s="176"/>
      <c r="F4875" s="176"/>
      <c r="G4875" s="175"/>
      <c r="H4875" s="175"/>
      <c r="I4875" s="175"/>
      <c r="J4875" s="175"/>
      <c r="L4875" s="175"/>
      <c r="T4875" s="176"/>
      <c r="U4875" s="176"/>
      <c r="V4875" s="176"/>
      <c r="W4875" s="176"/>
      <c r="X4875" s="175"/>
      <c r="Y4875" s="175"/>
      <c r="Z4875" s="175"/>
      <c r="AA4875" s="175"/>
      <c r="AC4875" s="175"/>
      <c r="AL4875" s="106"/>
      <c r="AM4875" s="104"/>
      <c r="AN4875" s="104"/>
      <c r="AO4875" s="104"/>
      <c r="AP4875" s="104"/>
      <c r="AQ4875" s="104"/>
      <c r="AR4875" s="104"/>
      <c r="AS4875" s="104"/>
      <c r="AT4875" s="104"/>
      <c r="AU4875" s="104"/>
      <c r="AV4875" s="104"/>
    </row>
    <row r="4876" spans="3:48" x14ac:dyDescent="0.35">
      <c r="C4876" s="176"/>
      <c r="D4876" s="176"/>
      <c r="E4876" s="176"/>
      <c r="F4876" s="176"/>
      <c r="G4876" s="175"/>
      <c r="H4876" s="175"/>
      <c r="I4876" s="175"/>
      <c r="J4876" s="175"/>
      <c r="L4876" s="175"/>
      <c r="T4876" s="176"/>
      <c r="U4876" s="176"/>
      <c r="V4876" s="176"/>
      <c r="W4876" s="176"/>
      <c r="X4876" s="175"/>
      <c r="Y4876" s="175"/>
      <c r="Z4876" s="175"/>
      <c r="AA4876" s="175"/>
      <c r="AC4876" s="175"/>
      <c r="AL4876" s="106"/>
      <c r="AM4876" s="104"/>
      <c r="AN4876" s="104"/>
      <c r="AO4876" s="104"/>
      <c r="AP4876" s="104"/>
      <c r="AQ4876" s="104"/>
      <c r="AR4876" s="104"/>
      <c r="AS4876" s="104"/>
      <c r="AT4876" s="104"/>
      <c r="AU4876" s="104"/>
      <c r="AV4876" s="104"/>
    </row>
    <row r="4877" spans="3:48" x14ac:dyDescent="0.35">
      <c r="C4877" s="176"/>
      <c r="D4877" s="176"/>
      <c r="E4877" s="176"/>
      <c r="F4877" s="176"/>
      <c r="G4877" s="175"/>
      <c r="H4877" s="175"/>
      <c r="I4877" s="175"/>
      <c r="J4877" s="175"/>
      <c r="L4877" s="175"/>
      <c r="T4877" s="176"/>
      <c r="U4877" s="176"/>
      <c r="V4877" s="176"/>
      <c r="W4877" s="176"/>
      <c r="X4877" s="175"/>
      <c r="Y4877" s="175"/>
      <c r="Z4877" s="175"/>
      <c r="AA4877" s="175"/>
      <c r="AC4877" s="175"/>
      <c r="AL4877" s="106"/>
      <c r="AM4877" s="104"/>
      <c r="AN4877" s="104"/>
      <c r="AO4877" s="104"/>
      <c r="AP4877" s="104"/>
      <c r="AQ4877" s="104"/>
      <c r="AR4877" s="104"/>
      <c r="AS4877" s="104"/>
      <c r="AT4877" s="104"/>
      <c r="AU4877" s="104"/>
      <c r="AV4877" s="104"/>
    </row>
    <row r="4878" spans="3:48" x14ac:dyDescent="0.35">
      <c r="C4878" s="176"/>
      <c r="D4878" s="176"/>
      <c r="E4878" s="176"/>
      <c r="F4878" s="176"/>
      <c r="G4878" s="175"/>
      <c r="H4878" s="175"/>
      <c r="I4878" s="175"/>
      <c r="J4878" s="175"/>
      <c r="L4878" s="175"/>
      <c r="T4878" s="176"/>
      <c r="U4878" s="176"/>
      <c r="V4878" s="176"/>
      <c r="W4878" s="176"/>
      <c r="X4878" s="175"/>
      <c r="Y4878" s="175"/>
      <c r="Z4878" s="175"/>
      <c r="AA4878" s="175"/>
      <c r="AC4878" s="175"/>
      <c r="AL4878" s="106"/>
      <c r="AM4878" s="104"/>
      <c r="AN4878" s="104"/>
      <c r="AO4878" s="104"/>
      <c r="AP4878" s="104"/>
      <c r="AQ4878" s="104"/>
      <c r="AR4878" s="104"/>
      <c r="AS4878" s="104"/>
      <c r="AT4878" s="104"/>
      <c r="AU4878" s="104"/>
      <c r="AV4878" s="104"/>
    </row>
    <row r="4879" spans="3:48" x14ac:dyDescent="0.35">
      <c r="C4879" s="176"/>
      <c r="D4879" s="176"/>
      <c r="E4879" s="176"/>
      <c r="F4879" s="176"/>
      <c r="G4879" s="175"/>
      <c r="H4879" s="175"/>
      <c r="I4879" s="175"/>
      <c r="J4879" s="175"/>
      <c r="L4879" s="175"/>
      <c r="T4879" s="176"/>
      <c r="U4879" s="176"/>
      <c r="V4879" s="176"/>
      <c r="W4879" s="176"/>
      <c r="X4879" s="175"/>
      <c r="Y4879" s="175"/>
      <c r="Z4879" s="175"/>
      <c r="AA4879" s="175"/>
      <c r="AC4879" s="175"/>
      <c r="AL4879" s="106"/>
      <c r="AM4879" s="104"/>
      <c r="AN4879" s="104"/>
      <c r="AO4879" s="104"/>
      <c r="AP4879" s="104"/>
      <c r="AQ4879" s="104"/>
      <c r="AR4879" s="104"/>
      <c r="AS4879" s="104"/>
      <c r="AT4879" s="104"/>
      <c r="AU4879" s="104"/>
      <c r="AV4879" s="104"/>
    </row>
    <row r="4880" spans="3:48" x14ac:dyDescent="0.35">
      <c r="C4880" s="176"/>
      <c r="D4880" s="176"/>
      <c r="E4880" s="176"/>
      <c r="F4880" s="176"/>
      <c r="G4880" s="175"/>
      <c r="H4880" s="175"/>
      <c r="I4880" s="175"/>
      <c r="J4880" s="175"/>
      <c r="L4880" s="175"/>
      <c r="T4880" s="176"/>
      <c r="U4880" s="176"/>
      <c r="V4880" s="176"/>
      <c r="W4880" s="176"/>
      <c r="X4880" s="175"/>
      <c r="Y4880" s="175"/>
      <c r="Z4880" s="175"/>
      <c r="AA4880" s="175"/>
      <c r="AC4880" s="175"/>
      <c r="AL4880" s="106"/>
      <c r="AM4880" s="104"/>
      <c r="AN4880" s="104"/>
      <c r="AO4880" s="104"/>
      <c r="AP4880" s="104"/>
      <c r="AQ4880" s="104"/>
      <c r="AR4880" s="104"/>
      <c r="AS4880" s="104"/>
      <c r="AT4880" s="104"/>
      <c r="AU4880" s="104"/>
      <c r="AV4880" s="104"/>
    </row>
    <row r="4881" spans="3:48" x14ac:dyDescent="0.35">
      <c r="C4881" s="176"/>
      <c r="D4881" s="176"/>
      <c r="E4881" s="176"/>
      <c r="F4881" s="176"/>
      <c r="G4881" s="175"/>
      <c r="H4881" s="175"/>
      <c r="I4881" s="175"/>
      <c r="J4881" s="175"/>
      <c r="L4881" s="175"/>
      <c r="T4881" s="176"/>
      <c r="U4881" s="176"/>
      <c r="V4881" s="176"/>
      <c r="W4881" s="176"/>
      <c r="X4881" s="175"/>
      <c r="Y4881" s="175"/>
      <c r="Z4881" s="175"/>
      <c r="AA4881" s="175"/>
      <c r="AC4881" s="175"/>
      <c r="AL4881" s="106"/>
      <c r="AM4881" s="104"/>
      <c r="AN4881" s="104"/>
      <c r="AO4881" s="104"/>
      <c r="AP4881" s="104"/>
      <c r="AQ4881" s="104"/>
      <c r="AR4881" s="104"/>
      <c r="AS4881" s="104"/>
      <c r="AT4881" s="104"/>
      <c r="AU4881" s="104"/>
      <c r="AV4881" s="104"/>
    </row>
    <row r="4882" spans="3:48" x14ac:dyDescent="0.35">
      <c r="C4882" s="176"/>
      <c r="D4882" s="176"/>
      <c r="E4882" s="176"/>
      <c r="F4882" s="176"/>
      <c r="G4882" s="175"/>
      <c r="H4882" s="175"/>
      <c r="I4882" s="175"/>
      <c r="J4882" s="175"/>
      <c r="L4882" s="175"/>
      <c r="T4882" s="176"/>
      <c r="U4882" s="176"/>
      <c r="V4882" s="176"/>
      <c r="W4882" s="176"/>
      <c r="X4882" s="175"/>
      <c r="Y4882" s="175"/>
      <c r="Z4882" s="175"/>
      <c r="AA4882" s="175"/>
      <c r="AC4882" s="175"/>
      <c r="AL4882" s="106"/>
      <c r="AM4882" s="104"/>
      <c r="AN4882" s="104"/>
      <c r="AO4882" s="104"/>
      <c r="AP4882" s="104"/>
      <c r="AQ4882" s="104"/>
      <c r="AR4882" s="104"/>
      <c r="AS4882" s="104"/>
      <c r="AT4882" s="104"/>
      <c r="AU4882" s="104"/>
      <c r="AV4882" s="104"/>
    </row>
    <row r="4883" spans="3:48" x14ac:dyDescent="0.35">
      <c r="C4883" s="176"/>
      <c r="D4883" s="176"/>
      <c r="E4883" s="176"/>
      <c r="F4883" s="176"/>
      <c r="G4883" s="175"/>
      <c r="H4883" s="175"/>
      <c r="I4883" s="175"/>
      <c r="J4883" s="175"/>
      <c r="L4883" s="175"/>
      <c r="T4883" s="176"/>
      <c r="U4883" s="176"/>
      <c r="V4883" s="176"/>
      <c r="W4883" s="176"/>
      <c r="X4883" s="175"/>
      <c r="Y4883" s="175"/>
      <c r="Z4883" s="175"/>
      <c r="AA4883" s="175"/>
      <c r="AC4883" s="175"/>
      <c r="AL4883" s="106"/>
      <c r="AM4883" s="104"/>
      <c r="AN4883" s="104"/>
      <c r="AO4883" s="104"/>
      <c r="AP4883" s="104"/>
      <c r="AQ4883" s="104"/>
      <c r="AR4883" s="104"/>
      <c r="AS4883" s="104"/>
      <c r="AT4883" s="104"/>
      <c r="AU4883" s="104"/>
      <c r="AV4883" s="104"/>
    </row>
    <row r="4884" spans="3:48" x14ac:dyDescent="0.35">
      <c r="C4884" s="176"/>
      <c r="D4884" s="176"/>
      <c r="E4884" s="176"/>
      <c r="F4884" s="176"/>
      <c r="G4884" s="175"/>
      <c r="H4884" s="175"/>
      <c r="I4884" s="175"/>
      <c r="J4884" s="175"/>
      <c r="L4884" s="175"/>
      <c r="T4884" s="176"/>
      <c r="U4884" s="176"/>
      <c r="V4884" s="176"/>
      <c r="W4884" s="176"/>
      <c r="X4884" s="175"/>
      <c r="Y4884" s="175"/>
      <c r="Z4884" s="175"/>
      <c r="AA4884" s="175"/>
      <c r="AC4884" s="175"/>
      <c r="AL4884" s="106"/>
      <c r="AM4884" s="104"/>
      <c r="AN4884" s="104"/>
      <c r="AO4884" s="104"/>
      <c r="AP4884" s="104"/>
      <c r="AQ4884" s="104"/>
      <c r="AR4884" s="104"/>
      <c r="AS4884" s="104"/>
      <c r="AT4884" s="104"/>
      <c r="AU4884" s="104"/>
      <c r="AV4884" s="104"/>
    </row>
    <row r="4885" spans="3:48" x14ac:dyDescent="0.35">
      <c r="C4885" s="176"/>
      <c r="D4885" s="176"/>
      <c r="E4885" s="176"/>
      <c r="F4885" s="176"/>
      <c r="G4885" s="175"/>
      <c r="H4885" s="175"/>
      <c r="I4885" s="175"/>
      <c r="J4885" s="175"/>
      <c r="L4885" s="175"/>
      <c r="T4885" s="176"/>
      <c r="U4885" s="176"/>
      <c r="V4885" s="176"/>
      <c r="W4885" s="176"/>
      <c r="X4885" s="175"/>
      <c r="Y4885" s="175"/>
      <c r="Z4885" s="175"/>
      <c r="AA4885" s="175"/>
      <c r="AC4885" s="175"/>
      <c r="AL4885" s="106"/>
      <c r="AM4885" s="104"/>
      <c r="AN4885" s="104"/>
      <c r="AO4885" s="104"/>
      <c r="AP4885" s="104"/>
      <c r="AQ4885" s="104"/>
      <c r="AR4885" s="104"/>
      <c r="AS4885" s="104"/>
      <c r="AT4885" s="104"/>
      <c r="AU4885" s="104"/>
      <c r="AV4885" s="104"/>
    </row>
    <row r="4886" spans="3:48" x14ac:dyDescent="0.35">
      <c r="C4886" s="176"/>
      <c r="D4886" s="176"/>
      <c r="E4886" s="176"/>
      <c r="F4886" s="176"/>
      <c r="G4886" s="175"/>
      <c r="H4886" s="175"/>
      <c r="I4886" s="175"/>
      <c r="J4886" s="175"/>
      <c r="L4886" s="175"/>
      <c r="T4886" s="176"/>
      <c r="U4886" s="176"/>
      <c r="V4886" s="176"/>
      <c r="W4886" s="176"/>
      <c r="X4886" s="175"/>
      <c r="Y4886" s="175"/>
      <c r="Z4886" s="175"/>
      <c r="AA4886" s="175"/>
      <c r="AC4886" s="175"/>
      <c r="AL4886" s="106"/>
      <c r="AM4886" s="104"/>
      <c r="AN4886" s="104"/>
      <c r="AO4886" s="104"/>
      <c r="AP4886" s="104"/>
      <c r="AQ4886" s="104"/>
      <c r="AR4886" s="104"/>
      <c r="AS4886" s="104"/>
      <c r="AT4886" s="104"/>
      <c r="AU4886" s="104"/>
      <c r="AV4886" s="104"/>
    </row>
    <row r="4887" spans="3:48" x14ac:dyDescent="0.35">
      <c r="C4887" s="176"/>
      <c r="D4887" s="176"/>
      <c r="E4887" s="176"/>
      <c r="F4887" s="176"/>
      <c r="G4887" s="175"/>
      <c r="H4887" s="175"/>
      <c r="I4887" s="175"/>
      <c r="J4887" s="175"/>
      <c r="L4887" s="175"/>
      <c r="T4887" s="176"/>
      <c r="U4887" s="176"/>
      <c r="V4887" s="176"/>
      <c r="W4887" s="176"/>
      <c r="X4887" s="175"/>
      <c r="Y4887" s="175"/>
      <c r="Z4887" s="175"/>
      <c r="AA4887" s="175"/>
      <c r="AC4887" s="175"/>
      <c r="AL4887" s="106"/>
      <c r="AM4887" s="104"/>
      <c r="AN4887" s="104"/>
      <c r="AO4887" s="104"/>
      <c r="AP4887" s="104"/>
      <c r="AQ4887" s="104"/>
      <c r="AR4887" s="104"/>
      <c r="AS4887" s="104"/>
      <c r="AT4887" s="104"/>
      <c r="AU4887" s="104"/>
      <c r="AV4887" s="104"/>
    </row>
    <row r="4888" spans="3:48" x14ac:dyDescent="0.35">
      <c r="C4888" s="176"/>
      <c r="D4888" s="176"/>
      <c r="E4888" s="176"/>
      <c r="F4888" s="176"/>
      <c r="G4888" s="175"/>
      <c r="H4888" s="175"/>
      <c r="I4888" s="175"/>
      <c r="J4888" s="175"/>
      <c r="L4888" s="175"/>
      <c r="T4888" s="176"/>
      <c r="U4888" s="176"/>
      <c r="V4888" s="176"/>
      <c r="W4888" s="176"/>
      <c r="X4888" s="175"/>
      <c r="Y4888" s="175"/>
      <c r="Z4888" s="175"/>
      <c r="AA4888" s="175"/>
      <c r="AC4888" s="175"/>
      <c r="AL4888" s="106"/>
      <c r="AM4888" s="104"/>
      <c r="AN4888" s="104"/>
      <c r="AO4888" s="104"/>
      <c r="AP4888" s="104"/>
      <c r="AQ4888" s="104"/>
      <c r="AR4888" s="104"/>
      <c r="AS4888" s="104"/>
      <c r="AT4888" s="104"/>
      <c r="AU4888" s="104"/>
      <c r="AV4888" s="104"/>
    </row>
    <row r="4889" spans="3:48" x14ac:dyDescent="0.35">
      <c r="C4889" s="176"/>
      <c r="D4889" s="176"/>
      <c r="E4889" s="176"/>
      <c r="F4889" s="176"/>
      <c r="G4889" s="175"/>
      <c r="H4889" s="175"/>
      <c r="I4889" s="175"/>
      <c r="J4889" s="175"/>
      <c r="L4889" s="175"/>
      <c r="T4889" s="176"/>
      <c r="U4889" s="176"/>
      <c r="V4889" s="176"/>
      <c r="W4889" s="176"/>
      <c r="X4889" s="175"/>
      <c r="Y4889" s="175"/>
      <c r="Z4889" s="175"/>
      <c r="AA4889" s="175"/>
      <c r="AC4889" s="175"/>
      <c r="AL4889" s="106"/>
      <c r="AM4889" s="104"/>
      <c r="AN4889" s="104"/>
      <c r="AO4889" s="104"/>
      <c r="AP4889" s="104"/>
      <c r="AQ4889" s="104"/>
      <c r="AR4889" s="104"/>
      <c r="AS4889" s="104"/>
      <c r="AT4889" s="104"/>
      <c r="AU4889" s="104"/>
      <c r="AV4889" s="104"/>
    </row>
    <row r="4890" spans="3:48" x14ac:dyDescent="0.35">
      <c r="C4890" s="176"/>
      <c r="D4890" s="176"/>
      <c r="E4890" s="176"/>
      <c r="F4890" s="176"/>
      <c r="G4890" s="175"/>
      <c r="H4890" s="175"/>
      <c r="I4890" s="175"/>
      <c r="J4890" s="175"/>
      <c r="L4890" s="175"/>
      <c r="T4890" s="176"/>
      <c r="U4890" s="176"/>
      <c r="V4890" s="176"/>
      <c r="W4890" s="176"/>
      <c r="X4890" s="175"/>
      <c r="Y4890" s="175"/>
      <c r="Z4890" s="175"/>
      <c r="AA4890" s="175"/>
      <c r="AC4890" s="175"/>
      <c r="AL4890" s="106"/>
      <c r="AM4890" s="104"/>
      <c r="AN4890" s="104"/>
      <c r="AO4890" s="104"/>
      <c r="AP4890" s="104"/>
      <c r="AQ4890" s="104"/>
      <c r="AR4890" s="104"/>
      <c r="AS4890" s="104"/>
      <c r="AT4890" s="104"/>
      <c r="AU4890" s="104"/>
      <c r="AV4890" s="104"/>
    </row>
    <row r="4891" spans="3:48" x14ac:dyDescent="0.35">
      <c r="C4891" s="176"/>
      <c r="D4891" s="176"/>
      <c r="E4891" s="176"/>
      <c r="F4891" s="176"/>
      <c r="G4891" s="175"/>
      <c r="H4891" s="175"/>
      <c r="I4891" s="175"/>
      <c r="J4891" s="175"/>
      <c r="L4891" s="175"/>
      <c r="T4891" s="176"/>
      <c r="U4891" s="176"/>
      <c r="V4891" s="176"/>
      <c r="W4891" s="176"/>
      <c r="X4891" s="175"/>
      <c r="Y4891" s="175"/>
      <c r="Z4891" s="175"/>
      <c r="AA4891" s="175"/>
      <c r="AC4891" s="175"/>
      <c r="AL4891" s="106"/>
      <c r="AM4891" s="104"/>
      <c r="AN4891" s="104"/>
      <c r="AO4891" s="104"/>
      <c r="AP4891" s="104"/>
      <c r="AQ4891" s="104"/>
      <c r="AR4891" s="104"/>
      <c r="AS4891" s="104"/>
      <c r="AT4891" s="104"/>
      <c r="AU4891" s="104"/>
      <c r="AV4891" s="104"/>
    </row>
    <row r="4892" spans="3:48" x14ac:dyDescent="0.35">
      <c r="C4892" s="176"/>
      <c r="D4892" s="176"/>
      <c r="E4892" s="176"/>
      <c r="F4892" s="176"/>
      <c r="G4892" s="175"/>
      <c r="H4892" s="175"/>
      <c r="I4892" s="175"/>
      <c r="J4892" s="175"/>
      <c r="L4892" s="175"/>
      <c r="T4892" s="176"/>
      <c r="U4892" s="176"/>
      <c r="V4892" s="176"/>
      <c r="W4892" s="176"/>
      <c r="X4892" s="175"/>
      <c r="Y4892" s="175"/>
      <c r="Z4892" s="175"/>
      <c r="AA4892" s="175"/>
      <c r="AC4892" s="175"/>
      <c r="AL4892" s="106"/>
      <c r="AM4892" s="104"/>
      <c r="AN4892" s="104"/>
      <c r="AO4892" s="104"/>
      <c r="AP4892" s="104"/>
      <c r="AQ4892" s="104"/>
      <c r="AR4892" s="104"/>
      <c r="AS4892" s="104"/>
      <c r="AT4892" s="104"/>
      <c r="AU4892" s="104"/>
      <c r="AV4892" s="104"/>
    </row>
    <row r="4893" spans="3:48" x14ac:dyDescent="0.35">
      <c r="C4893" s="176"/>
      <c r="D4893" s="176"/>
      <c r="E4893" s="176"/>
      <c r="F4893" s="176"/>
      <c r="G4893" s="175"/>
      <c r="H4893" s="175"/>
      <c r="I4893" s="175"/>
      <c r="J4893" s="175"/>
      <c r="L4893" s="175"/>
      <c r="T4893" s="176"/>
      <c r="U4893" s="176"/>
      <c r="V4893" s="176"/>
      <c r="W4893" s="176"/>
      <c r="X4893" s="175"/>
      <c r="Y4893" s="175"/>
      <c r="Z4893" s="175"/>
      <c r="AA4893" s="175"/>
      <c r="AC4893" s="175"/>
      <c r="AL4893" s="106"/>
      <c r="AM4893" s="104"/>
      <c r="AN4893" s="104"/>
      <c r="AO4893" s="104"/>
      <c r="AP4893" s="104"/>
      <c r="AQ4893" s="104"/>
      <c r="AR4893" s="104"/>
      <c r="AS4893" s="104"/>
      <c r="AT4893" s="104"/>
      <c r="AU4893" s="104"/>
      <c r="AV4893" s="104"/>
    </row>
    <row r="4894" spans="3:48" x14ac:dyDescent="0.35">
      <c r="C4894" s="176"/>
      <c r="D4894" s="176"/>
      <c r="E4894" s="176"/>
      <c r="F4894" s="176"/>
      <c r="G4894" s="175"/>
      <c r="H4894" s="175"/>
      <c r="I4894" s="175"/>
      <c r="J4894" s="175"/>
      <c r="L4894" s="175"/>
      <c r="T4894" s="176"/>
      <c r="U4894" s="176"/>
      <c r="V4894" s="176"/>
      <c r="W4894" s="176"/>
      <c r="X4894" s="175"/>
      <c r="Y4894" s="175"/>
      <c r="Z4894" s="175"/>
      <c r="AA4894" s="175"/>
      <c r="AC4894" s="175"/>
      <c r="AL4894" s="106"/>
      <c r="AM4894" s="104"/>
      <c r="AN4894" s="104"/>
      <c r="AO4894" s="104"/>
      <c r="AP4894" s="104"/>
      <c r="AQ4894" s="104"/>
      <c r="AR4894" s="104"/>
      <c r="AS4894" s="104"/>
      <c r="AT4894" s="104"/>
      <c r="AU4894" s="104"/>
      <c r="AV4894" s="104"/>
    </row>
    <row r="4895" spans="3:48" x14ac:dyDescent="0.35">
      <c r="C4895" s="176"/>
      <c r="D4895" s="176"/>
      <c r="E4895" s="176"/>
      <c r="F4895" s="176"/>
      <c r="G4895" s="175"/>
      <c r="H4895" s="175"/>
      <c r="I4895" s="175"/>
      <c r="J4895" s="175"/>
      <c r="L4895" s="175"/>
      <c r="T4895" s="176"/>
      <c r="U4895" s="176"/>
      <c r="V4895" s="176"/>
      <c r="W4895" s="176"/>
      <c r="X4895" s="175"/>
      <c r="Y4895" s="175"/>
      <c r="Z4895" s="175"/>
      <c r="AA4895" s="175"/>
      <c r="AC4895" s="175"/>
      <c r="AL4895" s="106"/>
      <c r="AM4895" s="104"/>
      <c r="AN4895" s="104"/>
      <c r="AO4895" s="104"/>
      <c r="AP4895" s="104"/>
      <c r="AQ4895" s="104"/>
      <c r="AR4895" s="104"/>
      <c r="AS4895" s="104"/>
      <c r="AT4895" s="104"/>
      <c r="AU4895" s="104"/>
      <c r="AV4895" s="104"/>
    </row>
    <row r="4896" spans="3:48" x14ac:dyDescent="0.35">
      <c r="C4896" s="176"/>
      <c r="D4896" s="176"/>
      <c r="E4896" s="176"/>
      <c r="F4896" s="176"/>
      <c r="G4896" s="175"/>
      <c r="H4896" s="175"/>
      <c r="I4896" s="175"/>
      <c r="J4896" s="175"/>
      <c r="L4896" s="175"/>
      <c r="T4896" s="176"/>
      <c r="U4896" s="176"/>
      <c r="V4896" s="176"/>
      <c r="W4896" s="176"/>
      <c r="X4896" s="175"/>
      <c r="Y4896" s="175"/>
      <c r="Z4896" s="175"/>
      <c r="AA4896" s="175"/>
      <c r="AC4896" s="175"/>
      <c r="AL4896" s="106"/>
      <c r="AM4896" s="104"/>
      <c r="AN4896" s="104"/>
      <c r="AO4896" s="104"/>
      <c r="AP4896" s="104"/>
      <c r="AQ4896" s="104"/>
      <c r="AR4896" s="104"/>
      <c r="AS4896" s="104"/>
      <c r="AT4896" s="104"/>
      <c r="AU4896" s="104"/>
      <c r="AV4896" s="104"/>
    </row>
    <row r="4897" spans="3:48" x14ac:dyDescent="0.35">
      <c r="C4897" s="176"/>
      <c r="D4897" s="176"/>
      <c r="E4897" s="176"/>
      <c r="F4897" s="176"/>
      <c r="G4897" s="175"/>
      <c r="H4897" s="175"/>
      <c r="I4897" s="175"/>
      <c r="J4897" s="175"/>
      <c r="L4897" s="175"/>
      <c r="T4897" s="176"/>
      <c r="U4897" s="176"/>
      <c r="V4897" s="176"/>
      <c r="W4897" s="176"/>
      <c r="X4897" s="175"/>
      <c r="Y4897" s="175"/>
      <c r="Z4897" s="175"/>
      <c r="AA4897" s="175"/>
      <c r="AC4897" s="175"/>
      <c r="AL4897" s="106"/>
      <c r="AM4897" s="104"/>
      <c r="AN4897" s="104"/>
      <c r="AO4897" s="104"/>
      <c r="AP4897" s="104"/>
      <c r="AQ4897" s="104"/>
      <c r="AR4897" s="104"/>
      <c r="AS4897" s="104"/>
      <c r="AT4897" s="104"/>
      <c r="AU4897" s="104"/>
      <c r="AV4897" s="104"/>
    </row>
    <row r="4898" spans="3:48" x14ac:dyDescent="0.35">
      <c r="C4898" s="176"/>
      <c r="D4898" s="176"/>
      <c r="E4898" s="176"/>
      <c r="F4898" s="176"/>
      <c r="G4898" s="175"/>
      <c r="H4898" s="175"/>
      <c r="I4898" s="175"/>
      <c r="J4898" s="175"/>
      <c r="L4898" s="175"/>
      <c r="T4898" s="176"/>
      <c r="U4898" s="176"/>
      <c r="V4898" s="176"/>
      <c r="W4898" s="176"/>
      <c r="X4898" s="175"/>
      <c r="Y4898" s="175"/>
      <c r="Z4898" s="175"/>
      <c r="AA4898" s="175"/>
      <c r="AC4898" s="175"/>
      <c r="AL4898" s="106"/>
      <c r="AM4898" s="104"/>
      <c r="AN4898" s="104"/>
      <c r="AO4898" s="104"/>
      <c r="AP4898" s="104"/>
      <c r="AQ4898" s="104"/>
      <c r="AR4898" s="104"/>
      <c r="AS4898" s="104"/>
      <c r="AT4898" s="104"/>
      <c r="AU4898" s="104"/>
      <c r="AV4898" s="104"/>
    </row>
    <row r="4899" spans="3:48" x14ac:dyDescent="0.35">
      <c r="C4899" s="176"/>
      <c r="D4899" s="176"/>
      <c r="E4899" s="176"/>
      <c r="F4899" s="176"/>
      <c r="G4899" s="175"/>
      <c r="H4899" s="175"/>
      <c r="I4899" s="175"/>
      <c r="J4899" s="175"/>
      <c r="L4899" s="175"/>
      <c r="T4899" s="176"/>
      <c r="U4899" s="176"/>
      <c r="V4899" s="176"/>
      <c r="W4899" s="176"/>
      <c r="X4899" s="175"/>
      <c r="Y4899" s="175"/>
      <c r="Z4899" s="175"/>
      <c r="AA4899" s="175"/>
      <c r="AC4899" s="175"/>
      <c r="AL4899" s="106"/>
      <c r="AM4899" s="104"/>
      <c r="AN4899" s="104"/>
      <c r="AO4899" s="104"/>
      <c r="AP4899" s="104"/>
      <c r="AQ4899" s="104"/>
      <c r="AR4899" s="104"/>
      <c r="AS4899" s="104"/>
      <c r="AT4899" s="104"/>
      <c r="AU4899" s="104"/>
      <c r="AV4899" s="104"/>
    </row>
    <row r="4900" spans="3:48" x14ac:dyDescent="0.35">
      <c r="C4900" s="176"/>
      <c r="D4900" s="176"/>
      <c r="E4900" s="176"/>
      <c r="F4900" s="176"/>
      <c r="G4900" s="175"/>
      <c r="H4900" s="175"/>
      <c r="I4900" s="175"/>
      <c r="J4900" s="175"/>
      <c r="L4900" s="175"/>
      <c r="T4900" s="176"/>
      <c r="U4900" s="176"/>
      <c r="V4900" s="176"/>
      <c r="W4900" s="176"/>
      <c r="X4900" s="175"/>
      <c r="Y4900" s="175"/>
      <c r="Z4900" s="175"/>
      <c r="AA4900" s="175"/>
      <c r="AC4900" s="175"/>
      <c r="AL4900" s="106"/>
      <c r="AM4900" s="104"/>
      <c r="AN4900" s="104"/>
      <c r="AO4900" s="104"/>
      <c r="AP4900" s="104"/>
      <c r="AQ4900" s="104"/>
      <c r="AR4900" s="104"/>
      <c r="AS4900" s="104"/>
      <c r="AT4900" s="104"/>
      <c r="AU4900" s="104"/>
      <c r="AV4900" s="104"/>
    </row>
    <row r="4901" spans="3:48" x14ac:dyDescent="0.35">
      <c r="C4901" s="176"/>
      <c r="D4901" s="176"/>
      <c r="E4901" s="176"/>
      <c r="F4901" s="176"/>
      <c r="G4901" s="175"/>
      <c r="H4901" s="175"/>
      <c r="I4901" s="175"/>
      <c r="J4901" s="175"/>
      <c r="L4901" s="175"/>
      <c r="T4901" s="176"/>
      <c r="U4901" s="176"/>
      <c r="V4901" s="176"/>
      <c r="W4901" s="176"/>
      <c r="X4901" s="175"/>
      <c r="Y4901" s="175"/>
      <c r="Z4901" s="175"/>
      <c r="AA4901" s="175"/>
      <c r="AC4901" s="175"/>
      <c r="AL4901" s="106"/>
      <c r="AM4901" s="104"/>
      <c r="AN4901" s="104"/>
      <c r="AO4901" s="104"/>
      <c r="AP4901" s="104"/>
      <c r="AQ4901" s="104"/>
      <c r="AR4901" s="104"/>
      <c r="AS4901" s="104"/>
      <c r="AT4901" s="104"/>
      <c r="AU4901" s="104"/>
      <c r="AV4901" s="104"/>
    </row>
    <row r="4902" spans="3:48" x14ac:dyDescent="0.35">
      <c r="C4902" s="176"/>
      <c r="D4902" s="176"/>
      <c r="E4902" s="176"/>
      <c r="F4902" s="176"/>
      <c r="G4902" s="175"/>
      <c r="H4902" s="175"/>
      <c r="I4902" s="175"/>
      <c r="J4902" s="175"/>
      <c r="L4902" s="175"/>
      <c r="T4902" s="176"/>
      <c r="U4902" s="176"/>
      <c r="V4902" s="176"/>
      <c r="W4902" s="176"/>
      <c r="X4902" s="175"/>
      <c r="Y4902" s="175"/>
      <c r="Z4902" s="175"/>
      <c r="AA4902" s="175"/>
      <c r="AC4902" s="175"/>
      <c r="AL4902" s="106"/>
      <c r="AM4902" s="104"/>
      <c r="AN4902" s="104"/>
      <c r="AO4902" s="104"/>
      <c r="AP4902" s="104"/>
      <c r="AQ4902" s="104"/>
      <c r="AR4902" s="104"/>
      <c r="AS4902" s="104"/>
      <c r="AT4902" s="104"/>
      <c r="AU4902" s="104"/>
      <c r="AV4902" s="104"/>
    </row>
    <row r="4903" spans="3:48" x14ac:dyDescent="0.35">
      <c r="C4903" s="176"/>
      <c r="D4903" s="176"/>
      <c r="E4903" s="176"/>
      <c r="F4903" s="176"/>
      <c r="G4903" s="175"/>
      <c r="H4903" s="175"/>
      <c r="I4903" s="175"/>
      <c r="J4903" s="175"/>
      <c r="L4903" s="175"/>
      <c r="T4903" s="176"/>
      <c r="U4903" s="176"/>
      <c r="V4903" s="176"/>
      <c r="W4903" s="176"/>
      <c r="X4903" s="175"/>
      <c r="Y4903" s="175"/>
      <c r="Z4903" s="175"/>
      <c r="AA4903" s="175"/>
      <c r="AC4903" s="175"/>
      <c r="AL4903" s="106"/>
      <c r="AM4903" s="104"/>
      <c r="AN4903" s="104"/>
      <c r="AO4903" s="104"/>
      <c r="AP4903" s="104"/>
      <c r="AQ4903" s="104"/>
      <c r="AR4903" s="104"/>
      <c r="AS4903" s="104"/>
      <c r="AT4903" s="104"/>
      <c r="AU4903" s="104"/>
      <c r="AV4903" s="104"/>
    </row>
    <row r="4904" spans="3:48" x14ac:dyDescent="0.35">
      <c r="C4904" s="176"/>
      <c r="D4904" s="176"/>
      <c r="E4904" s="176"/>
      <c r="F4904" s="176"/>
      <c r="G4904" s="175"/>
      <c r="H4904" s="175"/>
      <c r="I4904" s="175"/>
      <c r="J4904" s="175"/>
      <c r="L4904" s="175"/>
      <c r="T4904" s="176"/>
      <c r="U4904" s="176"/>
      <c r="V4904" s="176"/>
      <c r="W4904" s="176"/>
      <c r="X4904" s="175"/>
      <c r="Y4904" s="175"/>
      <c r="Z4904" s="175"/>
      <c r="AA4904" s="175"/>
      <c r="AC4904" s="175"/>
      <c r="AL4904" s="106"/>
      <c r="AM4904" s="104"/>
      <c r="AN4904" s="104"/>
      <c r="AO4904" s="104"/>
      <c r="AP4904" s="104"/>
      <c r="AQ4904" s="104"/>
      <c r="AR4904" s="104"/>
      <c r="AS4904" s="104"/>
      <c r="AT4904" s="104"/>
      <c r="AU4904" s="104"/>
      <c r="AV4904" s="104"/>
    </row>
    <row r="4905" spans="3:48" x14ac:dyDescent="0.35">
      <c r="C4905" s="176"/>
      <c r="D4905" s="176"/>
      <c r="E4905" s="176"/>
      <c r="F4905" s="176"/>
      <c r="G4905" s="175"/>
      <c r="H4905" s="175"/>
      <c r="I4905" s="175"/>
      <c r="J4905" s="175"/>
      <c r="L4905" s="175"/>
      <c r="T4905" s="176"/>
      <c r="U4905" s="176"/>
      <c r="V4905" s="176"/>
      <c r="W4905" s="176"/>
      <c r="X4905" s="175"/>
      <c r="Y4905" s="175"/>
      <c r="Z4905" s="175"/>
      <c r="AA4905" s="175"/>
      <c r="AC4905" s="175"/>
      <c r="AL4905" s="106"/>
      <c r="AM4905" s="104"/>
      <c r="AN4905" s="104"/>
      <c r="AO4905" s="104"/>
      <c r="AP4905" s="104"/>
      <c r="AQ4905" s="104"/>
      <c r="AR4905" s="104"/>
      <c r="AS4905" s="104"/>
      <c r="AT4905" s="104"/>
      <c r="AU4905" s="104"/>
      <c r="AV4905" s="104"/>
    </row>
    <row r="4906" spans="3:48" x14ac:dyDescent="0.35">
      <c r="C4906" s="176"/>
      <c r="D4906" s="176"/>
      <c r="E4906" s="176"/>
      <c r="F4906" s="176"/>
      <c r="G4906" s="175"/>
      <c r="H4906" s="175"/>
      <c r="I4906" s="175"/>
      <c r="J4906" s="175"/>
      <c r="L4906" s="175"/>
      <c r="T4906" s="176"/>
      <c r="U4906" s="176"/>
      <c r="V4906" s="176"/>
      <c r="W4906" s="176"/>
      <c r="X4906" s="175"/>
      <c r="Y4906" s="175"/>
      <c r="Z4906" s="175"/>
      <c r="AA4906" s="175"/>
      <c r="AC4906" s="175"/>
      <c r="AL4906" s="106"/>
      <c r="AM4906" s="104"/>
      <c r="AN4906" s="104"/>
      <c r="AO4906" s="104"/>
      <c r="AP4906" s="104"/>
      <c r="AQ4906" s="104"/>
      <c r="AR4906" s="104"/>
      <c r="AS4906" s="104"/>
      <c r="AT4906" s="104"/>
      <c r="AU4906" s="104"/>
      <c r="AV4906" s="104"/>
    </row>
    <row r="4907" spans="3:48" x14ac:dyDescent="0.35">
      <c r="C4907" s="176"/>
      <c r="D4907" s="176"/>
      <c r="E4907" s="176"/>
      <c r="F4907" s="176"/>
      <c r="G4907" s="175"/>
      <c r="H4907" s="175"/>
      <c r="I4907" s="175"/>
      <c r="J4907" s="175"/>
      <c r="L4907" s="175"/>
      <c r="T4907" s="176"/>
      <c r="U4907" s="176"/>
      <c r="V4907" s="176"/>
      <c r="W4907" s="176"/>
      <c r="X4907" s="175"/>
      <c r="Y4907" s="175"/>
      <c r="Z4907" s="175"/>
      <c r="AA4907" s="175"/>
      <c r="AC4907" s="175"/>
      <c r="AL4907" s="106"/>
      <c r="AM4907" s="104"/>
      <c r="AN4907" s="104"/>
      <c r="AO4907" s="104"/>
      <c r="AP4907" s="104"/>
      <c r="AQ4907" s="104"/>
      <c r="AR4907" s="104"/>
      <c r="AS4907" s="104"/>
      <c r="AT4907" s="104"/>
      <c r="AU4907" s="104"/>
      <c r="AV4907" s="104"/>
    </row>
    <row r="4908" spans="3:48" x14ac:dyDescent="0.35">
      <c r="C4908" s="176"/>
      <c r="D4908" s="176"/>
      <c r="E4908" s="176"/>
      <c r="F4908" s="176"/>
      <c r="G4908" s="175"/>
      <c r="H4908" s="175"/>
      <c r="I4908" s="175"/>
      <c r="J4908" s="175"/>
      <c r="L4908" s="175"/>
      <c r="T4908" s="176"/>
      <c r="U4908" s="176"/>
      <c r="V4908" s="176"/>
      <c r="W4908" s="176"/>
      <c r="X4908" s="175"/>
      <c r="Y4908" s="175"/>
      <c r="Z4908" s="175"/>
      <c r="AA4908" s="175"/>
      <c r="AC4908" s="175"/>
      <c r="AL4908" s="106"/>
      <c r="AM4908" s="104"/>
      <c r="AN4908" s="104"/>
      <c r="AO4908" s="104"/>
      <c r="AP4908" s="104"/>
      <c r="AQ4908" s="104"/>
      <c r="AR4908" s="104"/>
      <c r="AS4908" s="104"/>
      <c r="AT4908" s="104"/>
      <c r="AU4908" s="104"/>
      <c r="AV4908" s="104"/>
    </row>
    <row r="4909" spans="3:48" x14ac:dyDescent="0.35">
      <c r="C4909" s="176"/>
      <c r="D4909" s="176"/>
      <c r="E4909" s="176"/>
      <c r="F4909" s="176"/>
      <c r="G4909" s="175"/>
      <c r="H4909" s="175"/>
      <c r="I4909" s="175"/>
      <c r="J4909" s="175"/>
      <c r="L4909" s="175"/>
      <c r="T4909" s="176"/>
      <c r="U4909" s="176"/>
      <c r="V4909" s="176"/>
      <c r="W4909" s="176"/>
      <c r="X4909" s="175"/>
      <c r="Y4909" s="175"/>
      <c r="Z4909" s="175"/>
      <c r="AA4909" s="175"/>
      <c r="AC4909" s="175"/>
      <c r="AL4909" s="106"/>
      <c r="AM4909" s="104"/>
      <c r="AN4909" s="104"/>
      <c r="AO4909" s="104"/>
      <c r="AP4909" s="104"/>
      <c r="AQ4909" s="104"/>
      <c r="AR4909" s="104"/>
      <c r="AS4909" s="104"/>
      <c r="AT4909" s="104"/>
      <c r="AU4909" s="104"/>
      <c r="AV4909" s="104"/>
    </row>
    <row r="4910" spans="3:48" x14ac:dyDescent="0.35">
      <c r="C4910" s="176"/>
      <c r="D4910" s="176"/>
      <c r="E4910" s="176"/>
      <c r="F4910" s="176"/>
      <c r="G4910" s="175"/>
      <c r="H4910" s="175"/>
      <c r="I4910" s="175"/>
      <c r="J4910" s="175"/>
      <c r="L4910" s="175"/>
      <c r="T4910" s="176"/>
      <c r="U4910" s="176"/>
      <c r="V4910" s="176"/>
      <c r="W4910" s="176"/>
      <c r="X4910" s="175"/>
      <c r="Y4910" s="175"/>
      <c r="Z4910" s="175"/>
      <c r="AA4910" s="175"/>
      <c r="AC4910" s="175"/>
      <c r="AL4910" s="106"/>
      <c r="AM4910" s="104"/>
      <c r="AN4910" s="104"/>
      <c r="AO4910" s="104"/>
      <c r="AP4910" s="104"/>
      <c r="AQ4910" s="104"/>
      <c r="AR4910" s="104"/>
      <c r="AS4910" s="104"/>
      <c r="AT4910" s="104"/>
      <c r="AU4910" s="104"/>
      <c r="AV4910" s="104"/>
    </row>
    <row r="4911" spans="3:48" x14ac:dyDescent="0.35">
      <c r="C4911" s="176"/>
      <c r="D4911" s="176"/>
      <c r="E4911" s="176"/>
      <c r="F4911" s="176"/>
      <c r="G4911" s="175"/>
      <c r="H4911" s="175"/>
      <c r="I4911" s="175"/>
      <c r="J4911" s="175"/>
      <c r="L4911" s="175"/>
      <c r="T4911" s="176"/>
      <c r="U4911" s="176"/>
      <c r="V4911" s="176"/>
      <c r="W4911" s="176"/>
      <c r="X4911" s="175"/>
      <c r="Y4911" s="175"/>
      <c r="Z4911" s="175"/>
      <c r="AA4911" s="175"/>
      <c r="AC4911" s="175"/>
      <c r="AL4911" s="106"/>
      <c r="AM4911" s="104"/>
      <c r="AN4911" s="104"/>
      <c r="AO4911" s="104"/>
      <c r="AP4911" s="104"/>
      <c r="AQ4911" s="104"/>
      <c r="AR4911" s="104"/>
      <c r="AS4911" s="104"/>
      <c r="AT4911" s="104"/>
      <c r="AU4911" s="104"/>
      <c r="AV4911" s="104"/>
    </row>
    <row r="4912" spans="3:48" x14ac:dyDescent="0.35">
      <c r="C4912" s="176"/>
      <c r="D4912" s="176"/>
      <c r="E4912" s="176"/>
      <c r="F4912" s="176"/>
      <c r="G4912" s="175"/>
      <c r="H4912" s="175"/>
      <c r="I4912" s="175"/>
      <c r="J4912" s="175"/>
      <c r="L4912" s="175"/>
      <c r="T4912" s="176"/>
      <c r="U4912" s="176"/>
      <c r="V4912" s="176"/>
      <c r="W4912" s="176"/>
      <c r="X4912" s="175"/>
      <c r="Y4912" s="175"/>
      <c r="Z4912" s="175"/>
      <c r="AA4912" s="175"/>
      <c r="AC4912" s="175"/>
      <c r="AL4912" s="106"/>
      <c r="AM4912" s="104"/>
      <c r="AN4912" s="104"/>
      <c r="AO4912" s="104"/>
      <c r="AP4912" s="104"/>
      <c r="AQ4912" s="104"/>
      <c r="AR4912" s="104"/>
      <c r="AS4912" s="104"/>
      <c r="AT4912" s="104"/>
      <c r="AU4912" s="104"/>
      <c r="AV4912" s="104"/>
    </row>
    <row r="4913" spans="3:48" x14ac:dyDescent="0.35">
      <c r="C4913" s="176"/>
      <c r="D4913" s="176"/>
      <c r="E4913" s="176"/>
      <c r="F4913" s="176"/>
      <c r="G4913" s="175"/>
      <c r="H4913" s="175"/>
      <c r="I4913" s="175"/>
      <c r="J4913" s="175"/>
      <c r="L4913" s="175"/>
      <c r="T4913" s="176"/>
      <c r="U4913" s="176"/>
      <c r="V4913" s="176"/>
      <c r="W4913" s="176"/>
      <c r="X4913" s="175"/>
      <c r="Y4913" s="175"/>
      <c r="Z4913" s="175"/>
      <c r="AA4913" s="175"/>
      <c r="AC4913" s="175"/>
      <c r="AL4913" s="106"/>
      <c r="AM4913" s="104"/>
      <c r="AN4913" s="104"/>
      <c r="AO4913" s="104"/>
      <c r="AP4913" s="104"/>
      <c r="AQ4913" s="104"/>
      <c r="AR4913" s="104"/>
      <c r="AS4913" s="104"/>
      <c r="AT4913" s="104"/>
      <c r="AU4913" s="104"/>
      <c r="AV4913" s="104"/>
    </row>
    <row r="4914" spans="3:48" x14ac:dyDescent="0.35">
      <c r="C4914" s="176"/>
      <c r="D4914" s="176"/>
      <c r="E4914" s="176"/>
      <c r="F4914" s="176"/>
      <c r="G4914" s="175"/>
      <c r="H4914" s="175"/>
      <c r="I4914" s="175"/>
      <c r="J4914" s="175"/>
      <c r="L4914" s="175"/>
      <c r="T4914" s="176"/>
      <c r="U4914" s="176"/>
      <c r="V4914" s="176"/>
      <c r="W4914" s="176"/>
      <c r="X4914" s="175"/>
      <c r="Y4914" s="175"/>
      <c r="Z4914" s="175"/>
      <c r="AA4914" s="175"/>
      <c r="AC4914" s="175"/>
      <c r="AL4914" s="106"/>
      <c r="AM4914" s="104"/>
      <c r="AN4914" s="104"/>
      <c r="AO4914" s="104"/>
      <c r="AP4914" s="104"/>
      <c r="AQ4914" s="104"/>
      <c r="AR4914" s="104"/>
      <c r="AS4914" s="104"/>
      <c r="AT4914" s="104"/>
      <c r="AU4914" s="104"/>
      <c r="AV4914" s="104"/>
    </row>
    <row r="4915" spans="3:48" x14ac:dyDescent="0.35">
      <c r="C4915" s="176"/>
      <c r="D4915" s="176"/>
      <c r="E4915" s="176"/>
      <c r="F4915" s="176"/>
      <c r="G4915" s="175"/>
      <c r="H4915" s="175"/>
      <c r="I4915" s="175"/>
      <c r="J4915" s="175"/>
      <c r="L4915" s="175"/>
      <c r="T4915" s="176"/>
      <c r="U4915" s="176"/>
      <c r="V4915" s="176"/>
      <c r="W4915" s="176"/>
      <c r="X4915" s="175"/>
      <c r="Y4915" s="175"/>
      <c r="Z4915" s="175"/>
      <c r="AA4915" s="175"/>
      <c r="AC4915" s="175"/>
      <c r="AL4915" s="106"/>
      <c r="AM4915" s="104"/>
      <c r="AN4915" s="104"/>
      <c r="AO4915" s="104"/>
      <c r="AP4915" s="104"/>
      <c r="AQ4915" s="104"/>
      <c r="AR4915" s="104"/>
      <c r="AS4915" s="104"/>
      <c r="AT4915" s="104"/>
      <c r="AU4915" s="104"/>
      <c r="AV4915" s="104"/>
    </row>
    <row r="4916" spans="3:48" x14ac:dyDescent="0.35">
      <c r="C4916" s="176"/>
      <c r="D4916" s="176"/>
      <c r="E4916" s="176"/>
      <c r="F4916" s="176"/>
      <c r="G4916" s="175"/>
      <c r="H4916" s="175"/>
      <c r="I4916" s="175"/>
      <c r="J4916" s="175"/>
      <c r="L4916" s="175"/>
      <c r="T4916" s="176"/>
      <c r="U4916" s="176"/>
      <c r="V4916" s="176"/>
      <c r="W4916" s="176"/>
      <c r="X4916" s="175"/>
      <c r="Y4916" s="175"/>
      <c r="Z4916" s="175"/>
      <c r="AA4916" s="175"/>
      <c r="AC4916" s="175"/>
      <c r="AL4916" s="106"/>
      <c r="AM4916" s="104"/>
      <c r="AN4916" s="104"/>
      <c r="AO4916" s="104"/>
      <c r="AP4916" s="104"/>
      <c r="AQ4916" s="104"/>
      <c r="AR4916" s="104"/>
      <c r="AS4916" s="104"/>
      <c r="AT4916" s="104"/>
      <c r="AU4916" s="104"/>
      <c r="AV4916" s="104"/>
    </row>
    <row r="4917" spans="3:48" x14ac:dyDescent="0.35">
      <c r="C4917" s="176"/>
      <c r="D4917" s="176"/>
      <c r="E4917" s="176"/>
      <c r="F4917" s="176"/>
      <c r="G4917" s="175"/>
      <c r="H4917" s="175"/>
      <c r="I4917" s="175"/>
      <c r="J4917" s="175"/>
      <c r="L4917" s="175"/>
      <c r="T4917" s="176"/>
      <c r="U4917" s="176"/>
      <c r="V4917" s="176"/>
      <c r="W4917" s="176"/>
      <c r="X4917" s="175"/>
      <c r="Y4917" s="175"/>
      <c r="Z4917" s="175"/>
      <c r="AA4917" s="175"/>
      <c r="AC4917" s="175"/>
      <c r="AL4917" s="106"/>
      <c r="AM4917" s="104"/>
      <c r="AN4917" s="104"/>
      <c r="AO4917" s="104"/>
      <c r="AP4917" s="104"/>
      <c r="AQ4917" s="104"/>
      <c r="AR4917" s="104"/>
      <c r="AS4917" s="104"/>
      <c r="AT4917" s="104"/>
      <c r="AU4917" s="104"/>
      <c r="AV4917" s="104"/>
    </row>
    <row r="4918" spans="3:48" x14ac:dyDescent="0.35">
      <c r="C4918" s="176"/>
      <c r="D4918" s="176"/>
      <c r="E4918" s="176"/>
      <c r="F4918" s="176"/>
      <c r="G4918" s="175"/>
      <c r="H4918" s="175"/>
      <c r="I4918" s="175"/>
      <c r="J4918" s="175"/>
      <c r="L4918" s="175"/>
      <c r="T4918" s="176"/>
      <c r="U4918" s="176"/>
      <c r="V4918" s="176"/>
      <c r="W4918" s="176"/>
      <c r="X4918" s="175"/>
      <c r="Y4918" s="175"/>
      <c r="Z4918" s="175"/>
      <c r="AA4918" s="175"/>
      <c r="AC4918" s="175"/>
      <c r="AL4918" s="106"/>
      <c r="AM4918" s="104"/>
      <c r="AN4918" s="104"/>
      <c r="AO4918" s="104"/>
      <c r="AP4918" s="104"/>
      <c r="AQ4918" s="104"/>
      <c r="AR4918" s="104"/>
      <c r="AS4918" s="104"/>
      <c r="AT4918" s="104"/>
      <c r="AU4918" s="104"/>
      <c r="AV4918" s="104"/>
    </row>
    <row r="4919" spans="3:48" x14ac:dyDescent="0.35">
      <c r="C4919" s="176"/>
      <c r="D4919" s="176"/>
      <c r="E4919" s="176"/>
      <c r="F4919" s="176"/>
      <c r="G4919" s="175"/>
      <c r="H4919" s="175"/>
      <c r="I4919" s="175"/>
      <c r="J4919" s="175"/>
      <c r="L4919" s="175"/>
      <c r="T4919" s="176"/>
      <c r="U4919" s="176"/>
      <c r="V4919" s="176"/>
      <c r="W4919" s="176"/>
      <c r="X4919" s="175"/>
      <c r="Y4919" s="175"/>
      <c r="Z4919" s="175"/>
      <c r="AA4919" s="175"/>
      <c r="AC4919" s="175"/>
      <c r="AL4919" s="106"/>
      <c r="AM4919" s="104"/>
      <c r="AN4919" s="104"/>
      <c r="AO4919" s="104"/>
      <c r="AP4919" s="104"/>
      <c r="AQ4919" s="104"/>
      <c r="AR4919" s="104"/>
      <c r="AS4919" s="104"/>
      <c r="AT4919" s="104"/>
      <c r="AU4919" s="104"/>
      <c r="AV4919" s="104"/>
    </row>
    <row r="4920" spans="3:48" x14ac:dyDescent="0.35">
      <c r="C4920" s="176"/>
      <c r="D4920" s="176"/>
      <c r="E4920" s="176"/>
      <c r="F4920" s="176"/>
      <c r="G4920" s="175"/>
      <c r="H4920" s="175"/>
      <c r="I4920" s="175"/>
      <c r="J4920" s="175"/>
      <c r="L4920" s="175"/>
      <c r="T4920" s="176"/>
      <c r="U4920" s="176"/>
      <c r="V4920" s="176"/>
      <c r="W4920" s="176"/>
      <c r="X4920" s="175"/>
      <c r="Y4920" s="175"/>
      <c r="Z4920" s="175"/>
      <c r="AA4920" s="175"/>
      <c r="AC4920" s="175"/>
      <c r="AL4920" s="106"/>
      <c r="AM4920" s="104"/>
      <c r="AN4920" s="104"/>
      <c r="AO4920" s="104"/>
      <c r="AP4920" s="104"/>
      <c r="AQ4920" s="104"/>
      <c r="AR4920" s="104"/>
      <c r="AS4920" s="104"/>
      <c r="AT4920" s="104"/>
      <c r="AU4920" s="104"/>
      <c r="AV4920" s="104"/>
    </row>
    <row r="4921" spans="3:48" x14ac:dyDescent="0.35">
      <c r="C4921" s="176"/>
      <c r="D4921" s="176"/>
      <c r="E4921" s="176"/>
      <c r="F4921" s="176"/>
      <c r="G4921" s="175"/>
      <c r="H4921" s="175"/>
      <c r="I4921" s="175"/>
      <c r="J4921" s="175"/>
      <c r="L4921" s="175"/>
      <c r="T4921" s="176"/>
      <c r="U4921" s="176"/>
      <c r="V4921" s="176"/>
      <c r="W4921" s="176"/>
      <c r="X4921" s="175"/>
      <c r="Y4921" s="175"/>
      <c r="Z4921" s="175"/>
      <c r="AA4921" s="175"/>
      <c r="AC4921" s="175"/>
      <c r="AL4921" s="106"/>
      <c r="AM4921" s="104"/>
      <c r="AN4921" s="104"/>
      <c r="AO4921" s="104"/>
      <c r="AP4921" s="104"/>
      <c r="AQ4921" s="104"/>
      <c r="AR4921" s="104"/>
      <c r="AS4921" s="104"/>
      <c r="AT4921" s="104"/>
      <c r="AU4921" s="104"/>
      <c r="AV4921" s="104"/>
    </row>
    <row r="4922" spans="3:48" x14ac:dyDescent="0.35">
      <c r="C4922" s="176"/>
      <c r="D4922" s="176"/>
      <c r="E4922" s="176"/>
      <c r="F4922" s="176"/>
      <c r="G4922" s="175"/>
      <c r="H4922" s="175"/>
      <c r="I4922" s="175"/>
      <c r="J4922" s="175"/>
      <c r="L4922" s="175"/>
      <c r="T4922" s="176"/>
      <c r="U4922" s="176"/>
      <c r="V4922" s="176"/>
      <c r="W4922" s="176"/>
      <c r="X4922" s="175"/>
      <c r="Y4922" s="175"/>
      <c r="Z4922" s="175"/>
      <c r="AA4922" s="175"/>
      <c r="AC4922" s="175"/>
      <c r="AL4922" s="106"/>
      <c r="AM4922" s="104"/>
      <c r="AN4922" s="104"/>
      <c r="AO4922" s="104"/>
      <c r="AP4922" s="104"/>
      <c r="AQ4922" s="104"/>
      <c r="AR4922" s="104"/>
      <c r="AS4922" s="104"/>
      <c r="AT4922" s="104"/>
      <c r="AU4922" s="104"/>
      <c r="AV4922" s="104"/>
    </row>
    <row r="4923" spans="3:48" x14ac:dyDescent="0.35">
      <c r="C4923" s="176"/>
      <c r="D4923" s="176"/>
      <c r="E4923" s="176"/>
      <c r="F4923" s="176"/>
      <c r="G4923" s="175"/>
      <c r="H4923" s="175"/>
      <c r="I4923" s="175"/>
      <c r="J4923" s="175"/>
      <c r="L4923" s="175"/>
      <c r="T4923" s="176"/>
      <c r="U4923" s="176"/>
      <c r="V4923" s="176"/>
      <c r="W4923" s="176"/>
      <c r="X4923" s="175"/>
      <c r="Y4923" s="175"/>
      <c r="Z4923" s="175"/>
      <c r="AA4923" s="175"/>
      <c r="AC4923" s="175"/>
      <c r="AL4923" s="106"/>
      <c r="AM4923" s="104"/>
      <c r="AN4923" s="104"/>
      <c r="AO4923" s="104"/>
      <c r="AP4923" s="104"/>
      <c r="AQ4923" s="104"/>
      <c r="AR4923" s="104"/>
      <c r="AS4923" s="104"/>
      <c r="AT4923" s="104"/>
      <c r="AU4923" s="104"/>
      <c r="AV4923" s="104"/>
    </row>
    <row r="4924" spans="3:48" x14ac:dyDescent="0.35">
      <c r="C4924" s="176"/>
      <c r="D4924" s="176"/>
      <c r="E4924" s="176"/>
      <c r="F4924" s="176"/>
      <c r="G4924" s="175"/>
      <c r="H4924" s="175"/>
      <c r="I4924" s="175"/>
      <c r="J4924" s="175"/>
      <c r="L4924" s="175"/>
      <c r="T4924" s="176"/>
      <c r="U4924" s="176"/>
      <c r="V4924" s="176"/>
      <c r="W4924" s="176"/>
      <c r="X4924" s="175"/>
      <c r="Y4924" s="175"/>
      <c r="Z4924" s="175"/>
      <c r="AA4924" s="175"/>
      <c r="AC4924" s="175"/>
      <c r="AL4924" s="106"/>
      <c r="AM4924" s="104"/>
      <c r="AN4924" s="104"/>
      <c r="AO4924" s="104"/>
      <c r="AP4924" s="104"/>
      <c r="AQ4924" s="104"/>
      <c r="AR4924" s="104"/>
      <c r="AS4924" s="104"/>
      <c r="AT4924" s="104"/>
      <c r="AU4924" s="104"/>
      <c r="AV4924" s="104"/>
    </row>
    <row r="4925" spans="3:48" x14ac:dyDescent="0.35">
      <c r="C4925" s="176"/>
      <c r="D4925" s="176"/>
      <c r="E4925" s="176"/>
      <c r="F4925" s="176"/>
      <c r="G4925" s="175"/>
      <c r="H4925" s="175"/>
      <c r="I4925" s="175"/>
      <c r="J4925" s="175"/>
      <c r="L4925" s="175"/>
      <c r="T4925" s="176"/>
      <c r="U4925" s="176"/>
      <c r="V4925" s="176"/>
      <c r="W4925" s="176"/>
      <c r="X4925" s="175"/>
      <c r="Y4925" s="175"/>
      <c r="Z4925" s="175"/>
      <c r="AA4925" s="175"/>
      <c r="AC4925" s="175"/>
      <c r="AL4925" s="106"/>
      <c r="AM4925" s="104"/>
      <c r="AN4925" s="104"/>
      <c r="AO4925" s="104"/>
      <c r="AP4925" s="104"/>
      <c r="AQ4925" s="104"/>
      <c r="AR4925" s="104"/>
      <c r="AS4925" s="104"/>
      <c r="AT4925" s="104"/>
      <c r="AU4925" s="104"/>
      <c r="AV4925" s="104"/>
    </row>
    <row r="4926" spans="3:48" x14ac:dyDescent="0.35">
      <c r="C4926" s="176"/>
      <c r="D4926" s="176"/>
      <c r="E4926" s="176"/>
      <c r="F4926" s="176"/>
      <c r="G4926" s="175"/>
      <c r="H4926" s="175"/>
      <c r="I4926" s="175"/>
      <c r="J4926" s="175"/>
      <c r="L4926" s="175"/>
      <c r="T4926" s="176"/>
      <c r="U4926" s="176"/>
      <c r="V4926" s="176"/>
      <c r="W4926" s="176"/>
      <c r="X4926" s="175"/>
      <c r="Y4926" s="175"/>
      <c r="Z4926" s="175"/>
      <c r="AA4926" s="175"/>
      <c r="AC4926" s="175"/>
      <c r="AL4926" s="106"/>
      <c r="AM4926" s="104"/>
      <c r="AN4926" s="104"/>
      <c r="AO4926" s="104"/>
      <c r="AP4926" s="104"/>
      <c r="AQ4926" s="104"/>
      <c r="AR4926" s="104"/>
      <c r="AS4926" s="104"/>
      <c r="AT4926" s="104"/>
      <c r="AU4926" s="104"/>
      <c r="AV4926" s="104"/>
    </row>
    <row r="4927" spans="3:48" x14ac:dyDescent="0.35">
      <c r="C4927" s="176"/>
      <c r="D4927" s="176"/>
      <c r="E4927" s="176"/>
      <c r="F4927" s="176"/>
      <c r="G4927" s="175"/>
      <c r="H4927" s="175"/>
      <c r="I4927" s="175"/>
      <c r="J4927" s="175"/>
      <c r="L4927" s="175"/>
      <c r="T4927" s="176"/>
      <c r="U4927" s="176"/>
      <c r="V4927" s="176"/>
      <c r="W4927" s="176"/>
      <c r="X4927" s="175"/>
      <c r="Y4927" s="175"/>
      <c r="Z4927" s="175"/>
      <c r="AA4927" s="175"/>
      <c r="AC4927" s="175"/>
      <c r="AL4927" s="106"/>
      <c r="AM4927" s="104"/>
      <c r="AN4927" s="104"/>
      <c r="AO4927" s="104"/>
      <c r="AP4927" s="104"/>
      <c r="AQ4927" s="104"/>
      <c r="AR4927" s="104"/>
      <c r="AS4927" s="104"/>
      <c r="AT4927" s="104"/>
      <c r="AU4927" s="104"/>
      <c r="AV4927" s="104"/>
    </row>
    <row r="4928" spans="3:48" x14ac:dyDescent="0.35">
      <c r="C4928" s="176"/>
      <c r="D4928" s="176"/>
      <c r="E4928" s="176"/>
      <c r="F4928" s="176"/>
      <c r="G4928" s="175"/>
      <c r="H4928" s="175"/>
      <c r="I4928" s="175"/>
      <c r="J4928" s="175"/>
      <c r="L4928" s="175"/>
      <c r="T4928" s="176"/>
      <c r="U4928" s="176"/>
      <c r="V4928" s="176"/>
      <c r="W4928" s="176"/>
      <c r="X4928" s="175"/>
      <c r="Y4928" s="175"/>
      <c r="Z4928" s="175"/>
      <c r="AA4928" s="175"/>
      <c r="AC4928" s="175"/>
      <c r="AL4928" s="106"/>
      <c r="AM4928" s="104"/>
      <c r="AN4928" s="104"/>
      <c r="AO4928" s="104"/>
      <c r="AP4928" s="104"/>
      <c r="AQ4928" s="104"/>
      <c r="AR4928" s="104"/>
      <c r="AS4928" s="104"/>
      <c r="AT4928" s="104"/>
      <c r="AU4928" s="104"/>
      <c r="AV4928" s="104"/>
    </row>
    <row r="4929" spans="3:48" x14ac:dyDescent="0.35">
      <c r="C4929" s="176"/>
      <c r="D4929" s="176"/>
      <c r="E4929" s="176"/>
      <c r="F4929" s="176"/>
      <c r="G4929" s="175"/>
      <c r="H4929" s="175"/>
      <c r="I4929" s="175"/>
      <c r="J4929" s="175"/>
      <c r="L4929" s="175"/>
      <c r="T4929" s="176"/>
      <c r="U4929" s="176"/>
      <c r="V4929" s="176"/>
      <c r="W4929" s="176"/>
      <c r="X4929" s="175"/>
      <c r="Y4929" s="175"/>
      <c r="Z4929" s="175"/>
      <c r="AA4929" s="175"/>
      <c r="AC4929" s="175"/>
      <c r="AL4929" s="106"/>
      <c r="AM4929" s="104"/>
      <c r="AN4929" s="104"/>
      <c r="AO4929" s="104"/>
      <c r="AP4929" s="104"/>
      <c r="AQ4929" s="104"/>
      <c r="AR4929" s="104"/>
      <c r="AS4929" s="104"/>
      <c r="AT4929" s="104"/>
      <c r="AU4929" s="104"/>
      <c r="AV4929" s="104"/>
    </row>
    <row r="4930" spans="3:48" x14ac:dyDescent="0.35">
      <c r="C4930" s="176"/>
      <c r="D4930" s="176"/>
      <c r="E4930" s="176"/>
      <c r="F4930" s="176"/>
      <c r="G4930" s="175"/>
      <c r="H4930" s="175"/>
      <c r="I4930" s="175"/>
      <c r="J4930" s="175"/>
      <c r="L4930" s="175"/>
      <c r="T4930" s="176"/>
      <c r="U4930" s="176"/>
      <c r="V4930" s="176"/>
      <c r="W4930" s="176"/>
      <c r="X4930" s="175"/>
      <c r="Y4930" s="175"/>
      <c r="Z4930" s="175"/>
      <c r="AA4930" s="175"/>
      <c r="AC4930" s="175"/>
      <c r="AL4930" s="106"/>
      <c r="AM4930" s="104"/>
      <c r="AN4930" s="104"/>
      <c r="AO4930" s="104"/>
      <c r="AP4930" s="104"/>
      <c r="AQ4930" s="104"/>
      <c r="AR4930" s="104"/>
      <c r="AS4930" s="104"/>
      <c r="AT4930" s="104"/>
      <c r="AU4930" s="104"/>
      <c r="AV4930" s="104"/>
    </row>
    <row r="4931" spans="3:48" x14ac:dyDescent="0.35">
      <c r="C4931" s="176"/>
      <c r="D4931" s="176"/>
      <c r="E4931" s="176"/>
      <c r="F4931" s="176"/>
      <c r="G4931" s="175"/>
      <c r="H4931" s="175"/>
      <c r="I4931" s="175"/>
      <c r="J4931" s="175"/>
      <c r="L4931" s="175"/>
      <c r="T4931" s="176"/>
      <c r="U4931" s="176"/>
      <c r="V4931" s="176"/>
      <c r="W4931" s="176"/>
      <c r="X4931" s="175"/>
      <c r="Y4931" s="175"/>
      <c r="Z4931" s="175"/>
      <c r="AA4931" s="175"/>
      <c r="AC4931" s="175"/>
      <c r="AL4931" s="106"/>
      <c r="AM4931" s="104"/>
      <c r="AN4931" s="104"/>
      <c r="AO4931" s="104"/>
      <c r="AP4931" s="104"/>
      <c r="AQ4931" s="104"/>
      <c r="AR4931" s="104"/>
      <c r="AS4931" s="104"/>
      <c r="AT4931" s="104"/>
      <c r="AU4931" s="104"/>
      <c r="AV4931" s="104"/>
    </row>
    <row r="4932" spans="3:48" x14ac:dyDescent="0.35">
      <c r="C4932" s="176"/>
      <c r="D4932" s="176"/>
      <c r="E4932" s="176"/>
      <c r="F4932" s="176"/>
      <c r="G4932" s="175"/>
      <c r="H4932" s="175"/>
      <c r="I4932" s="175"/>
      <c r="J4932" s="175"/>
      <c r="L4932" s="175"/>
      <c r="T4932" s="176"/>
      <c r="U4932" s="176"/>
      <c r="V4932" s="176"/>
      <c r="W4932" s="176"/>
      <c r="X4932" s="175"/>
      <c r="Y4932" s="175"/>
      <c r="Z4932" s="175"/>
      <c r="AA4932" s="175"/>
      <c r="AC4932" s="175"/>
      <c r="AL4932" s="106"/>
      <c r="AM4932" s="104"/>
      <c r="AN4932" s="104"/>
      <c r="AO4932" s="104"/>
      <c r="AP4932" s="104"/>
      <c r="AQ4932" s="104"/>
      <c r="AR4932" s="104"/>
      <c r="AS4932" s="104"/>
      <c r="AT4932" s="104"/>
      <c r="AU4932" s="104"/>
      <c r="AV4932" s="104"/>
    </row>
    <row r="4933" spans="3:48" x14ac:dyDescent="0.35">
      <c r="C4933" s="176"/>
      <c r="D4933" s="176"/>
      <c r="E4933" s="176"/>
      <c r="F4933" s="176"/>
      <c r="G4933" s="175"/>
      <c r="H4933" s="175"/>
      <c r="I4933" s="175"/>
      <c r="J4933" s="175"/>
      <c r="L4933" s="175"/>
      <c r="T4933" s="176"/>
      <c r="U4933" s="176"/>
      <c r="V4933" s="176"/>
      <c r="W4933" s="176"/>
      <c r="X4933" s="175"/>
      <c r="Y4933" s="175"/>
      <c r="Z4933" s="175"/>
      <c r="AA4933" s="175"/>
      <c r="AC4933" s="175"/>
      <c r="AL4933" s="106"/>
      <c r="AM4933" s="104"/>
      <c r="AN4933" s="104"/>
      <c r="AO4933" s="104"/>
      <c r="AP4933" s="104"/>
      <c r="AQ4933" s="104"/>
      <c r="AR4933" s="104"/>
      <c r="AS4933" s="104"/>
      <c r="AT4933" s="104"/>
      <c r="AU4933" s="104"/>
      <c r="AV4933" s="104"/>
    </row>
    <row r="4934" spans="3:48" x14ac:dyDescent="0.35">
      <c r="C4934" s="176"/>
      <c r="D4934" s="176"/>
      <c r="E4934" s="176"/>
      <c r="F4934" s="176"/>
      <c r="G4934" s="175"/>
      <c r="H4934" s="175"/>
      <c r="I4934" s="175"/>
      <c r="J4934" s="175"/>
      <c r="L4934" s="175"/>
      <c r="T4934" s="176"/>
      <c r="U4934" s="176"/>
      <c r="V4934" s="176"/>
      <c r="W4934" s="176"/>
      <c r="X4934" s="175"/>
      <c r="Y4934" s="175"/>
      <c r="Z4934" s="175"/>
      <c r="AA4934" s="175"/>
      <c r="AC4934" s="175"/>
      <c r="AL4934" s="106"/>
      <c r="AM4934" s="104"/>
      <c r="AN4934" s="104"/>
      <c r="AO4934" s="104"/>
      <c r="AP4934" s="104"/>
      <c r="AQ4934" s="104"/>
      <c r="AR4934" s="104"/>
      <c r="AS4934" s="104"/>
      <c r="AT4934" s="104"/>
      <c r="AU4934" s="104"/>
      <c r="AV4934" s="104"/>
    </row>
    <row r="4935" spans="3:48" x14ac:dyDescent="0.35">
      <c r="C4935" s="176"/>
      <c r="D4935" s="176"/>
      <c r="E4935" s="176"/>
      <c r="F4935" s="176"/>
      <c r="G4935" s="175"/>
      <c r="H4935" s="175"/>
      <c r="I4935" s="175"/>
      <c r="J4935" s="175"/>
      <c r="L4935" s="175"/>
      <c r="T4935" s="176"/>
      <c r="U4935" s="176"/>
      <c r="V4935" s="176"/>
      <c r="W4935" s="176"/>
      <c r="X4935" s="175"/>
      <c r="Y4935" s="175"/>
      <c r="Z4935" s="175"/>
      <c r="AA4935" s="175"/>
      <c r="AC4935" s="175"/>
      <c r="AL4935" s="106"/>
      <c r="AM4935" s="104"/>
      <c r="AN4935" s="104"/>
      <c r="AO4935" s="104"/>
      <c r="AP4935" s="104"/>
      <c r="AQ4935" s="104"/>
      <c r="AR4935" s="104"/>
      <c r="AS4935" s="104"/>
      <c r="AT4935" s="104"/>
      <c r="AU4935" s="104"/>
      <c r="AV4935" s="104"/>
    </row>
    <row r="4936" spans="3:48" x14ac:dyDescent="0.35">
      <c r="C4936" s="176"/>
      <c r="D4936" s="176"/>
      <c r="E4936" s="176"/>
      <c r="F4936" s="176"/>
      <c r="G4936" s="175"/>
      <c r="H4936" s="175"/>
      <c r="I4936" s="175"/>
      <c r="J4936" s="175"/>
      <c r="L4936" s="175"/>
      <c r="T4936" s="176"/>
      <c r="U4936" s="176"/>
      <c r="V4936" s="176"/>
      <c r="W4936" s="176"/>
      <c r="X4936" s="175"/>
      <c r="Y4936" s="175"/>
      <c r="Z4936" s="175"/>
      <c r="AA4936" s="175"/>
      <c r="AC4936" s="175"/>
      <c r="AL4936" s="106"/>
      <c r="AM4936" s="104"/>
      <c r="AN4936" s="104"/>
      <c r="AO4936" s="104"/>
      <c r="AP4936" s="104"/>
      <c r="AQ4936" s="104"/>
      <c r="AR4936" s="104"/>
      <c r="AS4936" s="104"/>
      <c r="AT4936" s="104"/>
      <c r="AU4936" s="104"/>
      <c r="AV4936" s="104"/>
    </row>
    <row r="4937" spans="3:48" x14ac:dyDescent="0.35">
      <c r="C4937" s="176"/>
      <c r="D4937" s="176"/>
      <c r="E4937" s="176"/>
      <c r="F4937" s="176"/>
      <c r="G4937" s="175"/>
      <c r="H4937" s="175"/>
      <c r="I4937" s="175"/>
      <c r="J4937" s="175"/>
      <c r="L4937" s="175"/>
      <c r="T4937" s="176"/>
      <c r="U4937" s="176"/>
      <c r="V4937" s="176"/>
      <c r="W4937" s="176"/>
      <c r="X4937" s="175"/>
      <c r="Y4937" s="175"/>
      <c r="Z4937" s="175"/>
      <c r="AA4937" s="175"/>
      <c r="AC4937" s="175"/>
      <c r="AL4937" s="106"/>
      <c r="AM4937" s="104"/>
      <c r="AN4937" s="104"/>
      <c r="AO4937" s="104"/>
      <c r="AP4937" s="104"/>
      <c r="AQ4937" s="104"/>
      <c r="AR4937" s="104"/>
      <c r="AS4937" s="104"/>
      <c r="AT4937" s="104"/>
      <c r="AU4937" s="104"/>
      <c r="AV4937" s="104"/>
    </row>
    <row r="4938" spans="3:48" x14ac:dyDescent="0.35">
      <c r="C4938" s="176"/>
      <c r="D4938" s="176"/>
      <c r="E4938" s="176"/>
      <c r="F4938" s="176"/>
      <c r="G4938" s="175"/>
      <c r="H4938" s="175"/>
      <c r="I4938" s="175"/>
      <c r="J4938" s="175"/>
      <c r="L4938" s="175"/>
      <c r="T4938" s="176"/>
      <c r="U4938" s="176"/>
      <c r="V4938" s="176"/>
      <c r="W4938" s="176"/>
      <c r="X4938" s="175"/>
      <c r="Y4938" s="175"/>
      <c r="Z4938" s="175"/>
      <c r="AA4938" s="175"/>
      <c r="AC4938" s="175"/>
      <c r="AL4938" s="106"/>
      <c r="AM4938" s="104"/>
      <c r="AN4938" s="104"/>
      <c r="AO4938" s="104"/>
      <c r="AP4938" s="104"/>
      <c r="AQ4938" s="104"/>
      <c r="AR4938" s="104"/>
      <c r="AS4938" s="104"/>
      <c r="AT4938" s="104"/>
      <c r="AU4938" s="104"/>
      <c r="AV4938" s="104"/>
    </row>
    <row r="4939" spans="3:48" x14ac:dyDescent="0.35">
      <c r="C4939" s="176"/>
      <c r="D4939" s="176"/>
      <c r="E4939" s="176"/>
      <c r="F4939" s="176"/>
      <c r="G4939" s="175"/>
      <c r="H4939" s="175"/>
      <c r="I4939" s="175"/>
      <c r="J4939" s="175"/>
      <c r="L4939" s="175"/>
      <c r="T4939" s="176"/>
      <c r="U4939" s="176"/>
      <c r="V4939" s="176"/>
      <c r="W4939" s="176"/>
      <c r="X4939" s="175"/>
      <c r="Y4939" s="175"/>
      <c r="Z4939" s="175"/>
      <c r="AA4939" s="175"/>
      <c r="AC4939" s="175"/>
      <c r="AL4939" s="106"/>
      <c r="AM4939" s="104"/>
      <c r="AN4939" s="104"/>
      <c r="AO4939" s="104"/>
      <c r="AP4939" s="104"/>
      <c r="AQ4939" s="104"/>
      <c r="AR4939" s="104"/>
      <c r="AS4939" s="104"/>
      <c r="AT4939" s="104"/>
      <c r="AU4939" s="104"/>
      <c r="AV4939" s="104"/>
    </row>
    <row r="4940" spans="3:48" x14ac:dyDescent="0.35">
      <c r="C4940" s="176"/>
      <c r="D4940" s="176"/>
      <c r="E4940" s="176"/>
      <c r="F4940" s="176"/>
      <c r="G4940" s="175"/>
      <c r="H4940" s="175"/>
      <c r="I4940" s="175"/>
      <c r="J4940" s="175"/>
      <c r="L4940" s="175"/>
      <c r="T4940" s="176"/>
      <c r="U4940" s="176"/>
      <c r="V4940" s="176"/>
      <c r="W4940" s="176"/>
      <c r="X4940" s="175"/>
      <c r="Y4940" s="175"/>
      <c r="Z4940" s="175"/>
      <c r="AA4940" s="175"/>
      <c r="AC4940" s="175"/>
      <c r="AL4940" s="106"/>
      <c r="AM4940" s="104"/>
      <c r="AN4940" s="104"/>
      <c r="AO4940" s="104"/>
      <c r="AP4940" s="104"/>
      <c r="AQ4940" s="104"/>
      <c r="AR4940" s="104"/>
      <c r="AS4940" s="104"/>
      <c r="AT4940" s="104"/>
      <c r="AU4940" s="104"/>
      <c r="AV4940" s="104"/>
    </row>
    <row r="4941" spans="3:48" x14ac:dyDescent="0.35">
      <c r="C4941" s="176"/>
      <c r="D4941" s="176"/>
      <c r="E4941" s="176"/>
      <c r="F4941" s="176"/>
      <c r="G4941" s="175"/>
      <c r="H4941" s="175"/>
      <c r="I4941" s="175"/>
      <c r="J4941" s="175"/>
      <c r="L4941" s="175"/>
      <c r="T4941" s="176"/>
      <c r="U4941" s="176"/>
      <c r="V4941" s="176"/>
      <c r="W4941" s="176"/>
      <c r="X4941" s="175"/>
      <c r="Y4941" s="175"/>
      <c r="Z4941" s="175"/>
      <c r="AA4941" s="175"/>
      <c r="AC4941" s="175"/>
      <c r="AL4941" s="106"/>
      <c r="AM4941" s="104"/>
      <c r="AN4941" s="104"/>
      <c r="AO4941" s="104"/>
      <c r="AP4941" s="104"/>
      <c r="AQ4941" s="104"/>
      <c r="AR4941" s="104"/>
      <c r="AS4941" s="104"/>
      <c r="AT4941" s="104"/>
      <c r="AU4941" s="104"/>
      <c r="AV4941" s="104"/>
    </row>
    <row r="4942" spans="3:48" x14ac:dyDescent="0.35">
      <c r="C4942" s="176"/>
      <c r="D4942" s="176"/>
      <c r="E4942" s="176"/>
      <c r="F4942" s="176"/>
      <c r="G4942" s="175"/>
      <c r="H4942" s="175"/>
      <c r="I4942" s="175"/>
      <c r="J4942" s="175"/>
      <c r="L4942" s="175"/>
      <c r="T4942" s="176"/>
      <c r="U4942" s="176"/>
      <c r="V4942" s="176"/>
      <c r="W4942" s="176"/>
      <c r="X4942" s="175"/>
      <c r="Y4942" s="175"/>
      <c r="Z4942" s="175"/>
      <c r="AA4942" s="175"/>
      <c r="AC4942" s="175"/>
      <c r="AL4942" s="106"/>
      <c r="AM4942" s="104"/>
      <c r="AN4942" s="104"/>
      <c r="AO4942" s="104"/>
      <c r="AP4942" s="104"/>
      <c r="AQ4942" s="104"/>
      <c r="AR4942" s="104"/>
      <c r="AS4942" s="104"/>
      <c r="AT4942" s="104"/>
      <c r="AU4942" s="104"/>
      <c r="AV4942" s="104"/>
    </row>
    <row r="4943" spans="3:48" x14ac:dyDescent="0.35">
      <c r="C4943" s="176"/>
      <c r="D4943" s="176"/>
      <c r="E4943" s="176"/>
      <c r="F4943" s="176"/>
      <c r="G4943" s="175"/>
      <c r="H4943" s="175"/>
      <c r="I4943" s="175"/>
      <c r="J4943" s="175"/>
      <c r="L4943" s="175"/>
      <c r="T4943" s="176"/>
      <c r="U4943" s="176"/>
      <c r="V4943" s="176"/>
      <c r="W4943" s="176"/>
      <c r="X4943" s="175"/>
      <c r="Y4943" s="175"/>
      <c r="Z4943" s="175"/>
      <c r="AA4943" s="175"/>
      <c r="AC4943" s="175"/>
      <c r="AL4943" s="106"/>
      <c r="AM4943" s="104"/>
      <c r="AN4943" s="104"/>
      <c r="AO4943" s="104"/>
      <c r="AP4943" s="104"/>
      <c r="AQ4943" s="104"/>
      <c r="AR4943" s="104"/>
      <c r="AS4943" s="104"/>
      <c r="AT4943" s="104"/>
      <c r="AU4943" s="104"/>
      <c r="AV4943" s="104"/>
    </row>
    <row r="4944" spans="3:48" x14ac:dyDescent="0.35">
      <c r="C4944" s="176"/>
      <c r="D4944" s="176"/>
      <c r="E4944" s="176"/>
      <c r="F4944" s="176"/>
      <c r="G4944" s="175"/>
      <c r="H4944" s="175"/>
      <c r="I4944" s="175"/>
      <c r="J4944" s="175"/>
      <c r="L4944" s="175"/>
      <c r="T4944" s="176"/>
      <c r="U4944" s="176"/>
      <c r="V4944" s="176"/>
      <c r="W4944" s="176"/>
      <c r="X4944" s="175"/>
      <c r="Y4944" s="175"/>
      <c r="Z4944" s="175"/>
      <c r="AA4944" s="175"/>
      <c r="AC4944" s="175"/>
      <c r="AL4944" s="106"/>
      <c r="AM4944" s="104"/>
      <c r="AN4944" s="104"/>
      <c r="AO4944" s="104"/>
      <c r="AP4944" s="104"/>
      <c r="AQ4944" s="104"/>
      <c r="AR4944" s="104"/>
      <c r="AS4944" s="104"/>
      <c r="AT4944" s="104"/>
      <c r="AU4944" s="104"/>
      <c r="AV4944" s="104"/>
    </row>
    <row r="4945" spans="3:48" x14ac:dyDescent="0.35">
      <c r="C4945" s="176"/>
      <c r="D4945" s="176"/>
      <c r="E4945" s="176"/>
      <c r="F4945" s="176"/>
      <c r="G4945" s="175"/>
      <c r="H4945" s="175"/>
      <c r="I4945" s="175"/>
      <c r="J4945" s="175"/>
      <c r="L4945" s="175"/>
      <c r="T4945" s="176"/>
      <c r="U4945" s="176"/>
      <c r="V4945" s="176"/>
      <c r="W4945" s="176"/>
      <c r="X4945" s="175"/>
      <c r="Y4945" s="175"/>
      <c r="Z4945" s="175"/>
      <c r="AA4945" s="175"/>
      <c r="AC4945" s="175"/>
      <c r="AL4945" s="106"/>
      <c r="AM4945" s="104"/>
      <c r="AN4945" s="104"/>
      <c r="AO4945" s="104"/>
      <c r="AP4945" s="104"/>
      <c r="AQ4945" s="104"/>
      <c r="AR4945" s="104"/>
      <c r="AS4945" s="104"/>
      <c r="AT4945" s="104"/>
      <c r="AU4945" s="104"/>
      <c r="AV4945" s="104"/>
    </row>
    <row r="4946" spans="3:48" x14ac:dyDescent="0.35">
      <c r="C4946" s="176"/>
      <c r="D4946" s="176"/>
      <c r="E4946" s="176"/>
      <c r="F4946" s="176"/>
      <c r="G4946" s="175"/>
      <c r="H4946" s="175"/>
      <c r="I4946" s="175"/>
      <c r="J4946" s="175"/>
      <c r="L4946" s="175"/>
      <c r="T4946" s="176"/>
      <c r="U4946" s="176"/>
      <c r="V4946" s="176"/>
      <c r="W4946" s="176"/>
      <c r="X4946" s="175"/>
      <c r="Y4946" s="175"/>
      <c r="Z4946" s="175"/>
      <c r="AA4946" s="175"/>
      <c r="AC4946" s="175"/>
      <c r="AL4946" s="106"/>
      <c r="AM4946" s="104"/>
      <c r="AN4946" s="104"/>
      <c r="AO4946" s="104"/>
      <c r="AP4946" s="104"/>
      <c r="AQ4946" s="104"/>
      <c r="AR4946" s="104"/>
      <c r="AS4946" s="104"/>
      <c r="AT4946" s="104"/>
      <c r="AU4946" s="104"/>
      <c r="AV4946" s="104"/>
    </row>
    <row r="4947" spans="3:48" x14ac:dyDescent="0.35">
      <c r="C4947" s="176"/>
      <c r="D4947" s="176"/>
      <c r="E4947" s="176"/>
      <c r="F4947" s="176"/>
      <c r="G4947" s="175"/>
      <c r="H4947" s="175"/>
      <c r="I4947" s="175"/>
      <c r="J4947" s="175"/>
      <c r="L4947" s="175"/>
      <c r="T4947" s="176"/>
      <c r="U4947" s="176"/>
      <c r="V4947" s="176"/>
      <c r="W4947" s="176"/>
      <c r="X4947" s="175"/>
      <c r="Y4947" s="175"/>
      <c r="Z4947" s="175"/>
      <c r="AA4947" s="175"/>
      <c r="AC4947" s="175"/>
      <c r="AL4947" s="106"/>
      <c r="AM4947" s="104"/>
      <c r="AN4947" s="104"/>
      <c r="AO4947" s="104"/>
      <c r="AP4947" s="104"/>
      <c r="AQ4947" s="104"/>
      <c r="AR4947" s="104"/>
      <c r="AS4947" s="104"/>
      <c r="AT4947" s="104"/>
      <c r="AU4947" s="104"/>
      <c r="AV4947" s="104"/>
    </row>
    <row r="4948" spans="3:48" x14ac:dyDescent="0.35">
      <c r="C4948" s="176"/>
      <c r="D4948" s="176"/>
      <c r="E4948" s="176"/>
      <c r="F4948" s="176"/>
      <c r="G4948" s="175"/>
      <c r="H4948" s="175"/>
      <c r="I4948" s="175"/>
      <c r="J4948" s="175"/>
      <c r="L4948" s="175"/>
      <c r="T4948" s="176"/>
      <c r="U4948" s="176"/>
      <c r="V4948" s="176"/>
      <c r="W4948" s="176"/>
      <c r="X4948" s="175"/>
      <c r="Y4948" s="175"/>
      <c r="Z4948" s="175"/>
      <c r="AA4948" s="175"/>
      <c r="AC4948" s="175"/>
      <c r="AL4948" s="106"/>
      <c r="AM4948" s="104"/>
      <c r="AN4948" s="104"/>
      <c r="AO4948" s="104"/>
      <c r="AP4948" s="104"/>
      <c r="AQ4948" s="104"/>
      <c r="AR4948" s="104"/>
      <c r="AS4948" s="104"/>
      <c r="AT4948" s="104"/>
      <c r="AU4948" s="104"/>
      <c r="AV4948" s="104"/>
    </row>
    <row r="4949" spans="3:48" x14ac:dyDescent="0.35">
      <c r="C4949" s="176"/>
      <c r="D4949" s="176"/>
      <c r="E4949" s="176"/>
      <c r="F4949" s="176"/>
      <c r="G4949" s="175"/>
      <c r="H4949" s="175"/>
      <c r="I4949" s="175"/>
      <c r="J4949" s="175"/>
      <c r="L4949" s="175"/>
      <c r="T4949" s="176"/>
      <c r="U4949" s="176"/>
      <c r="V4949" s="176"/>
      <c r="W4949" s="176"/>
      <c r="X4949" s="175"/>
      <c r="Y4949" s="175"/>
      <c r="Z4949" s="175"/>
      <c r="AA4949" s="175"/>
      <c r="AC4949" s="175"/>
      <c r="AL4949" s="106"/>
      <c r="AM4949" s="104"/>
      <c r="AN4949" s="104"/>
      <c r="AO4949" s="104"/>
      <c r="AP4949" s="104"/>
      <c r="AQ4949" s="104"/>
      <c r="AR4949" s="104"/>
      <c r="AS4949" s="104"/>
      <c r="AT4949" s="104"/>
      <c r="AU4949" s="104"/>
      <c r="AV4949" s="104"/>
    </row>
    <row r="4950" spans="3:48" x14ac:dyDescent="0.35">
      <c r="C4950" s="176"/>
      <c r="D4950" s="176"/>
      <c r="E4950" s="176"/>
      <c r="F4950" s="176"/>
      <c r="G4950" s="175"/>
      <c r="H4950" s="175"/>
      <c r="I4950" s="175"/>
      <c r="J4950" s="175"/>
      <c r="L4950" s="175"/>
      <c r="T4950" s="176"/>
      <c r="U4950" s="176"/>
      <c r="V4950" s="176"/>
      <c r="W4950" s="176"/>
      <c r="X4950" s="175"/>
      <c r="Y4950" s="175"/>
      <c r="Z4950" s="175"/>
      <c r="AA4950" s="175"/>
      <c r="AC4950" s="175"/>
      <c r="AL4950" s="106"/>
      <c r="AM4950" s="104"/>
      <c r="AN4950" s="104"/>
      <c r="AO4950" s="104"/>
      <c r="AP4950" s="104"/>
      <c r="AQ4950" s="104"/>
      <c r="AR4950" s="104"/>
      <c r="AS4950" s="104"/>
      <c r="AT4950" s="104"/>
      <c r="AU4950" s="104"/>
      <c r="AV4950" s="104"/>
    </row>
    <row r="4951" spans="3:48" x14ac:dyDescent="0.35">
      <c r="C4951" s="176"/>
      <c r="D4951" s="176"/>
      <c r="E4951" s="176"/>
      <c r="F4951" s="176"/>
      <c r="G4951" s="175"/>
      <c r="H4951" s="175"/>
      <c r="I4951" s="175"/>
      <c r="J4951" s="175"/>
      <c r="L4951" s="175"/>
      <c r="T4951" s="176"/>
      <c r="U4951" s="176"/>
      <c r="V4951" s="176"/>
      <c r="W4951" s="176"/>
      <c r="X4951" s="175"/>
      <c r="Y4951" s="175"/>
      <c r="Z4951" s="175"/>
      <c r="AA4951" s="175"/>
      <c r="AC4951" s="175"/>
      <c r="AL4951" s="106"/>
      <c r="AM4951" s="104"/>
      <c r="AN4951" s="104"/>
      <c r="AO4951" s="104"/>
      <c r="AP4951" s="104"/>
      <c r="AQ4951" s="104"/>
      <c r="AR4951" s="104"/>
      <c r="AS4951" s="104"/>
      <c r="AT4951" s="104"/>
      <c r="AU4951" s="104"/>
      <c r="AV4951" s="104"/>
    </row>
    <row r="4952" spans="3:48" x14ac:dyDescent="0.35">
      <c r="C4952" s="176"/>
      <c r="D4952" s="176"/>
      <c r="E4952" s="176"/>
      <c r="F4952" s="176"/>
      <c r="G4952" s="175"/>
      <c r="H4952" s="175"/>
      <c r="I4952" s="175"/>
      <c r="J4952" s="175"/>
      <c r="L4952" s="175"/>
      <c r="T4952" s="176"/>
      <c r="U4952" s="176"/>
      <c r="V4952" s="176"/>
      <c r="W4952" s="176"/>
      <c r="X4952" s="175"/>
      <c r="Y4952" s="175"/>
      <c r="Z4952" s="175"/>
      <c r="AA4952" s="175"/>
      <c r="AC4952" s="175"/>
      <c r="AL4952" s="106"/>
      <c r="AM4952" s="104"/>
      <c r="AN4952" s="104"/>
      <c r="AO4952" s="104"/>
      <c r="AP4952" s="104"/>
      <c r="AQ4952" s="104"/>
      <c r="AR4952" s="104"/>
      <c r="AS4952" s="104"/>
      <c r="AT4952" s="104"/>
      <c r="AU4952" s="104"/>
      <c r="AV4952" s="104"/>
    </row>
    <row r="4953" spans="3:48" x14ac:dyDescent="0.35">
      <c r="C4953" s="176"/>
      <c r="D4953" s="176"/>
      <c r="E4953" s="176"/>
      <c r="F4953" s="176"/>
      <c r="G4953" s="175"/>
      <c r="H4953" s="175"/>
      <c r="I4953" s="175"/>
      <c r="J4953" s="175"/>
      <c r="L4953" s="175"/>
      <c r="T4953" s="176"/>
      <c r="U4953" s="176"/>
      <c r="V4953" s="176"/>
      <c r="W4953" s="176"/>
      <c r="X4953" s="175"/>
      <c r="Y4953" s="175"/>
      <c r="Z4953" s="175"/>
      <c r="AA4953" s="175"/>
      <c r="AC4953" s="175"/>
      <c r="AL4953" s="106"/>
      <c r="AM4953" s="104"/>
      <c r="AN4953" s="104"/>
      <c r="AO4953" s="104"/>
      <c r="AP4953" s="104"/>
      <c r="AQ4953" s="104"/>
      <c r="AR4953" s="104"/>
      <c r="AS4953" s="104"/>
      <c r="AT4953" s="104"/>
      <c r="AU4953" s="104"/>
      <c r="AV4953" s="104"/>
    </row>
    <row r="4954" spans="3:48" x14ac:dyDescent="0.35">
      <c r="C4954" s="176"/>
      <c r="D4954" s="176"/>
      <c r="E4954" s="176"/>
      <c r="F4954" s="176"/>
      <c r="G4954" s="175"/>
      <c r="H4954" s="175"/>
      <c r="I4954" s="175"/>
      <c r="J4954" s="175"/>
      <c r="L4954" s="175"/>
      <c r="T4954" s="176"/>
      <c r="U4954" s="176"/>
      <c r="V4954" s="176"/>
      <c r="W4954" s="176"/>
      <c r="X4954" s="175"/>
      <c r="Y4954" s="175"/>
      <c r="Z4954" s="175"/>
      <c r="AA4954" s="175"/>
      <c r="AC4954" s="175"/>
      <c r="AL4954" s="106"/>
      <c r="AM4954" s="104"/>
      <c r="AN4954" s="104"/>
      <c r="AO4954" s="104"/>
      <c r="AP4954" s="104"/>
      <c r="AQ4954" s="104"/>
      <c r="AR4954" s="104"/>
      <c r="AS4954" s="104"/>
      <c r="AT4954" s="104"/>
      <c r="AU4954" s="104"/>
      <c r="AV4954" s="104"/>
    </row>
    <row r="4955" spans="3:48" x14ac:dyDescent="0.35">
      <c r="C4955" s="176"/>
      <c r="D4955" s="176"/>
      <c r="E4955" s="176"/>
      <c r="F4955" s="176"/>
      <c r="G4955" s="175"/>
      <c r="H4955" s="175"/>
      <c r="I4955" s="175"/>
      <c r="J4955" s="175"/>
      <c r="L4955" s="175"/>
      <c r="T4955" s="176"/>
      <c r="U4955" s="176"/>
      <c r="V4955" s="176"/>
      <c r="W4955" s="176"/>
      <c r="X4955" s="175"/>
      <c r="Y4955" s="175"/>
      <c r="Z4955" s="175"/>
      <c r="AA4955" s="175"/>
      <c r="AC4955" s="175"/>
      <c r="AL4955" s="106"/>
      <c r="AM4955" s="104"/>
      <c r="AN4955" s="104"/>
      <c r="AO4955" s="104"/>
      <c r="AP4955" s="104"/>
      <c r="AQ4955" s="104"/>
      <c r="AR4955" s="104"/>
      <c r="AS4955" s="104"/>
      <c r="AT4955" s="104"/>
      <c r="AU4955" s="104"/>
      <c r="AV4955" s="104"/>
    </row>
    <row r="4956" spans="3:48" x14ac:dyDescent="0.35">
      <c r="C4956" s="176"/>
      <c r="D4956" s="176"/>
      <c r="E4956" s="176"/>
      <c r="F4956" s="176"/>
      <c r="G4956" s="175"/>
      <c r="H4956" s="175"/>
      <c r="I4956" s="175"/>
      <c r="J4956" s="175"/>
      <c r="L4956" s="175"/>
      <c r="T4956" s="176"/>
      <c r="U4956" s="176"/>
      <c r="V4956" s="176"/>
      <c r="W4956" s="176"/>
      <c r="X4956" s="175"/>
      <c r="Y4956" s="175"/>
      <c r="Z4956" s="175"/>
      <c r="AA4956" s="175"/>
      <c r="AC4956" s="175"/>
      <c r="AL4956" s="106"/>
      <c r="AM4956" s="104"/>
      <c r="AN4956" s="104"/>
      <c r="AO4956" s="104"/>
      <c r="AP4956" s="104"/>
      <c r="AQ4956" s="104"/>
      <c r="AR4956" s="104"/>
      <c r="AS4956" s="104"/>
      <c r="AT4956" s="104"/>
      <c r="AU4956" s="104"/>
      <c r="AV4956" s="104"/>
    </row>
    <row r="4957" spans="3:48" x14ac:dyDescent="0.35">
      <c r="C4957" s="176"/>
      <c r="D4957" s="176"/>
      <c r="E4957" s="176"/>
      <c r="F4957" s="176"/>
      <c r="G4957" s="175"/>
      <c r="H4957" s="175"/>
      <c r="I4957" s="175"/>
      <c r="J4957" s="175"/>
      <c r="L4957" s="175"/>
      <c r="T4957" s="176"/>
      <c r="U4957" s="176"/>
      <c r="V4957" s="176"/>
      <c r="W4957" s="176"/>
      <c r="X4957" s="175"/>
      <c r="Y4957" s="175"/>
      <c r="Z4957" s="175"/>
      <c r="AA4957" s="175"/>
      <c r="AC4957" s="175"/>
      <c r="AL4957" s="106"/>
      <c r="AM4957" s="104"/>
      <c r="AN4957" s="104"/>
      <c r="AO4957" s="104"/>
      <c r="AP4957" s="104"/>
      <c r="AQ4957" s="104"/>
      <c r="AR4957" s="104"/>
      <c r="AS4957" s="104"/>
      <c r="AT4957" s="104"/>
      <c r="AU4957" s="104"/>
      <c r="AV4957" s="104"/>
    </row>
    <row r="4958" spans="3:48" x14ac:dyDescent="0.35">
      <c r="C4958" s="176"/>
      <c r="D4958" s="176"/>
      <c r="E4958" s="176"/>
      <c r="F4958" s="176"/>
      <c r="G4958" s="175"/>
      <c r="H4958" s="175"/>
      <c r="I4958" s="175"/>
      <c r="J4958" s="175"/>
      <c r="L4958" s="175"/>
      <c r="T4958" s="176"/>
      <c r="U4958" s="176"/>
      <c r="V4958" s="176"/>
      <c r="W4958" s="176"/>
      <c r="X4958" s="175"/>
      <c r="Y4958" s="175"/>
      <c r="Z4958" s="175"/>
      <c r="AA4958" s="175"/>
      <c r="AC4958" s="175"/>
      <c r="AL4958" s="106"/>
      <c r="AM4958" s="104"/>
      <c r="AN4958" s="104"/>
      <c r="AO4958" s="104"/>
      <c r="AP4958" s="104"/>
      <c r="AQ4958" s="104"/>
      <c r="AR4958" s="104"/>
      <c r="AS4958" s="104"/>
      <c r="AT4958" s="104"/>
      <c r="AU4958" s="104"/>
      <c r="AV4958" s="104"/>
    </row>
    <row r="4959" spans="3:48" x14ac:dyDescent="0.35">
      <c r="C4959" s="176"/>
      <c r="D4959" s="176"/>
      <c r="E4959" s="176"/>
      <c r="F4959" s="176"/>
      <c r="G4959" s="175"/>
      <c r="H4959" s="175"/>
      <c r="I4959" s="175"/>
      <c r="J4959" s="175"/>
      <c r="L4959" s="175"/>
      <c r="T4959" s="176"/>
      <c r="U4959" s="176"/>
      <c r="V4959" s="176"/>
      <c r="W4959" s="176"/>
      <c r="X4959" s="175"/>
      <c r="Y4959" s="175"/>
      <c r="Z4959" s="175"/>
      <c r="AA4959" s="175"/>
      <c r="AC4959" s="175"/>
      <c r="AL4959" s="106"/>
      <c r="AM4959" s="104"/>
      <c r="AN4959" s="104"/>
      <c r="AO4959" s="104"/>
      <c r="AP4959" s="104"/>
      <c r="AQ4959" s="104"/>
      <c r="AR4959" s="104"/>
      <c r="AS4959" s="104"/>
      <c r="AT4959" s="104"/>
      <c r="AU4959" s="104"/>
      <c r="AV4959" s="104"/>
    </row>
    <row r="4960" spans="3:48" x14ac:dyDescent="0.35">
      <c r="C4960" s="176"/>
      <c r="D4960" s="176"/>
      <c r="E4960" s="176"/>
      <c r="F4960" s="176"/>
      <c r="G4960" s="175"/>
      <c r="H4960" s="175"/>
      <c r="I4960" s="175"/>
      <c r="J4960" s="175"/>
      <c r="L4960" s="175"/>
      <c r="T4960" s="176"/>
      <c r="U4960" s="176"/>
      <c r="V4960" s="176"/>
      <c r="W4960" s="176"/>
      <c r="X4960" s="175"/>
      <c r="Y4960" s="175"/>
      <c r="Z4960" s="175"/>
      <c r="AA4960" s="175"/>
      <c r="AC4960" s="175"/>
      <c r="AL4960" s="106"/>
      <c r="AM4960" s="104"/>
      <c r="AN4960" s="104"/>
      <c r="AO4960" s="104"/>
      <c r="AP4960" s="104"/>
      <c r="AQ4960" s="104"/>
      <c r="AR4960" s="104"/>
      <c r="AS4960" s="104"/>
      <c r="AT4960" s="104"/>
      <c r="AU4960" s="104"/>
      <c r="AV4960" s="104"/>
    </row>
    <row r="4961" spans="3:48" x14ac:dyDescent="0.35">
      <c r="C4961" s="176"/>
      <c r="D4961" s="176"/>
      <c r="E4961" s="176"/>
      <c r="F4961" s="176"/>
      <c r="G4961" s="175"/>
      <c r="H4961" s="175"/>
      <c r="I4961" s="175"/>
      <c r="J4961" s="175"/>
      <c r="L4961" s="175"/>
      <c r="T4961" s="176"/>
      <c r="U4961" s="176"/>
      <c r="V4961" s="176"/>
      <c r="W4961" s="176"/>
      <c r="X4961" s="175"/>
      <c r="Y4961" s="175"/>
      <c r="Z4961" s="175"/>
      <c r="AA4961" s="175"/>
      <c r="AC4961" s="175"/>
      <c r="AL4961" s="106"/>
      <c r="AM4961" s="104"/>
      <c r="AN4961" s="104"/>
      <c r="AO4961" s="104"/>
      <c r="AP4961" s="104"/>
      <c r="AQ4961" s="104"/>
      <c r="AR4961" s="104"/>
      <c r="AS4961" s="104"/>
      <c r="AT4961" s="104"/>
      <c r="AU4961" s="104"/>
      <c r="AV4961" s="104"/>
    </row>
    <row r="4962" spans="3:48" x14ac:dyDescent="0.35">
      <c r="C4962" s="176"/>
      <c r="D4962" s="176"/>
      <c r="E4962" s="176"/>
      <c r="F4962" s="176"/>
      <c r="G4962" s="175"/>
      <c r="H4962" s="175"/>
      <c r="I4962" s="175"/>
      <c r="J4962" s="175"/>
      <c r="L4962" s="175"/>
      <c r="T4962" s="176"/>
      <c r="U4962" s="176"/>
      <c r="V4962" s="176"/>
      <c r="W4962" s="176"/>
      <c r="X4962" s="175"/>
      <c r="Y4962" s="175"/>
      <c r="Z4962" s="175"/>
      <c r="AA4962" s="175"/>
      <c r="AC4962" s="175"/>
      <c r="AL4962" s="106"/>
      <c r="AM4962" s="104"/>
      <c r="AN4962" s="104"/>
      <c r="AO4962" s="104"/>
      <c r="AP4962" s="104"/>
      <c r="AQ4962" s="104"/>
      <c r="AR4962" s="104"/>
      <c r="AS4962" s="104"/>
      <c r="AT4962" s="104"/>
      <c r="AU4962" s="104"/>
      <c r="AV4962" s="104"/>
    </row>
    <row r="4963" spans="3:48" x14ac:dyDescent="0.35">
      <c r="C4963" s="176"/>
      <c r="D4963" s="176"/>
      <c r="E4963" s="176"/>
      <c r="F4963" s="176"/>
      <c r="G4963" s="175"/>
      <c r="H4963" s="175"/>
      <c r="I4963" s="175"/>
      <c r="J4963" s="175"/>
      <c r="L4963" s="175"/>
      <c r="T4963" s="176"/>
      <c r="U4963" s="176"/>
      <c r="V4963" s="176"/>
      <c r="W4963" s="176"/>
      <c r="X4963" s="175"/>
      <c r="Y4963" s="175"/>
      <c r="Z4963" s="175"/>
      <c r="AA4963" s="175"/>
      <c r="AC4963" s="175"/>
      <c r="AL4963" s="106"/>
      <c r="AM4963" s="104"/>
      <c r="AN4963" s="104"/>
      <c r="AO4963" s="104"/>
      <c r="AP4963" s="104"/>
      <c r="AQ4963" s="104"/>
      <c r="AR4963" s="104"/>
      <c r="AS4963" s="104"/>
      <c r="AT4963" s="104"/>
      <c r="AU4963" s="104"/>
      <c r="AV4963" s="104"/>
    </row>
    <row r="4964" spans="3:48" x14ac:dyDescent="0.35">
      <c r="C4964" s="176"/>
      <c r="D4964" s="176"/>
      <c r="E4964" s="176"/>
      <c r="F4964" s="176"/>
      <c r="G4964" s="175"/>
      <c r="H4964" s="175"/>
      <c r="I4964" s="175"/>
      <c r="J4964" s="175"/>
      <c r="L4964" s="175"/>
      <c r="T4964" s="176"/>
      <c r="U4964" s="176"/>
      <c r="V4964" s="176"/>
      <c r="W4964" s="176"/>
      <c r="X4964" s="175"/>
      <c r="Y4964" s="175"/>
      <c r="Z4964" s="175"/>
      <c r="AA4964" s="175"/>
      <c r="AC4964" s="175"/>
      <c r="AL4964" s="106"/>
      <c r="AM4964" s="104"/>
      <c r="AN4964" s="104"/>
      <c r="AO4964" s="104"/>
      <c r="AP4964" s="104"/>
      <c r="AQ4964" s="104"/>
      <c r="AR4964" s="104"/>
      <c r="AS4964" s="104"/>
      <c r="AT4964" s="104"/>
      <c r="AU4964" s="104"/>
      <c r="AV4964" s="104"/>
    </row>
    <row r="4965" spans="3:48" x14ac:dyDescent="0.35">
      <c r="C4965" s="176"/>
      <c r="D4965" s="176"/>
      <c r="E4965" s="176"/>
      <c r="F4965" s="176"/>
      <c r="G4965" s="175"/>
      <c r="H4965" s="175"/>
      <c r="I4965" s="175"/>
      <c r="J4965" s="175"/>
      <c r="L4965" s="175"/>
      <c r="T4965" s="176"/>
      <c r="U4965" s="176"/>
      <c r="V4965" s="176"/>
      <c r="W4965" s="176"/>
      <c r="X4965" s="175"/>
      <c r="Y4965" s="175"/>
      <c r="Z4965" s="175"/>
      <c r="AA4965" s="175"/>
      <c r="AC4965" s="175"/>
      <c r="AL4965" s="106"/>
      <c r="AM4965" s="104"/>
      <c r="AN4965" s="104"/>
      <c r="AO4965" s="104"/>
      <c r="AP4965" s="104"/>
      <c r="AQ4965" s="104"/>
      <c r="AR4965" s="104"/>
      <c r="AS4965" s="104"/>
      <c r="AT4965" s="104"/>
      <c r="AU4965" s="104"/>
      <c r="AV4965" s="104"/>
    </row>
    <row r="4966" spans="3:48" x14ac:dyDescent="0.35">
      <c r="C4966" s="176"/>
      <c r="D4966" s="176"/>
      <c r="E4966" s="176"/>
      <c r="F4966" s="176"/>
      <c r="G4966" s="175"/>
      <c r="H4966" s="175"/>
      <c r="I4966" s="175"/>
      <c r="J4966" s="175"/>
      <c r="L4966" s="175"/>
      <c r="T4966" s="176"/>
      <c r="U4966" s="176"/>
      <c r="V4966" s="176"/>
      <c r="W4966" s="176"/>
      <c r="X4966" s="175"/>
      <c r="Y4966" s="175"/>
      <c r="Z4966" s="175"/>
      <c r="AA4966" s="175"/>
      <c r="AC4966" s="175"/>
      <c r="AL4966" s="106"/>
      <c r="AM4966" s="104"/>
      <c r="AN4966" s="104"/>
      <c r="AO4966" s="104"/>
      <c r="AP4966" s="104"/>
      <c r="AQ4966" s="104"/>
      <c r="AR4966" s="104"/>
      <c r="AS4966" s="104"/>
      <c r="AT4966" s="104"/>
      <c r="AU4966" s="104"/>
      <c r="AV4966" s="104"/>
    </row>
    <row r="4967" spans="3:48" x14ac:dyDescent="0.35">
      <c r="C4967" s="176"/>
      <c r="D4967" s="176"/>
      <c r="E4967" s="176"/>
      <c r="F4967" s="176"/>
      <c r="G4967" s="175"/>
      <c r="H4967" s="175"/>
      <c r="I4967" s="175"/>
      <c r="J4967" s="175"/>
      <c r="L4967" s="175"/>
      <c r="T4967" s="176"/>
      <c r="U4967" s="176"/>
      <c r="V4967" s="176"/>
      <c r="W4967" s="176"/>
      <c r="X4967" s="175"/>
      <c r="Y4967" s="175"/>
      <c r="Z4967" s="175"/>
      <c r="AA4967" s="175"/>
      <c r="AC4967" s="175"/>
      <c r="AL4967" s="106"/>
      <c r="AM4967" s="104"/>
      <c r="AN4967" s="104"/>
      <c r="AO4967" s="104"/>
      <c r="AP4967" s="104"/>
      <c r="AQ4967" s="104"/>
      <c r="AR4967" s="104"/>
      <c r="AS4967" s="104"/>
      <c r="AT4967" s="104"/>
      <c r="AU4967" s="104"/>
      <c r="AV4967" s="104"/>
    </row>
    <row r="4968" spans="3:48" x14ac:dyDescent="0.35">
      <c r="C4968" s="176"/>
      <c r="D4968" s="176"/>
      <c r="E4968" s="176"/>
      <c r="F4968" s="176"/>
      <c r="G4968" s="175"/>
      <c r="H4968" s="175"/>
      <c r="I4968" s="175"/>
      <c r="J4968" s="175"/>
      <c r="L4968" s="175"/>
      <c r="T4968" s="176"/>
      <c r="U4968" s="176"/>
      <c r="V4968" s="176"/>
      <c r="W4968" s="176"/>
      <c r="X4968" s="175"/>
      <c r="Y4968" s="175"/>
      <c r="Z4968" s="175"/>
      <c r="AA4968" s="175"/>
      <c r="AC4968" s="175"/>
      <c r="AL4968" s="106"/>
      <c r="AM4968" s="104"/>
      <c r="AN4968" s="104"/>
      <c r="AO4968" s="104"/>
      <c r="AP4968" s="104"/>
      <c r="AQ4968" s="104"/>
      <c r="AR4968" s="104"/>
      <c r="AS4968" s="104"/>
      <c r="AT4968" s="104"/>
      <c r="AU4968" s="104"/>
      <c r="AV4968" s="104"/>
    </row>
    <row r="4969" spans="3:48" x14ac:dyDescent="0.35">
      <c r="C4969" s="176"/>
      <c r="D4969" s="176"/>
      <c r="E4969" s="176"/>
      <c r="F4969" s="176"/>
      <c r="G4969" s="175"/>
      <c r="H4969" s="175"/>
      <c r="I4969" s="175"/>
      <c r="J4969" s="175"/>
      <c r="L4969" s="175"/>
      <c r="T4969" s="176"/>
      <c r="U4969" s="176"/>
      <c r="V4969" s="176"/>
      <c r="W4969" s="176"/>
      <c r="X4969" s="175"/>
      <c r="Y4969" s="175"/>
      <c r="Z4969" s="175"/>
      <c r="AA4969" s="175"/>
      <c r="AC4969" s="175"/>
      <c r="AL4969" s="106"/>
      <c r="AM4969" s="104"/>
      <c r="AN4969" s="104"/>
      <c r="AO4969" s="104"/>
      <c r="AP4969" s="104"/>
      <c r="AQ4969" s="104"/>
      <c r="AR4969" s="104"/>
      <c r="AS4969" s="104"/>
      <c r="AT4969" s="104"/>
      <c r="AU4969" s="104"/>
      <c r="AV4969" s="104"/>
    </row>
    <row r="4970" spans="3:48" x14ac:dyDescent="0.35">
      <c r="C4970" s="176"/>
      <c r="D4970" s="176"/>
      <c r="E4970" s="176"/>
      <c r="F4970" s="176"/>
      <c r="G4970" s="175"/>
      <c r="H4970" s="175"/>
      <c r="I4970" s="175"/>
      <c r="J4970" s="175"/>
      <c r="L4970" s="175"/>
      <c r="T4970" s="176"/>
      <c r="U4970" s="176"/>
      <c r="V4970" s="176"/>
      <c r="W4970" s="176"/>
      <c r="X4970" s="175"/>
      <c r="Y4970" s="175"/>
      <c r="Z4970" s="175"/>
      <c r="AA4970" s="175"/>
      <c r="AC4970" s="175"/>
      <c r="AL4970" s="106"/>
      <c r="AM4970" s="104"/>
      <c r="AN4970" s="104"/>
      <c r="AO4970" s="104"/>
      <c r="AP4970" s="104"/>
      <c r="AQ4970" s="104"/>
      <c r="AR4970" s="104"/>
      <c r="AS4970" s="104"/>
      <c r="AT4970" s="104"/>
      <c r="AU4970" s="104"/>
      <c r="AV4970" s="104"/>
    </row>
    <row r="4971" spans="3:48" x14ac:dyDescent="0.35">
      <c r="C4971" s="176"/>
      <c r="D4971" s="176"/>
      <c r="E4971" s="176"/>
      <c r="F4971" s="176"/>
      <c r="G4971" s="175"/>
      <c r="H4971" s="175"/>
      <c r="I4971" s="175"/>
      <c r="J4971" s="175"/>
      <c r="L4971" s="175"/>
      <c r="T4971" s="176"/>
      <c r="U4971" s="176"/>
      <c r="V4971" s="176"/>
      <c r="W4971" s="176"/>
      <c r="X4971" s="175"/>
      <c r="Y4971" s="175"/>
      <c r="Z4971" s="175"/>
      <c r="AA4971" s="175"/>
      <c r="AC4971" s="175"/>
      <c r="AL4971" s="106"/>
      <c r="AM4971" s="104"/>
      <c r="AN4971" s="104"/>
      <c r="AO4971" s="104"/>
      <c r="AP4971" s="104"/>
      <c r="AQ4971" s="104"/>
      <c r="AR4971" s="104"/>
      <c r="AS4971" s="104"/>
      <c r="AT4971" s="104"/>
      <c r="AU4971" s="104"/>
      <c r="AV4971" s="104"/>
    </row>
    <row r="4972" spans="3:48" x14ac:dyDescent="0.35">
      <c r="C4972" s="176"/>
      <c r="D4972" s="176"/>
      <c r="E4972" s="176"/>
      <c r="F4972" s="176"/>
      <c r="G4972" s="175"/>
      <c r="H4972" s="175"/>
      <c r="I4972" s="175"/>
      <c r="J4972" s="175"/>
      <c r="L4972" s="175"/>
      <c r="T4972" s="176"/>
      <c r="U4972" s="176"/>
      <c r="V4972" s="176"/>
      <c r="W4972" s="176"/>
      <c r="X4972" s="175"/>
      <c r="Y4972" s="175"/>
      <c r="Z4972" s="175"/>
      <c r="AA4972" s="175"/>
      <c r="AC4972" s="175"/>
      <c r="AL4972" s="106"/>
      <c r="AM4972" s="104"/>
      <c r="AN4972" s="104"/>
      <c r="AO4972" s="104"/>
      <c r="AP4972" s="104"/>
      <c r="AQ4972" s="104"/>
      <c r="AR4972" s="104"/>
      <c r="AS4972" s="104"/>
      <c r="AT4972" s="104"/>
      <c r="AU4972" s="104"/>
      <c r="AV4972" s="104"/>
    </row>
    <row r="4973" spans="3:48" x14ac:dyDescent="0.35">
      <c r="C4973" s="176"/>
      <c r="D4973" s="176"/>
      <c r="E4973" s="176"/>
      <c r="F4973" s="176"/>
      <c r="G4973" s="175"/>
      <c r="H4973" s="175"/>
      <c r="I4973" s="175"/>
      <c r="J4973" s="175"/>
      <c r="L4973" s="175"/>
      <c r="T4973" s="176"/>
      <c r="U4973" s="176"/>
      <c r="V4973" s="176"/>
      <c r="W4973" s="176"/>
      <c r="X4973" s="175"/>
      <c r="Y4973" s="175"/>
      <c r="Z4973" s="175"/>
      <c r="AA4973" s="175"/>
      <c r="AC4973" s="175"/>
      <c r="AL4973" s="106"/>
      <c r="AM4973" s="104"/>
      <c r="AN4973" s="104"/>
      <c r="AO4973" s="104"/>
      <c r="AP4973" s="104"/>
      <c r="AQ4973" s="104"/>
      <c r="AR4973" s="104"/>
      <c r="AS4973" s="104"/>
      <c r="AT4973" s="104"/>
      <c r="AU4973" s="104"/>
      <c r="AV4973" s="104"/>
    </row>
    <row r="4974" spans="3:48" x14ac:dyDescent="0.35">
      <c r="C4974" s="176"/>
      <c r="D4974" s="176"/>
      <c r="E4974" s="176"/>
      <c r="F4974" s="176"/>
      <c r="G4974" s="175"/>
      <c r="H4974" s="175"/>
      <c r="I4974" s="175"/>
      <c r="J4974" s="175"/>
      <c r="L4974" s="175"/>
      <c r="T4974" s="176"/>
      <c r="U4974" s="176"/>
      <c r="V4974" s="176"/>
      <c r="W4974" s="176"/>
      <c r="X4974" s="175"/>
      <c r="Y4974" s="175"/>
      <c r="Z4974" s="175"/>
      <c r="AA4974" s="175"/>
      <c r="AC4974" s="175"/>
      <c r="AL4974" s="106"/>
      <c r="AM4974" s="104"/>
      <c r="AN4974" s="104"/>
      <c r="AO4974" s="104"/>
      <c r="AP4974" s="104"/>
      <c r="AQ4974" s="104"/>
      <c r="AR4974" s="104"/>
      <c r="AS4974" s="104"/>
      <c r="AT4974" s="104"/>
      <c r="AU4974" s="104"/>
      <c r="AV4974" s="104"/>
    </row>
    <row r="4975" spans="3:48" x14ac:dyDescent="0.35">
      <c r="C4975" s="176"/>
      <c r="D4975" s="176"/>
      <c r="E4975" s="176"/>
      <c r="F4975" s="176"/>
      <c r="G4975" s="175"/>
      <c r="H4975" s="175"/>
      <c r="I4975" s="175"/>
      <c r="J4975" s="175"/>
      <c r="L4975" s="175"/>
      <c r="T4975" s="176"/>
      <c r="U4975" s="176"/>
      <c r="V4975" s="176"/>
      <c r="W4975" s="176"/>
      <c r="X4975" s="175"/>
      <c r="Y4975" s="175"/>
      <c r="Z4975" s="175"/>
      <c r="AA4975" s="175"/>
      <c r="AC4975" s="175"/>
      <c r="AL4975" s="106"/>
      <c r="AM4975" s="104"/>
      <c r="AN4975" s="104"/>
      <c r="AO4975" s="104"/>
      <c r="AP4975" s="104"/>
      <c r="AQ4975" s="104"/>
      <c r="AR4975" s="104"/>
      <c r="AS4975" s="104"/>
      <c r="AT4975" s="104"/>
      <c r="AU4975" s="104"/>
      <c r="AV4975" s="104"/>
    </row>
    <row r="4976" spans="3:48" x14ac:dyDescent="0.35">
      <c r="C4976" s="176"/>
      <c r="D4976" s="176"/>
      <c r="E4976" s="176"/>
      <c r="F4976" s="176"/>
      <c r="G4976" s="175"/>
      <c r="H4976" s="175"/>
      <c r="I4976" s="175"/>
      <c r="J4976" s="175"/>
      <c r="L4976" s="175"/>
      <c r="T4976" s="176"/>
      <c r="U4976" s="176"/>
      <c r="V4976" s="176"/>
      <c r="W4976" s="176"/>
      <c r="X4976" s="175"/>
      <c r="Y4976" s="175"/>
      <c r="Z4976" s="175"/>
      <c r="AA4976" s="175"/>
      <c r="AC4976" s="175"/>
      <c r="AL4976" s="106"/>
      <c r="AM4976" s="104"/>
      <c r="AN4976" s="104"/>
      <c r="AO4976" s="104"/>
      <c r="AP4976" s="104"/>
      <c r="AQ4976" s="104"/>
      <c r="AR4976" s="104"/>
      <c r="AS4976" s="104"/>
      <c r="AT4976" s="104"/>
      <c r="AU4976" s="104"/>
      <c r="AV4976" s="104"/>
    </row>
    <row r="4977" spans="3:48" x14ac:dyDescent="0.35">
      <c r="C4977" s="176"/>
      <c r="D4977" s="176"/>
      <c r="E4977" s="176"/>
      <c r="F4977" s="176"/>
      <c r="G4977" s="175"/>
      <c r="H4977" s="175"/>
      <c r="I4977" s="175"/>
      <c r="J4977" s="175"/>
      <c r="L4977" s="175"/>
      <c r="T4977" s="176"/>
      <c r="U4977" s="176"/>
      <c r="V4977" s="176"/>
      <c r="W4977" s="176"/>
      <c r="X4977" s="175"/>
      <c r="Y4977" s="175"/>
      <c r="Z4977" s="175"/>
      <c r="AA4977" s="175"/>
      <c r="AC4977" s="175"/>
      <c r="AL4977" s="106"/>
      <c r="AM4977" s="104"/>
      <c r="AN4977" s="104"/>
      <c r="AO4977" s="104"/>
      <c r="AP4977" s="104"/>
      <c r="AQ4977" s="104"/>
      <c r="AR4977" s="104"/>
      <c r="AS4977" s="104"/>
      <c r="AT4977" s="104"/>
      <c r="AU4977" s="104"/>
      <c r="AV4977" s="104"/>
    </row>
    <row r="4978" spans="3:48" x14ac:dyDescent="0.35">
      <c r="C4978" s="176"/>
      <c r="D4978" s="176"/>
      <c r="E4978" s="176"/>
      <c r="F4978" s="176"/>
      <c r="G4978" s="175"/>
      <c r="H4978" s="175"/>
      <c r="I4978" s="175"/>
      <c r="J4978" s="175"/>
      <c r="L4978" s="175"/>
      <c r="T4978" s="176"/>
      <c r="U4978" s="176"/>
      <c r="V4978" s="176"/>
      <c r="W4978" s="176"/>
      <c r="X4978" s="175"/>
      <c r="Y4978" s="175"/>
      <c r="Z4978" s="175"/>
      <c r="AA4978" s="175"/>
      <c r="AC4978" s="175"/>
      <c r="AL4978" s="106"/>
      <c r="AM4978" s="104"/>
      <c r="AN4978" s="104"/>
      <c r="AO4978" s="104"/>
      <c r="AP4978" s="104"/>
      <c r="AQ4978" s="104"/>
      <c r="AR4978" s="104"/>
      <c r="AS4978" s="104"/>
      <c r="AT4978" s="104"/>
      <c r="AU4978" s="104"/>
      <c r="AV4978" s="104"/>
    </row>
    <row r="4979" spans="3:48" x14ac:dyDescent="0.35">
      <c r="C4979" s="176"/>
      <c r="D4979" s="176"/>
      <c r="E4979" s="176"/>
      <c r="F4979" s="176"/>
      <c r="G4979" s="175"/>
      <c r="H4979" s="175"/>
      <c r="I4979" s="175"/>
      <c r="J4979" s="175"/>
      <c r="L4979" s="175"/>
      <c r="T4979" s="176"/>
      <c r="U4979" s="176"/>
      <c r="V4979" s="176"/>
      <c r="W4979" s="176"/>
      <c r="X4979" s="175"/>
      <c r="Y4979" s="175"/>
      <c r="Z4979" s="175"/>
      <c r="AA4979" s="175"/>
      <c r="AC4979" s="175"/>
      <c r="AL4979" s="106"/>
      <c r="AM4979" s="104"/>
      <c r="AN4979" s="104"/>
      <c r="AO4979" s="104"/>
      <c r="AP4979" s="104"/>
      <c r="AQ4979" s="104"/>
      <c r="AR4979" s="104"/>
      <c r="AS4979" s="104"/>
      <c r="AT4979" s="104"/>
      <c r="AU4979" s="104"/>
      <c r="AV4979" s="104"/>
    </row>
    <row r="4980" spans="3:48" x14ac:dyDescent="0.35">
      <c r="C4980" s="176"/>
      <c r="D4980" s="176"/>
      <c r="E4980" s="176"/>
      <c r="F4980" s="176"/>
      <c r="G4980" s="175"/>
      <c r="H4980" s="175"/>
      <c r="I4980" s="175"/>
      <c r="J4980" s="175"/>
      <c r="L4980" s="175"/>
      <c r="T4980" s="176"/>
      <c r="U4980" s="176"/>
      <c r="V4980" s="176"/>
      <c r="W4980" s="176"/>
      <c r="X4980" s="175"/>
      <c r="Y4980" s="175"/>
      <c r="Z4980" s="175"/>
      <c r="AA4980" s="175"/>
      <c r="AC4980" s="175"/>
      <c r="AL4980" s="106"/>
      <c r="AM4980" s="104"/>
      <c r="AN4980" s="104"/>
      <c r="AO4980" s="104"/>
      <c r="AP4980" s="104"/>
      <c r="AQ4980" s="104"/>
      <c r="AR4980" s="104"/>
      <c r="AS4980" s="104"/>
      <c r="AT4980" s="104"/>
      <c r="AU4980" s="104"/>
      <c r="AV4980" s="104"/>
    </row>
    <row r="4981" spans="3:48" x14ac:dyDescent="0.35">
      <c r="C4981" s="176"/>
      <c r="D4981" s="176"/>
      <c r="E4981" s="176"/>
      <c r="F4981" s="176"/>
      <c r="G4981" s="175"/>
      <c r="H4981" s="175"/>
      <c r="I4981" s="175"/>
      <c r="J4981" s="175"/>
      <c r="L4981" s="175"/>
      <c r="T4981" s="176"/>
      <c r="U4981" s="176"/>
      <c r="V4981" s="176"/>
      <c r="W4981" s="176"/>
      <c r="X4981" s="175"/>
      <c r="Y4981" s="175"/>
      <c r="Z4981" s="175"/>
      <c r="AA4981" s="175"/>
      <c r="AC4981" s="175"/>
      <c r="AL4981" s="106"/>
      <c r="AM4981" s="104"/>
      <c r="AN4981" s="104"/>
      <c r="AO4981" s="104"/>
      <c r="AP4981" s="104"/>
      <c r="AQ4981" s="104"/>
      <c r="AR4981" s="104"/>
      <c r="AS4981" s="104"/>
      <c r="AT4981" s="104"/>
      <c r="AU4981" s="104"/>
      <c r="AV4981" s="104"/>
    </row>
    <row r="4982" spans="3:48" x14ac:dyDescent="0.35">
      <c r="C4982" s="176"/>
      <c r="D4982" s="176"/>
      <c r="E4982" s="176"/>
      <c r="F4982" s="176"/>
      <c r="G4982" s="175"/>
      <c r="H4982" s="175"/>
      <c r="I4982" s="175"/>
      <c r="J4982" s="175"/>
      <c r="L4982" s="175"/>
      <c r="T4982" s="176"/>
      <c r="U4982" s="176"/>
      <c r="V4982" s="176"/>
      <c r="W4982" s="176"/>
      <c r="X4982" s="175"/>
      <c r="Y4982" s="175"/>
      <c r="Z4982" s="175"/>
      <c r="AA4982" s="175"/>
      <c r="AC4982" s="175"/>
      <c r="AL4982" s="106"/>
      <c r="AM4982" s="104"/>
      <c r="AN4982" s="104"/>
      <c r="AO4982" s="104"/>
      <c r="AP4982" s="104"/>
      <c r="AQ4982" s="104"/>
      <c r="AR4982" s="104"/>
      <c r="AS4982" s="104"/>
      <c r="AT4982" s="104"/>
      <c r="AU4982" s="104"/>
      <c r="AV4982" s="104"/>
    </row>
    <row r="4983" spans="3:48" x14ac:dyDescent="0.35">
      <c r="C4983" s="176"/>
      <c r="D4983" s="176"/>
      <c r="E4983" s="176"/>
      <c r="F4983" s="176"/>
      <c r="G4983" s="175"/>
      <c r="H4983" s="175"/>
      <c r="I4983" s="175"/>
      <c r="J4983" s="175"/>
      <c r="L4983" s="175"/>
      <c r="T4983" s="176"/>
      <c r="U4983" s="176"/>
      <c r="V4983" s="176"/>
      <c r="W4983" s="176"/>
      <c r="X4983" s="175"/>
      <c r="Y4983" s="175"/>
      <c r="Z4983" s="175"/>
      <c r="AA4983" s="175"/>
      <c r="AC4983" s="175"/>
      <c r="AL4983" s="106"/>
      <c r="AM4983" s="104"/>
      <c r="AN4983" s="104"/>
      <c r="AO4983" s="104"/>
      <c r="AP4983" s="104"/>
      <c r="AQ4983" s="104"/>
      <c r="AR4983" s="104"/>
      <c r="AS4983" s="104"/>
      <c r="AT4983" s="104"/>
      <c r="AU4983" s="104"/>
      <c r="AV4983" s="104"/>
    </row>
    <row r="4984" spans="3:48" x14ac:dyDescent="0.35">
      <c r="C4984" s="176"/>
      <c r="D4984" s="176"/>
      <c r="E4984" s="176"/>
      <c r="F4984" s="176"/>
      <c r="G4984" s="175"/>
      <c r="H4984" s="175"/>
      <c r="I4984" s="175"/>
      <c r="J4984" s="175"/>
      <c r="L4984" s="175"/>
      <c r="T4984" s="176"/>
      <c r="U4984" s="176"/>
      <c r="V4984" s="176"/>
      <c r="W4984" s="176"/>
      <c r="X4984" s="175"/>
      <c r="Y4984" s="175"/>
      <c r="Z4984" s="175"/>
      <c r="AA4984" s="175"/>
      <c r="AC4984" s="175"/>
      <c r="AL4984" s="106"/>
      <c r="AM4984" s="104"/>
      <c r="AN4984" s="104"/>
      <c r="AO4984" s="104"/>
      <c r="AP4984" s="104"/>
      <c r="AQ4984" s="104"/>
      <c r="AR4984" s="104"/>
      <c r="AS4984" s="104"/>
      <c r="AT4984" s="104"/>
      <c r="AU4984" s="104"/>
      <c r="AV4984" s="104"/>
    </row>
    <row r="4985" spans="3:48" x14ac:dyDescent="0.35">
      <c r="C4985" s="176"/>
      <c r="D4985" s="176"/>
      <c r="E4985" s="176"/>
      <c r="F4985" s="176"/>
      <c r="G4985" s="175"/>
      <c r="H4985" s="175"/>
      <c r="I4985" s="175"/>
      <c r="J4985" s="175"/>
      <c r="L4985" s="175"/>
      <c r="T4985" s="176"/>
      <c r="U4985" s="176"/>
      <c r="V4985" s="176"/>
      <c r="W4985" s="176"/>
      <c r="X4985" s="175"/>
      <c r="Y4985" s="175"/>
      <c r="Z4985" s="175"/>
      <c r="AA4985" s="175"/>
      <c r="AC4985" s="175"/>
      <c r="AL4985" s="106"/>
      <c r="AM4985" s="104"/>
      <c r="AN4985" s="104"/>
      <c r="AO4985" s="104"/>
      <c r="AP4985" s="104"/>
      <c r="AQ4985" s="104"/>
      <c r="AR4985" s="104"/>
      <c r="AS4985" s="104"/>
      <c r="AT4985" s="104"/>
      <c r="AU4985" s="104"/>
      <c r="AV4985" s="104"/>
    </row>
    <row r="4986" spans="3:48" x14ac:dyDescent="0.35">
      <c r="C4986" s="176"/>
      <c r="D4986" s="176"/>
      <c r="E4986" s="176"/>
      <c r="F4986" s="176"/>
      <c r="G4986" s="175"/>
      <c r="H4986" s="175"/>
      <c r="I4986" s="175"/>
      <c r="J4986" s="175"/>
      <c r="L4986" s="175"/>
      <c r="T4986" s="176"/>
      <c r="U4986" s="176"/>
      <c r="V4986" s="176"/>
      <c r="W4986" s="176"/>
      <c r="X4986" s="175"/>
      <c r="Y4986" s="175"/>
      <c r="Z4986" s="175"/>
      <c r="AA4986" s="175"/>
      <c r="AC4986" s="175"/>
      <c r="AL4986" s="106"/>
      <c r="AM4986" s="104"/>
      <c r="AN4986" s="104"/>
      <c r="AO4986" s="104"/>
      <c r="AP4986" s="104"/>
      <c r="AQ4986" s="104"/>
      <c r="AR4986" s="104"/>
      <c r="AS4986" s="104"/>
      <c r="AT4986" s="104"/>
      <c r="AU4986" s="104"/>
      <c r="AV4986" s="104"/>
    </row>
    <row r="4987" spans="3:48" x14ac:dyDescent="0.35">
      <c r="C4987" s="176"/>
      <c r="D4987" s="176"/>
      <c r="E4987" s="176"/>
      <c r="F4987" s="176"/>
      <c r="G4987" s="175"/>
      <c r="H4987" s="175"/>
      <c r="I4987" s="175"/>
      <c r="J4987" s="175"/>
      <c r="L4987" s="175"/>
      <c r="T4987" s="176"/>
      <c r="U4987" s="176"/>
      <c r="V4987" s="176"/>
      <c r="W4987" s="176"/>
      <c r="X4987" s="175"/>
      <c r="Y4987" s="175"/>
      <c r="Z4987" s="175"/>
      <c r="AA4987" s="175"/>
      <c r="AC4987" s="175"/>
      <c r="AL4987" s="106"/>
      <c r="AM4987" s="104"/>
      <c r="AN4987" s="104"/>
      <c r="AO4987" s="104"/>
      <c r="AP4987" s="104"/>
      <c r="AQ4987" s="104"/>
      <c r="AR4987" s="104"/>
      <c r="AS4987" s="104"/>
      <c r="AT4987" s="104"/>
      <c r="AU4987" s="104"/>
      <c r="AV4987" s="104"/>
    </row>
    <row r="4988" spans="3:48" x14ac:dyDescent="0.35">
      <c r="C4988" s="176"/>
      <c r="D4988" s="176"/>
      <c r="E4988" s="176"/>
      <c r="F4988" s="176"/>
      <c r="G4988" s="175"/>
      <c r="H4988" s="175"/>
      <c r="I4988" s="175"/>
      <c r="J4988" s="175"/>
      <c r="L4988" s="175"/>
      <c r="T4988" s="176"/>
      <c r="U4988" s="176"/>
      <c r="V4988" s="176"/>
      <c r="W4988" s="176"/>
      <c r="X4988" s="175"/>
      <c r="Y4988" s="175"/>
      <c r="Z4988" s="175"/>
      <c r="AA4988" s="175"/>
      <c r="AC4988" s="175"/>
      <c r="AL4988" s="106"/>
      <c r="AM4988" s="104"/>
      <c r="AN4988" s="104"/>
      <c r="AO4988" s="104"/>
      <c r="AP4988" s="104"/>
      <c r="AQ4988" s="104"/>
      <c r="AR4988" s="104"/>
      <c r="AS4988" s="104"/>
      <c r="AT4988" s="104"/>
      <c r="AU4988" s="104"/>
      <c r="AV4988" s="104"/>
    </row>
    <row r="4989" spans="3:48" x14ac:dyDescent="0.35">
      <c r="C4989" s="176"/>
      <c r="D4989" s="176"/>
      <c r="E4989" s="176"/>
      <c r="F4989" s="176"/>
      <c r="G4989" s="175"/>
      <c r="H4989" s="175"/>
      <c r="I4989" s="175"/>
      <c r="J4989" s="175"/>
      <c r="L4989" s="175"/>
      <c r="T4989" s="176"/>
      <c r="U4989" s="176"/>
      <c r="V4989" s="176"/>
      <c r="W4989" s="176"/>
      <c r="X4989" s="175"/>
      <c r="Y4989" s="175"/>
      <c r="Z4989" s="175"/>
      <c r="AA4989" s="175"/>
      <c r="AC4989" s="175"/>
      <c r="AL4989" s="106"/>
      <c r="AM4989" s="104"/>
      <c r="AN4989" s="104"/>
      <c r="AO4989" s="104"/>
      <c r="AP4989" s="104"/>
      <c r="AQ4989" s="104"/>
      <c r="AR4989" s="104"/>
      <c r="AS4989" s="104"/>
      <c r="AT4989" s="104"/>
      <c r="AU4989" s="104"/>
      <c r="AV4989" s="104"/>
    </row>
    <row r="4990" spans="3:48" x14ac:dyDescent="0.35">
      <c r="C4990" s="176"/>
      <c r="D4990" s="176"/>
      <c r="E4990" s="176"/>
      <c r="F4990" s="176"/>
      <c r="G4990" s="175"/>
      <c r="H4990" s="175"/>
      <c r="I4990" s="175"/>
      <c r="J4990" s="175"/>
      <c r="L4990" s="175"/>
      <c r="T4990" s="176"/>
      <c r="U4990" s="176"/>
      <c r="V4990" s="176"/>
      <c r="W4990" s="176"/>
      <c r="X4990" s="175"/>
      <c r="Y4990" s="175"/>
      <c r="Z4990" s="175"/>
      <c r="AA4990" s="175"/>
      <c r="AC4990" s="175"/>
      <c r="AL4990" s="106"/>
      <c r="AM4990" s="104"/>
      <c r="AN4990" s="104"/>
      <c r="AO4990" s="104"/>
      <c r="AP4990" s="104"/>
      <c r="AQ4990" s="104"/>
      <c r="AR4990" s="104"/>
      <c r="AS4990" s="104"/>
      <c r="AT4990" s="104"/>
      <c r="AU4990" s="104"/>
      <c r="AV4990" s="104"/>
    </row>
    <row r="4991" spans="3:48" x14ac:dyDescent="0.35">
      <c r="C4991" s="176"/>
      <c r="D4991" s="176"/>
      <c r="E4991" s="176"/>
      <c r="F4991" s="176"/>
      <c r="G4991" s="175"/>
      <c r="H4991" s="175"/>
      <c r="I4991" s="175"/>
      <c r="J4991" s="175"/>
      <c r="L4991" s="175"/>
      <c r="T4991" s="176"/>
      <c r="U4991" s="176"/>
      <c r="V4991" s="176"/>
      <c r="W4991" s="176"/>
      <c r="X4991" s="175"/>
      <c r="Y4991" s="175"/>
      <c r="Z4991" s="175"/>
      <c r="AA4991" s="175"/>
      <c r="AC4991" s="175"/>
      <c r="AL4991" s="106"/>
      <c r="AM4991" s="104"/>
      <c r="AN4991" s="104"/>
      <c r="AO4991" s="104"/>
      <c r="AP4991" s="104"/>
      <c r="AQ4991" s="104"/>
      <c r="AR4991" s="104"/>
      <c r="AS4991" s="104"/>
      <c r="AT4991" s="104"/>
      <c r="AU4991" s="104"/>
      <c r="AV4991" s="104"/>
    </row>
    <row r="4992" spans="3:48" x14ac:dyDescent="0.35">
      <c r="C4992" s="176"/>
      <c r="D4992" s="176"/>
      <c r="E4992" s="176"/>
      <c r="F4992" s="176"/>
      <c r="G4992" s="175"/>
      <c r="H4992" s="175"/>
      <c r="I4992" s="175"/>
      <c r="J4992" s="175"/>
      <c r="L4992" s="175"/>
      <c r="T4992" s="176"/>
      <c r="U4992" s="176"/>
      <c r="V4992" s="176"/>
      <c r="W4992" s="176"/>
      <c r="X4992" s="175"/>
      <c r="Y4992" s="175"/>
      <c r="Z4992" s="175"/>
      <c r="AA4992" s="175"/>
      <c r="AC4992" s="175"/>
      <c r="AL4992" s="106"/>
      <c r="AM4992" s="104"/>
      <c r="AN4992" s="104"/>
      <c r="AO4992" s="104"/>
      <c r="AP4992" s="104"/>
      <c r="AQ4992" s="104"/>
      <c r="AR4992" s="104"/>
      <c r="AS4992" s="104"/>
      <c r="AT4992" s="104"/>
      <c r="AU4992" s="104"/>
      <c r="AV4992" s="104"/>
    </row>
    <row r="4993" spans="3:48" x14ac:dyDescent="0.35">
      <c r="C4993" s="176"/>
      <c r="D4993" s="176"/>
      <c r="E4993" s="176"/>
      <c r="F4993" s="176"/>
      <c r="G4993" s="175"/>
      <c r="H4993" s="175"/>
      <c r="I4993" s="175"/>
      <c r="J4993" s="175"/>
      <c r="L4993" s="175"/>
      <c r="T4993" s="176"/>
      <c r="U4993" s="176"/>
      <c r="V4993" s="176"/>
      <c r="W4993" s="176"/>
      <c r="X4993" s="175"/>
      <c r="Y4993" s="175"/>
      <c r="Z4993" s="175"/>
      <c r="AA4993" s="175"/>
      <c r="AC4993" s="175"/>
      <c r="AL4993" s="106"/>
      <c r="AM4993" s="104"/>
      <c r="AN4993" s="104"/>
      <c r="AO4993" s="104"/>
      <c r="AP4993" s="104"/>
      <c r="AQ4993" s="104"/>
      <c r="AR4993" s="104"/>
      <c r="AS4993" s="104"/>
      <c r="AT4993" s="104"/>
      <c r="AU4993" s="104"/>
      <c r="AV4993" s="104"/>
    </row>
    <row r="4994" spans="3:48" x14ac:dyDescent="0.35">
      <c r="C4994" s="176"/>
      <c r="D4994" s="176"/>
      <c r="E4994" s="176"/>
      <c r="F4994" s="176"/>
      <c r="G4994" s="175"/>
      <c r="H4994" s="175"/>
      <c r="I4994" s="175"/>
      <c r="J4994" s="175"/>
      <c r="L4994" s="175"/>
      <c r="T4994" s="176"/>
      <c r="U4994" s="176"/>
      <c r="V4994" s="176"/>
      <c r="W4994" s="176"/>
      <c r="X4994" s="175"/>
      <c r="Y4994" s="175"/>
      <c r="Z4994" s="175"/>
      <c r="AA4994" s="175"/>
      <c r="AC4994" s="175"/>
      <c r="AL4994" s="106"/>
      <c r="AM4994" s="104"/>
      <c r="AN4994" s="104"/>
      <c r="AO4994" s="104"/>
      <c r="AP4994" s="104"/>
      <c r="AQ4994" s="104"/>
      <c r="AR4994" s="104"/>
      <c r="AS4994" s="104"/>
      <c r="AT4994" s="104"/>
      <c r="AU4994" s="104"/>
      <c r="AV4994" s="104"/>
    </row>
    <row r="4995" spans="3:48" x14ac:dyDescent="0.35">
      <c r="C4995" s="176"/>
      <c r="D4995" s="176"/>
      <c r="E4995" s="176"/>
      <c r="F4995" s="176"/>
      <c r="G4995" s="175"/>
      <c r="H4995" s="175"/>
      <c r="I4995" s="175"/>
      <c r="J4995" s="175"/>
      <c r="L4995" s="175"/>
      <c r="T4995" s="176"/>
      <c r="U4995" s="176"/>
      <c r="V4995" s="176"/>
      <c r="W4995" s="176"/>
      <c r="X4995" s="175"/>
      <c r="Y4995" s="175"/>
      <c r="Z4995" s="175"/>
      <c r="AA4995" s="175"/>
      <c r="AC4995" s="175"/>
      <c r="AL4995" s="106"/>
      <c r="AM4995" s="104"/>
      <c r="AN4995" s="104"/>
      <c r="AO4995" s="104"/>
      <c r="AP4995" s="104"/>
      <c r="AQ4995" s="104"/>
      <c r="AR4995" s="104"/>
      <c r="AS4995" s="104"/>
      <c r="AT4995" s="104"/>
      <c r="AU4995" s="104"/>
      <c r="AV4995" s="104"/>
    </row>
    <row r="4996" spans="3:48" x14ac:dyDescent="0.35">
      <c r="C4996" s="176"/>
      <c r="D4996" s="176"/>
      <c r="E4996" s="176"/>
      <c r="F4996" s="176"/>
      <c r="G4996" s="175"/>
      <c r="H4996" s="175"/>
      <c r="I4996" s="175"/>
      <c r="J4996" s="175"/>
      <c r="L4996" s="175"/>
      <c r="T4996" s="176"/>
      <c r="U4996" s="176"/>
      <c r="V4996" s="176"/>
      <c r="W4996" s="176"/>
      <c r="X4996" s="175"/>
      <c r="Y4996" s="175"/>
      <c r="Z4996" s="175"/>
      <c r="AA4996" s="175"/>
      <c r="AC4996" s="175"/>
      <c r="AL4996" s="106"/>
      <c r="AM4996" s="104"/>
      <c r="AN4996" s="104"/>
      <c r="AO4996" s="104"/>
      <c r="AP4996" s="104"/>
      <c r="AQ4996" s="104"/>
      <c r="AR4996" s="104"/>
      <c r="AS4996" s="104"/>
      <c r="AT4996" s="104"/>
      <c r="AU4996" s="104"/>
      <c r="AV4996" s="104"/>
    </row>
    <row r="4997" spans="3:48" x14ac:dyDescent="0.35">
      <c r="C4997" s="176"/>
      <c r="D4997" s="176"/>
      <c r="E4997" s="176"/>
      <c r="F4997" s="176"/>
      <c r="G4997" s="175"/>
      <c r="H4997" s="175"/>
      <c r="I4997" s="175"/>
      <c r="J4997" s="175"/>
      <c r="L4997" s="175"/>
      <c r="T4997" s="176"/>
      <c r="U4997" s="176"/>
      <c r="V4997" s="176"/>
      <c r="W4997" s="176"/>
      <c r="X4997" s="175"/>
      <c r="Y4997" s="175"/>
      <c r="Z4997" s="175"/>
      <c r="AA4997" s="175"/>
      <c r="AC4997" s="175"/>
      <c r="AL4997" s="106"/>
      <c r="AM4997" s="104"/>
      <c r="AN4997" s="104"/>
      <c r="AO4997" s="104"/>
      <c r="AP4997" s="104"/>
      <c r="AQ4997" s="104"/>
      <c r="AR4997" s="104"/>
      <c r="AS4997" s="104"/>
      <c r="AT4997" s="104"/>
      <c r="AU4997" s="104"/>
      <c r="AV4997" s="104"/>
    </row>
    <row r="4998" spans="3:48" x14ac:dyDescent="0.35">
      <c r="C4998" s="176"/>
      <c r="D4998" s="176"/>
      <c r="E4998" s="176"/>
      <c r="F4998" s="176"/>
      <c r="G4998" s="175"/>
      <c r="H4998" s="175"/>
      <c r="I4998" s="175"/>
      <c r="J4998" s="175"/>
      <c r="L4998" s="175"/>
      <c r="T4998" s="176"/>
      <c r="U4998" s="176"/>
      <c r="V4998" s="176"/>
      <c r="W4998" s="176"/>
      <c r="X4998" s="175"/>
      <c r="Y4998" s="175"/>
      <c r="Z4998" s="175"/>
      <c r="AA4998" s="175"/>
      <c r="AC4998" s="175"/>
      <c r="AL4998" s="106"/>
      <c r="AM4998" s="104"/>
      <c r="AN4998" s="104"/>
      <c r="AO4998" s="104"/>
      <c r="AP4998" s="104"/>
      <c r="AQ4998" s="104"/>
      <c r="AR4998" s="104"/>
      <c r="AS4998" s="104"/>
      <c r="AT4998" s="104"/>
      <c r="AU4998" s="104"/>
      <c r="AV4998" s="104"/>
    </row>
    <row r="4999" spans="3:48" x14ac:dyDescent="0.35">
      <c r="C4999" s="176"/>
      <c r="D4999" s="176"/>
      <c r="E4999" s="176"/>
      <c r="F4999" s="176"/>
      <c r="G4999" s="175"/>
      <c r="H4999" s="175"/>
      <c r="I4999" s="175"/>
      <c r="J4999" s="175"/>
      <c r="L4999" s="175"/>
      <c r="T4999" s="176"/>
      <c r="U4999" s="176"/>
      <c r="V4999" s="176"/>
      <c r="W4999" s="176"/>
      <c r="X4999" s="175"/>
      <c r="Y4999" s="175"/>
      <c r="Z4999" s="175"/>
      <c r="AA4999" s="175"/>
      <c r="AC4999" s="175"/>
      <c r="AL4999" s="106"/>
      <c r="AM4999" s="104"/>
      <c r="AN4999" s="104"/>
      <c r="AO4999" s="104"/>
      <c r="AP4999" s="104"/>
      <c r="AQ4999" s="104"/>
      <c r="AR4999" s="104"/>
      <c r="AS4999" s="104"/>
      <c r="AT4999" s="104"/>
      <c r="AU4999" s="104"/>
      <c r="AV4999" s="104"/>
    </row>
    <row r="5000" spans="3:48" x14ac:dyDescent="0.35">
      <c r="C5000" s="176"/>
      <c r="D5000" s="176"/>
      <c r="E5000" s="176"/>
      <c r="F5000" s="176"/>
      <c r="G5000" s="175"/>
      <c r="H5000" s="175"/>
      <c r="I5000" s="175"/>
      <c r="J5000" s="175"/>
      <c r="L5000" s="175"/>
      <c r="T5000" s="176"/>
      <c r="U5000" s="176"/>
      <c r="V5000" s="176"/>
      <c r="W5000" s="176"/>
      <c r="X5000" s="175"/>
      <c r="Y5000" s="175"/>
      <c r="Z5000" s="175"/>
      <c r="AA5000" s="175"/>
      <c r="AC5000" s="175"/>
      <c r="AL5000" s="106"/>
      <c r="AM5000" s="104"/>
      <c r="AN5000" s="104"/>
      <c r="AO5000" s="104"/>
      <c r="AP5000" s="104"/>
      <c r="AQ5000" s="104"/>
      <c r="AR5000" s="104"/>
      <c r="AS5000" s="104"/>
      <c r="AT5000" s="104"/>
      <c r="AU5000" s="104"/>
      <c r="AV5000" s="104"/>
    </row>
    <row r="5001" spans="3:48" x14ac:dyDescent="0.35">
      <c r="C5001" s="176"/>
      <c r="D5001" s="176"/>
      <c r="E5001" s="176"/>
      <c r="F5001" s="176"/>
      <c r="G5001" s="175"/>
      <c r="H5001" s="175"/>
      <c r="I5001" s="175"/>
      <c r="J5001" s="175"/>
      <c r="L5001" s="175"/>
      <c r="T5001" s="176"/>
      <c r="U5001" s="176"/>
      <c r="V5001" s="176"/>
      <c r="W5001" s="176"/>
      <c r="X5001" s="175"/>
      <c r="Y5001" s="175"/>
      <c r="Z5001" s="175"/>
      <c r="AA5001" s="175"/>
      <c r="AC5001" s="175"/>
      <c r="AL5001" s="106"/>
      <c r="AM5001" s="104"/>
      <c r="AN5001" s="104"/>
      <c r="AO5001" s="104"/>
      <c r="AP5001" s="104"/>
      <c r="AQ5001" s="104"/>
      <c r="AR5001" s="104"/>
      <c r="AS5001" s="104"/>
      <c r="AT5001" s="104"/>
      <c r="AU5001" s="104"/>
      <c r="AV5001" s="104"/>
    </row>
    <row r="5002" spans="3:48" x14ac:dyDescent="0.35">
      <c r="C5002" s="176"/>
      <c r="D5002" s="176"/>
      <c r="E5002" s="176"/>
      <c r="F5002" s="176"/>
      <c r="G5002" s="175"/>
      <c r="H5002" s="175"/>
      <c r="I5002" s="175"/>
      <c r="J5002" s="175"/>
      <c r="L5002" s="175"/>
      <c r="T5002" s="176"/>
      <c r="U5002" s="176"/>
      <c r="V5002" s="176"/>
      <c r="W5002" s="176"/>
      <c r="X5002" s="175"/>
      <c r="Y5002" s="175"/>
      <c r="Z5002" s="175"/>
      <c r="AA5002" s="175"/>
      <c r="AC5002" s="175"/>
      <c r="AL5002" s="106"/>
      <c r="AM5002" s="104"/>
      <c r="AN5002" s="104"/>
      <c r="AO5002" s="104"/>
      <c r="AP5002" s="104"/>
      <c r="AQ5002" s="104"/>
      <c r="AR5002" s="104"/>
      <c r="AS5002" s="104"/>
      <c r="AT5002" s="104"/>
      <c r="AU5002" s="104"/>
      <c r="AV5002" s="104"/>
    </row>
    <row r="5003" spans="3:48" x14ac:dyDescent="0.35">
      <c r="C5003" s="176"/>
      <c r="D5003" s="176"/>
      <c r="E5003" s="176"/>
      <c r="F5003" s="176"/>
      <c r="G5003" s="175"/>
      <c r="H5003" s="175"/>
      <c r="I5003" s="175"/>
      <c r="J5003" s="175"/>
      <c r="L5003" s="175"/>
      <c r="T5003" s="176"/>
      <c r="U5003" s="176"/>
      <c r="V5003" s="176"/>
      <c r="W5003" s="176"/>
      <c r="X5003" s="175"/>
      <c r="Y5003" s="175"/>
      <c r="Z5003" s="175"/>
      <c r="AA5003" s="175"/>
      <c r="AC5003" s="175"/>
      <c r="AL5003" s="106"/>
      <c r="AM5003" s="104"/>
      <c r="AN5003" s="104"/>
      <c r="AO5003" s="104"/>
      <c r="AP5003" s="104"/>
      <c r="AQ5003" s="104"/>
      <c r="AR5003" s="104"/>
      <c r="AS5003" s="104"/>
      <c r="AT5003" s="104"/>
      <c r="AU5003" s="104"/>
      <c r="AV5003" s="104"/>
    </row>
    <row r="5004" spans="3:48" x14ac:dyDescent="0.35">
      <c r="C5004" s="176"/>
      <c r="D5004" s="176"/>
      <c r="E5004" s="176"/>
      <c r="F5004" s="176"/>
      <c r="G5004" s="175"/>
      <c r="H5004" s="175"/>
      <c r="I5004" s="175"/>
      <c r="J5004" s="175"/>
      <c r="L5004" s="175"/>
      <c r="T5004" s="176"/>
      <c r="U5004" s="176"/>
      <c r="V5004" s="176"/>
      <c r="W5004" s="176"/>
      <c r="X5004" s="175"/>
      <c r="Y5004" s="175"/>
      <c r="Z5004" s="175"/>
      <c r="AA5004" s="175"/>
      <c r="AC5004" s="175"/>
      <c r="AL5004" s="106"/>
      <c r="AM5004" s="104"/>
      <c r="AN5004" s="104"/>
      <c r="AO5004" s="104"/>
      <c r="AP5004" s="104"/>
      <c r="AQ5004" s="104"/>
      <c r="AR5004" s="104"/>
      <c r="AS5004" s="104"/>
      <c r="AT5004" s="104"/>
      <c r="AU5004" s="104"/>
      <c r="AV5004" s="104"/>
    </row>
    <row r="5005" spans="3:48" x14ac:dyDescent="0.35">
      <c r="C5005" s="176"/>
      <c r="D5005" s="176"/>
      <c r="E5005" s="176"/>
      <c r="F5005" s="176"/>
      <c r="G5005" s="175"/>
      <c r="H5005" s="175"/>
      <c r="I5005" s="175"/>
      <c r="J5005" s="175"/>
      <c r="L5005" s="175"/>
      <c r="T5005" s="176"/>
      <c r="U5005" s="176"/>
      <c r="V5005" s="176"/>
      <c r="W5005" s="176"/>
      <c r="X5005" s="175"/>
      <c r="Y5005" s="175"/>
      <c r="Z5005" s="175"/>
      <c r="AA5005" s="175"/>
      <c r="AC5005" s="175"/>
      <c r="AL5005" s="106"/>
      <c r="AM5005" s="104"/>
      <c r="AN5005" s="104"/>
      <c r="AO5005" s="104"/>
      <c r="AP5005" s="104"/>
      <c r="AQ5005" s="104"/>
      <c r="AR5005" s="104"/>
      <c r="AS5005" s="104"/>
      <c r="AT5005" s="104"/>
      <c r="AU5005" s="104"/>
      <c r="AV5005" s="104"/>
    </row>
    <row r="5006" spans="3:48" x14ac:dyDescent="0.35">
      <c r="C5006" s="176"/>
      <c r="D5006" s="176"/>
      <c r="E5006" s="176"/>
      <c r="F5006" s="176"/>
      <c r="G5006" s="175"/>
      <c r="H5006" s="175"/>
      <c r="I5006" s="175"/>
      <c r="J5006" s="175"/>
      <c r="L5006" s="175"/>
      <c r="T5006" s="176"/>
      <c r="U5006" s="176"/>
      <c r="V5006" s="176"/>
      <c r="W5006" s="176"/>
      <c r="X5006" s="175"/>
      <c r="Y5006" s="175"/>
      <c r="Z5006" s="175"/>
      <c r="AA5006" s="175"/>
      <c r="AC5006" s="175"/>
      <c r="AL5006" s="106"/>
      <c r="AM5006" s="104"/>
      <c r="AN5006" s="104"/>
      <c r="AO5006" s="104"/>
      <c r="AP5006" s="104"/>
      <c r="AQ5006" s="104"/>
      <c r="AR5006" s="104"/>
      <c r="AS5006" s="104"/>
      <c r="AT5006" s="104"/>
      <c r="AU5006" s="104"/>
      <c r="AV5006" s="104"/>
    </row>
    <row r="5007" spans="3:48" x14ac:dyDescent="0.35">
      <c r="C5007" s="176"/>
      <c r="D5007" s="176"/>
      <c r="E5007" s="176"/>
      <c r="F5007" s="176"/>
      <c r="G5007" s="175"/>
      <c r="H5007" s="175"/>
      <c r="I5007" s="175"/>
      <c r="J5007" s="175"/>
      <c r="L5007" s="175"/>
      <c r="T5007" s="176"/>
      <c r="U5007" s="176"/>
      <c r="V5007" s="176"/>
      <c r="W5007" s="176"/>
      <c r="X5007" s="175"/>
      <c r="Y5007" s="175"/>
      <c r="Z5007" s="175"/>
      <c r="AA5007" s="175"/>
      <c r="AC5007" s="175"/>
      <c r="AL5007" s="106"/>
      <c r="AM5007" s="104"/>
      <c r="AN5007" s="104"/>
      <c r="AO5007" s="104"/>
      <c r="AP5007" s="104"/>
      <c r="AQ5007" s="104"/>
      <c r="AR5007" s="104"/>
      <c r="AS5007" s="104"/>
      <c r="AT5007" s="104"/>
      <c r="AU5007" s="104"/>
      <c r="AV5007" s="104"/>
    </row>
    <row r="5008" spans="3:48" x14ac:dyDescent="0.35">
      <c r="C5008" s="176"/>
      <c r="D5008" s="176"/>
      <c r="E5008" s="176"/>
      <c r="F5008" s="176"/>
      <c r="G5008" s="175"/>
      <c r="H5008" s="175"/>
      <c r="I5008" s="175"/>
      <c r="J5008" s="175"/>
      <c r="L5008" s="175"/>
      <c r="T5008" s="176"/>
      <c r="U5008" s="176"/>
      <c r="V5008" s="176"/>
      <c r="W5008" s="176"/>
      <c r="X5008" s="175"/>
      <c r="Y5008" s="175"/>
      <c r="Z5008" s="175"/>
      <c r="AA5008" s="175"/>
      <c r="AC5008" s="175"/>
      <c r="AL5008" s="106"/>
      <c r="AM5008" s="104"/>
      <c r="AN5008" s="104"/>
      <c r="AO5008" s="104"/>
      <c r="AP5008" s="104"/>
      <c r="AQ5008" s="104"/>
      <c r="AR5008" s="104"/>
      <c r="AS5008" s="104"/>
      <c r="AT5008" s="104"/>
      <c r="AU5008" s="104"/>
      <c r="AV5008" s="104"/>
    </row>
    <row r="5009" spans="3:48" x14ac:dyDescent="0.35">
      <c r="C5009" s="176"/>
      <c r="D5009" s="176"/>
      <c r="E5009" s="176"/>
      <c r="F5009" s="176"/>
      <c r="G5009" s="175"/>
      <c r="H5009" s="175"/>
      <c r="I5009" s="175"/>
      <c r="J5009" s="175"/>
      <c r="L5009" s="175"/>
      <c r="T5009" s="176"/>
      <c r="U5009" s="176"/>
      <c r="V5009" s="176"/>
      <c r="W5009" s="176"/>
      <c r="X5009" s="175"/>
      <c r="Y5009" s="175"/>
      <c r="Z5009" s="175"/>
      <c r="AA5009" s="175"/>
      <c r="AC5009" s="175"/>
      <c r="AL5009" s="106"/>
      <c r="AM5009" s="104"/>
      <c r="AN5009" s="104"/>
      <c r="AO5009" s="104"/>
      <c r="AP5009" s="104"/>
      <c r="AQ5009" s="104"/>
      <c r="AR5009" s="104"/>
      <c r="AS5009" s="104"/>
      <c r="AT5009" s="104"/>
      <c r="AU5009" s="104"/>
      <c r="AV5009" s="104"/>
    </row>
    <row r="5010" spans="3:48" x14ac:dyDescent="0.35">
      <c r="C5010" s="176"/>
      <c r="D5010" s="176"/>
      <c r="E5010" s="176"/>
      <c r="F5010" s="176"/>
      <c r="G5010" s="175"/>
      <c r="H5010" s="175"/>
      <c r="I5010" s="175"/>
      <c r="J5010" s="175"/>
      <c r="L5010" s="175"/>
      <c r="T5010" s="176"/>
      <c r="U5010" s="176"/>
      <c r="V5010" s="176"/>
      <c r="W5010" s="176"/>
      <c r="X5010" s="175"/>
      <c r="Y5010" s="175"/>
      <c r="Z5010" s="175"/>
      <c r="AA5010" s="175"/>
      <c r="AC5010" s="175"/>
      <c r="AL5010" s="106"/>
      <c r="AM5010" s="104"/>
      <c r="AN5010" s="104"/>
      <c r="AO5010" s="104"/>
      <c r="AP5010" s="104"/>
      <c r="AQ5010" s="104"/>
      <c r="AR5010" s="104"/>
      <c r="AS5010" s="104"/>
      <c r="AT5010" s="104"/>
      <c r="AU5010" s="104"/>
      <c r="AV5010" s="104"/>
    </row>
    <row r="5011" spans="3:48" x14ac:dyDescent="0.35">
      <c r="C5011" s="176"/>
      <c r="D5011" s="176"/>
      <c r="E5011" s="176"/>
      <c r="F5011" s="176"/>
      <c r="G5011" s="175"/>
      <c r="H5011" s="175"/>
      <c r="I5011" s="175"/>
      <c r="J5011" s="175"/>
      <c r="L5011" s="175"/>
      <c r="T5011" s="176"/>
      <c r="U5011" s="176"/>
      <c r="V5011" s="176"/>
      <c r="W5011" s="176"/>
      <c r="X5011" s="175"/>
      <c r="Y5011" s="175"/>
      <c r="Z5011" s="175"/>
      <c r="AA5011" s="175"/>
      <c r="AC5011" s="175"/>
      <c r="AL5011" s="106"/>
      <c r="AM5011" s="104"/>
      <c r="AN5011" s="104"/>
      <c r="AO5011" s="104"/>
      <c r="AP5011" s="104"/>
      <c r="AQ5011" s="104"/>
      <c r="AR5011" s="104"/>
      <c r="AS5011" s="104"/>
      <c r="AT5011" s="104"/>
      <c r="AU5011" s="104"/>
      <c r="AV5011" s="104"/>
    </row>
    <row r="5012" spans="3:48" x14ac:dyDescent="0.35">
      <c r="C5012" s="176"/>
      <c r="D5012" s="176"/>
      <c r="E5012" s="176"/>
      <c r="F5012" s="176"/>
      <c r="G5012" s="175"/>
      <c r="H5012" s="175"/>
      <c r="I5012" s="175"/>
      <c r="J5012" s="175"/>
      <c r="L5012" s="175"/>
      <c r="T5012" s="176"/>
      <c r="U5012" s="176"/>
      <c r="V5012" s="176"/>
      <c r="W5012" s="176"/>
      <c r="X5012" s="175"/>
      <c r="Y5012" s="175"/>
      <c r="Z5012" s="175"/>
      <c r="AA5012" s="175"/>
      <c r="AC5012" s="175"/>
      <c r="AL5012" s="106"/>
      <c r="AM5012" s="104"/>
      <c r="AN5012" s="104"/>
      <c r="AO5012" s="104"/>
      <c r="AP5012" s="104"/>
      <c r="AQ5012" s="104"/>
      <c r="AR5012" s="104"/>
      <c r="AS5012" s="104"/>
      <c r="AT5012" s="104"/>
      <c r="AU5012" s="104"/>
      <c r="AV5012" s="104"/>
    </row>
    <row r="5013" spans="3:48" x14ac:dyDescent="0.35">
      <c r="C5013" s="176"/>
      <c r="D5013" s="176"/>
      <c r="E5013" s="176"/>
      <c r="F5013" s="176"/>
      <c r="G5013" s="175"/>
      <c r="H5013" s="175"/>
      <c r="I5013" s="175"/>
      <c r="J5013" s="175"/>
      <c r="L5013" s="175"/>
      <c r="T5013" s="176"/>
      <c r="U5013" s="176"/>
      <c r="V5013" s="176"/>
      <c r="W5013" s="176"/>
      <c r="X5013" s="175"/>
      <c r="Y5013" s="175"/>
      <c r="Z5013" s="175"/>
      <c r="AA5013" s="175"/>
      <c r="AC5013" s="175"/>
      <c r="AL5013" s="106"/>
      <c r="AM5013" s="104"/>
      <c r="AN5013" s="104"/>
      <c r="AO5013" s="104"/>
      <c r="AP5013" s="104"/>
      <c r="AQ5013" s="104"/>
      <c r="AR5013" s="104"/>
      <c r="AS5013" s="104"/>
      <c r="AT5013" s="104"/>
      <c r="AU5013" s="104"/>
      <c r="AV5013" s="104"/>
    </row>
    <row r="5014" spans="3:48" x14ac:dyDescent="0.35">
      <c r="C5014" s="176"/>
      <c r="D5014" s="176"/>
      <c r="E5014" s="176"/>
      <c r="F5014" s="176"/>
      <c r="G5014" s="175"/>
      <c r="H5014" s="175"/>
      <c r="I5014" s="175"/>
      <c r="J5014" s="175"/>
      <c r="L5014" s="175"/>
      <c r="T5014" s="176"/>
      <c r="U5014" s="176"/>
      <c r="V5014" s="176"/>
      <c r="W5014" s="176"/>
      <c r="X5014" s="175"/>
      <c r="Y5014" s="175"/>
      <c r="Z5014" s="175"/>
      <c r="AA5014" s="175"/>
      <c r="AC5014" s="175"/>
      <c r="AL5014" s="106"/>
      <c r="AM5014" s="104"/>
      <c r="AN5014" s="104"/>
      <c r="AO5014" s="104"/>
      <c r="AP5014" s="104"/>
      <c r="AQ5014" s="104"/>
      <c r="AR5014" s="104"/>
      <c r="AS5014" s="104"/>
      <c r="AT5014" s="104"/>
      <c r="AU5014" s="104"/>
      <c r="AV5014" s="104"/>
    </row>
    <row r="5015" spans="3:48" x14ac:dyDescent="0.35">
      <c r="C5015" s="176"/>
      <c r="D5015" s="176"/>
      <c r="E5015" s="176"/>
      <c r="F5015" s="176"/>
      <c r="G5015" s="175"/>
      <c r="H5015" s="175"/>
      <c r="I5015" s="175"/>
      <c r="J5015" s="175"/>
      <c r="L5015" s="175"/>
      <c r="T5015" s="176"/>
      <c r="U5015" s="176"/>
      <c r="V5015" s="176"/>
      <c r="W5015" s="176"/>
      <c r="X5015" s="175"/>
      <c r="Y5015" s="175"/>
      <c r="Z5015" s="175"/>
      <c r="AA5015" s="175"/>
      <c r="AC5015" s="175"/>
      <c r="AL5015" s="106"/>
      <c r="AM5015" s="104"/>
      <c r="AN5015" s="104"/>
      <c r="AO5015" s="104"/>
      <c r="AP5015" s="104"/>
      <c r="AQ5015" s="104"/>
      <c r="AR5015" s="104"/>
      <c r="AS5015" s="104"/>
      <c r="AT5015" s="104"/>
      <c r="AU5015" s="104"/>
      <c r="AV5015" s="104"/>
    </row>
    <row r="5016" spans="3:48" x14ac:dyDescent="0.35">
      <c r="C5016" s="176"/>
      <c r="D5016" s="176"/>
      <c r="E5016" s="176"/>
      <c r="F5016" s="176"/>
      <c r="G5016" s="175"/>
      <c r="H5016" s="175"/>
      <c r="I5016" s="175"/>
      <c r="J5016" s="175"/>
      <c r="L5016" s="175"/>
      <c r="T5016" s="176"/>
      <c r="U5016" s="176"/>
      <c r="V5016" s="176"/>
      <c r="W5016" s="176"/>
      <c r="X5016" s="175"/>
      <c r="Y5016" s="175"/>
      <c r="Z5016" s="175"/>
      <c r="AA5016" s="175"/>
      <c r="AC5016" s="175"/>
      <c r="AL5016" s="106"/>
      <c r="AM5016" s="104"/>
      <c r="AN5016" s="104"/>
      <c r="AO5016" s="104"/>
      <c r="AP5016" s="104"/>
      <c r="AQ5016" s="104"/>
      <c r="AR5016" s="104"/>
      <c r="AS5016" s="104"/>
      <c r="AT5016" s="104"/>
      <c r="AU5016" s="104"/>
      <c r="AV5016" s="104"/>
    </row>
    <row r="5017" spans="3:48" x14ac:dyDescent="0.35">
      <c r="C5017" s="176"/>
      <c r="D5017" s="176"/>
      <c r="E5017" s="176"/>
      <c r="F5017" s="176"/>
      <c r="G5017" s="175"/>
      <c r="H5017" s="175"/>
      <c r="I5017" s="175"/>
      <c r="J5017" s="175"/>
      <c r="L5017" s="175"/>
      <c r="T5017" s="176"/>
      <c r="U5017" s="176"/>
      <c r="V5017" s="176"/>
      <c r="W5017" s="176"/>
      <c r="X5017" s="175"/>
      <c r="Y5017" s="175"/>
      <c r="Z5017" s="175"/>
      <c r="AA5017" s="175"/>
      <c r="AC5017" s="175"/>
      <c r="AL5017" s="106"/>
      <c r="AM5017" s="104"/>
      <c r="AN5017" s="104"/>
      <c r="AO5017" s="104"/>
      <c r="AP5017" s="104"/>
      <c r="AQ5017" s="104"/>
      <c r="AR5017" s="104"/>
      <c r="AS5017" s="104"/>
      <c r="AT5017" s="104"/>
      <c r="AU5017" s="104"/>
      <c r="AV5017" s="104"/>
    </row>
    <row r="5018" spans="3:48" x14ac:dyDescent="0.35">
      <c r="C5018" s="176"/>
      <c r="D5018" s="176"/>
      <c r="E5018" s="176"/>
      <c r="F5018" s="176"/>
      <c r="G5018" s="175"/>
      <c r="H5018" s="175"/>
      <c r="I5018" s="175"/>
      <c r="J5018" s="175"/>
      <c r="L5018" s="175"/>
      <c r="T5018" s="176"/>
      <c r="U5018" s="176"/>
      <c r="V5018" s="176"/>
      <c r="W5018" s="176"/>
      <c r="X5018" s="175"/>
      <c r="Y5018" s="175"/>
      <c r="Z5018" s="175"/>
      <c r="AA5018" s="175"/>
      <c r="AC5018" s="175"/>
      <c r="AL5018" s="106"/>
      <c r="AM5018" s="104"/>
      <c r="AN5018" s="104"/>
      <c r="AO5018" s="104"/>
      <c r="AP5018" s="104"/>
      <c r="AQ5018" s="104"/>
      <c r="AR5018" s="104"/>
      <c r="AS5018" s="104"/>
      <c r="AT5018" s="104"/>
      <c r="AU5018" s="104"/>
      <c r="AV5018" s="104"/>
    </row>
    <row r="5019" spans="3:48" x14ac:dyDescent="0.35">
      <c r="C5019" s="176"/>
      <c r="D5019" s="176"/>
      <c r="E5019" s="176"/>
      <c r="F5019" s="176"/>
      <c r="G5019" s="175"/>
      <c r="H5019" s="175"/>
      <c r="I5019" s="175"/>
      <c r="J5019" s="175"/>
      <c r="L5019" s="175"/>
      <c r="T5019" s="176"/>
      <c r="U5019" s="176"/>
      <c r="V5019" s="176"/>
      <c r="W5019" s="176"/>
      <c r="X5019" s="175"/>
      <c r="Y5019" s="175"/>
      <c r="Z5019" s="175"/>
      <c r="AA5019" s="175"/>
      <c r="AC5019" s="175"/>
      <c r="AL5019" s="106"/>
      <c r="AM5019" s="104"/>
      <c r="AN5019" s="104"/>
      <c r="AO5019" s="104"/>
      <c r="AP5019" s="104"/>
      <c r="AQ5019" s="104"/>
      <c r="AR5019" s="104"/>
      <c r="AS5019" s="104"/>
      <c r="AT5019" s="104"/>
      <c r="AU5019" s="104"/>
      <c r="AV5019" s="104"/>
    </row>
    <row r="5020" spans="3:48" x14ac:dyDescent="0.35">
      <c r="C5020" s="176"/>
      <c r="D5020" s="176"/>
      <c r="E5020" s="176"/>
      <c r="F5020" s="176"/>
      <c r="G5020" s="175"/>
      <c r="H5020" s="175"/>
      <c r="I5020" s="175"/>
      <c r="J5020" s="175"/>
      <c r="L5020" s="175"/>
      <c r="T5020" s="176"/>
      <c r="U5020" s="176"/>
      <c r="V5020" s="176"/>
      <c r="W5020" s="176"/>
      <c r="X5020" s="175"/>
      <c r="Y5020" s="175"/>
      <c r="Z5020" s="175"/>
      <c r="AA5020" s="175"/>
      <c r="AC5020" s="175"/>
      <c r="AL5020" s="106"/>
      <c r="AM5020" s="104"/>
      <c r="AN5020" s="104"/>
      <c r="AO5020" s="104"/>
      <c r="AP5020" s="104"/>
      <c r="AQ5020" s="104"/>
      <c r="AR5020" s="104"/>
      <c r="AS5020" s="104"/>
      <c r="AT5020" s="104"/>
      <c r="AU5020" s="104"/>
      <c r="AV5020" s="104"/>
    </row>
    <row r="5021" spans="3:48" x14ac:dyDescent="0.35">
      <c r="C5021" s="176"/>
      <c r="D5021" s="176"/>
      <c r="E5021" s="176"/>
      <c r="F5021" s="176"/>
      <c r="G5021" s="175"/>
      <c r="H5021" s="175"/>
      <c r="I5021" s="175"/>
      <c r="J5021" s="175"/>
      <c r="L5021" s="175"/>
      <c r="T5021" s="176"/>
      <c r="U5021" s="176"/>
      <c r="V5021" s="176"/>
      <c r="W5021" s="176"/>
      <c r="X5021" s="175"/>
      <c r="Y5021" s="175"/>
      <c r="Z5021" s="175"/>
      <c r="AA5021" s="175"/>
      <c r="AC5021" s="175"/>
      <c r="AL5021" s="106"/>
      <c r="AM5021" s="104"/>
      <c r="AN5021" s="104"/>
      <c r="AO5021" s="104"/>
      <c r="AP5021" s="104"/>
      <c r="AQ5021" s="104"/>
      <c r="AR5021" s="104"/>
      <c r="AS5021" s="104"/>
      <c r="AT5021" s="104"/>
      <c r="AU5021" s="104"/>
      <c r="AV5021" s="104"/>
    </row>
    <row r="5022" spans="3:48" x14ac:dyDescent="0.35">
      <c r="C5022" s="176"/>
      <c r="D5022" s="176"/>
      <c r="E5022" s="176"/>
      <c r="F5022" s="176"/>
      <c r="G5022" s="175"/>
      <c r="H5022" s="175"/>
      <c r="I5022" s="175"/>
      <c r="J5022" s="175"/>
      <c r="L5022" s="175"/>
      <c r="T5022" s="176"/>
      <c r="U5022" s="176"/>
      <c r="V5022" s="176"/>
      <c r="W5022" s="176"/>
      <c r="X5022" s="175"/>
      <c r="Y5022" s="175"/>
      <c r="Z5022" s="175"/>
      <c r="AA5022" s="175"/>
      <c r="AC5022" s="175"/>
      <c r="AL5022" s="106"/>
      <c r="AM5022" s="104"/>
      <c r="AN5022" s="104"/>
      <c r="AO5022" s="104"/>
      <c r="AP5022" s="104"/>
      <c r="AQ5022" s="104"/>
      <c r="AR5022" s="104"/>
      <c r="AS5022" s="104"/>
      <c r="AT5022" s="104"/>
      <c r="AU5022" s="104"/>
      <c r="AV5022" s="104"/>
    </row>
    <row r="5023" spans="3:48" x14ac:dyDescent="0.35">
      <c r="C5023" s="176"/>
      <c r="D5023" s="176"/>
      <c r="E5023" s="176"/>
      <c r="F5023" s="176"/>
      <c r="G5023" s="175"/>
      <c r="H5023" s="175"/>
      <c r="I5023" s="175"/>
      <c r="J5023" s="175"/>
      <c r="L5023" s="175"/>
      <c r="T5023" s="176"/>
      <c r="U5023" s="176"/>
      <c r="V5023" s="176"/>
      <c r="W5023" s="176"/>
      <c r="X5023" s="175"/>
      <c r="Y5023" s="175"/>
      <c r="Z5023" s="175"/>
      <c r="AA5023" s="175"/>
      <c r="AC5023" s="175"/>
      <c r="AL5023" s="106"/>
      <c r="AM5023" s="104"/>
      <c r="AN5023" s="104"/>
      <c r="AO5023" s="104"/>
      <c r="AP5023" s="104"/>
      <c r="AQ5023" s="104"/>
      <c r="AR5023" s="104"/>
      <c r="AS5023" s="104"/>
      <c r="AT5023" s="104"/>
      <c r="AU5023" s="104"/>
      <c r="AV5023" s="104"/>
    </row>
    <row r="5024" spans="3:48" x14ac:dyDescent="0.35">
      <c r="C5024" s="176"/>
      <c r="D5024" s="176"/>
      <c r="E5024" s="176"/>
      <c r="F5024" s="176"/>
      <c r="G5024" s="175"/>
      <c r="H5024" s="175"/>
      <c r="I5024" s="175"/>
      <c r="J5024" s="175"/>
      <c r="L5024" s="175"/>
      <c r="T5024" s="176"/>
      <c r="U5024" s="176"/>
      <c r="V5024" s="176"/>
      <c r="W5024" s="176"/>
      <c r="X5024" s="175"/>
      <c r="Y5024" s="175"/>
      <c r="Z5024" s="175"/>
      <c r="AA5024" s="175"/>
      <c r="AC5024" s="175"/>
      <c r="AL5024" s="106"/>
      <c r="AM5024" s="104"/>
      <c r="AN5024" s="104"/>
      <c r="AO5024" s="104"/>
      <c r="AP5024" s="104"/>
      <c r="AQ5024" s="104"/>
      <c r="AR5024" s="104"/>
      <c r="AS5024" s="104"/>
      <c r="AT5024" s="104"/>
      <c r="AU5024" s="104"/>
      <c r="AV5024" s="104"/>
    </row>
    <row r="5025" spans="3:48" x14ac:dyDescent="0.35">
      <c r="C5025" s="176"/>
      <c r="D5025" s="176"/>
      <c r="E5025" s="176"/>
      <c r="F5025" s="176"/>
      <c r="G5025" s="175"/>
      <c r="H5025" s="175"/>
      <c r="I5025" s="175"/>
      <c r="J5025" s="175"/>
      <c r="L5025" s="175"/>
      <c r="T5025" s="176"/>
      <c r="U5025" s="176"/>
      <c r="V5025" s="176"/>
      <c r="W5025" s="176"/>
      <c r="X5025" s="175"/>
      <c r="Y5025" s="175"/>
      <c r="Z5025" s="175"/>
      <c r="AA5025" s="175"/>
      <c r="AC5025" s="175"/>
      <c r="AL5025" s="106"/>
      <c r="AM5025" s="104"/>
      <c r="AN5025" s="104"/>
      <c r="AO5025" s="104"/>
      <c r="AP5025" s="104"/>
      <c r="AQ5025" s="104"/>
      <c r="AR5025" s="104"/>
      <c r="AS5025" s="104"/>
      <c r="AT5025" s="104"/>
      <c r="AU5025" s="104"/>
      <c r="AV5025" s="104"/>
    </row>
    <row r="5026" spans="3:48" x14ac:dyDescent="0.35">
      <c r="C5026" s="176"/>
      <c r="D5026" s="176"/>
      <c r="E5026" s="176"/>
      <c r="F5026" s="176"/>
      <c r="G5026" s="175"/>
      <c r="H5026" s="175"/>
      <c r="I5026" s="175"/>
      <c r="J5026" s="175"/>
      <c r="L5026" s="175"/>
      <c r="T5026" s="176"/>
      <c r="U5026" s="176"/>
      <c r="V5026" s="176"/>
      <c r="W5026" s="176"/>
      <c r="X5026" s="175"/>
      <c r="Y5026" s="175"/>
      <c r="Z5026" s="175"/>
      <c r="AA5026" s="175"/>
      <c r="AC5026" s="175"/>
      <c r="AL5026" s="106"/>
      <c r="AM5026" s="104"/>
      <c r="AN5026" s="104"/>
      <c r="AO5026" s="104"/>
      <c r="AP5026" s="104"/>
      <c r="AQ5026" s="104"/>
      <c r="AR5026" s="104"/>
      <c r="AS5026" s="104"/>
      <c r="AT5026" s="104"/>
      <c r="AU5026" s="104"/>
      <c r="AV5026" s="104"/>
    </row>
    <row r="5027" spans="3:48" x14ac:dyDescent="0.35">
      <c r="C5027" s="176"/>
      <c r="D5027" s="176"/>
      <c r="E5027" s="176"/>
      <c r="F5027" s="176"/>
      <c r="G5027" s="175"/>
      <c r="H5027" s="175"/>
      <c r="I5027" s="175"/>
      <c r="J5027" s="175"/>
      <c r="L5027" s="175"/>
      <c r="T5027" s="176"/>
      <c r="U5027" s="176"/>
      <c r="V5027" s="176"/>
      <c r="W5027" s="176"/>
      <c r="X5027" s="175"/>
      <c r="Y5027" s="175"/>
      <c r="Z5027" s="175"/>
      <c r="AA5027" s="175"/>
      <c r="AC5027" s="175"/>
      <c r="AL5027" s="106"/>
      <c r="AM5027" s="104"/>
      <c r="AN5027" s="104"/>
      <c r="AO5027" s="104"/>
      <c r="AP5027" s="104"/>
      <c r="AQ5027" s="104"/>
      <c r="AR5027" s="104"/>
      <c r="AS5027" s="104"/>
      <c r="AT5027" s="104"/>
      <c r="AU5027" s="104"/>
      <c r="AV5027" s="104"/>
    </row>
    <row r="5028" spans="3:48" x14ac:dyDescent="0.35">
      <c r="C5028" s="176"/>
      <c r="D5028" s="176"/>
      <c r="E5028" s="176"/>
      <c r="F5028" s="176"/>
      <c r="G5028" s="175"/>
      <c r="H5028" s="175"/>
      <c r="I5028" s="175"/>
      <c r="J5028" s="175"/>
      <c r="L5028" s="175"/>
      <c r="T5028" s="176"/>
      <c r="U5028" s="176"/>
      <c r="V5028" s="176"/>
      <c r="W5028" s="176"/>
      <c r="X5028" s="175"/>
      <c r="Y5028" s="175"/>
      <c r="Z5028" s="175"/>
      <c r="AA5028" s="175"/>
      <c r="AC5028" s="175"/>
      <c r="AL5028" s="106"/>
      <c r="AM5028" s="104"/>
      <c r="AN5028" s="104"/>
      <c r="AO5028" s="104"/>
      <c r="AP5028" s="104"/>
      <c r="AQ5028" s="104"/>
      <c r="AR5028" s="104"/>
      <c r="AS5028" s="104"/>
      <c r="AT5028" s="104"/>
      <c r="AU5028" s="104"/>
      <c r="AV5028" s="104"/>
    </row>
    <row r="5029" spans="3:48" x14ac:dyDescent="0.35">
      <c r="C5029" s="176"/>
      <c r="D5029" s="176"/>
      <c r="E5029" s="176"/>
      <c r="F5029" s="176"/>
      <c r="G5029" s="175"/>
      <c r="H5029" s="175"/>
      <c r="I5029" s="175"/>
      <c r="J5029" s="175"/>
      <c r="L5029" s="175"/>
      <c r="T5029" s="176"/>
      <c r="U5029" s="176"/>
      <c r="V5029" s="176"/>
      <c r="W5029" s="176"/>
      <c r="X5029" s="175"/>
      <c r="Y5029" s="175"/>
      <c r="Z5029" s="175"/>
      <c r="AA5029" s="175"/>
      <c r="AC5029" s="175"/>
      <c r="AL5029" s="106"/>
      <c r="AM5029" s="104"/>
      <c r="AN5029" s="104"/>
      <c r="AO5029" s="104"/>
      <c r="AP5029" s="104"/>
      <c r="AQ5029" s="104"/>
      <c r="AR5029" s="104"/>
      <c r="AS5029" s="104"/>
      <c r="AT5029" s="104"/>
      <c r="AU5029" s="104"/>
      <c r="AV5029" s="104"/>
    </row>
    <row r="5030" spans="3:48" x14ac:dyDescent="0.35">
      <c r="C5030" s="176"/>
      <c r="D5030" s="176"/>
      <c r="E5030" s="176"/>
      <c r="F5030" s="176"/>
      <c r="G5030" s="175"/>
      <c r="H5030" s="175"/>
      <c r="I5030" s="175"/>
      <c r="J5030" s="175"/>
      <c r="L5030" s="175"/>
      <c r="T5030" s="176"/>
      <c r="U5030" s="176"/>
      <c r="V5030" s="176"/>
      <c r="W5030" s="176"/>
      <c r="X5030" s="175"/>
      <c r="Y5030" s="175"/>
      <c r="Z5030" s="175"/>
      <c r="AA5030" s="175"/>
      <c r="AC5030" s="175"/>
      <c r="AL5030" s="106"/>
      <c r="AM5030" s="104"/>
      <c r="AN5030" s="104"/>
      <c r="AO5030" s="104"/>
      <c r="AP5030" s="104"/>
      <c r="AQ5030" s="104"/>
      <c r="AR5030" s="104"/>
      <c r="AS5030" s="104"/>
      <c r="AT5030" s="104"/>
      <c r="AU5030" s="104"/>
      <c r="AV5030" s="104"/>
    </row>
    <row r="5031" spans="3:48" x14ac:dyDescent="0.35">
      <c r="C5031" s="176"/>
      <c r="D5031" s="176"/>
      <c r="E5031" s="176"/>
      <c r="F5031" s="176"/>
      <c r="G5031" s="175"/>
      <c r="H5031" s="175"/>
      <c r="I5031" s="175"/>
      <c r="J5031" s="175"/>
      <c r="L5031" s="175"/>
      <c r="T5031" s="176"/>
      <c r="U5031" s="176"/>
      <c r="V5031" s="176"/>
      <c r="W5031" s="176"/>
      <c r="X5031" s="175"/>
      <c r="Y5031" s="175"/>
      <c r="Z5031" s="175"/>
      <c r="AA5031" s="175"/>
      <c r="AC5031" s="175"/>
      <c r="AL5031" s="106"/>
      <c r="AM5031" s="104"/>
      <c r="AN5031" s="104"/>
      <c r="AO5031" s="104"/>
      <c r="AP5031" s="104"/>
      <c r="AQ5031" s="104"/>
      <c r="AR5031" s="104"/>
      <c r="AS5031" s="104"/>
      <c r="AT5031" s="104"/>
      <c r="AU5031" s="104"/>
      <c r="AV5031" s="104"/>
    </row>
    <row r="5032" spans="3:48" x14ac:dyDescent="0.35">
      <c r="C5032" s="176"/>
      <c r="D5032" s="176"/>
      <c r="E5032" s="176"/>
      <c r="F5032" s="176"/>
      <c r="G5032" s="175"/>
      <c r="H5032" s="175"/>
      <c r="I5032" s="175"/>
      <c r="J5032" s="175"/>
      <c r="L5032" s="175"/>
      <c r="T5032" s="176"/>
      <c r="U5032" s="176"/>
      <c r="V5032" s="176"/>
      <c r="W5032" s="176"/>
      <c r="X5032" s="175"/>
      <c r="Y5032" s="175"/>
      <c r="Z5032" s="175"/>
      <c r="AA5032" s="175"/>
      <c r="AC5032" s="175"/>
      <c r="AL5032" s="106"/>
      <c r="AM5032" s="104"/>
      <c r="AN5032" s="104"/>
      <c r="AO5032" s="104"/>
      <c r="AP5032" s="104"/>
      <c r="AQ5032" s="104"/>
      <c r="AR5032" s="104"/>
      <c r="AS5032" s="104"/>
      <c r="AT5032" s="104"/>
      <c r="AU5032" s="104"/>
      <c r="AV5032" s="104"/>
    </row>
    <row r="5033" spans="3:48" x14ac:dyDescent="0.35">
      <c r="C5033" s="176"/>
      <c r="D5033" s="176"/>
      <c r="E5033" s="176"/>
      <c r="F5033" s="176"/>
      <c r="G5033" s="175"/>
      <c r="H5033" s="175"/>
      <c r="I5033" s="175"/>
      <c r="J5033" s="175"/>
      <c r="L5033" s="175"/>
      <c r="T5033" s="176"/>
      <c r="U5033" s="176"/>
      <c r="V5033" s="176"/>
      <c r="W5033" s="176"/>
      <c r="X5033" s="175"/>
      <c r="Y5033" s="175"/>
      <c r="Z5033" s="175"/>
      <c r="AA5033" s="175"/>
      <c r="AC5033" s="175"/>
      <c r="AL5033" s="106"/>
      <c r="AM5033" s="104"/>
      <c r="AN5033" s="104"/>
      <c r="AO5033" s="104"/>
      <c r="AP5033" s="104"/>
      <c r="AQ5033" s="104"/>
      <c r="AR5033" s="104"/>
      <c r="AS5033" s="104"/>
      <c r="AT5033" s="104"/>
      <c r="AU5033" s="104"/>
      <c r="AV5033" s="104"/>
    </row>
    <row r="5034" spans="3:48" x14ac:dyDescent="0.35">
      <c r="C5034" s="176"/>
      <c r="D5034" s="176"/>
      <c r="E5034" s="176"/>
      <c r="F5034" s="176"/>
      <c r="G5034" s="175"/>
      <c r="H5034" s="175"/>
      <c r="I5034" s="175"/>
      <c r="J5034" s="175"/>
      <c r="L5034" s="175"/>
      <c r="T5034" s="176"/>
      <c r="U5034" s="176"/>
      <c r="V5034" s="176"/>
      <c r="W5034" s="176"/>
      <c r="X5034" s="175"/>
      <c r="Y5034" s="175"/>
      <c r="Z5034" s="175"/>
      <c r="AA5034" s="175"/>
      <c r="AC5034" s="175"/>
      <c r="AL5034" s="106"/>
      <c r="AM5034" s="104"/>
      <c r="AN5034" s="104"/>
      <c r="AO5034" s="104"/>
      <c r="AP5034" s="104"/>
      <c r="AQ5034" s="104"/>
      <c r="AR5034" s="104"/>
      <c r="AS5034" s="104"/>
      <c r="AT5034" s="104"/>
      <c r="AU5034" s="104"/>
      <c r="AV5034" s="104"/>
    </row>
    <row r="5035" spans="3:48" x14ac:dyDescent="0.35">
      <c r="C5035" s="176"/>
      <c r="D5035" s="176"/>
      <c r="E5035" s="176"/>
      <c r="F5035" s="176"/>
      <c r="G5035" s="175"/>
      <c r="H5035" s="175"/>
      <c r="I5035" s="175"/>
      <c r="J5035" s="175"/>
      <c r="L5035" s="175"/>
      <c r="T5035" s="176"/>
      <c r="U5035" s="176"/>
      <c r="V5035" s="176"/>
      <c r="W5035" s="176"/>
      <c r="X5035" s="175"/>
      <c r="Y5035" s="175"/>
      <c r="Z5035" s="175"/>
      <c r="AA5035" s="175"/>
      <c r="AC5035" s="175"/>
      <c r="AL5035" s="106"/>
      <c r="AM5035" s="104"/>
      <c r="AN5035" s="104"/>
      <c r="AO5035" s="104"/>
      <c r="AP5035" s="104"/>
      <c r="AQ5035" s="104"/>
      <c r="AR5035" s="104"/>
      <c r="AS5035" s="104"/>
      <c r="AT5035" s="104"/>
      <c r="AU5035" s="104"/>
      <c r="AV5035" s="104"/>
    </row>
    <row r="5036" spans="3:48" x14ac:dyDescent="0.35">
      <c r="C5036" s="176"/>
      <c r="D5036" s="176"/>
      <c r="E5036" s="176"/>
      <c r="F5036" s="176"/>
      <c r="G5036" s="175"/>
      <c r="H5036" s="175"/>
      <c r="I5036" s="175"/>
      <c r="J5036" s="175"/>
      <c r="L5036" s="175"/>
      <c r="T5036" s="176"/>
      <c r="U5036" s="176"/>
      <c r="V5036" s="176"/>
      <c r="W5036" s="176"/>
      <c r="X5036" s="175"/>
      <c r="Y5036" s="175"/>
      <c r="Z5036" s="175"/>
      <c r="AA5036" s="175"/>
      <c r="AC5036" s="175"/>
      <c r="AL5036" s="106"/>
      <c r="AM5036" s="104"/>
      <c r="AN5036" s="104"/>
      <c r="AO5036" s="104"/>
      <c r="AP5036" s="104"/>
      <c r="AQ5036" s="104"/>
      <c r="AR5036" s="104"/>
      <c r="AS5036" s="104"/>
      <c r="AT5036" s="104"/>
      <c r="AU5036" s="104"/>
      <c r="AV5036" s="104"/>
    </row>
    <row r="5037" spans="3:48" x14ac:dyDescent="0.35">
      <c r="C5037" s="176"/>
      <c r="D5037" s="176"/>
      <c r="E5037" s="176"/>
      <c r="F5037" s="176"/>
      <c r="G5037" s="175"/>
      <c r="H5037" s="175"/>
      <c r="I5037" s="175"/>
      <c r="J5037" s="175"/>
      <c r="L5037" s="175"/>
      <c r="T5037" s="176"/>
      <c r="U5037" s="176"/>
      <c r="V5037" s="176"/>
      <c r="W5037" s="176"/>
      <c r="X5037" s="175"/>
      <c r="Y5037" s="175"/>
      <c r="Z5037" s="175"/>
      <c r="AA5037" s="175"/>
      <c r="AC5037" s="175"/>
      <c r="AL5037" s="106"/>
      <c r="AM5037" s="104"/>
      <c r="AN5037" s="104"/>
      <c r="AO5037" s="104"/>
      <c r="AP5037" s="104"/>
      <c r="AQ5037" s="104"/>
      <c r="AR5037" s="104"/>
      <c r="AS5037" s="104"/>
      <c r="AT5037" s="104"/>
      <c r="AU5037" s="104"/>
      <c r="AV5037" s="104"/>
    </row>
    <row r="5038" spans="3:48" x14ac:dyDescent="0.35">
      <c r="C5038" s="176"/>
      <c r="D5038" s="176"/>
      <c r="E5038" s="176"/>
      <c r="F5038" s="176"/>
      <c r="G5038" s="175"/>
      <c r="H5038" s="175"/>
      <c r="I5038" s="175"/>
      <c r="J5038" s="175"/>
      <c r="L5038" s="175"/>
      <c r="T5038" s="176"/>
      <c r="U5038" s="176"/>
      <c r="V5038" s="176"/>
      <c r="W5038" s="176"/>
      <c r="X5038" s="175"/>
      <c r="Y5038" s="175"/>
      <c r="Z5038" s="175"/>
      <c r="AA5038" s="175"/>
      <c r="AC5038" s="175"/>
      <c r="AL5038" s="106"/>
      <c r="AM5038" s="104"/>
      <c r="AN5038" s="104"/>
      <c r="AO5038" s="104"/>
      <c r="AP5038" s="104"/>
      <c r="AQ5038" s="104"/>
      <c r="AR5038" s="104"/>
      <c r="AS5038" s="104"/>
      <c r="AT5038" s="104"/>
      <c r="AU5038" s="104"/>
      <c r="AV5038" s="104"/>
    </row>
    <row r="5039" spans="3:48" x14ac:dyDescent="0.35">
      <c r="C5039" s="176"/>
      <c r="D5039" s="176"/>
      <c r="E5039" s="176"/>
      <c r="F5039" s="176"/>
      <c r="G5039" s="175"/>
      <c r="H5039" s="175"/>
      <c r="I5039" s="175"/>
      <c r="J5039" s="175"/>
      <c r="L5039" s="175"/>
      <c r="T5039" s="176"/>
      <c r="U5039" s="176"/>
      <c r="V5039" s="176"/>
      <c r="W5039" s="176"/>
      <c r="X5039" s="175"/>
      <c r="Y5039" s="175"/>
      <c r="Z5039" s="175"/>
      <c r="AA5039" s="175"/>
      <c r="AC5039" s="175"/>
      <c r="AL5039" s="106"/>
      <c r="AM5039" s="104"/>
      <c r="AN5039" s="104"/>
      <c r="AO5039" s="104"/>
      <c r="AP5039" s="104"/>
      <c r="AQ5039" s="104"/>
      <c r="AR5039" s="104"/>
      <c r="AS5039" s="104"/>
      <c r="AT5039" s="104"/>
      <c r="AU5039" s="104"/>
      <c r="AV5039" s="104"/>
    </row>
    <row r="5040" spans="3:48" x14ac:dyDescent="0.35">
      <c r="C5040" s="176"/>
      <c r="D5040" s="176"/>
      <c r="E5040" s="176"/>
      <c r="F5040" s="176"/>
      <c r="G5040" s="175"/>
      <c r="H5040" s="175"/>
      <c r="I5040" s="175"/>
      <c r="J5040" s="175"/>
      <c r="L5040" s="175"/>
      <c r="T5040" s="176"/>
      <c r="U5040" s="176"/>
      <c r="V5040" s="176"/>
      <c r="W5040" s="176"/>
      <c r="X5040" s="175"/>
      <c r="Y5040" s="175"/>
      <c r="Z5040" s="175"/>
      <c r="AA5040" s="175"/>
      <c r="AC5040" s="175"/>
      <c r="AL5040" s="106"/>
      <c r="AM5040" s="104"/>
      <c r="AN5040" s="104"/>
      <c r="AO5040" s="104"/>
      <c r="AP5040" s="104"/>
      <c r="AQ5040" s="104"/>
      <c r="AR5040" s="104"/>
      <c r="AS5040" s="104"/>
      <c r="AT5040" s="104"/>
      <c r="AU5040" s="104"/>
      <c r="AV5040" s="104"/>
    </row>
    <row r="5041" spans="3:48" x14ac:dyDescent="0.35">
      <c r="C5041" s="176"/>
      <c r="D5041" s="176"/>
      <c r="E5041" s="176"/>
      <c r="F5041" s="176"/>
      <c r="G5041" s="175"/>
      <c r="H5041" s="175"/>
      <c r="I5041" s="175"/>
      <c r="J5041" s="175"/>
      <c r="L5041" s="175"/>
      <c r="T5041" s="176"/>
      <c r="U5041" s="176"/>
      <c r="V5041" s="176"/>
      <c r="W5041" s="176"/>
      <c r="X5041" s="175"/>
      <c r="Y5041" s="175"/>
      <c r="Z5041" s="175"/>
      <c r="AA5041" s="175"/>
      <c r="AC5041" s="175"/>
      <c r="AL5041" s="106"/>
      <c r="AM5041" s="104"/>
      <c r="AN5041" s="104"/>
      <c r="AO5041" s="104"/>
      <c r="AP5041" s="104"/>
      <c r="AQ5041" s="104"/>
      <c r="AR5041" s="104"/>
      <c r="AS5041" s="104"/>
      <c r="AT5041" s="104"/>
      <c r="AU5041" s="104"/>
      <c r="AV5041" s="104"/>
    </row>
    <row r="5042" spans="3:48" x14ac:dyDescent="0.35">
      <c r="C5042" s="176"/>
      <c r="D5042" s="176"/>
      <c r="E5042" s="176"/>
      <c r="F5042" s="176"/>
      <c r="G5042" s="175"/>
      <c r="H5042" s="175"/>
      <c r="I5042" s="175"/>
      <c r="J5042" s="175"/>
      <c r="L5042" s="175"/>
      <c r="T5042" s="176"/>
      <c r="U5042" s="176"/>
      <c r="V5042" s="176"/>
      <c r="W5042" s="176"/>
      <c r="X5042" s="175"/>
      <c r="Y5042" s="175"/>
      <c r="Z5042" s="175"/>
      <c r="AA5042" s="175"/>
      <c r="AC5042" s="175"/>
      <c r="AL5042" s="106"/>
      <c r="AM5042" s="104"/>
      <c r="AN5042" s="104"/>
      <c r="AO5042" s="104"/>
      <c r="AP5042" s="104"/>
      <c r="AQ5042" s="104"/>
      <c r="AR5042" s="104"/>
      <c r="AS5042" s="104"/>
      <c r="AT5042" s="104"/>
      <c r="AU5042" s="104"/>
      <c r="AV5042" s="104"/>
    </row>
    <row r="5043" spans="3:48" x14ac:dyDescent="0.35">
      <c r="C5043" s="176"/>
      <c r="D5043" s="176"/>
      <c r="E5043" s="176"/>
      <c r="F5043" s="176"/>
      <c r="G5043" s="175"/>
      <c r="H5043" s="175"/>
      <c r="I5043" s="175"/>
      <c r="J5043" s="175"/>
      <c r="L5043" s="175"/>
      <c r="T5043" s="176"/>
      <c r="U5043" s="176"/>
      <c r="V5043" s="176"/>
      <c r="W5043" s="176"/>
      <c r="X5043" s="175"/>
      <c r="Y5043" s="175"/>
      <c r="Z5043" s="175"/>
      <c r="AA5043" s="175"/>
      <c r="AC5043" s="175"/>
      <c r="AL5043" s="106"/>
      <c r="AM5043" s="104"/>
      <c r="AN5043" s="104"/>
      <c r="AO5043" s="104"/>
      <c r="AP5043" s="104"/>
      <c r="AQ5043" s="104"/>
      <c r="AR5043" s="104"/>
      <c r="AS5043" s="104"/>
      <c r="AT5043" s="104"/>
      <c r="AU5043" s="104"/>
      <c r="AV5043" s="104"/>
    </row>
    <row r="5044" spans="3:48" x14ac:dyDescent="0.35">
      <c r="C5044" s="176"/>
      <c r="D5044" s="176"/>
      <c r="E5044" s="176"/>
      <c r="F5044" s="176"/>
      <c r="G5044" s="175"/>
      <c r="H5044" s="175"/>
      <c r="I5044" s="175"/>
      <c r="J5044" s="175"/>
      <c r="L5044" s="175"/>
      <c r="T5044" s="176"/>
      <c r="U5044" s="176"/>
      <c r="V5044" s="176"/>
      <c r="W5044" s="176"/>
      <c r="X5044" s="175"/>
      <c r="Y5044" s="175"/>
      <c r="Z5044" s="175"/>
      <c r="AA5044" s="175"/>
      <c r="AC5044" s="175"/>
      <c r="AL5044" s="106"/>
      <c r="AM5044" s="104"/>
      <c r="AN5044" s="104"/>
      <c r="AO5044" s="104"/>
      <c r="AP5044" s="104"/>
      <c r="AQ5044" s="104"/>
      <c r="AR5044" s="104"/>
      <c r="AS5044" s="104"/>
      <c r="AT5044" s="104"/>
      <c r="AU5044" s="104"/>
      <c r="AV5044" s="104"/>
    </row>
    <row r="5045" spans="3:48" x14ac:dyDescent="0.35">
      <c r="C5045" s="176"/>
      <c r="D5045" s="176"/>
      <c r="E5045" s="176"/>
      <c r="F5045" s="176"/>
      <c r="G5045" s="175"/>
      <c r="H5045" s="175"/>
      <c r="I5045" s="175"/>
      <c r="J5045" s="175"/>
      <c r="L5045" s="175"/>
      <c r="T5045" s="176"/>
      <c r="U5045" s="176"/>
      <c r="V5045" s="176"/>
      <c r="W5045" s="176"/>
      <c r="X5045" s="175"/>
      <c r="Y5045" s="175"/>
      <c r="Z5045" s="175"/>
      <c r="AA5045" s="175"/>
      <c r="AC5045" s="175"/>
      <c r="AL5045" s="106"/>
      <c r="AM5045" s="104"/>
      <c r="AN5045" s="104"/>
      <c r="AO5045" s="104"/>
      <c r="AP5045" s="104"/>
      <c r="AQ5045" s="104"/>
      <c r="AR5045" s="104"/>
      <c r="AS5045" s="104"/>
      <c r="AT5045" s="104"/>
      <c r="AU5045" s="104"/>
      <c r="AV5045" s="104"/>
    </row>
    <row r="5046" spans="3:48" x14ac:dyDescent="0.35">
      <c r="C5046" s="176"/>
      <c r="D5046" s="176"/>
      <c r="E5046" s="176"/>
      <c r="F5046" s="176"/>
      <c r="G5046" s="175"/>
      <c r="H5046" s="175"/>
      <c r="I5046" s="175"/>
      <c r="J5046" s="175"/>
      <c r="L5046" s="175"/>
      <c r="T5046" s="176"/>
      <c r="U5046" s="176"/>
      <c r="V5046" s="176"/>
      <c r="W5046" s="176"/>
      <c r="X5046" s="175"/>
      <c r="Y5046" s="175"/>
      <c r="Z5046" s="175"/>
      <c r="AA5046" s="175"/>
      <c r="AC5046" s="175"/>
      <c r="AL5046" s="106"/>
      <c r="AM5046" s="104"/>
      <c r="AN5046" s="104"/>
      <c r="AO5046" s="104"/>
      <c r="AP5046" s="104"/>
      <c r="AQ5046" s="104"/>
      <c r="AR5046" s="104"/>
      <c r="AS5046" s="104"/>
      <c r="AT5046" s="104"/>
      <c r="AU5046" s="104"/>
      <c r="AV5046" s="104"/>
    </row>
    <row r="5047" spans="3:48" x14ac:dyDescent="0.35">
      <c r="C5047" s="176"/>
      <c r="D5047" s="176"/>
      <c r="E5047" s="176"/>
      <c r="F5047" s="176"/>
      <c r="G5047" s="175"/>
      <c r="H5047" s="175"/>
      <c r="I5047" s="175"/>
      <c r="J5047" s="175"/>
      <c r="L5047" s="175"/>
      <c r="T5047" s="176"/>
      <c r="U5047" s="176"/>
      <c r="V5047" s="176"/>
      <c r="W5047" s="176"/>
      <c r="X5047" s="175"/>
      <c r="Y5047" s="175"/>
      <c r="Z5047" s="175"/>
      <c r="AA5047" s="175"/>
      <c r="AC5047" s="175"/>
      <c r="AL5047" s="106"/>
      <c r="AM5047" s="104"/>
      <c r="AN5047" s="104"/>
      <c r="AO5047" s="104"/>
      <c r="AP5047" s="104"/>
      <c r="AQ5047" s="104"/>
      <c r="AR5047" s="104"/>
      <c r="AS5047" s="104"/>
      <c r="AT5047" s="104"/>
      <c r="AU5047" s="104"/>
      <c r="AV5047" s="104"/>
    </row>
    <row r="5048" spans="3:48" x14ac:dyDescent="0.35">
      <c r="C5048" s="176"/>
      <c r="D5048" s="176"/>
      <c r="E5048" s="176"/>
      <c r="F5048" s="176"/>
      <c r="G5048" s="175"/>
      <c r="H5048" s="175"/>
      <c r="I5048" s="175"/>
      <c r="J5048" s="175"/>
      <c r="L5048" s="175"/>
      <c r="T5048" s="176"/>
      <c r="U5048" s="176"/>
      <c r="V5048" s="176"/>
      <c r="W5048" s="176"/>
      <c r="X5048" s="175"/>
      <c r="Y5048" s="175"/>
      <c r="Z5048" s="175"/>
      <c r="AA5048" s="175"/>
      <c r="AC5048" s="175"/>
      <c r="AL5048" s="106"/>
      <c r="AM5048" s="104"/>
      <c r="AN5048" s="104"/>
      <c r="AO5048" s="104"/>
      <c r="AP5048" s="104"/>
      <c r="AQ5048" s="104"/>
      <c r="AR5048" s="104"/>
      <c r="AS5048" s="104"/>
      <c r="AT5048" s="104"/>
      <c r="AU5048" s="104"/>
      <c r="AV5048" s="104"/>
    </row>
    <row r="5049" spans="3:48" x14ac:dyDescent="0.35">
      <c r="C5049" s="176"/>
      <c r="D5049" s="176"/>
      <c r="E5049" s="176"/>
      <c r="F5049" s="176"/>
      <c r="G5049" s="175"/>
      <c r="H5049" s="175"/>
      <c r="I5049" s="175"/>
      <c r="J5049" s="175"/>
      <c r="L5049" s="175"/>
      <c r="T5049" s="176"/>
      <c r="U5049" s="176"/>
      <c r="V5049" s="176"/>
      <c r="W5049" s="176"/>
      <c r="X5049" s="175"/>
      <c r="Y5049" s="175"/>
      <c r="Z5049" s="175"/>
      <c r="AA5049" s="175"/>
      <c r="AC5049" s="175"/>
      <c r="AL5049" s="106"/>
      <c r="AM5049" s="104"/>
      <c r="AN5049" s="104"/>
      <c r="AO5049" s="104"/>
      <c r="AP5049" s="104"/>
      <c r="AQ5049" s="104"/>
      <c r="AR5049" s="104"/>
      <c r="AS5049" s="104"/>
      <c r="AT5049" s="104"/>
      <c r="AU5049" s="104"/>
      <c r="AV5049" s="104"/>
    </row>
    <row r="5050" spans="3:48" x14ac:dyDescent="0.35">
      <c r="C5050" s="176"/>
      <c r="D5050" s="176"/>
      <c r="E5050" s="176"/>
      <c r="F5050" s="176"/>
      <c r="G5050" s="175"/>
      <c r="H5050" s="175"/>
      <c r="I5050" s="175"/>
      <c r="J5050" s="175"/>
      <c r="L5050" s="175"/>
      <c r="T5050" s="176"/>
      <c r="U5050" s="176"/>
      <c r="V5050" s="176"/>
      <c r="W5050" s="176"/>
      <c r="X5050" s="175"/>
      <c r="Y5050" s="175"/>
      <c r="Z5050" s="175"/>
      <c r="AA5050" s="175"/>
      <c r="AC5050" s="175"/>
      <c r="AL5050" s="106"/>
      <c r="AM5050" s="104"/>
      <c r="AN5050" s="104"/>
      <c r="AO5050" s="104"/>
      <c r="AP5050" s="104"/>
      <c r="AQ5050" s="104"/>
      <c r="AR5050" s="104"/>
      <c r="AS5050" s="104"/>
      <c r="AT5050" s="104"/>
      <c r="AU5050" s="104"/>
      <c r="AV5050" s="104"/>
    </row>
    <row r="5051" spans="3:48" x14ac:dyDescent="0.35">
      <c r="C5051" s="176"/>
      <c r="D5051" s="176"/>
      <c r="E5051" s="176"/>
      <c r="F5051" s="176"/>
      <c r="G5051" s="175"/>
      <c r="H5051" s="175"/>
      <c r="I5051" s="175"/>
      <c r="J5051" s="175"/>
      <c r="L5051" s="175"/>
      <c r="T5051" s="176"/>
      <c r="U5051" s="176"/>
      <c r="V5051" s="176"/>
      <c r="W5051" s="176"/>
      <c r="X5051" s="175"/>
      <c r="Y5051" s="175"/>
      <c r="Z5051" s="175"/>
      <c r="AA5051" s="175"/>
      <c r="AC5051" s="175"/>
      <c r="AL5051" s="106"/>
      <c r="AM5051" s="104"/>
      <c r="AN5051" s="104"/>
      <c r="AO5051" s="104"/>
      <c r="AP5051" s="104"/>
      <c r="AQ5051" s="104"/>
      <c r="AR5051" s="104"/>
      <c r="AS5051" s="104"/>
      <c r="AT5051" s="104"/>
      <c r="AU5051" s="104"/>
      <c r="AV5051" s="104"/>
    </row>
    <row r="5052" spans="3:48" x14ac:dyDescent="0.35">
      <c r="C5052" s="176"/>
      <c r="D5052" s="176"/>
      <c r="E5052" s="176"/>
      <c r="F5052" s="176"/>
      <c r="G5052" s="175"/>
      <c r="H5052" s="175"/>
      <c r="I5052" s="175"/>
      <c r="J5052" s="175"/>
      <c r="L5052" s="175"/>
      <c r="T5052" s="176"/>
      <c r="U5052" s="176"/>
      <c r="V5052" s="176"/>
      <c r="W5052" s="176"/>
      <c r="X5052" s="175"/>
      <c r="Y5052" s="175"/>
      <c r="Z5052" s="175"/>
      <c r="AA5052" s="175"/>
      <c r="AC5052" s="175"/>
      <c r="AL5052" s="106"/>
      <c r="AM5052" s="104"/>
      <c r="AN5052" s="104"/>
      <c r="AO5052" s="104"/>
      <c r="AP5052" s="104"/>
      <c r="AQ5052" s="104"/>
      <c r="AR5052" s="104"/>
      <c r="AS5052" s="104"/>
      <c r="AT5052" s="104"/>
      <c r="AU5052" s="104"/>
      <c r="AV5052" s="104"/>
    </row>
    <row r="5053" spans="3:48" x14ac:dyDescent="0.35">
      <c r="C5053" s="176"/>
      <c r="D5053" s="176"/>
      <c r="E5053" s="176"/>
      <c r="F5053" s="176"/>
      <c r="G5053" s="175"/>
      <c r="H5053" s="175"/>
      <c r="I5053" s="175"/>
      <c r="J5053" s="175"/>
      <c r="L5053" s="175"/>
      <c r="T5053" s="176"/>
      <c r="U5053" s="176"/>
      <c r="V5053" s="176"/>
      <c r="W5053" s="176"/>
      <c r="X5053" s="175"/>
      <c r="Y5053" s="175"/>
      <c r="Z5053" s="175"/>
      <c r="AA5053" s="175"/>
      <c r="AC5053" s="175"/>
      <c r="AL5053" s="106"/>
      <c r="AM5053" s="104"/>
      <c r="AN5053" s="104"/>
      <c r="AO5053" s="104"/>
      <c r="AP5053" s="104"/>
      <c r="AQ5053" s="104"/>
      <c r="AR5053" s="104"/>
      <c r="AS5053" s="104"/>
      <c r="AT5053" s="104"/>
      <c r="AU5053" s="104"/>
      <c r="AV5053" s="104"/>
    </row>
    <row r="5054" spans="3:48" x14ac:dyDescent="0.35">
      <c r="C5054" s="176"/>
      <c r="D5054" s="176"/>
      <c r="E5054" s="176"/>
      <c r="F5054" s="176"/>
      <c r="G5054" s="175"/>
      <c r="H5054" s="175"/>
      <c r="I5054" s="175"/>
      <c r="J5054" s="175"/>
      <c r="L5054" s="175"/>
      <c r="T5054" s="176"/>
      <c r="U5054" s="176"/>
      <c r="V5054" s="176"/>
      <c r="W5054" s="176"/>
      <c r="X5054" s="175"/>
      <c r="Y5054" s="175"/>
      <c r="Z5054" s="175"/>
      <c r="AA5054" s="175"/>
      <c r="AC5054" s="175"/>
      <c r="AL5054" s="106"/>
      <c r="AM5054" s="104"/>
      <c r="AN5054" s="104"/>
      <c r="AO5054" s="104"/>
      <c r="AP5054" s="104"/>
      <c r="AQ5054" s="104"/>
      <c r="AR5054" s="104"/>
      <c r="AS5054" s="104"/>
      <c r="AT5054" s="104"/>
      <c r="AU5054" s="104"/>
      <c r="AV5054" s="104"/>
    </row>
    <row r="5055" spans="3:48" x14ac:dyDescent="0.35">
      <c r="C5055" s="176"/>
      <c r="D5055" s="176"/>
      <c r="E5055" s="176"/>
      <c r="F5055" s="176"/>
      <c r="G5055" s="175"/>
      <c r="H5055" s="175"/>
      <c r="I5055" s="175"/>
      <c r="J5055" s="175"/>
      <c r="L5055" s="175"/>
      <c r="T5055" s="176"/>
      <c r="U5055" s="176"/>
      <c r="V5055" s="176"/>
      <c r="W5055" s="176"/>
      <c r="X5055" s="175"/>
      <c r="Y5055" s="175"/>
      <c r="Z5055" s="175"/>
      <c r="AA5055" s="175"/>
      <c r="AC5055" s="175"/>
      <c r="AL5055" s="106"/>
      <c r="AM5055" s="104"/>
      <c r="AN5055" s="104"/>
      <c r="AO5055" s="104"/>
      <c r="AP5055" s="104"/>
      <c r="AQ5055" s="104"/>
      <c r="AR5055" s="104"/>
      <c r="AS5055" s="104"/>
      <c r="AT5055" s="104"/>
      <c r="AU5055" s="104"/>
      <c r="AV5055" s="104"/>
    </row>
    <row r="5056" spans="3:48" x14ac:dyDescent="0.35">
      <c r="C5056" s="176"/>
      <c r="D5056" s="176"/>
      <c r="E5056" s="176"/>
      <c r="F5056" s="176"/>
      <c r="G5056" s="175"/>
      <c r="H5056" s="175"/>
      <c r="I5056" s="175"/>
      <c r="J5056" s="175"/>
      <c r="L5056" s="175"/>
      <c r="T5056" s="176"/>
      <c r="U5056" s="176"/>
      <c r="V5056" s="176"/>
      <c r="W5056" s="176"/>
      <c r="X5056" s="175"/>
      <c r="Y5056" s="175"/>
      <c r="Z5056" s="175"/>
      <c r="AA5056" s="175"/>
      <c r="AC5056" s="175"/>
      <c r="AL5056" s="106"/>
      <c r="AM5056" s="104"/>
      <c r="AN5056" s="104"/>
      <c r="AO5056" s="104"/>
      <c r="AP5056" s="104"/>
      <c r="AQ5056" s="104"/>
      <c r="AR5056" s="104"/>
      <c r="AS5056" s="104"/>
      <c r="AT5056" s="104"/>
      <c r="AU5056" s="104"/>
      <c r="AV5056" s="104"/>
    </row>
    <row r="5057" spans="3:48" x14ac:dyDescent="0.35">
      <c r="C5057" s="176"/>
      <c r="D5057" s="176"/>
      <c r="E5057" s="176"/>
      <c r="F5057" s="176"/>
      <c r="G5057" s="175"/>
      <c r="H5057" s="175"/>
      <c r="I5057" s="175"/>
      <c r="J5057" s="175"/>
      <c r="L5057" s="175"/>
      <c r="T5057" s="176"/>
      <c r="U5057" s="176"/>
      <c r="V5057" s="176"/>
      <c r="W5057" s="176"/>
      <c r="X5057" s="175"/>
      <c r="Y5057" s="175"/>
      <c r="Z5057" s="175"/>
      <c r="AA5057" s="175"/>
      <c r="AC5057" s="175"/>
      <c r="AL5057" s="106"/>
      <c r="AM5057" s="104"/>
      <c r="AN5057" s="104"/>
      <c r="AO5057" s="104"/>
      <c r="AP5057" s="104"/>
      <c r="AQ5057" s="104"/>
      <c r="AR5057" s="104"/>
      <c r="AS5057" s="104"/>
      <c r="AT5057" s="104"/>
      <c r="AU5057" s="104"/>
      <c r="AV5057" s="104"/>
    </row>
    <row r="5058" spans="3:48" x14ac:dyDescent="0.35">
      <c r="C5058" s="176"/>
      <c r="D5058" s="176"/>
      <c r="E5058" s="176"/>
      <c r="F5058" s="176"/>
      <c r="G5058" s="175"/>
      <c r="H5058" s="175"/>
      <c r="I5058" s="175"/>
      <c r="J5058" s="175"/>
      <c r="L5058" s="175"/>
      <c r="T5058" s="176"/>
      <c r="U5058" s="176"/>
      <c r="V5058" s="176"/>
      <c r="W5058" s="176"/>
      <c r="X5058" s="175"/>
      <c r="Y5058" s="175"/>
      <c r="Z5058" s="175"/>
      <c r="AA5058" s="175"/>
      <c r="AC5058" s="175"/>
      <c r="AL5058" s="106"/>
      <c r="AM5058" s="104"/>
      <c r="AN5058" s="104"/>
      <c r="AO5058" s="104"/>
      <c r="AP5058" s="104"/>
      <c r="AQ5058" s="104"/>
      <c r="AR5058" s="104"/>
      <c r="AS5058" s="104"/>
      <c r="AT5058" s="104"/>
      <c r="AU5058" s="104"/>
      <c r="AV5058" s="104"/>
    </row>
    <row r="5059" spans="3:48" x14ac:dyDescent="0.35">
      <c r="C5059" s="176"/>
      <c r="D5059" s="176"/>
      <c r="E5059" s="176"/>
      <c r="F5059" s="176"/>
      <c r="G5059" s="175"/>
      <c r="H5059" s="175"/>
      <c r="I5059" s="175"/>
      <c r="J5059" s="175"/>
      <c r="L5059" s="175"/>
      <c r="T5059" s="176"/>
      <c r="U5059" s="176"/>
      <c r="V5059" s="176"/>
      <c r="W5059" s="176"/>
      <c r="X5059" s="175"/>
      <c r="Y5059" s="175"/>
      <c r="Z5059" s="175"/>
      <c r="AA5059" s="175"/>
      <c r="AC5059" s="175"/>
      <c r="AL5059" s="106"/>
      <c r="AM5059" s="104"/>
      <c r="AN5059" s="104"/>
      <c r="AO5059" s="104"/>
      <c r="AP5059" s="104"/>
      <c r="AQ5059" s="104"/>
      <c r="AR5059" s="104"/>
      <c r="AS5059" s="104"/>
      <c r="AT5059" s="104"/>
      <c r="AU5059" s="104"/>
      <c r="AV5059" s="104"/>
    </row>
    <row r="5060" spans="3:48" x14ac:dyDescent="0.35">
      <c r="C5060" s="176"/>
      <c r="D5060" s="176"/>
      <c r="E5060" s="176"/>
      <c r="F5060" s="176"/>
      <c r="G5060" s="175"/>
      <c r="H5060" s="175"/>
      <c r="I5060" s="175"/>
      <c r="J5060" s="175"/>
      <c r="L5060" s="175"/>
      <c r="T5060" s="176"/>
      <c r="U5060" s="176"/>
      <c r="V5060" s="176"/>
      <c r="W5060" s="176"/>
      <c r="X5060" s="175"/>
      <c r="Y5060" s="175"/>
      <c r="Z5060" s="175"/>
      <c r="AA5060" s="175"/>
      <c r="AC5060" s="175"/>
      <c r="AL5060" s="106"/>
      <c r="AM5060" s="104"/>
      <c r="AN5060" s="104"/>
      <c r="AO5060" s="104"/>
      <c r="AP5060" s="104"/>
      <c r="AQ5060" s="104"/>
      <c r="AR5060" s="104"/>
      <c r="AS5060" s="104"/>
      <c r="AT5060" s="104"/>
      <c r="AU5060" s="104"/>
      <c r="AV5060" s="104"/>
    </row>
    <row r="5061" spans="3:48" x14ac:dyDescent="0.35">
      <c r="C5061" s="176"/>
      <c r="D5061" s="176"/>
      <c r="E5061" s="176"/>
      <c r="F5061" s="176"/>
      <c r="G5061" s="175"/>
      <c r="H5061" s="175"/>
      <c r="I5061" s="175"/>
      <c r="J5061" s="175"/>
      <c r="L5061" s="175"/>
      <c r="T5061" s="176"/>
      <c r="U5061" s="176"/>
      <c r="V5061" s="176"/>
      <c r="W5061" s="176"/>
      <c r="X5061" s="175"/>
      <c r="Y5061" s="175"/>
      <c r="Z5061" s="175"/>
      <c r="AA5061" s="175"/>
      <c r="AC5061" s="175"/>
      <c r="AL5061" s="106"/>
      <c r="AM5061" s="104"/>
      <c r="AN5061" s="104"/>
      <c r="AO5061" s="104"/>
      <c r="AP5061" s="104"/>
      <c r="AQ5061" s="104"/>
      <c r="AR5061" s="104"/>
      <c r="AS5061" s="104"/>
      <c r="AT5061" s="104"/>
      <c r="AU5061" s="104"/>
      <c r="AV5061" s="104"/>
    </row>
    <row r="5062" spans="3:48" x14ac:dyDescent="0.35">
      <c r="C5062" s="176"/>
      <c r="D5062" s="176"/>
      <c r="E5062" s="176"/>
      <c r="F5062" s="176"/>
      <c r="G5062" s="175"/>
      <c r="H5062" s="175"/>
      <c r="I5062" s="175"/>
      <c r="J5062" s="175"/>
      <c r="L5062" s="175"/>
      <c r="T5062" s="176"/>
      <c r="U5062" s="176"/>
      <c r="V5062" s="176"/>
      <c r="W5062" s="176"/>
      <c r="X5062" s="175"/>
      <c r="Y5062" s="175"/>
      <c r="Z5062" s="175"/>
      <c r="AA5062" s="175"/>
      <c r="AC5062" s="175"/>
      <c r="AL5062" s="106"/>
      <c r="AM5062" s="104"/>
      <c r="AN5062" s="104"/>
      <c r="AO5062" s="104"/>
      <c r="AP5062" s="104"/>
      <c r="AQ5062" s="104"/>
      <c r="AR5062" s="104"/>
      <c r="AS5062" s="104"/>
      <c r="AT5062" s="104"/>
      <c r="AU5062" s="104"/>
      <c r="AV5062" s="104"/>
    </row>
    <row r="5063" spans="3:48" x14ac:dyDescent="0.35">
      <c r="C5063" s="176"/>
      <c r="D5063" s="176"/>
      <c r="E5063" s="176"/>
      <c r="F5063" s="176"/>
      <c r="G5063" s="175"/>
      <c r="H5063" s="175"/>
      <c r="I5063" s="175"/>
      <c r="J5063" s="175"/>
      <c r="L5063" s="175"/>
      <c r="T5063" s="176"/>
      <c r="U5063" s="176"/>
      <c r="V5063" s="176"/>
      <c r="W5063" s="176"/>
      <c r="X5063" s="175"/>
      <c r="Y5063" s="175"/>
      <c r="Z5063" s="175"/>
      <c r="AA5063" s="175"/>
      <c r="AC5063" s="175"/>
      <c r="AL5063" s="106"/>
      <c r="AM5063" s="104"/>
      <c r="AN5063" s="104"/>
      <c r="AO5063" s="104"/>
      <c r="AP5063" s="104"/>
      <c r="AQ5063" s="104"/>
      <c r="AR5063" s="104"/>
      <c r="AS5063" s="104"/>
      <c r="AT5063" s="104"/>
      <c r="AU5063" s="104"/>
      <c r="AV5063" s="104"/>
    </row>
    <row r="5064" spans="3:48" x14ac:dyDescent="0.35">
      <c r="C5064" s="176"/>
      <c r="D5064" s="176"/>
      <c r="E5064" s="176"/>
      <c r="F5064" s="176"/>
      <c r="G5064" s="175"/>
      <c r="H5064" s="175"/>
      <c r="I5064" s="175"/>
      <c r="J5064" s="175"/>
      <c r="L5064" s="175"/>
      <c r="T5064" s="176"/>
      <c r="U5064" s="176"/>
      <c r="V5064" s="176"/>
      <c r="W5064" s="176"/>
      <c r="X5064" s="175"/>
      <c r="Y5064" s="175"/>
      <c r="Z5064" s="175"/>
      <c r="AA5064" s="175"/>
      <c r="AC5064" s="175"/>
      <c r="AL5064" s="106"/>
      <c r="AM5064" s="104"/>
      <c r="AN5064" s="104"/>
      <c r="AO5064" s="104"/>
      <c r="AP5064" s="104"/>
      <c r="AQ5064" s="104"/>
      <c r="AR5064" s="104"/>
      <c r="AS5064" s="104"/>
      <c r="AT5064" s="104"/>
      <c r="AU5064" s="104"/>
      <c r="AV5064" s="104"/>
    </row>
    <row r="5065" spans="3:48" x14ac:dyDescent="0.35">
      <c r="C5065" s="176"/>
      <c r="D5065" s="176"/>
      <c r="E5065" s="176"/>
      <c r="F5065" s="176"/>
      <c r="G5065" s="175"/>
      <c r="H5065" s="175"/>
      <c r="I5065" s="175"/>
      <c r="J5065" s="175"/>
      <c r="L5065" s="175"/>
      <c r="T5065" s="176"/>
      <c r="U5065" s="176"/>
      <c r="V5065" s="176"/>
      <c r="W5065" s="176"/>
      <c r="X5065" s="175"/>
      <c r="Y5065" s="175"/>
      <c r="Z5065" s="175"/>
      <c r="AA5065" s="175"/>
      <c r="AC5065" s="175"/>
      <c r="AL5065" s="106"/>
      <c r="AM5065" s="104"/>
      <c r="AN5065" s="104"/>
      <c r="AO5065" s="104"/>
      <c r="AP5065" s="104"/>
      <c r="AQ5065" s="104"/>
      <c r="AR5065" s="104"/>
      <c r="AS5065" s="104"/>
      <c r="AT5065" s="104"/>
      <c r="AU5065" s="104"/>
      <c r="AV5065" s="104"/>
    </row>
    <row r="5066" spans="3:48" x14ac:dyDescent="0.35">
      <c r="C5066" s="176"/>
      <c r="D5066" s="176"/>
      <c r="E5066" s="176"/>
      <c r="F5066" s="176"/>
      <c r="G5066" s="175"/>
      <c r="H5066" s="175"/>
      <c r="I5066" s="175"/>
      <c r="J5066" s="175"/>
      <c r="L5066" s="175"/>
      <c r="T5066" s="176"/>
      <c r="U5066" s="176"/>
      <c r="V5066" s="176"/>
      <c r="W5066" s="176"/>
      <c r="X5066" s="175"/>
      <c r="Y5066" s="175"/>
      <c r="Z5066" s="175"/>
      <c r="AA5066" s="175"/>
      <c r="AC5066" s="175"/>
      <c r="AL5066" s="106"/>
      <c r="AM5066" s="104"/>
      <c r="AN5066" s="104"/>
      <c r="AO5066" s="104"/>
      <c r="AP5066" s="104"/>
      <c r="AQ5066" s="104"/>
      <c r="AR5066" s="104"/>
      <c r="AS5066" s="104"/>
      <c r="AT5066" s="104"/>
      <c r="AU5066" s="104"/>
      <c r="AV5066" s="104"/>
    </row>
    <row r="5067" spans="3:48" x14ac:dyDescent="0.35">
      <c r="C5067" s="176"/>
      <c r="D5067" s="176"/>
      <c r="E5067" s="176"/>
      <c r="F5067" s="176"/>
      <c r="G5067" s="175"/>
      <c r="H5067" s="175"/>
      <c r="I5067" s="175"/>
      <c r="J5067" s="175"/>
      <c r="L5067" s="175"/>
      <c r="T5067" s="176"/>
      <c r="U5067" s="176"/>
      <c r="V5067" s="176"/>
      <c r="W5067" s="176"/>
      <c r="X5067" s="175"/>
      <c r="Y5067" s="175"/>
      <c r="Z5067" s="175"/>
      <c r="AA5067" s="175"/>
      <c r="AC5067" s="175"/>
      <c r="AL5067" s="106"/>
      <c r="AM5067" s="104"/>
      <c r="AN5067" s="104"/>
      <c r="AO5067" s="104"/>
      <c r="AP5067" s="104"/>
      <c r="AQ5067" s="104"/>
      <c r="AR5067" s="104"/>
      <c r="AS5067" s="104"/>
      <c r="AT5067" s="104"/>
      <c r="AU5067" s="104"/>
      <c r="AV5067" s="104"/>
    </row>
    <row r="5068" spans="3:48" x14ac:dyDescent="0.35">
      <c r="C5068" s="176"/>
      <c r="D5068" s="176"/>
      <c r="E5068" s="176"/>
      <c r="F5068" s="176"/>
      <c r="G5068" s="175"/>
      <c r="H5068" s="175"/>
      <c r="I5068" s="175"/>
      <c r="J5068" s="175"/>
      <c r="L5068" s="175"/>
      <c r="T5068" s="176"/>
      <c r="U5068" s="176"/>
      <c r="V5068" s="176"/>
      <c r="W5068" s="176"/>
      <c r="X5068" s="175"/>
      <c r="Y5068" s="175"/>
      <c r="Z5068" s="175"/>
      <c r="AA5068" s="175"/>
      <c r="AC5068" s="175"/>
      <c r="AL5068" s="106"/>
      <c r="AM5068" s="104"/>
      <c r="AN5068" s="104"/>
      <c r="AO5068" s="104"/>
      <c r="AP5068" s="104"/>
      <c r="AQ5068" s="104"/>
      <c r="AR5068" s="104"/>
      <c r="AS5068" s="104"/>
      <c r="AT5068" s="104"/>
      <c r="AU5068" s="104"/>
      <c r="AV5068" s="104"/>
    </row>
    <row r="5069" spans="3:48" x14ac:dyDescent="0.35">
      <c r="C5069" s="176"/>
      <c r="D5069" s="176"/>
      <c r="E5069" s="176"/>
      <c r="F5069" s="176"/>
      <c r="G5069" s="175"/>
      <c r="H5069" s="175"/>
      <c r="I5069" s="175"/>
      <c r="J5069" s="175"/>
      <c r="L5069" s="175"/>
      <c r="T5069" s="176"/>
      <c r="U5069" s="176"/>
      <c r="V5069" s="176"/>
      <c r="W5069" s="176"/>
      <c r="X5069" s="175"/>
      <c r="Y5069" s="175"/>
      <c r="Z5069" s="175"/>
      <c r="AA5069" s="175"/>
      <c r="AC5069" s="175"/>
      <c r="AL5069" s="106"/>
      <c r="AM5069" s="104"/>
      <c r="AN5069" s="104"/>
      <c r="AO5069" s="104"/>
      <c r="AP5069" s="104"/>
      <c r="AQ5069" s="104"/>
      <c r="AR5069" s="104"/>
      <c r="AS5069" s="104"/>
      <c r="AT5069" s="104"/>
      <c r="AU5069" s="104"/>
      <c r="AV5069" s="104"/>
    </row>
    <row r="5070" spans="3:48" x14ac:dyDescent="0.35">
      <c r="C5070" s="176"/>
      <c r="D5070" s="176"/>
      <c r="E5070" s="176"/>
      <c r="F5070" s="176"/>
      <c r="G5070" s="175"/>
      <c r="H5070" s="175"/>
      <c r="I5070" s="175"/>
      <c r="J5070" s="175"/>
      <c r="L5070" s="175"/>
      <c r="T5070" s="176"/>
      <c r="U5070" s="176"/>
      <c r="V5070" s="176"/>
      <c r="W5070" s="176"/>
      <c r="X5070" s="175"/>
      <c r="Y5070" s="175"/>
      <c r="Z5070" s="175"/>
      <c r="AA5070" s="175"/>
      <c r="AC5070" s="175"/>
      <c r="AL5070" s="106"/>
      <c r="AM5070" s="104"/>
      <c r="AN5070" s="104"/>
      <c r="AO5070" s="104"/>
      <c r="AP5070" s="104"/>
      <c r="AQ5070" s="104"/>
      <c r="AR5070" s="104"/>
      <c r="AS5070" s="104"/>
      <c r="AT5070" s="104"/>
      <c r="AU5070" s="104"/>
      <c r="AV5070" s="104"/>
    </row>
    <row r="5071" spans="3:48" x14ac:dyDescent="0.35">
      <c r="C5071" s="176"/>
      <c r="D5071" s="176"/>
      <c r="E5071" s="176"/>
      <c r="F5071" s="176"/>
      <c r="G5071" s="175"/>
      <c r="H5071" s="175"/>
      <c r="I5071" s="175"/>
      <c r="J5071" s="175"/>
      <c r="L5071" s="175"/>
      <c r="T5071" s="176"/>
      <c r="U5071" s="176"/>
      <c r="V5071" s="176"/>
      <c r="W5071" s="176"/>
      <c r="X5071" s="175"/>
      <c r="Y5071" s="175"/>
      <c r="Z5071" s="175"/>
      <c r="AA5071" s="175"/>
      <c r="AC5071" s="175"/>
      <c r="AL5071" s="106"/>
      <c r="AM5071" s="104"/>
      <c r="AN5071" s="104"/>
      <c r="AO5071" s="104"/>
      <c r="AP5071" s="104"/>
      <c r="AQ5071" s="104"/>
      <c r="AR5071" s="104"/>
      <c r="AS5071" s="104"/>
      <c r="AT5071" s="104"/>
      <c r="AU5071" s="104"/>
      <c r="AV5071" s="104"/>
    </row>
    <row r="5072" spans="3:48" x14ac:dyDescent="0.35">
      <c r="C5072" s="176"/>
      <c r="D5072" s="176"/>
      <c r="E5072" s="176"/>
      <c r="F5072" s="176"/>
      <c r="G5072" s="175"/>
      <c r="H5072" s="175"/>
      <c r="I5072" s="175"/>
      <c r="J5072" s="175"/>
      <c r="L5072" s="175"/>
      <c r="T5072" s="176"/>
      <c r="U5072" s="176"/>
      <c r="V5072" s="176"/>
      <c r="W5072" s="176"/>
      <c r="X5072" s="175"/>
      <c r="Y5072" s="175"/>
      <c r="Z5072" s="175"/>
      <c r="AA5072" s="175"/>
      <c r="AC5072" s="175"/>
      <c r="AL5072" s="106"/>
      <c r="AM5072" s="104"/>
      <c r="AN5072" s="104"/>
      <c r="AO5072" s="104"/>
      <c r="AP5072" s="104"/>
      <c r="AQ5072" s="104"/>
      <c r="AR5072" s="104"/>
      <c r="AS5072" s="104"/>
      <c r="AT5072" s="104"/>
      <c r="AU5072" s="104"/>
      <c r="AV5072" s="104"/>
    </row>
    <row r="5073" spans="3:48" x14ac:dyDescent="0.35">
      <c r="C5073" s="176"/>
      <c r="D5073" s="176"/>
      <c r="E5073" s="176"/>
      <c r="F5073" s="176"/>
      <c r="G5073" s="175"/>
      <c r="H5073" s="175"/>
      <c r="I5073" s="175"/>
      <c r="J5073" s="175"/>
      <c r="L5073" s="175"/>
      <c r="T5073" s="176"/>
      <c r="U5073" s="176"/>
      <c r="V5073" s="176"/>
      <c r="W5073" s="176"/>
      <c r="X5073" s="175"/>
      <c r="Y5073" s="175"/>
      <c r="Z5073" s="175"/>
      <c r="AA5073" s="175"/>
      <c r="AC5073" s="175"/>
      <c r="AL5073" s="106"/>
      <c r="AM5073" s="104"/>
      <c r="AN5073" s="104"/>
      <c r="AO5073" s="104"/>
      <c r="AP5073" s="104"/>
      <c r="AQ5073" s="104"/>
      <c r="AR5073" s="104"/>
      <c r="AS5073" s="104"/>
      <c r="AT5073" s="104"/>
      <c r="AU5073" s="104"/>
      <c r="AV5073" s="104"/>
    </row>
    <row r="5074" spans="3:48" x14ac:dyDescent="0.35">
      <c r="C5074" s="176"/>
      <c r="D5074" s="176"/>
      <c r="E5074" s="176"/>
      <c r="F5074" s="176"/>
      <c r="G5074" s="175"/>
      <c r="H5074" s="175"/>
      <c r="I5074" s="175"/>
      <c r="J5074" s="175"/>
      <c r="L5074" s="175"/>
      <c r="T5074" s="176"/>
      <c r="U5074" s="176"/>
      <c r="V5074" s="176"/>
      <c r="W5074" s="176"/>
      <c r="X5074" s="175"/>
      <c r="Y5074" s="175"/>
      <c r="Z5074" s="175"/>
      <c r="AA5074" s="175"/>
      <c r="AC5074" s="175"/>
      <c r="AL5074" s="106"/>
      <c r="AM5074" s="104"/>
      <c r="AN5074" s="104"/>
      <c r="AO5074" s="104"/>
      <c r="AP5074" s="104"/>
      <c r="AQ5074" s="104"/>
      <c r="AR5074" s="104"/>
      <c r="AS5074" s="104"/>
      <c r="AT5074" s="104"/>
      <c r="AU5074" s="104"/>
      <c r="AV5074" s="104"/>
    </row>
    <row r="5075" spans="3:48" x14ac:dyDescent="0.35">
      <c r="C5075" s="176"/>
      <c r="D5075" s="176"/>
      <c r="E5075" s="176"/>
      <c r="F5075" s="176"/>
      <c r="G5075" s="175"/>
      <c r="H5075" s="175"/>
      <c r="I5075" s="175"/>
      <c r="J5075" s="175"/>
      <c r="L5075" s="175"/>
      <c r="T5075" s="176"/>
      <c r="U5075" s="176"/>
      <c r="V5075" s="176"/>
      <c r="W5075" s="176"/>
      <c r="X5075" s="175"/>
      <c r="Y5075" s="175"/>
      <c r="Z5075" s="175"/>
      <c r="AA5075" s="175"/>
      <c r="AC5075" s="175"/>
      <c r="AL5075" s="106"/>
      <c r="AM5075" s="104"/>
      <c r="AN5075" s="104"/>
      <c r="AO5075" s="104"/>
      <c r="AP5075" s="104"/>
      <c r="AQ5075" s="104"/>
      <c r="AR5075" s="104"/>
      <c r="AS5075" s="104"/>
      <c r="AT5075" s="104"/>
      <c r="AU5075" s="104"/>
      <c r="AV5075" s="104"/>
    </row>
    <row r="5076" spans="3:48" x14ac:dyDescent="0.35">
      <c r="C5076" s="176"/>
      <c r="D5076" s="176"/>
      <c r="E5076" s="176"/>
      <c r="F5076" s="176"/>
      <c r="G5076" s="175"/>
      <c r="H5076" s="175"/>
      <c r="I5076" s="175"/>
      <c r="J5076" s="175"/>
      <c r="L5076" s="175"/>
      <c r="T5076" s="176"/>
      <c r="U5076" s="176"/>
      <c r="V5076" s="176"/>
      <c r="W5076" s="176"/>
      <c r="X5076" s="175"/>
      <c r="Y5076" s="175"/>
      <c r="Z5076" s="175"/>
      <c r="AA5076" s="175"/>
      <c r="AC5076" s="175"/>
      <c r="AL5076" s="106"/>
      <c r="AM5076" s="104"/>
      <c r="AN5076" s="104"/>
      <c r="AO5076" s="104"/>
      <c r="AP5076" s="104"/>
      <c r="AQ5076" s="104"/>
      <c r="AR5076" s="104"/>
      <c r="AS5076" s="104"/>
      <c r="AT5076" s="104"/>
      <c r="AU5076" s="104"/>
      <c r="AV5076" s="104"/>
    </row>
    <row r="5077" spans="3:48" x14ac:dyDescent="0.35">
      <c r="C5077" s="176"/>
      <c r="D5077" s="176"/>
      <c r="E5077" s="176"/>
      <c r="F5077" s="176"/>
      <c r="G5077" s="175"/>
      <c r="H5077" s="175"/>
      <c r="I5077" s="175"/>
      <c r="J5077" s="175"/>
      <c r="L5077" s="175"/>
      <c r="T5077" s="176"/>
      <c r="U5077" s="176"/>
      <c r="V5077" s="176"/>
      <c r="W5077" s="176"/>
      <c r="X5077" s="175"/>
      <c r="Y5077" s="175"/>
      <c r="Z5077" s="175"/>
      <c r="AA5077" s="175"/>
      <c r="AC5077" s="175"/>
      <c r="AL5077" s="106"/>
      <c r="AM5077" s="104"/>
      <c r="AN5077" s="104"/>
      <c r="AO5077" s="104"/>
      <c r="AP5077" s="104"/>
      <c r="AQ5077" s="104"/>
      <c r="AR5077" s="104"/>
      <c r="AS5077" s="104"/>
      <c r="AT5077" s="104"/>
      <c r="AU5077" s="104"/>
      <c r="AV5077" s="104"/>
    </row>
    <row r="5078" spans="3:48" x14ac:dyDescent="0.35">
      <c r="C5078" s="176"/>
      <c r="D5078" s="176"/>
      <c r="E5078" s="176"/>
      <c r="F5078" s="176"/>
      <c r="G5078" s="175"/>
      <c r="H5078" s="175"/>
      <c r="I5078" s="175"/>
      <c r="J5078" s="175"/>
      <c r="L5078" s="175"/>
      <c r="T5078" s="176"/>
      <c r="U5078" s="176"/>
      <c r="V5078" s="176"/>
      <c r="W5078" s="176"/>
      <c r="X5078" s="175"/>
      <c r="Y5078" s="175"/>
      <c r="Z5078" s="175"/>
      <c r="AA5078" s="175"/>
      <c r="AC5078" s="175"/>
      <c r="AL5078" s="106"/>
      <c r="AM5078" s="104"/>
      <c r="AN5078" s="104"/>
      <c r="AO5078" s="104"/>
      <c r="AP5078" s="104"/>
      <c r="AQ5078" s="104"/>
      <c r="AR5078" s="104"/>
      <c r="AS5078" s="104"/>
      <c r="AT5078" s="104"/>
      <c r="AU5078" s="104"/>
      <c r="AV5078" s="104"/>
    </row>
    <row r="5079" spans="3:48" x14ac:dyDescent="0.35">
      <c r="C5079" s="176"/>
      <c r="D5079" s="176"/>
      <c r="E5079" s="176"/>
      <c r="F5079" s="176"/>
      <c r="G5079" s="175"/>
      <c r="H5079" s="175"/>
      <c r="I5079" s="175"/>
      <c r="J5079" s="175"/>
      <c r="L5079" s="175"/>
      <c r="T5079" s="176"/>
      <c r="U5079" s="176"/>
      <c r="V5079" s="176"/>
      <c r="W5079" s="176"/>
      <c r="X5079" s="175"/>
      <c r="Y5079" s="175"/>
      <c r="Z5079" s="175"/>
      <c r="AA5079" s="175"/>
      <c r="AC5079" s="175"/>
      <c r="AL5079" s="106"/>
      <c r="AM5079" s="104"/>
      <c r="AN5079" s="104"/>
      <c r="AO5079" s="104"/>
      <c r="AP5079" s="104"/>
      <c r="AQ5079" s="104"/>
      <c r="AR5079" s="104"/>
      <c r="AS5079" s="104"/>
      <c r="AT5079" s="104"/>
      <c r="AU5079" s="104"/>
      <c r="AV5079" s="104"/>
    </row>
    <row r="5080" spans="3:48" x14ac:dyDescent="0.35">
      <c r="C5080" s="176"/>
      <c r="D5080" s="176"/>
      <c r="E5080" s="176"/>
      <c r="F5080" s="176"/>
      <c r="G5080" s="175"/>
      <c r="H5080" s="175"/>
      <c r="I5080" s="175"/>
      <c r="J5080" s="175"/>
      <c r="L5080" s="175"/>
      <c r="T5080" s="176"/>
      <c r="U5080" s="176"/>
      <c r="V5080" s="176"/>
      <c r="W5080" s="176"/>
      <c r="X5080" s="175"/>
      <c r="Y5080" s="175"/>
      <c r="Z5080" s="175"/>
      <c r="AA5080" s="175"/>
      <c r="AC5080" s="175"/>
      <c r="AL5080" s="106"/>
      <c r="AM5080" s="104"/>
      <c r="AN5080" s="104"/>
      <c r="AO5080" s="104"/>
      <c r="AP5080" s="104"/>
      <c r="AQ5080" s="104"/>
      <c r="AR5080" s="104"/>
      <c r="AS5080" s="104"/>
      <c r="AT5080" s="104"/>
      <c r="AU5080" s="104"/>
      <c r="AV5080" s="104"/>
    </row>
    <row r="5081" spans="3:48" x14ac:dyDescent="0.35">
      <c r="C5081" s="176"/>
      <c r="D5081" s="176"/>
      <c r="E5081" s="176"/>
      <c r="F5081" s="176"/>
      <c r="G5081" s="175"/>
      <c r="H5081" s="175"/>
      <c r="I5081" s="175"/>
      <c r="J5081" s="175"/>
      <c r="L5081" s="175"/>
      <c r="T5081" s="176"/>
      <c r="U5081" s="176"/>
      <c r="V5081" s="176"/>
      <c r="W5081" s="176"/>
      <c r="X5081" s="175"/>
      <c r="Y5081" s="175"/>
      <c r="Z5081" s="175"/>
      <c r="AA5081" s="175"/>
      <c r="AC5081" s="175"/>
      <c r="AL5081" s="106"/>
      <c r="AM5081" s="104"/>
      <c r="AN5081" s="104"/>
      <c r="AO5081" s="104"/>
      <c r="AP5081" s="104"/>
      <c r="AQ5081" s="104"/>
      <c r="AR5081" s="104"/>
      <c r="AS5081" s="104"/>
      <c r="AT5081" s="104"/>
      <c r="AU5081" s="104"/>
      <c r="AV5081" s="104"/>
    </row>
    <row r="5082" spans="3:48" x14ac:dyDescent="0.35">
      <c r="C5082" s="176"/>
      <c r="D5082" s="176"/>
      <c r="E5082" s="176"/>
      <c r="F5082" s="176"/>
      <c r="G5082" s="175"/>
      <c r="H5082" s="175"/>
      <c r="I5082" s="175"/>
      <c r="J5082" s="175"/>
      <c r="L5082" s="175"/>
      <c r="T5082" s="176"/>
      <c r="U5082" s="176"/>
      <c r="V5082" s="176"/>
      <c r="W5082" s="176"/>
      <c r="X5082" s="175"/>
      <c r="Y5082" s="175"/>
      <c r="Z5082" s="175"/>
      <c r="AA5082" s="175"/>
      <c r="AC5082" s="175"/>
      <c r="AL5082" s="106"/>
      <c r="AM5082" s="104"/>
      <c r="AN5082" s="104"/>
      <c r="AO5082" s="104"/>
      <c r="AP5082" s="104"/>
      <c r="AQ5082" s="104"/>
      <c r="AR5082" s="104"/>
      <c r="AS5082" s="104"/>
      <c r="AT5082" s="104"/>
      <c r="AU5082" s="104"/>
      <c r="AV5082" s="104"/>
    </row>
    <row r="5083" spans="3:48" x14ac:dyDescent="0.35">
      <c r="C5083" s="176"/>
      <c r="D5083" s="176"/>
      <c r="E5083" s="176"/>
      <c r="F5083" s="176"/>
      <c r="G5083" s="175"/>
      <c r="H5083" s="175"/>
      <c r="I5083" s="175"/>
      <c r="J5083" s="175"/>
      <c r="L5083" s="175"/>
      <c r="T5083" s="176"/>
      <c r="U5083" s="176"/>
      <c r="V5083" s="176"/>
      <c r="W5083" s="176"/>
      <c r="X5083" s="175"/>
      <c r="Y5083" s="175"/>
      <c r="Z5083" s="175"/>
      <c r="AA5083" s="175"/>
      <c r="AC5083" s="175"/>
      <c r="AL5083" s="106"/>
      <c r="AM5083" s="104"/>
      <c r="AN5083" s="104"/>
      <c r="AO5083" s="104"/>
      <c r="AP5083" s="104"/>
      <c r="AQ5083" s="104"/>
      <c r="AR5083" s="104"/>
      <c r="AS5083" s="104"/>
      <c r="AT5083" s="104"/>
      <c r="AU5083" s="104"/>
      <c r="AV5083" s="104"/>
    </row>
    <row r="5084" spans="3:48" x14ac:dyDescent="0.35">
      <c r="C5084" s="176"/>
      <c r="D5084" s="176"/>
      <c r="E5084" s="176"/>
      <c r="F5084" s="176"/>
      <c r="G5084" s="175"/>
      <c r="H5084" s="175"/>
      <c r="I5084" s="175"/>
      <c r="J5084" s="175"/>
      <c r="L5084" s="175"/>
      <c r="T5084" s="176"/>
      <c r="U5084" s="176"/>
      <c r="V5084" s="176"/>
      <c r="W5084" s="176"/>
      <c r="X5084" s="175"/>
      <c r="Y5084" s="175"/>
      <c r="Z5084" s="175"/>
      <c r="AA5084" s="175"/>
      <c r="AC5084" s="175"/>
      <c r="AL5084" s="106"/>
      <c r="AM5084" s="104"/>
      <c r="AN5084" s="104"/>
      <c r="AO5084" s="104"/>
      <c r="AP5084" s="104"/>
      <c r="AQ5084" s="104"/>
      <c r="AR5084" s="104"/>
      <c r="AS5084" s="104"/>
      <c r="AT5084" s="104"/>
      <c r="AU5084" s="104"/>
      <c r="AV5084" s="104"/>
    </row>
    <row r="5085" spans="3:48" x14ac:dyDescent="0.35">
      <c r="C5085" s="176"/>
      <c r="D5085" s="176"/>
      <c r="E5085" s="176"/>
      <c r="F5085" s="176"/>
      <c r="G5085" s="175"/>
      <c r="H5085" s="175"/>
      <c r="I5085" s="175"/>
      <c r="J5085" s="175"/>
      <c r="L5085" s="175"/>
      <c r="T5085" s="176"/>
      <c r="U5085" s="176"/>
      <c r="V5085" s="176"/>
      <c r="W5085" s="176"/>
      <c r="X5085" s="175"/>
      <c r="Y5085" s="175"/>
      <c r="Z5085" s="175"/>
      <c r="AA5085" s="175"/>
      <c r="AC5085" s="175"/>
      <c r="AL5085" s="106"/>
      <c r="AM5085" s="104"/>
      <c r="AN5085" s="104"/>
      <c r="AO5085" s="104"/>
      <c r="AP5085" s="104"/>
      <c r="AQ5085" s="104"/>
      <c r="AR5085" s="104"/>
      <c r="AS5085" s="104"/>
      <c r="AT5085" s="104"/>
      <c r="AU5085" s="104"/>
      <c r="AV5085" s="104"/>
    </row>
    <row r="5086" spans="3:48" x14ac:dyDescent="0.35">
      <c r="C5086" s="176"/>
      <c r="D5086" s="176"/>
      <c r="E5086" s="176"/>
      <c r="F5086" s="176"/>
      <c r="G5086" s="175"/>
      <c r="H5086" s="175"/>
      <c r="I5086" s="175"/>
      <c r="J5086" s="175"/>
      <c r="L5086" s="175"/>
      <c r="T5086" s="176"/>
      <c r="U5086" s="176"/>
      <c r="V5086" s="176"/>
      <c r="W5086" s="176"/>
      <c r="X5086" s="175"/>
      <c r="Y5086" s="175"/>
      <c r="Z5086" s="175"/>
      <c r="AA5086" s="175"/>
      <c r="AC5086" s="175"/>
      <c r="AL5086" s="106"/>
      <c r="AM5086" s="104"/>
      <c r="AN5086" s="104"/>
      <c r="AO5086" s="104"/>
      <c r="AP5086" s="104"/>
      <c r="AQ5086" s="104"/>
      <c r="AR5086" s="104"/>
      <c r="AS5086" s="104"/>
      <c r="AT5086" s="104"/>
      <c r="AU5086" s="104"/>
      <c r="AV5086" s="104"/>
    </row>
    <row r="5087" spans="3:48" x14ac:dyDescent="0.35">
      <c r="C5087" s="176"/>
      <c r="D5087" s="176"/>
      <c r="E5087" s="176"/>
      <c r="F5087" s="176"/>
      <c r="G5087" s="175"/>
      <c r="H5087" s="175"/>
      <c r="I5087" s="175"/>
      <c r="J5087" s="175"/>
      <c r="L5087" s="175"/>
      <c r="T5087" s="176"/>
      <c r="U5087" s="176"/>
      <c r="V5087" s="176"/>
      <c r="W5087" s="176"/>
      <c r="X5087" s="175"/>
      <c r="Y5087" s="175"/>
      <c r="Z5087" s="175"/>
      <c r="AA5087" s="175"/>
      <c r="AC5087" s="175"/>
      <c r="AL5087" s="106"/>
      <c r="AM5087" s="104"/>
      <c r="AN5087" s="104"/>
      <c r="AO5087" s="104"/>
      <c r="AP5087" s="104"/>
      <c r="AQ5087" s="104"/>
      <c r="AR5087" s="104"/>
      <c r="AS5087" s="104"/>
      <c r="AT5087" s="104"/>
      <c r="AU5087" s="104"/>
      <c r="AV5087" s="104"/>
    </row>
    <row r="5088" spans="3:48" x14ac:dyDescent="0.35">
      <c r="C5088" s="176"/>
      <c r="D5088" s="176"/>
      <c r="E5088" s="176"/>
      <c r="F5088" s="176"/>
      <c r="G5088" s="175"/>
      <c r="H5088" s="175"/>
      <c r="I5088" s="175"/>
      <c r="J5088" s="175"/>
      <c r="L5088" s="175"/>
      <c r="T5088" s="176"/>
      <c r="U5088" s="176"/>
      <c r="V5088" s="176"/>
      <c r="W5088" s="176"/>
      <c r="X5088" s="175"/>
      <c r="Y5088" s="175"/>
      <c r="Z5088" s="175"/>
      <c r="AA5088" s="175"/>
      <c r="AC5088" s="175"/>
      <c r="AL5088" s="106"/>
      <c r="AM5088" s="104"/>
      <c r="AN5088" s="104"/>
      <c r="AO5088" s="104"/>
      <c r="AP5088" s="104"/>
      <c r="AQ5088" s="104"/>
      <c r="AR5088" s="104"/>
      <c r="AS5088" s="104"/>
      <c r="AT5088" s="104"/>
      <c r="AU5088" s="104"/>
      <c r="AV5088" s="104"/>
    </row>
    <row r="5089" spans="3:48" x14ac:dyDescent="0.35">
      <c r="C5089" s="176"/>
      <c r="D5089" s="176"/>
      <c r="E5089" s="176"/>
      <c r="F5089" s="176"/>
      <c r="G5089" s="175"/>
      <c r="H5089" s="175"/>
      <c r="I5089" s="175"/>
      <c r="J5089" s="175"/>
      <c r="L5089" s="175"/>
      <c r="T5089" s="176"/>
      <c r="U5089" s="176"/>
      <c r="V5089" s="176"/>
      <c r="W5089" s="176"/>
      <c r="X5089" s="175"/>
      <c r="Y5089" s="175"/>
      <c r="Z5089" s="175"/>
      <c r="AA5089" s="175"/>
      <c r="AC5089" s="175"/>
      <c r="AL5089" s="106"/>
      <c r="AM5089" s="104"/>
      <c r="AN5089" s="104"/>
      <c r="AO5089" s="104"/>
      <c r="AP5089" s="104"/>
      <c r="AQ5089" s="104"/>
      <c r="AR5089" s="104"/>
      <c r="AS5089" s="104"/>
      <c r="AT5089" s="104"/>
      <c r="AU5089" s="104"/>
      <c r="AV5089" s="104"/>
    </row>
    <row r="5090" spans="3:48" x14ac:dyDescent="0.35">
      <c r="C5090" s="176"/>
      <c r="D5090" s="176"/>
      <c r="E5090" s="176"/>
      <c r="F5090" s="176"/>
      <c r="G5090" s="175"/>
      <c r="H5090" s="175"/>
      <c r="I5090" s="175"/>
      <c r="J5090" s="175"/>
      <c r="L5090" s="175"/>
      <c r="T5090" s="176"/>
      <c r="U5090" s="176"/>
      <c r="V5090" s="176"/>
      <c r="W5090" s="176"/>
      <c r="X5090" s="175"/>
      <c r="Y5090" s="175"/>
      <c r="Z5090" s="175"/>
      <c r="AA5090" s="175"/>
      <c r="AC5090" s="175"/>
      <c r="AL5090" s="106"/>
      <c r="AM5090" s="104"/>
      <c r="AN5090" s="104"/>
      <c r="AO5090" s="104"/>
      <c r="AP5090" s="104"/>
      <c r="AQ5090" s="104"/>
      <c r="AR5090" s="104"/>
      <c r="AS5090" s="104"/>
      <c r="AT5090" s="104"/>
      <c r="AU5090" s="104"/>
      <c r="AV5090" s="104"/>
    </row>
    <row r="5091" spans="3:48" x14ac:dyDescent="0.35">
      <c r="C5091" s="176"/>
      <c r="D5091" s="176"/>
      <c r="E5091" s="176"/>
      <c r="F5091" s="176"/>
      <c r="G5091" s="175"/>
      <c r="H5091" s="175"/>
      <c r="I5091" s="175"/>
      <c r="J5091" s="175"/>
      <c r="L5091" s="175"/>
      <c r="T5091" s="176"/>
      <c r="U5091" s="176"/>
      <c r="V5091" s="176"/>
      <c r="W5091" s="176"/>
      <c r="X5091" s="175"/>
      <c r="Y5091" s="175"/>
      <c r="Z5091" s="175"/>
      <c r="AA5091" s="175"/>
      <c r="AC5091" s="175"/>
      <c r="AL5091" s="106"/>
      <c r="AM5091" s="104"/>
      <c r="AN5091" s="104"/>
      <c r="AO5091" s="104"/>
      <c r="AP5091" s="104"/>
      <c r="AQ5091" s="104"/>
      <c r="AR5091" s="104"/>
      <c r="AS5091" s="104"/>
      <c r="AT5091" s="104"/>
      <c r="AU5091" s="104"/>
      <c r="AV5091" s="104"/>
    </row>
    <row r="5092" spans="3:48" x14ac:dyDescent="0.35">
      <c r="C5092" s="176"/>
      <c r="D5092" s="176"/>
      <c r="E5092" s="176"/>
      <c r="F5092" s="176"/>
      <c r="G5092" s="175"/>
      <c r="H5092" s="175"/>
      <c r="I5092" s="175"/>
      <c r="J5092" s="175"/>
      <c r="L5092" s="175"/>
      <c r="T5092" s="176"/>
      <c r="U5092" s="176"/>
      <c r="V5092" s="176"/>
      <c r="W5092" s="176"/>
      <c r="X5092" s="175"/>
      <c r="Y5092" s="175"/>
      <c r="Z5092" s="175"/>
      <c r="AA5092" s="175"/>
      <c r="AC5092" s="175"/>
      <c r="AL5092" s="106"/>
      <c r="AM5092" s="104"/>
      <c r="AN5092" s="104"/>
      <c r="AO5092" s="104"/>
      <c r="AP5092" s="104"/>
      <c r="AQ5092" s="104"/>
      <c r="AR5092" s="104"/>
      <c r="AS5092" s="104"/>
      <c r="AT5092" s="104"/>
      <c r="AU5092" s="104"/>
      <c r="AV5092" s="104"/>
    </row>
    <row r="5093" spans="3:48" x14ac:dyDescent="0.35">
      <c r="C5093" s="176"/>
      <c r="D5093" s="176"/>
      <c r="E5093" s="176"/>
      <c r="F5093" s="176"/>
      <c r="G5093" s="175"/>
      <c r="H5093" s="175"/>
      <c r="I5093" s="175"/>
      <c r="J5093" s="175"/>
      <c r="L5093" s="175"/>
      <c r="T5093" s="176"/>
      <c r="U5093" s="176"/>
      <c r="V5093" s="176"/>
      <c r="W5093" s="176"/>
      <c r="X5093" s="175"/>
      <c r="Y5093" s="175"/>
      <c r="Z5093" s="175"/>
      <c r="AA5093" s="175"/>
      <c r="AC5093" s="175"/>
      <c r="AL5093" s="106"/>
      <c r="AM5093" s="104"/>
      <c r="AN5093" s="104"/>
      <c r="AO5093" s="104"/>
      <c r="AP5093" s="104"/>
      <c r="AQ5093" s="104"/>
      <c r="AR5093" s="104"/>
      <c r="AS5093" s="104"/>
      <c r="AT5093" s="104"/>
      <c r="AU5093" s="104"/>
      <c r="AV5093" s="104"/>
    </row>
    <row r="5094" spans="3:48" x14ac:dyDescent="0.35">
      <c r="C5094" s="176"/>
      <c r="D5094" s="176"/>
      <c r="E5094" s="176"/>
      <c r="F5094" s="176"/>
      <c r="G5094" s="175"/>
      <c r="H5094" s="175"/>
      <c r="I5094" s="175"/>
      <c r="J5094" s="175"/>
      <c r="L5094" s="175"/>
      <c r="T5094" s="176"/>
      <c r="U5094" s="176"/>
      <c r="V5094" s="176"/>
      <c r="W5094" s="176"/>
      <c r="X5094" s="175"/>
      <c r="Y5094" s="175"/>
      <c r="Z5094" s="175"/>
      <c r="AA5094" s="175"/>
      <c r="AC5094" s="175"/>
      <c r="AL5094" s="106"/>
      <c r="AM5094" s="104"/>
      <c r="AN5094" s="104"/>
      <c r="AO5094" s="104"/>
      <c r="AP5094" s="104"/>
      <c r="AQ5094" s="104"/>
      <c r="AR5094" s="104"/>
      <c r="AS5094" s="104"/>
      <c r="AT5094" s="104"/>
      <c r="AU5094" s="104"/>
      <c r="AV5094" s="104"/>
    </row>
    <row r="5095" spans="3:48" x14ac:dyDescent="0.35">
      <c r="C5095" s="176"/>
      <c r="D5095" s="176"/>
      <c r="E5095" s="176"/>
      <c r="F5095" s="176"/>
      <c r="G5095" s="175"/>
      <c r="H5095" s="175"/>
      <c r="I5095" s="175"/>
      <c r="J5095" s="175"/>
      <c r="L5095" s="175"/>
      <c r="T5095" s="176"/>
      <c r="U5095" s="176"/>
      <c r="V5095" s="176"/>
      <c r="W5095" s="176"/>
      <c r="X5095" s="175"/>
      <c r="Y5095" s="175"/>
      <c r="Z5095" s="175"/>
      <c r="AA5095" s="175"/>
      <c r="AC5095" s="175"/>
      <c r="AL5095" s="106"/>
      <c r="AM5095" s="104"/>
      <c r="AN5095" s="104"/>
      <c r="AO5095" s="104"/>
      <c r="AP5095" s="104"/>
      <c r="AQ5095" s="104"/>
      <c r="AR5095" s="104"/>
      <c r="AS5095" s="104"/>
      <c r="AT5095" s="104"/>
      <c r="AU5095" s="104"/>
      <c r="AV5095" s="104"/>
    </row>
    <row r="5096" spans="3:48" x14ac:dyDescent="0.35">
      <c r="C5096" s="176"/>
      <c r="D5096" s="176"/>
      <c r="E5096" s="176"/>
      <c r="F5096" s="176"/>
      <c r="G5096" s="175"/>
      <c r="H5096" s="175"/>
      <c r="I5096" s="175"/>
      <c r="J5096" s="175"/>
      <c r="L5096" s="175"/>
      <c r="T5096" s="176"/>
      <c r="U5096" s="176"/>
      <c r="V5096" s="176"/>
      <c r="W5096" s="176"/>
      <c r="X5096" s="175"/>
      <c r="Y5096" s="175"/>
      <c r="Z5096" s="175"/>
      <c r="AA5096" s="175"/>
      <c r="AC5096" s="175"/>
      <c r="AL5096" s="106"/>
      <c r="AM5096" s="104"/>
      <c r="AN5096" s="104"/>
      <c r="AO5096" s="104"/>
      <c r="AP5096" s="104"/>
      <c r="AQ5096" s="104"/>
      <c r="AR5096" s="104"/>
      <c r="AS5096" s="104"/>
      <c r="AT5096" s="104"/>
      <c r="AU5096" s="104"/>
      <c r="AV5096" s="104"/>
    </row>
    <row r="5097" spans="3:48" x14ac:dyDescent="0.35">
      <c r="C5097" s="176"/>
      <c r="D5097" s="176"/>
      <c r="E5097" s="176"/>
      <c r="F5097" s="176"/>
      <c r="G5097" s="175"/>
      <c r="H5097" s="175"/>
      <c r="I5097" s="175"/>
      <c r="J5097" s="175"/>
      <c r="L5097" s="175"/>
      <c r="T5097" s="176"/>
      <c r="U5097" s="176"/>
      <c r="V5097" s="176"/>
      <c r="W5097" s="176"/>
      <c r="X5097" s="175"/>
      <c r="Y5097" s="175"/>
      <c r="Z5097" s="175"/>
      <c r="AA5097" s="175"/>
      <c r="AC5097" s="175"/>
      <c r="AL5097" s="106"/>
      <c r="AM5097" s="104"/>
      <c r="AN5097" s="104"/>
      <c r="AO5097" s="104"/>
      <c r="AP5097" s="104"/>
      <c r="AQ5097" s="104"/>
      <c r="AR5097" s="104"/>
      <c r="AS5097" s="104"/>
      <c r="AT5097" s="104"/>
      <c r="AU5097" s="104"/>
      <c r="AV5097" s="104"/>
    </row>
    <row r="5098" spans="3:48" x14ac:dyDescent="0.35">
      <c r="C5098" s="176"/>
      <c r="D5098" s="176"/>
      <c r="E5098" s="176"/>
      <c r="F5098" s="176"/>
      <c r="G5098" s="175"/>
      <c r="H5098" s="175"/>
      <c r="I5098" s="175"/>
      <c r="J5098" s="175"/>
      <c r="L5098" s="175"/>
      <c r="T5098" s="176"/>
      <c r="U5098" s="176"/>
      <c r="V5098" s="176"/>
      <c r="W5098" s="176"/>
      <c r="X5098" s="175"/>
      <c r="Y5098" s="175"/>
      <c r="Z5098" s="175"/>
      <c r="AA5098" s="175"/>
      <c r="AC5098" s="175"/>
      <c r="AL5098" s="106"/>
      <c r="AM5098" s="104"/>
      <c r="AN5098" s="104"/>
      <c r="AO5098" s="104"/>
      <c r="AP5098" s="104"/>
      <c r="AQ5098" s="104"/>
      <c r="AR5098" s="104"/>
      <c r="AS5098" s="104"/>
      <c r="AT5098" s="104"/>
      <c r="AU5098" s="104"/>
      <c r="AV5098" s="104"/>
    </row>
    <row r="5099" spans="3:48" x14ac:dyDescent="0.35">
      <c r="C5099" s="176"/>
      <c r="D5099" s="176"/>
      <c r="E5099" s="176"/>
      <c r="F5099" s="176"/>
      <c r="G5099" s="175"/>
      <c r="H5099" s="175"/>
      <c r="I5099" s="175"/>
      <c r="J5099" s="175"/>
      <c r="L5099" s="175"/>
      <c r="T5099" s="176"/>
      <c r="U5099" s="176"/>
      <c r="V5099" s="176"/>
      <c r="W5099" s="176"/>
      <c r="X5099" s="175"/>
      <c r="Y5099" s="175"/>
      <c r="Z5099" s="175"/>
      <c r="AA5099" s="175"/>
      <c r="AC5099" s="175"/>
      <c r="AL5099" s="106"/>
      <c r="AM5099" s="104"/>
      <c r="AN5099" s="104"/>
      <c r="AO5099" s="104"/>
      <c r="AP5099" s="104"/>
      <c r="AQ5099" s="104"/>
      <c r="AR5099" s="104"/>
      <c r="AS5099" s="104"/>
      <c r="AT5099" s="104"/>
      <c r="AU5099" s="104"/>
      <c r="AV5099" s="104"/>
    </row>
    <row r="5100" spans="3:48" x14ac:dyDescent="0.35">
      <c r="C5100" s="176"/>
      <c r="D5100" s="176"/>
      <c r="E5100" s="176"/>
      <c r="F5100" s="176"/>
      <c r="G5100" s="175"/>
      <c r="H5100" s="175"/>
      <c r="I5100" s="175"/>
      <c r="J5100" s="175"/>
      <c r="L5100" s="175"/>
      <c r="T5100" s="176"/>
      <c r="U5100" s="176"/>
      <c r="V5100" s="176"/>
      <c r="W5100" s="176"/>
      <c r="X5100" s="175"/>
      <c r="Y5100" s="175"/>
      <c r="Z5100" s="175"/>
      <c r="AA5100" s="175"/>
      <c r="AC5100" s="175"/>
      <c r="AL5100" s="106"/>
      <c r="AM5100" s="104"/>
      <c r="AN5100" s="104"/>
      <c r="AO5100" s="104"/>
      <c r="AP5100" s="104"/>
      <c r="AQ5100" s="104"/>
      <c r="AR5100" s="104"/>
      <c r="AS5100" s="104"/>
      <c r="AT5100" s="104"/>
      <c r="AU5100" s="104"/>
      <c r="AV5100" s="104"/>
    </row>
    <row r="5101" spans="3:48" x14ac:dyDescent="0.35">
      <c r="C5101" s="176"/>
      <c r="D5101" s="176"/>
      <c r="E5101" s="176"/>
      <c r="F5101" s="176"/>
      <c r="G5101" s="175"/>
      <c r="H5101" s="175"/>
      <c r="I5101" s="175"/>
      <c r="J5101" s="175"/>
      <c r="L5101" s="175"/>
      <c r="T5101" s="176"/>
      <c r="U5101" s="176"/>
      <c r="V5101" s="176"/>
      <c r="W5101" s="176"/>
      <c r="X5101" s="175"/>
      <c r="Y5101" s="175"/>
      <c r="Z5101" s="175"/>
      <c r="AA5101" s="175"/>
      <c r="AC5101" s="175"/>
      <c r="AL5101" s="106"/>
      <c r="AM5101" s="104"/>
      <c r="AN5101" s="104"/>
      <c r="AO5101" s="104"/>
      <c r="AP5101" s="104"/>
      <c r="AQ5101" s="104"/>
      <c r="AR5101" s="104"/>
      <c r="AS5101" s="104"/>
      <c r="AT5101" s="104"/>
      <c r="AU5101" s="104"/>
      <c r="AV5101" s="104"/>
    </row>
    <row r="5102" spans="3:48" x14ac:dyDescent="0.35">
      <c r="C5102" s="176"/>
      <c r="D5102" s="176"/>
      <c r="E5102" s="176"/>
      <c r="F5102" s="176"/>
      <c r="G5102" s="175"/>
      <c r="H5102" s="175"/>
      <c r="I5102" s="175"/>
      <c r="J5102" s="175"/>
      <c r="L5102" s="175"/>
      <c r="T5102" s="176"/>
      <c r="U5102" s="176"/>
      <c r="V5102" s="176"/>
      <c r="W5102" s="176"/>
      <c r="X5102" s="175"/>
      <c r="Y5102" s="175"/>
      <c r="Z5102" s="175"/>
      <c r="AA5102" s="175"/>
      <c r="AC5102" s="175"/>
      <c r="AL5102" s="106"/>
      <c r="AM5102" s="104"/>
      <c r="AN5102" s="104"/>
      <c r="AO5102" s="104"/>
      <c r="AP5102" s="104"/>
      <c r="AQ5102" s="104"/>
      <c r="AR5102" s="104"/>
      <c r="AS5102" s="104"/>
      <c r="AT5102" s="104"/>
      <c r="AU5102" s="104"/>
      <c r="AV5102" s="104"/>
    </row>
    <row r="5103" spans="3:48" x14ac:dyDescent="0.35">
      <c r="C5103" s="176"/>
      <c r="D5103" s="176"/>
      <c r="E5103" s="176"/>
      <c r="F5103" s="176"/>
      <c r="G5103" s="175"/>
      <c r="H5103" s="175"/>
      <c r="I5103" s="175"/>
      <c r="J5103" s="175"/>
      <c r="L5103" s="175"/>
      <c r="T5103" s="176"/>
      <c r="U5103" s="176"/>
      <c r="V5103" s="176"/>
      <c r="W5103" s="176"/>
      <c r="X5103" s="175"/>
      <c r="Y5103" s="175"/>
      <c r="Z5103" s="175"/>
      <c r="AA5103" s="175"/>
      <c r="AC5103" s="175"/>
      <c r="AL5103" s="106"/>
      <c r="AM5103" s="104"/>
      <c r="AN5103" s="104"/>
      <c r="AO5103" s="104"/>
      <c r="AP5103" s="104"/>
      <c r="AQ5103" s="104"/>
      <c r="AR5103" s="104"/>
      <c r="AS5103" s="104"/>
      <c r="AT5103" s="104"/>
      <c r="AU5103" s="104"/>
      <c r="AV5103" s="104"/>
    </row>
    <row r="5104" spans="3:48" x14ac:dyDescent="0.35">
      <c r="C5104" s="176"/>
      <c r="D5104" s="176"/>
      <c r="E5104" s="176"/>
      <c r="F5104" s="176"/>
      <c r="G5104" s="175"/>
      <c r="H5104" s="175"/>
      <c r="I5104" s="175"/>
      <c r="J5104" s="175"/>
      <c r="L5104" s="175"/>
      <c r="T5104" s="176"/>
      <c r="U5104" s="176"/>
      <c r="V5104" s="176"/>
      <c r="W5104" s="176"/>
      <c r="X5104" s="175"/>
      <c r="Y5104" s="175"/>
      <c r="Z5104" s="175"/>
      <c r="AA5104" s="175"/>
      <c r="AC5104" s="175"/>
      <c r="AL5104" s="106"/>
      <c r="AM5104" s="104"/>
      <c r="AN5104" s="104"/>
      <c r="AO5104" s="104"/>
      <c r="AP5104" s="104"/>
      <c r="AQ5104" s="104"/>
      <c r="AR5104" s="104"/>
      <c r="AS5104" s="104"/>
      <c r="AT5104" s="104"/>
      <c r="AU5104" s="104"/>
      <c r="AV5104" s="104"/>
    </row>
    <row r="5105" spans="3:48" x14ac:dyDescent="0.35">
      <c r="C5105" s="176"/>
      <c r="D5105" s="176"/>
      <c r="E5105" s="176"/>
      <c r="F5105" s="176"/>
      <c r="G5105" s="175"/>
      <c r="H5105" s="175"/>
      <c r="I5105" s="175"/>
      <c r="J5105" s="175"/>
      <c r="L5105" s="175"/>
      <c r="T5105" s="176"/>
      <c r="U5105" s="176"/>
      <c r="V5105" s="176"/>
      <c r="W5105" s="176"/>
      <c r="X5105" s="175"/>
      <c r="Y5105" s="175"/>
      <c r="Z5105" s="175"/>
      <c r="AA5105" s="175"/>
      <c r="AC5105" s="175"/>
      <c r="AL5105" s="106"/>
      <c r="AM5105" s="104"/>
      <c r="AN5105" s="104"/>
      <c r="AO5105" s="104"/>
      <c r="AP5105" s="104"/>
      <c r="AQ5105" s="104"/>
      <c r="AR5105" s="104"/>
      <c r="AS5105" s="104"/>
      <c r="AT5105" s="104"/>
      <c r="AU5105" s="104"/>
      <c r="AV5105" s="104"/>
    </row>
    <row r="5106" spans="3:48" x14ac:dyDescent="0.35">
      <c r="C5106" s="176"/>
      <c r="D5106" s="176"/>
      <c r="E5106" s="176"/>
      <c r="F5106" s="176"/>
      <c r="G5106" s="175"/>
      <c r="H5106" s="175"/>
      <c r="I5106" s="175"/>
      <c r="J5106" s="175"/>
      <c r="L5106" s="175"/>
      <c r="T5106" s="176"/>
      <c r="U5106" s="176"/>
      <c r="V5106" s="176"/>
      <c r="W5106" s="176"/>
      <c r="X5106" s="175"/>
      <c r="Y5106" s="175"/>
      <c r="Z5106" s="175"/>
      <c r="AA5106" s="175"/>
      <c r="AC5106" s="175"/>
      <c r="AL5106" s="106"/>
      <c r="AM5106" s="104"/>
      <c r="AN5106" s="104"/>
      <c r="AO5106" s="104"/>
      <c r="AP5106" s="104"/>
      <c r="AQ5106" s="104"/>
      <c r="AR5106" s="104"/>
      <c r="AS5106" s="104"/>
      <c r="AT5106" s="104"/>
      <c r="AU5106" s="104"/>
      <c r="AV5106" s="104"/>
    </row>
    <row r="5107" spans="3:48" x14ac:dyDescent="0.35">
      <c r="C5107" s="176"/>
      <c r="D5107" s="176"/>
      <c r="E5107" s="176"/>
      <c r="F5107" s="176"/>
      <c r="G5107" s="175"/>
      <c r="H5107" s="175"/>
      <c r="I5107" s="175"/>
      <c r="J5107" s="175"/>
      <c r="L5107" s="175"/>
      <c r="T5107" s="176"/>
      <c r="U5107" s="176"/>
      <c r="V5107" s="176"/>
      <c r="W5107" s="176"/>
      <c r="X5107" s="175"/>
      <c r="Y5107" s="175"/>
      <c r="Z5107" s="175"/>
      <c r="AA5107" s="175"/>
      <c r="AC5107" s="175"/>
      <c r="AL5107" s="106"/>
      <c r="AM5107" s="104"/>
      <c r="AN5107" s="104"/>
      <c r="AO5107" s="104"/>
      <c r="AP5107" s="104"/>
      <c r="AQ5107" s="104"/>
      <c r="AR5107" s="104"/>
      <c r="AS5107" s="104"/>
      <c r="AT5107" s="104"/>
      <c r="AU5107" s="104"/>
      <c r="AV5107" s="104"/>
    </row>
    <row r="5108" spans="3:48" x14ac:dyDescent="0.35">
      <c r="C5108" s="176"/>
      <c r="D5108" s="176"/>
      <c r="E5108" s="176"/>
      <c r="F5108" s="176"/>
      <c r="G5108" s="175"/>
      <c r="H5108" s="175"/>
      <c r="I5108" s="175"/>
      <c r="J5108" s="175"/>
      <c r="L5108" s="175"/>
      <c r="T5108" s="176"/>
      <c r="U5108" s="176"/>
      <c r="V5108" s="176"/>
      <c r="W5108" s="176"/>
      <c r="X5108" s="175"/>
      <c r="Y5108" s="175"/>
      <c r="Z5108" s="175"/>
      <c r="AA5108" s="175"/>
      <c r="AC5108" s="175"/>
      <c r="AL5108" s="106"/>
      <c r="AM5108" s="104"/>
      <c r="AN5108" s="104"/>
      <c r="AO5108" s="104"/>
      <c r="AP5108" s="104"/>
      <c r="AQ5108" s="104"/>
      <c r="AR5108" s="104"/>
      <c r="AS5108" s="104"/>
      <c r="AT5108" s="104"/>
      <c r="AU5108" s="104"/>
      <c r="AV5108" s="104"/>
    </row>
    <row r="5109" spans="3:48" x14ac:dyDescent="0.35">
      <c r="C5109" s="176"/>
      <c r="D5109" s="176"/>
      <c r="E5109" s="176"/>
      <c r="F5109" s="176"/>
      <c r="G5109" s="175"/>
      <c r="H5109" s="175"/>
      <c r="I5109" s="175"/>
      <c r="J5109" s="175"/>
      <c r="L5109" s="175"/>
      <c r="T5109" s="176"/>
      <c r="U5109" s="176"/>
      <c r="V5109" s="176"/>
      <c r="W5109" s="176"/>
      <c r="X5109" s="175"/>
      <c r="Y5109" s="175"/>
      <c r="Z5109" s="175"/>
      <c r="AA5109" s="175"/>
      <c r="AC5109" s="175"/>
      <c r="AL5109" s="106"/>
      <c r="AM5109" s="104"/>
      <c r="AN5109" s="104"/>
      <c r="AO5109" s="104"/>
      <c r="AP5109" s="104"/>
      <c r="AQ5109" s="104"/>
      <c r="AR5109" s="104"/>
      <c r="AS5109" s="104"/>
      <c r="AT5109" s="104"/>
      <c r="AU5109" s="104"/>
      <c r="AV5109" s="104"/>
    </row>
    <row r="5110" spans="3:48" x14ac:dyDescent="0.35">
      <c r="C5110" s="176"/>
      <c r="D5110" s="176"/>
      <c r="E5110" s="176"/>
      <c r="F5110" s="176"/>
      <c r="G5110" s="175"/>
      <c r="H5110" s="175"/>
      <c r="I5110" s="175"/>
      <c r="J5110" s="175"/>
      <c r="L5110" s="175"/>
      <c r="T5110" s="176"/>
      <c r="U5110" s="176"/>
      <c r="V5110" s="176"/>
      <c r="W5110" s="176"/>
      <c r="X5110" s="175"/>
      <c r="Y5110" s="175"/>
      <c r="Z5110" s="175"/>
      <c r="AA5110" s="175"/>
      <c r="AC5110" s="175"/>
      <c r="AL5110" s="106"/>
      <c r="AM5110" s="104"/>
      <c r="AN5110" s="104"/>
      <c r="AO5110" s="104"/>
      <c r="AP5110" s="104"/>
      <c r="AQ5110" s="104"/>
      <c r="AR5110" s="104"/>
      <c r="AS5110" s="104"/>
      <c r="AT5110" s="104"/>
      <c r="AU5110" s="104"/>
      <c r="AV5110" s="104"/>
    </row>
    <row r="5111" spans="3:48" x14ac:dyDescent="0.35">
      <c r="C5111" s="176"/>
      <c r="D5111" s="176"/>
      <c r="E5111" s="176"/>
      <c r="F5111" s="176"/>
      <c r="G5111" s="175"/>
      <c r="H5111" s="175"/>
      <c r="I5111" s="175"/>
      <c r="J5111" s="175"/>
      <c r="L5111" s="175"/>
      <c r="T5111" s="176"/>
      <c r="U5111" s="176"/>
      <c r="V5111" s="176"/>
      <c r="W5111" s="176"/>
      <c r="X5111" s="175"/>
      <c r="Y5111" s="175"/>
      <c r="Z5111" s="175"/>
      <c r="AA5111" s="175"/>
      <c r="AC5111" s="175"/>
      <c r="AL5111" s="106"/>
      <c r="AM5111" s="104"/>
      <c r="AN5111" s="104"/>
      <c r="AO5111" s="104"/>
      <c r="AP5111" s="104"/>
      <c r="AQ5111" s="104"/>
      <c r="AR5111" s="104"/>
      <c r="AS5111" s="104"/>
      <c r="AT5111" s="104"/>
      <c r="AU5111" s="104"/>
      <c r="AV5111" s="104"/>
    </row>
    <row r="5112" spans="3:48" x14ac:dyDescent="0.35">
      <c r="C5112" s="176"/>
      <c r="D5112" s="176"/>
      <c r="E5112" s="176"/>
      <c r="F5112" s="176"/>
      <c r="G5112" s="175"/>
      <c r="H5112" s="175"/>
      <c r="I5112" s="175"/>
      <c r="J5112" s="175"/>
      <c r="L5112" s="175"/>
      <c r="T5112" s="176"/>
      <c r="U5112" s="176"/>
      <c r="V5112" s="176"/>
      <c r="W5112" s="176"/>
      <c r="X5112" s="175"/>
      <c r="Y5112" s="175"/>
      <c r="Z5112" s="175"/>
      <c r="AA5112" s="175"/>
      <c r="AC5112" s="175"/>
      <c r="AL5112" s="106"/>
      <c r="AM5112" s="104"/>
      <c r="AN5112" s="104"/>
      <c r="AO5112" s="104"/>
      <c r="AP5112" s="104"/>
      <c r="AQ5112" s="104"/>
      <c r="AR5112" s="104"/>
      <c r="AS5112" s="104"/>
      <c r="AT5112" s="104"/>
      <c r="AU5112" s="104"/>
      <c r="AV5112" s="104"/>
    </row>
    <row r="5113" spans="3:48" x14ac:dyDescent="0.35">
      <c r="C5113" s="176"/>
      <c r="D5113" s="176"/>
      <c r="E5113" s="176"/>
      <c r="F5113" s="176"/>
      <c r="G5113" s="175"/>
      <c r="H5113" s="175"/>
      <c r="I5113" s="175"/>
      <c r="J5113" s="175"/>
      <c r="L5113" s="175"/>
      <c r="T5113" s="176"/>
      <c r="U5113" s="176"/>
      <c r="V5113" s="176"/>
      <c r="W5113" s="176"/>
      <c r="X5113" s="175"/>
      <c r="Y5113" s="175"/>
      <c r="Z5113" s="175"/>
      <c r="AA5113" s="175"/>
      <c r="AC5113" s="175"/>
      <c r="AL5113" s="106"/>
      <c r="AM5113" s="104"/>
      <c r="AN5113" s="104"/>
      <c r="AO5113" s="104"/>
      <c r="AP5113" s="104"/>
      <c r="AQ5113" s="104"/>
      <c r="AR5113" s="104"/>
      <c r="AS5113" s="104"/>
      <c r="AT5113" s="104"/>
      <c r="AU5113" s="104"/>
      <c r="AV5113" s="104"/>
    </row>
    <row r="5114" spans="3:48" x14ac:dyDescent="0.35">
      <c r="C5114" s="176"/>
      <c r="D5114" s="176"/>
      <c r="E5114" s="176"/>
      <c r="F5114" s="176"/>
      <c r="G5114" s="175"/>
      <c r="H5114" s="175"/>
      <c r="I5114" s="175"/>
      <c r="J5114" s="175"/>
      <c r="L5114" s="175"/>
      <c r="T5114" s="176"/>
      <c r="U5114" s="176"/>
      <c r="V5114" s="176"/>
      <c r="W5114" s="176"/>
      <c r="X5114" s="175"/>
      <c r="Y5114" s="175"/>
      <c r="Z5114" s="175"/>
      <c r="AA5114" s="175"/>
      <c r="AC5114" s="175"/>
      <c r="AL5114" s="106"/>
      <c r="AM5114" s="104"/>
      <c r="AN5114" s="104"/>
      <c r="AO5114" s="104"/>
      <c r="AP5114" s="104"/>
      <c r="AQ5114" s="104"/>
      <c r="AR5114" s="104"/>
      <c r="AS5114" s="104"/>
      <c r="AT5114" s="104"/>
      <c r="AU5114" s="104"/>
      <c r="AV5114" s="104"/>
    </row>
    <row r="5115" spans="3:48" x14ac:dyDescent="0.35">
      <c r="C5115" s="176"/>
      <c r="D5115" s="176"/>
      <c r="E5115" s="176"/>
      <c r="F5115" s="176"/>
      <c r="G5115" s="175"/>
      <c r="H5115" s="175"/>
      <c r="I5115" s="175"/>
      <c r="J5115" s="175"/>
      <c r="L5115" s="175"/>
      <c r="T5115" s="176"/>
      <c r="U5115" s="176"/>
      <c r="V5115" s="176"/>
      <c r="W5115" s="176"/>
      <c r="X5115" s="175"/>
      <c r="Y5115" s="175"/>
      <c r="Z5115" s="175"/>
      <c r="AA5115" s="175"/>
      <c r="AC5115" s="175"/>
      <c r="AL5115" s="106"/>
      <c r="AM5115" s="104"/>
      <c r="AN5115" s="104"/>
      <c r="AO5115" s="104"/>
      <c r="AP5115" s="104"/>
      <c r="AQ5115" s="104"/>
      <c r="AR5115" s="104"/>
      <c r="AS5115" s="104"/>
      <c r="AT5115" s="104"/>
      <c r="AU5115" s="104"/>
      <c r="AV5115" s="104"/>
    </row>
    <row r="5116" spans="3:48" x14ac:dyDescent="0.35">
      <c r="C5116" s="176"/>
      <c r="D5116" s="176"/>
      <c r="E5116" s="176"/>
      <c r="F5116" s="176"/>
      <c r="G5116" s="175"/>
      <c r="H5116" s="175"/>
      <c r="I5116" s="175"/>
      <c r="J5116" s="175"/>
      <c r="L5116" s="175"/>
      <c r="T5116" s="176"/>
      <c r="U5116" s="176"/>
      <c r="V5116" s="176"/>
      <c r="W5116" s="176"/>
      <c r="X5116" s="175"/>
      <c r="Y5116" s="175"/>
      <c r="Z5116" s="175"/>
      <c r="AA5116" s="175"/>
      <c r="AC5116" s="175"/>
      <c r="AL5116" s="106"/>
      <c r="AM5116" s="104"/>
      <c r="AN5116" s="104"/>
      <c r="AO5116" s="104"/>
      <c r="AP5116" s="104"/>
      <c r="AQ5116" s="104"/>
      <c r="AR5116" s="104"/>
      <c r="AS5116" s="104"/>
      <c r="AT5116" s="104"/>
      <c r="AU5116" s="104"/>
      <c r="AV5116" s="104"/>
    </row>
    <row r="5117" spans="3:48" x14ac:dyDescent="0.35">
      <c r="C5117" s="176"/>
      <c r="D5117" s="176"/>
      <c r="E5117" s="176"/>
      <c r="F5117" s="176"/>
      <c r="G5117" s="175"/>
      <c r="H5117" s="175"/>
      <c r="I5117" s="175"/>
      <c r="J5117" s="175"/>
      <c r="L5117" s="175"/>
      <c r="T5117" s="176"/>
      <c r="U5117" s="176"/>
      <c r="V5117" s="176"/>
      <c r="W5117" s="176"/>
      <c r="X5117" s="175"/>
      <c r="Y5117" s="175"/>
      <c r="Z5117" s="175"/>
      <c r="AA5117" s="175"/>
      <c r="AC5117" s="175"/>
      <c r="AL5117" s="106"/>
      <c r="AM5117" s="104"/>
      <c r="AN5117" s="104"/>
      <c r="AO5117" s="104"/>
      <c r="AP5117" s="104"/>
      <c r="AQ5117" s="104"/>
      <c r="AR5117" s="104"/>
      <c r="AS5117" s="104"/>
      <c r="AT5117" s="104"/>
      <c r="AU5117" s="104"/>
      <c r="AV5117" s="104"/>
    </row>
    <row r="5118" spans="3:48" x14ac:dyDescent="0.35">
      <c r="C5118" s="176"/>
      <c r="D5118" s="176"/>
      <c r="E5118" s="176"/>
      <c r="F5118" s="176"/>
      <c r="G5118" s="175"/>
      <c r="H5118" s="175"/>
      <c r="I5118" s="175"/>
      <c r="J5118" s="175"/>
      <c r="L5118" s="175"/>
      <c r="T5118" s="176"/>
      <c r="U5118" s="176"/>
      <c r="V5118" s="176"/>
      <c r="W5118" s="176"/>
      <c r="X5118" s="175"/>
      <c r="Y5118" s="175"/>
      <c r="Z5118" s="175"/>
      <c r="AA5118" s="175"/>
      <c r="AC5118" s="175"/>
      <c r="AL5118" s="106"/>
      <c r="AM5118" s="104"/>
      <c r="AN5118" s="104"/>
      <c r="AO5118" s="104"/>
      <c r="AP5118" s="104"/>
      <c r="AQ5118" s="104"/>
      <c r="AR5118" s="104"/>
      <c r="AS5118" s="104"/>
      <c r="AT5118" s="104"/>
      <c r="AU5118" s="104"/>
      <c r="AV5118" s="104"/>
    </row>
    <row r="5119" spans="3:48" x14ac:dyDescent="0.35">
      <c r="C5119" s="176"/>
      <c r="D5119" s="176"/>
      <c r="E5119" s="176"/>
      <c r="F5119" s="176"/>
      <c r="G5119" s="175"/>
      <c r="H5119" s="175"/>
      <c r="I5119" s="175"/>
      <c r="J5119" s="175"/>
      <c r="L5119" s="175"/>
      <c r="T5119" s="176"/>
      <c r="U5119" s="176"/>
      <c r="V5119" s="176"/>
      <c r="W5119" s="176"/>
      <c r="X5119" s="175"/>
      <c r="Y5119" s="175"/>
      <c r="Z5119" s="175"/>
      <c r="AA5119" s="175"/>
      <c r="AC5119" s="175"/>
      <c r="AL5119" s="106"/>
      <c r="AM5119" s="104"/>
      <c r="AN5119" s="104"/>
      <c r="AO5119" s="104"/>
      <c r="AP5119" s="104"/>
      <c r="AQ5119" s="104"/>
      <c r="AR5119" s="104"/>
      <c r="AS5119" s="104"/>
      <c r="AT5119" s="104"/>
      <c r="AU5119" s="104"/>
      <c r="AV5119" s="104"/>
    </row>
    <row r="5120" spans="3:48" x14ac:dyDescent="0.35">
      <c r="C5120" s="176"/>
      <c r="D5120" s="176"/>
      <c r="E5120" s="176"/>
      <c r="F5120" s="176"/>
      <c r="G5120" s="175"/>
      <c r="H5120" s="175"/>
      <c r="I5120" s="175"/>
      <c r="J5120" s="175"/>
      <c r="L5120" s="175"/>
      <c r="T5120" s="176"/>
      <c r="U5120" s="176"/>
      <c r="V5120" s="176"/>
      <c r="W5120" s="176"/>
      <c r="X5120" s="175"/>
      <c r="Y5120" s="175"/>
      <c r="Z5120" s="175"/>
      <c r="AA5120" s="175"/>
      <c r="AC5120" s="175"/>
      <c r="AL5120" s="106"/>
      <c r="AM5120" s="104"/>
      <c r="AN5120" s="104"/>
      <c r="AO5120" s="104"/>
      <c r="AP5120" s="104"/>
      <c r="AQ5120" s="104"/>
      <c r="AR5120" s="104"/>
      <c r="AS5120" s="104"/>
      <c r="AT5120" s="104"/>
      <c r="AU5120" s="104"/>
      <c r="AV5120" s="104"/>
    </row>
    <row r="5121" spans="3:48" x14ac:dyDescent="0.35">
      <c r="C5121" s="176"/>
      <c r="D5121" s="176"/>
      <c r="E5121" s="176"/>
      <c r="F5121" s="176"/>
      <c r="G5121" s="175"/>
      <c r="H5121" s="175"/>
      <c r="I5121" s="175"/>
      <c r="J5121" s="175"/>
      <c r="L5121" s="175"/>
      <c r="T5121" s="176"/>
      <c r="U5121" s="176"/>
      <c r="V5121" s="176"/>
      <c r="W5121" s="176"/>
      <c r="X5121" s="175"/>
      <c r="Y5121" s="175"/>
      <c r="Z5121" s="175"/>
      <c r="AA5121" s="175"/>
      <c r="AC5121" s="175"/>
      <c r="AL5121" s="106"/>
      <c r="AM5121" s="104"/>
      <c r="AN5121" s="104"/>
      <c r="AO5121" s="104"/>
      <c r="AP5121" s="104"/>
      <c r="AQ5121" s="104"/>
      <c r="AR5121" s="104"/>
      <c r="AS5121" s="104"/>
      <c r="AT5121" s="104"/>
      <c r="AU5121" s="104"/>
      <c r="AV5121" s="104"/>
    </row>
    <row r="5122" spans="3:48" x14ac:dyDescent="0.35">
      <c r="C5122" s="176"/>
      <c r="D5122" s="176"/>
      <c r="E5122" s="176"/>
      <c r="F5122" s="176"/>
      <c r="G5122" s="175"/>
      <c r="H5122" s="175"/>
      <c r="I5122" s="175"/>
      <c r="J5122" s="175"/>
      <c r="L5122" s="175"/>
      <c r="T5122" s="176"/>
      <c r="U5122" s="176"/>
      <c r="V5122" s="176"/>
      <c r="W5122" s="176"/>
      <c r="X5122" s="175"/>
      <c r="Y5122" s="175"/>
      <c r="Z5122" s="175"/>
      <c r="AA5122" s="175"/>
      <c r="AC5122" s="175"/>
      <c r="AL5122" s="106"/>
      <c r="AM5122" s="104"/>
      <c r="AN5122" s="104"/>
      <c r="AO5122" s="104"/>
      <c r="AP5122" s="104"/>
      <c r="AQ5122" s="104"/>
      <c r="AR5122" s="104"/>
      <c r="AS5122" s="104"/>
      <c r="AT5122" s="104"/>
      <c r="AU5122" s="104"/>
      <c r="AV5122" s="104"/>
    </row>
    <row r="5123" spans="3:48" x14ac:dyDescent="0.35">
      <c r="C5123" s="176"/>
      <c r="D5123" s="176"/>
      <c r="E5123" s="176"/>
      <c r="F5123" s="176"/>
      <c r="G5123" s="175"/>
      <c r="H5123" s="175"/>
      <c r="I5123" s="175"/>
      <c r="J5123" s="175"/>
      <c r="L5123" s="175"/>
      <c r="T5123" s="176"/>
      <c r="U5123" s="176"/>
      <c r="V5123" s="176"/>
      <c r="W5123" s="176"/>
      <c r="X5123" s="175"/>
      <c r="Y5123" s="175"/>
      <c r="Z5123" s="175"/>
      <c r="AA5123" s="175"/>
      <c r="AC5123" s="175"/>
      <c r="AL5123" s="106"/>
      <c r="AM5123" s="104"/>
      <c r="AN5123" s="104"/>
      <c r="AO5123" s="104"/>
      <c r="AP5123" s="104"/>
      <c r="AQ5123" s="104"/>
      <c r="AR5123" s="104"/>
      <c r="AS5123" s="104"/>
      <c r="AT5123" s="104"/>
      <c r="AU5123" s="104"/>
      <c r="AV5123" s="104"/>
    </row>
    <row r="5124" spans="3:48" x14ac:dyDescent="0.35">
      <c r="C5124" s="176"/>
      <c r="D5124" s="176"/>
      <c r="E5124" s="176"/>
      <c r="F5124" s="176"/>
      <c r="G5124" s="175"/>
      <c r="H5124" s="175"/>
      <c r="I5124" s="175"/>
      <c r="J5124" s="175"/>
      <c r="L5124" s="175"/>
      <c r="T5124" s="176"/>
      <c r="U5124" s="176"/>
      <c r="V5124" s="176"/>
      <c r="W5124" s="176"/>
      <c r="X5124" s="175"/>
      <c r="Y5124" s="175"/>
      <c r="Z5124" s="175"/>
      <c r="AA5124" s="175"/>
      <c r="AC5124" s="175"/>
      <c r="AL5124" s="106"/>
      <c r="AM5124" s="104"/>
      <c r="AN5124" s="104"/>
      <c r="AO5124" s="104"/>
      <c r="AP5124" s="104"/>
      <c r="AQ5124" s="104"/>
      <c r="AR5124" s="104"/>
      <c r="AS5124" s="104"/>
      <c r="AT5124" s="104"/>
      <c r="AU5124" s="104"/>
      <c r="AV5124" s="104"/>
    </row>
    <row r="5125" spans="3:48" x14ac:dyDescent="0.35">
      <c r="C5125" s="176"/>
      <c r="D5125" s="176"/>
      <c r="E5125" s="176"/>
      <c r="F5125" s="176"/>
      <c r="G5125" s="175"/>
      <c r="H5125" s="175"/>
      <c r="I5125" s="175"/>
      <c r="J5125" s="175"/>
      <c r="L5125" s="175"/>
      <c r="T5125" s="176"/>
      <c r="U5125" s="176"/>
      <c r="V5125" s="176"/>
      <c r="W5125" s="176"/>
      <c r="X5125" s="175"/>
      <c r="Y5125" s="175"/>
      <c r="Z5125" s="175"/>
      <c r="AA5125" s="175"/>
      <c r="AC5125" s="175"/>
      <c r="AL5125" s="106"/>
      <c r="AM5125" s="104"/>
      <c r="AN5125" s="104"/>
      <c r="AO5125" s="104"/>
      <c r="AP5125" s="104"/>
      <c r="AQ5125" s="104"/>
      <c r="AR5125" s="104"/>
      <c r="AS5125" s="104"/>
      <c r="AT5125" s="104"/>
      <c r="AU5125" s="104"/>
      <c r="AV5125" s="104"/>
    </row>
    <row r="5126" spans="3:48" x14ac:dyDescent="0.35">
      <c r="C5126" s="176"/>
      <c r="D5126" s="176"/>
      <c r="E5126" s="176"/>
      <c r="F5126" s="176"/>
      <c r="G5126" s="175"/>
      <c r="H5126" s="175"/>
      <c r="I5126" s="175"/>
      <c r="J5126" s="175"/>
      <c r="L5126" s="175"/>
      <c r="T5126" s="176"/>
      <c r="U5126" s="176"/>
      <c r="V5126" s="176"/>
      <c r="W5126" s="176"/>
      <c r="X5126" s="175"/>
      <c r="Y5126" s="175"/>
      <c r="Z5126" s="175"/>
      <c r="AA5126" s="175"/>
      <c r="AC5126" s="175"/>
      <c r="AL5126" s="106"/>
      <c r="AM5126" s="104"/>
      <c r="AN5126" s="104"/>
      <c r="AO5126" s="104"/>
      <c r="AP5126" s="104"/>
      <c r="AQ5126" s="104"/>
      <c r="AR5126" s="104"/>
      <c r="AS5126" s="104"/>
      <c r="AT5126" s="104"/>
      <c r="AU5126" s="104"/>
      <c r="AV5126" s="104"/>
    </row>
    <row r="5127" spans="3:48" x14ac:dyDescent="0.35">
      <c r="C5127" s="176"/>
      <c r="D5127" s="176"/>
      <c r="E5127" s="176"/>
      <c r="F5127" s="176"/>
      <c r="G5127" s="175"/>
      <c r="H5127" s="175"/>
      <c r="I5127" s="175"/>
      <c r="J5127" s="175"/>
      <c r="L5127" s="175"/>
      <c r="T5127" s="176"/>
      <c r="U5127" s="176"/>
      <c r="V5127" s="176"/>
      <c r="W5127" s="176"/>
      <c r="X5127" s="175"/>
      <c r="Y5127" s="175"/>
      <c r="Z5127" s="175"/>
      <c r="AA5127" s="175"/>
      <c r="AC5127" s="175"/>
      <c r="AL5127" s="106"/>
      <c r="AM5127" s="104"/>
      <c r="AN5127" s="104"/>
      <c r="AO5127" s="104"/>
      <c r="AP5127" s="104"/>
      <c r="AQ5127" s="104"/>
      <c r="AR5127" s="104"/>
      <c r="AS5127" s="104"/>
      <c r="AT5127" s="104"/>
      <c r="AU5127" s="104"/>
      <c r="AV5127" s="104"/>
    </row>
    <row r="5128" spans="3:48" x14ac:dyDescent="0.35">
      <c r="C5128" s="176"/>
      <c r="D5128" s="176"/>
      <c r="E5128" s="176"/>
      <c r="F5128" s="176"/>
      <c r="G5128" s="175"/>
      <c r="H5128" s="175"/>
      <c r="I5128" s="175"/>
      <c r="J5128" s="175"/>
      <c r="L5128" s="175"/>
      <c r="T5128" s="176"/>
      <c r="U5128" s="176"/>
      <c r="V5128" s="176"/>
      <c r="W5128" s="176"/>
      <c r="X5128" s="175"/>
      <c r="Y5128" s="175"/>
      <c r="Z5128" s="175"/>
      <c r="AA5128" s="175"/>
      <c r="AC5128" s="175"/>
      <c r="AL5128" s="106"/>
      <c r="AM5128" s="104"/>
      <c r="AN5128" s="104"/>
      <c r="AO5128" s="104"/>
      <c r="AP5128" s="104"/>
      <c r="AQ5128" s="104"/>
      <c r="AR5128" s="104"/>
      <c r="AS5128" s="104"/>
      <c r="AT5128" s="104"/>
      <c r="AU5128" s="104"/>
      <c r="AV5128" s="104"/>
    </row>
    <row r="5129" spans="3:48" x14ac:dyDescent="0.35">
      <c r="C5129" s="176"/>
      <c r="D5129" s="176"/>
      <c r="E5129" s="176"/>
      <c r="F5129" s="176"/>
      <c r="G5129" s="175"/>
      <c r="H5129" s="175"/>
      <c r="I5129" s="175"/>
      <c r="J5129" s="175"/>
      <c r="L5129" s="175"/>
      <c r="T5129" s="176"/>
      <c r="U5129" s="176"/>
      <c r="V5129" s="176"/>
      <c r="W5129" s="176"/>
      <c r="X5129" s="175"/>
      <c r="Y5129" s="175"/>
      <c r="Z5129" s="175"/>
      <c r="AA5129" s="175"/>
      <c r="AC5129" s="175"/>
      <c r="AL5129" s="106"/>
      <c r="AM5129" s="104"/>
      <c r="AN5129" s="104"/>
      <c r="AO5129" s="104"/>
      <c r="AP5129" s="104"/>
      <c r="AQ5129" s="104"/>
      <c r="AR5129" s="104"/>
      <c r="AS5129" s="104"/>
      <c r="AT5129" s="104"/>
      <c r="AU5129" s="104"/>
      <c r="AV5129" s="104"/>
    </row>
    <row r="5130" spans="3:48" x14ac:dyDescent="0.35">
      <c r="C5130" s="176"/>
      <c r="D5130" s="176"/>
      <c r="E5130" s="176"/>
      <c r="F5130" s="176"/>
      <c r="G5130" s="175"/>
      <c r="H5130" s="175"/>
      <c r="I5130" s="175"/>
      <c r="J5130" s="175"/>
      <c r="L5130" s="175"/>
      <c r="T5130" s="176"/>
      <c r="U5130" s="176"/>
      <c r="V5130" s="176"/>
      <c r="W5130" s="176"/>
      <c r="X5130" s="175"/>
      <c r="Y5130" s="175"/>
      <c r="Z5130" s="175"/>
      <c r="AA5130" s="175"/>
      <c r="AC5130" s="175"/>
      <c r="AL5130" s="106"/>
      <c r="AM5130" s="104"/>
      <c r="AN5130" s="104"/>
      <c r="AO5130" s="104"/>
      <c r="AP5130" s="104"/>
      <c r="AQ5130" s="104"/>
      <c r="AR5130" s="104"/>
      <c r="AS5130" s="104"/>
      <c r="AT5130" s="104"/>
      <c r="AU5130" s="104"/>
      <c r="AV5130" s="104"/>
    </row>
    <row r="5131" spans="3:48" x14ac:dyDescent="0.35">
      <c r="C5131" s="176"/>
      <c r="D5131" s="176"/>
      <c r="E5131" s="176"/>
      <c r="F5131" s="176"/>
      <c r="G5131" s="175"/>
      <c r="H5131" s="175"/>
      <c r="I5131" s="175"/>
      <c r="J5131" s="175"/>
      <c r="L5131" s="175"/>
      <c r="T5131" s="176"/>
      <c r="U5131" s="176"/>
      <c r="V5131" s="176"/>
      <c r="W5131" s="176"/>
      <c r="X5131" s="175"/>
      <c r="Y5131" s="175"/>
      <c r="Z5131" s="175"/>
      <c r="AA5131" s="175"/>
      <c r="AC5131" s="175"/>
      <c r="AL5131" s="106"/>
      <c r="AM5131" s="104"/>
      <c r="AN5131" s="104"/>
      <c r="AO5131" s="104"/>
      <c r="AP5131" s="104"/>
      <c r="AQ5131" s="104"/>
      <c r="AR5131" s="104"/>
      <c r="AS5131" s="104"/>
      <c r="AT5131" s="104"/>
      <c r="AU5131" s="104"/>
      <c r="AV5131" s="104"/>
    </row>
    <row r="5132" spans="3:48" x14ac:dyDescent="0.35">
      <c r="C5132" s="176"/>
      <c r="D5132" s="176"/>
      <c r="E5132" s="176"/>
      <c r="F5132" s="176"/>
      <c r="G5132" s="175"/>
      <c r="H5132" s="175"/>
      <c r="I5132" s="175"/>
      <c r="J5132" s="175"/>
      <c r="L5132" s="175"/>
      <c r="T5132" s="176"/>
      <c r="U5132" s="176"/>
      <c r="V5132" s="176"/>
      <c r="W5132" s="176"/>
      <c r="X5132" s="175"/>
      <c r="Y5132" s="175"/>
      <c r="Z5132" s="175"/>
      <c r="AA5132" s="175"/>
      <c r="AC5132" s="175"/>
      <c r="AL5132" s="106"/>
      <c r="AM5132" s="104"/>
      <c r="AN5132" s="104"/>
      <c r="AO5132" s="104"/>
      <c r="AP5132" s="104"/>
      <c r="AQ5132" s="104"/>
      <c r="AR5132" s="104"/>
      <c r="AS5132" s="104"/>
      <c r="AT5132" s="104"/>
      <c r="AU5132" s="104"/>
      <c r="AV5132" s="104"/>
    </row>
    <row r="5133" spans="3:48" x14ac:dyDescent="0.35">
      <c r="C5133" s="176"/>
      <c r="D5133" s="176"/>
      <c r="E5133" s="176"/>
      <c r="F5133" s="176"/>
      <c r="G5133" s="175"/>
      <c r="H5133" s="175"/>
      <c r="I5133" s="175"/>
      <c r="J5133" s="175"/>
      <c r="L5133" s="175"/>
      <c r="T5133" s="176"/>
      <c r="U5133" s="176"/>
      <c r="V5133" s="176"/>
      <c r="W5133" s="176"/>
      <c r="X5133" s="175"/>
      <c r="Y5133" s="175"/>
      <c r="Z5133" s="175"/>
      <c r="AA5133" s="175"/>
      <c r="AC5133" s="175"/>
      <c r="AL5133" s="106"/>
      <c r="AM5133" s="104"/>
      <c r="AN5133" s="104"/>
      <c r="AO5133" s="104"/>
      <c r="AP5133" s="104"/>
      <c r="AQ5133" s="104"/>
      <c r="AR5133" s="104"/>
      <c r="AS5133" s="104"/>
      <c r="AT5133" s="104"/>
      <c r="AU5133" s="104"/>
      <c r="AV5133" s="104"/>
    </row>
    <row r="5134" spans="3:48" x14ac:dyDescent="0.35">
      <c r="C5134" s="176"/>
      <c r="D5134" s="176"/>
      <c r="E5134" s="176"/>
      <c r="F5134" s="176"/>
      <c r="G5134" s="175"/>
      <c r="H5134" s="175"/>
      <c r="I5134" s="175"/>
      <c r="J5134" s="175"/>
      <c r="L5134" s="175"/>
      <c r="T5134" s="176"/>
      <c r="U5134" s="176"/>
      <c r="V5134" s="176"/>
      <c r="W5134" s="176"/>
      <c r="X5134" s="175"/>
      <c r="Y5134" s="175"/>
      <c r="Z5134" s="175"/>
      <c r="AA5134" s="175"/>
      <c r="AC5134" s="175"/>
      <c r="AL5134" s="106"/>
      <c r="AM5134" s="104"/>
      <c r="AN5134" s="104"/>
      <c r="AO5134" s="104"/>
      <c r="AP5134" s="104"/>
      <c r="AQ5134" s="104"/>
      <c r="AR5134" s="104"/>
      <c r="AS5134" s="104"/>
      <c r="AT5134" s="104"/>
      <c r="AU5134" s="104"/>
      <c r="AV5134" s="104"/>
    </row>
    <row r="5135" spans="3:48" x14ac:dyDescent="0.35">
      <c r="C5135" s="176"/>
      <c r="D5135" s="176"/>
      <c r="E5135" s="176"/>
      <c r="F5135" s="176"/>
      <c r="G5135" s="175"/>
      <c r="H5135" s="175"/>
      <c r="I5135" s="175"/>
      <c r="J5135" s="175"/>
      <c r="L5135" s="175"/>
      <c r="T5135" s="176"/>
      <c r="U5135" s="176"/>
      <c r="V5135" s="176"/>
      <c r="W5135" s="176"/>
      <c r="X5135" s="175"/>
      <c r="Y5135" s="175"/>
      <c r="Z5135" s="175"/>
      <c r="AA5135" s="175"/>
      <c r="AC5135" s="175"/>
      <c r="AL5135" s="106"/>
      <c r="AM5135" s="104"/>
      <c r="AN5135" s="104"/>
      <c r="AO5135" s="104"/>
      <c r="AP5135" s="104"/>
      <c r="AQ5135" s="104"/>
      <c r="AR5135" s="104"/>
      <c r="AS5135" s="104"/>
      <c r="AT5135" s="104"/>
      <c r="AU5135" s="104"/>
      <c r="AV5135" s="104"/>
    </row>
    <row r="5136" spans="3:48" x14ac:dyDescent="0.35">
      <c r="C5136" s="176"/>
      <c r="D5136" s="176"/>
      <c r="E5136" s="176"/>
      <c r="F5136" s="176"/>
      <c r="G5136" s="175"/>
      <c r="H5136" s="175"/>
      <c r="I5136" s="175"/>
      <c r="J5136" s="175"/>
      <c r="L5136" s="175"/>
      <c r="T5136" s="176"/>
      <c r="U5136" s="176"/>
      <c r="V5136" s="176"/>
      <c r="W5136" s="176"/>
      <c r="X5136" s="175"/>
      <c r="Y5136" s="175"/>
      <c r="Z5136" s="175"/>
      <c r="AA5136" s="175"/>
      <c r="AC5136" s="175"/>
      <c r="AL5136" s="106"/>
      <c r="AM5136" s="104"/>
      <c r="AN5136" s="104"/>
      <c r="AO5136" s="104"/>
      <c r="AP5136" s="104"/>
      <c r="AQ5136" s="104"/>
      <c r="AR5136" s="104"/>
      <c r="AS5136" s="104"/>
      <c r="AT5136" s="104"/>
      <c r="AU5136" s="104"/>
      <c r="AV5136" s="104"/>
    </row>
    <row r="5137" spans="3:48" x14ac:dyDescent="0.35">
      <c r="C5137" s="176"/>
      <c r="D5137" s="176"/>
      <c r="E5137" s="176"/>
      <c r="F5137" s="176"/>
      <c r="G5137" s="175"/>
      <c r="H5137" s="175"/>
      <c r="I5137" s="175"/>
      <c r="J5137" s="175"/>
      <c r="L5137" s="175"/>
      <c r="T5137" s="176"/>
      <c r="U5137" s="176"/>
      <c r="V5137" s="176"/>
      <c r="W5137" s="176"/>
      <c r="X5137" s="175"/>
      <c r="Y5137" s="175"/>
      <c r="Z5137" s="175"/>
      <c r="AA5137" s="175"/>
      <c r="AC5137" s="175"/>
      <c r="AL5137" s="106"/>
      <c r="AM5137" s="104"/>
      <c r="AN5137" s="104"/>
      <c r="AO5137" s="104"/>
      <c r="AP5137" s="104"/>
      <c r="AQ5137" s="104"/>
      <c r="AR5137" s="104"/>
      <c r="AS5137" s="104"/>
      <c r="AT5137" s="104"/>
      <c r="AU5137" s="104"/>
      <c r="AV5137" s="104"/>
    </row>
    <row r="5138" spans="3:48" x14ac:dyDescent="0.35">
      <c r="C5138" s="176"/>
      <c r="D5138" s="176"/>
      <c r="E5138" s="176"/>
      <c r="F5138" s="176"/>
      <c r="G5138" s="175"/>
      <c r="H5138" s="175"/>
      <c r="I5138" s="175"/>
      <c r="J5138" s="175"/>
      <c r="L5138" s="175"/>
      <c r="T5138" s="176"/>
      <c r="U5138" s="176"/>
      <c r="V5138" s="176"/>
      <c r="W5138" s="176"/>
      <c r="X5138" s="175"/>
      <c r="Y5138" s="175"/>
      <c r="Z5138" s="175"/>
      <c r="AA5138" s="175"/>
      <c r="AC5138" s="175"/>
      <c r="AL5138" s="106"/>
      <c r="AM5138" s="104"/>
      <c r="AN5138" s="104"/>
      <c r="AO5138" s="104"/>
      <c r="AP5138" s="104"/>
      <c r="AQ5138" s="104"/>
      <c r="AR5138" s="104"/>
      <c r="AS5138" s="104"/>
      <c r="AT5138" s="104"/>
      <c r="AU5138" s="104"/>
      <c r="AV5138" s="104"/>
    </row>
    <row r="5139" spans="3:48" x14ac:dyDescent="0.35">
      <c r="C5139" s="176"/>
      <c r="D5139" s="176"/>
      <c r="E5139" s="176"/>
      <c r="F5139" s="176"/>
      <c r="G5139" s="175"/>
      <c r="H5139" s="175"/>
      <c r="I5139" s="175"/>
      <c r="J5139" s="175"/>
      <c r="L5139" s="175"/>
      <c r="T5139" s="176"/>
      <c r="U5139" s="176"/>
      <c r="V5139" s="176"/>
      <c r="W5139" s="176"/>
      <c r="X5139" s="175"/>
      <c r="Y5139" s="175"/>
      <c r="Z5139" s="175"/>
      <c r="AA5139" s="175"/>
      <c r="AC5139" s="175"/>
      <c r="AL5139" s="106"/>
      <c r="AM5139" s="104"/>
      <c r="AN5139" s="104"/>
      <c r="AO5139" s="104"/>
      <c r="AP5139" s="104"/>
      <c r="AQ5139" s="104"/>
      <c r="AR5139" s="104"/>
      <c r="AS5139" s="104"/>
      <c r="AT5139" s="104"/>
      <c r="AU5139" s="104"/>
      <c r="AV5139" s="104"/>
    </row>
    <row r="5140" spans="3:48" x14ac:dyDescent="0.35">
      <c r="C5140" s="176"/>
      <c r="D5140" s="176"/>
      <c r="E5140" s="176"/>
      <c r="F5140" s="176"/>
      <c r="G5140" s="175"/>
      <c r="H5140" s="175"/>
      <c r="I5140" s="175"/>
      <c r="J5140" s="175"/>
      <c r="L5140" s="175"/>
      <c r="T5140" s="176"/>
      <c r="U5140" s="176"/>
      <c r="V5140" s="176"/>
      <c r="W5140" s="176"/>
      <c r="X5140" s="175"/>
      <c r="Y5140" s="175"/>
      <c r="Z5140" s="175"/>
      <c r="AA5140" s="175"/>
      <c r="AC5140" s="175"/>
      <c r="AL5140" s="106"/>
      <c r="AM5140" s="104"/>
      <c r="AN5140" s="104"/>
      <c r="AO5140" s="104"/>
      <c r="AP5140" s="104"/>
      <c r="AQ5140" s="104"/>
      <c r="AR5140" s="104"/>
      <c r="AS5140" s="104"/>
      <c r="AT5140" s="104"/>
      <c r="AU5140" s="104"/>
      <c r="AV5140" s="104"/>
    </row>
    <row r="5141" spans="3:48" x14ac:dyDescent="0.35">
      <c r="C5141" s="176"/>
      <c r="D5141" s="176"/>
      <c r="E5141" s="176"/>
      <c r="F5141" s="176"/>
      <c r="G5141" s="175"/>
      <c r="H5141" s="175"/>
      <c r="I5141" s="175"/>
      <c r="J5141" s="175"/>
      <c r="L5141" s="175"/>
      <c r="T5141" s="176"/>
      <c r="U5141" s="176"/>
      <c r="V5141" s="176"/>
      <c r="W5141" s="176"/>
      <c r="X5141" s="175"/>
      <c r="Y5141" s="175"/>
      <c r="Z5141" s="175"/>
      <c r="AA5141" s="175"/>
      <c r="AC5141" s="175"/>
      <c r="AL5141" s="106"/>
      <c r="AM5141" s="104"/>
      <c r="AN5141" s="104"/>
      <c r="AO5141" s="104"/>
      <c r="AP5141" s="104"/>
      <c r="AQ5141" s="104"/>
      <c r="AR5141" s="104"/>
      <c r="AS5141" s="104"/>
      <c r="AT5141" s="104"/>
      <c r="AU5141" s="104"/>
      <c r="AV5141" s="104"/>
    </row>
    <row r="5142" spans="3:48" x14ac:dyDescent="0.35">
      <c r="C5142" s="176"/>
      <c r="D5142" s="176"/>
      <c r="E5142" s="176"/>
      <c r="F5142" s="176"/>
      <c r="G5142" s="175"/>
      <c r="H5142" s="175"/>
      <c r="I5142" s="175"/>
      <c r="J5142" s="175"/>
      <c r="L5142" s="175"/>
      <c r="T5142" s="176"/>
      <c r="U5142" s="176"/>
      <c r="V5142" s="176"/>
      <c r="W5142" s="176"/>
      <c r="X5142" s="175"/>
      <c r="Y5142" s="175"/>
      <c r="Z5142" s="175"/>
      <c r="AA5142" s="175"/>
      <c r="AC5142" s="175"/>
      <c r="AL5142" s="106"/>
      <c r="AM5142" s="104"/>
      <c r="AN5142" s="104"/>
      <c r="AO5142" s="104"/>
      <c r="AP5142" s="104"/>
      <c r="AQ5142" s="104"/>
      <c r="AR5142" s="104"/>
      <c r="AS5142" s="104"/>
      <c r="AT5142" s="104"/>
      <c r="AU5142" s="104"/>
      <c r="AV5142" s="104"/>
    </row>
    <row r="5143" spans="3:48" x14ac:dyDescent="0.35">
      <c r="C5143" s="176"/>
      <c r="D5143" s="176"/>
      <c r="E5143" s="176"/>
      <c r="F5143" s="176"/>
      <c r="G5143" s="175"/>
      <c r="H5143" s="175"/>
      <c r="I5143" s="175"/>
      <c r="J5143" s="175"/>
      <c r="L5143" s="175"/>
      <c r="T5143" s="176"/>
      <c r="U5143" s="176"/>
      <c r="V5143" s="176"/>
      <c r="W5143" s="176"/>
      <c r="X5143" s="175"/>
      <c r="Y5143" s="175"/>
      <c r="Z5143" s="175"/>
      <c r="AA5143" s="175"/>
      <c r="AC5143" s="175"/>
      <c r="AL5143" s="106"/>
      <c r="AM5143" s="104"/>
      <c r="AN5143" s="104"/>
      <c r="AO5143" s="104"/>
      <c r="AP5143" s="104"/>
      <c r="AQ5143" s="104"/>
      <c r="AR5143" s="104"/>
      <c r="AS5143" s="104"/>
      <c r="AT5143" s="104"/>
      <c r="AU5143" s="104"/>
      <c r="AV5143" s="104"/>
    </row>
    <row r="5144" spans="3:48" x14ac:dyDescent="0.35">
      <c r="C5144" s="176"/>
      <c r="D5144" s="176"/>
      <c r="E5144" s="176"/>
      <c r="F5144" s="176"/>
      <c r="G5144" s="175"/>
      <c r="H5144" s="175"/>
      <c r="I5144" s="175"/>
      <c r="J5144" s="175"/>
      <c r="L5144" s="175"/>
      <c r="T5144" s="176"/>
      <c r="U5144" s="176"/>
      <c r="V5144" s="176"/>
      <c r="W5144" s="176"/>
      <c r="X5144" s="175"/>
      <c r="Y5144" s="175"/>
      <c r="Z5144" s="175"/>
      <c r="AA5144" s="175"/>
      <c r="AC5144" s="175"/>
      <c r="AL5144" s="106"/>
      <c r="AM5144" s="104"/>
      <c r="AN5144" s="104"/>
      <c r="AO5144" s="104"/>
      <c r="AP5144" s="104"/>
      <c r="AQ5144" s="104"/>
      <c r="AR5144" s="104"/>
      <c r="AS5144" s="104"/>
      <c r="AT5144" s="104"/>
      <c r="AU5144" s="104"/>
      <c r="AV5144" s="104"/>
    </row>
    <row r="5145" spans="3:48" x14ac:dyDescent="0.35">
      <c r="C5145" s="176"/>
      <c r="D5145" s="176"/>
      <c r="E5145" s="176"/>
      <c r="F5145" s="176"/>
      <c r="G5145" s="175"/>
      <c r="H5145" s="175"/>
      <c r="I5145" s="175"/>
      <c r="J5145" s="175"/>
      <c r="L5145" s="175"/>
      <c r="T5145" s="176"/>
      <c r="U5145" s="176"/>
      <c r="V5145" s="176"/>
      <c r="W5145" s="176"/>
      <c r="X5145" s="175"/>
      <c r="Y5145" s="175"/>
      <c r="Z5145" s="175"/>
      <c r="AA5145" s="175"/>
      <c r="AC5145" s="175"/>
      <c r="AL5145" s="106"/>
      <c r="AM5145" s="104"/>
      <c r="AN5145" s="104"/>
      <c r="AO5145" s="104"/>
      <c r="AP5145" s="104"/>
      <c r="AQ5145" s="104"/>
      <c r="AR5145" s="104"/>
      <c r="AS5145" s="104"/>
      <c r="AT5145" s="104"/>
      <c r="AU5145" s="104"/>
      <c r="AV5145" s="104"/>
    </row>
    <row r="5146" spans="3:48" x14ac:dyDescent="0.35">
      <c r="C5146" s="176"/>
      <c r="D5146" s="176"/>
      <c r="E5146" s="176"/>
      <c r="F5146" s="176"/>
      <c r="G5146" s="175"/>
      <c r="H5146" s="175"/>
      <c r="I5146" s="175"/>
      <c r="J5146" s="175"/>
      <c r="L5146" s="175"/>
      <c r="T5146" s="176"/>
      <c r="U5146" s="176"/>
      <c r="V5146" s="176"/>
      <c r="W5146" s="176"/>
      <c r="X5146" s="175"/>
      <c r="Y5146" s="175"/>
      <c r="Z5146" s="175"/>
      <c r="AA5146" s="175"/>
      <c r="AC5146" s="175"/>
      <c r="AL5146" s="106"/>
      <c r="AM5146" s="104"/>
      <c r="AN5146" s="104"/>
      <c r="AO5146" s="104"/>
      <c r="AP5146" s="104"/>
      <c r="AQ5146" s="104"/>
      <c r="AR5146" s="104"/>
      <c r="AS5146" s="104"/>
      <c r="AT5146" s="104"/>
      <c r="AU5146" s="104"/>
      <c r="AV5146" s="104"/>
    </row>
    <row r="5147" spans="3:48" x14ac:dyDescent="0.35">
      <c r="C5147" s="176"/>
      <c r="D5147" s="176"/>
      <c r="E5147" s="176"/>
      <c r="F5147" s="176"/>
      <c r="G5147" s="175"/>
      <c r="H5147" s="175"/>
      <c r="I5147" s="175"/>
      <c r="J5147" s="175"/>
      <c r="L5147" s="175"/>
      <c r="T5147" s="176"/>
      <c r="U5147" s="176"/>
      <c r="V5147" s="176"/>
      <c r="W5147" s="176"/>
      <c r="X5147" s="175"/>
      <c r="Y5147" s="175"/>
      <c r="Z5147" s="175"/>
      <c r="AA5147" s="175"/>
      <c r="AC5147" s="175"/>
      <c r="AL5147" s="106"/>
      <c r="AM5147" s="104"/>
      <c r="AN5147" s="104"/>
      <c r="AO5147" s="104"/>
      <c r="AP5147" s="104"/>
      <c r="AQ5147" s="104"/>
      <c r="AR5147" s="104"/>
      <c r="AS5147" s="104"/>
      <c r="AT5147" s="104"/>
      <c r="AU5147" s="104"/>
      <c r="AV5147" s="104"/>
    </row>
    <row r="5148" spans="3:48" x14ac:dyDescent="0.35">
      <c r="C5148" s="176"/>
      <c r="D5148" s="176"/>
      <c r="E5148" s="176"/>
      <c r="F5148" s="176"/>
      <c r="G5148" s="175"/>
      <c r="H5148" s="175"/>
      <c r="I5148" s="175"/>
      <c r="J5148" s="175"/>
      <c r="L5148" s="175"/>
      <c r="T5148" s="176"/>
      <c r="U5148" s="176"/>
      <c r="V5148" s="176"/>
      <c r="W5148" s="176"/>
      <c r="X5148" s="175"/>
      <c r="Y5148" s="175"/>
      <c r="Z5148" s="175"/>
      <c r="AA5148" s="175"/>
      <c r="AC5148" s="175"/>
      <c r="AL5148" s="106"/>
      <c r="AM5148" s="104"/>
      <c r="AN5148" s="104"/>
      <c r="AO5148" s="104"/>
      <c r="AP5148" s="104"/>
      <c r="AQ5148" s="104"/>
      <c r="AR5148" s="104"/>
      <c r="AS5148" s="104"/>
      <c r="AT5148" s="104"/>
      <c r="AU5148" s="104"/>
      <c r="AV5148" s="104"/>
    </row>
    <row r="5149" spans="3:48" x14ac:dyDescent="0.35">
      <c r="C5149" s="176"/>
      <c r="D5149" s="176"/>
      <c r="E5149" s="176"/>
      <c r="F5149" s="176"/>
      <c r="G5149" s="175"/>
      <c r="H5149" s="175"/>
      <c r="I5149" s="175"/>
      <c r="J5149" s="175"/>
      <c r="L5149" s="175"/>
      <c r="T5149" s="176"/>
      <c r="U5149" s="176"/>
      <c r="V5149" s="176"/>
      <c r="W5149" s="176"/>
      <c r="X5149" s="175"/>
      <c r="Y5149" s="175"/>
      <c r="Z5149" s="175"/>
      <c r="AA5149" s="175"/>
      <c r="AC5149" s="175"/>
      <c r="AL5149" s="106"/>
      <c r="AM5149" s="104"/>
      <c r="AN5149" s="104"/>
      <c r="AO5149" s="104"/>
      <c r="AP5149" s="104"/>
      <c r="AQ5149" s="104"/>
      <c r="AR5149" s="104"/>
      <c r="AS5149" s="104"/>
      <c r="AT5149" s="104"/>
      <c r="AU5149" s="104"/>
      <c r="AV5149" s="104"/>
    </row>
    <row r="5150" spans="3:48" x14ac:dyDescent="0.35">
      <c r="C5150" s="176"/>
      <c r="D5150" s="176"/>
      <c r="E5150" s="176"/>
      <c r="F5150" s="176"/>
      <c r="G5150" s="175"/>
      <c r="H5150" s="175"/>
      <c r="I5150" s="175"/>
      <c r="J5150" s="175"/>
      <c r="L5150" s="175"/>
      <c r="T5150" s="176"/>
      <c r="U5150" s="176"/>
      <c r="V5150" s="176"/>
      <c r="W5150" s="176"/>
      <c r="X5150" s="175"/>
      <c r="Y5150" s="175"/>
      <c r="Z5150" s="175"/>
      <c r="AA5150" s="175"/>
      <c r="AC5150" s="175"/>
      <c r="AL5150" s="106"/>
      <c r="AM5150" s="104"/>
      <c r="AN5150" s="104"/>
      <c r="AO5150" s="104"/>
      <c r="AP5150" s="104"/>
      <c r="AQ5150" s="104"/>
      <c r="AR5150" s="104"/>
      <c r="AS5150" s="104"/>
      <c r="AT5150" s="104"/>
      <c r="AU5150" s="104"/>
      <c r="AV5150" s="104"/>
    </row>
    <row r="5151" spans="3:48" x14ac:dyDescent="0.35">
      <c r="C5151" s="176"/>
      <c r="D5151" s="176"/>
      <c r="E5151" s="176"/>
      <c r="F5151" s="176"/>
      <c r="G5151" s="175"/>
      <c r="H5151" s="175"/>
      <c r="I5151" s="175"/>
      <c r="J5151" s="175"/>
      <c r="L5151" s="175"/>
      <c r="T5151" s="176"/>
      <c r="U5151" s="176"/>
      <c r="V5151" s="176"/>
      <c r="W5151" s="176"/>
      <c r="X5151" s="175"/>
      <c r="Y5151" s="175"/>
      <c r="Z5151" s="175"/>
      <c r="AA5151" s="175"/>
      <c r="AC5151" s="175"/>
      <c r="AL5151" s="106"/>
      <c r="AM5151" s="104"/>
      <c r="AN5151" s="104"/>
      <c r="AO5151" s="104"/>
      <c r="AP5151" s="104"/>
      <c r="AQ5151" s="104"/>
      <c r="AR5151" s="104"/>
      <c r="AS5151" s="104"/>
      <c r="AT5151" s="104"/>
      <c r="AU5151" s="104"/>
      <c r="AV5151" s="104"/>
    </row>
    <row r="5152" spans="3:48" x14ac:dyDescent="0.35">
      <c r="C5152" s="176"/>
      <c r="D5152" s="176"/>
      <c r="E5152" s="176"/>
      <c r="F5152" s="176"/>
      <c r="G5152" s="175"/>
      <c r="H5152" s="175"/>
      <c r="I5152" s="175"/>
      <c r="J5152" s="175"/>
      <c r="L5152" s="175"/>
      <c r="T5152" s="176"/>
      <c r="U5152" s="176"/>
      <c r="V5152" s="176"/>
      <c r="W5152" s="176"/>
      <c r="X5152" s="175"/>
      <c r="Y5152" s="175"/>
      <c r="Z5152" s="175"/>
      <c r="AA5152" s="175"/>
      <c r="AC5152" s="175"/>
      <c r="AL5152" s="106"/>
      <c r="AM5152" s="104"/>
      <c r="AN5152" s="104"/>
      <c r="AO5152" s="104"/>
      <c r="AP5152" s="104"/>
      <c r="AQ5152" s="104"/>
      <c r="AR5152" s="104"/>
      <c r="AS5152" s="104"/>
      <c r="AT5152" s="104"/>
      <c r="AU5152" s="104"/>
      <c r="AV5152" s="104"/>
    </row>
    <row r="5153" spans="3:48" x14ac:dyDescent="0.35">
      <c r="C5153" s="176"/>
      <c r="D5153" s="176"/>
      <c r="E5153" s="176"/>
      <c r="F5153" s="176"/>
      <c r="G5153" s="175"/>
      <c r="H5153" s="175"/>
      <c r="I5153" s="175"/>
      <c r="J5153" s="175"/>
      <c r="L5153" s="175"/>
      <c r="T5153" s="176"/>
      <c r="U5153" s="176"/>
      <c r="V5153" s="176"/>
      <c r="W5153" s="176"/>
      <c r="X5153" s="175"/>
      <c r="Y5153" s="175"/>
      <c r="Z5153" s="175"/>
      <c r="AA5153" s="175"/>
      <c r="AC5153" s="175"/>
      <c r="AL5153" s="106"/>
      <c r="AM5153" s="104"/>
      <c r="AN5153" s="104"/>
      <c r="AO5153" s="104"/>
      <c r="AP5153" s="104"/>
      <c r="AQ5153" s="104"/>
      <c r="AR5153" s="104"/>
      <c r="AS5153" s="104"/>
      <c r="AT5153" s="104"/>
      <c r="AU5153" s="104"/>
      <c r="AV5153" s="104"/>
    </row>
    <row r="5154" spans="3:48" x14ac:dyDescent="0.35">
      <c r="C5154" s="176"/>
      <c r="D5154" s="176"/>
      <c r="E5154" s="176"/>
      <c r="F5154" s="176"/>
      <c r="G5154" s="175"/>
      <c r="H5154" s="175"/>
      <c r="I5154" s="175"/>
      <c r="J5154" s="175"/>
      <c r="L5154" s="175"/>
      <c r="T5154" s="176"/>
      <c r="U5154" s="176"/>
      <c r="V5154" s="176"/>
      <c r="W5154" s="176"/>
      <c r="X5154" s="175"/>
      <c r="Y5154" s="175"/>
      <c r="Z5154" s="175"/>
      <c r="AA5154" s="175"/>
      <c r="AC5154" s="175"/>
      <c r="AL5154" s="106"/>
      <c r="AM5154" s="104"/>
      <c r="AN5154" s="104"/>
      <c r="AO5154" s="104"/>
      <c r="AP5154" s="104"/>
      <c r="AQ5154" s="104"/>
      <c r="AR5154" s="104"/>
      <c r="AS5154" s="104"/>
      <c r="AT5154" s="104"/>
      <c r="AU5154" s="104"/>
      <c r="AV5154" s="104"/>
    </row>
    <row r="5155" spans="3:48" x14ac:dyDescent="0.35">
      <c r="C5155" s="176"/>
      <c r="D5155" s="176"/>
      <c r="E5155" s="176"/>
      <c r="F5155" s="176"/>
      <c r="G5155" s="175"/>
      <c r="H5155" s="175"/>
      <c r="I5155" s="175"/>
      <c r="J5155" s="175"/>
      <c r="L5155" s="175"/>
      <c r="T5155" s="176"/>
      <c r="U5155" s="176"/>
      <c r="V5155" s="176"/>
      <c r="W5155" s="176"/>
      <c r="X5155" s="175"/>
      <c r="Y5155" s="175"/>
      <c r="Z5155" s="175"/>
      <c r="AA5155" s="175"/>
      <c r="AC5155" s="175"/>
      <c r="AL5155" s="106"/>
      <c r="AM5155" s="104"/>
      <c r="AN5155" s="104"/>
      <c r="AO5155" s="104"/>
      <c r="AP5155" s="104"/>
      <c r="AQ5155" s="104"/>
      <c r="AR5155" s="104"/>
      <c r="AS5155" s="104"/>
      <c r="AT5155" s="104"/>
      <c r="AU5155" s="104"/>
      <c r="AV5155" s="104"/>
    </row>
    <row r="5156" spans="3:48" x14ac:dyDescent="0.35">
      <c r="C5156" s="176"/>
      <c r="D5156" s="176"/>
      <c r="E5156" s="176"/>
      <c r="F5156" s="176"/>
      <c r="G5156" s="175"/>
      <c r="H5156" s="175"/>
      <c r="I5156" s="175"/>
      <c r="J5156" s="175"/>
      <c r="L5156" s="175"/>
      <c r="T5156" s="176"/>
      <c r="U5156" s="176"/>
      <c r="V5156" s="176"/>
      <c r="W5156" s="176"/>
      <c r="X5156" s="175"/>
      <c r="Y5156" s="175"/>
      <c r="Z5156" s="175"/>
      <c r="AA5156" s="175"/>
      <c r="AC5156" s="175"/>
      <c r="AL5156" s="106"/>
      <c r="AM5156" s="104"/>
      <c r="AN5156" s="104"/>
      <c r="AO5156" s="104"/>
      <c r="AP5156" s="104"/>
      <c r="AQ5156" s="104"/>
      <c r="AR5156" s="104"/>
      <c r="AS5156" s="104"/>
      <c r="AT5156" s="104"/>
      <c r="AU5156" s="104"/>
      <c r="AV5156" s="104"/>
    </row>
    <row r="5157" spans="3:48" x14ac:dyDescent="0.35">
      <c r="C5157" s="176"/>
      <c r="D5157" s="176"/>
      <c r="E5157" s="176"/>
      <c r="F5157" s="176"/>
      <c r="G5157" s="175"/>
      <c r="H5157" s="175"/>
      <c r="I5157" s="175"/>
      <c r="J5157" s="175"/>
      <c r="L5157" s="175"/>
      <c r="T5157" s="176"/>
      <c r="U5157" s="176"/>
      <c r="V5157" s="176"/>
      <c r="W5157" s="176"/>
      <c r="X5157" s="175"/>
      <c r="Y5157" s="175"/>
      <c r="Z5157" s="175"/>
      <c r="AA5157" s="175"/>
      <c r="AC5157" s="175"/>
      <c r="AL5157" s="106"/>
      <c r="AM5157" s="104"/>
      <c r="AN5157" s="104"/>
      <c r="AO5157" s="104"/>
      <c r="AP5157" s="104"/>
      <c r="AQ5157" s="104"/>
      <c r="AR5157" s="104"/>
      <c r="AS5157" s="104"/>
      <c r="AT5157" s="104"/>
      <c r="AU5157" s="104"/>
      <c r="AV5157" s="104"/>
    </row>
    <row r="5158" spans="3:48" x14ac:dyDescent="0.35">
      <c r="C5158" s="176"/>
      <c r="D5158" s="176"/>
      <c r="E5158" s="176"/>
      <c r="F5158" s="176"/>
      <c r="G5158" s="175"/>
      <c r="H5158" s="175"/>
      <c r="I5158" s="175"/>
      <c r="J5158" s="175"/>
      <c r="L5158" s="175"/>
      <c r="T5158" s="176"/>
      <c r="U5158" s="176"/>
      <c r="V5158" s="176"/>
      <c r="W5158" s="176"/>
      <c r="X5158" s="175"/>
      <c r="Y5158" s="175"/>
      <c r="Z5158" s="175"/>
      <c r="AA5158" s="175"/>
      <c r="AC5158" s="175"/>
      <c r="AL5158" s="106"/>
      <c r="AM5158" s="104"/>
      <c r="AN5158" s="104"/>
      <c r="AO5158" s="104"/>
      <c r="AP5158" s="104"/>
      <c r="AQ5158" s="104"/>
      <c r="AR5158" s="104"/>
      <c r="AS5158" s="104"/>
      <c r="AT5158" s="104"/>
      <c r="AU5158" s="104"/>
      <c r="AV5158" s="104"/>
    </row>
    <row r="5159" spans="3:48" x14ac:dyDescent="0.35">
      <c r="C5159" s="176"/>
      <c r="D5159" s="176"/>
      <c r="E5159" s="176"/>
      <c r="F5159" s="176"/>
      <c r="G5159" s="175"/>
      <c r="H5159" s="175"/>
      <c r="I5159" s="175"/>
      <c r="J5159" s="175"/>
      <c r="L5159" s="175"/>
      <c r="T5159" s="176"/>
      <c r="U5159" s="176"/>
      <c r="V5159" s="176"/>
      <c r="W5159" s="176"/>
      <c r="X5159" s="175"/>
      <c r="Y5159" s="175"/>
      <c r="Z5159" s="175"/>
      <c r="AA5159" s="175"/>
      <c r="AC5159" s="175"/>
      <c r="AL5159" s="106"/>
      <c r="AM5159" s="104"/>
      <c r="AN5159" s="104"/>
      <c r="AO5159" s="104"/>
      <c r="AP5159" s="104"/>
      <c r="AQ5159" s="104"/>
      <c r="AR5159" s="104"/>
      <c r="AS5159" s="104"/>
      <c r="AT5159" s="104"/>
      <c r="AU5159" s="104"/>
      <c r="AV5159" s="104"/>
    </row>
    <row r="5160" spans="3:48" x14ac:dyDescent="0.35">
      <c r="C5160" s="176"/>
      <c r="D5160" s="176"/>
      <c r="E5160" s="176"/>
      <c r="F5160" s="176"/>
      <c r="G5160" s="175"/>
      <c r="H5160" s="175"/>
      <c r="I5160" s="175"/>
      <c r="J5160" s="175"/>
      <c r="L5160" s="175"/>
      <c r="T5160" s="176"/>
      <c r="U5160" s="176"/>
      <c r="V5160" s="176"/>
      <c r="W5160" s="176"/>
      <c r="X5160" s="175"/>
      <c r="Y5160" s="175"/>
      <c r="Z5160" s="175"/>
      <c r="AA5160" s="175"/>
      <c r="AC5160" s="175"/>
      <c r="AL5160" s="106"/>
      <c r="AM5160" s="104"/>
      <c r="AN5160" s="104"/>
      <c r="AO5160" s="104"/>
      <c r="AP5160" s="104"/>
      <c r="AQ5160" s="104"/>
      <c r="AR5160" s="104"/>
      <c r="AS5160" s="104"/>
      <c r="AT5160" s="104"/>
      <c r="AU5160" s="104"/>
      <c r="AV5160" s="104"/>
    </row>
    <row r="5161" spans="3:48" x14ac:dyDescent="0.35">
      <c r="C5161" s="176"/>
      <c r="D5161" s="176"/>
      <c r="E5161" s="176"/>
      <c r="F5161" s="176"/>
      <c r="G5161" s="175"/>
      <c r="H5161" s="175"/>
      <c r="I5161" s="175"/>
      <c r="J5161" s="175"/>
      <c r="L5161" s="175"/>
      <c r="T5161" s="176"/>
      <c r="U5161" s="176"/>
      <c r="V5161" s="176"/>
      <c r="W5161" s="176"/>
      <c r="X5161" s="175"/>
      <c r="Y5161" s="175"/>
      <c r="Z5161" s="175"/>
      <c r="AA5161" s="175"/>
      <c r="AC5161" s="175"/>
      <c r="AL5161" s="106"/>
      <c r="AM5161" s="104"/>
      <c r="AN5161" s="104"/>
      <c r="AO5161" s="104"/>
      <c r="AP5161" s="104"/>
      <c r="AQ5161" s="104"/>
      <c r="AR5161" s="104"/>
      <c r="AS5161" s="104"/>
      <c r="AT5161" s="104"/>
      <c r="AU5161" s="104"/>
      <c r="AV5161" s="104"/>
    </row>
    <row r="5162" spans="3:48" x14ac:dyDescent="0.35">
      <c r="C5162" s="176"/>
      <c r="D5162" s="176"/>
      <c r="E5162" s="176"/>
      <c r="F5162" s="176"/>
      <c r="G5162" s="175"/>
      <c r="H5162" s="175"/>
      <c r="I5162" s="175"/>
      <c r="J5162" s="175"/>
      <c r="L5162" s="175"/>
      <c r="T5162" s="176"/>
      <c r="U5162" s="176"/>
      <c r="V5162" s="176"/>
      <c r="W5162" s="176"/>
      <c r="X5162" s="175"/>
      <c r="Y5162" s="175"/>
      <c r="Z5162" s="175"/>
      <c r="AA5162" s="175"/>
      <c r="AC5162" s="175"/>
      <c r="AL5162" s="106"/>
      <c r="AM5162" s="104"/>
      <c r="AN5162" s="104"/>
      <c r="AO5162" s="104"/>
      <c r="AP5162" s="104"/>
      <c r="AQ5162" s="104"/>
      <c r="AR5162" s="104"/>
      <c r="AS5162" s="104"/>
      <c r="AT5162" s="104"/>
      <c r="AU5162" s="104"/>
      <c r="AV5162" s="104"/>
    </row>
    <row r="5163" spans="3:48" x14ac:dyDescent="0.35">
      <c r="C5163" s="176"/>
      <c r="D5163" s="176"/>
      <c r="E5163" s="176"/>
      <c r="F5163" s="176"/>
      <c r="G5163" s="175"/>
      <c r="H5163" s="175"/>
      <c r="I5163" s="175"/>
      <c r="J5163" s="175"/>
      <c r="L5163" s="175"/>
      <c r="T5163" s="176"/>
      <c r="U5163" s="176"/>
      <c r="V5163" s="176"/>
      <c r="W5163" s="176"/>
      <c r="X5163" s="175"/>
      <c r="Y5163" s="175"/>
      <c r="Z5163" s="175"/>
      <c r="AA5163" s="175"/>
      <c r="AC5163" s="175"/>
      <c r="AL5163" s="106"/>
      <c r="AM5163" s="104"/>
      <c r="AN5163" s="104"/>
      <c r="AO5163" s="104"/>
      <c r="AP5163" s="104"/>
      <c r="AQ5163" s="104"/>
      <c r="AR5163" s="104"/>
      <c r="AS5163" s="104"/>
      <c r="AT5163" s="104"/>
      <c r="AU5163" s="104"/>
      <c r="AV5163" s="104"/>
    </row>
    <row r="5164" spans="3:48" x14ac:dyDescent="0.35">
      <c r="C5164" s="176"/>
      <c r="D5164" s="176"/>
      <c r="E5164" s="176"/>
      <c r="F5164" s="176"/>
      <c r="G5164" s="175"/>
      <c r="H5164" s="175"/>
      <c r="I5164" s="175"/>
      <c r="J5164" s="175"/>
      <c r="L5164" s="175"/>
      <c r="T5164" s="176"/>
      <c r="U5164" s="176"/>
      <c r="V5164" s="176"/>
      <c r="W5164" s="176"/>
      <c r="X5164" s="175"/>
      <c r="Y5164" s="175"/>
      <c r="Z5164" s="175"/>
      <c r="AA5164" s="175"/>
      <c r="AC5164" s="175"/>
      <c r="AL5164" s="106"/>
      <c r="AM5164" s="104"/>
      <c r="AN5164" s="104"/>
      <c r="AO5164" s="104"/>
      <c r="AP5164" s="104"/>
      <c r="AQ5164" s="104"/>
      <c r="AR5164" s="104"/>
      <c r="AS5164" s="104"/>
      <c r="AT5164" s="104"/>
      <c r="AU5164" s="104"/>
      <c r="AV5164" s="104"/>
    </row>
    <row r="5165" spans="3:48" x14ac:dyDescent="0.35">
      <c r="C5165" s="176"/>
      <c r="D5165" s="176"/>
      <c r="E5165" s="176"/>
      <c r="F5165" s="176"/>
      <c r="G5165" s="175"/>
      <c r="H5165" s="175"/>
      <c r="I5165" s="175"/>
      <c r="J5165" s="175"/>
      <c r="L5165" s="175"/>
      <c r="T5165" s="176"/>
      <c r="U5165" s="176"/>
      <c r="V5165" s="176"/>
      <c r="W5165" s="176"/>
      <c r="X5165" s="175"/>
      <c r="Y5165" s="175"/>
      <c r="Z5165" s="175"/>
      <c r="AA5165" s="175"/>
      <c r="AC5165" s="175"/>
      <c r="AL5165" s="106"/>
      <c r="AM5165" s="104"/>
      <c r="AN5165" s="104"/>
      <c r="AO5165" s="104"/>
      <c r="AP5165" s="104"/>
      <c r="AQ5165" s="104"/>
      <c r="AR5165" s="104"/>
      <c r="AS5165" s="104"/>
      <c r="AT5165" s="104"/>
      <c r="AU5165" s="104"/>
      <c r="AV5165" s="104"/>
    </row>
    <row r="5166" spans="3:48" x14ac:dyDescent="0.35">
      <c r="C5166" s="176"/>
      <c r="D5166" s="176"/>
      <c r="E5166" s="176"/>
      <c r="F5166" s="176"/>
      <c r="G5166" s="175"/>
      <c r="H5166" s="175"/>
      <c r="I5166" s="175"/>
      <c r="J5166" s="175"/>
      <c r="L5166" s="175"/>
      <c r="T5166" s="176"/>
      <c r="U5166" s="176"/>
      <c r="V5166" s="176"/>
      <c r="W5166" s="176"/>
      <c r="X5166" s="175"/>
      <c r="Y5166" s="175"/>
      <c r="Z5166" s="175"/>
      <c r="AA5166" s="175"/>
      <c r="AC5166" s="175"/>
      <c r="AL5166" s="106"/>
      <c r="AM5166" s="104"/>
      <c r="AN5166" s="104"/>
      <c r="AO5166" s="104"/>
      <c r="AP5166" s="104"/>
      <c r="AQ5166" s="104"/>
      <c r="AR5166" s="104"/>
      <c r="AS5166" s="104"/>
      <c r="AT5166" s="104"/>
      <c r="AU5166" s="104"/>
      <c r="AV5166" s="104"/>
    </row>
    <row r="5167" spans="3:48" x14ac:dyDescent="0.35">
      <c r="C5167" s="176"/>
      <c r="D5167" s="176"/>
      <c r="E5167" s="176"/>
      <c r="F5167" s="176"/>
      <c r="G5167" s="175"/>
      <c r="H5167" s="175"/>
      <c r="I5167" s="175"/>
      <c r="J5167" s="175"/>
      <c r="L5167" s="175"/>
      <c r="T5167" s="176"/>
      <c r="U5167" s="176"/>
      <c r="V5167" s="176"/>
      <c r="W5167" s="176"/>
      <c r="X5167" s="175"/>
      <c r="Y5167" s="175"/>
      <c r="Z5167" s="175"/>
      <c r="AA5167" s="175"/>
      <c r="AC5167" s="175"/>
      <c r="AL5167" s="106"/>
      <c r="AM5167" s="104"/>
      <c r="AN5167" s="104"/>
      <c r="AO5167" s="104"/>
      <c r="AP5167" s="104"/>
      <c r="AQ5167" s="104"/>
      <c r="AR5167" s="104"/>
      <c r="AS5167" s="104"/>
      <c r="AT5167" s="104"/>
      <c r="AU5167" s="104"/>
      <c r="AV5167" s="104"/>
    </row>
    <row r="5168" spans="3:48" x14ac:dyDescent="0.35">
      <c r="C5168" s="176"/>
      <c r="D5168" s="176"/>
      <c r="E5168" s="176"/>
      <c r="F5168" s="176"/>
      <c r="G5168" s="175"/>
      <c r="H5168" s="175"/>
      <c r="I5168" s="175"/>
      <c r="J5168" s="175"/>
      <c r="L5168" s="175"/>
      <c r="T5168" s="176"/>
      <c r="U5168" s="176"/>
      <c r="V5168" s="176"/>
      <c r="W5168" s="176"/>
      <c r="X5168" s="175"/>
      <c r="Y5168" s="175"/>
      <c r="Z5168" s="175"/>
      <c r="AA5168" s="175"/>
      <c r="AC5168" s="175"/>
      <c r="AL5168" s="106"/>
      <c r="AM5168" s="104"/>
      <c r="AN5168" s="104"/>
      <c r="AO5168" s="104"/>
      <c r="AP5168" s="104"/>
      <c r="AQ5168" s="104"/>
      <c r="AR5168" s="104"/>
      <c r="AS5168" s="104"/>
      <c r="AT5168" s="104"/>
      <c r="AU5168" s="104"/>
      <c r="AV5168" s="104"/>
    </row>
    <row r="5169" spans="3:48" x14ac:dyDescent="0.35">
      <c r="C5169" s="176"/>
      <c r="D5169" s="176"/>
      <c r="E5169" s="176"/>
      <c r="F5169" s="176"/>
      <c r="G5169" s="175"/>
      <c r="H5169" s="175"/>
      <c r="I5169" s="175"/>
      <c r="J5169" s="175"/>
      <c r="L5169" s="175"/>
      <c r="T5169" s="176"/>
      <c r="U5169" s="176"/>
      <c r="V5169" s="176"/>
      <c r="W5169" s="176"/>
      <c r="X5169" s="175"/>
      <c r="Y5169" s="175"/>
      <c r="Z5169" s="175"/>
      <c r="AA5169" s="175"/>
      <c r="AC5169" s="175"/>
      <c r="AL5169" s="106"/>
      <c r="AM5169" s="104"/>
      <c r="AN5169" s="104"/>
      <c r="AO5169" s="104"/>
      <c r="AP5169" s="104"/>
      <c r="AQ5169" s="104"/>
      <c r="AR5169" s="104"/>
      <c r="AS5169" s="104"/>
      <c r="AT5169" s="104"/>
      <c r="AU5169" s="104"/>
      <c r="AV5169" s="104"/>
    </row>
    <row r="5170" spans="3:48" x14ac:dyDescent="0.35">
      <c r="C5170" s="176"/>
      <c r="D5170" s="176"/>
      <c r="E5170" s="176"/>
      <c r="F5170" s="176"/>
      <c r="G5170" s="175"/>
      <c r="H5170" s="175"/>
      <c r="I5170" s="175"/>
      <c r="J5170" s="175"/>
      <c r="L5170" s="175"/>
      <c r="T5170" s="176"/>
      <c r="U5170" s="176"/>
      <c r="V5170" s="176"/>
      <c r="W5170" s="176"/>
      <c r="X5170" s="175"/>
      <c r="Y5170" s="175"/>
      <c r="Z5170" s="175"/>
      <c r="AA5170" s="175"/>
      <c r="AC5170" s="175"/>
      <c r="AL5170" s="106"/>
      <c r="AM5170" s="104"/>
      <c r="AN5170" s="104"/>
      <c r="AO5170" s="104"/>
      <c r="AP5170" s="104"/>
      <c r="AQ5170" s="104"/>
      <c r="AR5170" s="104"/>
      <c r="AS5170" s="104"/>
      <c r="AT5170" s="104"/>
      <c r="AU5170" s="104"/>
      <c r="AV5170" s="104"/>
    </row>
    <row r="5171" spans="3:48" x14ac:dyDescent="0.35">
      <c r="C5171" s="176"/>
      <c r="D5171" s="176"/>
      <c r="E5171" s="176"/>
      <c r="F5171" s="176"/>
      <c r="G5171" s="175"/>
      <c r="H5171" s="175"/>
      <c r="I5171" s="175"/>
      <c r="J5171" s="175"/>
      <c r="L5171" s="175"/>
      <c r="T5171" s="176"/>
      <c r="U5171" s="176"/>
      <c r="V5171" s="176"/>
      <c r="W5171" s="176"/>
      <c r="X5171" s="175"/>
      <c r="Y5171" s="175"/>
      <c r="Z5171" s="175"/>
      <c r="AA5171" s="175"/>
      <c r="AC5171" s="175"/>
      <c r="AL5171" s="106"/>
      <c r="AM5171" s="104"/>
      <c r="AN5171" s="104"/>
      <c r="AO5171" s="104"/>
      <c r="AP5171" s="104"/>
      <c r="AQ5171" s="104"/>
      <c r="AR5171" s="104"/>
      <c r="AS5171" s="104"/>
      <c r="AT5171" s="104"/>
      <c r="AU5171" s="104"/>
      <c r="AV5171" s="104"/>
    </row>
    <row r="5172" spans="3:48" x14ac:dyDescent="0.35">
      <c r="C5172" s="176"/>
      <c r="D5172" s="176"/>
      <c r="E5172" s="176"/>
      <c r="F5172" s="176"/>
      <c r="G5172" s="175"/>
      <c r="H5172" s="175"/>
      <c r="I5172" s="175"/>
      <c r="J5172" s="175"/>
      <c r="L5172" s="175"/>
      <c r="T5172" s="176"/>
      <c r="U5172" s="176"/>
      <c r="V5172" s="176"/>
      <c r="W5172" s="176"/>
      <c r="X5172" s="175"/>
      <c r="Y5172" s="175"/>
      <c r="Z5172" s="175"/>
      <c r="AA5172" s="175"/>
      <c r="AC5172" s="175"/>
      <c r="AL5172" s="106"/>
      <c r="AM5172" s="104"/>
      <c r="AN5172" s="104"/>
      <c r="AO5172" s="104"/>
      <c r="AP5172" s="104"/>
      <c r="AQ5172" s="104"/>
      <c r="AR5172" s="104"/>
      <c r="AS5172" s="104"/>
      <c r="AT5172" s="104"/>
      <c r="AU5172" s="104"/>
      <c r="AV5172" s="104"/>
    </row>
    <row r="5173" spans="3:48" x14ac:dyDescent="0.35">
      <c r="C5173" s="176"/>
      <c r="D5173" s="176"/>
      <c r="E5173" s="176"/>
      <c r="F5173" s="176"/>
      <c r="G5173" s="175"/>
      <c r="H5173" s="175"/>
      <c r="I5173" s="175"/>
      <c r="J5173" s="175"/>
      <c r="L5173" s="175"/>
      <c r="T5173" s="176"/>
      <c r="U5173" s="176"/>
      <c r="V5173" s="176"/>
      <c r="W5173" s="176"/>
      <c r="X5173" s="175"/>
      <c r="Y5173" s="175"/>
      <c r="Z5173" s="175"/>
      <c r="AA5173" s="175"/>
      <c r="AC5173" s="175"/>
      <c r="AL5173" s="106"/>
      <c r="AM5173" s="104"/>
      <c r="AN5173" s="104"/>
      <c r="AO5173" s="104"/>
      <c r="AP5173" s="104"/>
      <c r="AQ5173" s="104"/>
      <c r="AR5173" s="104"/>
      <c r="AS5173" s="104"/>
      <c r="AT5173" s="104"/>
      <c r="AU5173" s="104"/>
      <c r="AV5173" s="104"/>
    </row>
    <row r="5174" spans="3:48" x14ac:dyDescent="0.35">
      <c r="C5174" s="176"/>
      <c r="D5174" s="176"/>
      <c r="E5174" s="176"/>
      <c r="F5174" s="176"/>
      <c r="G5174" s="175"/>
      <c r="H5174" s="175"/>
      <c r="I5174" s="175"/>
      <c r="J5174" s="175"/>
      <c r="L5174" s="175"/>
      <c r="T5174" s="176"/>
      <c r="U5174" s="176"/>
      <c r="V5174" s="176"/>
      <c r="W5174" s="176"/>
      <c r="X5174" s="175"/>
      <c r="Y5174" s="175"/>
      <c r="Z5174" s="175"/>
      <c r="AA5174" s="175"/>
      <c r="AC5174" s="175"/>
      <c r="AL5174" s="106"/>
      <c r="AM5174" s="104"/>
      <c r="AN5174" s="104"/>
      <c r="AO5174" s="104"/>
      <c r="AP5174" s="104"/>
      <c r="AQ5174" s="104"/>
      <c r="AR5174" s="104"/>
      <c r="AS5174" s="104"/>
      <c r="AT5174" s="104"/>
      <c r="AU5174" s="104"/>
      <c r="AV5174" s="104"/>
    </row>
    <row r="5175" spans="3:48" x14ac:dyDescent="0.35">
      <c r="C5175" s="176"/>
      <c r="D5175" s="176"/>
      <c r="E5175" s="176"/>
      <c r="F5175" s="176"/>
      <c r="G5175" s="175"/>
      <c r="H5175" s="175"/>
      <c r="I5175" s="175"/>
      <c r="J5175" s="175"/>
      <c r="L5175" s="175"/>
      <c r="T5175" s="176"/>
      <c r="U5175" s="176"/>
      <c r="V5175" s="176"/>
      <c r="W5175" s="176"/>
      <c r="X5175" s="175"/>
      <c r="Y5175" s="175"/>
      <c r="Z5175" s="175"/>
      <c r="AA5175" s="175"/>
      <c r="AC5175" s="175"/>
      <c r="AL5175" s="106"/>
      <c r="AM5175" s="104"/>
      <c r="AN5175" s="104"/>
      <c r="AO5175" s="104"/>
      <c r="AP5175" s="104"/>
      <c r="AQ5175" s="104"/>
      <c r="AR5175" s="104"/>
      <c r="AS5175" s="104"/>
      <c r="AT5175" s="104"/>
      <c r="AU5175" s="104"/>
      <c r="AV5175" s="104"/>
    </row>
    <row r="5176" spans="3:48" x14ac:dyDescent="0.35">
      <c r="C5176" s="176"/>
      <c r="D5176" s="176"/>
      <c r="E5176" s="176"/>
      <c r="F5176" s="176"/>
      <c r="G5176" s="175"/>
      <c r="H5176" s="175"/>
      <c r="I5176" s="175"/>
      <c r="J5176" s="175"/>
      <c r="L5176" s="175"/>
      <c r="T5176" s="176"/>
      <c r="U5176" s="176"/>
      <c r="V5176" s="176"/>
      <c r="W5176" s="176"/>
      <c r="X5176" s="175"/>
      <c r="Y5176" s="175"/>
      <c r="Z5176" s="175"/>
      <c r="AA5176" s="175"/>
      <c r="AC5176" s="175"/>
      <c r="AL5176" s="106"/>
      <c r="AM5176" s="104"/>
      <c r="AN5176" s="104"/>
      <c r="AO5176" s="104"/>
      <c r="AP5176" s="104"/>
      <c r="AQ5176" s="104"/>
      <c r="AR5176" s="104"/>
      <c r="AS5176" s="104"/>
      <c r="AT5176" s="104"/>
      <c r="AU5176" s="104"/>
      <c r="AV5176" s="104"/>
    </row>
    <row r="5177" spans="3:48" x14ac:dyDescent="0.35">
      <c r="C5177" s="176"/>
      <c r="D5177" s="176"/>
      <c r="E5177" s="176"/>
      <c r="F5177" s="176"/>
      <c r="G5177" s="175"/>
      <c r="H5177" s="175"/>
      <c r="I5177" s="175"/>
      <c r="J5177" s="175"/>
      <c r="L5177" s="175"/>
      <c r="T5177" s="176"/>
      <c r="U5177" s="176"/>
      <c r="V5177" s="176"/>
      <c r="W5177" s="176"/>
      <c r="X5177" s="175"/>
      <c r="Y5177" s="175"/>
      <c r="Z5177" s="175"/>
      <c r="AA5177" s="175"/>
      <c r="AC5177" s="175"/>
      <c r="AL5177" s="106"/>
      <c r="AM5177" s="104"/>
      <c r="AN5177" s="104"/>
      <c r="AO5177" s="104"/>
      <c r="AP5177" s="104"/>
      <c r="AQ5177" s="104"/>
      <c r="AR5177" s="104"/>
      <c r="AS5177" s="104"/>
      <c r="AT5177" s="104"/>
      <c r="AU5177" s="104"/>
      <c r="AV5177" s="104"/>
    </row>
    <row r="5178" spans="3:48" x14ac:dyDescent="0.35">
      <c r="C5178" s="176"/>
      <c r="D5178" s="176"/>
      <c r="E5178" s="176"/>
      <c r="F5178" s="176"/>
      <c r="G5178" s="175"/>
      <c r="H5178" s="175"/>
      <c r="I5178" s="175"/>
      <c r="J5178" s="175"/>
      <c r="L5178" s="175"/>
      <c r="T5178" s="176"/>
      <c r="U5178" s="176"/>
      <c r="V5178" s="176"/>
      <c r="W5178" s="176"/>
      <c r="X5178" s="175"/>
      <c r="Y5178" s="175"/>
      <c r="Z5178" s="175"/>
      <c r="AA5178" s="175"/>
      <c r="AC5178" s="175"/>
      <c r="AL5178" s="106"/>
      <c r="AM5178" s="104"/>
      <c r="AN5178" s="104"/>
      <c r="AO5178" s="104"/>
      <c r="AP5178" s="104"/>
      <c r="AQ5178" s="104"/>
      <c r="AR5178" s="104"/>
      <c r="AS5178" s="104"/>
      <c r="AT5178" s="104"/>
      <c r="AU5178" s="104"/>
      <c r="AV5178" s="104"/>
    </row>
    <row r="5179" spans="3:48" x14ac:dyDescent="0.35">
      <c r="C5179" s="176"/>
      <c r="D5179" s="176"/>
      <c r="E5179" s="176"/>
      <c r="F5179" s="176"/>
      <c r="G5179" s="175"/>
      <c r="H5179" s="175"/>
      <c r="I5179" s="175"/>
      <c r="J5179" s="175"/>
      <c r="L5179" s="175"/>
      <c r="T5179" s="176"/>
      <c r="U5179" s="176"/>
      <c r="V5179" s="176"/>
      <c r="W5179" s="176"/>
      <c r="X5179" s="175"/>
      <c r="Y5179" s="175"/>
      <c r="Z5179" s="175"/>
      <c r="AA5179" s="175"/>
      <c r="AC5179" s="175"/>
      <c r="AL5179" s="106"/>
      <c r="AM5179" s="104"/>
      <c r="AN5179" s="104"/>
      <c r="AO5179" s="104"/>
      <c r="AP5179" s="104"/>
      <c r="AQ5179" s="104"/>
      <c r="AR5179" s="104"/>
      <c r="AS5179" s="104"/>
      <c r="AT5179" s="104"/>
      <c r="AU5179" s="104"/>
      <c r="AV5179" s="104"/>
    </row>
    <row r="5180" spans="3:48" x14ac:dyDescent="0.35">
      <c r="C5180" s="176"/>
      <c r="D5180" s="176"/>
      <c r="E5180" s="176"/>
      <c r="F5180" s="176"/>
      <c r="G5180" s="175"/>
      <c r="H5180" s="175"/>
      <c r="I5180" s="175"/>
      <c r="J5180" s="175"/>
      <c r="L5180" s="175"/>
      <c r="T5180" s="176"/>
      <c r="U5180" s="176"/>
      <c r="V5180" s="176"/>
      <c r="W5180" s="176"/>
      <c r="X5180" s="175"/>
      <c r="Y5180" s="175"/>
      <c r="Z5180" s="175"/>
      <c r="AA5180" s="175"/>
      <c r="AC5180" s="175"/>
      <c r="AL5180" s="106"/>
      <c r="AM5180" s="104"/>
      <c r="AN5180" s="104"/>
      <c r="AO5180" s="104"/>
      <c r="AP5180" s="104"/>
      <c r="AQ5180" s="104"/>
      <c r="AR5180" s="104"/>
      <c r="AS5180" s="104"/>
      <c r="AT5180" s="104"/>
      <c r="AU5180" s="104"/>
      <c r="AV5180" s="104"/>
    </row>
    <row r="5181" spans="3:48" x14ac:dyDescent="0.35">
      <c r="C5181" s="176"/>
      <c r="D5181" s="176"/>
      <c r="E5181" s="176"/>
      <c r="F5181" s="176"/>
      <c r="G5181" s="175"/>
      <c r="H5181" s="175"/>
      <c r="I5181" s="175"/>
      <c r="J5181" s="175"/>
      <c r="L5181" s="175"/>
      <c r="T5181" s="176"/>
      <c r="U5181" s="176"/>
      <c r="V5181" s="176"/>
      <c r="W5181" s="176"/>
      <c r="X5181" s="175"/>
      <c r="Y5181" s="175"/>
      <c r="Z5181" s="175"/>
      <c r="AA5181" s="175"/>
      <c r="AC5181" s="175"/>
      <c r="AL5181" s="106"/>
      <c r="AM5181" s="104"/>
      <c r="AN5181" s="104"/>
      <c r="AO5181" s="104"/>
      <c r="AP5181" s="104"/>
      <c r="AQ5181" s="104"/>
      <c r="AR5181" s="104"/>
      <c r="AS5181" s="104"/>
      <c r="AT5181" s="104"/>
      <c r="AU5181" s="104"/>
      <c r="AV5181" s="104"/>
    </row>
    <row r="5182" spans="3:48" x14ac:dyDescent="0.35">
      <c r="C5182" s="176"/>
      <c r="D5182" s="176"/>
      <c r="E5182" s="176"/>
      <c r="F5182" s="176"/>
      <c r="G5182" s="175"/>
      <c r="H5182" s="175"/>
      <c r="I5182" s="175"/>
      <c r="J5182" s="175"/>
      <c r="L5182" s="175"/>
      <c r="T5182" s="176"/>
      <c r="U5182" s="176"/>
      <c r="V5182" s="176"/>
      <c r="W5182" s="176"/>
      <c r="X5182" s="175"/>
      <c r="Y5182" s="175"/>
      <c r="Z5182" s="175"/>
      <c r="AA5182" s="175"/>
      <c r="AC5182" s="175"/>
      <c r="AL5182" s="106"/>
      <c r="AM5182" s="104"/>
      <c r="AN5182" s="104"/>
      <c r="AO5182" s="104"/>
      <c r="AP5182" s="104"/>
      <c r="AQ5182" s="104"/>
      <c r="AR5182" s="104"/>
      <c r="AS5182" s="104"/>
      <c r="AT5182" s="104"/>
      <c r="AU5182" s="104"/>
      <c r="AV5182" s="104"/>
    </row>
    <row r="5183" spans="3:48" x14ac:dyDescent="0.35">
      <c r="C5183" s="176"/>
      <c r="D5183" s="176"/>
      <c r="E5183" s="176"/>
      <c r="F5183" s="176"/>
      <c r="G5183" s="175"/>
      <c r="H5183" s="175"/>
      <c r="I5183" s="175"/>
      <c r="J5183" s="175"/>
      <c r="L5183" s="175"/>
      <c r="T5183" s="176"/>
      <c r="U5183" s="176"/>
      <c r="V5183" s="176"/>
      <c r="W5183" s="176"/>
      <c r="X5183" s="175"/>
      <c r="Y5183" s="175"/>
      <c r="Z5183" s="175"/>
      <c r="AA5183" s="175"/>
      <c r="AC5183" s="175"/>
      <c r="AL5183" s="106"/>
      <c r="AM5183" s="104"/>
      <c r="AN5183" s="104"/>
      <c r="AO5183" s="104"/>
      <c r="AP5183" s="104"/>
      <c r="AQ5183" s="104"/>
      <c r="AR5183" s="104"/>
      <c r="AS5183" s="104"/>
      <c r="AT5183" s="104"/>
      <c r="AU5183" s="104"/>
      <c r="AV5183" s="104"/>
    </row>
    <row r="5184" spans="3:48" x14ac:dyDescent="0.35">
      <c r="C5184" s="176"/>
      <c r="D5184" s="176"/>
      <c r="E5184" s="176"/>
      <c r="F5184" s="176"/>
      <c r="G5184" s="175"/>
      <c r="H5184" s="175"/>
      <c r="I5184" s="175"/>
      <c r="J5184" s="175"/>
      <c r="L5184" s="175"/>
      <c r="T5184" s="176"/>
      <c r="U5184" s="176"/>
      <c r="V5184" s="176"/>
      <c r="W5184" s="176"/>
      <c r="X5184" s="175"/>
      <c r="Y5184" s="175"/>
      <c r="Z5184" s="175"/>
      <c r="AA5184" s="175"/>
      <c r="AC5184" s="175"/>
      <c r="AL5184" s="106"/>
      <c r="AM5184" s="104"/>
      <c r="AN5184" s="104"/>
      <c r="AO5184" s="104"/>
      <c r="AP5184" s="104"/>
      <c r="AQ5184" s="104"/>
      <c r="AR5184" s="104"/>
      <c r="AS5184" s="104"/>
      <c r="AT5184" s="104"/>
      <c r="AU5184" s="104"/>
      <c r="AV5184" s="104"/>
    </row>
    <row r="5185" spans="3:48" x14ac:dyDescent="0.35">
      <c r="C5185" s="176"/>
      <c r="D5185" s="176"/>
      <c r="E5185" s="176"/>
      <c r="F5185" s="176"/>
      <c r="G5185" s="175"/>
      <c r="H5185" s="175"/>
      <c r="I5185" s="175"/>
      <c r="J5185" s="175"/>
      <c r="L5185" s="175"/>
      <c r="T5185" s="176"/>
      <c r="U5185" s="176"/>
      <c r="V5185" s="176"/>
      <c r="W5185" s="176"/>
      <c r="X5185" s="175"/>
      <c r="Y5185" s="175"/>
      <c r="Z5185" s="175"/>
      <c r="AA5185" s="175"/>
      <c r="AC5185" s="175"/>
      <c r="AL5185" s="106"/>
      <c r="AM5185" s="104"/>
      <c r="AN5185" s="104"/>
      <c r="AO5185" s="104"/>
      <c r="AP5185" s="104"/>
      <c r="AQ5185" s="104"/>
      <c r="AR5185" s="104"/>
      <c r="AS5185" s="104"/>
      <c r="AT5185" s="104"/>
      <c r="AU5185" s="104"/>
      <c r="AV5185" s="104"/>
    </row>
    <row r="5186" spans="3:48" x14ac:dyDescent="0.35">
      <c r="C5186" s="176"/>
      <c r="D5186" s="176"/>
      <c r="E5186" s="176"/>
      <c r="F5186" s="176"/>
      <c r="G5186" s="175"/>
      <c r="H5186" s="175"/>
      <c r="I5186" s="175"/>
      <c r="J5186" s="175"/>
      <c r="L5186" s="175"/>
      <c r="T5186" s="176"/>
      <c r="U5186" s="176"/>
      <c r="V5186" s="176"/>
      <c r="W5186" s="176"/>
      <c r="X5186" s="175"/>
      <c r="Y5186" s="175"/>
      <c r="Z5186" s="175"/>
      <c r="AA5186" s="175"/>
      <c r="AC5186" s="175"/>
      <c r="AL5186" s="106"/>
      <c r="AM5186" s="104"/>
      <c r="AN5186" s="104"/>
      <c r="AO5186" s="104"/>
      <c r="AP5186" s="104"/>
      <c r="AQ5186" s="104"/>
      <c r="AR5186" s="104"/>
      <c r="AS5186" s="104"/>
      <c r="AT5186" s="104"/>
      <c r="AU5186" s="104"/>
      <c r="AV5186" s="104"/>
    </row>
    <row r="5187" spans="3:48" x14ac:dyDescent="0.35">
      <c r="C5187" s="176"/>
      <c r="D5187" s="176"/>
      <c r="E5187" s="176"/>
      <c r="F5187" s="176"/>
      <c r="G5187" s="175"/>
      <c r="H5187" s="175"/>
      <c r="I5187" s="175"/>
      <c r="J5187" s="175"/>
      <c r="L5187" s="175"/>
      <c r="T5187" s="176"/>
      <c r="U5187" s="176"/>
      <c r="V5187" s="176"/>
      <c r="W5187" s="176"/>
      <c r="X5187" s="175"/>
      <c r="Y5187" s="175"/>
      <c r="Z5187" s="175"/>
      <c r="AA5187" s="175"/>
      <c r="AC5187" s="175"/>
      <c r="AL5187" s="106"/>
      <c r="AM5187" s="104"/>
      <c r="AN5187" s="104"/>
      <c r="AO5187" s="104"/>
      <c r="AP5187" s="104"/>
      <c r="AQ5187" s="104"/>
      <c r="AR5187" s="104"/>
      <c r="AS5187" s="104"/>
      <c r="AT5187" s="104"/>
      <c r="AU5187" s="104"/>
      <c r="AV5187" s="104"/>
    </row>
    <row r="5188" spans="3:48" x14ac:dyDescent="0.35">
      <c r="C5188" s="176"/>
      <c r="D5188" s="176"/>
      <c r="E5188" s="176"/>
      <c r="F5188" s="176"/>
      <c r="G5188" s="175"/>
      <c r="H5188" s="175"/>
      <c r="I5188" s="175"/>
      <c r="J5188" s="175"/>
      <c r="L5188" s="175"/>
      <c r="T5188" s="176"/>
      <c r="U5188" s="176"/>
      <c r="V5188" s="176"/>
      <c r="W5188" s="176"/>
      <c r="X5188" s="175"/>
      <c r="Y5188" s="175"/>
      <c r="Z5188" s="175"/>
      <c r="AA5188" s="175"/>
      <c r="AC5188" s="175"/>
      <c r="AL5188" s="106"/>
      <c r="AM5188" s="104"/>
      <c r="AN5188" s="104"/>
      <c r="AO5188" s="104"/>
      <c r="AP5188" s="104"/>
      <c r="AQ5188" s="104"/>
      <c r="AR5188" s="104"/>
      <c r="AS5188" s="104"/>
      <c r="AT5188" s="104"/>
      <c r="AU5188" s="104"/>
      <c r="AV5188" s="104"/>
    </row>
    <row r="5189" spans="3:48" x14ac:dyDescent="0.35">
      <c r="C5189" s="176"/>
      <c r="D5189" s="176"/>
      <c r="E5189" s="176"/>
      <c r="F5189" s="176"/>
      <c r="G5189" s="175"/>
      <c r="H5189" s="175"/>
      <c r="I5189" s="175"/>
      <c r="J5189" s="175"/>
      <c r="L5189" s="175"/>
      <c r="T5189" s="176"/>
      <c r="U5189" s="176"/>
      <c r="V5189" s="176"/>
      <c r="W5189" s="176"/>
      <c r="X5189" s="175"/>
      <c r="Y5189" s="175"/>
      <c r="Z5189" s="175"/>
      <c r="AA5189" s="175"/>
      <c r="AC5189" s="175"/>
      <c r="AL5189" s="106"/>
      <c r="AM5189" s="104"/>
      <c r="AN5189" s="104"/>
      <c r="AO5189" s="104"/>
      <c r="AP5189" s="104"/>
      <c r="AQ5189" s="104"/>
      <c r="AR5189" s="104"/>
      <c r="AS5189" s="104"/>
      <c r="AT5189" s="104"/>
      <c r="AU5189" s="104"/>
      <c r="AV5189" s="104"/>
    </row>
    <row r="5190" spans="3:48" x14ac:dyDescent="0.35">
      <c r="C5190" s="176"/>
      <c r="D5190" s="176"/>
      <c r="E5190" s="176"/>
      <c r="F5190" s="176"/>
      <c r="G5190" s="175"/>
      <c r="H5190" s="175"/>
      <c r="I5190" s="175"/>
      <c r="J5190" s="175"/>
      <c r="L5190" s="175"/>
      <c r="T5190" s="176"/>
      <c r="U5190" s="176"/>
      <c r="V5190" s="176"/>
      <c r="W5190" s="176"/>
      <c r="X5190" s="175"/>
      <c r="Y5190" s="175"/>
      <c r="Z5190" s="175"/>
      <c r="AA5190" s="175"/>
      <c r="AC5190" s="175"/>
      <c r="AL5190" s="106"/>
      <c r="AM5190" s="104"/>
      <c r="AN5190" s="104"/>
      <c r="AO5190" s="104"/>
      <c r="AP5190" s="104"/>
      <c r="AQ5190" s="104"/>
      <c r="AR5190" s="104"/>
      <c r="AS5190" s="104"/>
      <c r="AT5190" s="104"/>
      <c r="AU5190" s="104"/>
      <c r="AV5190" s="104"/>
    </row>
    <row r="5191" spans="3:48" x14ac:dyDescent="0.35">
      <c r="C5191" s="176"/>
      <c r="D5191" s="176"/>
      <c r="E5191" s="176"/>
      <c r="F5191" s="176"/>
      <c r="G5191" s="175"/>
      <c r="H5191" s="175"/>
      <c r="I5191" s="175"/>
      <c r="J5191" s="175"/>
      <c r="L5191" s="175"/>
      <c r="T5191" s="176"/>
      <c r="U5191" s="176"/>
      <c r="V5191" s="176"/>
      <c r="W5191" s="176"/>
      <c r="X5191" s="175"/>
      <c r="Y5191" s="175"/>
      <c r="Z5191" s="175"/>
      <c r="AA5191" s="175"/>
      <c r="AC5191" s="175"/>
      <c r="AL5191" s="106"/>
      <c r="AM5191" s="104"/>
      <c r="AN5191" s="104"/>
      <c r="AO5191" s="104"/>
      <c r="AP5191" s="104"/>
      <c r="AQ5191" s="104"/>
      <c r="AR5191" s="104"/>
      <c r="AS5191" s="104"/>
      <c r="AT5191" s="104"/>
      <c r="AU5191" s="104"/>
      <c r="AV5191" s="104"/>
    </row>
    <row r="5192" spans="3:48" x14ac:dyDescent="0.35">
      <c r="C5192" s="176"/>
      <c r="D5192" s="176"/>
      <c r="E5192" s="176"/>
      <c r="F5192" s="176"/>
      <c r="G5192" s="175"/>
      <c r="H5192" s="175"/>
      <c r="I5192" s="175"/>
      <c r="J5192" s="175"/>
      <c r="L5192" s="175"/>
      <c r="T5192" s="176"/>
      <c r="U5192" s="176"/>
      <c r="V5192" s="176"/>
      <c r="W5192" s="176"/>
      <c r="X5192" s="175"/>
      <c r="Y5192" s="175"/>
      <c r="Z5192" s="175"/>
      <c r="AA5192" s="175"/>
      <c r="AC5192" s="175"/>
      <c r="AL5192" s="106"/>
      <c r="AM5192" s="104"/>
      <c r="AN5192" s="104"/>
      <c r="AO5192" s="104"/>
      <c r="AP5192" s="104"/>
      <c r="AQ5192" s="104"/>
      <c r="AR5192" s="104"/>
      <c r="AS5192" s="104"/>
      <c r="AT5192" s="104"/>
      <c r="AU5192" s="104"/>
      <c r="AV5192" s="104"/>
    </row>
    <row r="5193" spans="3:48" x14ac:dyDescent="0.35">
      <c r="C5193" s="176"/>
      <c r="D5193" s="176"/>
      <c r="E5193" s="176"/>
      <c r="F5193" s="176"/>
      <c r="G5193" s="175"/>
      <c r="H5193" s="175"/>
      <c r="I5193" s="175"/>
      <c r="J5193" s="175"/>
      <c r="L5193" s="175"/>
      <c r="T5193" s="176"/>
      <c r="U5193" s="176"/>
      <c r="V5193" s="176"/>
      <c r="W5193" s="176"/>
      <c r="X5193" s="175"/>
      <c r="Y5193" s="175"/>
      <c r="Z5193" s="175"/>
      <c r="AA5193" s="175"/>
      <c r="AC5193" s="175"/>
      <c r="AL5193" s="106"/>
      <c r="AM5193" s="104"/>
      <c r="AN5193" s="104"/>
      <c r="AO5193" s="104"/>
      <c r="AP5193" s="104"/>
      <c r="AQ5193" s="104"/>
      <c r="AR5193" s="104"/>
      <c r="AS5193" s="104"/>
      <c r="AT5193" s="104"/>
      <c r="AU5193" s="104"/>
      <c r="AV5193" s="104"/>
    </row>
    <row r="5194" spans="3:48" x14ac:dyDescent="0.35">
      <c r="C5194" s="176"/>
      <c r="D5194" s="176"/>
      <c r="E5194" s="176"/>
      <c r="F5194" s="176"/>
      <c r="G5194" s="175"/>
      <c r="H5194" s="175"/>
      <c r="I5194" s="175"/>
      <c r="J5194" s="175"/>
      <c r="L5194" s="175"/>
      <c r="T5194" s="176"/>
      <c r="U5194" s="176"/>
      <c r="V5194" s="176"/>
      <c r="W5194" s="176"/>
      <c r="X5194" s="175"/>
      <c r="Y5194" s="175"/>
      <c r="Z5194" s="175"/>
      <c r="AA5194" s="175"/>
      <c r="AC5194" s="175"/>
      <c r="AL5194" s="106"/>
      <c r="AM5194" s="104"/>
      <c r="AN5194" s="104"/>
      <c r="AO5194" s="104"/>
      <c r="AP5194" s="104"/>
      <c r="AQ5194" s="104"/>
      <c r="AR5194" s="104"/>
      <c r="AS5194" s="104"/>
      <c r="AT5194" s="104"/>
      <c r="AU5194" s="104"/>
      <c r="AV5194" s="104"/>
    </row>
    <row r="5195" spans="3:48" x14ac:dyDescent="0.35">
      <c r="C5195" s="176"/>
      <c r="D5195" s="176"/>
      <c r="E5195" s="176"/>
      <c r="F5195" s="176"/>
      <c r="G5195" s="175"/>
      <c r="H5195" s="175"/>
      <c r="I5195" s="175"/>
      <c r="J5195" s="175"/>
      <c r="L5195" s="175"/>
      <c r="T5195" s="176"/>
      <c r="U5195" s="176"/>
      <c r="V5195" s="176"/>
      <c r="W5195" s="176"/>
      <c r="X5195" s="175"/>
      <c r="Y5195" s="175"/>
      <c r="Z5195" s="175"/>
      <c r="AA5195" s="175"/>
      <c r="AC5195" s="175"/>
      <c r="AL5195" s="106"/>
      <c r="AM5195" s="104"/>
      <c r="AN5195" s="104"/>
      <c r="AO5195" s="104"/>
      <c r="AP5195" s="104"/>
      <c r="AQ5195" s="104"/>
      <c r="AR5195" s="104"/>
      <c r="AS5195" s="104"/>
      <c r="AT5195" s="104"/>
      <c r="AU5195" s="104"/>
      <c r="AV5195" s="104"/>
    </row>
    <row r="5196" spans="3:48" x14ac:dyDescent="0.35">
      <c r="C5196" s="176"/>
      <c r="D5196" s="176"/>
      <c r="E5196" s="176"/>
      <c r="F5196" s="176"/>
      <c r="G5196" s="175"/>
      <c r="H5196" s="175"/>
      <c r="I5196" s="175"/>
      <c r="J5196" s="175"/>
      <c r="L5196" s="175"/>
      <c r="T5196" s="176"/>
      <c r="U5196" s="176"/>
      <c r="V5196" s="176"/>
      <c r="W5196" s="176"/>
      <c r="X5196" s="175"/>
      <c r="Y5196" s="175"/>
      <c r="Z5196" s="175"/>
      <c r="AA5196" s="175"/>
      <c r="AC5196" s="175"/>
      <c r="AL5196" s="106"/>
      <c r="AM5196" s="104"/>
      <c r="AN5196" s="104"/>
      <c r="AO5196" s="104"/>
      <c r="AP5196" s="104"/>
      <c r="AQ5196" s="104"/>
      <c r="AR5196" s="104"/>
      <c r="AS5196" s="104"/>
      <c r="AT5196" s="104"/>
      <c r="AU5196" s="104"/>
      <c r="AV5196" s="104"/>
    </row>
    <row r="5197" spans="3:48" x14ac:dyDescent="0.35">
      <c r="C5197" s="176"/>
      <c r="D5197" s="176"/>
      <c r="E5197" s="176"/>
      <c r="F5197" s="176"/>
      <c r="G5197" s="175"/>
      <c r="H5197" s="175"/>
      <c r="I5197" s="175"/>
      <c r="J5197" s="175"/>
      <c r="L5197" s="175"/>
      <c r="T5197" s="176"/>
      <c r="U5197" s="176"/>
      <c r="V5197" s="176"/>
      <c r="W5197" s="176"/>
      <c r="X5197" s="175"/>
      <c r="Y5197" s="175"/>
      <c r="Z5197" s="175"/>
      <c r="AA5197" s="175"/>
      <c r="AC5197" s="175"/>
      <c r="AL5197" s="106"/>
      <c r="AM5197" s="104"/>
      <c r="AN5197" s="104"/>
      <c r="AO5197" s="104"/>
      <c r="AP5197" s="104"/>
      <c r="AQ5197" s="104"/>
      <c r="AR5197" s="104"/>
      <c r="AS5197" s="104"/>
      <c r="AT5197" s="104"/>
      <c r="AU5197" s="104"/>
      <c r="AV5197" s="104"/>
    </row>
    <row r="5198" spans="3:48" x14ac:dyDescent="0.35">
      <c r="C5198" s="176"/>
      <c r="D5198" s="176"/>
      <c r="E5198" s="176"/>
      <c r="F5198" s="176"/>
      <c r="G5198" s="175"/>
      <c r="H5198" s="175"/>
      <c r="I5198" s="175"/>
      <c r="J5198" s="175"/>
      <c r="L5198" s="175"/>
      <c r="T5198" s="176"/>
      <c r="U5198" s="176"/>
      <c r="V5198" s="176"/>
      <c r="W5198" s="176"/>
      <c r="X5198" s="175"/>
      <c r="Y5198" s="175"/>
      <c r="Z5198" s="175"/>
      <c r="AA5198" s="175"/>
      <c r="AC5198" s="175"/>
      <c r="AL5198" s="106"/>
      <c r="AM5198" s="104"/>
      <c r="AN5198" s="104"/>
      <c r="AO5198" s="104"/>
      <c r="AP5198" s="104"/>
      <c r="AQ5198" s="104"/>
      <c r="AR5198" s="104"/>
      <c r="AS5198" s="104"/>
      <c r="AT5198" s="104"/>
      <c r="AU5198" s="104"/>
      <c r="AV5198" s="104"/>
    </row>
    <row r="5199" spans="3:48" x14ac:dyDescent="0.35">
      <c r="C5199" s="176"/>
      <c r="D5199" s="176"/>
      <c r="E5199" s="176"/>
      <c r="F5199" s="176"/>
      <c r="G5199" s="175"/>
      <c r="H5199" s="175"/>
      <c r="I5199" s="175"/>
      <c r="J5199" s="175"/>
      <c r="L5199" s="175"/>
      <c r="T5199" s="176"/>
      <c r="U5199" s="176"/>
      <c r="V5199" s="176"/>
      <c r="W5199" s="176"/>
      <c r="X5199" s="175"/>
      <c r="Y5199" s="175"/>
      <c r="Z5199" s="175"/>
      <c r="AA5199" s="175"/>
      <c r="AC5199" s="175"/>
      <c r="AL5199" s="106"/>
      <c r="AM5199" s="104"/>
      <c r="AN5199" s="104"/>
      <c r="AO5199" s="104"/>
      <c r="AP5199" s="104"/>
      <c r="AQ5199" s="104"/>
      <c r="AR5199" s="104"/>
      <c r="AS5199" s="104"/>
      <c r="AT5199" s="104"/>
      <c r="AU5199" s="104"/>
      <c r="AV5199" s="104"/>
    </row>
    <row r="5200" spans="3:48" x14ac:dyDescent="0.35">
      <c r="C5200" s="176"/>
      <c r="D5200" s="176"/>
      <c r="E5200" s="176"/>
      <c r="F5200" s="176"/>
      <c r="G5200" s="175"/>
      <c r="H5200" s="175"/>
      <c r="I5200" s="175"/>
      <c r="J5200" s="175"/>
      <c r="L5200" s="175"/>
      <c r="T5200" s="176"/>
      <c r="U5200" s="176"/>
      <c r="V5200" s="176"/>
      <c r="W5200" s="176"/>
      <c r="X5200" s="175"/>
      <c r="Y5200" s="175"/>
      <c r="Z5200" s="175"/>
      <c r="AA5200" s="175"/>
      <c r="AC5200" s="175"/>
      <c r="AL5200" s="106"/>
      <c r="AM5200" s="104"/>
      <c r="AN5200" s="104"/>
      <c r="AO5200" s="104"/>
      <c r="AP5200" s="104"/>
      <c r="AQ5200" s="104"/>
      <c r="AR5200" s="104"/>
      <c r="AS5200" s="104"/>
      <c r="AT5200" s="104"/>
      <c r="AU5200" s="104"/>
      <c r="AV5200" s="104"/>
    </row>
    <row r="5201" spans="3:48" x14ac:dyDescent="0.35">
      <c r="C5201" s="176"/>
      <c r="D5201" s="176"/>
      <c r="E5201" s="176"/>
      <c r="F5201" s="176"/>
      <c r="G5201" s="175"/>
      <c r="H5201" s="175"/>
      <c r="I5201" s="175"/>
      <c r="J5201" s="175"/>
      <c r="L5201" s="175"/>
      <c r="T5201" s="176"/>
      <c r="U5201" s="176"/>
      <c r="V5201" s="176"/>
      <c r="W5201" s="176"/>
      <c r="X5201" s="175"/>
      <c r="Y5201" s="175"/>
      <c r="Z5201" s="175"/>
      <c r="AA5201" s="175"/>
      <c r="AC5201" s="175"/>
      <c r="AL5201" s="106"/>
      <c r="AM5201" s="104"/>
      <c r="AN5201" s="104"/>
      <c r="AO5201" s="104"/>
      <c r="AP5201" s="104"/>
      <c r="AQ5201" s="104"/>
      <c r="AR5201" s="104"/>
      <c r="AS5201" s="104"/>
      <c r="AT5201" s="104"/>
      <c r="AU5201" s="104"/>
      <c r="AV5201" s="104"/>
    </row>
    <row r="5202" spans="3:48" x14ac:dyDescent="0.35">
      <c r="C5202" s="176"/>
      <c r="D5202" s="176"/>
      <c r="E5202" s="176"/>
      <c r="F5202" s="176"/>
      <c r="G5202" s="175"/>
      <c r="H5202" s="175"/>
      <c r="I5202" s="175"/>
      <c r="J5202" s="175"/>
      <c r="L5202" s="175"/>
      <c r="T5202" s="176"/>
      <c r="U5202" s="176"/>
      <c r="V5202" s="176"/>
      <c r="W5202" s="176"/>
      <c r="X5202" s="175"/>
      <c r="Y5202" s="175"/>
      <c r="Z5202" s="175"/>
      <c r="AA5202" s="175"/>
      <c r="AC5202" s="175"/>
      <c r="AL5202" s="106"/>
      <c r="AM5202" s="104"/>
      <c r="AN5202" s="104"/>
      <c r="AO5202" s="104"/>
      <c r="AP5202" s="104"/>
      <c r="AQ5202" s="104"/>
      <c r="AR5202" s="104"/>
      <c r="AS5202" s="104"/>
      <c r="AT5202" s="104"/>
      <c r="AU5202" s="104"/>
      <c r="AV5202" s="104"/>
    </row>
    <row r="5203" spans="3:48" x14ac:dyDescent="0.35">
      <c r="C5203" s="176"/>
      <c r="D5203" s="176"/>
      <c r="E5203" s="176"/>
      <c r="F5203" s="176"/>
      <c r="G5203" s="175"/>
      <c r="H5203" s="175"/>
      <c r="I5203" s="175"/>
      <c r="J5203" s="175"/>
      <c r="L5203" s="175"/>
      <c r="T5203" s="176"/>
      <c r="U5203" s="176"/>
      <c r="V5203" s="176"/>
      <c r="W5203" s="176"/>
      <c r="X5203" s="175"/>
      <c r="Y5203" s="175"/>
      <c r="Z5203" s="175"/>
      <c r="AA5203" s="175"/>
      <c r="AC5203" s="175"/>
      <c r="AL5203" s="106"/>
      <c r="AM5203" s="104"/>
      <c r="AN5203" s="104"/>
      <c r="AO5203" s="104"/>
      <c r="AP5203" s="104"/>
      <c r="AQ5203" s="104"/>
      <c r="AR5203" s="104"/>
      <c r="AS5203" s="104"/>
      <c r="AT5203" s="104"/>
      <c r="AU5203" s="104"/>
      <c r="AV5203" s="104"/>
    </row>
    <row r="5204" spans="3:48" x14ac:dyDescent="0.35">
      <c r="C5204" s="176"/>
      <c r="D5204" s="176"/>
      <c r="E5204" s="176"/>
      <c r="F5204" s="176"/>
      <c r="G5204" s="175"/>
      <c r="H5204" s="175"/>
      <c r="I5204" s="175"/>
      <c r="J5204" s="175"/>
      <c r="L5204" s="175"/>
      <c r="T5204" s="176"/>
      <c r="U5204" s="176"/>
      <c r="V5204" s="176"/>
      <c r="W5204" s="176"/>
      <c r="X5204" s="175"/>
      <c r="Y5204" s="175"/>
      <c r="Z5204" s="175"/>
      <c r="AA5204" s="175"/>
      <c r="AC5204" s="175"/>
      <c r="AL5204" s="106"/>
      <c r="AM5204" s="104"/>
      <c r="AN5204" s="104"/>
      <c r="AO5204" s="104"/>
      <c r="AP5204" s="104"/>
      <c r="AQ5204" s="104"/>
      <c r="AR5204" s="104"/>
      <c r="AS5204" s="104"/>
      <c r="AT5204" s="104"/>
      <c r="AU5204" s="104"/>
      <c r="AV5204" s="104"/>
    </row>
    <row r="5205" spans="3:48" x14ac:dyDescent="0.35">
      <c r="C5205" s="176"/>
      <c r="D5205" s="176"/>
      <c r="E5205" s="176"/>
      <c r="F5205" s="176"/>
      <c r="G5205" s="175"/>
      <c r="H5205" s="175"/>
      <c r="I5205" s="175"/>
      <c r="J5205" s="175"/>
      <c r="L5205" s="175"/>
      <c r="T5205" s="176"/>
      <c r="U5205" s="176"/>
      <c r="V5205" s="176"/>
      <c r="W5205" s="176"/>
      <c r="X5205" s="175"/>
      <c r="Y5205" s="175"/>
      <c r="Z5205" s="175"/>
      <c r="AA5205" s="175"/>
      <c r="AC5205" s="175"/>
      <c r="AL5205" s="106"/>
      <c r="AM5205" s="104"/>
      <c r="AN5205" s="104"/>
      <c r="AO5205" s="104"/>
      <c r="AP5205" s="104"/>
      <c r="AQ5205" s="104"/>
      <c r="AR5205" s="104"/>
      <c r="AS5205" s="104"/>
      <c r="AT5205" s="104"/>
      <c r="AU5205" s="104"/>
      <c r="AV5205" s="104"/>
    </row>
    <row r="5206" spans="3:48" x14ac:dyDescent="0.35">
      <c r="C5206" s="176"/>
      <c r="D5206" s="176"/>
      <c r="E5206" s="176"/>
      <c r="F5206" s="176"/>
      <c r="G5206" s="175"/>
      <c r="H5206" s="175"/>
      <c r="I5206" s="175"/>
      <c r="J5206" s="175"/>
      <c r="L5206" s="175"/>
      <c r="T5206" s="176"/>
      <c r="U5206" s="176"/>
      <c r="V5206" s="176"/>
      <c r="W5206" s="176"/>
      <c r="X5206" s="175"/>
      <c r="Y5206" s="175"/>
      <c r="Z5206" s="175"/>
      <c r="AA5206" s="175"/>
      <c r="AC5206" s="175"/>
      <c r="AL5206" s="106"/>
      <c r="AM5206" s="104"/>
      <c r="AN5206" s="104"/>
      <c r="AO5206" s="104"/>
      <c r="AP5206" s="104"/>
      <c r="AQ5206" s="104"/>
      <c r="AR5206" s="104"/>
      <c r="AS5206" s="104"/>
      <c r="AT5206" s="104"/>
      <c r="AU5206" s="104"/>
      <c r="AV5206" s="104"/>
    </row>
    <row r="5207" spans="3:48" x14ac:dyDescent="0.35">
      <c r="C5207" s="176"/>
      <c r="D5207" s="176"/>
      <c r="E5207" s="176"/>
      <c r="F5207" s="176"/>
      <c r="G5207" s="175"/>
      <c r="H5207" s="175"/>
      <c r="I5207" s="175"/>
      <c r="J5207" s="175"/>
      <c r="L5207" s="175"/>
      <c r="T5207" s="176"/>
      <c r="U5207" s="176"/>
      <c r="V5207" s="176"/>
      <c r="W5207" s="176"/>
      <c r="X5207" s="175"/>
      <c r="Y5207" s="175"/>
      <c r="Z5207" s="175"/>
      <c r="AA5207" s="175"/>
      <c r="AC5207" s="175"/>
      <c r="AL5207" s="106"/>
      <c r="AM5207" s="104"/>
      <c r="AN5207" s="104"/>
      <c r="AO5207" s="104"/>
      <c r="AP5207" s="104"/>
      <c r="AQ5207" s="104"/>
      <c r="AR5207" s="104"/>
      <c r="AS5207" s="104"/>
      <c r="AT5207" s="104"/>
      <c r="AU5207" s="104"/>
      <c r="AV5207" s="104"/>
    </row>
    <row r="5208" spans="3:48" x14ac:dyDescent="0.35">
      <c r="C5208" s="176"/>
      <c r="D5208" s="176"/>
      <c r="E5208" s="176"/>
      <c r="F5208" s="176"/>
      <c r="G5208" s="175"/>
      <c r="H5208" s="175"/>
      <c r="I5208" s="175"/>
      <c r="J5208" s="175"/>
      <c r="L5208" s="175"/>
      <c r="T5208" s="176"/>
      <c r="U5208" s="176"/>
      <c r="V5208" s="176"/>
      <c r="W5208" s="176"/>
      <c r="X5208" s="175"/>
      <c r="Y5208" s="175"/>
      <c r="Z5208" s="175"/>
      <c r="AA5208" s="175"/>
      <c r="AC5208" s="175"/>
      <c r="AL5208" s="106"/>
      <c r="AM5208" s="104"/>
      <c r="AN5208" s="104"/>
      <c r="AO5208" s="104"/>
      <c r="AP5208" s="104"/>
      <c r="AQ5208" s="104"/>
      <c r="AR5208" s="104"/>
      <c r="AS5208" s="104"/>
      <c r="AT5208" s="104"/>
      <c r="AU5208" s="104"/>
      <c r="AV5208" s="104"/>
    </row>
    <row r="5209" spans="3:48" x14ac:dyDescent="0.35">
      <c r="C5209" s="176"/>
      <c r="D5209" s="176"/>
      <c r="E5209" s="176"/>
      <c r="F5209" s="176"/>
      <c r="G5209" s="175"/>
      <c r="H5209" s="175"/>
      <c r="I5209" s="175"/>
      <c r="J5209" s="175"/>
      <c r="L5209" s="175"/>
      <c r="T5209" s="176"/>
      <c r="U5209" s="176"/>
      <c r="V5209" s="176"/>
      <c r="W5209" s="176"/>
      <c r="X5209" s="175"/>
      <c r="Y5209" s="175"/>
      <c r="Z5209" s="175"/>
      <c r="AA5209" s="175"/>
      <c r="AC5209" s="175"/>
      <c r="AL5209" s="106"/>
      <c r="AM5209" s="104"/>
      <c r="AN5209" s="104"/>
      <c r="AO5209" s="104"/>
      <c r="AP5209" s="104"/>
      <c r="AQ5209" s="104"/>
      <c r="AR5209" s="104"/>
      <c r="AS5209" s="104"/>
      <c r="AT5209" s="104"/>
      <c r="AU5209" s="104"/>
      <c r="AV5209" s="104"/>
    </row>
    <row r="5210" spans="3:48" x14ac:dyDescent="0.35">
      <c r="C5210" s="176"/>
      <c r="D5210" s="176"/>
      <c r="E5210" s="176"/>
      <c r="F5210" s="176"/>
      <c r="G5210" s="175"/>
      <c r="H5210" s="175"/>
      <c r="I5210" s="175"/>
      <c r="J5210" s="175"/>
      <c r="L5210" s="175"/>
      <c r="T5210" s="176"/>
      <c r="U5210" s="176"/>
      <c r="V5210" s="176"/>
      <c r="W5210" s="176"/>
      <c r="X5210" s="175"/>
      <c r="Y5210" s="175"/>
      <c r="Z5210" s="175"/>
      <c r="AA5210" s="175"/>
      <c r="AC5210" s="175"/>
      <c r="AL5210" s="106"/>
      <c r="AM5210" s="104"/>
      <c r="AN5210" s="104"/>
      <c r="AO5210" s="104"/>
      <c r="AP5210" s="104"/>
      <c r="AQ5210" s="104"/>
      <c r="AR5210" s="104"/>
      <c r="AS5210" s="104"/>
      <c r="AT5210" s="104"/>
      <c r="AU5210" s="104"/>
      <c r="AV5210" s="104"/>
    </row>
    <row r="5211" spans="3:48" x14ac:dyDescent="0.35">
      <c r="C5211" s="176"/>
      <c r="D5211" s="176"/>
      <c r="E5211" s="176"/>
      <c r="F5211" s="176"/>
      <c r="G5211" s="175"/>
      <c r="H5211" s="175"/>
      <c r="I5211" s="175"/>
      <c r="J5211" s="175"/>
      <c r="L5211" s="175"/>
      <c r="T5211" s="176"/>
      <c r="U5211" s="176"/>
      <c r="V5211" s="176"/>
      <c r="W5211" s="176"/>
      <c r="X5211" s="175"/>
      <c r="Y5211" s="175"/>
      <c r="Z5211" s="175"/>
      <c r="AA5211" s="175"/>
      <c r="AC5211" s="175"/>
      <c r="AL5211" s="106"/>
      <c r="AM5211" s="104"/>
      <c r="AN5211" s="104"/>
      <c r="AO5211" s="104"/>
      <c r="AP5211" s="104"/>
      <c r="AQ5211" s="104"/>
      <c r="AR5211" s="104"/>
      <c r="AS5211" s="104"/>
      <c r="AT5211" s="104"/>
      <c r="AU5211" s="104"/>
      <c r="AV5211" s="104"/>
    </row>
    <row r="5212" spans="3:48" x14ac:dyDescent="0.35">
      <c r="C5212" s="176"/>
      <c r="D5212" s="176"/>
      <c r="E5212" s="176"/>
      <c r="F5212" s="176"/>
      <c r="G5212" s="175"/>
      <c r="H5212" s="175"/>
      <c r="I5212" s="175"/>
      <c r="J5212" s="175"/>
      <c r="L5212" s="175"/>
      <c r="T5212" s="176"/>
      <c r="U5212" s="176"/>
      <c r="V5212" s="176"/>
      <c r="W5212" s="176"/>
      <c r="X5212" s="175"/>
      <c r="Y5212" s="175"/>
      <c r="Z5212" s="175"/>
      <c r="AA5212" s="175"/>
      <c r="AC5212" s="175"/>
      <c r="AL5212" s="106"/>
      <c r="AM5212" s="104"/>
      <c r="AN5212" s="104"/>
      <c r="AO5212" s="104"/>
      <c r="AP5212" s="104"/>
      <c r="AQ5212" s="104"/>
      <c r="AR5212" s="104"/>
      <c r="AS5212" s="104"/>
      <c r="AT5212" s="104"/>
      <c r="AU5212" s="104"/>
      <c r="AV5212" s="104"/>
    </row>
    <row r="5213" spans="3:48" x14ac:dyDescent="0.35">
      <c r="C5213" s="176"/>
      <c r="D5213" s="176"/>
      <c r="E5213" s="176"/>
      <c r="F5213" s="176"/>
      <c r="G5213" s="175"/>
      <c r="H5213" s="175"/>
      <c r="I5213" s="175"/>
      <c r="J5213" s="175"/>
      <c r="L5213" s="175"/>
      <c r="T5213" s="176"/>
      <c r="U5213" s="176"/>
      <c r="V5213" s="176"/>
      <c r="W5213" s="176"/>
      <c r="X5213" s="175"/>
      <c r="Y5213" s="175"/>
      <c r="Z5213" s="175"/>
      <c r="AA5213" s="175"/>
      <c r="AC5213" s="175"/>
      <c r="AL5213" s="106"/>
      <c r="AM5213" s="104"/>
      <c r="AN5213" s="104"/>
      <c r="AO5213" s="104"/>
      <c r="AP5213" s="104"/>
      <c r="AQ5213" s="104"/>
      <c r="AR5213" s="104"/>
      <c r="AS5213" s="104"/>
      <c r="AT5213" s="104"/>
      <c r="AU5213" s="104"/>
      <c r="AV5213" s="104"/>
    </row>
    <row r="5214" spans="3:48" x14ac:dyDescent="0.35">
      <c r="C5214" s="176"/>
      <c r="D5214" s="176"/>
      <c r="E5214" s="176"/>
      <c r="F5214" s="176"/>
      <c r="G5214" s="175"/>
      <c r="H5214" s="175"/>
      <c r="I5214" s="175"/>
      <c r="J5214" s="175"/>
      <c r="L5214" s="175"/>
      <c r="T5214" s="176"/>
      <c r="U5214" s="176"/>
      <c r="V5214" s="176"/>
      <c r="W5214" s="176"/>
      <c r="X5214" s="175"/>
      <c r="Y5214" s="175"/>
      <c r="Z5214" s="175"/>
      <c r="AA5214" s="175"/>
      <c r="AC5214" s="175"/>
      <c r="AL5214" s="106"/>
      <c r="AM5214" s="104"/>
      <c r="AN5214" s="104"/>
      <c r="AO5214" s="104"/>
      <c r="AP5214" s="104"/>
      <c r="AQ5214" s="104"/>
      <c r="AR5214" s="104"/>
      <c r="AS5214" s="104"/>
      <c r="AT5214" s="104"/>
      <c r="AU5214" s="104"/>
      <c r="AV5214" s="104"/>
    </row>
    <row r="5215" spans="3:48" x14ac:dyDescent="0.35">
      <c r="C5215" s="176"/>
      <c r="D5215" s="176"/>
      <c r="E5215" s="176"/>
      <c r="F5215" s="176"/>
      <c r="G5215" s="175"/>
      <c r="H5215" s="175"/>
      <c r="I5215" s="175"/>
      <c r="J5215" s="175"/>
      <c r="L5215" s="175"/>
      <c r="T5215" s="176"/>
      <c r="U5215" s="176"/>
      <c r="V5215" s="176"/>
      <c r="W5215" s="176"/>
      <c r="X5215" s="175"/>
      <c r="Y5215" s="175"/>
      <c r="Z5215" s="175"/>
      <c r="AA5215" s="175"/>
      <c r="AC5215" s="175"/>
      <c r="AL5215" s="106"/>
      <c r="AM5215" s="104"/>
      <c r="AN5215" s="104"/>
      <c r="AO5215" s="104"/>
      <c r="AP5215" s="104"/>
      <c r="AQ5215" s="104"/>
      <c r="AR5215" s="104"/>
      <c r="AS5215" s="104"/>
      <c r="AT5215" s="104"/>
      <c r="AU5215" s="104"/>
      <c r="AV5215" s="104"/>
    </row>
    <row r="5216" spans="3:48" x14ac:dyDescent="0.35">
      <c r="C5216" s="176"/>
      <c r="D5216" s="176"/>
      <c r="E5216" s="176"/>
      <c r="F5216" s="176"/>
      <c r="G5216" s="175"/>
      <c r="H5216" s="175"/>
      <c r="I5216" s="175"/>
      <c r="J5216" s="175"/>
      <c r="L5216" s="175"/>
      <c r="T5216" s="176"/>
      <c r="U5216" s="176"/>
      <c r="V5216" s="176"/>
      <c r="W5216" s="176"/>
      <c r="X5216" s="175"/>
      <c r="Y5216" s="175"/>
      <c r="Z5216" s="175"/>
      <c r="AA5216" s="175"/>
      <c r="AC5216" s="175"/>
      <c r="AL5216" s="106"/>
      <c r="AM5216" s="104"/>
      <c r="AN5216" s="104"/>
      <c r="AO5216" s="104"/>
      <c r="AP5216" s="104"/>
      <c r="AQ5216" s="104"/>
      <c r="AR5216" s="104"/>
      <c r="AS5216" s="104"/>
      <c r="AT5216" s="104"/>
      <c r="AU5216" s="104"/>
      <c r="AV5216" s="104"/>
    </row>
    <row r="5217" spans="3:48" x14ac:dyDescent="0.35">
      <c r="C5217" s="176"/>
      <c r="D5217" s="176"/>
      <c r="E5217" s="176"/>
      <c r="F5217" s="176"/>
      <c r="G5217" s="175"/>
      <c r="H5217" s="175"/>
      <c r="I5217" s="175"/>
      <c r="J5217" s="175"/>
      <c r="L5217" s="175"/>
      <c r="T5217" s="176"/>
      <c r="U5217" s="176"/>
      <c r="V5217" s="176"/>
      <c r="W5217" s="176"/>
      <c r="X5217" s="175"/>
      <c r="Y5217" s="175"/>
      <c r="Z5217" s="175"/>
      <c r="AA5217" s="175"/>
      <c r="AC5217" s="175"/>
      <c r="AL5217" s="106"/>
      <c r="AM5217" s="104"/>
      <c r="AN5217" s="104"/>
      <c r="AO5217" s="104"/>
      <c r="AP5217" s="104"/>
      <c r="AQ5217" s="104"/>
      <c r="AR5217" s="104"/>
      <c r="AS5217" s="104"/>
      <c r="AT5217" s="104"/>
      <c r="AU5217" s="104"/>
      <c r="AV5217" s="104"/>
    </row>
    <row r="5218" spans="3:48" x14ac:dyDescent="0.35">
      <c r="C5218" s="176"/>
      <c r="D5218" s="176"/>
      <c r="E5218" s="176"/>
      <c r="F5218" s="176"/>
      <c r="G5218" s="175"/>
      <c r="H5218" s="175"/>
      <c r="I5218" s="175"/>
      <c r="J5218" s="175"/>
      <c r="L5218" s="175"/>
      <c r="T5218" s="176"/>
      <c r="U5218" s="176"/>
      <c r="V5218" s="176"/>
      <c r="W5218" s="176"/>
      <c r="X5218" s="175"/>
      <c r="Y5218" s="175"/>
      <c r="Z5218" s="175"/>
      <c r="AA5218" s="175"/>
      <c r="AC5218" s="175"/>
      <c r="AL5218" s="106"/>
      <c r="AM5218" s="104"/>
      <c r="AN5218" s="104"/>
      <c r="AO5218" s="104"/>
      <c r="AP5218" s="104"/>
      <c r="AQ5218" s="104"/>
      <c r="AR5218" s="104"/>
      <c r="AS5218" s="104"/>
      <c r="AT5218" s="104"/>
      <c r="AU5218" s="104"/>
      <c r="AV5218" s="104"/>
    </row>
    <row r="5219" spans="3:48" x14ac:dyDescent="0.35">
      <c r="C5219" s="176"/>
      <c r="D5219" s="176"/>
      <c r="E5219" s="176"/>
      <c r="F5219" s="176"/>
      <c r="G5219" s="175"/>
      <c r="H5219" s="175"/>
      <c r="I5219" s="175"/>
      <c r="J5219" s="175"/>
      <c r="L5219" s="175"/>
      <c r="T5219" s="176"/>
      <c r="U5219" s="176"/>
      <c r="V5219" s="176"/>
      <c r="W5219" s="176"/>
      <c r="X5219" s="175"/>
      <c r="Y5219" s="175"/>
      <c r="Z5219" s="175"/>
      <c r="AA5219" s="175"/>
      <c r="AC5219" s="175"/>
      <c r="AL5219" s="106"/>
      <c r="AM5219" s="104"/>
      <c r="AN5219" s="104"/>
      <c r="AO5219" s="104"/>
      <c r="AP5219" s="104"/>
      <c r="AQ5219" s="104"/>
      <c r="AR5219" s="104"/>
      <c r="AS5219" s="104"/>
      <c r="AT5219" s="104"/>
      <c r="AU5219" s="104"/>
      <c r="AV5219" s="104"/>
    </row>
    <row r="5220" spans="3:48" x14ac:dyDescent="0.35">
      <c r="C5220" s="176"/>
      <c r="D5220" s="176"/>
      <c r="E5220" s="176"/>
      <c r="F5220" s="176"/>
      <c r="G5220" s="175"/>
      <c r="H5220" s="175"/>
      <c r="I5220" s="175"/>
      <c r="J5220" s="175"/>
      <c r="L5220" s="175"/>
      <c r="T5220" s="176"/>
      <c r="U5220" s="176"/>
      <c r="V5220" s="176"/>
      <c r="W5220" s="176"/>
      <c r="X5220" s="175"/>
      <c r="Y5220" s="175"/>
      <c r="Z5220" s="175"/>
      <c r="AA5220" s="175"/>
      <c r="AC5220" s="175"/>
      <c r="AL5220" s="106"/>
      <c r="AM5220" s="104"/>
      <c r="AN5220" s="104"/>
      <c r="AO5220" s="104"/>
      <c r="AP5220" s="104"/>
      <c r="AQ5220" s="104"/>
      <c r="AR5220" s="104"/>
      <c r="AS5220" s="104"/>
      <c r="AT5220" s="104"/>
      <c r="AU5220" s="104"/>
      <c r="AV5220" s="104"/>
    </row>
    <row r="5221" spans="3:48" x14ac:dyDescent="0.35">
      <c r="C5221" s="176"/>
      <c r="D5221" s="176"/>
      <c r="E5221" s="176"/>
      <c r="F5221" s="176"/>
      <c r="G5221" s="175"/>
      <c r="H5221" s="175"/>
      <c r="I5221" s="175"/>
      <c r="J5221" s="175"/>
      <c r="L5221" s="175"/>
      <c r="T5221" s="176"/>
      <c r="U5221" s="176"/>
      <c r="V5221" s="176"/>
      <c r="W5221" s="176"/>
      <c r="X5221" s="175"/>
      <c r="Y5221" s="175"/>
      <c r="Z5221" s="175"/>
      <c r="AA5221" s="175"/>
      <c r="AC5221" s="175"/>
      <c r="AL5221" s="106"/>
      <c r="AM5221" s="104"/>
      <c r="AN5221" s="104"/>
      <c r="AO5221" s="104"/>
      <c r="AP5221" s="104"/>
      <c r="AQ5221" s="104"/>
      <c r="AR5221" s="104"/>
      <c r="AS5221" s="104"/>
      <c r="AT5221" s="104"/>
      <c r="AU5221" s="104"/>
      <c r="AV5221" s="104"/>
    </row>
    <row r="5222" spans="3:48" x14ac:dyDescent="0.35">
      <c r="C5222" s="176"/>
      <c r="D5222" s="176"/>
      <c r="E5222" s="176"/>
      <c r="F5222" s="176"/>
      <c r="G5222" s="175"/>
      <c r="H5222" s="175"/>
      <c r="I5222" s="175"/>
      <c r="J5222" s="175"/>
      <c r="L5222" s="175"/>
      <c r="T5222" s="176"/>
      <c r="U5222" s="176"/>
      <c r="V5222" s="176"/>
      <c r="W5222" s="176"/>
      <c r="X5222" s="175"/>
      <c r="Y5222" s="175"/>
      <c r="Z5222" s="175"/>
      <c r="AA5222" s="175"/>
      <c r="AC5222" s="175"/>
      <c r="AL5222" s="106"/>
      <c r="AM5222" s="104"/>
      <c r="AN5222" s="104"/>
      <c r="AO5222" s="104"/>
      <c r="AP5222" s="104"/>
      <c r="AQ5222" s="104"/>
      <c r="AR5222" s="104"/>
      <c r="AS5222" s="104"/>
      <c r="AT5222" s="104"/>
      <c r="AU5222" s="104"/>
      <c r="AV5222" s="104"/>
    </row>
    <row r="5223" spans="3:48" x14ac:dyDescent="0.35">
      <c r="C5223" s="176"/>
      <c r="D5223" s="176"/>
      <c r="E5223" s="176"/>
      <c r="F5223" s="176"/>
      <c r="G5223" s="175"/>
      <c r="H5223" s="175"/>
      <c r="I5223" s="175"/>
      <c r="J5223" s="175"/>
      <c r="L5223" s="175"/>
      <c r="T5223" s="176"/>
      <c r="U5223" s="176"/>
      <c r="V5223" s="176"/>
      <c r="W5223" s="176"/>
      <c r="X5223" s="175"/>
      <c r="Y5223" s="175"/>
      <c r="Z5223" s="175"/>
      <c r="AA5223" s="175"/>
      <c r="AC5223" s="175"/>
      <c r="AL5223" s="106"/>
      <c r="AM5223" s="104"/>
      <c r="AN5223" s="104"/>
      <c r="AO5223" s="104"/>
      <c r="AP5223" s="104"/>
      <c r="AQ5223" s="104"/>
      <c r="AR5223" s="104"/>
      <c r="AS5223" s="104"/>
      <c r="AT5223" s="104"/>
      <c r="AU5223" s="104"/>
      <c r="AV5223" s="104"/>
    </row>
    <row r="5224" spans="3:48" x14ac:dyDescent="0.35">
      <c r="C5224" s="176"/>
      <c r="D5224" s="176"/>
      <c r="E5224" s="176"/>
      <c r="F5224" s="176"/>
      <c r="G5224" s="175"/>
      <c r="H5224" s="175"/>
      <c r="I5224" s="175"/>
      <c r="J5224" s="175"/>
      <c r="L5224" s="175"/>
      <c r="T5224" s="176"/>
      <c r="U5224" s="176"/>
      <c r="V5224" s="176"/>
      <c r="W5224" s="176"/>
      <c r="X5224" s="175"/>
      <c r="Y5224" s="175"/>
      <c r="Z5224" s="175"/>
      <c r="AA5224" s="175"/>
      <c r="AC5224" s="175"/>
      <c r="AL5224" s="106"/>
      <c r="AM5224" s="104"/>
      <c r="AN5224" s="104"/>
      <c r="AO5224" s="104"/>
      <c r="AP5224" s="104"/>
      <c r="AQ5224" s="104"/>
      <c r="AR5224" s="104"/>
      <c r="AS5224" s="104"/>
      <c r="AT5224" s="104"/>
      <c r="AU5224" s="104"/>
      <c r="AV5224" s="104"/>
    </row>
    <row r="5225" spans="3:48" x14ac:dyDescent="0.35">
      <c r="C5225" s="176"/>
      <c r="D5225" s="176"/>
      <c r="E5225" s="176"/>
      <c r="F5225" s="176"/>
      <c r="G5225" s="175"/>
      <c r="H5225" s="175"/>
      <c r="I5225" s="175"/>
      <c r="J5225" s="175"/>
      <c r="L5225" s="175"/>
      <c r="T5225" s="176"/>
      <c r="U5225" s="176"/>
      <c r="V5225" s="176"/>
      <c r="W5225" s="176"/>
      <c r="X5225" s="175"/>
      <c r="Y5225" s="175"/>
      <c r="Z5225" s="175"/>
      <c r="AA5225" s="175"/>
      <c r="AC5225" s="175"/>
      <c r="AL5225" s="106"/>
      <c r="AM5225" s="104"/>
      <c r="AN5225" s="104"/>
      <c r="AO5225" s="104"/>
      <c r="AP5225" s="104"/>
      <c r="AQ5225" s="104"/>
      <c r="AR5225" s="104"/>
      <c r="AS5225" s="104"/>
      <c r="AT5225" s="104"/>
      <c r="AU5225" s="104"/>
      <c r="AV5225" s="104"/>
    </row>
    <row r="5226" spans="3:48" x14ac:dyDescent="0.35">
      <c r="C5226" s="176"/>
      <c r="D5226" s="176"/>
      <c r="E5226" s="176"/>
      <c r="F5226" s="176"/>
      <c r="G5226" s="175"/>
      <c r="H5226" s="175"/>
      <c r="I5226" s="175"/>
      <c r="J5226" s="175"/>
      <c r="L5226" s="175"/>
      <c r="T5226" s="176"/>
      <c r="U5226" s="176"/>
      <c r="V5226" s="176"/>
      <c r="W5226" s="176"/>
      <c r="X5226" s="175"/>
      <c r="Y5226" s="175"/>
      <c r="Z5226" s="175"/>
      <c r="AA5226" s="175"/>
      <c r="AC5226" s="175"/>
      <c r="AL5226" s="106"/>
      <c r="AM5226" s="104"/>
      <c r="AN5226" s="104"/>
      <c r="AO5226" s="104"/>
      <c r="AP5226" s="104"/>
      <c r="AQ5226" s="104"/>
      <c r="AR5226" s="104"/>
      <c r="AS5226" s="104"/>
      <c r="AT5226" s="104"/>
      <c r="AU5226" s="104"/>
      <c r="AV5226" s="104"/>
    </row>
    <row r="5227" spans="3:48" x14ac:dyDescent="0.35">
      <c r="C5227" s="176"/>
      <c r="D5227" s="176"/>
      <c r="E5227" s="176"/>
      <c r="F5227" s="176"/>
      <c r="G5227" s="175"/>
      <c r="H5227" s="175"/>
      <c r="I5227" s="175"/>
      <c r="J5227" s="175"/>
      <c r="L5227" s="175"/>
      <c r="T5227" s="176"/>
      <c r="U5227" s="176"/>
      <c r="V5227" s="176"/>
      <c r="W5227" s="176"/>
      <c r="X5227" s="175"/>
      <c r="Y5227" s="175"/>
      <c r="Z5227" s="175"/>
      <c r="AA5227" s="175"/>
      <c r="AC5227" s="175"/>
      <c r="AL5227" s="106"/>
      <c r="AM5227" s="104"/>
      <c r="AN5227" s="104"/>
      <c r="AO5227" s="104"/>
      <c r="AP5227" s="104"/>
      <c r="AQ5227" s="104"/>
      <c r="AR5227" s="104"/>
      <c r="AS5227" s="104"/>
      <c r="AT5227" s="104"/>
      <c r="AU5227" s="104"/>
      <c r="AV5227" s="104"/>
    </row>
    <row r="5228" spans="3:48" x14ac:dyDescent="0.35">
      <c r="C5228" s="176"/>
      <c r="D5228" s="176"/>
      <c r="E5228" s="176"/>
      <c r="F5228" s="176"/>
      <c r="G5228" s="175"/>
      <c r="H5228" s="175"/>
      <c r="I5228" s="175"/>
      <c r="J5228" s="175"/>
      <c r="L5228" s="175"/>
      <c r="T5228" s="176"/>
      <c r="U5228" s="176"/>
      <c r="V5228" s="176"/>
      <c r="W5228" s="176"/>
      <c r="X5228" s="175"/>
      <c r="Y5228" s="175"/>
      <c r="Z5228" s="175"/>
      <c r="AA5228" s="175"/>
      <c r="AC5228" s="175"/>
      <c r="AL5228" s="106"/>
      <c r="AM5228" s="104"/>
      <c r="AN5228" s="104"/>
      <c r="AO5228" s="104"/>
      <c r="AP5228" s="104"/>
      <c r="AQ5228" s="104"/>
      <c r="AR5228" s="104"/>
      <c r="AS5228" s="104"/>
      <c r="AT5228" s="104"/>
      <c r="AU5228" s="104"/>
      <c r="AV5228" s="104"/>
    </row>
    <row r="5229" spans="3:48" x14ac:dyDescent="0.35">
      <c r="C5229" s="176"/>
      <c r="D5229" s="176"/>
      <c r="E5229" s="176"/>
      <c r="F5229" s="176"/>
      <c r="G5229" s="175"/>
      <c r="H5229" s="175"/>
      <c r="I5229" s="175"/>
      <c r="J5229" s="175"/>
      <c r="L5229" s="175"/>
      <c r="T5229" s="176"/>
      <c r="U5229" s="176"/>
      <c r="V5229" s="176"/>
      <c r="W5229" s="176"/>
      <c r="X5229" s="175"/>
      <c r="Y5229" s="175"/>
      <c r="Z5229" s="175"/>
      <c r="AA5229" s="175"/>
      <c r="AC5229" s="175"/>
      <c r="AL5229" s="106"/>
      <c r="AM5229" s="104"/>
      <c r="AN5229" s="104"/>
      <c r="AO5229" s="104"/>
      <c r="AP5229" s="104"/>
      <c r="AQ5229" s="104"/>
      <c r="AR5229" s="104"/>
      <c r="AS5229" s="104"/>
      <c r="AT5229" s="104"/>
      <c r="AU5229" s="104"/>
      <c r="AV5229" s="104"/>
    </row>
    <row r="5230" spans="3:48" x14ac:dyDescent="0.35">
      <c r="C5230" s="176"/>
      <c r="D5230" s="176"/>
      <c r="E5230" s="176"/>
      <c r="F5230" s="176"/>
      <c r="G5230" s="175"/>
      <c r="H5230" s="175"/>
      <c r="I5230" s="175"/>
      <c r="J5230" s="175"/>
      <c r="L5230" s="175"/>
      <c r="T5230" s="176"/>
      <c r="U5230" s="176"/>
      <c r="V5230" s="176"/>
      <c r="W5230" s="176"/>
      <c r="X5230" s="175"/>
      <c r="Y5230" s="175"/>
      <c r="Z5230" s="175"/>
      <c r="AA5230" s="175"/>
      <c r="AC5230" s="175"/>
      <c r="AL5230" s="106"/>
      <c r="AM5230" s="104"/>
      <c r="AN5230" s="104"/>
      <c r="AO5230" s="104"/>
      <c r="AP5230" s="104"/>
      <c r="AQ5230" s="104"/>
      <c r="AR5230" s="104"/>
      <c r="AS5230" s="104"/>
      <c r="AT5230" s="104"/>
      <c r="AU5230" s="104"/>
      <c r="AV5230" s="104"/>
    </row>
    <row r="5231" spans="3:48" x14ac:dyDescent="0.35">
      <c r="C5231" s="176"/>
      <c r="D5231" s="176"/>
      <c r="E5231" s="176"/>
      <c r="F5231" s="176"/>
      <c r="G5231" s="175"/>
      <c r="H5231" s="175"/>
      <c r="I5231" s="175"/>
      <c r="J5231" s="175"/>
      <c r="L5231" s="175"/>
      <c r="T5231" s="176"/>
      <c r="U5231" s="176"/>
      <c r="V5231" s="176"/>
      <c r="W5231" s="176"/>
      <c r="X5231" s="175"/>
      <c r="Y5231" s="175"/>
      <c r="Z5231" s="175"/>
      <c r="AA5231" s="175"/>
      <c r="AC5231" s="175"/>
      <c r="AL5231" s="106"/>
      <c r="AM5231" s="104"/>
      <c r="AN5231" s="104"/>
      <c r="AO5231" s="104"/>
      <c r="AP5231" s="104"/>
      <c r="AQ5231" s="104"/>
      <c r="AR5231" s="104"/>
      <c r="AS5231" s="104"/>
      <c r="AT5231" s="104"/>
      <c r="AU5231" s="104"/>
      <c r="AV5231" s="104"/>
    </row>
    <row r="5232" spans="3:48" x14ac:dyDescent="0.35">
      <c r="C5232" s="176"/>
      <c r="D5232" s="176"/>
      <c r="E5232" s="176"/>
      <c r="F5232" s="176"/>
      <c r="G5232" s="175"/>
      <c r="H5232" s="175"/>
      <c r="I5232" s="175"/>
      <c r="J5232" s="175"/>
      <c r="L5232" s="175"/>
      <c r="T5232" s="176"/>
      <c r="U5232" s="176"/>
      <c r="V5232" s="176"/>
      <c r="W5232" s="176"/>
      <c r="X5232" s="175"/>
      <c r="Y5232" s="175"/>
      <c r="Z5232" s="175"/>
      <c r="AA5232" s="175"/>
      <c r="AC5232" s="175"/>
      <c r="AL5232" s="106"/>
      <c r="AM5232" s="104"/>
      <c r="AN5232" s="104"/>
      <c r="AO5232" s="104"/>
      <c r="AP5232" s="104"/>
      <c r="AQ5232" s="104"/>
      <c r="AR5232" s="104"/>
      <c r="AS5232" s="104"/>
      <c r="AT5232" s="104"/>
      <c r="AU5232" s="104"/>
      <c r="AV5232" s="104"/>
    </row>
    <row r="5233" spans="3:48" x14ac:dyDescent="0.35">
      <c r="C5233" s="176"/>
      <c r="D5233" s="176"/>
      <c r="E5233" s="176"/>
      <c r="F5233" s="176"/>
      <c r="G5233" s="175"/>
      <c r="H5233" s="175"/>
      <c r="I5233" s="175"/>
      <c r="J5233" s="175"/>
      <c r="L5233" s="175"/>
      <c r="T5233" s="176"/>
      <c r="U5233" s="176"/>
      <c r="V5233" s="176"/>
      <c r="W5233" s="176"/>
      <c r="X5233" s="175"/>
      <c r="Y5233" s="175"/>
      <c r="Z5233" s="175"/>
      <c r="AA5233" s="175"/>
      <c r="AC5233" s="175"/>
      <c r="AL5233" s="106"/>
      <c r="AM5233" s="104"/>
      <c r="AN5233" s="104"/>
      <c r="AO5233" s="104"/>
      <c r="AP5233" s="104"/>
      <c r="AQ5233" s="104"/>
      <c r="AR5233" s="104"/>
      <c r="AS5233" s="104"/>
      <c r="AT5233" s="104"/>
      <c r="AU5233" s="104"/>
      <c r="AV5233" s="104"/>
    </row>
    <row r="5234" spans="3:48" x14ac:dyDescent="0.35">
      <c r="C5234" s="176"/>
      <c r="D5234" s="176"/>
      <c r="E5234" s="176"/>
      <c r="F5234" s="176"/>
      <c r="G5234" s="175"/>
      <c r="H5234" s="175"/>
      <c r="I5234" s="175"/>
      <c r="J5234" s="175"/>
      <c r="L5234" s="175"/>
      <c r="T5234" s="176"/>
      <c r="U5234" s="176"/>
      <c r="V5234" s="176"/>
      <c r="W5234" s="176"/>
      <c r="X5234" s="175"/>
      <c r="Y5234" s="175"/>
      <c r="Z5234" s="175"/>
      <c r="AA5234" s="175"/>
      <c r="AC5234" s="175"/>
      <c r="AL5234" s="106"/>
      <c r="AM5234" s="104"/>
      <c r="AN5234" s="104"/>
      <c r="AO5234" s="104"/>
      <c r="AP5234" s="104"/>
      <c r="AQ5234" s="104"/>
      <c r="AR5234" s="104"/>
      <c r="AS5234" s="104"/>
      <c r="AT5234" s="104"/>
      <c r="AU5234" s="104"/>
      <c r="AV5234" s="104"/>
    </row>
    <row r="5235" spans="3:48" x14ac:dyDescent="0.35">
      <c r="C5235" s="176"/>
      <c r="D5235" s="176"/>
      <c r="E5235" s="176"/>
      <c r="F5235" s="176"/>
      <c r="G5235" s="175"/>
      <c r="H5235" s="175"/>
      <c r="I5235" s="175"/>
      <c r="J5235" s="175"/>
      <c r="L5235" s="175"/>
      <c r="T5235" s="176"/>
      <c r="U5235" s="176"/>
      <c r="V5235" s="176"/>
      <c r="W5235" s="176"/>
      <c r="X5235" s="175"/>
      <c r="Y5235" s="175"/>
      <c r="Z5235" s="175"/>
      <c r="AA5235" s="175"/>
      <c r="AC5235" s="175"/>
      <c r="AL5235" s="106"/>
      <c r="AM5235" s="104"/>
      <c r="AN5235" s="104"/>
      <c r="AO5235" s="104"/>
      <c r="AP5235" s="104"/>
      <c r="AQ5235" s="104"/>
      <c r="AR5235" s="104"/>
      <c r="AS5235" s="104"/>
      <c r="AT5235" s="104"/>
      <c r="AU5235" s="104"/>
      <c r="AV5235" s="104"/>
    </row>
    <row r="5236" spans="3:48" x14ac:dyDescent="0.35">
      <c r="C5236" s="176"/>
      <c r="D5236" s="176"/>
      <c r="E5236" s="176"/>
      <c r="F5236" s="176"/>
      <c r="G5236" s="175"/>
      <c r="H5236" s="175"/>
      <c r="I5236" s="175"/>
      <c r="J5236" s="175"/>
      <c r="L5236" s="175"/>
      <c r="T5236" s="176"/>
      <c r="U5236" s="176"/>
      <c r="V5236" s="176"/>
      <c r="W5236" s="176"/>
      <c r="X5236" s="175"/>
      <c r="Y5236" s="175"/>
      <c r="Z5236" s="175"/>
      <c r="AA5236" s="175"/>
      <c r="AC5236" s="175"/>
      <c r="AL5236" s="106"/>
      <c r="AM5236" s="104"/>
      <c r="AN5236" s="104"/>
      <c r="AO5236" s="104"/>
      <c r="AP5236" s="104"/>
      <c r="AQ5236" s="104"/>
      <c r="AR5236" s="104"/>
      <c r="AS5236" s="104"/>
      <c r="AT5236" s="104"/>
      <c r="AU5236" s="104"/>
      <c r="AV5236" s="104"/>
    </row>
    <row r="5237" spans="3:48" x14ac:dyDescent="0.35">
      <c r="C5237" s="176"/>
      <c r="D5237" s="176"/>
      <c r="E5237" s="176"/>
      <c r="F5237" s="176"/>
      <c r="G5237" s="175"/>
      <c r="H5237" s="175"/>
      <c r="I5237" s="175"/>
      <c r="J5237" s="175"/>
      <c r="L5237" s="175"/>
      <c r="T5237" s="176"/>
      <c r="U5237" s="176"/>
      <c r="V5237" s="176"/>
      <c r="W5237" s="176"/>
      <c r="X5237" s="175"/>
      <c r="Y5237" s="175"/>
      <c r="Z5237" s="175"/>
      <c r="AA5237" s="175"/>
      <c r="AC5237" s="175"/>
      <c r="AL5237" s="106"/>
      <c r="AM5237" s="104"/>
      <c r="AN5237" s="104"/>
      <c r="AO5237" s="104"/>
      <c r="AP5237" s="104"/>
      <c r="AQ5237" s="104"/>
      <c r="AR5237" s="104"/>
      <c r="AS5237" s="104"/>
      <c r="AT5237" s="104"/>
      <c r="AU5237" s="104"/>
      <c r="AV5237" s="104"/>
    </row>
    <row r="5238" spans="3:48" x14ac:dyDescent="0.35">
      <c r="C5238" s="176"/>
      <c r="D5238" s="176"/>
      <c r="E5238" s="176"/>
      <c r="F5238" s="176"/>
      <c r="G5238" s="175"/>
      <c r="H5238" s="175"/>
      <c r="I5238" s="175"/>
      <c r="J5238" s="175"/>
      <c r="L5238" s="175"/>
      <c r="T5238" s="176"/>
      <c r="U5238" s="176"/>
      <c r="V5238" s="176"/>
      <c r="W5238" s="176"/>
      <c r="X5238" s="175"/>
      <c r="Y5238" s="175"/>
      <c r="Z5238" s="175"/>
      <c r="AA5238" s="175"/>
      <c r="AC5238" s="175"/>
      <c r="AL5238" s="106"/>
      <c r="AM5238" s="104"/>
      <c r="AN5238" s="104"/>
      <c r="AO5238" s="104"/>
      <c r="AP5238" s="104"/>
      <c r="AQ5238" s="104"/>
      <c r="AR5238" s="104"/>
      <c r="AS5238" s="104"/>
      <c r="AT5238" s="104"/>
      <c r="AU5238" s="104"/>
      <c r="AV5238" s="104"/>
    </row>
    <row r="5239" spans="3:48" x14ac:dyDescent="0.35">
      <c r="C5239" s="176"/>
      <c r="D5239" s="176"/>
      <c r="E5239" s="176"/>
      <c r="F5239" s="176"/>
      <c r="G5239" s="175"/>
      <c r="H5239" s="175"/>
      <c r="I5239" s="175"/>
      <c r="J5239" s="175"/>
      <c r="L5239" s="175"/>
      <c r="T5239" s="176"/>
      <c r="U5239" s="176"/>
      <c r="V5239" s="176"/>
      <c r="W5239" s="176"/>
      <c r="X5239" s="175"/>
      <c r="Y5239" s="175"/>
      <c r="Z5239" s="175"/>
      <c r="AA5239" s="175"/>
      <c r="AC5239" s="175"/>
      <c r="AL5239" s="106"/>
      <c r="AM5239" s="104"/>
      <c r="AN5239" s="104"/>
      <c r="AO5239" s="104"/>
      <c r="AP5239" s="104"/>
      <c r="AQ5239" s="104"/>
      <c r="AR5239" s="104"/>
      <c r="AS5239" s="104"/>
      <c r="AT5239" s="104"/>
      <c r="AU5239" s="104"/>
      <c r="AV5239" s="104"/>
    </row>
    <row r="5240" spans="3:48" x14ac:dyDescent="0.35">
      <c r="C5240" s="176"/>
      <c r="D5240" s="176"/>
      <c r="E5240" s="176"/>
      <c r="F5240" s="176"/>
      <c r="G5240" s="175"/>
      <c r="H5240" s="175"/>
      <c r="I5240" s="175"/>
      <c r="J5240" s="175"/>
      <c r="L5240" s="175"/>
      <c r="T5240" s="176"/>
      <c r="U5240" s="176"/>
      <c r="V5240" s="176"/>
      <c r="W5240" s="176"/>
      <c r="X5240" s="175"/>
      <c r="Y5240" s="175"/>
      <c r="Z5240" s="175"/>
      <c r="AA5240" s="175"/>
      <c r="AC5240" s="175"/>
      <c r="AL5240" s="106"/>
      <c r="AM5240" s="104"/>
      <c r="AN5240" s="104"/>
      <c r="AO5240" s="104"/>
      <c r="AP5240" s="104"/>
      <c r="AQ5240" s="104"/>
      <c r="AR5240" s="104"/>
      <c r="AS5240" s="104"/>
      <c r="AT5240" s="104"/>
      <c r="AU5240" s="104"/>
      <c r="AV5240" s="104"/>
    </row>
    <row r="5241" spans="3:48" x14ac:dyDescent="0.35">
      <c r="C5241" s="176"/>
      <c r="D5241" s="176"/>
      <c r="E5241" s="176"/>
      <c r="F5241" s="176"/>
      <c r="G5241" s="175"/>
      <c r="H5241" s="175"/>
      <c r="I5241" s="175"/>
      <c r="J5241" s="175"/>
      <c r="L5241" s="175"/>
      <c r="T5241" s="176"/>
      <c r="U5241" s="176"/>
      <c r="V5241" s="176"/>
      <c r="W5241" s="176"/>
      <c r="X5241" s="175"/>
      <c r="Y5241" s="175"/>
      <c r="Z5241" s="175"/>
      <c r="AA5241" s="175"/>
      <c r="AC5241" s="175"/>
      <c r="AL5241" s="106"/>
      <c r="AM5241" s="104"/>
      <c r="AN5241" s="104"/>
      <c r="AO5241" s="104"/>
      <c r="AP5241" s="104"/>
      <c r="AQ5241" s="104"/>
      <c r="AR5241" s="104"/>
      <c r="AS5241" s="104"/>
      <c r="AT5241" s="104"/>
      <c r="AU5241" s="104"/>
      <c r="AV5241" s="104"/>
    </row>
    <row r="5242" spans="3:48" x14ac:dyDescent="0.35">
      <c r="C5242" s="176"/>
      <c r="D5242" s="176"/>
      <c r="E5242" s="176"/>
      <c r="F5242" s="176"/>
      <c r="G5242" s="175"/>
      <c r="H5242" s="175"/>
      <c r="I5242" s="175"/>
      <c r="J5242" s="175"/>
      <c r="L5242" s="175"/>
      <c r="T5242" s="176"/>
      <c r="U5242" s="176"/>
      <c r="V5242" s="176"/>
      <c r="W5242" s="176"/>
      <c r="X5242" s="175"/>
      <c r="Y5242" s="175"/>
      <c r="Z5242" s="175"/>
      <c r="AA5242" s="175"/>
      <c r="AC5242" s="175"/>
      <c r="AL5242" s="106"/>
      <c r="AM5242" s="104"/>
      <c r="AN5242" s="104"/>
      <c r="AO5242" s="104"/>
      <c r="AP5242" s="104"/>
      <c r="AQ5242" s="104"/>
      <c r="AR5242" s="104"/>
      <c r="AS5242" s="104"/>
      <c r="AT5242" s="104"/>
      <c r="AU5242" s="104"/>
      <c r="AV5242" s="104"/>
    </row>
    <row r="5243" spans="3:48" x14ac:dyDescent="0.35">
      <c r="C5243" s="176"/>
      <c r="D5243" s="176"/>
      <c r="E5243" s="176"/>
      <c r="F5243" s="176"/>
      <c r="G5243" s="175"/>
      <c r="H5243" s="175"/>
      <c r="I5243" s="175"/>
      <c r="J5243" s="175"/>
      <c r="L5243" s="175"/>
      <c r="T5243" s="176"/>
      <c r="U5243" s="176"/>
      <c r="V5243" s="176"/>
      <c r="W5243" s="176"/>
      <c r="X5243" s="175"/>
      <c r="Y5243" s="175"/>
      <c r="Z5243" s="175"/>
      <c r="AA5243" s="175"/>
      <c r="AC5243" s="175"/>
      <c r="AL5243" s="106"/>
      <c r="AM5243" s="104"/>
      <c r="AN5243" s="104"/>
      <c r="AO5243" s="104"/>
      <c r="AP5243" s="104"/>
      <c r="AQ5243" s="104"/>
      <c r="AR5243" s="104"/>
      <c r="AS5243" s="104"/>
      <c r="AT5243" s="104"/>
      <c r="AU5243" s="104"/>
      <c r="AV5243" s="104"/>
    </row>
    <row r="5244" spans="3:48" x14ac:dyDescent="0.35">
      <c r="C5244" s="176"/>
      <c r="D5244" s="176"/>
      <c r="E5244" s="176"/>
      <c r="F5244" s="176"/>
      <c r="G5244" s="175"/>
      <c r="H5244" s="175"/>
      <c r="I5244" s="175"/>
      <c r="J5244" s="175"/>
      <c r="L5244" s="175"/>
      <c r="T5244" s="176"/>
      <c r="U5244" s="176"/>
      <c r="V5244" s="176"/>
      <c r="W5244" s="176"/>
      <c r="X5244" s="175"/>
      <c r="Y5244" s="175"/>
      <c r="Z5244" s="175"/>
      <c r="AA5244" s="175"/>
      <c r="AC5244" s="175"/>
      <c r="AL5244" s="106"/>
      <c r="AM5244" s="104"/>
      <c r="AN5244" s="104"/>
      <c r="AO5244" s="104"/>
      <c r="AP5244" s="104"/>
      <c r="AQ5244" s="104"/>
      <c r="AR5244" s="104"/>
      <c r="AS5244" s="104"/>
      <c r="AT5244" s="104"/>
      <c r="AU5244" s="104"/>
      <c r="AV5244" s="104"/>
    </row>
    <row r="5245" spans="3:48" x14ac:dyDescent="0.35">
      <c r="C5245" s="176"/>
      <c r="D5245" s="176"/>
      <c r="E5245" s="176"/>
      <c r="F5245" s="176"/>
      <c r="G5245" s="175"/>
      <c r="H5245" s="175"/>
      <c r="I5245" s="175"/>
      <c r="J5245" s="175"/>
      <c r="L5245" s="175"/>
      <c r="T5245" s="176"/>
      <c r="U5245" s="176"/>
      <c r="V5245" s="176"/>
      <c r="W5245" s="176"/>
      <c r="X5245" s="175"/>
      <c r="Y5245" s="175"/>
      <c r="Z5245" s="175"/>
      <c r="AA5245" s="175"/>
      <c r="AC5245" s="175"/>
      <c r="AL5245" s="106"/>
      <c r="AM5245" s="104"/>
      <c r="AN5245" s="104"/>
      <c r="AO5245" s="104"/>
      <c r="AP5245" s="104"/>
      <c r="AQ5245" s="104"/>
      <c r="AR5245" s="104"/>
      <c r="AS5245" s="104"/>
      <c r="AT5245" s="104"/>
      <c r="AU5245" s="104"/>
      <c r="AV5245" s="104"/>
    </row>
    <row r="5246" spans="3:48" x14ac:dyDescent="0.35">
      <c r="C5246" s="176"/>
      <c r="D5246" s="176"/>
      <c r="E5246" s="176"/>
      <c r="F5246" s="176"/>
      <c r="G5246" s="175"/>
      <c r="H5246" s="175"/>
      <c r="I5246" s="175"/>
      <c r="J5246" s="175"/>
      <c r="L5246" s="175"/>
      <c r="T5246" s="176"/>
      <c r="U5246" s="176"/>
      <c r="V5246" s="176"/>
      <c r="W5246" s="176"/>
      <c r="X5246" s="175"/>
      <c r="Y5246" s="175"/>
      <c r="Z5246" s="175"/>
      <c r="AA5246" s="175"/>
      <c r="AC5246" s="175"/>
      <c r="AL5246" s="106"/>
      <c r="AM5246" s="104"/>
      <c r="AN5246" s="104"/>
      <c r="AO5246" s="104"/>
      <c r="AP5246" s="104"/>
      <c r="AQ5246" s="104"/>
      <c r="AR5246" s="104"/>
      <c r="AS5246" s="104"/>
      <c r="AT5246" s="104"/>
      <c r="AU5246" s="104"/>
      <c r="AV5246" s="104"/>
    </row>
    <row r="5247" spans="3:48" x14ac:dyDescent="0.35">
      <c r="C5247" s="176"/>
      <c r="D5247" s="176"/>
      <c r="E5247" s="176"/>
      <c r="F5247" s="176"/>
      <c r="G5247" s="175"/>
      <c r="H5247" s="175"/>
      <c r="I5247" s="175"/>
      <c r="J5247" s="175"/>
      <c r="L5247" s="175"/>
      <c r="T5247" s="176"/>
      <c r="U5247" s="176"/>
      <c r="V5247" s="176"/>
      <c r="W5247" s="176"/>
      <c r="X5247" s="175"/>
      <c r="Y5247" s="175"/>
      <c r="Z5247" s="175"/>
      <c r="AA5247" s="175"/>
      <c r="AC5247" s="175"/>
      <c r="AL5247" s="106"/>
      <c r="AM5247" s="104"/>
      <c r="AN5247" s="104"/>
      <c r="AO5247" s="104"/>
      <c r="AP5247" s="104"/>
      <c r="AQ5247" s="104"/>
      <c r="AR5247" s="104"/>
      <c r="AS5247" s="104"/>
      <c r="AT5247" s="104"/>
      <c r="AU5247" s="104"/>
      <c r="AV5247" s="104"/>
    </row>
    <row r="5248" spans="3:48" x14ac:dyDescent="0.35">
      <c r="C5248" s="176"/>
      <c r="D5248" s="176"/>
      <c r="E5248" s="176"/>
      <c r="F5248" s="176"/>
      <c r="G5248" s="175"/>
      <c r="H5248" s="175"/>
      <c r="I5248" s="175"/>
      <c r="J5248" s="175"/>
      <c r="L5248" s="175"/>
      <c r="T5248" s="176"/>
      <c r="U5248" s="176"/>
      <c r="V5248" s="176"/>
      <c r="W5248" s="176"/>
      <c r="X5248" s="175"/>
      <c r="Y5248" s="175"/>
      <c r="Z5248" s="175"/>
      <c r="AA5248" s="175"/>
      <c r="AC5248" s="175"/>
      <c r="AL5248" s="106"/>
      <c r="AM5248" s="104"/>
      <c r="AN5248" s="104"/>
      <c r="AO5248" s="104"/>
      <c r="AP5248" s="104"/>
      <c r="AQ5248" s="104"/>
      <c r="AR5248" s="104"/>
      <c r="AS5248" s="104"/>
      <c r="AT5248" s="104"/>
      <c r="AU5248" s="104"/>
      <c r="AV5248" s="104"/>
    </row>
    <row r="5249" spans="3:48" x14ac:dyDescent="0.35">
      <c r="C5249" s="176"/>
      <c r="D5249" s="176"/>
      <c r="E5249" s="176"/>
      <c r="F5249" s="176"/>
      <c r="G5249" s="175"/>
      <c r="H5249" s="175"/>
      <c r="I5249" s="175"/>
      <c r="J5249" s="175"/>
      <c r="L5249" s="175"/>
      <c r="T5249" s="176"/>
      <c r="U5249" s="176"/>
      <c r="V5249" s="176"/>
      <c r="W5249" s="176"/>
      <c r="X5249" s="175"/>
      <c r="Y5249" s="175"/>
      <c r="Z5249" s="175"/>
      <c r="AA5249" s="175"/>
      <c r="AC5249" s="175"/>
      <c r="AL5249" s="106"/>
      <c r="AM5249" s="104"/>
      <c r="AN5249" s="104"/>
      <c r="AO5249" s="104"/>
      <c r="AP5249" s="104"/>
      <c r="AQ5249" s="104"/>
      <c r="AR5249" s="104"/>
      <c r="AS5249" s="104"/>
      <c r="AT5249" s="104"/>
      <c r="AU5249" s="104"/>
      <c r="AV5249" s="104"/>
    </row>
    <row r="5250" spans="3:48" x14ac:dyDescent="0.35">
      <c r="C5250" s="176"/>
      <c r="D5250" s="176"/>
      <c r="E5250" s="176"/>
      <c r="F5250" s="176"/>
      <c r="G5250" s="175"/>
      <c r="H5250" s="175"/>
      <c r="I5250" s="175"/>
      <c r="J5250" s="175"/>
      <c r="L5250" s="175"/>
      <c r="T5250" s="176"/>
      <c r="U5250" s="176"/>
      <c r="V5250" s="176"/>
      <c r="W5250" s="176"/>
      <c r="X5250" s="175"/>
      <c r="Y5250" s="175"/>
      <c r="Z5250" s="175"/>
      <c r="AA5250" s="175"/>
      <c r="AC5250" s="175"/>
      <c r="AL5250" s="106"/>
      <c r="AM5250" s="104"/>
      <c r="AN5250" s="104"/>
      <c r="AO5250" s="104"/>
      <c r="AP5250" s="104"/>
      <c r="AQ5250" s="104"/>
      <c r="AR5250" s="104"/>
      <c r="AS5250" s="104"/>
      <c r="AT5250" s="104"/>
      <c r="AU5250" s="104"/>
      <c r="AV5250" s="104"/>
    </row>
    <row r="5251" spans="3:48" x14ac:dyDescent="0.35">
      <c r="C5251" s="176"/>
      <c r="D5251" s="176"/>
      <c r="E5251" s="176"/>
      <c r="F5251" s="176"/>
      <c r="G5251" s="175"/>
      <c r="H5251" s="175"/>
      <c r="I5251" s="175"/>
      <c r="J5251" s="175"/>
      <c r="L5251" s="175"/>
      <c r="T5251" s="176"/>
      <c r="U5251" s="176"/>
      <c r="V5251" s="176"/>
      <c r="W5251" s="176"/>
      <c r="X5251" s="175"/>
      <c r="Y5251" s="175"/>
      <c r="Z5251" s="175"/>
      <c r="AA5251" s="175"/>
      <c r="AC5251" s="175"/>
      <c r="AL5251" s="106"/>
      <c r="AM5251" s="104"/>
      <c r="AN5251" s="104"/>
      <c r="AO5251" s="104"/>
      <c r="AP5251" s="104"/>
      <c r="AQ5251" s="104"/>
      <c r="AR5251" s="104"/>
      <c r="AS5251" s="104"/>
      <c r="AT5251" s="104"/>
      <c r="AU5251" s="104"/>
      <c r="AV5251" s="104"/>
    </row>
    <row r="5252" spans="3:48" x14ac:dyDescent="0.35">
      <c r="C5252" s="176"/>
      <c r="D5252" s="176"/>
      <c r="E5252" s="176"/>
      <c r="F5252" s="176"/>
      <c r="G5252" s="175"/>
      <c r="H5252" s="175"/>
      <c r="I5252" s="175"/>
      <c r="J5252" s="175"/>
      <c r="L5252" s="175"/>
      <c r="T5252" s="176"/>
      <c r="U5252" s="176"/>
      <c r="V5252" s="176"/>
      <c r="W5252" s="176"/>
      <c r="X5252" s="175"/>
      <c r="Y5252" s="175"/>
      <c r="Z5252" s="175"/>
      <c r="AA5252" s="175"/>
      <c r="AC5252" s="175"/>
      <c r="AL5252" s="106"/>
      <c r="AM5252" s="104"/>
      <c r="AN5252" s="104"/>
      <c r="AO5252" s="104"/>
      <c r="AP5252" s="104"/>
      <c r="AQ5252" s="104"/>
      <c r="AR5252" s="104"/>
      <c r="AS5252" s="104"/>
      <c r="AT5252" s="104"/>
      <c r="AU5252" s="104"/>
      <c r="AV5252" s="104"/>
    </row>
    <row r="5253" spans="3:48" x14ac:dyDescent="0.35">
      <c r="C5253" s="176"/>
      <c r="D5253" s="176"/>
      <c r="E5253" s="176"/>
      <c r="F5253" s="176"/>
      <c r="G5253" s="175"/>
      <c r="H5253" s="175"/>
      <c r="I5253" s="175"/>
      <c r="J5253" s="175"/>
      <c r="L5253" s="175"/>
      <c r="T5253" s="176"/>
      <c r="U5253" s="176"/>
      <c r="V5253" s="176"/>
      <c r="W5253" s="176"/>
      <c r="X5253" s="175"/>
      <c r="Y5253" s="175"/>
      <c r="Z5253" s="175"/>
      <c r="AA5253" s="175"/>
      <c r="AC5253" s="175"/>
      <c r="AL5253" s="106"/>
      <c r="AM5253" s="104"/>
      <c r="AN5253" s="104"/>
      <c r="AO5253" s="104"/>
      <c r="AP5253" s="104"/>
      <c r="AQ5253" s="104"/>
      <c r="AR5253" s="104"/>
      <c r="AS5253" s="104"/>
      <c r="AT5253" s="104"/>
      <c r="AU5253" s="104"/>
      <c r="AV5253" s="104"/>
    </row>
    <row r="5254" spans="3:48" x14ac:dyDescent="0.35">
      <c r="C5254" s="176"/>
      <c r="D5254" s="176"/>
      <c r="E5254" s="176"/>
      <c r="F5254" s="176"/>
      <c r="G5254" s="175"/>
      <c r="H5254" s="175"/>
      <c r="I5254" s="175"/>
      <c r="J5254" s="175"/>
      <c r="L5254" s="175"/>
      <c r="T5254" s="176"/>
      <c r="U5254" s="176"/>
      <c r="V5254" s="176"/>
      <c r="W5254" s="176"/>
      <c r="X5254" s="175"/>
      <c r="Y5254" s="175"/>
      <c r="Z5254" s="175"/>
      <c r="AA5254" s="175"/>
      <c r="AC5254" s="175"/>
      <c r="AL5254" s="106"/>
      <c r="AM5254" s="104"/>
      <c r="AN5254" s="104"/>
      <c r="AO5254" s="104"/>
      <c r="AP5254" s="104"/>
      <c r="AQ5254" s="104"/>
      <c r="AR5254" s="104"/>
      <c r="AS5254" s="104"/>
      <c r="AT5254" s="104"/>
      <c r="AU5254" s="104"/>
      <c r="AV5254" s="104"/>
    </row>
    <row r="5255" spans="3:48" x14ac:dyDescent="0.35">
      <c r="C5255" s="176"/>
      <c r="D5255" s="176"/>
      <c r="E5255" s="176"/>
      <c r="F5255" s="176"/>
      <c r="G5255" s="175"/>
      <c r="H5255" s="175"/>
      <c r="I5255" s="175"/>
      <c r="J5255" s="175"/>
      <c r="L5255" s="175"/>
      <c r="T5255" s="176"/>
      <c r="U5255" s="176"/>
      <c r="V5255" s="176"/>
      <c r="W5255" s="176"/>
      <c r="X5255" s="175"/>
      <c r="Y5255" s="175"/>
      <c r="Z5255" s="175"/>
      <c r="AA5255" s="175"/>
      <c r="AC5255" s="175"/>
      <c r="AL5255" s="106"/>
      <c r="AM5255" s="104"/>
      <c r="AN5255" s="104"/>
      <c r="AO5255" s="104"/>
      <c r="AP5255" s="104"/>
      <c r="AQ5255" s="104"/>
      <c r="AR5255" s="104"/>
      <c r="AS5255" s="104"/>
      <c r="AT5255" s="104"/>
      <c r="AU5255" s="104"/>
      <c r="AV5255" s="104"/>
    </row>
    <row r="5256" spans="3:48" x14ac:dyDescent="0.35">
      <c r="C5256" s="176"/>
      <c r="D5256" s="176"/>
      <c r="E5256" s="176"/>
      <c r="F5256" s="176"/>
      <c r="G5256" s="175"/>
      <c r="H5256" s="175"/>
      <c r="I5256" s="175"/>
      <c r="J5256" s="175"/>
      <c r="L5256" s="175"/>
      <c r="T5256" s="176"/>
      <c r="U5256" s="176"/>
      <c r="V5256" s="176"/>
      <c r="W5256" s="176"/>
      <c r="X5256" s="175"/>
      <c r="Y5256" s="175"/>
      <c r="Z5256" s="175"/>
      <c r="AA5256" s="175"/>
      <c r="AC5256" s="175"/>
      <c r="AL5256" s="106"/>
      <c r="AM5256" s="104"/>
      <c r="AN5256" s="104"/>
      <c r="AO5256" s="104"/>
      <c r="AP5256" s="104"/>
      <c r="AQ5256" s="104"/>
      <c r="AR5256" s="104"/>
      <c r="AS5256" s="104"/>
      <c r="AT5256" s="104"/>
      <c r="AU5256" s="104"/>
      <c r="AV5256" s="104"/>
    </row>
    <row r="5257" spans="3:48" x14ac:dyDescent="0.35">
      <c r="C5257" s="176"/>
      <c r="D5257" s="176"/>
      <c r="E5257" s="176"/>
      <c r="F5257" s="176"/>
      <c r="G5257" s="175"/>
      <c r="H5257" s="175"/>
      <c r="I5257" s="175"/>
      <c r="J5257" s="175"/>
      <c r="L5257" s="175"/>
      <c r="T5257" s="176"/>
      <c r="U5257" s="176"/>
      <c r="V5257" s="176"/>
      <c r="W5257" s="176"/>
      <c r="X5257" s="175"/>
      <c r="Y5257" s="175"/>
      <c r="Z5257" s="175"/>
      <c r="AA5257" s="175"/>
      <c r="AC5257" s="175"/>
      <c r="AL5257" s="106"/>
      <c r="AM5257" s="104"/>
      <c r="AN5257" s="104"/>
      <c r="AO5257" s="104"/>
      <c r="AP5257" s="104"/>
      <c r="AQ5257" s="104"/>
      <c r="AR5257" s="104"/>
      <c r="AS5257" s="104"/>
      <c r="AT5257" s="104"/>
      <c r="AU5257" s="104"/>
      <c r="AV5257" s="104"/>
    </row>
    <row r="5258" spans="3:48" x14ac:dyDescent="0.35">
      <c r="C5258" s="176"/>
      <c r="D5258" s="176"/>
      <c r="E5258" s="176"/>
      <c r="F5258" s="176"/>
      <c r="G5258" s="175"/>
      <c r="H5258" s="175"/>
      <c r="I5258" s="175"/>
      <c r="J5258" s="175"/>
      <c r="L5258" s="175"/>
      <c r="T5258" s="176"/>
      <c r="U5258" s="176"/>
      <c r="V5258" s="176"/>
      <c r="W5258" s="176"/>
      <c r="X5258" s="175"/>
      <c r="Y5258" s="175"/>
      <c r="Z5258" s="175"/>
      <c r="AA5258" s="175"/>
      <c r="AC5258" s="175"/>
      <c r="AL5258" s="106"/>
      <c r="AM5258" s="104"/>
      <c r="AN5258" s="104"/>
      <c r="AO5258" s="104"/>
      <c r="AP5258" s="104"/>
      <c r="AQ5258" s="104"/>
      <c r="AR5258" s="104"/>
      <c r="AS5258" s="104"/>
      <c r="AT5258" s="104"/>
      <c r="AU5258" s="104"/>
      <c r="AV5258" s="104"/>
    </row>
    <row r="5259" spans="3:48" x14ac:dyDescent="0.35">
      <c r="C5259" s="176"/>
      <c r="D5259" s="176"/>
      <c r="E5259" s="176"/>
      <c r="F5259" s="176"/>
      <c r="G5259" s="175"/>
      <c r="H5259" s="175"/>
      <c r="I5259" s="175"/>
      <c r="J5259" s="175"/>
      <c r="L5259" s="175"/>
      <c r="T5259" s="176"/>
      <c r="U5259" s="176"/>
      <c r="V5259" s="176"/>
      <c r="W5259" s="176"/>
      <c r="X5259" s="175"/>
      <c r="Y5259" s="175"/>
      <c r="Z5259" s="175"/>
      <c r="AA5259" s="175"/>
      <c r="AC5259" s="175"/>
      <c r="AL5259" s="106"/>
      <c r="AM5259" s="104"/>
      <c r="AN5259" s="104"/>
      <c r="AO5259" s="104"/>
      <c r="AP5259" s="104"/>
      <c r="AQ5259" s="104"/>
      <c r="AR5259" s="104"/>
      <c r="AS5259" s="104"/>
      <c r="AT5259" s="104"/>
      <c r="AU5259" s="104"/>
      <c r="AV5259" s="104"/>
    </row>
    <row r="5260" spans="3:48" x14ac:dyDescent="0.35">
      <c r="C5260" s="176"/>
      <c r="D5260" s="176"/>
      <c r="E5260" s="176"/>
      <c r="F5260" s="176"/>
      <c r="G5260" s="175"/>
      <c r="H5260" s="175"/>
      <c r="I5260" s="175"/>
      <c r="J5260" s="175"/>
      <c r="L5260" s="175"/>
      <c r="T5260" s="176"/>
      <c r="U5260" s="176"/>
      <c r="V5260" s="176"/>
      <c r="W5260" s="176"/>
      <c r="X5260" s="175"/>
      <c r="Y5260" s="175"/>
      <c r="Z5260" s="175"/>
      <c r="AA5260" s="175"/>
      <c r="AC5260" s="175"/>
      <c r="AL5260" s="106"/>
      <c r="AM5260" s="104"/>
      <c r="AN5260" s="104"/>
      <c r="AO5260" s="104"/>
      <c r="AP5260" s="104"/>
      <c r="AQ5260" s="104"/>
      <c r="AR5260" s="104"/>
      <c r="AS5260" s="104"/>
      <c r="AT5260" s="104"/>
      <c r="AU5260" s="104"/>
      <c r="AV5260" s="104"/>
    </row>
    <row r="5261" spans="3:48" x14ac:dyDescent="0.35">
      <c r="C5261" s="176"/>
      <c r="D5261" s="176"/>
      <c r="E5261" s="176"/>
      <c r="F5261" s="176"/>
      <c r="G5261" s="175"/>
      <c r="H5261" s="175"/>
      <c r="I5261" s="175"/>
      <c r="J5261" s="175"/>
      <c r="L5261" s="175"/>
      <c r="T5261" s="176"/>
      <c r="U5261" s="176"/>
      <c r="V5261" s="176"/>
      <c r="W5261" s="176"/>
      <c r="X5261" s="175"/>
      <c r="Y5261" s="175"/>
      <c r="Z5261" s="175"/>
      <c r="AA5261" s="175"/>
      <c r="AC5261" s="175"/>
      <c r="AL5261" s="106"/>
      <c r="AM5261" s="104"/>
      <c r="AN5261" s="104"/>
      <c r="AO5261" s="104"/>
      <c r="AP5261" s="104"/>
      <c r="AQ5261" s="104"/>
      <c r="AR5261" s="104"/>
      <c r="AS5261" s="104"/>
      <c r="AT5261" s="104"/>
      <c r="AU5261" s="104"/>
      <c r="AV5261" s="104"/>
    </row>
    <row r="5262" spans="3:48" x14ac:dyDescent="0.35">
      <c r="C5262" s="176"/>
      <c r="D5262" s="176"/>
      <c r="E5262" s="176"/>
      <c r="F5262" s="176"/>
      <c r="G5262" s="175"/>
      <c r="H5262" s="175"/>
      <c r="I5262" s="175"/>
      <c r="J5262" s="175"/>
      <c r="L5262" s="175"/>
      <c r="T5262" s="176"/>
      <c r="U5262" s="176"/>
      <c r="V5262" s="176"/>
      <c r="W5262" s="176"/>
      <c r="X5262" s="175"/>
      <c r="Y5262" s="175"/>
      <c r="Z5262" s="175"/>
      <c r="AA5262" s="175"/>
      <c r="AC5262" s="175"/>
      <c r="AL5262" s="106"/>
      <c r="AM5262" s="104"/>
      <c r="AN5262" s="104"/>
      <c r="AO5262" s="104"/>
      <c r="AP5262" s="104"/>
      <c r="AQ5262" s="104"/>
      <c r="AR5262" s="104"/>
      <c r="AS5262" s="104"/>
      <c r="AT5262" s="104"/>
      <c r="AU5262" s="104"/>
      <c r="AV5262" s="104"/>
    </row>
    <row r="5263" spans="3:48" x14ac:dyDescent="0.35">
      <c r="C5263" s="176"/>
      <c r="D5263" s="176"/>
      <c r="E5263" s="176"/>
      <c r="F5263" s="176"/>
      <c r="G5263" s="175"/>
      <c r="H5263" s="175"/>
      <c r="I5263" s="175"/>
      <c r="J5263" s="175"/>
      <c r="L5263" s="175"/>
      <c r="T5263" s="176"/>
      <c r="U5263" s="176"/>
      <c r="V5263" s="176"/>
      <c r="W5263" s="176"/>
      <c r="X5263" s="175"/>
      <c r="Y5263" s="175"/>
      <c r="Z5263" s="175"/>
      <c r="AA5263" s="175"/>
      <c r="AC5263" s="175"/>
      <c r="AL5263" s="106"/>
      <c r="AM5263" s="104"/>
      <c r="AN5263" s="104"/>
      <c r="AO5263" s="104"/>
      <c r="AP5263" s="104"/>
      <c r="AQ5263" s="104"/>
      <c r="AR5263" s="104"/>
      <c r="AS5263" s="104"/>
      <c r="AT5263" s="104"/>
      <c r="AU5263" s="104"/>
      <c r="AV5263" s="104"/>
    </row>
    <row r="5264" spans="3:48" x14ac:dyDescent="0.35">
      <c r="C5264" s="176"/>
      <c r="D5264" s="176"/>
      <c r="E5264" s="176"/>
      <c r="F5264" s="176"/>
      <c r="G5264" s="175"/>
      <c r="H5264" s="175"/>
      <c r="I5264" s="175"/>
      <c r="J5264" s="175"/>
      <c r="L5264" s="175"/>
      <c r="T5264" s="176"/>
      <c r="U5264" s="176"/>
      <c r="V5264" s="176"/>
      <c r="W5264" s="176"/>
      <c r="X5264" s="175"/>
      <c r="Y5264" s="175"/>
      <c r="Z5264" s="175"/>
      <c r="AA5264" s="175"/>
      <c r="AC5264" s="175"/>
      <c r="AL5264" s="106"/>
      <c r="AM5264" s="104"/>
      <c r="AN5264" s="104"/>
      <c r="AO5264" s="104"/>
      <c r="AP5264" s="104"/>
      <c r="AQ5264" s="104"/>
      <c r="AR5264" s="104"/>
      <c r="AS5264" s="104"/>
      <c r="AT5264" s="104"/>
      <c r="AU5264" s="104"/>
      <c r="AV5264" s="104"/>
    </row>
    <row r="5265" spans="3:48" x14ac:dyDescent="0.35">
      <c r="C5265" s="176"/>
      <c r="D5265" s="176"/>
      <c r="E5265" s="176"/>
      <c r="F5265" s="176"/>
      <c r="G5265" s="175"/>
      <c r="H5265" s="175"/>
      <c r="I5265" s="175"/>
      <c r="J5265" s="175"/>
      <c r="L5265" s="175"/>
      <c r="T5265" s="176"/>
      <c r="U5265" s="176"/>
      <c r="V5265" s="176"/>
      <c r="W5265" s="176"/>
      <c r="X5265" s="175"/>
      <c r="Y5265" s="175"/>
      <c r="Z5265" s="175"/>
      <c r="AA5265" s="175"/>
      <c r="AC5265" s="175"/>
      <c r="AL5265" s="106"/>
      <c r="AM5265" s="104"/>
      <c r="AN5265" s="104"/>
      <c r="AO5265" s="104"/>
      <c r="AP5265" s="104"/>
      <c r="AQ5265" s="104"/>
      <c r="AR5265" s="104"/>
      <c r="AS5265" s="104"/>
      <c r="AT5265" s="104"/>
      <c r="AU5265" s="104"/>
      <c r="AV5265" s="104"/>
    </row>
    <row r="5266" spans="3:48" x14ac:dyDescent="0.35">
      <c r="C5266" s="176"/>
      <c r="D5266" s="176"/>
      <c r="E5266" s="176"/>
      <c r="F5266" s="176"/>
      <c r="G5266" s="175"/>
      <c r="H5266" s="175"/>
      <c r="I5266" s="175"/>
      <c r="J5266" s="175"/>
      <c r="L5266" s="175"/>
      <c r="T5266" s="176"/>
      <c r="U5266" s="176"/>
      <c r="V5266" s="176"/>
      <c r="W5266" s="176"/>
      <c r="X5266" s="175"/>
      <c r="Y5266" s="175"/>
      <c r="Z5266" s="175"/>
      <c r="AA5266" s="175"/>
      <c r="AC5266" s="175"/>
      <c r="AL5266" s="106"/>
      <c r="AM5266" s="104"/>
      <c r="AN5266" s="104"/>
      <c r="AO5266" s="104"/>
      <c r="AP5266" s="104"/>
      <c r="AQ5266" s="104"/>
      <c r="AR5266" s="104"/>
      <c r="AS5266" s="104"/>
      <c r="AT5266" s="104"/>
      <c r="AU5266" s="104"/>
      <c r="AV5266" s="104"/>
    </row>
    <row r="5267" spans="3:48" x14ac:dyDescent="0.35">
      <c r="C5267" s="176"/>
      <c r="D5267" s="176"/>
      <c r="E5267" s="176"/>
      <c r="F5267" s="176"/>
      <c r="G5267" s="175"/>
      <c r="H5267" s="175"/>
      <c r="I5267" s="175"/>
      <c r="J5267" s="175"/>
      <c r="L5267" s="175"/>
      <c r="T5267" s="176"/>
      <c r="U5267" s="176"/>
      <c r="V5267" s="176"/>
      <c r="W5267" s="176"/>
      <c r="X5267" s="175"/>
      <c r="Y5267" s="175"/>
      <c r="Z5267" s="175"/>
      <c r="AA5267" s="175"/>
      <c r="AC5267" s="175"/>
      <c r="AL5267" s="106"/>
      <c r="AM5267" s="104"/>
      <c r="AN5267" s="104"/>
      <c r="AO5267" s="104"/>
      <c r="AP5267" s="104"/>
      <c r="AQ5267" s="104"/>
      <c r="AR5267" s="104"/>
      <c r="AS5267" s="104"/>
      <c r="AT5267" s="104"/>
      <c r="AU5267" s="104"/>
      <c r="AV5267" s="104"/>
    </row>
    <row r="5268" spans="3:48" x14ac:dyDescent="0.35">
      <c r="C5268" s="176"/>
      <c r="D5268" s="176"/>
      <c r="E5268" s="176"/>
      <c r="F5268" s="176"/>
      <c r="G5268" s="175"/>
      <c r="H5268" s="175"/>
      <c r="I5268" s="175"/>
      <c r="J5268" s="175"/>
      <c r="L5268" s="175"/>
      <c r="T5268" s="176"/>
      <c r="U5268" s="176"/>
      <c r="V5268" s="176"/>
      <c r="W5268" s="176"/>
      <c r="X5268" s="175"/>
      <c r="Y5268" s="175"/>
      <c r="Z5268" s="175"/>
      <c r="AA5268" s="175"/>
      <c r="AC5268" s="175"/>
      <c r="AL5268" s="106"/>
      <c r="AM5268" s="104"/>
      <c r="AN5268" s="104"/>
      <c r="AO5268" s="104"/>
      <c r="AP5268" s="104"/>
      <c r="AQ5268" s="104"/>
      <c r="AR5268" s="104"/>
      <c r="AS5268" s="104"/>
      <c r="AT5268" s="104"/>
      <c r="AU5268" s="104"/>
      <c r="AV5268" s="104"/>
    </row>
    <row r="5269" spans="3:48" x14ac:dyDescent="0.35">
      <c r="C5269" s="176"/>
      <c r="D5269" s="176"/>
      <c r="E5269" s="176"/>
      <c r="F5269" s="176"/>
      <c r="G5269" s="175"/>
      <c r="H5269" s="175"/>
      <c r="I5269" s="175"/>
      <c r="J5269" s="175"/>
      <c r="L5269" s="175"/>
      <c r="T5269" s="176"/>
      <c r="U5269" s="176"/>
      <c r="V5269" s="176"/>
      <c r="W5269" s="176"/>
      <c r="X5269" s="175"/>
      <c r="Y5269" s="175"/>
      <c r="Z5269" s="175"/>
      <c r="AA5269" s="175"/>
      <c r="AC5269" s="175"/>
      <c r="AL5269" s="106"/>
      <c r="AM5269" s="104"/>
      <c r="AN5269" s="104"/>
      <c r="AO5269" s="104"/>
      <c r="AP5269" s="104"/>
      <c r="AQ5269" s="104"/>
      <c r="AR5269" s="104"/>
      <c r="AS5269" s="104"/>
      <c r="AT5269" s="104"/>
      <c r="AU5269" s="104"/>
      <c r="AV5269" s="104"/>
    </row>
    <row r="5270" spans="3:48" x14ac:dyDescent="0.35">
      <c r="C5270" s="176"/>
      <c r="D5270" s="176"/>
      <c r="E5270" s="176"/>
      <c r="F5270" s="176"/>
      <c r="G5270" s="175"/>
      <c r="H5270" s="175"/>
      <c r="I5270" s="175"/>
      <c r="J5270" s="175"/>
      <c r="L5270" s="175"/>
      <c r="T5270" s="176"/>
      <c r="U5270" s="176"/>
      <c r="V5270" s="176"/>
      <c r="W5270" s="176"/>
      <c r="X5270" s="175"/>
      <c r="Y5270" s="175"/>
      <c r="Z5270" s="175"/>
      <c r="AA5270" s="175"/>
      <c r="AC5270" s="175"/>
      <c r="AL5270" s="106"/>
      <c r="AM5270" s="104"/>
      <c r="AN5270" s="104"/>
      <c r="AO5270" s="104"/>
      <c r="AP5270" s="104"/>
      <c r="AQ5270" s="104"/>
      <c r="AR5270" s="104"/>
      <c r="AS5270" s="104"/>
      <c r="AT5270" s="104"/>
      <c r="AU5270" s="104"/>
      <c r="AV5270" s="104"/>
    </row>
    <row r="5271" spans="3:48" x14ac:dyDescent="0.35">
      <c r="C5271" s="176"/>
      <c r="D5271" s="176"/>
      <c r="E5271" s="176"/>
      <c r="F5271" s="176"/>
      <c r="G5271" s="175"/>
      <c r="H5271" s="175"/>
      <c r="I5271" s="175"/>
      <c r="J5271" s="175"/>
      <c r="L5271" s="175"/>
      <c r="T5271" s="176"/>
      <c r="U5271" s="176"/>
      <c r="V5271" s="176"/>
      <c r="W5271" s="176"/>
      <c r="X5271" s="175"/>
      <c r="Y5271" s="175"/>
      <c r="Z5271" s="175"/>
      <c r="AA5271" s="175"/>
      <c r="AC5271" s="175"/>
      <c r="AL5271" s="106"/>
      <c r="AM5271" s="104"/>
      <c r="AN5271" s="104"/>
      <c r="AO5271" s="104"/>
      <c r="AP5271" s="104"/>
      <c r="AQ5271" s="104"/>
      <c r="AR5271" s="104"/>
      <c r="AS5271" s="104"/>
      <c r="AT5271" s="104"/>
      <c r="AU5271" s="104"/>
      <c r="AV5271" s="104"/>
    </row>
    <row r="5272" spans="3:48" x14ac:dyDescent="0.35">
      <c r="C5272" s="176"/>
      <c r="D5272" s="176"/>
      <c r="E5272" s="176"/>
      <c r="F5272" s="176"/>
      <c r="G5272" s="175"/>
      <c r="H5272" s="175"/>
      <c r="I5272" s="175"/>
      <c r="J5272" s="175"/>
      <c r="L5272" s="175"/>
      <c r="T5272" s="176"/>
      <c r="U5272" s="176"/>
      <c r="V5272" s="176"/>
      <c r="W5272" s="176"/>
      <c r="X5272" s="175"/>
      <c r="Y5272" s="175"/>
      <c r="Z5272" s="175"/>
      <c r="AA5272" s="175"/>
      <c r="AC5272" s="175"/>
      <c r="AL5272" s="106"/>
      <c r="AM5272" s="104"/>
      <c r="AN5272" s="104"/>
      <c r="AO5272" s="104"/>
      <c r="AP5272" s="104"/>
      <c r="AQ5272" s="104"/>
      <c r="AR5272" s="104"/>
      <c r="AS5272" s="104"/>
      <c r="AT5272" s="104"/>
      <c r="AU5272" s="104"/>
      <c r="AV5272" s="104"/>
    </row>
    <row r="5273" spans="3:48" x14ac:dyDescent="0.35">
      <c r="C5273" s="176"/>
      <c r="D5273" s="176"/>
      <c r="E5273" s="176"/>
      <c r="F5273" s="176"/>
      <c r="G5273" s="175"/>
      <c r="H5273" s="175"/>
      <c r="I5273" s="175"/>
      <c r="J5273" s="175"/>
      <c r="L5273" s="175"/>
      <c r="T5273" s="176"/>
      <c r="U5273" s="176"/>
      <c r="V5273" s="176"/>
      <c r="W5273" s="176"/>
      <c r="X5273" s="175"/>
      <c r="Y5273" s="175"/>
      <c r="Z5273" s="175"/>
      <c r="AA5273" s="175"/>
      <c r="AC5273" s="175"/>
      <c r="AL5273" s="106"/>
      <c r="AM5273" s="104"/>
      <c r="AN5273" s="104"/>
      <c r="AO5273" s="104"/>
      <c r="AP5273" s="104"/>
      <c r="AQ5273" s="104"/>
      <c r="AR5273" s="104"/>
      <c r="AS5273" s="104"/>
      <c r="AT5273" s="104"/>
      <c r="AU5273" s="104"/>
      <c r="AV5273" s="104"/>
    </row>
    <row r="5274" spans="3:48" x14ac:dyDescent="0.35">
      <c r="C5274" s="176"/>
      <c r="D5274" s="176"/>
      <c r="E5274" s="176"/>
      <c r="F5274" s="176"/>
      <c r="G5274" s="175"/>
      <c r="H5274" s="175"/>
      <c r="I5274" s="175"/>
      <c r="J5274" s="175"/>
      <c r="L5274" s="175"/>
      <c r="T5274" s="176"/>
      <c r="U5274" s="176"/>
      <c r="V5274" s="176"/>
      <c r="W5274" s="176"/>
      <c r="X5274" s="175"/>
      <c r="Y5274" s="175"/>
      <c r="Z5274" s="175"/>
      <c r="AA5274" s="175"/>
      <c r="AC5274" s="175"/>
      <c r="AL5274" s="106"/>
      <c r="AM5274" s="104"/>
      <c r="AN5274" s="104"/>
      <c r="AO5274" s="104"/>
      <c r="AP5274" s="104"/>
      <c r="AQ5274" s="104"/>
      <c r="AR5274" s="104"/>
      <c r="AS5274" s="104"/>
      <c r="AT5274" s="104"/>
      <c r="AU5274" s="104"/>
      <c r="AV5274" s="104"/>
    </row>
    <row r="5275" spans="3:48" x14ac:dyDescent="0.35">
      <c r="C5275" s="176"/>
      <c r="D5275" s="176"/>
      <c r="E5275" s="176"/>
      <c r="F5275" s="176"/>
      <c r="G5275" s="175"/>
      <c r="H5275" s="175"/>
      <c r="I5275" s="175"/>
      <c r="J5275" s="175"/>
      <c r="L5275" s="175"/>
      <c r="T5275" s="176"/>
      <c r="U5275" s="176"/>
      <c r="V5275" s="176"/>
      <c r="W5275" s="176"/>
      <c r="X5275" s="175"/>
      <c r="Y5275" s="175"/>
      <c r="Z5275" s="175"/>
      <c r="AA5275" s="175"/>
      <c r="AC5275" s="175"/>
      <c r="AL5275" s="106"/>
      <c r="AM5275" s="104"/>
      <c r="AN5275" s="104"/>
      <c r="AO5275" s="104"/>
      <c r="AP5275" s="104"/>
      <c r="AQ5275" s="104"/>
      <c r="AR5275" s="104"/>
      <c r="AS5275" s="104"/>
      <c r="AT5275" s="104"/>
      <c r="AU5275" s="104"/>
      <c r="AV5275" s="104"/>
    </row>
    <row r="5276" spans="3:48" x14ac:dyDescent="0.35">
      <c r="C5276" s="176"/>
      <c r="D5276" s="176"/>
      <c r="E5276" s="176"/>
      <c r="F5276" s="176"/>
      <c r="G5276" s="175"/>
      <c r="H5276" s="175"/>
      <c r="I5276" s="175"/>
      <c r="J5276" s="175"/>
      <c r="L5276" s="175"/>
      <c r="T5276" s="176"/>
      <c r="U5276" s="176"/>
      <c r="V5276" s="176"/>
      <c r="W5276" s="176"/>
      <c r="X5276" s="175"/>
      <c r="Y5276" s="175"/>
      <c r="Z5276" s="175"/>
      <c r="AA5276" s="175"/>
      <c r="AC5276" s="175"/>
      <c r="AL5276" s="106"/>
      <c r="AM5276" s="104"/>
      <c r="AN5276" s="104"/>
      <c r="AO5276" s="104"/>
      <c r="AP5276" s="104"/>
      <c r="AQ5276" s="104"/>
      <c r="AR5276" s="104"/>
      <c r="AS5276" s="104"/>
      <c r="AT5276" s="104"/>
      <c r="AU5276" s="104"/>
      <c r="AV5276" s="104"/>
    </row>
    <row r="5277" spans="3:48" x14ac:dyDescent="0.35">
      <c r="C5277" s="176"/>
      <c r="D5277" s="176"/>
      <c r="E5277" s="176"/>
      <c r="F5277" s="176"/>
      <c r="G5277" s="175"/>
      <c r="H5277" s="175"/>
      <c r="I5277" s="175"/>
      <c r="J5277" s="175"/>
      <c r="L5277" s="175"/>
      <c r="T5277" s="176"/>
      <c r="U5277" s="176"/>
      <c r="V5277" s="176"/>
      <c r="W5277" s="176"/>
      <c r="X5277" s="175"/>
      <c r="Y5277" s="175"/>
      <c r="Z5277" s="175"/>
      <c r="AA5277" s="175"/>
      <c r="AC5277" s="175"/>
      <c r="AL5277" s="106"/>
      <c r="AM5277" s="104"/>
      <c r="AN5277" s="104"/>
      <c r="AO5277" s="104"/>
      <c r="AP5277" s="104"/>
      <c r="AQ5277" s="104"/>
      <c r="AR5277" s="104"/>
      <c r="AS5277" s="104"/>
      <c r="AT5277" s="104"/>
      <c r="AU5277" s="104"/>
      <c r="AV5277" s="104"/>
    </row>
    <row r="5278" spans="3:48" x14ac:dyDescent="0.35">
      <c r="C5278" s="176"/>
      <c r="D5278" s="176"/>
      <c r="E5278" s="176"/>
      <c r="F5278" s="176"/>
      <c r="G5278" s="175"/>
      <c r="H5278" s="175"/>
      <c r="I5278" s="175"/>
      <c r="J5278" s="175"/>
      <c r="L5278" s="175"/>
      <c r="T5278" s="176"/>
      <c r="U5278" s="176"/>
      <c r="V5278" s="176"/>
      <c r="W5278" s="176"/>
      <c r="X5278" s="175"/>
      <c r="Y5278" s="175"/>
      <c r="Z5278" s="175"/>
      <c r="AA5278" s="175"/>
      <c r="AC5278" s="175"/>
      <c r="AL5278" s="106"/>
      <c r="AM5278" s="104"/>
      <c r="AN5278" s="104"/>
      <c r="AO5278" s="104"/>
      <c r="AP5278" s="104"/>
      <c r="AQ5278" s="104"/>
      <c r="AR5278" s="104"/>
      <c r="AS5278" s="104"/>
      <c r="AT5278" s="104"/>
      <c r="AU5278" s="104"/>
      <c r="AV5278" s="104"/>
    </row>
    <row r="5279" spans="3:48" x14ac:dyDescent="0.35">
      <c r="C5279" s="176"/>
      <c r="D5279" s="176"/>
      <c r="E5279" s="176"/>
      <c r="F5279" s="176"/>
      <c r="G5279" s="175"/>
      <c r="H5279" s="175"/>
      <c r="I5279" s="175"/>
      <c r="J5279" s="175"/>
      <c r="L5279" s="175"/>
      <c r="T5279" s="176"/>
      <c r="U5279" s="176"/>
      <c r="V5279" s="176"/>
      <c r="W5279" s="176"/>
      <c r="X5279" s="175"/>
      <c r="Y5279" s="175"/>
      <c r="Z5279" s="175"/>
      <c r="AA5279" s="175"/>
      <c r="AC5279" s="175"/>
      <c r="AL5279" s="106"/>
      <c r="AM5279" s="104"/>
      <c r="AN5279" s="104"/>
      <c r="AO5279" s="104"/>
      <c r="AP5279" s="104"/>
      <c r="AQ5279" s="104"/>
      <c r="AR5279" s="104"/>
      <c r="AS5279" s="104"/>
      <c r="AT5279" s="104"/>
      <c r="AU5279" s="104"/>
      <c r="AV5279" s="104"/>
    </row>
    <row r="5280" spans="3:48" x14ac:dyDescent="0.35">
      <c r="C5280" s="176"/>
      <c r="D5280" s="176"/>
      <c r="E5280" s="176"/>
      <c r="F5280" s="176"/>
      <c r="G5280" s="175"/>
      <c r="H5280" s="175"/>
      <c r="I5280" s="175"/>
      <c r="J5280" s="175"/>
      <c r="L5280" s="175"/>
      <c r="T5280" s="176"/>
      <c r="U5280" s="176"/>
      <c r="V5280" s="176"/>
      <c r="W5280" s="176"/>
      <c r="X5280" s="175"/>
      <c r="Y5280" s="175"/>
      <c r="Z5280" s="175"/>
      <c r="AA5280" s="175"/>
      <c r="AC5280" s="175"/>
      <c r="AL5280" s="106"/>
      <c r="AM5280" s="104"/>
      <c r="AN5280" s="104"/>
      <c r="AO5280" s="104"/>
      <c r="AP5280" s="104"/>
      <c r="AQ5280" s="104"/>
      <c r="AR5280" s="104"/>
      <c r="AS5280" s="104"/>
      <c r="AT5280" s="104"/>
      <c r="AU5280" s="104"/>
      <c r="AV5280" s="104"/>
    </row>
    <row r="5281" spans="3:48" x14ac:dyDescent="0.35">
      <c r="C5281" s="176"/>
      <c r="D5281" s="176"/>
      <c r="E5281" s="176"/>
      <c r="F5281" s="176"/>
      <c r="G5281" s="175"/>
      <c r="H5281" s="175"/>
      <c r="I5281" s="175"/>
      <c r="J5281" s="175"/>
      <c r="L5281" s="175"/>
      <c r="T5281" s="176"/>
      <c r="U5281" s="176"/>
      <c r="V5281" s="176"/>
      <c r="W5281" s="176"/>
      <c r="X5281" s="175"/>
      <c r="Y5281" s="175"/>
      <c r="Z5281" s="175"/>
      <c r="AA5281" s="175"/>
      <c r="AC5281" s="175"/>
      <c r="AL5281" s="106"/>
      <c r="AM5281" s="104"/>
      <c r="AN5281" s="104"/>
      <c r="AO5281" s="104"/>
      <c r="AP5281" s="104"/>
      <c r="AQ5281" s="104"/>
      <c r="AR5281" s="104"/>
      <c r="AS5281" s="104"/>
      <c r="AT5281" s="104"/>
      <c r="AU5281" s="104"/>
      <c r="AV5281" s="104"/>
    </row>
    <row r="5282" spans="3:48" x14ac:dyDescent="0.35">
      <c r="C5282" s="176"/>
      <c r="D5282" s="176"/>
      <c r="E5282" s="176"/>
      <c r="F5282" s="176"/>
      <c r="G5282" s="175"/>
      <c r="H5282" s="175"/>
      <c r="I5282" s="175"/>
      <c r="J5282" s="175"/>
      <c r="L5282" s="175"/>
      <c r="T5282" s="176"/>
      <c r="U5282" s="176"/>
      <c r="V5282" s="176"/>
      <c r="W5282" s="176"/>
      <c r="X5282" s="175"/>
      <c r="Y5282" s="175"/>
      <c r="Z5282" s="175"/>
      <c r="AA5282" s="175"/>
      <c r="AC5282" s="175"/>
      <c r="AL5282" s="106"/>
      <c r="AM5282" s="104"/>
      <c r="AN5282" s="104"/>
      <c r="AO5282" s="104"/>
      <c r="AP5282" s="104"/>
      <c r="AQ5282" s="104"/>
      <c r="AR5282" s="104"/>
      <c r="AS5282" s="104"/>
      <c r="AT5282" s="104"/>
      <c r="AU5282" s="104"/>
      <c r="AV5282" s="104"/>
    </row>
    <row r="5283" spans="3:48" x14ac:dyDescent="0.35">
      <c r="C5283" s="176"/>
      <c r="D5283" s="176"/>
      <c r="E5283" s="176"/>
      <c r="F5283" s="176"/>
      <c r="G5283" s="175"/>
      <c r="H5283" s="175"/>
      <c r="I5283" s="175"/>
      <c r="J5283" s="175"/>
      <c r="L5283" s="175"/>
      <c r="T5283" s="176"/>
      <c r="U5283" s="176"/>
      <c r="V5283" s="176"/>
      <c r="W5283" s="176"/>
      <c r="X5283" s="175"/>
      <c r="Y5283" s="175"/>
      <c r="Z5283" s="175"/>
      <c r="AA5283" s="175"/>
      <c r="AC5283" s="175"/>
      <c r="AL5283" s="106"/>
      <c r="AM5283" s="104"/>
      <c r="AN5283" s="104"/>
      <c r="AO5283" s="104"/>
      <c r="AP5283" s="104"/>
      <c r="AQ5283" s="104"/>
      <c r="AR5283" s="104"/>
      <c r="AS5283" s="104"/>
      <c r="AT5283" s="104"/>
      <c r="AU5283" s="104"/>
      <c r="AV5283" s="104"/>
    </row>
    <row r="5284" spans="3:48" x14ac:dyDescent="0.35">
      <c r="C5284" s="176"/>
      <c r="D5284" s="176"/>
      <c r="E5284" s="176"/>
      <c r="F5284" s="176"/>
      <c r="G5284" s="175"/>
      <c r="H5284" s="175"/>
      <c r="I5284" s="175"/>
      <c r="J5284" s="175"/>
      <c r="L5284" s="175"/>
      <c r="T5284" s="176"/>
      <c r="U5284" s="176"/>
      <c r="V5284" s="176"/>
      <c r="W5284" s="176"/>
      <c r="X5284" s="175"/>
      <c r="Y5284" s="175"/>
      <c r="Z5284" s="175"/>
      <c r="AA5284" s="175"/>
      <c r="AC5284" s="175"/>
      <c r="AL5284" s="106"/>
      <c r="AM5284" s="104"/>
      <c r="AN5284" s="104"/>
      <c r="AO5284" s="104"/>
      <c r="AP5284" s="104"/>
      <c r="AQ5284" s="104"/>
      <c r="AR5284" s="104"/>
      <c r="AS5284" s="104"/>
      <c r="AT5284" s="104"/>
      <c r="AU5284" s="104"/>
      <c r="AV5284" s="104"/>
    </row>
    <row r="5285" spans="3:48" x14ac:dyDescent="0.35">
      <c r="C5285" s="176"/>
      <c r="D5285" s="176"/>
      <c r="E5285" s="176"/>
      <c r="F5285" s="176"/>
      <c r="G5285" s="175"/>
      <c r="H5285" s="175"/>
      <c r="I5285" s="175"/>
      <c r="J5285" s="175"/>
      <c r="L5285" s="175"/>
      <c r="T5285" s="176"/>
      <c r="U5285" s="176"/>
      <c r="V5285" s="176"/>
      <c r="W5285" s="176"/>
      <c r="X5285" s="175"/>
      <c r="Y5285" s="175"/>
      <c r="Z5285" s="175"/>
      <c r="AA5285" s="175"/>
      <c r="AC5285" s="175"/>
      <c r="AL5285" s="106"/>
      <c r="AM5285" s="104"/>
      <c r="AN5285" s="104"/>
      <c r="AO5285" s="104"/>
      <c r="AP5285" s="104"/>
      <c r="AQ5285" s="104"/>
      <c r="AR5285" s="104"/>
      <c r="AS5285" s="104"/>
      <c r="AT5285" s="104"/>
      <c r="AU5285" s="104"/>
      <c r="AV5285" s="104"/>
    </row>
    <row r="5286" spans="3:48" x14ac:dyDescent="0.35">
      <c r="C5286" s="176"/>
      <c r="D5286" s="176"/>
      <c r="E5286" s="176"/>
      <c r="F5286" s="176"/>
      <c r="G5286" s="175"/>
      <c r="H5286" s="175"/>
      <c r="I5286" s="175"/>
      <c r="J5286" s="175"/>
      <c r="L5286" s="175"/>
      <c r="T5286" s="176"/>
      <c r="U5286" s="176"/>
      <c r="V5286" s="176"/>
      <c r="W5286" s="176"/>
      <c r="X5286" s="175"/>
      <c r="Y5286" s="175"/>
      <c r="Z5286" s="175"/>
      <c r="AA5286" s="175"/>
      <c r="AC5286" s="175"/>
      <c r="AL5286" s="106"/>
      <c r="AM5286" s="104"/>
      <c r="AN5286" s="104"/>
      <c r="AO5286" s="104"/>
      <c r="AP5286" s="104"/>
      <c r="AQ5286" s="104"/>
      <c r="AR5286" s="104"/>
      <c r="AS5286" s="104"/>
      <c r="AT5286" s="104"/>
      <c r="AU5286" s="104"/>
      <c r="AV5286" s="104"/>
    </row>
    <row r="5287" spans="3:48" x14ac:dyDescent="0.35">
      <c r="C5287" s="176"/>
      <c r="D5287" s="176"/>
      <c r="E5287" s="176"/>
      <c r="F5287" s="176"/>
      <c r="G5287" s="175"/>
      <c r="H5287" s="175"/>
      <c r="I5287" s="175"/>
      <c r="J5287" s="175"/>
      <c r="L5287" s="175"/>
      <c r="T5287" s="176"/>
      <c r="U5287" s="176"/>
      <c r="V5287" s="176"/>
      <c r="W5287" s="176"/>
      <c r="X5287" s="175"/>
      <c r="Y5287" s="175"/>
      <c r="Z5287" s="175"/>
      <c r="AA5287" s="175"/>
      <c r="AC5287" s="175"/>
      <c r="AL5287" s="106"/>
      <c r="AM5287" s="104"/>
      <c r="AN5287" s="104"/>
      <c r="AO5287" s="104"/>
      <c r="AP5287" s="104"/>
      <c r="AQ5287" s="104"/>
      <c r="AR5287" s="104"/>
      <c r="AS5287" s="104"/>
      <c r="AT5287" s="104"/>
      <c r="AU5287" s="104"/>
      <c r="AV5287" s="104"/>
    </row>
    <row r="5288" spans="3:48" x14ac:dyDescent="0.35">
      <c r="C5288" s="176"/>
      <c r="D5288" s="176"/>
      <c r="E5288" s="176"/>
      <c r="F5288" s="176"/>
      <c r="G5288" s="175"/>
      <c r="H5288" s="175"/>
      <c r="I5288" s="175"/>
      <c r="J5288" s="175"/>
      <c r="L5288" s="175"/>
      <c r="T5288" s="176"/>
      <c r="U5288" s="176"/>
      <c r="V5288" s="176"/>
      <c r="W5288" s="176"/>
      <c r="X5288" s="175"/>
      <c r="Y5288" s="175"/>
      <c r="Z5288" s="175"/>
      <c r="AA5288" s="175"/>
      <c r="AC5288" s="175"/>
      <c r="AL5288" s="106"/>
      <c r="AM5288" s="104"/>
      <c r="AN5288" s="104"/>
      <c r="AO5288" s="104"/>
      <c r="AP5288" s="104"/>
      <c r="AQ5288" s="104"/>
      <c r="AR5288" s="104"/>
      <c r="AS5288" s="104"/>
      <c r="AT5288" s="104"/>
      <c r="AU5288" s="104"/>
      <c r="AV5288" s="104"/>
    </row>
    <row r="5289" spans="3:48" x14ac:dyDescent="0.35">
      <c r="C5289" s="176"/>
      <c r="D5289" s="176"/>
      <c r="E5289" s="176"/>
      <c r="F5289" s="176"/>
      <c r="G5289" s="175"/>
      <c r="H5289" s="175"/>
      <c r="I5289" s="175"/>
      <c r="J5289" s="175"/>
      <c r="L5289" s="175"/>
      <c r="T5289" s="176"/>
      <c r="U5289" s="176"/>
      <c r="V5289" s="176"/>
      <c r="W5289" s="176"/>
      <c r="X5289" s="175"/>
      <c r="Y5289" s="175"/>
      <c r="Z5289" s="175"/>
      <c r="AA5289" s="175"/>
      <c r="AC5289" s="175"/>
      <c r="AL5289" s="106"/>
      <c r="AM5289" s="104"/>
      <c r="AN5289" s="104"/>
      <c r="AO5289" s="104"/>
      <c r="AP5289" s="104"/>
      <c r="AQ5289" s="104"/>
      <c r="AR5289" s="104"/>
      <c r="AS5289" s="104"/>
      <c r="AT5289" s="104"/>
      <c r="AU5289" s="104"/>
      <c r="AV5289" s="104"/>
    </row>
    <row r="5290" spans="3:48" x14ac:dyDescent="0.35">
      <c r="C5290" s="176"/>
      <c r="D5290" s="176"/>
      <c r="E5290" s="176"/>
      <c r="F5290" s="176"/>
      <c r="G5290" s="175"/>
      <c r="H5290" s="175"/>
      <c r="I5290" s="175"/>
      <c r="J5290" s="175"/>
      <c r="L5290" s="175"/>
      <c r="T5290" s="176"/>
      <c r="U5290" s="176"/>
      <c r="V5290" s="176"/>
      <c r="W5290" s="176"/>
      <c r="X5290" s="175"/>
      <c r="Y5290" s="175"/>
      <c r="Z5290" s="175"/>
      <c r="AA5290" s="175"/>
      <c r="AC5290" s="175"/>
      <c r="AL5290" s="106"/>
      <c r="AM5290" s="104"/>
      <c r="AN5290" s="104"/>
      <c r="AO5290" s="104"/>
      <c r="AP5290" s="104"/>
      <c r="AQ5290" s="104"/>
      <c r="AR5290" s="104"/>
      <c r="AS5290" s="104"/>
      <c r="AT5290" s="104"/>
      <c r="AU5290" s="104"/>
      <c r="AV5290" s="104"/>
    </row>
    <row r="5291" spans="3:48" x14ac:dyDescent="0.35">
      <c r="C5291" s="176"/>
      <c r="D5291" s="176"/>
      <c r="E5291" s="176"/>
      <c r="F5291" s="176"/>
      <c r="G5291" s="175"/>
      <c r="H5291" s="175"/>
      <c r="I5291" s="175"/>
      <c r="J5291" s="175"/>
      <c r="L5291" s="175"/>
      <c r="T5291" s="176"/>
      <c r="U5291" s="176"/>
      <c r="V5291" s="176"/>
      <c r="W5291" s="176"/>
      <c r="X5291" s="175"/>
      <c r="Y5291" s="175"/>
      <c r="Z5291" s="175"/>
      <c r="AA5291" s="175"/>
      <c r="AC5291" s="175"/>
      <c r="AL5291" s="106"/>
      <c r="AM5291" s="104"/>
      <c r="AN5291" s="104"/>
      <c r="AO5291" s="104"/>
      <c r="AP5291" s="104"/>
      <c r="AQ5291" s="104"/>
      <c r="AR5291" s="104"/>
      <c r="AS5291" s="104"/>
      <c r="AT5291" s="104"/>
      <c r="AU5291" s="104"/>
      <c r="AV5291" s="104"/>
    </row>
    <row r="5292" spans="3:48" x14ac:dyDescent="0.35">
      <c r="C5292" s="176"/>
      <c r="D5292" s="176"/>
      <c r="E5292" s="176"/>
      <c r="F5292" s="176"/>
      <c r="G5292" s="175"/>
      <c r="H5292" s="175"/>
      <c r="I5292" s="175"/>
      <c r="J5292" s="175"/>
      <c r="L5292" s="175"/>
      <c r="T5292" s="176"/>
      <c r="U5292" s="176"/>
      <c r="V5292" s="176"/>
      <c r="W5292" s="176"/>
      <c r="X5292" s="175"/>
      <c r="Y5292" s="175"/>
      <c r="Z5292" s="175"/>
      <c r="AA5292" s="175"/>
      <c r="AC5292" s="175"/>
      <c r="AL5292" s="106"/>
      <c r="AM5292" s="104"/>
      <c r="AN5292" s="104"/>
      <c r="AO5292" s="104"/>
      <c r="AP5292" s="104"/>
      <c r="AQ5292" s="104"/>
      <c r="AR5292" s="104"/>
      <c r="AS5292" s="104"/>
      <c r="AT5292" s="104"/>
      <c r="AU5292" s="104"/>
      <c r="AV5292" s="104"/>
    </row>
    <row r="5293" spans="3:48" x14ac:dyDescent="0.35">
      <c r="C5293" s="176"/>
      <c r="D5293" s="176"/>
      <c r="E5293" s="176"/>
      <c r="F5293" s="176"/>
      <c r="G5293" s="175"/>
      <c r="H5293" s="175"/>
      <c r="I5293" s="175"/>
      <c r="J5293" s="175"/>
      <c r="L5293" s="175"/>
      <c r="T5293" s="176"/>
      <c r="U5293" s="176"/>
      <c r="V5293" s="176"/>
      <c r="W5293" s="176"/>
      <c r="X5293" s="175"/>
      <c r="Y5293" s="175"/>
      <c r="Z5293" s="175"/>
      <c r="AA5293" s="175"/>
      <c r="AC5293" s="175"/>
      <c r="AL5293" s="106"/>
      <c r="AM5293" s="104"/>
      <c r="AN5293" s="104"/>
      <c r="AO5293" s="104"/>
      <c r="AP5293" s="104"/>
      <c r="AQ5293" s="104"/>
      <c r="AR5293" s="104"/>
      <c r="AS5293" s="104"/>
      <c r="AT5293" s="104"/>
      <c r="AU5293" s="104"/>
      <c r="AV5293" s="104"/>
    </row>
    <row r="5294" spans="3:48" x14ac:dyDescent="0.35">
      <c r="C5294" s="176"/>
      <c r="D5294" s="176"/>
      <c r="E5294" s="176"/>
      <c r="F5294" s="176"/>
      <c r="G5294" s="175"/>
      <c r="H5294" s="175"/>
      <c r="I5294" s="175"/>
      <c r="J5294" s="175"/>
      <c r="L5294" s="175"/>
      <c r="T5294" s="176"/>
      <c r="U5294" s="176"/>
      <c r="V5294" s="176"/>
      <c r="W5294" s="176"/>
      <c r="X5294" s="175"/>
      <c r="Y5294" s="175"/>
      <c r="Z5294" s="175"/>
      <c r="AA5294" s="175"/>
      <c r="AC5294" s="175"/>
      <c r="AL5294" s="106"/>
      <c r="AM5294" s="104"/>
      <c r="AN5294" s="104"/>
      <c r="AO5294" s="104"/>
      <c r="AP5294" s="104"/>
      <c r="AQ5294" s="104"/>
      <c r="AR5294" s="104"/>
      <c r="AS5294" s="104"/>
      <c r="AT5294" s="104"/>
      <c r="AU5294" s="104"/>
      <c r="AV5294" s="104"/>
    </row>
    <row r="5295" spans="3:48" x14ac:dyDescent="0.35">
      <c r="C5295" s="176"/>
      <c r="D5295" s="176"/>
      <c r="E5295" s="176"/>
      <c r="F5295" s="176"/>
      <c r="G5295" s="175"/>
      <c r="H5295" s="175"/>
      <c r="I5295" s="175"/>
      <c r="J5295" s="175"/>
      <c r="L5295" s="175"/>
      <c r="T5295" s="176"/>
      <c r="U5295" s="176"/>
      <c r="V5295" s="176"/>
      <c r="W5295" s="176"/>
      <c r="X5295" s="175"/>
      <c r="Y5295" s="175"/>
      <c r="Z5295" s="175"/>
      <c r="AA5295" s="175"/>
      <c r="AC5295" s="175"/>
      <c r="AL5295" s="106"/>
      <c r="AM5295" s="104"/>
      <c r="AN5295" s="104"/>
      <c r="AO5295" s="104"/>
      <c r="AP5295" s="104"/>
      <c r="AQ5295" s="104"/>
      <c r="AR5295" s="104"/>
      <c r="AS5295" s="104"/>
      <c r="AT5295" s="104"/>
      <c r="AU5295" s="104"/>
      <c r="AV5295" s="104"/>
    </row>
    <row r="5296" spans="3:48" x14ac:dyDescent="0.35">
      <c r="C5296" s="176"/>
      <c r="D5296" s="176"/>
      <c r="E5296" s="176"/>
      <c r="F5296" s="176"/>
      <c r="G5296" s="175"/>
      <c r="H5296" s="175"/>
      <c r="I5296" s="175"/>
      <c r="J5296" s="175"/>
      <c r="L5296" s="175"/>
      <c r="T5296" s="176"/>
      <c r="U5296" s="176"/>
      <c r="V5296" s="176"/>
      <c r="W5296" s="176"/>
      <c r="X5296" s="175"/>
      <c r="Y5296" s="175"/>
      <c r="Z5296" s="175"/>
      <c r="AA5296" s="175"/>
      <c r="AC5296" s="175"/>
      <c r="AL5296" s="106"/>
      <c r="AM5296" s="104"/>
      <c r="AN5296" s="104"/>
      <c r="AO5296" s="104"/>
      <c r="AP5296" s="104"/>
      <c r="AQ5296" s="104"/>
      <c r="AR5296" s="104"/>
      <c r="AS5296" s="104"/>
      <c r="AT5296" s="104"/>
      <c r="AU5296" s="104"/>
      <c r="AV5296" s="104"/>
    </row>
    <row r="5297" spans="3:48" x14ac:dyDescent="0.35">
      <c r="C5297" s="176"/>
      <c r="D5297" s="176"/>
      <c r="E5297" s="176"/>
      <c r="F5297" s="176"/>
      <c r="G5297" s="175"/>
      <c r="H5297" s="175"/>
      <c r="I5297" s="175"/>
      <c r="J5297" s="175"/>
      <c r="L5297" s="175"/>
      <c r="T5297" s="176"/>
      <c r="U5297" s="176"/>
      <c r="V5297" s="176"/>
      <c r="W5297" s="176"/>
      <c r="X5297" s="175"/>
      <c r="Y5297" s="175"/>
      <c r="Z5297" s="175"/>
      <c r="AA5297" s="175"/>
      <c r="AC5297" s="175"/>
      <c r="AL5297" s="106"/>
      <c r="AM5297" s="104"/>
      <c r="AN5297" s="104"/>
      <c r="AO5297" s="104"/>
      <c r="AP5297" s="104"/>
      <c r="AQ5297" s="104"/>
      <c r="AR5297" s="104"/>
      <c r="AS5297" s="104"/>
      <c r="AT5297" s="104"/>
      <c r="AU5297" s="104"/>
      <c r="AV5297" s="104"/>
    </row>
    <row r="5298" spans="3:48" x14ac:dyDescent="0.35">
      <c r="C5298" s="176"/>
      <c r="D5298" s="176"/>
      <c r="E5298" s="176"/>
      <c r="F5298" s="176"/>
      <c r="G5298" s="175"/>
      <c r="H5298" s="175"/>
      <c r="I5298" s="175"/>
      <c r="J5298" s="175"/>
      <c r="L5298" s="175"/>
      <c r="T5298" s="176"/>
      <c r="U5298" s="176"/>
      <c r="V5298" s="176"/>
      <c r="W5298" s="176"/>
      <c r="X5298" s="175"/>
      <c r="Y5298" s="175"/>
      <c r="Z5298" s="175"/>
      <c r="AA5298" s="175"/>
      <c r="AC5298" s="175"/>
      <c r="AL5298" s="106"/>
      <c r="AM5298" s="104"/>
      <c r="AN5298" s="104"/>
      <c r="AO5298" s="104"/>
      <c r="AP5298" s="104"/>
      <c r="AQ5298" s="104"/>
      <c r="AR5298" s="104"/>
      <c r="AS5298" s="104"/>
      <c r="AT5298" s="104"/>
      <c r="AU5298" s="104"/>
      <c r="AV5298" s="104"/>
    </row>
    <row r="5299" spans="3:48" x14ac:dyDescent="0.35">
      <c r="C5299" s="176"/>
      <c r="D5299" s="176"/>
      <c r="E5299" s="176"/>
      <c r="F5299" s="176"/>
      <c r="G5299" s="175"/>
      <c r="H5299" s="175"/>
      <c r="I5299" s="175"/>
      <c r="J5299" s="175"/>
      <c r="L5299" s="175"/>
      <c r="T5299" s="176"/>
      <c r="U5299" s="176"/>
      <c r="V5299" s="176"/>
      <c r="W5299" s="176"/>
      <c r="X5299" s="175"/>
      <c r="Y5299" s="175"/>
      <c r="Z5299" s="175"/>
      <c r="AA5299" s="175"/>
      <c r="AC5299" s="175"/>
      <c r="AL5299" s="106"/>
      <c r="AM5299" s="104"/>
      <c r="AN5299" s="104"/>
      <c r="AO5299" s="104"/>
      <c r="AP5299" s="104"/>
      <c r="AQ5299" s="104"/>
      <c r="AR5299" s="104"/>
      <c r="AS5299" s="104"/>
      <c r="AT5299" s="104"/>
      <c r="AU5299" s="104"/>
      <c r="AV5299" s="104"/>
    </row>
    <row r="5300" spans="3:48" x14ac:dyDescent="0.35">
      <c r="C5300" s="176"/>
      <c r="D5300" s="176"/>
      <c r="E5300" s="176"/>
      <c r="F5300" s="176"/>
      <c r="G5300" s="175"/>
      <c r="H5300" s="175"/>
      <c r="I5300" s="175"/>
      <c r="J5300" s="175"/>
      <c r="L5300" s="175"/>
      <c r="T5300" s="176"/>
      <c r="U5300" s="176"/>
      <c r="V5300" s="176"/>
      <c r="W5300" s="176"/>
      <c r="X5300" s="175"/>
      <c r="Y5300" s="175"/>
      <c r="Z5300" s="175"/>
      <c r="AA5300" s="175"/>
      <c r="AC5300" s="175"/>
      <c r="AL5300" s="106"/>
      <c r="AM5300" s="104"/>
      <c r="AN5300" s="104"/>
      <c r="AO5300" s="104"/>
      <c r="AP5300" s="104"/>
      <c r="AQ5300" s="104"/>
      <c r="AR5300" s="104"/>
      <c r="AS5300" s="104"/>
      <c r="AT5300" s="104"/>
      <c r="AU5300" s="104"/>
      <c r="AV5300" s="104"/>
    </row>
    <row r="5301" spans="3:48" x14ac:dyDescent="0.35">
      <c r="C5301" s="176"/>
      <c r="D5301" s="176"/>
      <c r="E5301" s="176"/>
      <c r="F5301" s="176"/>
      <c r="G5301" s="175"/>
      <c r="H5301" s="175"/>
      <c r="I5301" s="175"/>
      <c r="J5301" s="175"/>
      <c r="L5301" s="175"/>
      <c r="T5301" s="176"/>
      <c r="U5301" s="176"/>
      <c r="V5301" s="176"/>
      <c r="W5301" s="176"/>
      <c r="X5301" s="175"/>
      <c r="Y5301" s="175"/>
      <c r="Z5301" s="175"/>
      <c r="AA5301" s="175"/>
      <c r="AC5301" s="175"/>
      <c r="AL5301" s="106"/>
      <c r="AM5301" s="104"/>
      <c r="AN5301" s="104"/>
      <c r="AO5301" s="104"/>
      <c r="AP5301" s="104"/>
      <c r="AQ5301" s="104"/>
      <c r="AR5301" s="104"/>
      <c r="AS5301" s="104"/>
      <c r="AT5301" s="104"/>
      <c r="AU5301" s="104"/>
      <c r="AV5301" s="104"/>
    </row>
    <row r="5302" spans="3:48" x14ac:dyDescent="0.35">
      <c r="C5302" s="176"/>
      <c r="D5302" s="176"/>
      <c r="E5302" s="176"/>
      <c r="F5302" s="176"/>
      <c r="G5302" s="175"/>
      <c r="H5302" s="175"/>
      <c r="I5302" s="175"/>
      <c r="J5302" s="175"/>
      <c r="L5302" s="175"/>
      <c r="T5302" s="176"/>
      <c r="U5302" s="176"/>
      <c r="V5302" s="176"/>
      <c r="W5302" s="176"/>
      <c r="X5302" s="175"/>
      <c r="Y5302" s="175"/>
      <c r="Z5302" s="175"/>
      <c r="AA5302" s="175"/>
      <c r="AC5302" s="175"/>
      <c r="AL5302" s="106"/>
      <c r="AM5302" s="104"/>
      <c r="AN5302" s="104"/>
      <c r="AO5302" s="104"/>
      <c r="AP5302" s="104"/>
      <c r="AQ5302" s="104"/>
      <c r="AR5302" s="104"/>
      <c r="AS5302" s="104"/>
      <c r="AT5302" s="104"/>
      <c r="AU5302" s="104"/>
      <c r="AV5302" s="104"/>
    </row>
    <row r="5303" spans="3:48" x14ac:dyDescent="0.35">
      <c r="C5303" s="176"/>
      <c r="D5303" s="176"/>
      <c r="E5303" s="176"/>
      <c r="F5303" s="176"/>
      <c r="G5303" s="175"/>
      <c r="H5303" s="175"/>
      <c r="I5303" s="175"/>
      <c r="J5303" s="175"/>
      <c r="L5303" s="175"/>
      <c r="T5303" s="176"/>
      <c r="U5303" s="176"/>
      <c r="V5303" s="176"/>
      <c r="W5303" s="176"/>
      <c r="X5303" s="175"/>
      <c r="Y5303" s="175"/>
      <c r="Z5303" s="175"/>
      <c r="AA5303" s="175"/>
      <c r="AC5303" s="175"/>
      <c r="AL5303" s="106"/>
      <c r="AM5303" s="104"/>
      <c r="AN5303" s="104"/>
      <c r="AO5303" s="104"/>
      <c r="AP5303" s="104"/>
      <c r="AQ5303" s="104"/>
      <c r="AR5303" s="104"/>
      <c r="AS5303" s="104"/>
      <c r="AT5303" s="104"/>
      <c r="AU5303" s="104"/>
      <c r="AV5303" s="104"/>
    </row>
    <row r="5304" spans="3:48" x14ac:dyDescent="0.35">
      <c r="C5304" s="176"/>
      <c r="D5304" s="176"/>
      <c r="E5304" s="176"/>
      <c r="F5304" s="176"/>
      <c r="G5304" s="175"/>
      <c r="H5304" s="175"/>
      <c r="I5304" s="175"/>
      <c r="J5304" s="175"/>
      <c r="L5304" s="175"/>
      <c r="T5304" s="176"/>
      <c r="U5304" s="176"/>
      <c r="V5304" s="176"/>
      <c r="W5304" s="176"/>
      <c r="X5304" s="175"/>
      <c r="Y5304" s="175"/>
      <c r="Z5304" s="175"/>
      <c r="AA5304" s="175"/>
      <c r="AC5304" s="175"/>
      <c r="AL5304" s="106"/>
      <c r="AM5304" s="104"/>
      <c r="AN5304" s="104"/>
      <c r="AO5304" s="104"/>
      <c r="AP5304" s="104"/>
      <c r="AQ5304" s="104"/>
      <c r="AR5304" s="104"/>
      <c r="AS5304" s="104"/>
      <c r="AT5304" s="104"/>
      <c r="AU5304" s="104"/>
      <c r="AV5304" s="104"/>
    </row>
    <row r="5305" spans="3:48" x14ac:dyDescent="0.35">
      <c r="C5305" s="176"/>
      <c r="D5305" s="176"/>
      <c r="E5305" s="176"/>
      <c r="F5305" s="176"/>
      <c r="G5305" s="175"/>
      <c r="H5305" s="175"/>
      <c r="I5305" s="175"/>
      <c r="J5305" s="175"/>
      <c r="L5305" s="175"/>
      <c r="T5305" s="176"/>
      <c r="U5305" s="176"/>
      <c r="V5305" s="176"/>
      <c r="W5305" s="176"/>
      <c r="X5305" s="175"/>
      <c r="Y5305" s="175"/>
      <c r="Z5305" s="175"/>
      <c r="AA5305" s="175"/>
      <c r="AC5305" s="175"/>
      <c r="AL5305" s="106"/>
      <c r="AM5305" s="104"/>
      <c r="AN5305" s="104"/>
      <c r="AO5305" s="104"/>
      <c r="AP5305" s="104"/>
      <c r="AQ5305" s="104"/>
      <c r="AR5305" s="104"/>
      <c r="AS5305" s="104"/>
      <c r="AT5305" s="104"/>
      <c r="AU5305" s="104"/>
      <c r="AV5305" s="104"/>
    </row>
    <row r="5306" spans="3:48" x14ac:dyDescent="0.35">
      <c r="C5306" s="176"/>
      <c r="D5306" s="176"/>
      <c r="E5306" s="176"/>
      <c r="F5306" s="176"/>
      <c r="G5306" s="175"/>
      <c r="H5306" s="175"/>
      <c r="I5306" s="175"/>
      <c r="J5306" s="175"/>
      <c r="L5306" s="175"/>
      <c r="T5306" s="176"/>
      <c r="U5306" s="176"/>
      <c r="V5306" s="176"/>
      <c r="W5306" s="176"/>
      <c r="X5306" s="175"/>
      <c r="Y5306" s="175"/>
      <c r="Z5306" s="175"/>
      <c r="AA5306" s="175"/>
      <c r="AC5306" s="175"/>
      <c r="AL5306" s="106"/>
      <c r="AM5306" s="104"/>
      <c r="AN5306" s="104"/>
      <c r="AO5306" s="104"/>
      <c r="AP5306" s="104"/>
      <c r="AQ5306" s="104"/>
      <c r="AR5306" s="104"/>
      <c r="AS5306" s="104"/>
      <c r="AT5306" s="104"/>
      <c r="AU5306" s="104"/>
      <c r="AV5306" s="104"/>
    </row>
    <row r="5307" spans="3:48" x14ac:dyDescent="0.35">
      <c r="C5307" s="176"/>
      <c r="D5307" s="176"/>
      <c r="E5307" s="176"/>
      <c r="F5307" s="176"/>
      <c r="G5307" s="175"/>
      <c r="H5307" s="175"/>
      <c r="I5307" s="175"/>
      <c r="J5307" s="175"/>
      <c r="L5307" s="175"/>
      <c r="T5307" s="176"/>
      <c r="U5307" s="176"/>
      <c r="V5307" s="176"/>
      <c r="W5307" s="176"/>
      <c r="X5307" s="175"/>
      <c r="Y5307" s="175"/>
      <c r="Z5307" s="175"/>
      <c r="AA5307" s="175"/>
      <c r="AC5307" s="175"/>
      <c r="AL5307" s="106"/>
      <c r="AM5307" s="104"/>
      <c r="AN5307" s="104"/>
      <c r="AO5307" s="104"/>
      <c r="AP5307" s="104"/>
      <c r="AQ5307" s="104"/>
      <c r="AR5307" s="104"/>
      <c r="AS5307" s="104"/>
      <c r="AT5307" s="104"/>
      <c r="AU5307" s="104"/>
      <c r="AV5307" s="104"/>
    </row>
    <row r="5308" spans="3:48" x14ac:dyDescent="0.35">
      <c r="C5308" s="176"/>
      <c r="D5308" s="176"/>
      <c r="E5308" s="176"/>
      <c r="F5308" s="176"/>
      <c r="G5308" s="175"/>
      <c r="H5308" s="175"/>
      <c r="I5308" s="175"/>
      <c r="J5308" s="175"/>
      <c r="L5308" s="175"/>
      <c r="T5308" s="176"/>
      <c r="U5308" s="176"/>
      <c r="V5308" s="176"/>
      <c r="W5308" s="176"/>
      <c r="X5308" s="175"/>
      <c r="Y5308" s="175"/>
      <c r="Z5308" s="175"/>
      <c r="AA5308" s="175"/>
      <c r="AC5308" s="175"/>
      <c r="AL5308" s="106"/>
      <c r="AM5308" s="104"/>
      <c r="AN5308" s="104"/>
      <c r="AO5308" s="104"/>
      <c r="AP5308" s="104"/>
      <c r="AQ5308" s="104"/>
      <c r="AR5308" s="104"/>
      <c r="AS5308" s="104"/>
      <c r="AT5308" s="104"/>
      <c r="AU5308" s="104"/>
      <c r="AV5308" s="104"/>
    </row>
    <row r="5309" spans="3:48" x14ac:dyDescent="0.35">
      <c r="C5309" s="176"/>
      <c r="D5309" s="176"/>
      <c r="E5309" s="176"/>
      <c r="F5309" s="176"/>
      <c r="G5309" s="175"/>
      <c r="H5309" s="175"/>
      <c r="I5309" s="175"/>
      <c r="J5309" s="175"/>
      <c r="L5309" s="175"/>
      <c r="T5309" s="176"/>
      <c r="U5309" s="176"/>
      <c r="V5309" s="176"/>
      <c r="W5309" s="176"/>
      <c r="X5309" s="175"/>
      <c r="Y5309" s="175"/>
      <c r="Z5309" s="175"/>
      <c r="AA5309" s="175"/>
      <c r="AC5309" s="175"/>
      <c r="AL5309" s="106"/>
      <c r="AM5309" s="104"/>
      <c r="AN5309" s="104"/>
      <c r="AO5309" s="104"/>
      <c r="AP5309" s="104"/>
      <c r="AQ5309" s="104"/>
      <c r="AR5309" s="104"/>
      <c r="AS5309" s="104"/>
      <c r="AT5309" s="104"/>
      <c r="AU5309" s="104"/>
      <c r="AV5309" s="104"/>
    </row>
    <row r="5310" spans="3:48" x14ac:dyDescent="0.35">
      <c r="C5310" s="176"/>
      <c r="D5310" s="176"/>
      <c r="E5310" s="176"/>
      <c r="F5310" s="176"/>
      <c r="G5310" s="175"/>
      <c r="H5310" s="175"/>
      <c r="I5310" s="175"/>
      <c r="J5310" s="175"/>
      <c r="L5310" s="175"/>
      <c r="T5310" s="176"/>
      <c r="U5310" s="176"/>
      <c r="V5310" s="176"/>
      <c r="W5310" s="176"/>
      <c r="X5310" s="175"/>
      <c r="Y5310" s="175"/>
      <c r="Z5310" s="175"/>
      <c r="AA5310" s="175"/>
      <c r="AC5310" s="175"/>
      <c r="AL5310" s="106"/>
      <c r="AM5310" s="104"/>
      <c r="AN5310" s="104"/>
      <c r="AO5310" s="104"/>
      <c r="AP5310" s="104"/>
      <c r="AQ5310" s="104"/>
      <c r="AR5310" s="104"/>
      <c r="AS5310" s="104"/>
      <c r="AT5310" s="104"/>
      <c r="AU5310" s="104"/>
      <c r="AV5310" s="104"/>
    </row>
    <row r="5311" spans="3:48" x14ac:dyDescent="0.35">
      <c r="C5311" s="176"/>
      <c r="D5311" s="176"/>
      <c r="E5311" s="176"/>
      <c r="F5311" s="176"/>
      <c r="G5311" s="175"/>
      <c r="H5311" s="175"/>
      <c r="I5311" s="175"/>
      <c r="J5311" s="175"/>
      <c r="L5311" s="175"/>
      <c r="T5311" s="176"/>
      <c r="U5311" s="176"/>
      <c r="V5311" s="176"/>
      <c r="W5311" s="176"/>
      <c r="X5311" s="175"/>
      <c r="Y5311" s="175"/>
      <c r="Z5311" s="175"/>
      <c r="AA5311" s="175"/>
      <c r="AC5311" s="175"/>
      <c r="AL5311" s="106"/>
      <c r="AM5311" s="104"/>
      <c r="AN5311" s="104"/>
      <c r="AO5311" s="104"/>
      <c r="AP5311" s="104"/>
      <c r="AQ5311" s="104"/>
      <c r="AR5311" s="104"/>
      <c r="AS5311" s="104"/>
      <c r="AT5311" s="104"/>
      <c r="AU5311" s="104"/>
      <c r="AV5311" s="104"/>
    </row>
    <row r="5312" spans="3:48" x14ac:dyDescent="0.35">
      <c r="C5312" s="176"/>
      <c r="D5312" s="176"/>
      <c r="E5312" s="176"/>
      <c r="F5312" s="176"/>
      <c r="G5312" s="175"/>
      <c r="H5312" s="175"/>
      <c r="I5312" s="175"/>
      <c r="J5312" s="175"/>
      <c r="L5312" s="175"/>
      <c r="T5312" s="176"/>
      <c r="U5312" s="176"/>
      <c r="V5312" s="176"/>
      <c r="W5312" s="176"/>
      <c r="X5312" s="175"/>
      <c r="Y5312" s="175"/>
      <c r="Z5312" s="175"/>
      <c r="AA5312" s="175"/>
      <c r="AC5312" s="175"/>
      <c r="AL5312" s="106"/>
      <c r="AM5312" s="104"/>
      <c r="AN5312" s="104"/>
      <c r="AO5312" s="104"/>
      <c r="AP5312" s="104"/>
      <c r="AQ5312" s="104"/>
      <c r="AR5312" s="104"/>
      <c r="AS5312" s="104"/>
      <c r="AT5312" s="104"/>
      <c r="AU5312" s="104"/>
      <c r="AV5312" s="104"/>
    </row>
    <row r="5313" spans="3:48" x14ac:dyDescent="0.35">
      <c r="C5313" s="176"/>
      <c r="D5313" s="176"/>
      <c r="E5313" s="176"/>
      <c r="F5313" s="176"/>
      <c r="G5313" s="175"/>
      <c r="H5313" s="175"/>
      <c r="I5313" s="175"/>
      <c r="J5313" s="175"/>
      <c r="L5313" s="175"/>
      <c r="T5313" s="176"/>
      <c r="U5313" s="176"/>
      <c r="V5313" s="176"/>
      <c r="W5313" s="176"/>
      <c r="X5313" s="175"/>
      <c r="Y5313" s="175"/>
      <c r="Z5313" s="175"/>
      <c r="AA5313" s="175"/>
      <c r="AC5313" s="175"/>
      <c r="AL5313" s="106"/>
      <c r="AM5313" s="104"/>
      <c r="AN5313" s="104"/>
      <c r="AO5313" s="104"/>
      <c r="AP5313" s="104"/>
      <c r="AQ5313" s="104"/>
      <c r="AR5313" s="104"/>
      <c r="AS5313" s="104"/>
      <c r="AT5313" s="104"/>
      <c r="AU5313" s="104"/>
      <c r="AV5313" s="104"/>
    </row>
    <row r="5314" spans="3:48" x14ac:dyDescent="0.35">
      <c r="C5314" s="176"/>
      <c r="D5314" s="176"/>
      <c r="E5314" s="176"/>
      <c r="F5314" s="176"/>
      <c r="G5314" s="175"/>
      <c r="H5314" s="175"/>
      <c r="I5314" s="175"/>
      <c r="J5314" s="175"/>
      <c r="L5314" s="175"/>
      <c r="T5314" s="176"/>
      <c r="U5314" s="176"/>
      <c r="V5314" s="176"/>
      <c r="W5314" s="176"/>
      <c r="X5314" s="175"/>
      <c r="Y5314" s="175"/>
      <c r="Z5314" s="175"/>
      <c r="AA5314" s="175"/>
      <c r="AC5314" s="175"/>
      <c r="AL5314" s="106"/>
      <c r="AM5314" s="104"/>
      <c r="AN5314" s="104"/>
      <c r="AO5314" s="104"/>
      <c r="AP5314" s="104"/>
      <c r="AQ5314" s="104"/>
      <c r="AR5314" s="104"/>
      <c r="AS5314" s="104"/>
      <c r="AT5314" s="104"/>
      <c r="AU5314" s="104"/>
      <c r="AV5314" s="104"/>
    </row>
    <row r="5315" spans="3:48" x14ac:dyDescent="0.35">
      <c r="C5315" s="176"/>
      <c r="D5315" s="176"/>
      <c r="E5315" s="176"/>
      <c r="F5315" s="176"/>
      <c r="G5315" s="175"/>
      <c r="H5315" s="175"/>
      <c r="I5315" s="175"/>
      <c r="J5315" s="175"/>
      <c r="L5315" s="175"/>
      <c r="T5315" s="176"/>
      <c r="U5315" s="176"/>
      <c r="V5315" s="176"/>
      <c r="W5315" s="176"/>
      <c r="X5315" s="175"/>
      <c r="Y5315" s="175"/>
      <c r="Z5315" s="175"/>
      <c r="AA5315" s="175"/>
      <c r="AC5315" s="175"/>
      <c r="AL5315" s="106"/>
      <c r="AM5315" s="104"/>
      <c r="AN5315" s="104"/>
      <c r="AO5315" s="104"/>
      <c r="AP5315" s="104"/>
      <c r="AQ5315" s="104"/>
      <c r="AR5315" s="104"/>
      <c r="AS5315" s="104"/>
      <c r="AT5315" s="104"/>
      <c r="AU5315" s="104"/>
      <c r="AV5315" s="104"/>
    </row>
    <row r="5316" spans="3:48" x14ac:dyDescent="0.35">
      <c r="C5316" s="176"/>
      <c r="D5316" s="176"/>
      <c r="E5316" s="176"/>
      <c r="F5316" s="176"/>
      <c r="G5316" s="175"/>
      <c r="H5316" s="175"/>
      <c r="I5316" s="175"/>
      <c r="J5316" s="175"/>
      <c r="L5316" s="175"/>
      <c r="T5316" s="176"/>
      <c r="U5316" s="176"/>
      <c r="V5316" s="176"/>
      <c r="W5316" s="176"/>
      <c r="X5316" s="175"/>
      <c r="Y5316" s="175"/>
      <c r="Z5316" s="175"/>
      <c r="AA5316" s="175"/>
      <c r="AC5316" s="175"/>
      <c r="AL5316" s="106"/>
      <c r="AM5316" s="104"/>
      <c r="AN5316" s="104"/>
      <c r="AO5316" s="104"/>
      <c r="AP5316" s="104"/>
      <c r="AQ5316" s="104"/>
      <c r="AR5316" s="104"/>
      <c r="AS5316" s="104"/>
      <c r="AT5316" s="104"/>
      <c r="AU5316" s="104"/>
      <c r="AV5316" s="104"/>
    </row>
    <row r="5317" spans="3:48" x14ac:dyDescent="0.35">
      <c r="C5317" s="176"/>
      <c r="D5317" s="176"/>
      <c r="E5317" s="176"/>
      <c r="F5317" s="176"/>
      <c r="G5317" s="175"/>
      <c r="H5317" s="175"/>
      <c r="I5317" s="175"/>
      <c r="J5317" s="175"/>
      <c r="L5317" s="175"/>
      <c r="T5317" s="176"/>
      <c r="U5317" s="176"/>
      <c r="V5317" s="176"/>
      <c r="W5317" s="176"/>
      <c r="X5317" s="175"/>
      <c r="Y5317" s="175"/>
      <c r="Z5317" s="175"/>
      <c r="AA5317" s="175"/>
      <c r="AC5317" s="175"/>
      <c r="AL5317" s="106"/>
      <c r="AM5317" s="104"/>
      <c r="AN5317" s="104"/>
      <c r="AO5317" s="104"/>
      <c r="AP5317" s="104"/>
      <c r="AQ5317" s="104"/>
      <c r="AR5317" s="104"/>
      <c r="AS5317" s="104"/>
      <c r="AT5317" s="104"/>
      <c r="AU5317" s="104"/>
      <c r="AV5317" s="104"/>
    </row>
    <row r="5318" spans="3:48" x14ac:dyDescent="0.35">
      <c r="C5318" s="176"/>
      <c r="D5318" s="176"/>
      <c r="E5318" s="176"/>
      <c r="F5318" s="176"/>
      <c r="G5318" s="175"/>
      <c r="H5318" s="175"/>
      <c r="I5318" s="175"/>
      <c r="J5318" s="175"/>
      <c r="L5318" s="175"/>
      <c r="T5318" s="176"/>
      <c r="U5318" s="176"/>
      <c r="V5318" s="176"/>
      <c r="W5318" s="176"/>
      <c r="X5318" s="175"/>
      <c r="Y5318" s="175"/>
      <c r="Z5318" s="175"/>
      <c r="AA5318" s="175"/>
      <c r="AC5318" s="175"/>
      <c r="AL5318" s="106"/>
      <c r="AM5318" s="104"/>
      <c r="AN5318" s="104"/>
      <c r="AO5318" s="104"/>
      <c r="AP5318" s="104"/>
      <c r="AQ5318" s="104"/>
      <c r="AR5318" s="104"/>
      <c r="AS5318" s="104"/>
      <c r="AT5318" s="104"/>
      <c r="AU5318" s="104"/>
      <c r="AV5318" s="104"/>
    </row>
    <row r="5319" spans="3:48" x14ac:dyDescent="0.35">
      <c r="C5319" s="176"/>
      <c r="D5319" s="176"/>
      <c r="E5319" s="176"/>
      <c r="F5319" s="176"/>
      <c r="G5319" s="175"/>
      <c r="H5319" s="175"/>
      <c r="I5319" s="175"/>
      <c r="J5319" s="175"/>
      <c r="L5319" s="175"/>
      <c r="T5319" s="176"/>
      <c r="U5319" s="176"/>
      <c r="V5319" s="176"/>
      <c r="W5319" s="176"/>
      <c r="X5319" s="175"/>
      <c r="Y5319" s="175"/>
      <c r="Z5319" s="175"/>
      <c r="AA5319" s="175"/>
      <c r="AC5319" s="175"/>
      <c r="AL5319" s="106"/>
      <c r="AM5319" s="104"/>
      <c r="AN5319" s="104"/>
      <c r="AO5319" s="104"/>
      <c r="AP5319" s="104"/>
      <c r="AQ5319" s="104"/>
      <c r="AR5319" s="104"/>
      <c r="AS5319" s="104"/>
      <c r="AT5319" s="104"/>
      <c r="AU5319" s="104"/>
      <c r="AV5319" s="104"/>
    </row>
    <row r="5320" spans="3:48" x14ac:dyDescent="0.35">
      <c r="C5320" s="176"/>
      <c r="D5320" s="176"/>
      <c r="E5320" s="176"/>
      <c r="F5320" s="176"/>
      <c r="G5320" s="175"/>
      <c r="H5320" s="175"/>
      <c r="I5320" s="175"/>
      <c r="J5320" s="175"/>
      <c r="L5320" s="175"/>
      <c r="T5320" s="176"/>
      <c r="U5320" s="176"/>
      <c r="V5320" s="176"/>
      <c r="W5320" s="176"/>
      <c r="X5320" s="175"/>
      <c r="Y5320" s="175"/>
      <c r="Z5320" s="175"/>
      <c r="AA5320" s="175"/>
      <c r="AC5320" s="175"/>
      <c r="AL5320" s="106"/>
      <c r="AM5320" s="104"/>
      <c r="AN5320" s="104"/>
      <c r="AO5320" s="104"/>
      <c r="AP5320" s="104"/>
      <c r="AQ5320" s="104"/>
      <c r="AR5320" s="104"/>
      <c r="AS5320" s="104"/>
      <c r="AT5320" s="104"/>
      <c r="AU5320" s="104"/>
      <c r="AV5320" s="104"/>
    </row>
    <row r="5321" spans="3:48" x14ac:dyDescent="0.35">
      <c r="C5321" s="176"/>
      <c r="D5321" s="176"/>
      <c r="E5321" s="176"/>
      <c r="F5321" s="176"/>
      <c r="G5321" s="175"/>
      <c r="H5321" s="175"/>
      <c r="I5321" s="175"/>
      <c r="J5321" s="175"/>
      <c r="L5321" s="175"/>
      <c r="T5321" s="176"/>
      <c r="U5321" s="176"/>
      <c r="V5321" s="176"/>
      <c r="W5321" s="176"/>
      <c r="X5321" s="175"/>
      <c r="Y5321" s="175"/>
      <c r="Z5321" s="175"/>
      <c r="AA5321" s="175"/>
      <c r="AC5321" s="175"/>
      <c r="AL5321" s="106"/>
      <c r="AM5321" s="104"/>
      <c r="AN5321" s="104"/>
      <c r="AO5321" s="104"/>
      <c r="AP5321" s="104"/>
      <c r="AQ5321" s="104"/>
      <c r="AR5321" s="104"/>
      <c r="AS5321" s="104"/>
      <c r="AT5321" s="104"/>
      <c r="AU5321" s="104"/>
      <c r="AV5321" s="104"/>
    </row>
    <row r="5322" spans="3:48" x14ac:dyDescent="0.35">
      <c r="C5322" s="176"/>
      <c r="D5322" s="176"/>
      <c r="E5322" s="176"/>
      <c r="F5322" s="176"/>
      <c r="G5322" s="175"/>
      <c r="H5322" s="175"/>
      <c r="I5322" s="175"/>
      <c r="J5322" s="175"/>
      <c r="L5322" s="175"/>
      <c r="T5322" s="176"/>
      <c r="U5322" s="176"/>
      <c r="V5322" s="176"/>
      <c r="W5322" s="176"/>
      <c r="X5322" s="175"/>
      <c r="Y5322" s="175"/>
      <c r="Z5322" s="175"/>
      <c r="AA5322" s="175"/>
      <c r="AC5322" s="175"/>
      <c r="AL5322" s="106"/>
      <c r="AM5322" s="104"/>
      <c r="AN5322" s="104"/>
      <c r="AO5322" s="104"/>
      <c r="AP5322" s="104"/>
      <c r="AQ5322" s="104"/>
      <c r="AR5322" s="104"/>
      <c r="AS5322" s="104"/>
      <c r="AT5322" s="104"/>
      <c r="AU5322" s="104"/>
      <c r="AV5322" s="104"/>
    </row>
    <row r="5323" spans="3:48" x14ac:dyDescent="0.35">
      <c r="C5323" s="176"/>
      <c r="D5323" s="176"/>
      <c r="E5323" s="176"/>
      <c r="F5323" s="176"/>
      <c r="G5323" s="175"/>
      <c r="H5323" s="175"/>
      <c r="I5323" s="175"/>
      <c r="J5323" s="175"/>
      <c r="L5323" s="175"/>
      <c r="T5323" s="176"/>
      <c r="U5323" s="176"/>
      <c r="V5323" s="176"/>
      <c r="W5323" s="176"/>
      <c r="X5323" s="175"/>
      <c r="Y5323" s="175"/>
      <c r="Z5323" s="175"/>
      <c r="AA5323" s="175"/>
      <c r="AC5323" s="175"/>
      <c r="AL5323" s="106"/>
      <c r="AM5323" s="104"/>
      <c r="AN5323" s="104"/>
      <c r="AO5323" s="104"/>
      <c r="AP5323" s="104"/>
      <c r="AQ5323" s="104"/>
      <c r="AR5323" s="104"/>
      <c r="AS5323" s="104"/>
      <c r="AT5323" s="104"/>
      <c r="AU5323" s="104"/>
      <c r="AV5323" s="104"/>
    </row>
    <row r="5324" spans="3:48" x14ac:dyDescent="0.35">
      <c r="C5324" s="176"/>
      <c r="D5324" s="176"/>
      <c r="E5324" s="176"/>
      <c r="F5324" s="176"/>
      <c r="G5324" s="175"/>
      <c r="H5324" s="175"/>
      <c r="I5324" s="175"/>
      <c r="J5324" s="175"/>
      <c r="L5324" s="175"/>
      <c r="T5324" s="176"/>
      <c r="U5324" s="176"/>
      <c r="V5324" s="176"/>
      <c r="W5324" s="176"/>
      <c r="X5324" s="175"/>
      <c r="Y5324" s="175"/>
      <c r="Z5324" s="175"/>
      <c r="AA5324" s="175"/>
      <c r="AC5324" s="175"/>
      <c r="AL5324" s="106"/>
      <c r="AM5324" s="104"/>
      <c r="AN5324" s="104"/>
      <c r="AO5324" s="104"/>
      <c r="AP5324" s="104"/>
      <c r="AQ5324" s="104"/>
      <c r="AR5324" s="104"/>
      <c r="AS5324" s="104"/>
      <c r="AT5324" s="104"/>
      <c r="AU5324" s="104"/>
      <c r="AV5324" s="104"/>
    </row>
    <row r="5325" spans="3:48" x14ac:dyDescent="0.35">
      <c r="C5325" s="176"/>
      <c r="D5325" s="176"/>
      <c r="E5325" s="176"/>
      <c r="F5325" s="176"/>
      <c r="G5325" s="175"/>
      <c r="H5325" s="175"/>
      <c r="I5325" s="175"/>
      <c r="J5325" s="175"/>
      <c r="L5325" s="175"/>
      <c r="T5325" s="176"/>
      <c r="U5325" s="176"/>
      <c r="V5325" s="176"/>
      <c r="W5325" s="176"/>
      <c r="X5325" s="175"/>
      <c r="Y5325" s="175"/>
      <c r="Z5325" s="175"/>
      <c r="AA5325" s="175"/>
      <c r="AC5325" s="175"/>
      <c r="AL5325" s="106"/>
      <c r="AM5325" s="104"/>
      <c r="AN5325" s="104"/>
      <c r="AO5325" s="104"/>
      <c r="AP5325" s="104"/>
      <c r="AQ5325" s="104"/>
      <c r="AR5325" s="104"/>
      <c r="AS5325" s="104"/>
      <c r="AT5325" s="104"/>
      <c r="AU5325" s="104"/>
      <c r="AV5325" s="104"/>
    </row>
    <row r="5326" spans="3:48" x14ac:dyDescent="0.35">
      <c r="C5326" s="176"/>
      <c r="D5326" s="176"/>
      <c r="E5326" s="176"/>
      <c r="F5326" s="176"/>
      <c r="G5326" s="175"/>
      <c r="H5326" s="175"/>
      <c r="I5326" s="175"/>
      <c r="J5326" s="175"/>
      <c r="L5326" s="175"/>
      <c r="T5326" s="176"/>
      <c r="U5326" s="176"/>
      <c r="V5326" s="176"/>
      <c r="W5326" s="176"/>
      <c r="X5326" s="175"/>
      <c r="Y5326" s="175"/>
      <c r="Z5326" s="175"/>
      <c r="AA5326" s="175"/>
      <c r="AC5326" s="175"/>
      <c r="AL5326" s="106"/>
      <c r="AM5326" s="104"/>
      <c r="AN5326" s="104"/>
      <c r="AO5326" s="104"/>
      <c r="AP5326" s="104"/>
      <c r="AQ5326" s="104"/>
      <c r="AR5326" s="104"/>
      <c r="AS5326" s="104"/>
      <c r="AT5326" s="104"/>
      <c r="AU5326" s="104"/>
      <c r="AV5326" s="104"/>
    </row>
    <row r="5327" spans="3:48" x14ac:dyDescent="0.35">
      <c r="C5327" s="176"/>
      <c r="D5327" s="176"/>
      <c r="E5327" s="176"/>
      <c r="F5327" s="176"/>
      <c r="G5327" s="175"/>
      <c r="H5327" s="175"/>
      <c r="I5327" s="175"/>
      <c r="J5327" s="175"/>
      <c r="L5327" s="175"/>
      <c r="T5327" s="176"/>
      <c r="U5327" s="176"/>
      <c r="V5327" s="176"/>
      <c r="W5327" s="176"/>
      <c r="X5327" s="175"/>
      <c r="Y5327" s="175"/>
      <c r="Z5327" s="175"/>
      <c r="AA5327" s="175"/>
      <c r="AC5327" s="175"/>
      <c r="AL5327" s="106"/>
      <c r="AM5327" s="104"/>
      <c r="AN5327" s="104"/>
      <c r="AO5327" s="104"/>
      <c r="AP5327" s="104"/>
      <c r="AQ5327" s="104"/>
      <c r="AR5327" s="104"/>
      <c r="AS5327" s="104"/>
      <c r="AT5327" s="104"/>
      <c r="AU5327" s="104"/>
      <c r="AV5327" s="104"/>
    </row>
    <row r="5328" spans="3:48" x14ac:dyDescent="0.35">
      <c r="C5328" s="176"/>
      <c r="D5328" s="176"/>
      <c r="E5328" s="176"/>
      <c r="F5328" s="176"/>
      <c r="G5328" s="175"/>
      <c r="H5328" s="175"/>
      <c r="I5328" s="175"/>
      <c r="J5328" s="175"/>
      <c r="L5328" s="175"/>
      <c r="T5328" s="176"/>
      <c r="U5328" s="176"/>
      <c r="V5328" s="176"/>
      <c r="W5328" s="176"/>
      <c r="X5328" s="175"/>
      <c r="Y5328" s="175"/>
      <c r="Z5328" s="175"/>
      <c r="AA5328" s="175"/>
      <c r="AC5328" s="175"/>
      <c r="AL5328" s="106"/>
      <c r="AM5328" s="104"/>
      <c r="AN5328" s="104"/>
      <c r="AO5328" s="104"/>
      <c r="AP5328" s="104"/>
      <c r="AQ5328" s="104"/>
      <c r="AR5328" s="104"/>
      <c r="AS5328" s="104"/>
      <c r="AT5328" s="104"/>
      <c r="AU5328" s="104"/>
      <c r="AV5328" s="104"/>
    </row>
    <row r="5329" spans="3:48" x14ac:dyDescent="0.35">
      <c r="C5329" s="176"/>
      <c r="D5329" s="176"/>
      <c r="E5329" s="176"/>
      <c r="F5329" s="176"/>
      <c r="G5329" s="175"/>
      <c r="H5329" s="175"/>
      <c r="I5329" s="175"/>
      <c r="J5329" s="175"/>
      <c r="L5329" s="175"/>
      <c r="T5329" s="176"/>
      <c r="U5329" s="176"/>
      <c r="V5329" s="176"/>
      <c r="W5329" s="176"/>
      <c r="X5329" s="175"/>
      <c r="Y5329" s="175"/>
      <c r="Z5329" s="175"/>
      <c r="AA5329" s="175"/>
      <c r="AC5329" s="175"/>
      <c r="AL5329" s="106"/>
      <c r="AM5329" s="104"/>
      <c r="AN5329" s="104"/>
      <c r="AO5329" s="104"/>
      <c r="AP5329" s="104"/>
      <c r="AQ5329" s="104"/>
      <c r="AR5329" s="104"/>
      <c r="AS5329" s="104"/>
      <c r="AT5329" s="104"/>
      <c r="AU5329" s="104"/>
      <c r="AV5329" s="104"/>
    </row>
    <row r="5330" spans="3:48" x14ac:dyDescent="0.35">
      <c r="C5330" s="176"/>
      <c r="D5330" s="176"/>
      <c r="E5330" s="176"/>
      <c r="F5330" s="176"/>
      <c r="G5330" s="175"/>
      <c r="H5330" s="175"/>
      <c r="I5330" s="175"/>
      <c r="J5330" s="175"/>
      <c r="L5330" s="175"/>
      <c r="T5330" s="176"/>
      <c r="U5330" s="176"/>
      <c r="V5330" s="176"/>
      <c r="W5330" s="176"/>
      <c r="X5330" s="175"/>
      <c r="Y5330" s="175"/>
      <c r="Z5330" s="175"/>
      <c r="AA5330" s="175"/>
      <c r="AC5330" s="175"/>
      <c r="AL5330" s="106"/>
      <c r="AM5330" s="104"/>
      <c r="AN5330" s="104"/>
      <c r="AO5330" s="104"/>
      <c r="AP5330" s="104"/>
      <c r="AQ5330" s="104"/>
      <c r="AR5330" s="104"/>
      <c r="AS5330" s="104"/>
      <c r="AT5330" s="104"/>
      <c r="AU5330" s="104"/>
      <c r="AV5330" s="104"/>
    </row>
    <row r="5331" spans="3:48" x14ac:dyDescent="0.35">
      <c r="C5331" s="176"/>
      <c r="D5331" s="176"/>
      <c r="E5331" s="176"/>
      <c r="F5331" s="176"/>
      <c r="G5331" s="175"/>
      <c r="H5331" s="175"/>
      <c r="I5331" s="175"/>
      <c r="J5331" s="175"/>
      <c r="L5331" s="175"/>
      <c r="T5331" s="176"/>
      <c r="U5331" s="176"/>
      <c r="V5331" s="176"/>
      <c r="W5331" s="176"/>
      <c r="X5331" s="175"/>
      <c r="Y5331" s="175"/>
      <c r="Z5331" s="175"/>
      <c r="AA5331" s="175"/>
      <c r="AC5331" s="175"/>
      <c r="AL5331" s="106"/>
      <c r="AM5331" s="104"/>
      <c r="AN5331" s="104"/>
      <c r="AO5331" s="104"/>
      <c r="AP5331" s="104"/>
      <c r="AQ5331" s="104"/>
      <c r="AR5331" s="104"/>
      <c r="AS5331" s="104"/>
      <c r="AT5331" s="104"/>
      <c r="AU5331" s="104"/>
      <c r="AV5331" s="104"/>
    </row>
    <row r="5332" spans="3:48" x14ac:dyDescent="0.35">
      <c r="C5332" s="176"/>
      <c r="D5332" s="176"/>
      <c r="E5332" s="176"/>
      <c r="F5332" s="176"/>
      <c r="G5332" s="175"/>
      <c r="H5332" s="175"/>
      <c r="I5332" s="175"/>
      <c r="J5332" s="175"/>
      <c r="L5332" s="175"/>
      <c r="T5332" s="176"/>
      <c r="U5332" s="176"/>
      <c r="V5332" s="176"/>
      <c r="W5332" s="176"/>
      <c r="X5332" s="175"/>
      <c r="Y5332" s="175"/>
      <c r="Z5332" s="175"/>
      <c r="AA5332" s="175"/>
      <c r="AC5332" s="175"/>
      <c r="AL5332" s="106"/>
      <c r="AM5332" s="104"/>
      <c r="AN5332" s="104"/>
      <c r="AO5332" s="104"/>
      <c r="AP5332" s="104"/>
      <c r="AQ5332" s="104"/>
      <c r="AR5332" s="104"/>
      <c r="AS5332" s="104"/>
      <c r="AT5332" s="104"/>
      <c r="AU5332" s="104"/>
      <c r="AV5332" s="104"/>
    </row>
    <row r="5333" spans="3:48" x14ac:dyDescent="0.35">
      <c r="C5333" s="176"/>
      <c r="D5333" s="176"/>
      <c r="E5333" s="176"/>
      <c r="F5333" s="176"/>
      <c r="G5333" s="175"/>
      <c r="H5333" s="175"/>
      <c r="I5333" s="175"/>
      <c r="J5333" s="175"/>
      <c r="L5333" s="175"/>
      <c r="T5333" s="176"/>
      <c r="U5333" s="176"/>
      <c r="V5333" s="176"/>
      <c r="W5333" s="176"/>
      <c r="X5333" s="175"/>
      <c r="Y5333" s="175"/>
      <c r="Z5333" s="175"/>
      <c r="AA5333" s="175"/>
      <c r="AC5333" s="175"/>
      <c r="AL5333" s="106"/>
      <c r="AM5333" s="104"/>
      <c r="AN5333" s="104"/>
      <c r="AO5333" s="104"/>
      <c r="AP5333" s="104"/>
      <c r="AQ5333" s="104"/>
      <c r="AR5333" s="104"/>
      <c r="AS5333" s="104"/>
      <c r="AT5333" s="104"/>
      <c r="AU5333" s="104"/>
      <c r="AV5333" s="104"/>
    </row>
    <row r="5334" spans="3:48" x14ac:dyDescent="0.35">
      <c r="C5334" s="176"/>
      <c r="D5334" s="176"/>
      <c r="E5334" s="176"/>
      <c r="F5334" s="176"/>
      <c r="G5334" s="175"/>
      <c r="H5334" s="175"/>
      <c r="I5334" s="175"/>
      <c r="J5334" s="175"/>
      <c r="L5334" s="175"/>
      <c r="T5334" s="176"/>
      <c r="U5334" s="176"/>
      <c r="V5334" s="176"/>
      <c r="W5334" s="176"/>
      <c r="X5334" s="175"/>
      <c r="Y5334" s="175"/>
      <c r="Z5334" s="175"/>
      <c r="AA5334" s="175"/>
      <c r="AC5334" s="175"/>
      <c r="AL5334" s="106"/>
      <c r="AM5334" s="104"/>
      <c r="AN5334" s="104"/>
      <c r="AO5334" s="104"/>
      <c r="AP5334" s="104"/>
      <c r="AQ5334" s="104"/>
      <c r="AR5334" s="104"/>
      <c r="AS5334" s="104"/>
      <c r="AT5334" s="104"/>
      <c r="AU5334" s="104"/>
      <c r="AV5334" s="104"/>
    </row>
    <row r="5335" spans="3:48" x14ac:dyDescent="0.35">
      <c r="C5335" s="176"/>
      <c r="D5335" s="176"/>
      <c r="E5335" s="176"/>
      <c r="F5335" s="176"/>
      <c r="G5335" s="175"/>
      <c r="H5335" s="175"/>
      <c r="I5335" s="175"/>
      <c r="J5335" s="175"/>
      <c r="L5335" s="175"/>
      <c r="T5335" s="176"/>
      <c r="U5335" s="176"/>
      <c r="V5335" s="176"/>
      <c r="W5335" s="176"/>
      <c r="X5335" s="175"/>
      <c r="Y5335" s="175"/>
      <c r="Z5335" s="175"/>
      <c r="AA5335" s="175"/>
      <c r="AC5335" s="175"/>
      <c r="AL5335" s="106"/>
      <c r="AM5335" s="104"/>
      <c r="AN5335" s="104"/>
      <c r="AO5335" s="104"/>
      <c r="AP5335" s="104"/>
      <c r="AQ5335" s="104"/>
      <c r="AR5335" s="104"/>
      <c r="AS5335" s="104"/>
      <c r="AT5335" s="104"/>
      <c r="AU5335" s="104"/>
      <c r="AV5335" s="104"/>
    </row>
    <row r="5336" spans="3:48" x14ac:dyDescent="0.35">
      <c r="C5336" s="176"/>
      <c r="D5336" s="176"/>
      <c r="E5336" s="176"/>
      <c r="F5336" s="176"/>
      <c r="G5336" s="175"/>
      <c r="H5336" s="175"/>
      <c r="I5336" s="175"/>
      <c r="J5336" s="175"/>
      <c r="L5336" s="175"/>
      <c r="T5336" s="176"/>
      <c r="U5336" s="176"/>
      <c r="V5336" s="176"/>
      <c r="W5336" s="176"/>
      <c r="X5336" s="175"/>
      <c r="Y5336" s="175"/>
      <c r="Z5336" s="175"/>
      <c r="AA5336" s="175"/>
      <c r="AC5336" s="175"/>
      <c r="AL5336" s="106"/>
      <c r="AM5336" s="104"/>
      <c r="AN5336" s="104"/>
      <c r="AO5336" s="104"/>
      <c r="AP5336" s="104"/>
      <c r="AQ5336" s="104"/>
      <c r="AR5336" s="104"/>
      <c r="AS5336" s="104"/>
      <c r="AT5336" s="104"/>
      <c r="AU5336" s="104"/>
      <c r="AV5336" s="104"/>
    </row>
    <row r="5337" spans="3:48" x14ac:dyDescent="0.35">
      <c r="C5337" s="176"/>
      <c r="D5337" s="176"/>
      <c r="E5337" s="176"/>
      <c r="F5337" s="176"/>
      <c r="G5337" s="175"/>
      <c r="H5337" s="175"/>
      <c r="I5337" s="175"/>
      <c r="J5337" s="175"/>
      <c r="L5337" s="175"/>
      <c r="T5337" s="176"/>
      <c r="U5337" s="176"/>
      <c r="V5337" s="176"/>
      <c r="W5337" s="176"/>
      <c r="X5337" s="175"/>
      <c r="Y5337" s="175"/>
      <c r="Z5337" s="175"/>
      <c r="AA5337" s="175"/>
      <c r="AC5337" s="175"/>
      <c r="AL5337" s="106"/>
      <c r="AM5337" s="104"/>
      <c r="AN5337" s="104"/>
      <c r="AO5337" s="104"/>
      <c r="AP5337" s="104"/>
      <c r="AQ5337" s="104"/>
      <c r="AR5337" s="104"/>
      <c r="AS5337" s="104"/>
      <c r="AT5337" s="104"/>
      <c r="AU5337" s="104"/>
      <c r="AV5337" s="104"/>
    </row>
    <row r="5338" spans="3:48" x14ac:dyDescent="0.35">
      <c r="C5338" s="176"/>
      <c r="D5338" s="176"/>
      <c r="E5338" s="176"/>
      <c r="F5338" s="176"/>
      <c r="G5338" s="175"/>
      <c r="H5338" s="175"/>
      <c r="I5338" s="175"/>
      <c r="J5338" s="175"/>
      <c r="L5338" s="175"/>
      <c r="T5338" s="176"/>
      <c r="U5338" s="176"/>
      <c r="V5338" s="176"/>
      <c r="W5338" s="176"/>
      <c r="X5338" s="175"/>
      <c r="Y5338" s="175"/>
      <c r="Z5338" s="175"/>
      <c r="AA5338" s="175"/>
      <c r="AC5338" s="175"/>
      <c r="AL5338" s="106"/>
      <c r="AM5338" s="104"/>
      <c r="AN5338" s="104"/>
      <c r="AO5338" s="104"/>
      <c r="AP5338" s="104"/>
      <c r="AQ5338" s="104"/>
      <c r="AR5338" s="104"/>
      <c r="AS5338" s="104"/>
      <c r="AT5338" s="104"/>
      <c r="AU5338" s="104"/>
      <c r="AV5338" s="104"/>
    </row>
    <row r="5339" spans="3:48" x14ac:dyDescent="0.35">
      <c r="C5339" s="176"/>
      <c r="D5339" s="176"/>
      <c r="E5339" s="176"/>
      <c r="F5339" s="176"/>
      <c r="G5339" s="175"/>
      <c r="H5339" s="175"/>
      <c r="I5339" s="175"/>
      <c r="J5339" s="175"/>
      <c r="L5339" s="175"/>
      <c r="T5339" s="176"/>
      <c r="U5339" s="176"/>
      <c r="V5339" s="176"/>
      <c r="W5339" s="176"/>
      <c r="X5339" s="175"/>
      <c r="Y5339" s="175"/>
      <c r="Z5339" s="175"/>
      <c r="AA5339" s="175"/>
      <c r="AC5339" s="175"/>
      <c r="AL5339" s="106"/>
      <c r="AM5339" s="104"/>
      <c r="AN5339" s="104"/>
      <c r="AO5339" s="104"/>
      <c r="AP5339" s="104"/>
      <c r="AQ5339" s="104"/>
      <c r="AR5339" s="104"/>
      <c r="AS5339" s="104"/>
      <c r="AT5339" s="104"/>
      <c r="AU5339" s="104"/>
      <c r="AV5339" s="104"/>
    </row>
    <row r="5340" spans="3:48" x14ac:dyDescent="0.35">
      <c r="C5340" s="176"/>
      <c r="D5340" s="176"/>
      <c r="E5340" s="176"/>
      <c r="F5340" s="176"/>
      <c r="G5340" s="175"/>
      <c r="H5340" s="175"/>
      <c r="I5340" s="175"/>
      <c r="J5340" s="175"/>
      <c r="L5340" s="175"/>
      <c r="T5340" s="176"/>
      <c r="U5340" s="176"/>
      <c r="V5340" s="176"/>
      <c r="W5340" s="176"/>
      <c r="X5340" s="175"/>
      <c r="Y5340" s="175"/>
      <c r="Z5340" s="175"/>
      <c r="AA5340" s="175"/>
      <c r="AC5340" s="175"/>
      <c r="AL5340" s="106"/>
      <c r="AM5340" s="104"/>
      <c r="AN5340" s="104"/>
      <c r="AO5340" s="104"/>
      <c r="AP5340" s="104"/>
      <c r="AQ5340" s="104"/>
      <c r="AR5340" s="104"/>
      <c r="AS5340" s="104"/>
      <c r="AT5340" s="104"/>
      <c r="AU5340" s="104"/>
      <c r="AV5340" s="104"/>
    </row>
    <row r="5341" spans="3:48" x14ac:dyDescent="0.35">
      <c r="C5341" s="176"/>
      <c r="D5341" s="176"/>
      <c r="E5341" s="176"/>
      <c r="F5341" s="176"/>
      <c r="G5341" s="175"/>
      <c r="H5341" s="175"/>
      <c r="I5341" s="175"/>
      <c r="J5341" s="175"/>
      <c r="L5341" s="175"/>
      <c r="T5341" s="176"/>
      <c r="U5341" s="176"/>
      <c r="V5341" s="176"/>
      <c r="W5341" s="176"/>
      <c r="X5341" s="175"/>
      <c r="Y5341" s="175"/>
      <c r="Z5341" s="175"/>
      <c r="AA5341" s="175"/>
      <c r="AC5341" s="175"/>
      <c r="AL5341" s="106"/>
      <c r="AM5341" s="104"/>
      <c r="AN5341" s="104"/>
      <c r="AO5341" s="104"/>
      <c r="AP5341" s="104"/>
      <c r="AQ5341" s="104"/>
      <c r="AR5341" s="104"/>
      <c r="AS5341" s="104"/>
      <c r="AT5341" s="104"/>
      <c r="AU5341" s="104"/>
      <c r="AV5341" s="104"/>
    </row>
    <row r="5342" spans="3:48" x14ac:dyDescent="0.35">
      <c r="C5342" s="176"/>
      <c r="D5342" s="176"/>
      <c r="E5342" s="176"/>
      <c r="F5342" s="176"/>
      <c r="G5342" s="175"/>
      <c r="H5342" s="175"/>
      <c r="I5342" s="175"/>
      <c r="J5342" s="175"/>
      <c r="L5342" s="175"/>
      <c r="T5342" s="176"/>
      <c r="U5342" s="176"/>
      <c r="V5342" s="176"/>
      <c r="W5342" s="176"/>
      <c r="X5342" s="175"/>
      <c r="Y5342" s="175"/>
      <c r="Z5342" s="175"/>
      <c r="AA5342" s="175"/>
      <c r="AC5342" s="175"/>
      <c r="AL5342" s="106"/>
      <c r="AM5342" s="104"/>
      <c r="AN5342" s="104"/>
      <c r="AO5342" s="104"/>
      <c r="AP5342" s="104"/>
      <c r="AQ5342" s="104"/>
      <c r="AR5342" s="104"/>
      <c r="AS5342" s="104"/>
      <c r="AT5342" s="104"/>
      <c r="AU5342" s="104"/>
      <c r="AV5342" s="104"/>
    </row>
    <row r="5343" spans="3:48" x14ac:dyDescent="0.35">
      <c r="C5343" s="176"/>
      <c r="D5343" s="176"/>
      <c r="E5343" s="176"/>
      <c r="F5343" s="176"/>
      <c r="G5343" s="175"/>
      <c r="H5343" s="175"/>
      <c r="I5343" s="175"/>
      <c r="J5343" s="175"/>
      <c r="L5343" s="175"/>
      <c r="T5343" s="176"/>
      <c r="U5343" s="176"/>
      <c r="V5343" s="176"/>
      <c r="W5343" s="176"/>
      <c r="X5343" s="175"/>
      <c r="Y5343" s="175"/>
      <c r="Z5343" s="175"/>
      <c r="AA5343" s="175"/>
      <c r="AC5343" s="175"/>
      <c r="AL5343" s="106"/>
      <c r="AM5343" s="104"/>
      <c r="AN5343" s="104"/>
      <c r="AO5343" s="104"/>
      <c r="AP5343" s="104"/>
      <c r="AQ5343" s="104"/>
      <c r="AR5343" s="104"/>
      <c r="AS5343" s="104"/>
      <c r="AT5343" s="104"/>
      <c r="AU5343" s="104"/>
      <c r="AV5343" s="104"/>
    </row>
    <row r="5344" spans="3:48" x14ac:dyDescent="0.35">
      <c r="C5344" s="176"/>
      <c r="D5344" s="176"/>
      <c r="E5344" s="176"/>
      <c r="F5344" s="176"/>
      <c r="G5344" s="175"/>
      <c r="H5344" s="175"/>
      <c r="I5344" s="175"/>
      <c r="J5344" s="175"/>
      <c r="L5344" s="175"/>
      <c r="T5344" s="176"/>
      <c r="U5344" s="176"/>
      <c r="V5344" s="176"/>
      <c r="W5344" s="176"/>
      <c r="X5344" s="175"/>
      <c r="Y5344" s="175"/>
      <c r="Z5344" s="175"/>
      <c r="AA5344" s="175"/>
      <c r="AC5344" s="175"/>
      <c r="AL5344" s="106"/>
      <c r="AM5344" s="104"/>
      <c r="AN5344" s="104"/>
      <c r="AO5344" s="104"/>
      <c r="AP5344" s="104"/>
      <c r="AQ5344" s="104"/>
      <c r="AR5344" s="104"/>
      <c r="AS5344" s="104"/>
      <c r="AT5344" s="104"/>
      <c r="AU5344" s="104"/>
      <c r="AV5344" s="104"/>
    </row>
    <row r="5345" spans="3:48" x14ac:dyDescent="0.35">
      <c r="C5345" s="176"/>
      <c r="D5345" s="176"/>
      <c r="E5345" s="176"/>
      <c r="F5345" s="176"/>
      <c r="G5345" s="175"/>
      <c r="H5345" s="175"/>
      <c r="I5345" s="175"/>
      <c r="J5345" s="175"/>
      <c r="L5345" s="175"/>
      <c r="T5345" s="176"/>
      <c r="U5345" s="176"/>
      <c r="V5345" s="176"/>
      <c r="W5345" s="176"/>
      <c r="X5345" s="175"/>
      <c r="Y5345" s="175"/>
      <c r="Z5345" s="175"/>
      <c r="AA5345" s="175"/>
      <c r="AC5345" s="175"/>
      <c r="AL5345" s="106"/>
      <c r="AM5345" s="104"/>
      <c r="AN5345" s="104"/>
      <c r="AO5345" s="104"/>
      <c r="AP5345" s="104"/>
      <c r="AQ5345" s="104"/>
      <c r="AR5345" s="104"/>
      <c r="AS5345" s="104"/>
      <c r="AT5345" s="104"/>
      <c r="AU5345" s="104"/>
      <c r="AV5345" s="104"/>
    </row>
    <row r="5346" spans="3:48" x14ac:dyDescent="0.35">
      <c r="C5346" s="176"/>
      <c r="D5346" s="176"/>
      <c r="E5346" s="176"/>
      <c r="F5346" s="176"/>
      <c r="G5346" s="175"/>
      <c r="H5346" s="175"/>
      <c r="I5346" s="175"/>
      <c r="J5346" s="175"/>
      <c r="L5346" s="175"/>
      <c r="T5346" s="176"/>
      <c r="U5346" s="176"/>
      <c r="V5346" s="176"/>
      <c r="W5346" s="176"/>
      <c r="X5346" s="175"/>
      <c r="Y5346" s="175"/>
      <c r="Z5346" s="175"/>
      <c r="AA5346" s="175"/>
      <c r="AC5346" s="175"/>
      <c r="AL5346" s="106"/>
      <c r="AM5346" s="104"/>
      <c r="AN5346" s="104"/>
      <c r="AO5346" s="104"/>
      <c r="AP5346" s="104"/>
      <c r="AQ5346" s="104"/>
      <c r="AR5346" s="104"/>
      <c r="AS5346" s="104"/>
      <c r="AT5346" s="104"/>
      <c r="AU5346" s="104"/>
      <c r="AV5346" s="104"/>
    </row>
    <row r="5347" spans="3:48" x14ac:dyDescent="0.35">
      <c r="C5347" s="176"/>
      <c r="D5347" s="176"/>
      <c r="E5347" s="176"/>
      <c r="F5347" s="176"/>
      <c r="G5347" s="175"/>
      <c r="H5347" s="175"/>
      <c r="I5347" s="175"/>
      <c r="J5347" s="175"/>
      <c r="L5347" s="175"/>
      <c r="T5347" s="176"/>
      <c r="U5347" s="176"/>
      <c r="V5347" s="176"/>
      <c r="W5347" s="176"/>
      <c r="X5347" s="175"/>
      <c r="Y5347" s="175"/>
      <c r="Z5347" s="175"/>
      <c r="AA5347" s="175"/>
      <c r="AC5347" s="175"/>
      <c r="AL5347" s="106"/>
      <c r="AM5347" s="104"/>
      <c r="AN5347" s="104"/>
      <c r="AO5347" s="104"/>
      <c r="AP5347" s="104"/>
      <c r="AQ5347" s="104"/>
      <c r="AR5347" s="104"/>
      <c r="AS5347" s="104"/>
      <c r="AT5347" s="104"/>
      <c r="AU5347" s="104"/>
      <c r="AV5347" s="104"/>
    </row>
    <row r="5348" spans="3:48" x14ac:dyDescent="0.35">
      <c r="C5348" s="176"/>
      <c r="D5348" s="176"/>
      <c r="E5348" s="176"/>
      <c r="F5348" s="176"/>
      <c r="G5348" s="175"/>
      <c r="H5348" s="175"/>
      <c r="I5348" s="175"/>
      <c r="J5348" s="175"/>
      <c r="L5348" s="175"/>
      <c r="T5348" s="176"/>
      <c r="U5348" s="176"/>
      <c r="V5348" s="176"/>
      <c r="W5348" s="176"/>
      <c r="X5348" s="175"/>
      <c r="Y5348" s="175"/>
      <c r="Z5348" s="175"/>
      <c r="AA5348" s="175"/>
      <c r="AC5348" s="175"/>
      <c r="AL5348" s="106"/>
      <c r="AM5348" s="104"/>
      <c r="AN5348" s="104"/>
      <c r="AO5348" s="104"/>
      <c r="AP5348" s="104"/>
      <c r="AQ5348" s="104"/>
      <c r="AR5348" s="104"/>
      <c r="AS5348" s="104"/>
      <c r="AT5348" s="104"/>
      <c r="AU5348" s="104"/>
      <c r="AV5348" s="104"/>
    </row>
    <row r="5349" spans="3:48" x14ac:dyDescent="0.35">
      <c r="C5349" s="176"/>
      <c r="D5349" s="176"/>
      <c r="E5349" s="176"/>
      <c r="F5349" s="176"/>
      <c r="G5349" s="175"/>
      <c r="H5349" s="175"/>
      <c r="I5349" s="175"/>
      <c r="J5349" s="175"/>
      <c r="L5349" s="175"/>
      <c r="T5349" s="176"/>
      <c r="U5349" s="176"/>
      <c r="V5349" s="176"/>
      <c r="W5349" s="176"/>
      <c r="X5349" s="175"/>
      <c r="Y5349" s="175"/>
      <c r="Z5349" s="175"/>
      <c r="AA5349" s="175"/>
      <c r="AC5349" s="175"/>
      <c r="AL5349" s="106"/>
      <c r="AM5349" s="104"/>
      <c r="AN5349" s="104"/>
      <c r="AO5349" s="104"/>
      <c r="AP5349" s="104"/>
      <c r="AQ5349" s="104"/>
      <c r="AR5349" s="104"/>
      <c r="AS5349" s="104"/>
      <c r="AT5349" s="104"/>
      <c r="AU5349" s="104"/>
      <c r="AV5349" s="104"/>
    </row>
    <row r="5350" spans="3:48" x14ac:dyDescent="0.35">
      <c r="C5350" s="176"/>
      <c r="D5350" s="176"/>
      <c r="E5350" s="176"/>
      <c r="F5350" s="176"/>
      <c r="G5350" s="175"/>
      <c r="H5350" s="175"/>
      <c r="I5350" s="175"/>
      <c r="J5350" s="175"/>
      <c r="L5350" s="175"/>
      <c r="T5350" s="176"/>
      <c r="U5350" s="176"/>
      <c r="V5350" s="176"/>
      <c r="W5350" s="176"/>
      <c r="X5350" s="175"/>
      <c r="Y5350" s="175"/>
      <c r="Z5350" s="175"/>
      <c r="AA5350" s="175"/>
      <c r="AC5350" s="175"/>
      <c r="AL5350" s="106"/>
      <c r="AM5350" s="104"/>
      <c r="AN5350" s="104"/>
      <c r="AO5350" s="104"/>
      <c r="AP5350" s="104"/>
      <c r="AQ5350" s="104"/>
      <c r="AR5350" s="104"/>
      <c r="AS5350" s="104"/>
      <c r="AT5350" s="104"/>
      <c r="AU5350" s="104"/>
      <c r="AV5350" s="104"/>
    </row>
    <row r="5351" spans="3:48" x14ac:dyDescent="0.35">
      <c r="C5351" s="176"/>
      <c r="D5351" s="176"/>
      <c r="E5351" s="176"/>
      <c r="F5351" s="176"/>
      <c r="G5351" s="175"/>
      <c r="H5351" s="175"/>
      <c r="I5351" s="175"/>
      <c r="J5351" s="175"/>
      <c r="L5351" s="175"/>
      <c r="T5351" s="176"/>
      <c r="U5351" s="176"/>
      <c r="V5351" s="176"/>
      <c r="W5351" s="176"/>
      <c r="X5351" s="175"/>
      <c r="Y5351" s="175"/>
      <c r="Z5351" s="175"/>
      <c r="AA5351" s="175"/>
      <c r="AC5351" s="175"/>
      <c r="AL5351" s="106"/>
      <c r="AM5351" s="104"/>
      <c r="AN5351" s="104"/>
      <c r="AO5351" s="104"/>
      <c r="AP5351" s="104"/>
      <c r="AQ5351" s="104"/>
      <c r="AR5351" s="104"/>
      <c r="AS5351" s="104"/>
      <c r="AT5351" s="104"/>
      <c r="AU5351" s="104"/>
      <c r="AV5351" s="104"/>
    </row>
    <row r="5352" spans="3:48" x14ac:dyDescent="0.35">
      <c r="C5352" s="176"/>
      <c r="D5352" s="176"/>
      <c r="E5352" s="176"/>
      <c r="F5352" s="176"/>
      <c r="G5352" s="175"/>
      <c r="H5352" s="175"/>
      <c r="I5352" s="175"/>
      <c r="J5352" s="175"/>
      <c r="L5352" s="175"/>
      <c r="T5352" s="176"/>
      <c r="U5352" s="176"/>
      <c r="V5352" s="176"/>
      <c r="W5352" s="176"/>
      <c r="X5352" s="175"/>
      <c r="Y5352" s="175"/>
      <c r="Z5352" s="175"/>
      <c r="AA5352" s="175"/>
      <c r="AC5352" s="175"/>
      <c r="AL5352" s="106"/>
      <c r="AM5352" s="104"/>
      <c r="AN5352" s="104"/>
      <c r="AO5352" s="104"/>
      <c r="AP5352" s="104"/>
      <c r="AQ5352" s="104"/>
      <c r="AR5352" s="104"/>
      <c r="AS5352" s="104"/>
      <c r="AT5352" s="104"/>
      <c r="AU5352" s="104"/>
      <c r="AV5352" s="104"/>
    </row>
    <row r="5353" spans="3:48" x14ac:dyDescent="0.35">
      <c r="C5353" s="176"/>
      <c r="D5353" s="176"/>
      <c r="E5353" s="176"/>
      <c r="F5353" s="176"/>
      <c r="G5353" s="175"/>
      <c r="H5353" s="175"/>
      <c r="I5353" s="175"/>
      <c r="J5353" s="175"/>
      <c r="L5353" s="175"/>
      <c r="T5353" s="176"/>
      <c r="U5353" s="176"/>
      <c r="V5353" s="176"/>
      <c r="W5353" s="176"/>
      <c r="X5353" s="175"/>
      <c r="Y5353" s="175"/>
      <c r="Z5353" s="175"/>
      <c r="AA5353" s="175"/>
      <c r="AC5353" s="175"/>
      <c r="AL5353" s="106"/>
      <c r="AM5353" s="104"/>
      <c r="AN5353" s="104"/>
      <c r="AO5353" s="104"/>
      <c r="AP5353" s="104"/>
      <c r="AQ5353" s="104"/>
      <c r="AR5353" s="104"/>
      <c r="AS5353" s="104"/>
      <c r="AT5353" s="104"/>
      <c r="AU5353" s="104"/>
      <c r="AV5353" s="104"/>
    </row>
    <row r="5354" spans="3:48" x14ac:dyDescent="0.35">
      <c r="C5354" s="176"/>
      <c r="D5354" s="176"/>
      <c r="E5354" s="176"/>
      <c r="F5354" s="176"/>
      <c r="G5354" s="175"/>
      <c r="H5354" s="175"/>
      <c r="I5354" s="175"/>
      <c r="J5354" s="175"/>
      <c r="L5354" s="175"/>
      <c r="T5354" s="176"/>
      <c r="U5354" s="176"/>
      <c r="V5354" s="176"/>
      <c r="W5354" s="176"/>
      <c r="X5354" s="175"/>
      <c r="Y5354" s="175"/>
      <c r="Z5354" s="175"/>
      <c r="AA5354" s="175"/>
      <c r="AC5354" s="175"/>
      <c r="AL5354" s="106"/>
      <c r="AM5354" s="104"/>
      <c r="AN5354" s="104"/>
      <c r="AO5354" s="104"/>
      <c r="AP5354" s="104"/>
      <c r="AQ5354" s="104"/>
      <c r="AR5354" s="104"/>
      <c r="AS5354" s="104"/>
      <c r="AT5354" s="104"/>
      <c r="AU5354" s="104"/>
      <c r="AV5354" s="104"/>
    </row>
    <row r="5355" spans="3:48" x14ac:dyDescent="0.35">
      <c r="C5355" s="176"/>
      <c r="D5355" s="176"/>
      <c r="E5355" s="176"/>
      <c r="F5355" s="176"/>
      <c r="G5355" s="175"/>
      <c r="H5355" s="175"/>
      <c r="I5355" s="175"/>
      <c r="J5355" s="175"/>
      <c r="L5355" s="175"/>
      <c r="T5355" s="176"/>
      <c r="U5355" s="176"/>
      <c r="V5355" s="176"/>
      <c r="W5355" s="176"/>
      <c r="X5355" s="175"/>
      <c r="Y5355" s="175"/>
      <c r="Z5355" s="175"/>
      <c r="AA5355" s="175"/>
      <c r="AC5355" s="175"/>
      <c r="AL5355" s="106"/>
      <c r="AM5355" s="104"/>
      <c r="AN5355" s="104"/>
      <c r="AO5355" s="104"/>
      <c r="AP5355" s="104"/>
      <c r="AQ5355" s="104"/>
      <c r="AR5355" s="104"/>
      <c r="AS5355" s="104"/>
      <c r="AT5355" s="104"/>
      <c r="AU5355" s="104"/>
      <c r="AV5355" s="104"/>
    </row>
    <row r="5356" spans="3:48" x14ac:dyDescent="0.35">
      <c r="C5356" s="176"/>
      <c r="D5356" s="176"/>
      <c r="E5356" s="176"/>
      <c r="F5356" s="176"/>
      <c r="G5356" s="175"/>
      <c r="H5356" s="175"/>
      <c r="I5356" s="175"/>
      <c r="J5356" s="175"/>
      <c r="L5356" s="175"/>
      <c r="T5356" s="176"/>
      <c r="U5356" s="176"/>
      <c r="V5356" s="176"/>
      <c r="W5356" s="176"/>
      <c r="X5356" s="175"/>
      <c r="Y5356" s="175"/>
      <c r="Z5356" s="175"/>
      <c r="AA5356" s="175"/>
      <c r="AC5356" s="175"/>
      <c r="AL5356" s="106"/>
      <c r="AM5356" s="104"/>
      <c r="AN5356" s="104"/>
      <c r="AO5356" s="104"/>
      <c r="AP5356" s="104"/>
      <c r="AQ5356" s="104"/>
      <c r="AR5356" s="104"/>
      <c r="AS5356" s="104"/>
      <c r="AT5356" s="104"/>
      <c r="AU5356" s="104"/>
      <c r="AV5356" s="104"/>
    </row>
    <row r="5357" spans="3:48" x14ac:dyDescent="0.35">
      <c r="C5357" s="176"/>
      <c r="D5357" s="176"/>
      <c r="E5357" s="176"/>
      <c r="F5357" s="176"/>
      <c r="G5357" s="175"/>
      <c r="H5357" s="175"/>
      <c r="I5357" s="175"/>
      <c r="J5357" s="175"/>
      <c r="L5357" s="175"/>
      <c r="T5357" s="176"/>
      <c r="U5357" s="176"/>
      <c r="V5357" s="176"/>
      <c r="W5357" s="176"/>
      <c r="X5357" s="175"/>
      <c r="Y5357" s="175"/>
      <c r="Z5357" s="175"/>
      <c r="AA5357" s="175"/>
      <c r="AC5357" s="175"/>
      <c r="AL5357" s="106"/>
      <c r="AM5357" s="104"/>
      <c r="AN5357" s="104"/>
      <c r="AO5357" s="104"/>
      <c r="AP5357" s="104"/>
      <c r="AQ5357" s="104"/>
      <c r="AR5357" s="104"/>
      <c r="AS5357" s="104"/>
      <c r="AT5357" s="104"/>
      <c r="AU5357" s="104"/>
      <c r="AV5357" s="104"/>
    </row>
    <row r="5358" spans="3:48" x14ac:dyDescent="0.35">
      <c r="C5358" s="176"/>
      <c r="D5358" s="176"/>
      <c r="E5358" s="176"/>
      <c r="F5358" s="176"/>
      <c r="G5358" s="175"/>
      <c r="H5358" s="175"/>
      <c r="I5358" s="175"/>
      <c r="J5358" s="175"/>
      <c r="L5358" s="175"/>
      <c r="T5358" s="176"/>
      <c r="U5358" s="176"/>
      <c r="V5358" s="176"/>
      <c r="W5358" s="176"/>
      <c r="X5358" s="175"/>
      <c r="Y5358" s="175"/>
      <c r="Z5358" s="175"/>
      <c r="AA5358" s="175"/>
      <c r="AC5358" s="175"/>
      <c r="AL5358" s="106"/>
      <c r="AM5358" s="104"/>
      <c r="AN5358" s="104"/>
      <c r="AO5358" s="104"/>
      <c r="AP5358" s="104"/>
      <c r="AQ5358" s="104"/>
      <c r="AR5358" s="104"/>
      <c r="AS5358" s="104"/>
      <c r="AT5358" s="104"/>
      <c r="AU5358" s="104"/>
      <c r="AV5358" s="104"/>
    </row>
    <row r="5359" spans="3:48" x14ac:dyDescent="0.35">
      <c r="C5359" s="176"/>
      <c r="D5359" s="176"/>
      <c r="E5359" s="176"/>
      <c r="F5359" s="176"/>
      <c r="G5359" s="175"/>
      <c r="H5359" s="175"/>
      <c r="I5359" s="175"/>
      <c r="J5359" s="175"/>
      <c r="L5359" s="175"/>
      <c r="T5359" s="176"/>
      <c r="U5359" s="176"/>
      <c r="V5359" s="176"/>
      <c r="W5359" s="176"/>
      <c r="X5359" s="175"/>
      <c r="Y5359" s="175"/>
      <c r="Z5359" s="175"/>
      <c r="AA5359" s="175"/>
      <c r="AC5359" s="175"/>
      <c r="AL5359" s="106"/>
      <c r="AM5359" s="104"/>
      <c r="AN5359" s="104"/>
      <c r="AO5359" s="104"/>
      <c r="AP5359" s="104"/>
      <c r="AQ5359" s="104"/>
      <c r="AR5359" s="104"/>
      <c r="AS5359" s="104"/>
      <c r="AT5359" s="104"/>
      <c r="AU5359" s="104"/>
      <c r="AV5359" s="104"/>
    </row>
    <row r="5360" spans="3:48" x14ac:dyDescent="0.35">
      <c r="C5360" s="176"/>
      <c r="D5360" s="176"/>
      <c r="E5360" s="176"/>
      <c r="F5360" s="176"/>
      <c r="G5360" s="175"/>
      <c r="H5360" s="175"/>
      <c r="I5360" s="175"/>
      <c r="J5360" s="175"/>
      <c r="L5360" s="175"/>
      <c r="T5360" s="176"/>
      <c r="U5360" s="176"/>
      <c r="V5360" s="176"/>
      <c r="W5360" s="176"/>
      <c r="X5360" s="175"/>
      <c r="Y5360" s="175"/>
      <c r="Z5360" s="175"/>
      <c r="AA5360" s="175"/>
      <c r="AC5360" s="175"/>
      <c r="AL5360" s="106"/>
      <c r="AM5360" s="104"/>
      <c r="AN5360" s="104"/>
      <c r="AO5360" s="104"/>
      <c r="AP5360" s="104"/>
      <c r="AQ5360" s="104"/>
      <c r="AR5360" s="104"/>
      <c r="AS5360" s="104"/>
      <c r="AT5360" s="104"/>
      <c r="AU5360" s="104"/>
      <c r="AV5360" s="104"/>
    </row>
    <row r="5361" spans="3:48" x14ac:dyDescent="0.35">
      <c r="C5361" s="176"/>
      <c r="D5361" s="176"/>
      <c r="E5361" s="176"/>
      <c r="F5361" s="176"/>
      <c r="G5361" s="175"/>
      <c r="H5361" s="175"/>
      <c r="I5361" s="175"/>
      <c r="J5361" s="175"/>
      <c r="L5361" s="175"/>
      <c r="T5361" s="176"/>
      <c r="U5361" s="176"/>
      <c r="V5361" s="176"/>
      <c r="W5361" s="176"/>
      <c r="X5361" s="175"/>
      <c r="Y5361" s="175"/>
      <c r="Z5361" s="175"/>
      <c r="AA5361" s="175"/>
      <c r="AC5361" s="175"/>
      <c r="AL5361" s="106"/>
      <c r="AM5361" s="104"/>
      <c r="AN5361" s="104"/>
      <c r="AO5361" s="104"/>
      <c r="AP5361" s="104"/>
      <c r="AQ5361" s="104"/>
      <c r="AR5361" s="104"/>
      <c r="AS5361" s="104"/>
      <c r="AT5361" s="104"/>
      <c r="AU5361" s="104"/>
      <c r="AV5361" s="104"/>
    </row>
    <row r="5362" spans="3:48" x14ac:dyDescent="0.35">
      <c r="C5362" s="176"/>
      <c r="D5362" s="176"/>
      <c r="E5362" s="176"/>
      <c r="F5362" s="176"/>
      <c r="G5362" s="175"/>
      <c r="H5362" s="175"/>
      <c r="I5362" s="175"/>
      <c r="J5362" s="175"/>
      <c r="L5362" s="175"/>
      <c r="T5362" s="176"/>
      <c r="U5362" s="176"/>
      <c r="V5362" s="176"/>
      <c r="W5362" s="176"/>
      <c r="X5362" s="175"/>
      <c r="Y5362" s="175"/>
      <c r="Z5362" s="175"/>
      <c r="AA5362" s="175"/>
      <c r="AC5362" s="175"/>
      <c r="AL5362" s="106"/>
      <c r="AM5362" s="104"/>
      <c r="AN5362" s="104"/>
      <c r="AO5362" s="104"/>
      <c r="AP5362" s="104"/>
      <c r="AQ5362" s="104"/>
      <c r="AR5362" s="104"/>
      <c r="AS5362" s="104"/>
      <c r="AT5362" s="104"/>
      <c r="AU5362" s="104"/>
      <c r="AV5362" s="104"/>
    </row>
    <row r="5363" spans="3:48" x14ac:dyDescent="0.35">
      <c r="C5363" s="176"/>
      <c r="D5363" s="176"/>
      <c r="E5363" s="176"/>
      <c r="F5363" s="176"/>
      <c r="G5363" s="175"/>
      <c r="H5363" s="175"/>
      <c r="I5363" s="175"/>
      <c r="J5363" s="175"/>
      <c r="L5363" s="175"/>
      <c r="T5363" s="176"/>
      <c r="U5363" s="176"/>
      <c r="V5363" s="176"/>
      <c r="W5363" s="176"/>
      <c r="X5363" s="175"/>
      <c r="Y5363" s="175"/>
      <c r="Z5363" s="175"/>
      <c r="AA5363" s="175"/>
      <c r="AC5363" s="175"/>
      <c r="AL5363" s="106"/>
      <c r="AM5363" s="104"/>
      <c r="AN5363" s="104"/>
      <c r="AO5363" s="104"/>
      <c r="AP5363" s="104"/>
      <c r="AQ5363" s="104"/>
      <c r="AR5363" s="104"/>
      <c r="AS5363" s="104"/>
      <c r="AT5363" s="104"/>
      <c r="AU5363" s="104"/>
      <c r="AV5363" s="104"/>
    </row>
    <row r="5364" spans="3:48" x14ac:dyDescent="0.35">
      <c r="C5364" s="176"/>
      <c r="D5364" s="176"/>
      <c r="E5364" s="176"/>
      <c r="F5364" s="176"/>
      <c r="G5364" s="175"/>
      <c r="H5364" s="175"/>
      <c r="I5364" s="175"/>
      <c r="J5364" s="175"/>
      <c r="L5364" s="175"/>
      <c r="T5364" s="176"/>
      <c r="U5364" s="176"/>
      <c r="V5364" s="176"/>
      <c r="W5364" s="176"/>
      <c r="X5364" s="175"/>
      <c r="Y5364" s="175"/>
      <c r="Z5364" s="175"/>
      <c r="AA5364" s="175"/>
      <c r="AC5364" s="175"/>
      <c r="AL5364" s="106"/>
      <c r="AM5364" s="104"/>
      <c r="AN5364" s="104"/>
      <c r="AO5364" s="104"/>
      <c r="AP5364" s="104"/>
      <c r="AQ5364" s="104"/>
      <c r="AR5364" s="104"/>
      <c r="AS5364" s="104"/>
      <c r="AT5364" s="104"/>
      <c r="AU5364" s="104"/>
      <c r="AV5364" s="104"/>
    </row>
    <row r="5365" spans="3:48" x14ac:dyDescent="0.35">
      <c r="C5365" s="176"/>
      <c r="D5365" s="176"/>
      <c r="E5365" s="176"/>
      <c r="F5365" s="176"/>
      <c r="G5365" s="175"/>
      <c r="H5365" s="175"/>
      <c r="I5365" s="175"/>
      <c r="J5365" s="175"/>
      <c r="L5365" s="175"/>
      <c r="T5365" s="176"/>
      <c r="U5365" s="176"/>
      <c r="V5365" s="176"/>
      <c r="W5365" s="176"/>
      <c r="X5365" s="175"/>
      <c r="Y5365" s="175"/>
      <c r="Z5365" s="175"/>
      <c r="AA5365" s="175"/>
      <c r="AC5365" s="175"/>
      <c r="AL5365" s="106"/>
      <c r="AM5365" s="104"/>
      <c r="AN5365" s="104"/>
      <c r="AO5365" s="104"/>
      <c r="AP5365" s="104"/>
      <c r="AQ5365" s="104"/>
      <c r="AR5365" s="104"/>
      <c r="AS5365" s="104"/>
      <c r="AT5365" s="104"/>
      <c r="AU5365" s="104"/>
      <c r="AV5365" s="104"/>
    </row>
    <row r="5366" spans="3:48" x14ac:dyDescent="0.35">
      <c r="C5366" s="176"/>
      <c r="D5366" s="176"/>
      <c r="E5366" s="176"/>
      <c r="F5366" s="176"/>
      <c r="G5366" s="175"/>
      <c r="H5366" s="175"/>
      <c r="I5366" s="175"/>
      <c r="J5366" s="175"/>
      <c r="L5366" s="175"/>
      <c r="T5366" s="176"/>
      <c r="U5366" s="176"/>
      <c r="V5366" s="176"/>
      <c r="W5366" s="176"/>
      <c r="X5366" s="175"/>
      <c r="Y5366" s="175"/>
      <c r="Z5366" s="175"/>
      <c r="AA5366" s="175"/>
      <c r="AC5366" s="175"/>
      <c r="AL5366" s="106"/>
      <c r="AM5366" s="104"/>
      <c r="AN5366" s="104"/>
      <c r="AO5366" s="104"/>
      <c r="AP5366" s="104"/>
      <c r="AQ5366" s="104"/>
      <c r="AR5366" s="104"/>
      <c r="AS5366" s="104"/>
      <c r="AT5366" s="104"/>
      <c r="AU5366" s="104"/>
      <c r="AV5366" s="104"/>
    </row>
    <row r="5367" spans="3:48" x14ac:dyDescent="0.35">
      <c r="C5367" s="176"/>
      <c r="D5367" s="176"/>
      <c r="E5367" s="176"/>
      <c r="F5367" s="176"/>
      <c r="G5367" s="175"/>
      <c r="H5367" s="175"/>
      <c r="I5367" s="175"/>
      <c r="J5367" s="175"/>
      <c r="L5367" s="175"/>
      <c r="T5367" s="176"/>
      <c r="U5367" s="176"/>
      <c r="V5367" s="176"/>
      <c r="W5367" s="176"/>
      <c r="X5367" s="175"/>
      <c r="Y5367" s="175"/>
      <c r="Z5367" s="175"/>
      <c r="AA5367" s="175"/>
      <c r="AC5367" s="175"/>
      <c r="AL5367" s="106"/>
      <c r="AM5367" s="104"/>
      <c r="AN5367" s="104"/>
      <c r="AO5367" s="104"/>
      <c r="AP5367" s="104"/>
      <c r="AQ5367" s="104"/>
      <c r="AR5367" s="104"/>
      <c r="AS5367" s="104"/>
      <c r="AT5367" s="104"/>
      <c r="AU5367" s="104"/>
      <c r="AV5367" s="104"/>
    </row>
    <row r="5368" spans="3:48" x14ac:dyDescent="0.35">
      <c r="C5368" s="176"/>
      <c r="D5368" s="176"/>
      <c r="E5368" s="176"/>
      <c r="F5368" s="176"/>
      <c r="G5368" s="175"/>
      <c r="H5368" s="175"/>
      <c r="I5368" s="175"/>
      <c r="J5368" s="175"/>
      <c r="L5368" s="175"/>
      <c r="T5368" s="176"/>
      <c r="U5368" s="176"/>
      <c r="V5368" s="176"/>
      <c r="W5368" s="176"/>
      <c r="X5368" s="175"/>
      <c r="Y5368" s="175"/>
      <c r="Z5368" s="175"/>
      <c r="AA5368" s="175"/>
      <c r="AC5368" s="175"/>
      <c r="AL5368" s="106"/>
      <c r="AM5368" s="104"/>
      <c r="AN5368" s="104"/>
      <c r="AO5368" s="104"/>
      <c r="AP5368" s="104"/>
      <c r="AQ5368" s="104"/>
      <c r="AR5368" s="104"/>
      <c r="AS5368" s="104"/>
      <c r="AT5368" s="104"/>
      <c r="AU5368" s="104"/>
      <c r="AV5368" s="104"/>
    </row>
    <row r="5369" spans="3:48" x14ac:dyDescent="0.35">
      <c r="C5369" s="176"/>
      <c r="D5369" s="176"/>
      <c r="E5369" s="176"/>
      <c r="F5369" s="176"/>
      <c r="G5369" s="175"/>
      <c r="H5369" s="175"/>
      <c r="I5369" s="175"/>
      <c r="J5369" s="175"/>
      <c r="L5369" s="175"/>
      <c r="T5369" s="176"/>
      <c r="U5369" s="176"/>
      <c r="V5369" s="176"/>
      <c r="W5369" s="176"/>
      <c r="X5369" s="175"/>
      <c r="Y5369" s="175"/>
      <c r="Z5369" s="175"/>
      <c r="AA5369" s="175"/>
      <c r="AC5369" s="175"/>
      <c r="AL5369" s="106"/>
      <c r="AM5369" s="104"/>
      <c r="AN5369" s="104"/>
      <c r="AO5369" s="104"/>
      <c r="AP5369" s="104"/>
      <c r="AQ5369" s="104"/>
      <c r="AR5369" s="104"/>
      <c r="AS5369" s="104"/>
      <c r="AT5369" s="104"/>
      <c r="AU5369" s="104"/>
      <c r="AV5369" s="104"/>
    </row>
    <row r="5370" spans="3:48" x14ac:dyDescent="0.35">
      <c r="C5370" s="176"/>
      <c r="D5370" s="176"/>
      <c r="E5370" s="176"/>
      <c r="F5370" s="176"/>
      <c r="G5370" s="175"/>
      <c r="H5370" s="175"/>
      <c r="I5370" s="175"/>
      <c r="J5370" s="175"/>
      <c r="L5370" s="175"/>
      <c r="T5370" s="176"/>
      <c r="U5370" s="176"/>
      <c r="V5370" s="176"/>
      <c r="W5370" s="176"/>
      <c r="X5370" s="175"/>
      <c r="Y5370" s="175"/>
      <c r="Z5370" s="175"/>
      <c r="AA5370" s="175"/>
      <c r="AC5370" s="175"/>
      <c r="AL5370" s="106"/>
      <c r="AM5370" s="104"/>
      <c r="AN5370" s="104"/>
      <c r="AO5370" s="104"/>
      <c r="AP5370" s="104"/>
      <c r="AQ5370" s="104"/>
      <c r="AR5370" s="104"/>
      <c r="AS5370" s="104"/>
      <c r="AT5370" s="104"/>
      <c r="AU5370" s="104"/>
      <c r="AV5370" s="104"/>
    </row>
    <row r="5371" spans="3:48" x14ac:dyDescent="0.35">
      <c r="C5371" s="176"/>
      <c r="D5371" s="176"/>
      <c r="E5371" s="176"/>
      <c r="F5371" s="176"/>
      <c r="G5371" s="175"/>
      <c r="H5371" s="175"/>
      <c r="I5371" s="175"/>
      <c r="J5371" s="175"/>
      <c r="L5371" s="175"/>
      <c r="T5371" s="176"/>
      <c r="U5371" s="176"/>
      <c r="V5371" s="176"/>
      <c r="W5371" s="176"/>
      <c r="X5371" s="175"/>
      <c r="Y5371" s="175"/>
      <c r="Z5371" s="175"/>
      <c r="AA5371" s="175"/>
      <c r="AC5371" s="175"/>
      <c r="AL5371" s="106"/>
      <c r="AM5371" s="104"/>
      <c r="AN5371" s="104"/>
      <c r="AO5371" s="104"/>
      <c r="AP5371" s="104"/>
      <c r="AQ5371" s="104"/>
      <c r="AR5371" s="104"/>
      <c r="AS5371" s="104"/>
      <c r="AT5371" s="104"/>
      <c r="AU5371" s="104"/>
      <c r="AV5371" s="104"/>
    </row>
    <row r="5372" spans="3:48" x14ac:dyDescent="0.35">
      <c r="C5372" s="176"/>
      <c r="D5372" s="176"/>
      <c r="E5372" s="176"/>
      <c r="F5372" s="176"/>
      <c r="G5372" s="175"/>
      <c r="H5372" s="175"/>
      <c r="I5372" s="175"/>
      <c r="J5372" s="175"/>
      <c r="L5372" s="175"/>
      <c r="T5372" s="176"/>
      <c r="U5372" s="176"/>
      <c r="V5372" s="176"/>
      <c r="W5372" s="176"/>
      <c r="X5372" s="175"/>
      <c r="Y5372" s="175"/>
      <c r="Z5372" s="175"/>
      <c r="AA5372" s="175"/>
      <c r="AC5372" s="175"/>
      <c r="AL5372" s="106"/>
      <c r="AM5372" s="104"/>
      <c r="AN5372" s="104"/>
      <c r="AO5372" s="104"/>
      <c r="AP5372" s="104"/>
      <c r="AQ5372" s="104"/>
      <c r="AR5372" s="104"/>
      <c r="AS5372" s="104"/>
      <c r="AT5372" s="104"/>
      <c r="AU5372" s="104"/>
      <c r="AV5372" s="104"/>
    </row>
    <row r="5373" spans="3:48" x14ac:dyDescent="0.35">
      <c r="C5373" s="176"/>
      <c r="D5373" s="176"/>
      <c r="E5373" s="176"/>
      <c r="F5373" s="176"/>
      <c r="G5373" s="175"/>
      <c r="H5373" s="175"/>
      <c r="I5373" s="175"/>
      <c r="J5373" s="175"/>
      <c r="L5373" s="175"/>
      <c r="T5373" s="176"/>
      <c r="U5373" s="176"/>
      <c r="V5373" s="176"/>
      <c r="W5373" s="176"/>
      <c r="X5373" s="175"/>
      <c r="Y5373" s="175"/>
      <c r="Z5373" s="175"/>
      <c r="AA5373" s="175"/>
      <c r="AC5373" s="175"/>
      <c r="AL5373" s="106"/>
      <c r="AM5373" s="104"/>
      <c r="AN5373" s="104"/>
      <c r="AO5373" s="104"/>
      <c r="AP5373" s="104"/>
      <c r="AQ5373" s="104"/>
      <c r="AR5373" s="104"/>
      <c r="AS5373" s="104"/>
      <c r="AT5373" s="104"/>
      <c r="AU5373" s="104"/>
      <c r="AV5373" s="104"/>
    </row>
    <row r="5374" spans="3:48" x14ac:dyDescent="0.35">
      <c r="C5374" s="176"/>
      <c r="D5374" s="176"/>
      <c r="E5374" s="176"/>
      <c r="F5374" s="176"/>
      <c r="G5374" s="175"/>
      <c r="H5374" s="175"/>
      <c r="I5374" s="175"/>
      <c r="J5374" s="175"/>
      <c r="L5374" s="175"/>
      <c r="T5374" s="176"/>
      <c r="U5374" s="176"/>
      <c r="V5374" s="176"/>
      <c r="W5374" s="176"/>
      <c r="X5374" s="175"/>
      <c r="Y5374" s="175"/>
      <c r="Z5374" s="175"/>
      <c r="AA5374" s="175"/>
      <c r="AC5374" s="175"/>
      <c r="AL5374" s="106"/>
      <c r="AM5374" s="104"/>
      <c r="AN5374" s="104"/>
      <c r="AO5374" s="104"/>
      <c r="AP5374" s="104"/>
      <c r="AQ5374" s="104"/>
      <c r="AR5374" s="104"/>
      <c r="AS5374" s="104"/>
      <c r="AT5374" s="104"/>
      <c r="AU5374" s="104"/>
      <c r="AV5374" s="104"/>
    </row>
    <row r="5375" spans="3:48" x14ac:dyDescent="0.35">
      <c r="C5375" s="176"/>
      <c r="D5375" s="176"/>
      <c r="E5375" s="176"/>
      <c r="F5375" s="176"/>
      <c r="G5375" s="175"/>
      <c r="H5375" s="175"/>
      <c r="I5375" s="175"/>
      <c r="J5375" s="175"/>
      <c r="L5375" s="175"/>
      <c r="T5375" s="176"/>
      <c r="U5375" s="176"/>
      <c r="V5375" s="176"/>
      <c r="W5375" s="176"/>
      <c r="X5375" s="175"/>
      <c r="Y5375" s="175"/>
      <c r="Z5375" s="175"/>
      <c r="AA5375" s="175"/>
      <c r="AC5375" s="175"/>
      <c r="AL5375" s="106"/>
      <c r="AM5375" s="104"/>
      <c r="AN5375" s="104"/>
      <c r="AO5375" s="104"/>
      <c r="AP5375" s="104"/>
      <c r="AQ5375" s="104"/>
      <c r="AR5375" s="104"/>
      <c r="AS5375" s="104"/>
      <c r="AT5375" s="104"/>
      <c r="AU5375" s="104"/>
      <c r="AV5375" s="104"/>
    </row>
    <row r="5376" spans="3:48" x14ac:dyDescent="0.35">
      <c r="C5376" s="176"/>
      <c r="D5376" s="176"/>
      <c r="E5376" s="176"/>
      <c r="F5376" s="176"/>
      <c r="G5376" s="175"/>
      <c r="H5376" s="175"/>
      <c r="I5376" s="175"/>
      <c r="J5376" s="175"/>
      <c r="L5376" s="175"/>
      <c r="T5376" s="176"/>
      <c r="U5376" s="176"/>
      <c r="V5376" s="176"/>
      <c r="W5376" s="176"/>
      <c r="X5376" s="175"/>
      <c r="Y5376" s="175"/>
      <c r="Z5376" s="175"/>
      <c r="AA5376" s="175"/>
      <c r="AC5376" s="175"/>
      <c r="AL5376" s="106"/>
      <c r="AM5376" s="104"/>
      <c r="AN5376" s="104"/>
      <c r="AO5376" s="104"/>
      <c r="AP5376" s="104"/>
      <c r="AQ5376" s="104"/>
      <c r="AR5376" s="104"/>
      <c r="AS5376" s="104"/>
      <c r="AT5376" s="104"/>
      <c r="AU5376" s="104"/>
      <c r="AV5376" s="104"/>
    </row>
    <row r="5377" spans="3:48" x14ac:dyDescent="0.35">
      <c r="C5377" s="176"/>
      <c r="D5377" s="176"/>
      <c r="E5377" s="176"/>
      <c r="F5377" s="176"/>
      <c r="G5377" s="175"/>
      <c r="H5377" s="175"/>
      <c r="I5377" s="175"/>
      <c r="J5377" s="175"/>
      <c r="L5377" s="175"/>
      <c r="T5377" s="176"/>
      <c r="U5377" s="176"/>
      <c r="V5377" s="176"/>
      <c r="W5377" s="176"/>
      <c r="X5377" s="175"/>
      <c r="Y5377" s="175"/>
      <c r="Z5377" s="175"/>
      <c r="AA5377" s="175"/>
      <c r="AC5377" s="175"/>
      <c r="AL5377" s="106"/>
      <c r="AM5377" s="104"/>
      <c r="AN5377" s="104"/>
      <c r="AO5377" s="104"/>
      <c r="AP5377" s="104"/>
      <c r="AQ5377" s="104"/>
      <c r="AR5377" s="104"/>
      <c r="AS5377" s="104"/>
      <c r="AT5377" s="104"/>
      <c r="AU5377" s="104"/>
      <c r="AV5377" s="104"/>
    </row>
    <row r="5378" spans="3:48" x14ac:dyDescent="0.35">
      <c r="C5378" s="176"/>
      <c r="D5378" s="176"/>
      <c r="E5378" s="176"/>
      <c r="F5378" s="176"/>
      <c r="G5378" s="175"/>
      <c r="H5378" s="175"/>
      <c r="I5378" s="175"/>
      <c r="J5378" s="175"/>
      <c r="L5378" s="175"/>
      <c r="T5378" s="176"/>
      <c r="U5378" s="176"/>
      <c r="V5378" s="176"/>
      <c r="W5378" s="176"/>
      <c r="X5378" s="175"/>
      <c r="Y5378" s="175"/>
      <c r="Z5378" s="175"/>
      <c r="AA5378" s="175"/>
      <c r="AC5378" s="175"/>
      <c r="AL5378" s="106"/>
      <c r="AM5378" s="104"/>
      <c r="AN5378" s="104"/>
      <c r="AO5378" s="104"/>
      <c r="AP5378" s="104"/>
      <c r="AQ5378" s="104"/>
      <c r="AR5378" s="104"/>
      <c r="AS5378" s="104"/>
      <c r="AT5378" s="104"/>
      <c r="AU5378" s="104"/>
      <c r="AV5378" s="104"/>
    </row>
    <row r="5379" spans="3:48" x14ac:dyDescent="0.35">
      <c r="C5379" s="176"/>
      <c r="D5379" s="176"/>
      <c r="E5379" s="176"/>
      <c r="F5379" s="176"/>
      <c r="G5379" s="175"/>
      <c r="H5379" s="175"/>
      <c r="I5379" s="175"/>
      <c r="J5379" s="175"/>
      <c r="L5379" s="175"/>
      <c r="T5379" s="176"/>
      <c r="U5379" s="176"/>
      <c r="V5379" s="176"/>
      <c r="W5379" s="176"/>
      <c r="X5379" s="175"/>
      <c r="Y5379" s="175"/>
      <c r="Z5379" s="175"/>
      <c r="AA5379" s="175"/>
      <c r="AC5379" s="175"/>
      <c r="AL5379" s="106"/>
      <c r="AM5379" s="104"/>
      <c r="AN5379" s="104"/>
      <c r="AO5379" s="104"/>
      <c r="AP5379" s="104"/>
      <c r="AQ5379" s="104"/>
      <c r="AR5379" s="104"/>
      <c r="AS5379" s="104"/>
      <c r="AT5379" s="104"/>
      <c r="AU5379" s="104"/>
      <c r="AV5379" s="104"/>
    </row>
    <row r="5380" spans="3:48" x14ac:dyDescent="0.35">
      <c r="C5380" s="176"/>
      <c r="D5380" s="176"/>
      <c r="E5380" s="176"/>
      <c r="F5380" s="176"/>
      <c r="G5380" s="175"/>
      <c r="H5380" s="175"/>
      <c r="I5380" s="175"/>
      <c r="J5380" s="175"/>
      <c r="L5380" s="175"/>
      <c r="T5380" s="176"/>
      <c r="U5380" s="176"/>
      <c r="V5380" s="176"/>
      <c r="W5380" s="176"/>
      <c r="X5380" s="175"/>
      <c r="Y5380" s="175"/>
      <c r="Z5380" s="175"/>
      <c r="AA5380" s="175"/>
      <c r="AC5380" s="175"/>
      <c r="AL5380" s="106"/>
      <c r="AM5380" s="104"/>
      <c r="AN5380" s="104"/>
      <c r="AO5380" s="104"/>
      <c r="AP5380" s="104"/>
      <c r="AQ5380" s="104"/>
      <c r="AR5380" s="104"/>
      <c r="AS5380" s="104"/>
      <c r="AT5380" s="104"/>
      <c r="AU5380" s="104"/>
      <c r="AV5380" s="104"/>
    </row>
    <row r="5381" spans="3:48" x14ac:dyDescent="0.35">
      <c r="C5381" s="176"/>
      <c r="D5381" s="176"/>
      <c r="E5381" s="176"/>
      <c r="F5381" s="176"/>
      <c r="G5381" s="175"/>
      <c r="H5381" s="175"/>
      <c r="I5381" s="175"/>
      <c r="J5381" s="175"/>
      <c r="L5381" s="175"/>
      <c r="T5381" s="176"/>
      <c r="U5381" s="176"/>
      <c r="V5381" s="176"/>
      <c r="W5381" s="176"/>
      <c r="X5381" s="175"/>
      <c r="Y5381" s="175"/>
      <c r="Z5381" s="175"/>
      <c r="AA5381" s="175"/>
      <c r="AC5381" s="175"/>
      <c r="AL5381" s="106"/>
      <c r="AM5381" s="104"/>
      <c r="AN5381" s="104"/>
      <c r="AO5381" s="104"/>
      <c r="AP5381" s="104"/>
      <c r="AQ5381" s="104"/>
      <c r="AR5381" s="104"/>
      <c r="AS5381" s="104"/>
      <c r="AT5381" s="104"/>
      <c r="AU5381" s="104"/>
      <c r="AV5381" s="104"/>
    </row>
    <row r="5382" spans="3:48" x14ac:dyDescent="0.35">
      <c r="C5382" s="176"/>
      <c r="D5382" s="176"/>
      <c r="E5382" s="176"/>
      <c r="F5382" s="176"/>
      <c r="G5382" s="175"/>
      <c r="H5382" s="175"/>
      <c r="I5382" s="175"/>
      <c r="J5382" s="175"/>
      <c r="L5382" s="175"/>
      <c r="T5382" s="176"/>
      <c r="U5382" s="176"/>
      <c r="V5382" s="176"/>
      <c r="W5382" s="176"/>
      <c r="X5382" s="175"/>
      <c r="Y5382" s="175"/>
      <c r="Z5382" s="175"/>
      <c r="AA5382" s="175"/>
      <c r="AC5382" s="175"/>
      <c r="AL5382" s="106"/>
      <c r="AM5382" s="104"/>
      <c r="AN5382" s="104"/>
      <c r="AO5382" s="104"/>
      <c r="AP5382" s="104"/>
      <c r="AQ5382" s="104"/>
      <c r="AR5382" s="104"/>
      <c r="AS5382" s="104"/>
      <c r="AT5382" s="104"/>
      <c r="AU5382" s="104"/>
      <c r="AV5382" s="104"/>
    </row>
    <row r="5383" spans="3:48" x14ac:dyDescent="0.35">
      <c r="C5383" s="176"/>
      <c r="D5383" s="176"/>
      <c r="E5383" s="176"/>
      <c r="F5383" s="176"/>
      <c r="G5383" s="175"/>
      <c r="H5383" s="175"/>
      <c r="I5383" s="175"/>
      <c r="J5383" s="175"/>
      <c r="L5383" s="175"/>
      <c r="T5383" s="176"/>
      <c r="U5383" s="176"/>
      <c r="V5383" s="176"/>
      <c r="W5383" s="176"/>
      <c r="X5383" s="175"/>
      <c r="Y5383" s="175"/>
      <c r="Z5383" s="175"/>
      <c r="AA5383" s="175"/>
      <c r="AC5383" s="175"/>
      <c r="AL5383" s="106"/>
      <c r="AM5383" s="104"/>
      <c r="AN5383" s="104"/>
      <c r="AO5383" s="104"/>
      <c r="AP5383" s="104"/>
      <c r="AQ5383" s="104"/>
      <c r="AR5383" s="104"/>
      <c r="AS5383" s="104"/>
      <c r="AT5383" s="104"/>
      <c r="AU5383" s="104"/>
      <c r="AV5383" s="104"/>
    </row>
    <row r="5384" spans="3:48" x14ac:dyDescent="0.35">
      <c r="C5384" s="176"/>
      <c r="D5384" s="176"/>
      <c r="E5384" s="176"/>
      <c r="F5384" s="176"/>
      <c r="G5384" s="175"/>
      <c r="H5384" s="175"/>
      <c r="I5384" s="175"/>
      <c r="J5384" s="175"/>
      <c r="L5384" s="175"/>
      <c r="T5384" s="176"/>
      <c r="U5384" s="176"/>
      <c r="V5384" s="176"/>
      <c r="W5384" s="176"/>
      <c r="X5384" s="175"/>
      <c r="Y5384" s="175"/>
      <c r="Z5384" s="175"/>
      <c r="AA5384" s="175"/>
      <c r="AC5384" s="175"/>
      <c r="AL5384" s="106"/>
      <c r="AM5384" s="104"/>
      <c r="AN5384" s="104"/>
      <c r="AO5384" s="104"/>
      <c r="AP5384" s="104"/>
      <c r="AQ5384" s="104"/>
      <c r="AR5384" s="104"/>
      <c r="AS5384" s="104"/>
      <c r="AT5384" s="104"/>
      <c r="AU5384" s="104"/>
      <c r="AV5384" s="104"/>
    </row>
    <row r="5385" spans="3:48" x14ac:dyDescent="0.35">
      <c r="C5385" s="176"/>
      <c r="D5385" s="176"/>
      <c r="E5385" s="176"/>
      <c r="F5385" s="176"/>
      <c r="G5385" s="175"/>
      <c r="H5385" s="175"/>
      <c r="I5385" s="175"/>
      <c r="J5385" s="175"/>
      <c r="L5385" s="175"/>
      <c r="T5385" s="176"/>
      <c r="U5385" s="176"/>
      <c r="V5385" s="176"/>
      <c r="W5385" s="176"/>
      <c r="X5385" s="175"/>
      <c r="Y5385" s="175"/>
      <c r="Z5385" s="175"/>
      <c r="AA5385" s="175"/>
      <c r="AC5385" s="175"/>
      <c r="AL5385" s="106"/>
      <c r="AM5385" s="104"/>
      <c r="AN5385" s="104"/>
      <c r="AO5385" s="104"/>
      <c r="AP5385" s="104"/>
      <c r="AQ5385" s="104"/>
      <c r="AR5385" s="104"/>
      <c r="AS5385" s="104"/>
      <c r="AT5385" s="104"/>
      <c r="AU5385" s="104"/>
      <c r="AV5385" s="104"/>
    </row>
    <row r="5386" spans="3:48" x14ac:dyDescent="0.35">
      <c r="C5386" s="176"/>
      <c r="D5386" s="176"/>
      <c r="E5386" s="176"/>
      <c r="F5386" s="176"/>
      <c r="G5386" s="175"/>
      <c r="H5386" s="175"/>
      <c r="I5386" s="175"/>
      <c r="J5386" s="175"/>
      <c r="L5386" s="175"/>
      <c r="T5386" s="176"/>
      <c r="U5386" s="176"/>
      <c r="V5386" s="176"/>
      <c r="W5386" s="176"/>
      <c r="X5386" s="175"/>
      <c r="Y5386" s="175"/>
      <c r="Z5386" s="175"/>
      <c r="AA5386" s="175"/>
      <c r="AC5386" s="175"/>
      <c r="AL5386" s="106"/>
      <c r="AM5386" s="104"/>
      <c r="AN5386" s="104"/>
      <c r="AO5386" s="104"/>
      <c r="AP5386" s="104"/>
      <c r="AQ5386" s="104"/>
      <c r="AR5386" s="104"/>
      <c r="AS5386" s="104"/>
      <c r="AT5386" s="104"/>
      <c r="AU5386" s="104"/>
      <c r="AV5386" s="104"/>
    </row>
    <row r="5387" spans="3:48" x14ac:dyDescent="0.35">
      <c r="C5387" s="176"/>
      <c r="D5387" s="176"/>
      <c r="E5387" s="176"/>
      <c r="F5387" s="176"/>
      <c r="G5387" s="175"/>
      <c r="H5387" s="175"/>
      <c r="I5387" s="175"/>
      <c r="J5387" s="175"/>
      <c r="L5387" s="175"/>
      <c r="T5387" s="176"/>
      <c r="U5387" s="176"/>
      <c r="V5387" s="176"/>
      <c r="W5387" s="176"/>
      <c r="X5387" s="175"/>
      <c r="Y5387" s="175"/>
      <c r="Z5387" s="175"/>
      <c r="AA5387" s="175"/>
      <c r="AC5387" s="175"/>
      <c r="AL5387" s="106"/>
      <c r="AM5387" s="104"/>
      <c r="AN5387" s="104"/>
      <c r="AO5387" s="104"/>
      <c r="AP5387" s="104"/>
      <c r="AQ5387" s="104"/>
      <c r="AR5387" s="104"/>
      <c r="AS5387" s="104"/>
      <c r="AT5387" s="104"/>
      <c r="AU5387" s="104"/>
      <c r="AV5387" s="104"/>
    </row>
    <row r="5388" spans="3:48" x14ac:dyDescent="0.35">
      <c r="C5388" s="176"/>
      <c r="D5388" s="176"/>
      <c r="E5388" s="176"/>
      <c r="F5388" s="176"/>
      <c r="G5388" s="175"/>
      <c r="H5388" s="175"/>
      <c r="I5388" s="175"/>
      <c r="J5388" s="175"/>
      <c r="L5388" s="175"/>
      <c r="T5388" s="176"/>
      <c r="U5388" s="176"/>
      <c r="V5388" s="176"/>
      <c r="W5388" s="176"/>
      <c r="X5388" s="175"/>
      <c r="Y5388" s="175"/>
      <c r="Z5388" s="175"/>
      <c r="AA5388" s="175"/>
      <c r="AC5388" s="175"/>
      <c r="AL5388" s="106"/>
      <c r="AM5388" s="104"/>
      <c r="AN5388" s="104"/>
      <c r="AO5388" s="104"/>
      <c r="AP5388" s="104"/>
      <c r="AQ5388" s="104"/>
      <c r="AR5388" s="104"/>
      <c r="AS5388" s="104"/>
      <c r="AT5388" s="104"/>
      <c r="AU5388" s="104"/>
      <c r="AV5388" s="104"/>
    </row>
    <row r="5389" spans="3:48" x14ac:dyDescent="0.35">
      <c r="C5389" s="176"/>
      <c r="D5389" s="176"/>
      <c r="E5389" s="176"/>
      <c r="F5389" s="176"/>
      <c r="G5389" s="175"/>
      <c r="H5389" s="175"/>
      <c r="I5389" s="175"/>
      <c r="J5389" s="175"/>
      <c r="L5389" s="175"/>
      <c r="T5389" s="176"/>
      <c r="U5389" s="176"/>
      <c r="V5389" s="176"/>
      <c r="W5389" s="176"/>
      <c r="X5389" s="175"/>
      <c r="Y5389" s="175"/>
      <c r="Z5389" s="175"/>
      <c r="AA5389" s="175"/>
      <c r="AC5389" s="175"/>
      <c r="AL5389" s="106"/>
      <c r="AM5389" s="104"/>
      <c r="AN5389" s="104"/>
      <c r="AO5389" s="104"/>
      <c r="AP5389" s="104"/>
      <c r="AQ5389" s="104"/>
      <c r="AR5389" s="104"/>
      <c r="AS5389" s="104"/>
      <c r="AT5389" s="104"/>
      <c r="AU5389" s="104"/>
      <c r="AV5389" s="104"/>
    </row>
    <row r="5390" spans="3:48" x14ac:dyDescent="0.35">
      <c r="C5390" s="176"/>
      <c r="D5390" s="176"/>
      <c r="E5390" s="176"/>
      <c r="F5390" s="176"/>
      <c r="G5390" s="175"/>
      <c r="H5390" s="175"/>
      <c r="I5390" s="175"/>
      <c r="J5390" s="175"/>
      <c r="L5390" s="175"/>
      <c r="T5390" s="176"/>
      <c r="U5390" s="176"/>
      <c r="V5390" s="176"/>
      <c r="W5390" s="176"/>
      <c r="X5390" s="175"/>
      <c r="Y5390" s="175"/>
      <c r="Z5390" s="175"/>
      <c r="AA5390" s="175"/>
      <c r="AC5390" s="175"/>
      <c r="AL5390" s="106"/>
      <c r="AM5390" s="104"/>
      <c r="AN5390" s="104"/>
      <c r="AO5390" s="104"/>
      <c r="AP5390" s="104"/>
      <c r="AQ5390" s="104"/>
      <c r="AR5390" s="104"/>
      <c r="AS5390" s="104"/>
      <c r="AT5390" s="104"/>
      <c r="AU5390" s="104"/>
      <c r="AV5390" s="104"/>
    </row>
    <row r="5391" spans="3:48" x14ac:dyDescent="0.35">
      <c r="C5391" s="176"/>
      <c r="D5391" s="176"/>
      <c r="E5391" s="176"/>
      <c r="F5391" s="176"/>
      <c r="G5391" s="175"/>
      <c r="H5391" s="175"/>
      <c r="I5391" s="175"/>
      <c r="J5391" s="175"/>
      <c r="L5391" s="175"/>
      <c r="T5391" s="176"/>
      <c r="U5391" s="176"/>
      <c r="V5391" s="176"/>
      <c r="W5391" s="176"/>
      <c r="X5391" s="175"/>
      <c r="Y5391" s="175"/>
      <c r="Z5391" s="175"/>
      <c r="AA5391" s="175"/>
      <c r="AC5391" s="175"/>
      <c r="AL5391" s="106"/>
      <c r="AM5391" s="104"/>
      <c r="AN5391" s="104"/>
      <c r="AO5391" s="104"/>
      <c r="AP5391" s="104"/>
      <c r="AQ5391" s="104"/>
      <c r="AR5391" s="104"/>
      <c r="AS5391" s="104"/>
      <c r="AT5391" s="104"/>
      <c r="AU5391" s="104"/>
      <c r="AV5391" s="104"/>
    </row>
    <row r="5392" spans="3:48" x14ac:dyDescent="0.35">
      <c r="C5392" s="176"/>
      <c r="D5392" s="176"/>
      <c r="E5392" s="176"/>
      <c r="F5392" s="176"/>
      <c r="G5392" s="175"/>
      <c r="H5392" s="175"/>
      <c r="I5392" s="175"/>
      <c r="J5392" s="175"/>
      <c r="L5392" s="175"/>
      <c r="T5392" s="176"/>
      <c r="U5392" s="176"/>
      <c r="V5392" s="176"/>
      <c r="W5392" s="176"/>
      <c r="X5392" s="175"/>
      <c r="Y5392" s="175"/>
      <c r="Z5392" s="175"/>
      <c r="AA5392" s="175"/>
      <c r="AC5392" s="175"/>
      <c r="AL5392" s="106"/>
      <c r="AM5392" s="104"/>
      <c r="AN5392" s="104"/>
      <c r="AO5392" s="104"/>
      <c r="AP5392" s="104"/>
      <c r="AQ5392" s="104"/>
      <c r="AR5392" s="104"/>
      <c r="AS5392" s="104"/>
      <c r="AT5392" s="104"/>
      <c r="AU5392" s="104"/>
      <c r="AV5392" s="104"/>
    </row>
    <row r="5393" spans="3:48" x14ac:dyDescent="0.35">
      <c r="C5393" s="176"/>
      <c r="D5393" s="176"/>
      <c r="E5393" s="176"/>
      <c r="F5393" s="176"/>
      <c r="G5393" s="175"/>
      <c r="H5393" s="175"/>
      <c r="I5393" s="175"/>
      <c r="J5393" s="175"/>
      <c r="L5393" s="175"/>
      <c r="T5393" s="176"/>
      <c r="U5393" s="176"/>
      <c r="V5393" s="176"/>
      <c r="W5393" s="176"/>
      <c r="X5393" s="175"/>
      <c r="Y5393" s="175"/>
      <c r="Z5393" s="175"/>
      <c r="AA5393" s="175"/>
      <c r="AC5393" s="175"/>
      <c r="AL5393" s="106"/>
      <c r="AM5393" s="104"/>
      <c r="AN5393" s="104"/>
      <c r="AO5393" s="104"/>
      <c r="AP5393" s="104"/>
      <c r="AQ5393" s="104"/>
      <c r="AR5393" s="104"/>
      <c r="AS5393" s="104"/>
      <c r="AT5393" s="104"/>
      <c r="AU5393" s="104"/>
      <c r="AV5393" s="104"/>
    </row>
    <row r="5394" spans="3:48" x14ac:dyDescent="0.35">
      <c r="C5394" s="176"/>
      <c r="D5394" s="176"/>
      <c r="E5394" s="176"/>
      <c r="F5394" s="176"/>
      <c r="G5394" s="175"/>
      <c r="H5394" s="175"/>
      <c r="I5394" s="175"/>
      <c r="J5394" s="175"/>
      <c r="L5394" s="175"/>
      <c r="T5394" s="176"/>
      <c r="U5394" s="176"/>
      <c r="V5394" s="176"/>
      <c r="W5394" s="176"/>
      <c r="X5394" s="175"/>
      <c r="Y5394" s="175"/>
      <c r="Z5394" s="175"/>
      <c r="AA5394" s="175"/>
      <c r="AC5394" s="175"/>
      <c r="AL5394" s="106"/>
      <c r="AM5394" s="104"/>
      <c r="AN5394" s="104"/>
      <c r="AO5394" s="104"/>
      <c r="AP5394" s="104"/>
      <c r="AQ5394" s="104"/>
      <c r="AR5394" s="104"/>
      <c r="AS5394" s="104"/>
      <c r="AT5394" s="104"/>
      <c r="AU5394" s="104"/>
      <c r="AV5394" s="104"/>
    </row>
    <row r="5395" spans="3:48" x14ac:dyDescent="0.35">
      <c r="C5395" s="176"/>
      <c r="D5395" s="176"/>
      <c r="E5395" s="176"/>
      <c r="F5395" s="176"/>
      <c r="G5395" s="175"/>
      <c r="H5395" s="175"/>
      <c r="I5395" s="175"/>
      <c r="J5395" s="175"/>
      <c r="L5395" s="175"/>
      <c r="T5395" s="176"/>
      <c r="U5395" s="176"/>
      <c r="V5395" s="176"/>
      <c r="W5395" s="176"/>
      <c r="X5395" s="175"/>
      <c r="Y5395" s="175"/>
      <c r="Z5395" s="175"/>
      <c r="AA5395" s="175"/>
      <c r="AC5395" s="175"/>
      <c r="AL5395" s="106"/>
      <c r="AM5395" s="104"/>
      <c r="AN5395" s="104"/>
      <c r="AO5395" s="104"/>
      <c r="AP5395" s="104"/>
      <c r="AQ5395" s="104"/>
      <c r="AR5395" s="104"/>
      <c r="AS5395" s="104"/>
      <c r="AT5395" s="104"/>
      <c r="AU5395" s="104"/>
      <c r="AV5395" s="104"/>
    </row>
    <row r="5396" spans="3:48" x14ac:dyDescent="0.35">
      <c r="C5396" s="176"/>
      <c r="D5396" s="176"/>
      <c r="E5396" s="176"/>
      <c r="F5396" s="176"/>
      <c r="G5396" s="175"/>
      <c r="H5396" s="175"/>
      <c r="I5396" s="175"/>
      <c r="J5396" s="175"/>
      <c r="L5396" s="175"/>
      <c r="T5396" s="176"/>
      <c r="U5396" s="176"/>
      <c r="V5396" s="176"/>
      <c r="W5396" s="176"/>
      <c r="X5396" s="175"/>
      <c r="Y5396" s="175"/>
      <c r="Z5396" s="175"/>
      <c r="AA5396" s="175"/>
      <c r="AC5396" s="175"/>
      <c r="AL5396" s="106"/>
      <c r="AM5396" s="104"/>
      <c r="AN5396" s="104"/>
      <c r="AO5396" s="104"/>
      <c r="AP5396" s="104"/>
      <c r="AQ5396" s="104"/>
      <c r="AR5396" s="104"/>
      <c r="AS5396" s="104"/>
      <c r="AT5396" s="104"/>
      <c r="AU5396" s="104"/>
      <c r="AV5396" s="104"/>
    </row>
    <row r="5397" spans="3:48" x14ac:dyDescent="0.35">
      <c r="C5397" s="176"/>
      <c r="D5397" s="176"/>
      <c r="E5397" s="176"/>
      <c r="F5397" s="176"/>
      <c r="G5397" s="175"/>
      <c r="H5397" s="175"/>
      <c r="I5397" s="175"/>
      <c r="J5397" s="175"/>
      <c r="L5397" s="175"/>
      <c r="T5397" s="176"/>
      <c r="U5397" s="176"/>
      <c r="V5397" s="176"/>
      <c r="W5397" s="176"/>
      <c r="X5397" s="175"/>
      <c r="Y5397" s="175"/>
      <c r="Z5397" s="175"/>
      <c r="AA5397" s="175"/>
      <c r="AC5397" s="175"/>
      <c r="AL5397" s="106"/>
      <c r="AM5397" s="104"/>
      <c r="AN5397" s="104"/>
      <c r="AO5397" s="104"/>
      <c r="AP5397" s="104"/>
      <c r="AQ5397" s="104"/>
      <c r="AR5397" s="104"/>
      <c r="AS5397" s="104"/>
      <c r="AT5397" s="104"/>
      <c r="AU5397" s="104"/>
      <c r="AV5397" s="104"/>
    </row>
    <row r="5398" spans="3:48" x14ac:dyDescent="0.35">
      <c r="C5398" s="176"/>
      <c r="D5398" s="176"/>
      <c r="E5398" s="176"/>
      <c r="F5398" s="176"/>
      <c r="G5398" s="175"/>
      <c r="H5398" s="175"/>
      <c r="I5398" s="175"/>
      <c r="J5398" s="175"/>
      <c r="L5398" s="175"/>
      <c r="T5398" s="176"/>
      <c r="U5398" s="176"/>
      <c r="V5398" s="176"/>
      <c r="W5398" s="176"/>
      <c r="X5398" s="175"/>
      <c r="Y5398" s="175"/>
      <c r="Z5398" s="175"/>
      <c r="AA5398" s="175"/>
      <c r="AC5398" s="175"/>
      <c r="AL5398" s="106"/>
      <c r="AM5398" s="104"/>
      <c r="AN5398" s="104"/>
      <c r="AO5398" s="104"/>
      <c r="AP5398" s="104"/>
      <c r="AQ5398" s="104"/>
      <c r="AR5398" s="104"/>
      <c r="AS5398" s="104"/>
      <c r="AT5398" s="104"/>
      <c r="AU5398" s="104"/>
      <c r="AV5398" s="104"/>
    </row>
    <row r="5399" spans="3:48" x14ac:dyDescent="0.35">
      <c r="C5399" s="176"/>
      <c r="D5399" s="176"/>
      <c r="E5399" s="176"/>
      <c r="F5399" s="176"/>
      <c r="G5399" s="175"/>
      <c r="H5399" s="175"/>
      <c r="I5399" s="175"/>
      <c r="J5399" s="175"/>
      <c r="L5399" s="175"/>
      <c r="T5399" s="176"/>
      <c r="U5399" s="176"/>
      <c r="V5399" s="176"/>
      <c r="W5399" s="176"/>
      <c r="X5399" s="175"/>
      <c r="Y5399" s="175"/>
      <c r="Z5399" s="175"/>
      <c r="AA5399" s="175"/>
      <c r="AC5399" s="175"/>
      <c r="AL5399" s="106"/>
      <c r="AM5399" s="104"/>
      <c r="AN5399" s="104"/>
      <c r="AO5399" s="104"/>
      <c r="AP5399" s="104"/>
      <c r="AQ5399" s="104"/>
      <c r="AR5399" s="104"/>
      <c r="AS5399" s="104"/>
      <c r="AT5399" s="104"/>
      <c r="AU5399" s="104"/>
      <c r="AV5399" s="104"/>
    </row>
    <row r="5400" spans="3:48" x14ac:dyDescent="0.35">
      <c r="C5400" s="176"/>
      <c r="D5400" s="176"/>
      <c r="E5400" s="176"/>
      <c r="F5400" s="176"/>
      <c r="G5400" s="175"/>
      <c r="H5400" s="175"/>
      <c r="I5400" s="175"/>
      <c r="J5400" s="175"/>
      <c r="L5400" s="175"/>
      <c r="T5400" s="176"/>
      <c r="U5400" s="176"/>
      <c r="V5400" s="176"/>
      <c r="W5400" s="176"/>
      <c r="X5400" s="175"/>
      <c r="Y5400" s="175"/>
      <c r="Z5400" s="175"/>
      <c r="AA5400" s="175"/>
      <c r="AC5400" s="175"/>
      <c r="AL5400" s="106"/>
      <c r="AM5400" s="104"/>
      <c r="AN5400" s="104"/>
      <c r="AO5400" s="104"/>
      <c r="AP5400" s="104"/>
      <c r="AQ5400" s="104"/>
      <c r="AR5400" s="104"/>
      <c r="AS5400" s="104"/>
      <c r="AT5400" s="104"/>
      <c r="AU5400" s="104"/>
      <c r="AV5400" s="104"/>
    </row>
    <row r="5401" spans="3:48" x14ac:dyDescent="0.35">
      <c r="C5401" s="176"/>
      <c r="D5401" s="176"/>
      <c r="E5401" s="176"/>
      <c r="F5401" s="176"/>
      <c r="G5401" s="175"/>
      <c r="H5401" s="175"/>
      <c r="I5401" s="175"/>
      <c r="J5401" s="175"/>
      <c r="L5401" s="175"/>
      <c r="T5401" s="176"/>
      <c r="U5401" s="176"/>
      <c r="V5401" s="176"/>
      <c r="W5401" s="176"/>
      <c r="X5401" s="175"/>
      <c r="Y5401" s="175"/>
      <c r="Z5401" s="175"/>
      <c r="AA5401" s="175"/>
      <c r="AC5401" s="175"/>
      <c r="AL5401" s="106"/>
      <c r="AM5401" s="104"/>
      <c r="AN5401" s="104"/>
      <c r="AO5401" s="104"/>
      <c r="AP5401" s="104"/>
      <c r="AQ5401" s="104"/>
      <c r="AR5401" s="104"/>
      <c r="AS5401" s="104"/>
      <c r="AT5401" s="104"/>
      <c r="AU5401" s="104"/>
      <c r="AV5401" s="104"/>
    </row>
    <row r="5402" spans="3:48" x14ac:dyDescent="0.35">
      <c r="C5402" s="176"/>
      <c r="D5402" s="176"/>
      <c r="E5402" s="176"/>
      <c r="F5402" s="176"/>
      <c r="G5402" s="175"/>
      <c r="H5402" s="175"/>
      <c r="I5402" s="175"/>
      <c r="J5402" s="175"/>
      <c r="L5402" s="175"/>
      <c r="T5402" s="176"/>
      <c r="U5402" s="176"/>
      <c r="V5402" s="176"/>
      <c r="W5402" s="176"/>
      <c r="X5402" s="175"/>
      <c r="Y5402" s="175"/>
      <c r="Z5402" s="175"/>
      <c r="AA5402" s="175"/>
      <c r="AC5402" s="175"/>
      <c r="AL5402" s="106"/>
      <c r="AM5402" s="104"/>
      <c r="AN5402" s="104"/>
      <c r="AO5402" s="104"/>
      <c r="AP5402" s="104"/>
      <c r="AQ5402" s="104"/>
      <c r="AR5402" s="104"/>
      <c r="AS5402" s="104"/>
      <c r="AT5402" s="104"/>
      <c r="AU5402" s="104"/>
      <c r="AV5402" s="104"/>
    </row>
    <row r="5403" spans="3:48" x14ac:dyDescent="0.35">
      <c r="C5403" s="176"/>
      <c r="D5403" s="176"/>
      <c r="E5403" s="176"/>
      <c r="F5403" s="176"/>
      <c r="G5403" s="175"/>
      <c r="H5403" s="175"/>
      <c r="I5403" s="175"/>
      <c r="J5403" s="175"/>
      <c r="L5403" s="175"/>
      <c r="T5403" s="176"/>
      <c r="U5403" s="176"/>
      <c r="V5403" s="176"/>
      <c r="W5403" s="176"/>
      <c r="X5403" s="175"/>
      <c r="Y5403" s="175"/>
      <c r="Z5403" s="175"/>
      <c r="AA5403" s="175"/>
      <c r="AC5403" s="175"/>
      <c r="AL5403" s="106"/>
      <c r="AM5403" s="104"/>
      <c r="AN5403" s="104"/>
      <c r="AO5403" s="104"/>
      <c r="AP5403" s="104"/>
      <c r="AQ5403" s="104"/>
      <c r="AR5403" s="104"/>
      <c r="AS5403" s="104"/>
      <c r="AT5403" s="104"/>
      <c r="AU5403" s="104"/>
      <c r="AV5403" s="104"/>
    </row>
    <row r="5404" spans="3:48" x14ac:dyDescent="0.35">
      <c r="C5404" s="176"/>
      <c r="D5404" s="176"/>
      <c r="E5404" s="176"/>
      <c r="F5404" s="176"/>
      <c r="G5404" s="175"/>
      <c r="H5404" s="175"/>
      <c r="I5404" s="175"/>
      <c r="J5404" s="175"/>
      <c r="L5404" s="175"/>
      <c r="T5404" s="176"/>
      <c r="U5404" s="176"/>
      <c r="V5404" s="176"/>
      <c r="W5404" s="176"/>
      <c r="X5404" s="175"/>
      <c r="Y5404" s="175"/>
      <c r="Z5404" s="175"/>
      <c r="AA5404" s="175"/>
      <c r="AC5404" s="175"/>
      <c r="AL5404" s="106"/>
      <c r="AM5404" s="104"/>
      <c r="AN5404" s="104"/>
      <c r="AO5404" s="104"/>
      <c r="AP5404" s="104"/>
      <c r="AQ5404" s="104"/>
      <c r="AR5404" s="104"/>
      <c r="AS5404" s="104"/>
      <c r="AT5404" s="104"/>
      <c r="AU5404" s="104"/>
      <c r="AV5404" s="104"/>
    </row>
    <row r="5405" spans="3:48" x14ac:dyDescent="0.35">
      <c r="C5405" s="176"/>
      <c r="D5405" s="176"/>
      <c r="E5405" s="176"/>
      <c r="F5405" s="176"/>
      <c r="G5405" s="175"/>
      <c r="H5405" s="175"/>
      <c r="I5405" s="175"/>
      <c r="J5405" s="175"/>
      <c r="L5405" s="175"/>
      <c r="T5405" s="176"/>
      <c r="U5405" s="176"/>
      <c r="V5405" s="176"/>
      <c r="W5405" s="176"/>
      <c r="X5405" s="175"/>
      <c r="Y5405" s="175"/>
      <c r="Z5405" s="175"/>
      <c r="AA5405" s="175"/>
      <c r="AC5405" s="175"/>
      <c r="AL5405" s="106"/>
      <c r="AM5405" s="104"/>
      <c r="AN5405" s="104"/>
      <c r="AO5405" s="104"/>
      <c r="AP5405" s="104"/>
      <c r="AQ5405" s="104"/>
      <c r="AR5405" s="104"/>
      <c r="AS5405" s="104"/>
      <c r="AT5405" s="104"/>
      <c r="AU5405" s="104"/>
      <c r="AV5405" s="104"/>
    </row>
    <row r="5406" spans="3:48" x14ac:dyDescent="0.35">
      <c r="C5406" s="176"/>
      <c r="D5406" s="176"/>
      <c r="E5406" s="176"/>
      <c r="F5406" s="176"/>
      <c r="G5406" s="175"/>
      <c r="H5406" s="175"/>
      <c r="I5406" s="175"/>
      <c r="J5406" s="175"/>
      <c r="L5406" s="175"/>
      <c r="T5406" s="176"/>
      <c r="U5406" s="176"/>
      <c r="V5406" s="176"/>
      <c r="W5406" s="176"/>
      <c r="X5406" s="175"/>
      <c r="Y5406" s="175"/>
      <c r="Z5406" s="175"/>
      <c r="AA5406" s="175"/>
      <c r="AC5406" s="175"/>
      <c r="AL5406" s="106"/>
      <c r="AM5406" s="104"/>
      <c r="AN5406" s="104"/>
      <c r="AO5406" s="104"/>
      <c r="AP5406" s="104"/>
      <c r="AQ5406" s="104"/>
      <c r="AR5406" s="104"/>
      <c r="AS5406" s="104"/>
      <c r="AT5406" s="104"/>
      <c r="AU5406" s="104"/>
      <c r="AV5406" s="104"/>
    </row>
    <row r="5407" spans="3:48" x14ac:dyDescent="0.35">
      <c r="C5407" s="176"/>
      <c r="D5407" s="176"/>
      <c r="E5407" s="176"/>
      <c r="F5407" s="176"/>
      <c r="G5407" s="175"/>
      <c r="H5407" s="175"/>
      <c r="I5407" s="175"/>
      <c r="J5407" s="175"/>
      <c r="L5407" s="175"/>
      <c r="T5407" s="176"/>
      <c r="U5407" s="176"/>
      <c r="V5407" s="176"/>
      <c r="W5407" s="176"/>
      <c r="X5407" s="175"/>
      <c r="Y5407" s="175"/>
      <c r="Z5407" s="175"/>
      <c r="AA5407" s="175"/>
      <c r="AC5407" s="175"/>
      <c r="AL5407" s="106"/>
      <c r="AM5407" s="104"/>
      <c r="AN5407" s="104"/>
      <c r="AO5407" s="104"/>
      <c r="AP5407" s="104"/>
      <c r="AQ5407" s="104"/>
      <c r="AR5407" s="104"/>
      <c r="AS5407" s="104"/>
      <c r="AT5407" s="104"/>
      <c r="AU5407" s="104"/>
      <c r="AV5407" s="104"/>
    </row>
    <row r="5408" spans="3:48" x14ac:dyDescent="0.35">
      <c r="C5408" s="176"/>
      <c r="D5408" s="176"/>
      <c r="E5408" s="176"/>
      <c r="F5408" s="176"/>
      <c r="G5408" s="175"/>
      <c r="H5408" s="175"/>
      <c r="I5408" s="175"/>
      <c r="J5408" s="175"/>
      <c r="L5408" s="175"/>
      <c r="T5408" s="176"/>
      <c r="U5408" s="176"/>
      <c r="V5408" s="176"/>
      <c r="W5408" s="176"/>
      <c r="X5408" s="175"/>
      <c r="Y5408" s="175"/>
      <c r="Z5408" s="175"/>
      <c r="AA5408" s="175"/>
      <c r="AC5408" s="175"/>
      <c r="AL5408" s="106"/>
      <c r="AM5408" s="104"/>
      <c r="AN5408" s="104"/>
      <c r="AO5408" s="104"/>
      <c r="AP5408" s="104"/>
      <c r="AQ5408" s="104"/>
      <c r="AR5408" s="104"/>
      <c r="AS5408" s="104"/>
      <c r="AT5408" s="104"/>
      <c r="AU5408" s="104"/>
      <c r="AV5408" s="104"/>
    </row>
    <row r="5409" spans="3:48" x14ac:dyDescent="0.35">
      <c r="C5409" s="176"/>
      <c r="D5409" s="176"/>
      <c r="E5409" s="176"/>
      <c r="F5409" s="176"/>
      <c r="G5409" s="175"/>
      <c r="H5409" s="175"/>
      <c r="I5409" s="175"/>
      <c r="J5409" s="175"/>
      <c r="L5409" s="175"/>
      <c r="T5409" s="176"/>
      <c r="U5409" s="176"/>
      <c r="V5409" s="176"/>
      <c r="W5409" s="176"/>
      <c r="X5409" s="175"/>
      <c r="Y5409" s="175"/>
      <c r="Z5409" s="175"/>
      <c r="AA5409" s="175"/>
      <c r="AC5409" s="175"/>
      <c r="AL5409" s="106"/>
      <c r="AM5409" s="104"/>
      <c r="AN5409" s="104"/>
      <c r="AO5409" s="104"/>
      <c r="AP5409" s="104"/>
      <c r="AQ5409" s="104"/>
      <c r="AR5409" s="104"/>
      <c r="AS5409" s="104"/>
      <c r="AT5409" s="104"/>
      <c r="AU5409" s="104"/>
      <c r="AV5409" s="104"/>
    </row>
    <row r="5410" spans="3:48" x14ac:dyDescent="0.35">
      <c r="C5410" s="176"/>
      <c r="D5410" s="176"/>
      <c r="E5410" s="176"/>
      <c r="F5410" s="176"/>
      <c r="G5410" s="175"/>
      <c r="H5410" s="175"/>
      <c r="I5410" s="175"/>
      <c r="J5410" s="175"/>
      <c r="L5410" s="175"/>
      <c r="T5410" s="176"/>
      <c r="U5410" s="176"/>
      <c r="V5410" s="176"/>
      <c r="W5410" s="176"/>
      <c r="X5410" s="175"/>
      <c r="Y5410" s="175"/>
      <c r="Z5410" s="175"/>
      <c r="AA5410" s="175"/>
      <c r="AC5410" s="175"/>
      <c r="AL5410" s="106"/>
      <c r="AM5410" s="104"/>
      <c r="AN5410" s="104"/>
      <c r="AO5410" s="104"/>
      <c r="AP5410" s="104"/>
      <c r="AQ5410" s="104"/>
      <c r="AR5410" s="104"/>
      <c r="AS5410" s="104"/>
      <c r="AT5410" s="104"/>
      <c r="AU5410" s="104"/>
      <c r="AV5410" s="104"/>
    </row>
    <row r="5411" spans="3:48" x14ac:dyDescent="0.35">
      <c r="C5411" s="176"/>
      <c r="D5411" s="176"/>
      <c r="E5411" s="176"/>
      <c r="F5411" s="176"/>
      <c r="G5411" s="175"/>
      <c r="H5411" s="175"/>
      <c r="I5411" s="175"/>
      <c r="J5411" s="175"/>
      <c r="L5411" s="175"/>
      <c r="T5411" s="176"/>
      <c r="U5411" s="176"/>
      <c r="V5411" s="176"/>
      <c r="W5411" s="176"/>
      <c r="X5411" s="175"/>
      <c r="Y5411" s="175"/>
      <c r="Z5411" s="175"/>
      <c r="AA5411" s="175"/>
      <c r="AC5411" s="175"/>
      <c r="AL5411" s="106"/>
      <c r="AM5411" s="104"/>
      <c r="AN5411" s="104"/>
      <c r="AO5411" s="104"/>
      <c r="AP5411" s="104"/>
      <c r="AQ5411" s="104"/>
      <c r="AR5411" s="104"/>
      <c r="AS5411" s="104"/>
      <c r="AT5411" s="104"/>
      <c r="AU5411" s="104"/>
      <c r="AV5411" s="104"/>
    </row>
    <row r="5412" spans="3:48" x14ac:dyDescent="0.35">
      <c r="C5412" s="176"/>
      <c r="D5412" s="176"/>
      <c r="E5412" s="176"/>
      <c r="F5412" s="176"/>
      <c r="G5412" s="175"/>
      <c r="H5412" s="175"/>
      <c r="I5412" s="175"/>
      <c r="J5412" s="175"/>
      <c r="L5412" s="175"/>
      <c r="T5412" s="176"/>
      <c r="U5412" s="176"/>
      <c r="V5412" s="176"/>
      <c r="W5412" s="176"/>
      <c r="X5412" s="175"/>
      <c r="Y5412" s="175"/>
      <c r="Z5412" s="175"/>
      <c r="AA5412" s="175"/>
      <c r="AC5412" s="175"/>
      <c r="AL5412" s="106"/>
      <c r="AM5412" s="104"/>
      <c r="AN5412" s="104"/>
      <c r="AO5412" s="104"/>
      <c r="AP5412" s="104"/>
      <c r="AQ5412" s="104"/>
      <c r="AR5412" s="104"/>
      <c r="AS5412" s="104"/>
      <c r="AT5412" s="104"/>
      <c r="AU5412" s="104"/>
      <c r="AV5412" s="104"/>
    </row>
    <row r="5413" spans="3:48" x14ac:dyDescent="0.35">
      <c r="C5413" s="176"/>
      <c r="D5413" s="176"/>
      <c r="E5413" s="176"/>
      <c r="F5413" s="176"/>
      <c r="G5413" s="175"/>
      <c r="H5413" s="175"/>
      <c r="I5413" s="175"/>
      <c r="J5413" s="175"/>
      <c r="L5413" s="175"/>
      <c r="T5413" s="176"/>
      <c r="U5413" s="176"/>
      <c r="V5413" s="176"/>
      <c r="W5413" s="176"/>
      <c r="X5413" s="175"/>
      <c r="Y5413" s="175"/>
      <c r="Z5413" s="175"/>
      <c r="AA5413" s="175"/>
      <c r="AC5413" s="175"/>
      <c r="AL5413" s="106"/>
      <c r="AM5413" s="104"/>
      <c r="AN5413" s="104"/>
      <c r="AO5413" s="104"/>
      <c r="AP5413" s="104"/>
      <c r="AQ5413" s="104"/>
      <c r="AR5413" s="104"/>
      <c r="AS5413" s="104"/>
      <c r="AT5413" s="104"/>
      <c r="AU5413" s="104"/>
      <c r="AV5413" s="104"/>
    </row>
    <row r="5414" spans="3:48" x14ac:dyDescent="0.35">
      <c r="C5414" s="176"/>
      <c r="D5414" s="176"/>
      <c r="E5414" s="176"/>
      <c r="F5414" s="176"/>
      <c r="G5414" s="175"/>
      <c r="H5414" s="175"/>
      <c r="I5414" s="175"/>
      <c r="J5414" s="175"/>
      <c r="L5414" s="175"/>
      <c r="T5414" s="176"/>
      <c r="U5414" s="176"/>
      <c r="V5414" s="176"/>
      <c r="W5414" s="176"/>
      <c r="X5414" s="175"/>
      <c r="Y5414" s="175"/>
      <c r="Z5414" s="175"/>
      <c r="AA5414" s="175"/>
      <c r="AC5414" s="175"/>
      <c r="AL5414" s="106"/>
      <c r="AM5414" s="104"/>
      <c r="AN5414" s="104"/>
      <c r="AO5414" s="104"/>
      <c r="AP5414" s="104"/>
      <c r="AQ5414" s="104"/>
      <c r="AR5414" s="104"/>
      <c r="AS5414" s="104"/>
      <c r="AT5414" s="104"/>
      <c r="AU5414" s="104"/>
      <c r="AV5414" s="104"/>
    </row>
    <row r="5415" spans="3:48" x14ac:dyDescent="0.35">
      <c r="C5415" s="176"/>
      <c r="D5415" s="176"/>
      <c r="E5415" s="176"/>
      <c r="F5415" s="176"/>
      <c r="G5415" s="175"/>
      <c r="H5415" s="175"/>
      <c r="I5415" s="175"/>
      <c r="J5415" s="175"/>
      <c r="L5415" s="175"/>
      <c r="T5415" s="176"/>
      <c r="U5415" s="176"/>
      <c r="V5415" s="176"/>
      <c r="W5415" s="176"/>
      <c r="X5415" s="175"/>
      <c r="Y5415" s="175"/>
      <c r="Z5415" s="175"/>
      <c r="AA5415" s="175"/>
      <c r="AC5415" s="175"/>
      <c r="AL5415" s="106"/>
      <c r="AM5415" s="104"/>
      <c r="AN5415" s="104"/>
      <c r="AO5415" s="104"/>
      <c r="AP5415" s="104"/>
      <c r="AQ5415" s="104"/>
      <c r="AR5415" s="104"/>
      <c r="AS5415" s="104"/>
      <c r="AT5415" s="104"/>
      <c r="AU5415" s="104"/>
      <c r="AV5415" s="104"/>
    </row>
    <row r="5416" spans="3:48" x14ac:dyDescent="0.35">
      <c r="C5416" s="176"/>
      <c r="D5416" s="176"/>
      <c r="E5416" s="176"/>
      <c r="F5416" s="176"/>
      <c r="G5416" s="175"/>
      <c r="H5416" s="175"/>
      <c r="I5416" s="175"/>
      <c r="J5416" s="175"/>
      <c r="L5416" s="175"/>
      <c r="T5416" s="176"/>
      <c r="U5416" s="176"/>
      <c r="V5416" s="176"/>
      <c r="W5416" s="176"/>
      <c r="X5416" s="175"/>
      <c r="Y5416" s="175"/>
      <c r="Z5416" s="175"/>
      <c r="AA5416" s="175"/>
      <c r="AC5416" s="175"/>
      <c r="AL5416" s="106"/>
      <c r="AM5416" s="104"/>
      <c r="AN5416" s="104"/>
      <c r="AO5416" s="104"/>
      <c r="AP5416" s="104"/>
      <c r="AQ5416" s="104"/>
      <c r="AR5416" s="104"/>
      <c r="AS5416" s="104"/>
      <c r="AT5416" s="104"/>
      <c r="AU5416" s="104"/>
      <c r="AV5416" s="104"/>
    </row>
    <row r="5417" spans="3:48" x14ac:dyDescent="0.35">
      <c r="C5417" s="176"/>
      <c r="D5417" s="176"/>
      <c r="E5417" s="176"/>
      <c r="F5417" s="176"/>
      <c r="G5417" s="175"/>
      <c r="H5417" s="175"/>
      <c r="I5417" s="175"/>
      <c r="J5417" s="175"/>
      <c r="L5417" s="175"/>
      <c r="T5417" s="176"/>
      <c r="U5417" s="176"/>
      <c r="V5417" s="176"/>
      <c r="W5417" s="176"/>
      <c r="X5417" s="175"/>
      <c r="Y5417" s="175"/>
      <c r="Z5417" s="175"/>
      <c r="AA5417" s="175"/>
      <c r="AC5417" s="175"/>
      <c r="AL5417" s="106"/>
      <c r="AM5417" s="104"/>
      <c r="AN5417" s="104"/>
      <c r="AO5417" s="104"/>
      <c r="AP5417" s="104"/>
      <c r="AQ5417" s="104"/>
      <c r="AR5417" s="104"/>
      <c r="AS5417" s="104"/>
      <c r="AT5417" s="104"/>
      <c r="AU5417" s="104"/>
      <c r="AV5417" s="104"/>
    </row>
    <row r="5418" spans="3:48" x14ac:dyDescent="0.35">
      <c r="C5418" s="176"/>
      <c r="D5418" s="176"/>
      <c r="E5418" s="176"/>
      <c r="F5418" s="176"/>
      <c r="G5418" s="175"/>
      <c r="H5418" s="175"/>
      <c r="I5418" s="175"/>
      <c r="J5418" s="175"/>
      <c r="L5418" s="175"/>
      <c r="T5418" s="176"/>
      <c r="U5418" s="176"/>
      <c r="V5418" s="176"/>
      <c r="W5418" s="176"/>
      <c r="X5418" s="175"/>
      <c r="Y5418" s="175"/>
      <c r="Z5418" s="175"/>
      <c r="AA5418" s="175"/>
      <c r="AC5418" s="175"/>
      <c r="AL5418" s="106"/>
      <c r="AM5418" s="104"/>
      <c r="AN5418" s="104"/>
      <c r="AO5418" s="104"/>
      <c r="AP5418" s="104"/>
      <c r="AQ5418" s="104"/>
      <c r="AR5418" s="104"/>
      <c r="AS5418" s="104"/>
      <c r="AT5418" s="104"/>
      <c r="AU5418" s="104"/>
      <c r="AV5418" s="104"/>
    </row>
    <row r="5419" spans="3:48" x14ac:dyDescent="0.35">
      <c r="C5419" s="176"/>
      <c r="D5419" s="176"/>
      <c r="E5419" s="176"/>
      <c r="F5419" s="176"/>
      <c r="G5419" s="175"/>
      <c r="H5419" s="175"/>
      <c r="I5419" s="175"/>
      <c r="J5419" s="175"/>
      <c r="L5419" s="175"/>
      <c r="T5419" s="176"/>
      <c r="U5419" s="176"/>
      <c r="V5419" s="176"/>
      <c r="W5419" s="176"/>
      <c r="X5419" s="175"/>
      <c r="Y5419" s="175"/>
      <c r="Z5419" s="175"/>
      <c r="AA5419" s="175"/>
      <c r="AC5419" s="175"/>
      <c r="AL5419" s="106"/>
      <c r="AM5419" s="104"/>
      <c r="AN5419" s="104"/>
      <c r="AO5419" s="104"/>
      <c r="AP5419" s="104"/>
      <c r="AQ5419" s="104"/>
      <c r="AR5419" s="104"/>
      <c r="AS5419" s="104"/>
      <c r="AT5419" s="104"/>
      <c r="AU5419" s="104"/>
      <c r="AV5419" s="104"/>
    </row>
    <row r="5420" spans="3:48" x14ac:dyDescent="0.35">
      <c r="C5420" s="176"/>
      <c r="D5420" s="176"/>
      <c r="E5420" s="176"/>
      <c r="F5420" s="176"/>
      <c r="G5420" s="175"/>
      <c r="H5420" s="175"/>
      <c r="I5420" s="175"/>
      <c r="J5420" s="175"/>
      <c r="L5420" s="175"/>
      <c r="T5420" s="176"/>
      <c r="U5420" s="176"/>
      <c r="V5420" s="176"/>
      <c r="W5420" s="176"/>
      <c r="X5420" s="175"/>
      <c r="Y5420" s="175"/>
      <c r="Z5420" s="175"/>
      <c r="AA5420" s="175"/>
      <c r="AC5420" s="175"/>
      <c r="AL5420" s="106"/>
      <c r="AM5420" s="104"/>
      <c r="AN5420" s="104"/>
      <c r="AO5420" s="104"/>
      <c r="AP5420" s="104"/>
      <c r="AQ5420" s="104"/>
      <c r="AR5420" s="104"/>
      <c r="AS5420" s="104"/>
      <c r="AT5420" s="104"/>
      <c r="AU5420" s="104"/>
      <c r="AV5420" s="104"/>
    </row>
    <row r="5421" spans="3:48" x14ac:dyDescent="0.35">
      <c r="C5421" s="176"/>
      <c r="D5421" s="176"/>
      <c r="E5421" s="176"/>
      <c r="F5421" s="176"/>
      <c r="G5421" s="175"/>
      <c r="H5421" s="175"/>
      <c r="I5421" s="175"/>
      <c r="J5421" s="175"/>
      <c r="L5421" s="175"/>
      <c r="T5421" s="176"/>
      <c r="U5421" s="176"/>
      <c r="V5421" s="176"/>
      <c r="W5421" s="176"/>
      <c r="X5421" s="175"/>
      <c r="Y5421" s="175"/>
      <c r="Z5421" s="175"/>
      <c r="AA5421" s="175"/>
      <c r="AC5421" s="175"/>
      <c r="AL5421" s="106"/>
      <c r="AM5421" s="104"/>
      <c r="AN5421" s="104"/>
      <c r="AO5421" s="104"/>
      <c r="AP5421" s="104"/>
      <c r="AQ5421" s="104"/>
      <c r="AR5421" s="104"/>
      <c r="AS5421" s="104"/>
      <c r="AT5421" s="104"/>
      <c r="AU5421" s="104"/>
      <c r="AV5421" s="104"/>
    </row>
    <row r="5422" spans="3:48" x14ac:dyDescent="0.35">
      <c r="C5422" s="176"/>
      <c r="D5422" s="176"/>
      <c r="E5422" s="176"/>
      <c r="F5422" s="176"/>
      <c r="G5422" s="175"/>
      <c r="H5422" s="175"/>
      <c r="I5422" s="175"/>
      <c r="J5422" s="175"/>
      <c r="L5422" s="175"/>
      <c r="T5422" s="176"/>
      <c r="U5422" s="176"/>
      <c r="V5422" s="176"/>
      <c r="W5422" s="176"/>
      <c r="X5422" s="175"/>
      <c r="Y5422" s="175"/>
      <c r="Z5422" s="175"/>
      <c r="AA5422" s="175"/>
      <c r="AC5422" s="175"/>
      <c r="AL5422" s="106"/>
      <c r="AM5422" s="104"/>
      <c r="AN5422" s="104"/>
      <c r="AO5422" s="104"/>
      <c r="AP5422" s="104"/>
      <c r="AQ5422" s="104"/>
      <c r="AR5422" s="104"/>
      <c r="AS5422" s="104"/>
      <c r="AT5422" s="104"/>
      <c r="AU5422" s="104"/>
      <c r="AV5422" s="104"/>
    </row>
    <row r="5423" spans="3:48" x14ac:dyDescent="0.35">
      <c r="C5423" s="176"/>
      <c r="D5423" s="176"/>
      <c r="E5423" s="176"/>
      <c r="F5423" s="176"/>
      <c r="G5423" s="175"/>
      <c r="H5423" s="175"/>
      <c r="I5423" s="175"/>
      <c r="J5423" s="175"/>
      <c r="L5423" s="175"/>
      <c r="T5423" s="176"/>
      <c r="U5423" s="176"/>
      <c r="V5423" s="176"/>
      <c r="W5423" s="176"/>
      <c r="X5423" s="175"/>
      <c r="Y5423" s="175"/>
      <c r="Z5423" s="175"/>
      <c r="AA5423" s="175"/>
      <c r="AC5423" s="175"/>
      <c r="AL5423" s="106"/>
      <c r="AM5423" s="104"/>
      <c r="AN5423" s="104"/>
      <c r="AO5423" s="104"/>
      <c r="AP5423" s="104"/>
      <c r="AQ5423" s="104"/>
      <c r="AR5423" s="104"/>
      <c r="AS5423" s="104"/>
      <c r="AT5423" s="104"/>
      <c r="AU5423" s="104"/>
      <c r="AV5423" s="104"/>
    </row>
    <row r="5424" spans="3:48" x14ac:dyDescent="0.35">
      <c r="C5424" s="176"/>
      <c r="D5424" s="176"/>
      <c r="E5424" s="176"/>
      <c r="F5424" s="176"/>
      <c r="G5424" s="175"/>
      <c r="H5424" s="175"/>
      <c r="I5424" s="175"/>
      <c r="J5424" s="175"/>
      <c r="L5424" s="175"/>
      <c r="T5424" s="176"/>
      <c r="U5424" s="176"/>
      <c r="V5424" s="176"/>
      <c r="W5424" s="176"/>
      <c r="X5424" s="175"/>
      <c r="Y5424" s="175"/>
      <c r="Z5424" s="175"/>
      <c r="AA5424" s="175"/>
      <c r="AC5424" s="175"/>
      <c r="AL5424" s="106"/>
      <c r="AM5424" s="104"/>
      <c r="AN5424" s="104"/>
      <c r="AO5424" s="104"/>
      <c r="AP5424" s="104"/>
      <c r="AQ5424" s="104"/>
      <c r="AR5424" s="104"/>
      <c r="AS5424" s="104"/>
      <c r="AT5424" s="104"/>
      <c r="AU5424" s="104"/>
      <c r="AV5424" s="104"/>
    </row>
    <row r="5425" spans="3:48" x14ac:dyDescent="0.35">
      <c r="C5425" s="176"/>
      <c r="D5425" s="176"/>
      <c r="E5425" s="176"/>
      <c r="F5425" s="176"/>
      <c r="G5425" s="175"/>
      <c r="H5425" s="175"/>
      <c r="I5425" s="175"/>
      <c r="J5425" s="175"/>
      <c r="L5425" s="175"/>
      <c r="T5425" s="176"/>
      <c r="U5425" s="176"/>
      <c r="V5425" s="176"/>
      <c r="W5425" s="176"/>
      <c r="X5425" s="175"/>
      <c r="Y5425" s="175"/>
      <c r="Z5425" s="175"/>
      <c r="AA5425" s="175"/>
      <c r="AC5425" s="175"/>
      <c r="AL5425" s="106"/>
      <c r="AM5425" s="104"/>
      <c r="AN5425" s="104"/>
      <c r="AO5425" s="104"/>
      <c r="AP5425" s="104"/>
      <c r="AQ5425" s="104"/>
      <c r="AR5425" s="104"/>
      <c r="AS5425" s="104"/>
      <c r="AT5425" s="104"/>
      <c r="AU5425" s="104"/>
      <c r="AV5425" s="104"/>
    </row>
    <row r="5426" spans="3:48" x14ac:dyDescent="0.35">
      <c r="C5426" s="176"/>
      <c r="D5426" s="176"/>
      <c r="E5426" s="176"/>
      <c r="F5426" s="176"/>
      <c r="G5426" s="175"/>
      <c r="H5426" s="175"/>
      <c r="I5426" s="175"/>
      <c r="J5426" s="175"/>
      <c r="L5426" s="175"/>
      <c r="T5426" s="176"/>
      <c r="U5426" s="176"/>
      <c r="V5426" s="176"/>
      <c r="W5426" s="176"/>
      <c r="X5426" s="175"/>
      <c r="Y5426" s="175"/>
      <c r="Z5426" s="175"/>
      <c r="AA5426" s="175"/>
      <c r="AC5426" s="175"/>
      <c r="AL5426" s="106"/>
      <c r="AM5426" s="104"/>
      <c r="AN5426" s="104"/>
      <c r="AO5426" s="104"/>
      <c r="AP5426" s="104"/>
      <c r="AQ5426" s="104"/>
      <c r="AR5426" s="104"/>
      <c r="AS5426" s="104"/>
      <c r="AT5426" s="104"/>
      <c r="AU5426" s="104"/>
      <c r="AV5426" s="104"/>
    </row>
    <row r="5427" spans="3:48" x14ac:dyDescent="0.35">
      <c r="C5427" s="176"/>
      <c r="D5427" s="176"/>
      <c r="E5427" s="176"/>
      <c r="F5427" s="176"/>
      <c r="G5427" s="175"/>
      <c r="H5427" s="175"/>
      <c r="I5427" s="175"/>
      <c r="J5427" s="175"/>
      <c r="L5427" s="175"/>
      <c r="T5427" s="176"/>
      <c r="U5427" s="176"/>
      <c r="V5427" s="176"/>
      <c r="W5427" s="176"/>
      <c r="X5427" s="175"/>
      <c r="Y5427" s="175"/>
      <c r="Z5427" s="175"/>
      <c r="AA5427" s="175"/>
      <c r="AC5427" s="175"/>
      <c r="AL5427" s="106"/>
      <c r="AM5427" s="104"/>
      <c r="AN5427" s="104"/>
      <c r="AO5427" s="104"/>
      <c r="AP5427" s="104"/>
      <c r="AQ5427" s="104"/>
      <c r="AR5427" s="104"/>
      <c r="AS5427" s="104"/>
      <c r="AT5427" s="104"/>
      <c r="AU5427" s="104"/>
      <c r="AV5427" s="104"/>
    </row>
    <row r="5428" spans="3:48" x14ac:dyDescent="0.35">
      <c r="C5428" s="176"/>
      <c r="D5428" s="176"/>
      <c r="E5428" s="176"/>
      <c r="F5428" s="176"/>
      <c r="G5428" s="175"/>
      <c r="H5428" s="175"/>
      <c r="I5428" s="175"/>
      <c r="J5428" s="175"/>
      <c r="L5428" s="175"/>
      <c r="T5428" s="176"/>
      <c r="U5428" s="176"/>
      <c r="V5428" s="176"/>
      <c r="W5428" s="176"/>
      <c r="X5428" s="175"/>
      <c r="Y5428" s="175"/>
      <c r="Z5428" s="175"/>
      <c r="AA5428" s="175"/>
      <c r="AC5428" s="175"/>
      <c r="AL5428" s="106"/>
      <c r="AM5428" s="104"/>
      <c r="AN5428" s="104"/>
      <c r="AO5428" s="104"/>
      <c r="AP5428" s="104"/>
      <c r="AQ5428" s="104"/>
      <c r="AR5428" s="104"/>
      <c r="AS5428" s="104"/>
      <c r="AT5428" s="104"/>
      <c r="AU5428" s="104"/>
      <c r="AV5428" s="104"/>
    </row>
    <row r="5429" spans="3:48" x14ac:dyDescent="0.35">
      <c r="C5429" s="176"/>
      <c r="D5429" s="176"/>
      <c r="E5429" s="176"/>
      <c r="F5429" s="176"/>
      <c r="G5429" s="175"/>
      <c r="H5429" s="175"/>
      <c r="I5429" s="175"/>
      <c r="J5429" s="175"/>
      <c r="L5429" s="175"/>
      <c r="T5429" s="176"/>
      <c r="U5429" s="176"/>
      <c r="V5429" s="176"/>
      <c r="W5429" s="176"/>
      <c r="X5429" s="175"/>
      <c r="Y5429" s="175"/>
      <c r="Z5429" s="175"/>
      <c r="AA5429" s="175"/>
      <c r="AC5429" s="175"/>
      <c r="AL5429" s="106"/>
      <c r="AM5429" s="104"/>
      <c r="AN5429" s="104"/>
      <c r="AO5429" s="104"/>
      <c r="AP5429" s="104"/>
      <c r="AQ5429" s="104"/>
      <c r="AR5429" s="104"/>
      <c r="AS5429" s="104"/>
      <c r="AT5429" s="104"/>
      <c r="AU5429" s="104"/>
      <c r="AV5429" s="104"/>
    </row>
    <row r="5430" spans="3:48" x14ac:dyDescent="0.35">
      <c r="C5430" s="176"/>
      <c r="D5430" s="176"/>
      <c r="E5430" s="176"/>
      <c r="F5430" s="176"/>
      <c r="G5430" s="175"/>
      <c r="H5430" s="175"/>
      <c r="I5430" s="175"/>
      <c r="J5430" s="175"/>
      <c r="L5430" s="175"/>
      <c r="T5430" s="176"/>
      <c r="U5430" s="176"/>
      <c r="V5430" s="176"/>
      <c r="W5430" s="176"/>
      <c r="X5430" s="175"/>
      <c r="Y5430" s="175"/>
      <c r="Z5430" s="175"/>
      <c r="AA5430" s="175"/>
      <c r="AC5430" s="175"/>
      <c r="AL5430" s="106"/>
      <c r="AM5430" s="104"/>
      <c r="AN5430" s="104"/>
      <c r="AO5430" s="104"/>
      <c r="AP5430" s="104"/>
      <c r="AQ5430" s="104"/>
      <c r="AR5430" s="104"/>
      <c r="AS5430" s="104"/>
      <c r="AT5430" s="104"/>
      <c r="AU5430" s="104"/>
      <c r="AV5430" s="104"/>
    </row>
    <row r="5431" spans="3:48" x14ac:dyDescent="0.35">
      <c r="C5431" s="176"/>
      <c r="D5431" s="176"/>
      <c r="E5431" s="176"/>
      <c r="F5431" s="176"/>
      <c r="G5431" s="175"/>
      <c r="H5431" s="175"/>
      <c r="I5431" s="175"/>
      <c r="J5431" s="175"/>
      <c r="L5431" s="175"/>
      <c r="T5431" s="176"/>
      <c r="U5431" s="176"/>
      <c r="V5431" s="176"/>
      <c r="W5431" s="176"/>
      <c r="X5431" s="175"/>
      <c r="Y5431" s="175"/>
      <c r="Z5431" s="175"/>
      <c r="AA5431" s="175"/>
      <c r="AC5431" s="175"/>
      <c r="AL5431" s="106"/>
      <c r="AM5431" s="104"/>
      <c r="AN5431" s="104"/>
      <c r="AO5431" s="104"/>
      <c r="AP5431" s="104"/>
      <c r="AQ5431" s="104"/>
      <c r="AR5431" s="104"/>
      <c r="AS5431" s="104"/>
      <c r="AT5431" s="104"/>
      <c r="AU5431" s="104"/>
      <c r="AV5431" s="104"/>
    </row>
    <row r="5432" spans="3:48" x14ac:dyDescent="0.35">
      <c r="C5432" s="176"/>
      <c r="D5432" s="176"/>
      <c r="E5432" s="176"/>
      <c r="F5432" s="176"/>
      <c r="G5432" s="175"/>
      <c r="H5432" s="175"/>
      <c r="I5432" s="175"/>
      <c r="J5432" s="175"/>
      <c r="L5432" s="175"/>
      <c r="T5432" s="176"/>
      <c r="U5432" s="176"/>
      <c r="V5432" s="176"/>
      <c r="W5432" s="176"/>
      <c r="X5432" s="175"/>
      <c r="Y5432" s="175"/>
      <c r="Z5432" s="175"/>
      <c r="AA5432" s="175"/>
      <c r="AC5432" s="175"/>
      <c r="AL5432" s="106"/>
      <c r="AM5432" s="104"/>
      <c r="AN5432" s="104"/>
      <c r="AO5432" s="104"/>
      <c r="AP5432" s="104"/>
      <c r="AQ5432" s="104"/>
      <c r="AR5432" s="104"/>
      <c r="AS5432" s="104"/>
      <c r="AT5432" s="104"/>
      <c r="AU5432" s="104"/>
      <c r="AV5432" s="104"/>
    </row>
    <row r="5433" spans="3:48" x14ac:dyDescent="0.35">
      <c r="C5433" s="176"/>
      <c r="D5433" s="176"/>
      <c r="E5433" s="176"/>
      <c r="F5433" s="176"/>
      <c r="G5433" s="175"/>
      <c r="H5433" s="175"/>
      <c r="I5433" s="175"/>
      <c r="J5433" s="175"/>
      <c r="L5433" s="175"/>
      <c r="T5433" s="176"/>
      <c r="U5433" s="176"/>
      <c r="V5433" s="176"/>
      <c r="W5433" s="176"/>
      <c r="X5433" s="175"/>
      <c r="Y5433" s="175"/>
      <c r="Z5433" s="175"/>
      <c r="AA5433" s="175"/>
      <c r="AC5433" s="175"/>
      <c r="AL5433" s="106"/>
      <c r="AM5433" s="104"/>
      <c r="AN5433" s="104"/>
      <c r="AO5433" s="104"/>
      <c r="AP5433" s="104"/>
      <c r="AQ5433" s="104"/>
      <c r="AR5433" s="104"/>
      <c r="AS5433" s="104"/>
      <c r="AT5433" s="104"/>
      <c r="AU5433" s="104"/>
      <c r="AV5433" s="104"/>
    </row>
    <row r="5434" spans="3:48" x14ac:dyDescent="0.35">
      <c r="C5434" s="176"/>
      <c r="D5434" s="176"/>
      <c r="E5434" s="176"/>
      <c r="F5434" s="176"/>
      <c r="G5434" s="175"/>
      <c r="H5434" s="175"/>
      <c r="I5434" s="175"/>
      <c r="J5434" s="175"/>
      <c r="L5434" s="175"/>
      <c r="T5434" s="176"/>
      <c r="U5434" s="176"/>
      <c r="V5434" s="176"/>
      <c r="W5434" s="176"/>
      <c r="X5434" s="175"/>
      <c r="Y5434" s="175"/>
      <c r="Z5434" s="175"/>
      <c r="AA5434" s="175"/>
      <c r="AC5434" s="175"/>
      <c r="AL5434" s="106"/>
      <c r="AM5434" s="104"/>
      <c r="AN5434" s="104"/>
      <c r="AO5434" s="104"/>
      <c r="AP5434" s="104"/>
      <c r="AQ5434" s="104"/>
      <c r="AR5434" s="104"/>
      <c r="AS5434" s="104"/>
      <c r="AT5434" s="104"/>
      <c r="AU5434" s="104"/>
      <c r="AV5434" s="104"/>
    </row>
    <row r="5435" spans="3:48" x14ac:dyDescent="0.35">
      <c r="C5435" s="176"/>
      <c r="D5435" s="176"/>
      <c r="E5435" s="176"/>
      <c r="F5435" s="176"/>
      <c r="G5435" s="175"/>
      <c r="H5435" s="175"/>
      <c r="I5435" s="175"/>
      <c r="J5435" s="175"/>
      <c r="L5435" s="175"/>
      <c r="T5435" s="176"/>
      <c r="U5435" s="176"/>
      <c r="V5435" s="176"/>
      <c r="W5435" s="176"/>
      <c r="X5435" s="175"/>
      <c r="Y5435" s="175"/>
      <c r="Z5435" s="175"/>
      <c r="AA5435" s="175"/>
      <c r="AC5435" s="175"/>
      <c r="AL5435" s="106"/>
      <c r="AM5435" s="104"/>
      <c r="AN5435" s="104"/>
      <c r="AO5435" s="104"/>
      <c r="AP5435" s="104"/>
      <c r="AQ5435" s="104"/>
      <c r="AR5435" s="104"/>
      <c r="AS5435" s="104"/>
      <c r="AT5435" s="104"/>
      <c r="AU5435" s="104"/>
      <c r="AV5435" s="104"/>
    </row>
    <row r="5436" spans="3:48" x14ac:dyDescent="0.35">
      <c r="C5436" s="176"/>
      <c r="D5436" s="176"/>
      <c r="E5436" s="176"/>
      <c r="F5436" s="176"/>
      <c r="G5436" s="175"/>
      <c r="H5436" s="175"/>
      <c r="I5436" s="175"/>
      <c r="J5436" s="175"/>
      <c r="L5436" s="175"/>
      <c r="T5436" s="176"/>
      <c r="U5436" s="176"/>
      <c r="V5436" s="176"/>
      <c r="W5436" s="176"/>
      <c r="X5436" s="175"/>
      <c r="Y5436" s="175"/>
      <c r="Z5436" s="175"/>
      <c r="AA5436" s="175"/>
      <c r="AC5436" s="175"/>
      <c r="AL5436" s="106"/>
      <c r="AM5436" s="104"/>
      <c r="AN5436" s="104"/>
      <c r="AO5436" s="104"/>
      <c r="AP5436" s="104"/>
      <c r="AQ5436" s="104"/>
      <c r="AR5436" s="104"/>
      <c r="AS5436" s="104"/>
      <c r="AT5436" s="104"/>
      <c r="AU5436" s="104"/>
      <c r="AV5436" s="104"/>
    </row>
    <row r="5437" spans="3:48" x14ac:dyDescent="0.35">
      <c r="C5437" s="176"/>
      <c r="D5437" s="176"/>
      <c r="E5437" s="176"/>
      <c r="F5437" s="176"/>
      <c r="G5437" s="175"/>
      <c r="H5437" s="175"/>
      <c r="I5437" s="175"/>
      <c r="J5437" s="175"/>
      <c r="L5437" s="175"/>
      <c r="T5437" s="176"/>
      <c r="U5437" s="176"/>
      <c r="V5437" s="176"/>
      <c r="W5437" s="176"/>
      <c r="X5437" s="175"/>
      <c r="Y5437" s="175"/>
      <c r="Z5437" s="175"/>
      <c r="AA5437" s="175"/>
      <c r="AC5437" s="175"/>
      <c r="AL5437" s="106"/>
      <c r="AM5437" s="104"/>
      <c r="AN5437" s="104"/>
      <c r="AO5437" s="104"/>
      <c r="AP5437" s="104"/>
      <c r="AQ5437" s="104"/>
      <c r="AR5437" s="104"/>
      <c r="AS5437" s="104"/>
      <c r="AT5437" s="104"/>
      <c r="AU5437" s="104"/>
      <c r="AV5437" s="104"/>
    </row>
    <row r="5438" spans="3:48" x14ac:dyDescent="0.35">
      <c r="C5438" s="176"/>
      <c r="D5438" s="176"/>
      <c r="E5438" s="176"/>
      <c r="F5438" s="176"/>
      <c r="G5438" s="175"/>
      <c r="H5438" s="175"/>
      <c r="I5438" s="175"/>
      <c r="J5438" s="175"/>
      <c r="L5438" s="175"/>
      <c r="T5438" s="176"/>
      <c r="U5438" s="176"/>
      <c r="V5438" s="176"/>
      <c r="W5438" s="176"/>
      <c r="X5438" s="175"/>
      <c r="Y5438" s="175"/>
      <c r="Z5438" s="175"/>
      <c r="AA5438" s="175"/>
      <c r="AC5438" s="175"/>
      <c r="AL5438" s="106"/>
      <c r="AM5438" s="104"/>
      <c r="AN5438" s="104"/>
      <c r="AO5438" s="104"/>
      <c r="AP5438" s="104"/>
      <c r="AQ5438" s="104"/>
      <c r="AR5438" s="104"/>
      <c r="AS5438" s="104"/>
      <c r="AT5438" s="104"/>
      <c r="AU5438" s="104"/>
      <c r="AV5438" s="104"/>
    </row>
    <row r="5439" spans="3:48" x14ac:dyDescent="0.35">
      <c r="C5439" s="176"/>
      <c r="D5439" s="176"/>
      <c r="E5439" s="176"/>
      <c r="F5439" s="176"/>
      <c r="G5439" s="175"/>
      <c r="H5439" s="175"/>
      <c r="I5439" s="175"/>
      <c r="J5439" s="175"/>
      <c r="L5439" s="175"/>
      <c r="T5439" s="176"/>
      <c r="U5439" s="176"/>
      <c r="V5439" s="176"/>
      <c r="W5439" s="176"/>
      <c r="X5439" s="175"/>
      <c r="Y5439" s="175"/>
      <c r="Z5439" s="175"/>
      <c r="AA5439" s="175"/>
      <c r="AC5439" s="175"/>
      <c r="AL5439" s="106"/>
      <c r="AM5439" s="104"/>
      <c r="AN5439" s="104"/>
      <c r="AO5439" s="104"/>
      <c r="AP5439" s="104"/>
      <c r="AQ5439" s="104"/>
      <c r="AR5439" s="104"/>
      <c r="AS5439" s="104"/>
      <c r="AT5439" s="104"/>
      <c r="AU5439" s="104"/>
      <c r="AV5439" s="104"/>
    </row>
    <row r="5440" spans="3:48" x14ac:dyDescent="0.35">
      <c r="C5440" s="176"/>
      <c r="D5440" s="176"/>
      <c r="E5440" s="176"/>
      <c r="F5440" s="176"/>
      <c r="G5440" s="175"/>
      <c r="H5440" s="175"/>
      <c r="I5440" s="175"/>
      <c r="J5440" s="175"/>
      <c r="L5440" s="175"/>
      <c r="T5440" s="176"/>
      <c r="U5440" s="176"/>
      <c r="V5440" s="176"/>
      <c r="W5440" s="176"/>
      <c r="X5440" s="175"/>
      <c r="Y5440" s="175"/>
      <c r="Z5440" s="175"/>
      <c r="AA5440" s="175"/>
      <c r="AC5440" s="175"/>
      <c r="AL5440" s="106"/>
      <c r="AM5440" s="104"/>
      <c r="AN5440" s="104"/>
      <c r="AO5440" s="104"/>
      <c r="AP5440" s="104"/>
      <c r="AQ5440" s="104"/>
      <c r="AR5440" s="104"/>
      <c r="AS5440" s="104"/>
      <c r="AT5440" s="104"/>
      <c r="AU5440" s="104"/>
      <c r="AV5440" s="104"/>
    </row>
    <row r="5441" spans="3:48" x14ac:dyDescent="0.35">
      <c r="C5441" s="176"/>
      <c r="D5441" s="176"/>
      <c r="E5441" s="176"/>
      <c r="F5441" s="176"/>
      <c r="G5441" s="175"/>
      <c r="H5441" s="175"/>
      <c r="I5441" s="175"/>
      <c r="J5441" s="175"/>
      <c r="L5441" s="175"/>
      <c r="T5441" s="176"/>
      <c r="U5441" s="176"/>
      <c r="V5441" s="176"/>
      <c r="W5441" s="176"/>
      <c r="X5441" s="175"/>
      <c r="Y5441" s="175"/>
      <c r="Z5441" s="175"/>
      <c r="AA5441" s="175"/>
      <c r="AC5441" s="175"/>
      <c r="AL5441" s="106"/>
      <c r="AM5441" s="104"/>
      <c r="AN5441" s="104"/>
      <c r="AO5441" s="104"/>
      <c r="AP5441" s="104"/>
      <c r="AQ5441" s="104"/>
      <c r="AR5441" s="104"/>
      <c r="AS5441" s="104"/>
      <c r="AT5441" s="104"/>
      <c r="AU5441" s="104"/>
      <c r="AV5441" s="104"/>
    </row>
    <row r="5442" spans="3:48" x14ac:dyDescent="0.35">
      <c r="C5442" s="176"/>
      <c r="D5442" s="176"/>
      <c r="E5442" s="176"/>
      <c r="F5442" s="176"/>
      <c r="G5442" s="175"/>
      <c r="H5442" s="175"/>
      <c r="I5442" s="175"/>
      <c r="J5442" s="175"/>
      <c r="L5442" s="175"/>
      <c r="T5442" s="176"/>
      <c r="U5442" s="176"/>
      <c r="V5442" s="176"/>
      <c r="W5442" s="176"/>
      <c r="X5442" s="175"/>
      <c r="Y5442" s="175"/>
      <c r="Z5442" s="175"/>
      <c r="AA5442" s="175"/>
      <c r="AC5442" s="175"/>
      <c r="AL5442" s="106"/>
      <c r="AM5442" s="104"/>
      <c r="AN5442" s="104"/>
      <c r="AO5442" s="104"/>
      <c r="AP5442" s="104"/>
      <c r="AQ5442" s="104"/>
      <c r="AR5442" s="104"/>
      <c r="AS5442" s="104"/>
      <c r="AT5442" s="104"/>
      <c r="AU5442" s="104"/>
      <c r="AV5442" s="104"/>
    </row>
    <row r="5443" spans="3:48" x14ac:dyDescent="0.35">
      <c r="C5443" s="176"/>
      <c r="D5443" s="176"/>
      <c r="E5443" s="176"/>
      <c r="F5443" s="176"/>
      <c r="G5443" s="175"/>
      <c r="H5443" s="175"/>
      <c r="I5443" s="175"/>
      <c r="J5443" s="175"/>
      <c r="L5443" s="175"/>
      <c r="T5443" s="176"/>
      <c r="U5443" s="176"/>
      <c r="V5443" s="176"/>
      <c r="W5443" s="176"/>
      <c r="X5443" s="175"/>
      <c r="Y5443" s="175"/>
      <c r="Z5443" s="175"/>
      <c r="AA5443" s="175"/>
      <c r="AC5443" s="175"/>
      <c r="AL5443" s="106"/>
      <c r="AM5443" s="104"/>
      <c r="AN5443" s="104"/>
      <c r="AO5443" s="104"/>
      <c r="AP5443" s="104"/>
      <c r="AQ5443" s="104"/>
      <c r="AR5443" s="104"/>
      <c r="AS5443" s="104"/>
      <c r="AT5443" s="104"/>
      <c r="AU5443" s="104"/>
      <c r="AV5443" s="104"/>
    </row>
    <row r="5444" spans="3:48" x14ac:dyDescent="0.35">
      <c r="C5444" s="176"/>
      <c r="D5444" s="176"/>
      <c r="E5444" s="176"/>
      <c r="F5444" s="176"/>
      <c r="G5444" s="175"/>
      <c r="H5444" s="175"/>
      <c r="I5444" s="175"/>
      <c r="J5444" s="175"/>
      <c r="L5444" s="175"/>
      <c r="T5444" s="176"/>
      <c r="U5444" s="176"/>
      <c r="V5444" s="176"/>
      <c r="W5444" s="176"/>
      <c r="X5444" s="175"/>
      <c r="Y5444" s="175"/>
      <c r="Z5444" s="175"/>
      <c r="AA5444" s="175"/>
      <c r="AC5444" s="175"/>
      <c r="AL5444" s="106"/>
      <c r="AM5444" s="104"/>
      <c r="AN5444" s="104"/>
      <c r="AO5444" s="104"/>
      <c r="AP5444" s="104"/>
      <c r="AQ5444" s="104"/>
      <c r="AR5444" s="104"/>
      <c r="AS5444" s="104"/>
      <c r="AT5444" s="104"/>
      <c r="AU5444" s="104"/>
      <c r="AV5444" s="104"/>
    </row>
    <row r="5445" spans="3:48" x14ac:dyDescent="0.35">
      <c r="C5445" s="176"/>
      <c r="D5445" s="176"/>
      <c r="E5445" s="176"/>
      <c r="F5445" s="176"/>
      <c r="G5445" s="175"/>
      <c r="H5445" s="175"/>
      <c r="I5445" s="175"/>
      <c r="J5445" s="175"/>
      <c r="L5445" s="175"/>
      <c r="T5445" s="176"/>
      <c r="U5445" s="176"/>
      <c r="V5445" s="176"/>
      <c r="W5445" s="176"/>
      <c r="X5445" s="175"/>
      <c r="Y5445" s="175"/>
      <c r="Z5445" s="175"/>
      <c r="AA5445" s="175"/>
      <c r="AC5445" s="175"/>
      <c r="AL5445" s="106"/>
      <c r="AM5445" s="104"/>
      <c r="AN5445" s="104"/>
      <c r="AO5445" s="104"/>
      <c r="AP5445" s="104"/>
      <c r="AQ5445" s="104"/>
      <c r="AR5445" s="104"/>
      <c r="AS5445" s="104"/>
      <c r="AT5445" s="104"/>
      <c r="AU5445" s="104"/>
      <c r="AV5445" s="104"/>
    </row>
    <row r="5446" spans="3:48" x14ac:dyDescent="0.35">
      <c r="C5446" s="176"/>
      <c r="D5446" s="176"/>
      <c r="E5446" s="176"/>
      <c r="F5446" s="176"/>
      <c r="G5446" s="175"/>
      <c r="H5446" s="175"/>
      <c r="I5446" s="175"/>
      <c r="J5446" s="175"/>
      <c r="L5446" s="175"/>
      <c r="T5446" s="176"/>
      <c r="U5446" s="176"/>
      <c r="V5446" s="176"/>
      <c r="W5446" s="176"/>
      <c r="X5446" s="175"/>
      <c r="Y5446" s="175"/>
      <c r="Z5446" s="175"/>
      <c r="AA5446" s="175"/>
      <c r="AC5446" s="175"/>
      <c r="AL5446" s="106"/>
      <c r="AM5446" s="104"/>
      <c r="AN5446" s="104"/>
      <c r="AO5446" s="104"/>
      <c r="AP5446" s="104"/>
      <c r="AQ5446" s="104"/>
      <c r="AR5446" s="104"/>
      <c r="AS5446" s="104"/>
      <c r="AT5446" s="104"/>
      <c r="AU5446" s="104"/>
      <c r="AV5446" s="104"/>
    </row>
    <row r="5447" spans="3:48" x14ac:dyDescent="0.35">
      <c r="C5447" s="176"/>
      <c r="D5447" s="176"/>
      <c r="E5447" s="176"/>
      <c r="F5447" s="176"/>
      <c r="G5447" s="175"/>
      <c r="H5447" s="175"/>
      <c r="I5447" s="175"/>
      <c r="J5447" s="175"/>
      <c r="L5447" s="175"/>
      <c r="T5447" s="176"/>
      <c r="U5447" s="176"/>
      <c r="V5447" s="176"/>
      <c r="W5447" s="176"/>
      <c r="X5447" s="175"/>
      <c r="Y5447" s="175"/>
      <c r="Z5447" s="175"/>
      <c r="AA5447" s="175"/>
      <c r="AC5447" s="175"/>
      <c r="AL5447" s="106"/>
      <c r="AM5447" s="104"/>
      <c r="AN5447" s="104"/>
      <c r="AO5447" s="104"/>
      <c r="AP5447" s="104"/>
      <c r="AQ5447" s="104"/>
      <c r="AR5447" s="104"/>
      <c r="AS5447" s="104"/>
      <c r="AT5447" s="104"/>
      <c r="AU5447" s="104"/>
      <c r="AV5447" s="104"/>
    </row>
    <row r="5448" spans="3:48" x14ac:dyDescent="0.35">
      <c r="C5448" s="176"/>
      <c r="D5448" s="176"/>
      <c r="E5448" s="176"/>
      <c r="F5448" s="176"/>
      <c r="G5448" s="175"/>
      <c r="H5448" s="175"/>
      <c r="I5448" s="175"/>
      <c r="J5448" s="175"/>
      <c r="L5448" s="175"/>
      <c r="T5448" s="176"/>
      <c r="U5448" s="176"/>
      <c r="V5448" s="176"/>
      <c r="W5448" s="176"/>
      <c r="X5448" s="175"/>
      <c r="Y5448" s="175"/>
      <c r="Z5448" s="175"/>
      <c r="AA5448" s="175"/>
      <c r="AC5448" s="175"/>
      <c r="AL5448" s="106"/>
      <c r="AM5448" s="104"/>
      <c r="AN5448" s="104"/>
      <c r="AO5448" s="104"/>
      <c r="AP5448" s="104"/>
      <c r="AQ5448" s="104"/>
      <c r="AR5448" s="104"/>
      <c r="AS5448" s="104"/>
      <c r="AT5448" s="104"/>
      <c r="AU5448" s="104"/>
      <c r="AV5448" s="104"/>
    </row>
    <row r="5449" spans="3:48" x14ac:dyDescent="0.35">
      <c r="C5449" s="176"/>
      <c r="D5449" s="176"/>
      <c r="E5449" s="176"/>
      <c r="F5449" s="176"/>
      <c r="G5449" s="175"/>
      <c r="H5449" s="175"/>
      <c r="I5449" s="175"/>
      <c r="J5449" s="175"/>
      <c r="L5449" s="175"/>
      <c r="T5449" s="176"/>
      <c r="U5449" s="176"/>
      <c r="V5449" s="176"/>
      <c r="W5449" s="176"/>
      <c r="X5449" s="175"/>
      <c r="Y5449" s="175"/>
      <c r="Z5449" s="175"/>
      <c r="AA5449" s="175"/>
      <c r="AC5449" s="175"/>
      <c r="AL5449" s="106"/>
      <c r="AM5449" s="104"/>
      <c r="AN5449" s="104"/>
      <c r="AO5449" s="104"/>
      <c r="AP5449" s="104"/>
      <c r="AQ5449" s="104"/>
      <c r="AR5449" s="104"/>
      <c r="AS5449" s="104"/>
      <c r="AT5449" s="104"/>
      <c r="AU5449" s="104"/>
      <c r="AV5449" s="104"/>
    </row>
    <row r="5450" spans="3:48" x14ac:dyDescent="0.35">
      <c r="C5450" s="176"/>
      <c r="D5450" s="176"/>
      <c r="E5450" s="176"/>
      <c r="F5450" s="176"/>
      <c r="G5450" s="175"/>
      <c r="H5450" s="175"/>
      <c r="I5450" s="175"/>
      <c r="J5450" s="175"/>
      <c r="L5450" s="175"/>
      <c r="T5450" s="176"/>
      <c r="U5450" s="176"/>
      <c r="V5450" s="176"/>
      <c r="W5450" s="176"/>
      <c r="X5450" s="175"/>
      <c r="Y5450" s="175"/>
      <c r="Z5450" s="175"/>
      <c r="AA5450" s="175"/>
      <c r="AC5450" s="175"/>
      <c r="AL5450" s="106"/>
      <c r="AM5450" s="104"/>
      <c r="AN5450" s="104"/>
      <c r="AO5450" s="104"/>
      <c r="AP5450" s="104"/>
      <c r="AQ5450" s="104"/>
      <c r="AR5450" s="104"/>
      <c r="AS5450" s="104"/>
      <c r="AT5450" s="104"/>
      <c r="AU5450" s="104"/>
      <c r="AV5450" s="104"/>
    </row>
    <row r="5451" spans="3:48" x14ac:dyDescent="0.35">
      <c r="C5451" s="176"/>
      <c r="D5451" s="176"/>
      <c r="E5451" s="176"/>
      <c r="F5451" s="176"/>
      <c r="G5451" s="175"/>
      <c r="H5451" s="175"/>
      <c r="I5451" s="175"/>
      <c r="J5451" s="175"/>
      <c r="L5451" s="175"/>
      <c r="T5451" s="176"/>
      <c r="U5451" s="176"/>
      <c r="V5451" s="176"/>
      <c r="W5451" s="176"/>
      <c r="X5451" s="175"/>
      <c r="Y5451" s="175"/>
      <c r="Z5451" s="175"/>
      <c r="AA5451" s="175"/>
      <c r="AC5451" s="175"/>
      <c r="AL5451" s="106"/>
      <c r="AM5451" s="104"/>
      <c r="AN5451" s="104"/>
      <c r="AO5451" s="104"/>
      <c r="AP5451" s="104"/>
      <c r="AQ5451" s="104"/>
      <c r="AR5451" s="104"/>
      <c r="AS5451" s="104"/>
      <c r="AT5451" s="104"/>
      <c r="AU5451" s="104"/>
      <c r="AV5451" s="104"/>
    </row>
    <row r="5452" spans="3:48" x14ac:dyDescent="0.35">
      <c r="C5452" s="176"/>
      <c r="D5452" s="176"/>
      <c r="E5452" s="176"/>
      <c r="F5452" s="176"/>
      <c r="G5452" s="175"/>
      <c r="H5452" s="175"/>
      <c r="I5452" s="175"/>
      <c r="J5452" s="175"/>
      <c r="L5452" s="175"/>
      <c r="T5452" s="176"/>
      <c r="U5452" s="176"/>
      <c r="V5452" s="176"/>
      <c r="W5452" s="176"/>
      <c r="X5452" s="175"/>
      <c r="Y5452" s="175"/>
      <c r="Z5452" s="175"/>
      <c r="AA5452" s="175"/>
      <c r="AC5452" s="175"/>
      <c r="AL5452" s="106"/>
      <c r="AM5452" s="104"/>
      <c r="AN5452" s="104"/>
      <c r="AO5452" s="104"/>
      <c r="AP5452" s="104"/>
      <c r="AQ5452" s="104"/>
      <c r="AR5452" s="104"/>
      <c r="AS5452" s="104"/>
      <c r="AT5452" s="104"/>
      <c r="AU5452" s="104"/>
      <c r="AV5452" s="104"/>
    </row>
    <row r="5453" spans="3:48" x14ac:dyDescent="0.35">
      <c r="C5453" s="176"/>
      <c r="D5453" s="176"/>
      <c r="E5453" s="176"/>
      <c r="F5453" s="176"/>
      <c r="G5453" s="175"/>
      <c r="H5453" s="175"/>
      <c r="I5453" s="175"/>
      <c r="J5453" s="175"/>
      <c r="L5453" s="175"/>
      <c r="T5453" s="176"/>
      <c r="U5453" s="176"/>
      <c r="V5453" s="176"/>
      <c r="W5453" s="176"/>
      <c r="X5453" s="175"/>
      <c r="Y5453" s="175"/>
      <c r="Z5453" s="175"/>
      <c r="AA5453" s="175"/>
      <c r="AC5453" s="175"/>
      <c r="AL5453" s="106"/>
      <c r="AM5453" s="104"/>
      <c r="AN5453" s="104"/>
      <c r="AO5453" s="104"/>
      <c r="AP5453" s="104"/>
      <c r="AQ5453" s="104"/>
      <c r="AR5453" s="104"/>
      <c r="AS5453" s="104"/>
      <c r="AT5453" s="104"/>
      <c r="AU5453" s="104"/>
      <c r="AV5453" s="104"/>
    </row>
    <row r="5454" spans="3:48" x14ac:dyDescent="0.35">
      <c r="C5454" s="176"/>
      <c r="D5454" s="176"/>
      <c r="E5454" s="176"/>
      <c r="F5454" s="176"/>
      <c r="G5454" s="175"/>
      <c r="H5454" s="175"/>
      <c r="I5454" s="175"/>
      <c r="J5454" s="175"/>
      <c r="L5454" s="175"/>
      <c r="T5454" s="176"/>
      <c r="U5454" s="176"/>
      <c r="V5454" s="176"/>
      <c r="W5454" s="176"/>
      <c r="X5454" s="175"/>
      <c r="Y5454" s="175"/>
      <c r="Z5454" s="175"/>
      <c r="AA5454" s="175"/>
      <c r="AC5454" s="175"/>
      <c r="AL5454" s="106"/>
      <c r="AM5454" s="104"/>
      <c r="AN5454" s="104"/>
      <c r="AO5454" s="104"/>
      <c r="AP5454" s="104"/>
      <c r="AQ5454" s="104"/>
      <c r="AR5454" s="104"/>
      <c r="AS5454" s="104"/>
      <c r="AT5454" s="104"/>
      <c r="AU5454" s="104"/>
      <c r="AV5454" s="104"/>
    </row>
    <row r="5455" spans="3:48" x14ac:dyDescent="0.35">
      <c r="C5455" s="176"/>
      <c r="D5455" s="176"/>
      <c r="E5455" s="176"/>
      <c r="F5455" s="176"/>
      <c r="G5455" s="175"/>
      <c r="H5455" s="175"/>
      <c r="I5455" s="175"/>
      <c r="J5455" s="175"/>
      <c r="L5455" s="175"/>
      <c r="T5455" s="176"/>
      <c r="U5455" s="176"/>
      <c r="V5455" s="176"/>
      <c r="W5455" s="176"/>
      <c r="X5455" s="175"/>
      <c r="Y5455" s="175"/>
      <c r="Z5455" s="175"/>
      <c r="AA5455" s="175"/>
      <c r="AC5455" s="175"/>
      <c r="AL5455" s="106"/>
      <c r="AM5455" s="104"/>
      <c r="AN5455" s="104"/>
      <c r="AO5455" s="104"/>
      <c r="AP5455" s="104"/>
      <c r="AQ5455" s="104"/>
      <c r="AR5455" s="104"/>
      <c r="AS5455" s="104"/>
      <c r="AT5455" s="104"/>
      <c r="AU5455" s="104"/>
      <c r="AV5455" s="104"/>
    </row>
    <row r="5456" spans="3:48" x14ac:dyDescent="0.35">
      <c r="C5456" s="176"/>
      <c r="D5456" s="176"/>
      <c r="E5456" s="176"/>
      <c r="F5456" s="176"/>
      <c r="G5456" s="175"/>
      <c r="H5456" s="175"/>
      <c r="I5456" s="175"/>
      <c r="J5456" s="175"/>
      <c r="L5456" s="175"/>
      <c r="T5456" s="176"/>
      <c r="U5456" s="176"/>
      <c r="V5456" s="176"/>
      <c r="W5456" s="176"/>
      <c r="X5456" s="175"/>
      <c r="Y5456" s="175"/>
      <c r="Z5456" s="175"/>
      <c r="AA5456" s="175"/>
      <c r="AC5456" s="175"/>
      <c r="AL5456" s="106"/>
      <c r="AM5456" s="104"/>
      <c r="AN5456" s="104"/>
      <c r="AO5456" s="104"/>
      <c r="AP5456" s="104"/>
      <c r="AQ5456" s="104"/>
      <c r="AR5456" s="104"/>
      <c r="AS5456" s="104"/>
      <c r="AT5456" s="104"/>
      <c r="AU5456" s="104"/>
      <c r="AV5456" s="104"/>
    </row>
    <row r="5457" spans="3:48" x14ac:dyDescent="0.35">
      <c r="C5457" s="176"/>
      <c r="D5457" s="176"/>
      <c r="E5457" s="176"/>
      <c r="F5457" s="176"/>
      <c r="G5457" s="175"/>
      <c r="H5457" s="175"/>
      <c r="I5457" s="175"/>
      <c r="J5457" s="175"/>
      <c r="L5457" s="175"/>
      <c r="T5457" s="176"/>
      <c r="U5457" s="176"/>
      <c r="V5457" s="176"/>
      <c r="W5457" s="176"/>
      <c r="X5457" s="175"/>
      <c r="Y5457" s="175"/>
      <c r="Z5457" s="175"/>
      <c r="AA5457" s="175"/>
      <c r="AC5457" s="175"/>
      <c r="AL5457" s="106"/>
      <c r="AM5457" s="104"/>
      <c r="AN5457" s="104"/>
      <c r="AO5457" s="104"/>
      <c r="AP5457" s="104"/>
      <c r="AQ5457" s="104"/>
      <c r="AR5457" s="104"/>
      <c r="AS5457" s="104"/>
      <c r="AT5457" s="104"/>
      <c r="AU5457" s="104"/>
      <c r="AV5457" s="104"/>
    </row>
    <row r="5458" spans="3:48" x14ac:dyDescent="0.35">
      <c r="C5458" s="176"/>
      <c r="D5458" s="176"/>
      <c r="E5458" s="176"/>
      <c r="F5458" s="176"/>
      <c r="G5458" s="175"/>
      <c r="H5458" s="175"/>
      <c r="I5458" s="175"/>
      <c r="J5458" s="175"/>
      <c r="L5458" s="175"/>
      <c r="T5458" s="176"/>
      <c r="U5458" s="176"/>
      <c r="V5458" s="176"/>
      <c r="W5458" s="176"/>
      <c r="X5458" s="175"/>
      <c r="Y5458" s="175"/>
      <c r="Z5458" s="175"/>
      <c r="AA5458" s="175"/>
      <c r="AC5458" s="175"/>
      <c r="AL5458" s="106"/>
      <c r="AM5458" s="104"/>
      <c r="AN5458" s="104"/>
      <c r="AO5458" s="104"/>
      <c r="AP5458" s="104"/>
      <c r="AQ5458" s="104"/>
      <c r="AR5458" s="104"/>
      <c r="AS5458" s="104"/>
      <c r="AT5458" s="104"/>
      <c r="AU5458" s="104"/>
      <c r="AV5458" s="104"/>
    </row>
    <row r="5459" spans="3:48" x14ac:dyDescent="0.35">
      <c r="C5459" s="176"/>
      <c r="D5459" s="176"/>
      <c r="E5459" s="176"/>
      <c r="F5459" s="176"/>
      <c r="G5459" s="175"/>
      <c r="H5459" s="175"/>
      <c r="I5459" s="175"/>
      <c r="J5459" s="175"/>
      <c r="L5459" s="175"/>
      <c r="T5459" s="176"/>
      <c r="U5459" s="176"/>
      <c r="V5459" s="176"/>
      <c r="W5459" s="176"/>
      <c r="X5459" s="175"/>
      <c r="Y5459" s="175"/>
      <c r="Z5459" s="175"/>
      <c r="AA5459" s="175"/>
      <c r="AC5459" s="175"/>
      <c r="AL5459" s="106"/>
      <c r="AM5459" s="104"/>
      <c r="AN5459" s="104"/>
      <c r="AO5459" s="104"/>
      <c r="AP5459" s="104"/>
      <c r="AQ5459" s="104"/>
      <c r="AR5459" s="104"/>
      <c r="AS5459" s="104"/>
      <c r="AT5459" s="104"/>
      <c r="AU5459" s="104"/>
      <c r="AV5459" s="104"/>
    </row>
    <row r="5460" spans="3:48" x14ac:dyDescent="0.35">
      <c r="C5460" s="176"/>
      <c r="D5460" s="176"/>
      <c r="E5460" s="176"/>
      <c r="F5460" s="176"/>
      <c r="G5460" s="175"/>
      <c r="H5460" s="175"/>
      <c r="I5460" s="175"/>
      <c r="J5460" s="175"/>
      <c r="L5460" s="175"/>
      <c r="T5460" s="176"/>
      <c r="U5460" s="176"/>
      <c r="V5460" s="176"/>
      <c r="W5460" s="176"/>
      <c r="X5460" s="175"/>
      <c r="Y5460" s="175"/>
      <c r="Z5460" s="175"/>
      <c r="AA5460" s="175"/>
      <c r="AC5460" s="175"/>
      <c r="AL5460" s="106"/>
      <c r="AM5460" s="104"/>
      <c r="AN5460" s="104"/>
      <c r="AO5460" s="104"/>
      <c r="AP5460" s="104"/>
      <c r="AQ5460" s="104"/>
      <c r="AR5460" s="104"/>
      <c r="AS5460" s="104"/>
      <c r="AT5460" s="104"/>
      <c r="AU5460" s="104"/>
      <c r="AV5460" s="104"/>
    </row>
    <row r="5461" spans="3:48" x14ac:dyDescent="0.35">
      <c r="C5461" s="176"/>
      <c r="D5461" s="176"/>
      <c r="E5461" s="176"/>
      <c r="F5461" s="176"/>
      <c r="G5461" s="175"/>
      <c r="H5461" s="175"/>
      <c r="I5461" s="175"/>
      <c r="J5461" s="175"/>
      <c r="L5461" s="175"/>
      <c r="T5461" s="176"/>
      <c r="U5461" s="176"/>
      <c r="V5461" s="176"/>
      <c r="W5461" s="176"/>
      <c r="X5461" s="175"/>
      <c r="Y5461" s="175"/>
      <c r="Z5461" s="175"/>
      <c r="AA5461" s="175"/>
      <c r="AC5461" s="175"/>
      <c r="AL5461" s="106"/>
      <c r="AM5461" s="104"/>
      <c r="AN5461" s="104"/>
      <c r="AO5461" s="104"/>
      <c r="AP5461" s="104"/>
      <c r="AQ5461" s="104"/>
      <c r="AR5461" s="104"/>
      <c r="AS5461" s="104"/>
      <c r="AT5461" s="104"/>
      <c r="AU5461" s="104"/>
      <c r="AV5461" s="104"/>
    </row>
    <row r="5462" spans="3:48" x14ac:dyDescent="0.35">
      <c r="C5462" s="176"/>
      <c r="D5462" s="176"/>
      <c r="E5462" s="176"/>
      <c r="F5462" s="176"/>
      <c r="G5462" s="175"/>
      <c r="H5462" s="175"/>
      <c r="I5462" s="175"/>
      <c r="J5462" s="175"/>
      <c r="L5462" s="175"/>
      <c r="T5462" s="176"/>
      <c r="U5462" s="176"/>
      <c r="V5462" s="176"/>
      <c r="W5462" s="176"/>
      <c r="X5462" s="175"/>
      <c r="Y5462" s="175"/>
      <c r="Z5462" s="175"/>
      <c r="AA5462" s="175"/>
      <c r="AC5462" s="175"/>
      <c r="AL5462" s="106"/>
      <c r="AM5462" s="104"/>
      <c r="AN5462" s="104"/>
      <c r="AO5462" s="104"/>
      <c r="AP5462" s="104"/>
      <c r="AQ5462" s="104"/>
      <c r="AR5462" s="104"/>
      <c r="AS5462" s="104"/>
      <c r="AT5462" s="104"/>
      <c r="AU5462" s="104"/>
      <c r="AV5462" s="104"/>
    </row>
    <row r="5463" spans="3:48" x14ac:dyDescent="0.35">
      <c r="C5463" s="176"/>
      <c r="D5463" s="176"/>
      <c r="E5463" s="176"/>
      <c r="F5463" s="176"/>
      <c r="G5463" s="175"/>
      <c r="H5463" s="175"/>
      <c r="I5463" s="175"/>
      <c r="J5463" s="175"/>
      <c r="L5463" s="175"/>
      <c r="T5463" s="176"/>
      <c r="U5463" s="176"/>
      <c r="V5463" s="176"/>
      <c r="W5463" s="176"/>
      <c r="X5463" s="175"/>
      <c r="Y5463" s="175"/>
      <c r="Z5463" s="175"/>
      <c r="AA5463" s="175"/>
      <c r="AC5463" s="175"/>
      <c r="AL5463" s="106"/>
      <c r="AM5463" s="104"/>
      <c r="AN5463" s="104"/>
      <c r="AO5463" s="104"/>
      <c r="AP5463" s="104"/>
      <c r="AQ5463" s="104"/>
      <c r="AR5463" s="104"/>
      <c r="AS5463" s="104"/>
      <c r="AT5463" s="104"/>
      <c r="AU5463" s="104"/>
      <c r="AV5463" s="104"/>
    </row>
    <row r="5464" spans="3:48" x14ac:dyDescent="0.35">
      <c r="C5464" s="176"/>
      <c r="D5464" s="176"/>
      <c r="E5464" s="176"/>
      <c r="F5464" s="176"/>
      <c r="G5464" s="175"/>
      <c r="H5464" s="175"/>
      <c r="I5464" s="175"/>
      <c r="J5464" s="175"/>
      <c r="L5464" s="175"/>
      <c r="T5464" s="176"/>
      <c r="U5464" s="176"/>
      <c r="V5464" s="176"/>
      <c r="W5464" s="176"/>
      <c r="X5464" s="175"/>
      <c r="Y5464" s="175"/>
      <c r="Z5464" s="175"/>
      <c r="AA5464" s="175"/>
      <c r="AC5464" s="175"/>
      <c r="AL5464" s="106"/>
      <c r="AM5464" s="104"/>
      <c r="AN5464" s="104"/>
      <c r="AO5464" s="104"/>
      <c r="AP5464" s="104"/>
      <c r="AQ5464" s="104"/>
      <c r="AR5464" s="104"/>
      <c r="AS5464" s="104"/>
      <c r="AT5464" s="104"/>
      <c r="AU5464" s="104"/>
      <c r="AV5464" s="104"/>
    </row>
    <row r="5465" spans="3:48" x14ac:dyDescent="0.35">
      <c r="C5465" s="176"/>
      <c r="D5465" s="176"/>
      <c r="E5465" s="176"/>
      <c r="F5465" s="176"/>
      <c r="G5465" s="175"/>
      <c r="H5465" s="175"/>
      <c r="I5465" s="175"/>
      <c r="J5465" s="175"/>
      <c r="L5465" s="175"/>
      <c r="T5465" s="176"/>
      <c r="U5465" s="176"/>
      <c r="V5465" s="176"/>
      <c r="W5465" s="176"/>
      <c r="X5465" s="175"/>
      <c r="Y5465" s="175"/>
      <c r="Z5465" s="175"/>
      <c r="AA5465" s="175"/>
      <c r="AC5465" s="175"/>
      <c r="AL5465" s="106"/>
      <c r="AM5465" s="104"/>
      <c r="AN5465" s="104"/>
      <c r="AO5465" s="104"/>
      <c r="AP5465" s="104"/>
      <c r="AQ5465" s="104"/>
      <c r="AR5465" s="104"/>
      <c r="AS5465" s="104"/>
      <c r="AT5465" s="104"/>
      <c r="AU5465" s="104"/>
      <c r="AV5465" s="104"/>
    </row>
    <row r="5466" spans="3:48" x14ac:dyDescent="0.35">
      <c r="C5466" s="176"/>
      <c r="D5466" s="176"/>
      <c r="E5466" s="176"/>
      <c r="F5466" s="176"/>
      <c r="G5466" s="175"/>
      <c r="H5466" s="175"/>
      <c r="I5466" s="175"/>
      <c r="J5466" s="175"/>
      <c r="L5466" s="175"/>
      <c r="T5466" s="176"/>
      <c r="U5466" s="176"/>
      <c r="V5466" s="176"/>
      <c r="W5466" s="176"/>
      <c r="X5466" s="175"/>
      <c r="Y5466" s="175"/>
      <c r="Z5466" s="175"/>
      <c r="AA5466" s="175"/>
      <c r="AC5466" s="175"/>
      <c r="AL5466" s="106"/>
      <c r="AM5466" s="104"/>
      <c r="AN5466" s="104"/>
      <c r="AO5466" s="104"/>
      <c r="AP5466" s="104"/>
      <c r="AQ5466" s="104"/>
      <c r="AR5466" s="104"/>
      <c r="AS5466" s="104"/>
      <c r="AT5466" s="104"/>
      <c r="AU5466" s="104"/>
      <c r="AV5466" s="104"/>
    </row>
    <row r="5467" spans="3:48" x14ac:dyDescent="0.35">
      <c r="C5467" s="176"/>
      <c r="D5467" s="176"/>
      <c r="E5467" s="176"/>
      <c r="F5467" s="176"/>
      <c r="G5467" s="175"/>
      <c r="H5467" s="175"/>
      <c r="I5467" s="175"/>
      <c r="J5467" s="175"/>
      <c r="L5467" s="175"/>
      <c r="T5467" s="176"/>
      <c r="U5467" s="176"/>
      <c r="V5467" s="176"/>
      <c r="W5467" s="176"/>
      <c r="X5467" s="175"/>
      <c r="Y5467" s="175"/>
      <c r="Z5467" s="175"/>
      <c r="AA5467" s="175"/>
      <c r="AC5467" s="175"/>
      <c r="AL5467" s="106"/>
      <c r="AM5467" s="104"/>
      <c r="AN5467" s="104"/>
      <c r="AO5467" s="104"/>
      <c r="AP5467" s="104"/>
      <c r="AQ5467" s="104"/>
      <c r="AR5467" s="104"/>
      <c r="AS5467" s="104"/>
      <c r="AT5467" s="104"/>
      <c r="AU5467" s="104"/>
      <c r="AV5467" s="104"/>
    </row>
    <row r="5468" spans="3:48" x14ac:dyDescent="0.35">
      <c r="C5468" s="176"/>
      <c r="D5468" s="176"/>
      <c r="E5468" s="176"/>
      <c r="F5468" s="176"/>
      <c r="G5468" s="175"/>
      <c r="H5468" s="175"/>
      <c r="I5468" s="175"/>
      <c r="J5468" s="175"/>
      <c r="L5468" s="175"/>
      <c r="T5468" s="176"/>
      <c r="U5468" s="176"/>
      <c r="V5468" s="176"/>
      <c r="W5468" s="176"/>
      <c r="X5468" s="175"/>
      <c r="Y5468" s="175"/>
      <c r="Z5468" s="175"/>
      <c r="AA5468" s="175"/>
      <c r="AC5468" s="175"/>
      <c r="AL5468" s="106"/>
      <c r="AM5468" s="104"/>
      <c r="AN5468" s="104"/>
      <c r="AO5468" s="104"/>
      <c r="AP5468" s="104"/>
      <c r="AQ5468" s="104"/>
      <c r="AR5468" s="104"/>
      <c r="AS5468" s="104"/>
      <c r="AT5468" s="104"/>
      <c r="AU5468" s="104"/>
      <c r="AV5468" s="104"/>
    </row>
    <row r="5469" spans="3:48" x14ac:dyDescent="0.35">
      <c r="C5469" s="176"/>
      <c r="D5469" s="176"/>
      <c r="E5469" s="176"/>
      <c r="F5469" s="176"/>
      <c r="G5469" s="175"/>
      <c r="H5469" s="175"/>
      <c r="I5469" s="175"/>
      <c r="J5469" s="175"/>
      <c r="L5469" s="175"/>
      <c r="T5469" s="176"/>
      <c r="U5469" s="176"/>
      <c r="V5469" s="176"/>
      <c r="W5469" s="176"/>
      <c r="X5469" s="175"/>
      <c r="Y5469" s="175"/>
      <c r="Z5469" s="175"/>
      <c r="AA5469" s="175"/>
      <c r="AC5469" s="175"/>
      <c r="AL5469" s="106"/>
      <c r="AM5469" s="104"/>
      <c r="AN5469" s="104"/>
      <c r="AO5469" s="104"/>
      <c r="AP5469" s="104"/>
      <c r="AQ5469" s="104"/>
      <c r="AR5469" s="104"/>
      <c r="AS5469" s="104"/>
      <c r="AT5469" s="104"/>
      <c r="AU5469" s="104"/>
      <c r="AV5469" s="104"/>
    </row>
    <row r="5470" spans="3:48" x14ac:dyDescent="0.35">
      <c r="C5470" s="176"/>
      <c r="D5470" s="176"/>
      <c r="E5470" s="176"/>
      <c r="F5470" s="176"/>
      <c r="G5470" s="175"/>
      <c r="H5470" s="175"/>
      <c r="I5470" s="175"/>
      <c r="J5470" s="175"/>
      <c r="L5470" s="175"/>
      <c r="T5470" s="176"/>
      <c r="U5470" s="176"/>
      <c r="V5470" s="176"/>
      <c r="W5470" s="176"/>
      <c r="X5470" s="175"/>
      <c r="Y5470" s="175"/>
      <c r="Z5470" s="175"/>
      <c r="AA5470" s="175"/>
      <c r="AC5470" s="175"/>
      <c r="AL5470" s="106"/>
      <c r="AM5470" s="104"/>
      <c r="AN5470" s="104"/>
      <c r="AO5470" s="104"/>
      <c r="AP5470" s="104"/>
      <c r="AQ5470" s="104"/>
      <c r="AR5470" s="104"/>
      <c r="AS5470" s="104"/>
      <c r="AT5470" s="104"/>
      <c r="AU5470" s="104"/>
      <c r="AV5470" s="104"/>
    </row>
    <row r="5471" spans="3:48" x14ac:dyDescent="0.35">
      <c r="C5471" s="176"/>
      <c r="D5471" s="176"/>
      <c r="E5471" s="176"/>
      <c r="F5471" s="176"/>
      <c r="G5471" s="175"/>
      <c r="H5471" s="175"/>
      <c r="I5471" s="175"/>
      <c r="J5471" s="175"/>
      <c r="L5471" s="175"/>
      <c r="T5471" s="176"/>
      <c r="U5471" s="176"/>
      <c r="V5471" s="176"/>
      <c r="W5471" s="176"/>
      <c r="X5471" s="175"/>
      <c r="Y5471" s="175"/>
      <c r="Z5471" s="175"/>
      <c r="AA5471" s="175"/>
      <c r="AC5471" s="175"/>
      <c r="AL5471" s="106"/>
      <c r="AM5471" s="104"/>
      <c r="AN5471" s="104"/>
      <c r="AO5471" s="104"/>
      <c r="AP5471" s="104"/>
      <c r="AQ5471" s="104"/>
      <c r="AR5471" s="104"/>
      <c r="AS5471" s="104"/>
      <c r="AT5471" s="104"/>
      <c r="AU5471" s="104"/>
      <c r="AV5471" s="104"/>
    </row>
    <row r="5472" spans="3:48" x14ac:dyDescent="0.35">
      <c r="C5472" s="176"/>
      <c r="D5472" s="176"/>
      <c r="E5472" s="176"/>
      <c r="F5472" s="176"/>
      <c r="G5472" s="175"/>
      <c r="H5472" s="175"/>
      <c r="I5472" s="175"/>
      <c r="J5472" s="175"/>
      <c r="L5472" s="175"/>
      <c r="T5472" s="176"/>
      <c r="U5472" s="176"/>
      <c r="V5472" s="176"/>
      <c r="W5472" s="176"/>
      <c r="X5472" s="175"/>
      <c r="Y5472" s="175"/>
      <c r="Z5472" s="175"/>
      <c r="AA5472" s="175"/>
      <c r="AC5472" s="175"/>
      <c r="AL5472" s="106"/>
      <c r="AM5472" s="104"/>
      <c r="AN5472" s="104"/>
      <c r="AO5472" s="104"/>
      <c r="AP5472" s="104"/>
      <c r="AQ5472" s="104"/>
      <c r="AR5472" s="104"/>
      <c r="AS5472" s="104"/>
      <c r="AT5472" s="104"/>
      <c r="AU5472" s="104"/>
      <c r="AV5472" s="104"/>
    </row>
    <row r="5473" spans="3:48" x14ac:dyDescent="0.35">
      <c r="C5473" s="176"/>
      <c r="D5473" s="176"/>
      <c r="E5473" s="176"/>
      <c r="F5473" s="176"/>
      <c r="G5473" s="175"/>
      <c r="H5473" s="175"/>
      <c r="I5473" s="175"/>
      <c r="J5473" s="175"/>
      <c r="L5473" s="175"/>
      <c r="T5473" s="176"/>
      <c r="U5473" s="176"/>
      <c r="V5473" s="176"/>
      <c r="W5473" s="176"/>
      <c r="X5473" s="175"/>
      <c r="Y5473" s="175"/>
      <c r="Z5473" s="175"/>
      <c r="AA5473" s="175"/>
      <c r="AC5473" s="175"/>
      <c r="AL5473" s="106"/>
      <c r="AM5473" s="104"/>
      <c r="AN5473" s="104"/>
      <c r="AO5473" s="104"/>
      <c r="AP5473" s="104"/>
      <c r="AQ5473" s="104"/>
      <c r="AR5473" s="104"/>
      <c r="AS5473" s="104"/>
      <c r="AT5473" s="104"/>
      <c r="AU5473" s="104"/>
      <c r="AV5473" s="104"/>
    </row>
    <row r="5474" spans="3:48" x14ac:dyDescent="0.35">
      <c r="C5474" s="176"/>
      <c r="D5474" s="176"/>
      <c r="E5474" s="176"/>
      <c r="F5474" s="176"/>
      <c r="G5474" s="175"/>
      <c r="H5474" s="175"/>
      <c r="I5474" s="175"/>
      <c r="J5474" s="175"/>
      <c r="L5474" s="175"/>
      <c r="T5474" s="176"/>
      <c r="U5474" s="176"/>
      <c r="V5474" s="176"/>
      <c r="W5474" s="176"/>
      <c r="X5474" s="175"/>
      <c r="Y5474" s="175"/>
      <c r="Z5474" s="175"/>
      <c r="AA5474" s="175"/>
      <c r="AC5474" s="175"/>
      <c r="AL5474" s="106"/>
      <c r="AM5474" s="104"/>
      <c r="AN5474" s="104"/>
      <c r="AO5474" s="104"/>
      <c r="AP5474" s="104"/>
      <c r="AQ5474" s="104"/>
      <c r="AR5474" s="104"/>
      <c r="AS5474" s="104"/>
      <c r="AT5474" s="104"/>
      <c r="AU5474" s="104"/>
      <c r="AV5474" s="104"/>
    </row>
    <row r="5475" spans="3:48" x14ac:dyDescent="0.35">
      <c r="C5475" s="176"/>
      <c r="D5475" s="176"/>
      <c r="E5475" s="176"/>
      <c r="F5475" s="176"/>
      <c r="G5475" s="175"/>
      <c r="H5475" s="175"/>
      <c r="I5475" s="175"/>
      <c r="J5475" s="175"/>
      <c r="L5475" s="175"/>
      <c r="T5475" s="176"/>
      <c r="U5475" s="176"/>
      <c r="V5475" s="176"/>
      <c r="W5475" s="176"/>
      <c r="X5475" s="175"/>
      <c r="Y5475" s="175"/>
      <c r="Z5475" s="175"/>
      <c r="AA5475" s="175"/>
      <c r="AC5475" s="175"/>
      <c r="AL5475" s="106"/>
      <c r="AM5475" s="104"/>
      <c r="AN5475" s="104"/>
      <c r="AO5475" s="104"/>
      <c r="AP5475" s="104"/>
      <c r="AQ5475" s="104"/>
      <c r="AR5475" s="104"/>
      <c r="AS5475" s="104"/>
      <c r="AT5475" s="104"/>
      <c r="AU5475" s="104"/>
      <c r="AV5475" s="104"/>
    </row>
    <row r="5476" spans="3:48" x14ac:dyDescent="0.35">
      <c r="C5476" s="176"/>
      <c r="D5476" s="176"/>
      <c r="E5476" s="176"/>
      <c r="F5476" s="176"/>
      <c r="G5476" s="175"/>
      <c r="H5476" s="175"/>
      <c r="I5476" s="175"/>
      <c r="J5476" s="175"/>
      <c r="L5476" s="175"/>
      <c r="T5476" s="176"/>
      <c r="U5476" s="176"/>
      <c r="V5476" s="176"/>
      <c r="W5476" s="176"/>
      <c r="X5476" s="175"/>
      <c r="Y5476" s="175"/>
      <c r="Z5476" s="175"/>
      <c r="AA5476" s="175"/>
      <c r="AC5476" s="175"/>
      <c r="AL5476" s="106"/>
      <c r="AM5476" s="104"/>
      <c r="AN5476" s="104"/>
      <c r="AO5476" s="104"/>
      <c r="AP5476" s="104"/>
      <c r="AQ5476" s="104"/>
      <c r="AR5476" s="104"/>
      <c r="AS5476" s="104"/>
      <c r="AT5476" s="104"/>
      <c r="AU5476" s="104"/>
      <c r="AV5476" s="104"/>
    </row>
    <row r="5477" spans="3:48" x14ac:dyDescent="0.35">
      <c r="C5477" s="176"/>
      <c r="D5477" s="176"/>
      <c r="E5477" s="176"/>
      <c r="F5477" s="176"/>
      <c r="G5477" s="175"/>
      <c r="H5477" s="175"/>
      <c r="I5477" s="175"/>
      <c r="J5477" s="175"/>
      <c r="L5477" s="175"/>
      <c r="T5477" s="176"/>
      <c r="U5477" s="176"/>
      <c r="V5477" s="176"/>
      <c r="W5477" s="176"/>
      <c r="X5477" s="175"/>
      <c r="Y5477" s="175"/>
      <c r="Z5477" s="175"/>
      <c r="AA5477" s="175"/>
      <c r="AC5477" s="175"/>
      <c r="AL5477" s="106"/>
      <c r="AM5477" s="104"/>
      <c r="AN5477" s="104"/>
      <c r="AO5477" s="104"/>
      <c r="AP5477" s="104"/>
      <c r="AQ5477" s="104"/>
      <c r="AR5477" s="104"/>
      <c r="AS5477" s="104"/>
      <c r="AT5477" s="104"/>
      <c r="AU5477" s="104"/>
      <c r="AV5477" s="104"/>
    </row>
    <row r="5478" spans="3:48" x14ac:dyDescent="0.35">
      <c r="C5478" s="176"/>
      <c r="D5478" s="176"/>
      <c r="E5478" s="176"/>
      <c r="F5478" s="176"/>
      <c r="G5478" s="175"/>
      <c r="H5478" s="175"/>
      <c r="I5478" s="175"/>
      <c r="J5478" s="175"/>
      <c r="L5478" s="175"/>
      <c r="T5478" s="176"/>
      <c r="U5478" s="176"/>
      <c r="V5478" s="176"/>
      <c r="W5478" s="176"/>
      <c r="X5478" s="175"/>
      <c r="Y5478" s="175"/>
      <c r="Z5478" s="175"/>
      <c r="AA5478" s="175"/>
      <c r="AC5478" s="175"/>
      <c r="AL5478" s="106"/>
      <c r="AM5478" s="104"/>
      <c r="AN5478" s="104"/>
      <c r="AO5478" s="104"/>
      <c r="AP5478" s="104"/>
      <c r="AQ5478" s="104"/>
      <c r="AR5478" s="104"/>
      <c r="AS5478" s="104"/>
      <c r="AT5478" s="104"/>
      <c r="AU5478" s="104"/>
      <c r="AV5478" s="104"/>
    </row>
    <row r="5479" spans="3:48" x14ac:dyDescent="0.35">
      <c r="C5479" s="176"/>
      <c r="D5479" s="176"/>
      <c r="E5479" s="176"/>
      <c r="F5479" s="176"/>
      <c r="G5479" s="175"/>
      <c r="H5479" s="175"/>
      <c r="I5479" s="175"/>
      <c r="J5479" s="175"/>
      <c r="L5479" s="175"/>
      <c r="T5479" s="176"/>
      <c r="U5479" s="176"/>
      <c r="V5479" s="176"/>
      <c r="W5479" s="176"/>
      <c r="X5479" s="175"/>
      <c r="Y5479" s="175"/>
      <c r="Z5479" s="175"/>
      <c r="AA5479" s="175"/>
      <c r="AC5479" s="175"/>
      <c r="AL5479" s="106"/>
      <c r="AM5479" s="104"/>
      <c r="AN5479" s="104"/>
      <c r="AO5479" s="104"/>
      <c r="AP5479" s="104"/>
      <c r="AQ5479" s="104"/>
      <c r="AR5479" s="104"/>
      <c r="AS5479" s="104"/>
      <c r="AT5479" s="104"/>
      <c r="AU5479" s="104"/>
      <c r="AV5479" s="104"/>
    </row>
    <row r="5480" spans="3:48" x14ac:dyDescent="0.35">
      <c r="C5480" s="176"/>
      <c r="D5480" s="176"/>
      <c r="E5480" s="176"/>
      <c r="F5480" s="176"/>
      <c r="G5480" s="175"/>
      <c r="H5480" s="175"/>
      <c r="I5480" s="175"/>
      <c r="J5480" s="175"/>
      <c r="L5480" s="175"/>
      <c r="T5480" s="176"/>
      <c r="U5480" s="176"/>
      <c r="V5480" s="176"/>
      <c r="W5480" s="176"/>
      <c r="X5480" s="175"/>
      <c r="Y5480" s="175"/>
      <c r="Z5480" s="175"/>
      <c r="AA5480" s="175"/>
      <c r="AC5480" s="175"/>
      <c r="AL5480" s="106"/>
      <c r="AM5480" s="104"/>
      <c r="AN5480" s="104"/>
      <c r="AO5480" s="104"/>
      <c r="AP5480" s="104"/>
      <c r="AQ5480" s="104"/>
      <c r="AR5480" s="104"/>
      <c r="AS5480" s="104"/>
      <c r="AT5480" s="104"/>
      <c r="AU5480" s="104"/>
      <c r="AV5480" s="104"/>
    </row>
    <row r="5481" spans="3:48" x14ac:dyDescent="0.35">
      <c r="C5481" s="176"/>
      <c r="D5481" s="176"/>
      <c r="E5481" s="176"/>
      <c r="F5481" s="176"/>
      <c r="G5481" s="175"/>
      <c r="H5481" s="175"/>
      <c r="I5481" s="175"/>
      <c r="J5481" s="175"/>
      <c r="L5481" s="175"/>
      <c r="T5481" s="176"/>
      <c r="U5481" s="176"/>
      <c r="V5481" s="176"/>
      <c r="W5481" s="176"/>
      <c r="X5481" s="175"/>
      <c r="Y5481" s="175"/>
      <c r="Z5481" s="175"/>
      <c r="AA5481" s="175"/>
      <c r="AC5481" s="175"/>
      <c r="AL5481" s="106"/>
      <c r="AM5481" s="104"/>
      <c r="AN5481" s="104"/>
      <c r="AO5481" s="104"/>
      <c r="AP5481" s="104"/>
      <c r="AQ5481" s="104"/>
      <c r="AR5481" s="104"/>
      <c r="AS5481" s="104"/>
      <c r="AT5481" s="104"/>
      <c r="AU5481" s="104"/>
      <c r="AV5481" s="104"/>
    </row>
    <row r="5482" spans="3:48" x14ac:dyDescent="0.35">
      <c r="C5482" s="176"/>
      <c r="D5482" s="176"/>
      <c r="E5482" s="176"/>
      <c r="F5482" s="176"/>
      <c r="G5482" s="175"/>
      <c r="H5482" s="175"/>
      <c r="I5482" s="175"/>
      <c r="J5482" s="175"/>
      <c r="L5482" s="175"/>
      <c r="T5482" s="176"/>
      <c r="U5482" s="176"/>
      <c r="V5482" s="176"/>
      <c r="W5482" s="176"/>
      <c r="X5482" s="175"/>
      <c r="Y5482" s="175"/>
      <c r="Z5482" s="175"/>
      <c r="AA5482" s="175"/>
      <c r="AC5482" s="175"/>
      <c r="AL5482" s="106"/>
      <c r="AM5482" s="104"/>
      <c r="AN5482" s="104"/>
      <c r="AO5482" s="104"/>
      <c r="AP5482" s="104"/>
      <c r="AQ5482" s="104"/>
      <c r="AR5482" s="104"/>
      <c r="AS5482" s="104"/>
      <c r="AT5482" s="104"/>
      <c r="AU5482" s="104"/>
      <c r="AV5482" s="104"/>
    </row>
    <row r="5483" spans="3:48" x14ac:dyDescent="0.35">
      <c r="C5483" s="176"/>
      <c r="D5483" s="176"/>
      <c r="E5483" s="176"/>
      <c r="F5483" s="176"/>
      <c r="G5483" s="175"/>
      <c r="H5483" s="175"/>
      <c r="I5483" s="175"/>
      <c r="J5483" s="175"/>
      <c r="L5483" s="175"/>
      <c r="T5483" s="176"/>
      <c r="U5483" s="176"/>
      <c r="V5483" s="176"/>
      <c r="W5483" s="176"/>
      <c r="X5483" s="175"/>
      <c r="Y5483" s="175"/>
      <c r="Z5483" s="175"/>
      <c r="AA5483" s="175"/>
      <c r="AC5483" s="175"/>
      <c r="AL5483" s="106"/>
      <c r="AM5483" s="104"/>
      <c r="AN5483" s="104"/>
      <c r="AO5483" s="104"/>
      <c r="AP5483" s="104"/>
      <c r="AQ5483" s="104"/>
      <c r="AR5483" s="104"/>
      <c r="AS5483" s="104"/>
      <c r="AT5483" s="104"/>
      <c r="AU5483" s="104"/>
      <c r="AV5483" s="104"/>
    </row>
    <row r="5484" spans="3:48" x14ac:dyDescent="0.35">
      <c r="C5484" s="176"/>
      <c r="D5484" s="176"/>
      <c r="E5484" s="176"/>
      <c r="F5484" s="176"/>
      <c r="G5484" s="175"/>
      <c r="H5484" s="175"/>
      <c r="I5484" s="175"/>
      <c r="J5484" s="175"/>
      <c r="L5484" s="175"/>
      <c r="T5484" s="176"/>
      <c r="U5484" s="176"/>
      <c r="V5484" s="176"/>
      <c r="W5484" s="176"/>
      <c r="X5484" s="175"/>
      <c r="Y5484" s="175"/>
      <c r="Z5484" s="175"/>
      <c r="AA5484" s="175"/>
      <c r="AC5484" s="175"/>
      <c r="AL5484" s="106"/>
      <c r="AM5484" s="104"/>
      <c r="AN5484" s="104"/>
      <c r="AO5484" s="104"/>
      <c r="AP5484" s="104"/>
      <c r="AQ5484" s="104"/>
      <c r="AR5484" s="104"/>
      <c r="AS5484" s="104"/>
      <c r="AT5484" s="104"/>
      <c r="AU5484" s="104"/>
      <c r="AV5484" s="104"/>
    </row>
    <row r="5485" spans="3:48" x14ac:dyDescent="0.35">
      <c r="C5485" s="176"/>
      <c r="D5485" s="176"/>
      <c r="E5485" s="176"/>
      <c r="F5485" s="176"/>
      <c r="G5485" s="175"/>
      <c r="H5485" s="175"/>
      <c r="I5485" s="175"/>
      <c r="J5485" s="175"/>
      <c r="L5485" s="175"/>
      <c r="T5485" s="176"/>
      <c r="U5485" s="176"/>
      <c r="V5485" s="176"/>
      <c r="W5485" s="176"/>
      <c r="X5485" s="175"/>
      <c r="Y5485" s="175"/>
      <c r="Z5485" s="175"/>
      <c r="AA5485" s="175"/>
      <c r="AC5485" s="175"/>
      <c r="AL5485" s="106"/>
      <c r="AM5485" s="104"/>
      <c r="AN5485" s="104"/>
      <c r="AO5485" s="104"/>
      <c r="AP5485" s="104"/>
      <c r="AQ5485" s="104"/>
      <c r="AR5485" s="104"/>
      <c r="AS5485" s="104"/>
      <c r="AT5485" s="104"/>
      <c r="AU5485" s="104"/>
      <c r="AV5485" s="104"/>
    </row>
    <row r="5486" spans="3:48" x14ac:dyDescent="0.35">
      <c r="C5486" s="176"/>
      <c r="D5486" s="176"/>
      <c r="E5486" s="176"/>
      <c r="F5486" s="176"/>
      <c r="G5486" s="175"/>
      <c r="H5486" s="175"/>
      <c r="I5486" s="175"/>
      <c r="J5486" s="175"/>
      <c r="L5486" s="175"/>
      <c r="T5486" s="176"/>
      <c r="U5486" s="176"/>
      <c r="V5486" s="176"/>
      <c r="W5486" s="176"/>
      <c r="X5486" s="175"/>
      <c r="Y5486" s="175"/>
      <c r="Z5486" s="175"/>
      <c r="AA5486" s="175"/>
      <c r="AC5486" s="175"/>
      <c r="AL5486" s="106"/>
      <c r="AM5486" s="104"/>
      <c r="AN5486" s="104"/>
      <c r="AO5486" s="104"/>
      <c r="AP5486" s="104"/>
      <c r="AQ5486" s="104"/>
      <c r="AR5486" s="104"/>
      <c r="AS5486" s="104"/>
      <c r="AT5486" s="104"/>
      <c r="AU5486" s="104"/>
      <c r="AV5486" s="104"/>
    </row>
    <row r="5487" spans="3:48" x14ac:dyDescent="0.35">
      <c r="C5487" s="176"/>
      <c r="D5487" s="176"/>
      <c r="E5487" s="176"/>
      <c r="F5487" s="176"/>
      <c r="G5487" s="175"/>
      <c r="H5487" s="175"/>
      <c r="I5487" s="175"/>
      <c r="J5487" s="175"/>
      <c r="L5487" s="175"/>
      <c r="T5487" s="176"/>
      <c r="U5487" s="176"/>
      <c r="V5487" s="176"/>
      <c r="W5487" s="176"/>
      <c r="X5487" s="175"/>
      <c r="Y5487" s="175"/>
      <c r="Z5487" s="175"/>
      <c r="AA5487" s="175"/>
      <c r="AC5487" s="175"/>
      <c r="AL5487" s="106"/>
      <c r="AM5487" s="104"/>
      <c r="AN5487" s="104"/>
      <c r="AO5487" s="104"/>
      <c r="AP5487" s="104"/>
      <c r="AQ5487" s="104"/>
      <c r="AR5487" s="104"/>
      <c r="AS5487" s="104"/>
      <c r="AT5487" s="104"/>
      <c r="AU5487" s="104"/>
      <c r="AV5487" s="104"/>
    </row>
    <row r="5488" spans="3:48" x14ac:dyDescent="0.35">
      <c r="C5488" s="176"/>
      <c r="D5488" s="176"/>
      <c r="E5488" s="176"/>
      <c r="F5488" s="176"/>
      <c r="G5488" s="175"/>
      <c r="H5488" s="175"/>
      <c r="I5488" s="175"/>
      <c r="J5488" s="175"/>
      <c r="L5488" s="175"/>
      <c r="T5488" s="176"/>
      <c r="U5488" s="176"/>
      <c r="V5488" s="176"/>
      <c r="W5488" s="176"/>
      <c r="X5488" s="175"/>
      <c r="Y5488" s="175"/>
      <c r="Z5488" s="175"/>
      <c r="AA5488" s="175"/>
      <c r="AC5488" s="175"/>
      <c r="AL5488" s="106"/>
      <c r="AM5488" s="104"/>
      <c r="AN5488" s="104"/>
      <c r="AO5488" s="104"/>
      <c r="AP5488" s="104"/>
      <c r="AQ5488" s="104"/>
      <c r="AR5488" s="104"/>
      <c r="AS5488" s="104"/>
      <c r="AT5488" s="104"/>
      <c r="AU5488" s="104"/>
      <c r="AV5488" s="104"/>
    </row>
    <row r="5489" spans="3:48" x14ac:dyDescent="0.35">
      <c r="C5489" s="176"/>
      <c r="D5489" s="176"/>
      <c r="E5489" s="176"/>
      <c r="F5489" s="176"/>
      <c r="G5489" s="175"/>
      <c r="H5489" s="175"/>
      <c r="I5489" s="175"/>
      <c r="J5489" s="175"/>
      <c r="L5489" s="175"/>
      <c r="T5489" s="176"/>
      <c r="U5489" s="176"/>
      <c r="V5489" s="176"/>
      <c r="W5489" s="176"/>
      <c r="X5489" s="175"/>
      <c r="Y5489" s="175"/>
      <c r="Z5489" s="175"/>
      <c r="AA5489" s="175"/>
      <c r="AC5489" s="175"/>
      <c r="AL5489" s="106"/>
      <c r="AM5489" s="104"/>
      <c r="AN5489" s="104"/>
      <c r="AO5489" s="104"/>
      <c r="AP5489" s="104"/>
      <c r="AQ5489" s="104"/>
      <c r="AR5489" s="104"/>
      <c r="AS5489" s="104"/>
      <c r="AT5489" s="104"/>
      <c r="AU5489" s="104"/>
      <c r="AV5489" s="104"/>
    </row>
    <row r="5490" spans="3:48" x14ac:dyDescent="0.35">
      <c r="C5490" s="176"/>
      <c r="D5490" s="176"/>
      <c r="E5490" s="176"/>
      <c r="F5490" s="176"/>
      <c r="G5490" s="175"/>
      <c r="H5490" s="175"/>
      <c r="I5490" s="175"/>
      <c r="J5490" s="175"/>
      <c r="L5490" s="175"/>
      <c r="T5490" s="176"/>
      <c r="U5490" s="176"/>
      <c r="V5490" s="176"/>
      <c r="W5490" s="176"/>
      <c r="X5490" s="175"/>
      <c r="Y5490" s="175"/>
      <c r="Z5490" s="175"/>
      <c r="AA5490" s="175"/>
      <c r="AC5490" s="175"/>
      <c r="AL5490" s="106"/>
      <c r="AM5490" s="104"/>
      <c r="AN5490" s="104"/>
      <c r="AO5490" s="104"/>
      <c r="AP5490" s="104"/>
      <c r="AQ5490" s="104"/>
      <c r="AR5490" s="104"/>
      <c r="AS5490" s="104"/>
      <c r="AT5490" s="104"/>
      <c r="AU5490" s="104"/>
      <c r="AV5490" s="104"/>
    </row>
    <row r="5491" spans="3:48" x14ac:dyDescent="0.35">
      <c r="C5491" s="176"/>
      <c r="D5491" s="176"/>
      <c r="E5491" s="176"/>
      <c r="F5491" s="176"/>
      <c r="G5491" s="175"/>
      <c r="H5491" s="175"/>
      <c r="I5491" s="175"/>
      <c r="J5491" s="175"/>
      <c r="L5491" s="175"/>
      <c r="T5491" s="176"/>
      <c r="U5491" s="176"/>
      <c r="V5491" s="176"/>
      <c r="W5491" s="176"/>
      <c r="X5491" s="175"/>
      <c r="Y5491" s="175"/>
      <c r="Z5491" s="175"/>
      <c r="AA5491" s="175"/>
      <c r="AC5491" s="175"/>
      <c r="AL5491" s="106"/>
      <c r="AM5491" s="104"/>
      <c r="AN5491" s="104"/>
      <c r="AO5491" s="104"/>
      <c r="AP5491" s="104"/>
      <c r="AQ5491" s="104"/>
      <c r="AR5491" s="104"/>
      <c r="AS5491" s="104"/>
      <c r="AT5491" s="104"/>
      <c r="AU5491" s="104"/>
      <c r="AV5491" s="104"/>
    </row>
    <row r="5492" spans="3:48" x14ac:dyDescent="0.35">
      <c r="C5492" s="176"/>
      <c r="D5492" s="176"/>
      <c r="E5492" s="176"/>
      <c r="F5492" s="176"/>
      <c r="G5492" s="175"/>
      <c r="H5492" s="175"/>
      <c r="I5492" s="175"/>
      <c r="J5492" s="175"/>
      <c r="L5492" s="175"/>
      <c r="T5492" s="176"/>
      <c r="U5492" s="176"/>
      <c r="V5492" s="176"/>
      <c r="W5492" s="176"/>
      <c r="X5492" s="175"/>
      <c r="Y5492" s="175"/>
      <c r="Z5492" s="175"/>
      <c r="AA5492" s="175"/>
      <c r="AC5492" s="175"/>
      <c r="AL5492" s="106"/>
      <c r="AM5492" s="104"/>
      <c r="AN5492" s="104"/>
      <c r="AO5492" s="104"/>
      <c r="AP5492" s="104"/>
      <c r="AQ5492" s="104"/>
      <c r="AR5492" s="104"/>
      <c r="AS5492" s="104"/>
      <c r="AT5492" s="104"/>
      <c r="AU5492" s="104"/>
      <c r="AV5492" s="104"/>
    </row>
    <row r="5493" spans="3:48" x14ac:dyDescent="0.35">
      <c r="C5493" s="176"/>
      <c r="D5493" s="176"/>
      <c r="E5493" s="176"/>
      <c r="F5493" s="176"/>
      <c r="G5493" s="175"/>
      <c r="H5493" s="175"/>
      <c r="I5493" s="175"/>
      <c r="J5493" s="175"/>
      <c r="L5493" s="175"/>
      <c r="T5493" s="176"/>
      <c r="U5493" s="176"/>
      <c r="V5493" s="176"/>
      <c r="W5493" s="176"/>
      <c r="X5493" s="175"/>
      <c r="Y5493" s="175"/>
      <c r="Z5493" s="175"/>
      <c r="AA5493" s="175"/>
      <c r="AC5493" s="175"/>
      <c r="AL5493" s="106"/>
      <c r="AM5493" s="104"/>
      <c r="AN5493" s="104"/>
      <c r="AO5493" s="104"/>
      <c r="AP5493" s="104"/>
      <c r="AQ5493" s="104"/>
      <c r="AR5493" s="104"/>
      <c r="AS5493" s="104"/>
      <c r="AT5493" s="104"/>
      <c r="AU5493" s="104"/>
      <c r="AV5493" s="104"/>
    </row>
    <row r="5494" spans="3:48" x14ac:dyDescent="0.35">
      <c r="C5494" s="176"/>
      <c r="D5494" s="176"/>
      <c r="E5494" s="176"/>
      <c r="F5494" s="176"/>
      <c r="G5494" s="175"/>
      <c r="H5494" s="175"/>
      <c r="I5494" s="175"/>
      <c r="J5494" s="175"/>
      <c r="L5494" s="175"/>
      <c r="T5494" s="176"/>
      <c r="U5494" s="176"/>
      <c r="V5494" s="176"/>
      <c r="W5494" s="176"/>
      <c r="X5494" s="175"/>
      <c r="Y5494" s="175"/>
      <c r="Z5494" s="175"/>
      <c r="AA5494" s="175"/>
      <c r="AC5494" s="175"/>
      <c r="AL5494" s="106"/>
      <c r="AM5494" s="104"/>
      <c r="AN5494" s="104"/>
      <c r="AO5494" s="104"/>
      <c r="AP5494" s="104"/>
      <c r="AQ5494" s="104"/>
      <c r="AR5494" s="104"/>
      <c r="AS5494" s="104"/>
      <c r="AT5494" s="104"/>
      <c r="AU5494" s="104"/>
      <c r="AV5494" s="104"/>
    </row>
    <row r="5495" spans="3:48" x14ac:dyDescent="0.35">
      <c r="C5495" s="176"/>
      <c r="D5495" s="176"/>
      <c r="E5495" s="176"/>
      <c r="F5495" s="176"/>
      <c r="G5495" s="175"/>
      <c r="H5495" s="175"/>
      <c r="I5495" s="175"/>
      <c r="J5495" s="175"/>
      <c r="L5495" s="175"/>
      <c r="T5495" s="176"/>
      <c r="U5495" s="176"/>
      <c r="V5495" s="176"/>
      <c r="W5495" s="176"/>
      <c r="X5495" s="175"/>
      <c r="Y5495" s="175"/>
      <c r="Z5495" s="175"/>
      <c r="AA5495" s="175"/>
      <c r="AC5495" s="175"/>
      <c r="AL5495" s="106"/>
      <c r="AM5495" s="104"/>
      <c r="AN5495" s="104"/>
      <c r="AO5495" s="104"/>
      <c r="AP5495" s="104"/>
      <c r="AQ5495" s="104"/>
      <c r="AR5495" s="104"/>
      <c r="AS5495" s="104"/>
      <c r="AT5495" s="104"/>
      <c r="AU5495" s="104"/>
      <c r="AV5495" s="104"/>
    </row>
    <row r="5496" spans="3:48" x14ac:dyDescent="0.35">
      <c r="C5496" s="176"/>
      <c r="D5496" s="176"/>
      <c r="E5496" s="176"/>
      <c r="F5496" s="176"/>
      <c r="G5496" s="175"/>
      <c r="H5496" s="175"/>
      <c r="I5496" s="175"/>
      <c r="J5496" s="175"/>
      <c r="L5496" s="175"/>
      <c r="T5496" s="176"/>
      <c r="U5496" s="176"/>
      <c r="V5496" s="176"/>
      <c r="W5496" s="176"/>
      <c r="X5496" s="175"/>
      <c r="Y5496" s="175"/>
      <c r="Z5496" s="175"/>
      <c r="AA5496" s="175"/>
      <c r="AC5496" s="175"/>
      <c r="AL5496" s="106"/>
      <c r="AM5496" s="104"/>
      <c r="AN5496" s="104"/>
      <c r="AO5496" s="104"/>
      <c r="AP5496" s="104"/>
      <c r="AQ5496" s="104"/>
      <c r="AR5496" s="104"/>
      <c r="AS5496" s="104"/>
      <c r="AT5496" s="104"/>
      <c r="AU5496" s="104"/>
      <c r="AV5496" s="104"/>
    </row>
    <row r="5497" spans="3:48" x14ac:dyDescent="0.35">
      <c r="C5497" s="176"/>
      <c r="D5497" s="176"/>
      <c r="E5497" s="176"/>
      <c r="F5497" s="176"/>
      <c r="G5497" s="175"/>
      <c r="H5497" s="175"/>
      <c r="I5497" s="175"/>
      <c r="J5497" s="175"/>
      <c r="L5497" s="175"/>
      <c r="T5497" s="176"/>
      <c r="U5497" s="176"/>
      <c r="V5497" s="176"/>
      <c r="W5497" s="176"/>
      <c r="X5497" s="175"/>
      <c r="Y5497" s="175"/>
      <c r="Z5497" s="175"/>
      <c r="AA5497" s="175"/>
      <c r="AC5497" s="175"/>
      <c r="AL5497" s="106"/>
      <c r="AM5497" s="104"/>
      <c r="AN5497" s="104"/>
      <c r="AO5497" s="104"/>
      <c r="AP5497" s="104"/>
      <c r="AQ5497" s="104"/>
      <c r="AR5497" s="104"/>
      <c r="AS5497" s="104"/>
      <c r="AT5497" s="104"/>
      <c r="AU5497" s="104"/>
      <c r="AV5497" s="104"/>
    </row>
    <row r="5498" spans="3:48" x14ac:dyDescent="0.35">
      <c r="C5498" s="176"/>
      <c r="D5498" s="176"/>
      <c r="E5498" s="176"/>
      <c r="F5498" s="176"/>
      <c r="G5498" s="175"/>
      <c r="H5498" s="175"/>
      <c r="I5498" s="175"/>
      <c r="J5498" s="175"/>
      <c r="L5498" s="175"/>
      <c r="T5498" s="176"/>
      <c r="U5498" s="176"/>
      <c r="V5498" s="176"/>
      <c r="W5498" s="176"/>
      <c r="X5498" s="175"/>
      <c r="Y5498" s="175"/>
      <c r="Z5498" s="175"/>
      <c r="AA5498" s="175"/>
      <c r="AC5498" s="175"/>
      <c r="AL5498" s="106"/>
      <c r="AM5498" s="104"/>
      <c r="AN5498" s="104"/>
      <c r="AO5498" s="104"/>
      <c r="AP5498" s="104"/>
      <c r="AQ5498" s="104"/>
      <c r="AR5498" s="104"/>
      <c r="AS5498" s="104"/>
      <c r="AT5498" s="104"/>
      <c r="AU5498" s="104"/>
      <c r="AV5498" s="104"/>
    </row>
    <row r="5499" spans="3:48" x14ac:dyDescent="0.35">
      <c r="C5499" s="176"/>
      <c r="D5499" s="176"/>
      <c r="E5499" s="176"/>
      <c r="F5499" s="176"/>
      <c r="G5499" s="175"/>
      <c r="H5499" s="175"/>
      <c r="I5499" s="175"/>
      <c r="J5499" s="175"/>
      <c r="L5499" s="175"/>
      <c r="T5499" s="176"/>
      <c r="U5499" s="176"/>
      <c r="V5499" s="176"/>
      <c r="W5499" s="176"/>
      <c r="X5499" s="175"/>
      <c r="Y5499" s="175"/>
      <c r="Z5499" s="175"/>
      <c r="AA5499" s="175"/>
      <c r="AC5499" s="175"/>
      <c r="AL5499" s="106"/>
      <c r="AM5499" s="104"/>
      <c r="AN5499" s="104"/>
      <c r="AO5499" s="104"/>
      <c r="AP5499" s="104"/>
      <c r="AQ5499" s="104"/>
      <c r="AR5499" s="104"/>
      <c r="AS5499" s="104"/>
      <c r="AT5499" s="104"/>
      <c r="AU5499" s="104"/>
      <c r="AV5499" s="104"/>
    </row>
    <row r="5500" spans="3:48" x14ac:dyDescent="0.35">
      <c r="C5500" s="176"/>
      <c r="D5500" s="176"/>
      <c r="E5500" s="176"/>
      <c r="F5500" s="176"/>
      <c r="G5500" s="175"/>
      <c r="H5500" s="175"/>
      <c r="I5500" s="175"/>
      <c r="J5500" s="175"/>
      <c r="L5500" s="175"/>
      <c r="T5500" s="176"/>
      <c r="U5500" s="176"/>
      <c r="V5500" s="176"/>
      <c r="W5500" s="176"/>
      <c r="X5500" s="175"/>
      <c r="Y5500" s="175"/>
      <c r="Z5500" s="175"/>
      <c r="AA5500" s="175"/>
      <c r="AC5500" s="175"/>
      <c r="AL5500" s="106"/>
      <c r="AM5500" s="104"/>
      <c r="AN5500" s="104"/>
      <c r="AO5500" s="104"/>
      <c r="AP5500" s="104"/>
      <c r="AQ5500" s="104"/>
      <c r="AR5500" s="104"/>
      <c r="AS5500" s="104"/>
      <c r="AT5500" s="104"/>
      <c r="AU5500" s="104"/>
      <c r="AV5500" s="104"/>
    </row>
    <row r="5501" spans="3:48" x14ac:dyDescent="0.35">
      <c r="C5501" s="176"/>
      <c r="D5501" s="176"/>
      <c r="E5501" s="176"/>
      <c r="F5501" s="176"/>
      <c r="G5501" s="175"/>
      <c r="H5501" s="175"/>
      <c r="I5501" s="175"/>
      <c r="J5501" s="175"/>
      <c r="L5501" s="175"/>
      <c r="T5501" s="176"/>
      <c r="U5501" s="176"/>
      <c r="V5501" s="176"/>
      <c r="W5501" s="176"/>
      <c r="X5501" s="175"/>
      <c r="Y5501" s="175"/>
      <c r="Z5501" s="175"/>
      <c r="AA5501" s="175"/>
      <c r="AC5501" s="175"/>
      <c r="AL5501" s="106"/>
      <c r="AM5501" s="104"/>
      <c r="AN5501" s="104"/>
      <c r="AO5501" s="104"/>
      <c r="AP5501" s="104"/>
      <c r="AQ5501" s="104"/>
      <c r="AR5501" s="104"/>
      <c r="AS5501" s="104"/>
      <c r="AT5501" s="104"/>
      <c r="AU5501" s="104"/>
      <c r="AV5501" s="104"/>
    </row>
    <row r="5502" spans="3:48" x14ac:dyDescent="0.35">
      <c r="C5502" s="176"/>
      <c r="D5502" s="176"/>
      <c r="E5502" s="176"/>
      <c r="F5502" s="176"/>
      <c r="G5502" s="175"/>
      <c r="H5502" s="175"/>
      <c r="I5502" s="175"/>
      <c r="J5502" s="175"/>
      <c r="L5502" s="175"/>
      <c r="T5502" s="176"/>
      <c r="U5502" s="176"/>
      <c r="V5502" s="176"/>
      <c r="W5502" s="176"/>
      <c r="X5502" s="175"/>
      <c r="Y5502" s="175"/>
      <c r="Z5502" s="175"/>
      <c r="AA5502" s="175"/>
      <c r="AC5502" s="175"/>
      <c r="AL5502" s="106"/>
      <c r="AM5502" s="104"/>
      <c r="AN5502" s="104"/>
      <c r="AO5502" s="104"/>
      <c r="AP5502" s="104"/>
      <c r="AQ5502" s="104"/>
      <c r="AR5502" s="104"/>
      <c r="AS5502" s="104"/>
      <c r="AT5502" s="104"/>
      <c r="AU5502" s="104"/>
      <c r="AV5502" s="104"/>
    </row>
    <row r="5503" spans="3:48" x14ac:dyDescent="0.35">
      <c r="C5503" s="176"/>
      <c r="D5503" s="176"/>
      <c r="E5503" s="176"/>
      <c r="F5503" s="176"/>
      <c r="G5503" s="175"/>
      <c r="H5503" s="175"/>
      <c r="I5503" s="175"/>
      <c r="J5503" s="175"/>
      <c r="L5503" s="175"/>
      <c r="T5503" s="176"/>
      <c r="U5503" s="176"/>
      <c r="V5503" s="176"/>
      <c r="W5503" s="176"/>
      <c r="X5503" s="175"/>
      <c r="Y5503" s="175"/>
      <c r="Z5503" s="175"/>
      <c r="AA5503" s="175"/>
      <c r="AC5503" s="175"/>
      <c r="AL5503" s="106"/>
      <c r="AM5503" s="104"/>
      <c r="AN5503" s="104"/>
      <c r="AO5503" s="104"/>
      <c r="AP5503" s="104"/>
      <c r="AQ5503" s="104"/>
      <c r="AR5503" s="104"/>
      <c r="AS5503" s="104"/>
      <c r="AT5503" s="104"/>
      <c r="AU5503" s="104"/>
      <c r="AV5503" s="104"/>
    </row>
    <row r="5504" spans="3:48" x14ac:dyDescent="0.35">
      <c r="C5504" s="176"/>
      <c r="D5504" s="176"/>
      <c r="E5504" s="176"/>
      <c r="F5504" s="176"/>
      <c r="G5504" s="175"/>
      <c r="H5504" s="175"/>
      <c r="I5504" s="175"/>
      <c r="J5504" s="175"/>
      <c r="L5504" s="175"/>
      <c r="T5504" s="176"/>
      <c r="U5504" s="176"/>
      <c r="V5504" s="176"/>
      <c r="W5504" s="176"/>
      <c r="X5504" s="175"/>
      <c r="Y5504" s="175"/>
      <c r="Z5504" s="175"/>
      <c r="AA5504" s="175"/>
      <c r="AC5504" s="175"/>
      <c r="AL5504" s="106"/>
      <c r="AM5504" s="104"/>
      <c r="AN5504" s="104"/>
      <c r="AO5504" s="104"/>
      <c r="AP5504" s="104"/>
      <c r="AQ5504" s="104"/>
      <c r="AR5504" s="104"/>
      <c r="AS5504" s="104"/>
      <c r="AT5504" s="104"/>
      <c r="AU5504" s="104"/>
      <c r="AV5504" s="104"/>
    </row>
    <row r="5505" spans="3:48" x14ac:dyDescent="0.35">
      <c r="C5505" s="176"/>
      <c r="D5505" s="176"/>
      <c r="E5505" s="176"/>
      <c r="F5505" s="176"/>
      <c r="G5505" s="175"/>
      <c r="H5505" s="175"/>
      <c r="I5505" s="175"/>
      <c r="J5505" s="175"/>
      <c r="L5505" s="175"/>
      <c r="T5505" s="176"/>
      <c r="U5505" s="176"/>
      <c r="V5505" s="176"/>
      <c r="W5505" s="176"/>
      <c r="X5505" s="175"/>
      <c r="Y5505" s="175"/>
      <c r="Z5505" s="175"/>
      <c r="AA5505" s="175"/>
      <c r="AC5505" s="175"/>
      <c r="AL5505" s="106"/>
      <c r="AM5505" s="104"/>
      <c r="AN5505" s="104"/>
      <c r="AO5505" s="104"/>
      <c r="AP5505" s="104"/>
      <c r="AQ5505" s="104"/>
      <c r="AR5505" s="104"/>
      <c r="AS5505" s="104"/>
      <c r="AT5505" s="104"/>
      <c r="AU5505" s="104"/>
      <c r="AV5505" s="104"/>
    </row>
    <row r="5506" spans="3:48" x14ac:dyDescent="0.35">
      <c r="C5506" s="176"/>
      <c r="D5506" s="176"/>
      <c r="E5506" s="176"/>
      <c r="F5506" s="176"/>
      <c r="G5506" s="175"/>
      <c r="H5506" s="175"/>
      <c r="I5506" s="175"/>
      <c r="J5506" s="175"/>
      <c r="L5506" s="175"/>
      <c r="T5506" s="176"/>
      <c r="U5506" s="176"/>
      <c r="V5506" s="176"/>
      <c r="W5506" s="176"/>
      <c r="X5506" s="175"/>
      <c r="Y5506" s="175"/>
      <c r="Z5506" s="175"/>
      <c r="AA5506" s="175"/>
      <c r="AC5506" s="175"/>
      <c r="AL5506" s="106"/>
      <c r="AM5506" s="104"/>
      <c r="AN5506" s="104"/>
      <c r="AO5506" s="104"/>
      <c r="AP5506" s="104"/>
      <c r="AQ5506" s="104"/>
      <c r="AR5506" s="104"/>
      <c r="AS5506" s="104"/>
      <c r="AT5506" s="104"/>
      <c r="AU5506" s="104"/>
      <c r="AV5506" s="104"/>
    </row>
    <row r="5507" spans="3:48" x14ac:dyDescent="0.35">
      <c r="C5507" s="176"/>
      <c r="D5507" s="176"/>
      <c r="E5507" s="176"/>
      <c r="F5507" s="176"/>
      <c r="G5507" s="175"/>
      <c r="H5507" s="175"/>
      <c r="I5507" s="175"/>
      <c r="J5507" s="175"/>
      <c r="L5507" s="175"/>
      <c r="T5507" s="176"/>
      <c r="U5507" s="176"/>
      <c r="V5507" s="176"/>
      <c r="W5507" s="176"/>
      <c r="X5507" s="175"/>
      <c r="Y5507" s="175"/>
      <c r="Z5507" s="175"/>
      <c r="AA5507" s="175"/>
      <c r="AC5507" s="175"/>
      <c r="AL5507" s="106"/>
      <c r="AM5507" s="104"/>
      <c r="AN5507" s="104"/>
      <c r="AO5507" s="104"/>
      <c r="AP5507" s="104"/>
      <c r="AQ5507" s="104"/>
      <c r="AR5507" s="104"/>
      <c r="AS5507" s="104"/>
      <c r="AT5507" s="104"/>
      <c r="AU5507" s="104"/>
      <c r="AV5507" s="104"/>
    </row>
    <row r="5508" spans="3:48" x14ac:dyDescent="0.35">
      <c r="C5508" s="176"/>
      <c r="D5508" s="176"/>
      <c r="E5508" s="176"/>
      <c r="F5508" s="176"/>
      <c r="G5508" s="175"/>
      <c r="H5508" s="175"/>
      <c r="I5508" s="175"/>
      <c r="J5508" s="175"/>
      <c r="L5508" s="175"/>
      <c r="T5508" s="176"/>
      <c r="U5508" s="176"/>
      <c r="V5508" s="176"/>
      <c r="W5508" s="176"/>
      <c r="X5508" s="175"/>
      <c r="Y5508" s="175"/>
      <c r="Z5508" s="175"/>
      <c r="AA5508" s="175"/>
      <c r="AC5508" s="175"/>
      <c r="AL5508" s="106"/>
      <c r="AM5508" s="104"/>
      <c r="AN5508" s="104"/>
      <c r="AO5508" s="104"/>
      <c r="AP5508" s="104"/>
      <c r="AQ5508" s="104"/>
      <c r="AR5508" s="104"/>
      <c r="AS5508" s="104"/>
      <c r="AT5508" s="104"/>
      <c r="AU5508" s="104"/>
      <c r="AV5508" s="104"/>
    </row>
    <row r="5509" spans="3:48" x14ac:dyDescent="0.35">
      <c r="C5509" s="176"/>
      <c r="D5509" s="176"/>
      <c r="E5509" s="176"/>
      <c r="F5509" s="176"/>
      <c r="G5509" s="175"/>
      <c r="H5509" s="175"/>
      <c r="I5509" s="175"/>
      <c r="J5509" s="175"/>
      <c r="L5509" s="175"/>
      <c r="T5509" s="176"/>
      <c r="U5509" s="176"/>
      <c r="V5509" s="176"/>
      <c r="W5509" s="176"/>
      <c r="X5509" s="175"/>
      <c r="Y5509" s="175"/>
      <c r="Z5509" s="175"/>
      <c r="AA5509" s="175"/>
      <c r="AC5509" s="175"/>
      <c r="AL5509" s="106"/>
      <c r="AM5509" s="104"/>
      <c r="AN5509" s="104"/>
      <c r="AO5509" s="104"/>
      <c r="AP5509" s="104"/>
      <c r="AQ5509" s="104"/>
      <c r="AR5509" s="104"/>
      <c r="AS5509" s="104"/>
      <c r="AT5509" s="104"/>
      <c r="AU5509" s="104"/>
      <c r="AV5509" s="104"/>
    </row>
    <row r="5510" spans="3:48" x14ac:dyDescent="0.35">
      <c r="C5510" s="176"/>
      <c r="D5510" s="176"/>
      <c r="E5510" s="176"/>
      <c r="F5510" s="176"/>
      <c r="G5510" s="175"/>
      <c r="H5510" s="175"/>
      <c r="I5510" s="175"/>
      <c r="J5510" s="175"/>
      <c r="L5510" s="175"/>
      <c r="T5510" s="176"/>
      <c r="U5510" s="176"/>
      <c r="V5510" s="176"/>
      <c r="W5510" s="176"/>
      <c r="X5510" s="175"/>
      <c r="Y5510" s="175"/>
      <c r="Z5510" s="175"/>
      <c r="AA5510" s="175"/>
      <c r="AC5510" s="175"/>
      <c r="AL5510" s="106"/>
      <c r="AM5510" s="104"/>
      <c r="AN5510" s="104"/>
      <c r="AO5510" s="104"/>
      <c r="AP5510" s="104"/>
      <c r="AQ5510" s="104"/>
      <c r="AR5510" s="104"/>
      <c r="AS5510" s="104"/>
      <c r="AT5510" s="104"/>
      <c r="AU5510" s="104"/>
      <c r="AV5510" s="104"/>
    </row>
    <row r="5511" spans="3:48" x14ac:dyDescent="0.35">
      <c r="C5511" s="176"/>
      <c r="D5511" s="176"/>
      <c r="E5511" s="176"/>
      <c r="F5511" s="176"/>
      <c r="G5511" s="175"/>
      <c r="H5511" s="175"/>
      <c r="I5511" s="175"/>
      <c r="J5511" s="175"/>
      <c r="L5511" s="175"/>
      <c r="T5511" s="176"/>
      <c r="U5511" s="176"/>
      <c r="V5511" s="176"/>
      <c r="W5511" s="176"/>
      <c r="X5511" s="175"/>
      <c r="Y5511" s="175"/>
      <c r="Z5511" s="175"/>
      <c r="AA5511" s="175"/>
      <c r="AC5511" s="175"/>
      <c r="AL5511" s="106"/>
      <c r="AM5511" s="104"/>
      <c r="AN5511" s="104"/>
      <c r="AO5511" s="104"/>
      <c r="AP5511" s="104"/>
      <c r="AQ5511" s="104"/>
      <c r="AR5511" s="104"/>
      <c r="AS5511" s="104"/>
      <c r="AT5511" s="104"/>
      <c r="AU5511" s="104"/>
      <c r="AV5511" s="104"/>
    </row>
    <row r="5512" spans="3:48" x14ac:dyDescent="0.35">
      <c r="C5512" s="176"/>
      <c r="D5512" s="176"/>
      <c r="E5512" s="176"/>
      <c r="F5512" s="176"/>
      <c r="G5512" s="175"/>
      <c r="H5512" s="175"/>
      <c r="I5512" s="175"/>
      <c r="J5512" s="175"/>
      <c r="L5512" s="175"/>
      <c r="T5512" s="176"/>
      <c r="U5512" s="176"/>
      <c r="V5512" s="176"/>
      <c r="W5512" s="176"/>
      <c r="X5512" s="175"/>
      <c r="Y5512" s="175"/>
      <c r="Z5512" s="175"/>
      <c r="AA5512" s="175"/>
      <c r="AC5512" s="175"/>
      <c r="AL5512" s="106"/>
      <c r="AM5512" s="104"/>
      <c r="AN5512" s="104"/>
      <c r="AO5512" s="104"/>
      <c r="AP5512" s="104"/>
      <c r="AQ5512" s="104"/>
      <c r="AR5512" s="104"/>
      <c r="AS5512" s="104"/>
      <c r="AT5512" s="104"/>
      <c r="AU5512" s="104"/>
      <c r="AV5512" s="104"/>
    </row>
    <row r="5513" spans="3:48" x14ac:dyDescent="0.35">
      <c r="C5513" s="176"/>
      <c r="D5513" s="176"/>
      <c r="E5513" s="176"/>
      <c r="F5513" s="176"/>
      <c r="G5513" s="175"/>
      <c r="H5513" s="175"/>
      <c r="I5513" s="175"/>
      <c r="J5513" s="175"/>
      <c r="L5513" s="175"/>
      <c r="T5513" s="176"/>
      <c r="U5513" s="176"/>
      <c r="V5513" s="176"/>
      <c r="W5513" s="176"/>
      <c r="X5513" s="175"/>
      <c r="Y5513" s="175"/>
      <c r="Z5513" s="175"/>
      <c r="AA5513" s="175"/>
      <c r="AC5513" s="175"/>
      <c r="AL5513" s="106"/>
      <c r="AM5513" s="104"/>
      <c r="AN5513" s="104"/>
      <c r="AO5513" s="104"/>
      <c r="AP5513" s="104"/>
      <c r="AQ5513" s="104"/>
      <c r="AR5513" s="104"/>
      <c r="AS5513" s="104"/>
      <c r="AT5513" s="104"/>
      <c r="AU5513" s="104"/>
      <c r="AV5513" s="104"/>
    </row>
    <row r="5514" spans="3:48" x14ac:dyDescent="0.35">
      <c r="C5514" s="176"/>
      <c r="D5514" s="176"/>
      <c r="E5514" s="176"/>
      <c r="F5514" s="176"/>
      <c r="G5514" s="175"/>
      <c r="H5514" s="175"/>
      <c r="I5514" s="175"/>
      <c r="J5514" s="175"/>
      <c r="L5514" s="175"/>
      <c r="T5514" s="176"/>
      <c r="U5514" s="176"/>
      <c r="V5514" s="176"/>
      <c r="W5514" s="176"/>
      <c r="X5514" s="175"/>
      <c r="Y5514" s="175"/>
      <c r="Z5514" s="175"/>
      <c r="AA5514" s="175"/>
      <c r="AC5514" s="175"/>
      <c r="AL5514" s="106"/>
      <c r="AM5514" s="104"/>
      <c r="AN5514" s="104"/>
      <c r="AO5514" s="104"/>
      <c r="AP5514" s="104"/>
      <c r="AQ5514" s="104"/>
      <c r="AR5514" s="104"/>
      <c r="AS5514" s="104"/>
      <c r="AT5514" s="104"/>
      <c r="AU5514" s="104"/>
      <c r="AV5514" s="104"/>
    </row>
    <row r="5515" spans="3:48" x14ac:dyDescent="0.35">
      <c r="C5515" s="176"/>
      <c r="D5515" s="176"/>
      <c r="E5515" s="176"/>
      <c r="F5515" s="176"/>
      <c r="G5515" s="175"/>
      <c r="H5515" s="175"/>
      <c r="I5515" s="175"/>
      <c r="J5515" s="175"/>
      <c r="L5515" s="175"/>
      <c r="T5515" s="176"/>
      <c r="U5515" s="176"/>
      <c r="V5515" s="176"/>
      <c r="W5515" s="176"/>
      <c r="X5515" s="175"/>
      <c r="Y5515" s="175"/>
      <c r="Z5515" s="175"/>
      <c r="AA5515" s="175"/>
      <c r="AC5515" s="175"/>
      <c r="AL5515" s="106"/>
      <c r="AM5515" s="104"/>
      <c r="AN5515" s="104"/>
      <c r="AO5515" s="104"/>
      <c r="AP5515" s="104"/>
      <c r="AQ5515" s="104"/>
      <c r="AR5515" s="104"/>
      <c r="AS5515" s="104"/>
      <c r="AT5515" s="104"/>
      <c r="AU5515" s="104"/>
      <c r="AV5515" s="104"/>
    </row>
    <row r="5516" spans="3:48" x14ac:dyDescent="0.35">
      <c r="C5516" s="176"/>
      <c r="D5516" s="176"/>
      <c r="E5516" s="176"/>
      <c r="F5516" s="176"/>
      <c r="G5516" s="175"/>
      <c r="H5516" s="175"/>
      <c r="I5516" s="175"/>
      <c r="J5516" s="175"/>
      <c r="L5516" s="175"/>
      <c r="T5516" s="176"/>
      <c r="U5516" s="176"/>
      <c r="V5516" s="176"/>
      <c r="W5516" s="176"/>
      <c r="X5516" s="175"/>
      <c r="Y5516" s="175"/>
      <c r="Z5516" s="175"/>
      <c r="AA5516" s="175"/>
      <c r="AC5516" s="175"/>
      <c r="AL5516" s="106"/>
      <c r="AM5516" s="104"/>
      <c r="AN5516" s="104"/>
      <c r="AO5516" s="104"/>
      <c r="AP5516" s="104"/>
      <c r="AQ5516" s="104"/>
      <c r="AR5516" s="104"/>
      <c r="AS5516" s="104"/>
      <c r="AT5516" s="104"/>
      <c r="AU5516" s="104"/>
      <c r="AV5516" s="104"/>
    </row>
    <row r="5517" spans="3:48" x14ac:dyDescent="0.35">
      <c r="C5517" s="176"/>
      <c r="D5517" s="176"/>
      <c r="E5517" s="176"/>
      <c r="F5517" s="176"/>
      <c r="G5517" s="175"/>
      <c r="H5517" s="175"/>
      <c r="I5517" s="175"/>
      <c r="J5517" s="175"/>
      <c r="L5517" s="175"/>
      <c r="T5517" s="176"/>
      <c r="U5517" s="176"/>
      <c r="V5517" s="176"/>
      <c r="W5517" s="176"/>
      <c r="X5517" s="175"/>
      <c r="Y5517" s="175"/>
      <c r="Z5517" s="175"/>
      <c r="AA5517" s="175"/>
      <c r="AC5517" s="175"/>
      <c r="AL5517" s="106"/>
      <c r="AM5517" s="104"/>
      <c r="AN5517" s="104"/>
      <c r="AO5517" s="104"/>
      <c r="AP5517" s="104"/>
      <c r="AQ5517" s="104"/>
      <c r="AR5517" s="104"/>
      <c r="AS5517" s="104"/>
      <c r="AT5517" s="104"/>
      <c r="AU5517" s="104"/>
      <c r="AV5517" s="104"/>
    </row>
    <row r="5518" spans="3:48" x14ac:dyDescent="0.35">
      <c r="C5518" s="176"/>
      <c r="D5518" s="176"/>
      <c r="E5518" s="176"/>
      <c r="F5518" s="176"/>
      <c r="G5518" s="175"/>
      <c r="H5518" s="175"/>
      <c r="I5518" s="175"/>
      <c r="J5518" s="175"/>
      <c r="L5518" s="175"/>
      <c r="T5518" s="176"/>
      <c r="U5518" s="176"/>
      <c r="V5518" s="176"/>
      <c r="W5518" s="176"/>
      <c r="X5518" s="175"/>
      <c r="Y5518" s="175"/>
      <c r="Z5518" s="175"/>
      <c r="AA5518" s="175"/>
      <c r="AC5518" s="175"/>
      <c r="AL5518" s="106"/>
      <c r="AM5518" s="104"/>
      <c r="AN5518" s="104"/>
      <c r="AO5518" s="104"/>
      <c r="AP5518" s="104"/>
      <c r="AQ5518" s="104"/>
      <c r="AR5518" s="104"/>
      <c r="AS5518" s="104"/>
      <c r="AT5518" s="104"/>
      <c r="AU5518" s="104"/>
      <c r="AV5518" s="104"/>
    </row>
    <row r="5519" spans="3:48" x14ac:dyDescent="0.35">
      <c r="C5519" s="176"/>
      <c r="D5519" s="176"/>
      <c r="E5519" s="176"/>
      <c r="F5519" s="176"/>
      <c r="G5519" s="175"/>
      <c r="H5519" s="175"/>
      <c r="I5519" s="175"/>
      <c r="J5519" s="175"/>
      <c r="L5519" s="175"/>
      <c r="T5519" s="176"/>
      <c r="U5519" s="176"/>
      <c r="V5519" s="176"/>
      <c r="W5519" s="176"/>
      <c r="X5519" s="175"/>
      <c r="Y5519" s="175"/>
      <c r="Z5519" s="175"/>
      <c r="AA5519" s="175"/>
      <c r="AC5519" s="175"/>
      <c r="AL5519" s="106"/>
      <c r="AM5519" s="104"/>
      <c r="AN5519" s="104"/>
      <c r="AO5519" s="104"/>
      <c r="AP5519" s="104"/>
      <c r="AQ5519" s="104"/>
      <c r="AR5519" s="104"/>
      <c r="AS5519" s="104"/>
      <c r="AT5519" s="104"/>
      <c r="AU5519" s="104"/>
      <c r="AV5519" s="104"/>
    </row>
    <row r="5520" spans="3:48" x14ac:dyDescent="0.35">
      <c r="C5520" s="176"/>
      <c r="D5520" s="176"/>
      <c r="E5520" s="176"/>
      <c r="F5520" s="176"/>
      <c r="G5520" s="175"/>
      <c r="H5520" s="175"/>
      <c r="I5520" s="175"/>
      <c r="J5520" s="175"/>
      <c r="L5520" s="175"/>
      <c r="T5520" s="176"/>
      <c r="U5520" s="176"/>
      <c r="V5520" s="176"/>
      <c r="W5520" s="176"/>
      <c r="X5520" s="175"/>
      <c r="Y5520" s="175"/>
      <c r="Z5520" s="175"/>
      <c r="AA5520" s="175"/>
      <c r="AC5520" s="175"/>
      <c r="AL5520" s="106"/>
      <c r="AM5520" s="104"/>
      <c r="AN5520" s="104"/>
      <c r="AO5520" s="104"/>
      <c r="AP5520" s="104"/>
      <c r="AQ5520" s="104"/>
      <c r="AR5520" s="104"/>
      <c r="AS5520" s="104"/>
      <c r="AT5520" s="104"/>
      <c r="AU5520" s="104"/>
      <c r="AV5520" s="104"/>
    </row>
    <row r="5521" spans="3:48" x14ac:dyDescent="0.35">
      <c r="C5521" s="176"/>
      <c r="D5521" s="176"/>
      <c r="E5521" s="176"/>
      <c r="F5521" s="176"/>
      <c r="G5521" s="175"/>
      <c r="H5521" s="175"/>
      <c r="I5521" s="175"/>
      <c r="J5521" s="175"/>
      <c r="L5521" s="175"/>
      <c r="T5521" s="176"/>
      <c r="U5521" s="176"/>
      <c r="V5521" s="176"/>
      <c r="W5521" s="176"/>
      <c r="X5521" s="175"/>
      <c r="Y5521" s="175"/>
      <c r="Z5521" s="175"/>
      <c r="AA5521" s="175"/>
      <c r="AC5521" s="175"/>
      <c r="AL5521" s="106"/>
      <c r="AM5521" s="104"/>
      <c r="AN5521" s="104"/>
      <c r="AO5521" s="104"/>
      <c r="AP5521" s="104"/>
      <c r="AQ5521" s="104"/>
      <c r="AR5521" s="104"/>
      <c r="AS5521" s="104"/>
      <c r="AT5521" s="104"/>
      <c r="AU5521" s="104"/>
      <c r="AV5521" s="104"/>
    </row>
    <row r="5522" spans="3:48" x14ac:dyDescent="0.35">
      <c r="C5522" s="176"/>
      <c r="D5522" s="176"/>
      <c r="E5522" s="176"/>
      <c r="F5522" s="176"/>
      <c r="G5522" s="175"/>
      <c r="H5522" s="175"/>
      <c r="I5522" s="175"/>
      <c r="J5522" s="175"/>
      <c r="L5522" s="175"/>
      <c r="T5522" s="176"/>
      <c r="U5522" s="176"/>
      <c r="V5522" s="176"/>
      <c r="W5522" s="176"/>
      <c r="X5522" s="175"/>
      <c r="Y5522" s="175"/>
      <c r="Z5522" s="175"/>
      <c r="AA5522" s="175"/>
      <c r="AC5522" s="175"/>
      <c r="AL5522" s="106"/>
      <c r="AM5522" s="104"/>
      <c r="AN5522" s="104"/>
      <c r="AO5522" s="104"/>
      <c r="AP5522" s="104"/>
      <c r="AQ5522" s="104"/>
      <c r="AR5522" s="104"/>
      <c r="AS5522" s="104"/>
      <c r="AT5522" s="104"/>
      <c r="AU5522" s="104"/>
      <c r="AV5522" s="104"/>
    </row>
    <row r="5523" spans="3:48" x14ac:dyDescent="0.35">
      <c r="C5523" s="176"/>
      <c r="D5523" s="176"/>
      <c r="E5523" s="176"/>
      <c r="F5523" s="176"/>
      <c r="G5523" s="175"/>
      <c r="H5523" s="175"/>
      <c r="I5523" s="175"/>
      <c r="J5523" s="175"/>
      <c r="L5523" s="175"/>
      <c r="T5523" s="176"/>
      <c r="U5523" s="176"/>
      <c r="V5523" s="176"/>
      <c r="W5523" s="176"/>
      <c r="X5523" s="175"/>
      <c r="Y5523" s="175"/>
      <c r="Z5523" s="175"/>
      <c r="AA5523" s="175"/>
      <c r="AC5523" s="175"/>
      <c r="AL5523" s="106"/>
      <c r="AM5523" s="104"/>
      <c r="AN5523" s="104"/>
      <c r="AO5523" s="104"/>
      <c r="AP5523" s="104"/>
      <c r="AQ5523" s="104"/>
      <c r="AR5523" s="104"/>
      <c r="AS5523" s="104"/>
      <c r="AT5523" s="104"/>
      <c r="AU5523" s="104"/>
      <c r="AV5523" s="104"/>
    </row>
    <row r="5524" spans="3:48" x14ac:dyDescent="0.35">
      <c r="C5524" s="176"/>
      <c r="D5524" s="176"/>
      <c r="E5524" s="176"/>
      <c r="F5524" s="176"/>
      <c r="G5524" s="175"/>
      <c r="H5524" s="175"/>
      <c r="I5524" s="175"/>
      <c r="J5524" s="175"/>
      <c r="L5524" s="175"/>
      <c r="T5524" s="176"/>
      <c r="U5524" s="176"/>
      <c r="V5524" s="176"/>
      <c r="W5524" s="176"/>
      <c r="X5524" s="175"/>
      <c r="Y5524" s="175"/>
      <c r="Z5524" s="175"/>
      <c r="AA5524" s="175"/>
      <c r="AC5524" s="175"/>
      <c r="AL5524" s="106"/>
      <c r="AM5524" s="104"/>
      <c r="AN5524" s="104"/>
      <c r="AO5524" s="104"/>
      <c r="AP5524" s="104"/>
      <c r="AQ5524" s="104"/>
      <c r="AR5524" s="104"/>
      <c r="AS5524" s="104"/>
      <c r="AT5524" s="104"/>
      <c r="AU5524" s="104"/>
      <c r="AV5524" s="104"/>
    </row>
    <row r="5525" spans="3:48" x14ac:dyDescent="0.35">
      <c r="C5525" s="176"/>
      <c r="D5525" s="176"/>
      <c r="E5525" s="176"/>
      <c r="F5525" s="176"/>
      <c r="G5525" s="175"/>
      <c r="H5525" s="175"/>
      <c r="I5525" s="175"/>
      <c r="J5525" s="175"/>
      <c r="L5525" s="175"/>
      <c r="T5525" s="176"/>
      <c r="U5525" s="176"/>
      <c r="V5525" s="176"/>
      <c r="W5525" s="176"/>
      <c r="X5525" s="175"/>
      <c r="Y5525" s="175"/>
      <c r="Z5525" s="175"/>
      <c r="AA5525" s="175"/>
      <c r="AC5525" s="175"/>
      <c r="AL5525" s="106"/>
      <c r="AM5525" s="104"/>
      <c r="AN5525" s="104"/>
      <c r="AO5525" s="104"/>
      <c r="AP5525" s="104"/>
      <c r="AQ5525" s="104"/>
      <c r="AR5525" s="104"/>
      <c r="AS5525" s="104"/>
      <c r="AT5525" s="104"/>
      <c r="AU5525" s="104"/>
      <c r="AV5525" s="104"/>
    </row>
    <row r="5526" spans="3:48" x14ac:dyDescent="0.35">
      <c r="C5526" s="176"/>
      <c r="D5526" s="176"/>
      <c r="E5526" s="176"/>
      <c r="F5526" s="176"/>
      <c r="G5526" s="175"/>
      <c r="H5526" s="175"/>
      <c r="I5526" s="175"/>
      <c r="J5526" s="175"/>
      <c r="L5526" s="175"/>
      <c r="T5526" s="176"/>
      <c r="U5526" s="176"/>
      <c r="V5526" s="176"/>
      <c r="W5526" s="176"/>
      <c r="X5526" s="175"/>
      <c r="Y5526" s="175"/>
      <c r="Z5526" s="175"/>
      <c r="AA5526" s="175"/>
      <c r="AC5526" s="175"/>
      <c r="AL5526" s="106"/>
      <c r="AM5526" s="104"/>
      <c r="AN5526" s="104"/>
      <c r="AO5526" s="104"/>
      <c r="AP5526" s="104"/>
      <c r="AQ5526" s="104"/>
      <c r="AR5526" s="104"/>
      <c r="AS5526" s="104"/>
      <c r="AT5526" s="104"/>
      <c r="AU5526" s="104"/>
      <c r="AV5526" s="104"/>
    </row>
    <row r="5527" spans="3:48" x14ac:dyDescent="0.35">
      <c r="C5527" s="176"/>
      <c r="D5527" s="176"/>
      <c r="E5527" s="176"/>
      <c r="F5527" s="176"/>
      <c r="G5527" s="175"/>
      <c r="H5527" s="175"/>
      <c r="I5527" s="175"/>
      <c r="J5527" s="175"/>
      <c r="L5527" s="175"/>
      <c r="T5527" s="176"/>
      <c r="U5527" s="176"/>
      <c r="V5527" s="176"/>
      <c r="W5527" s="176"/>
      <c r="X5527" s="175"/>
      <c r="Y5527" s="175"/>
      <c r="Z5527" s="175"/>
      <c r="AA5527" s="175"/>
      <c r="AC5527" s="175"/>
      <c r="AL5527" s="106"/>
      <c r="AM5527" s="104"/>
      <c r="AN5527" s="104"/>
      <c r="AO5527" s="104"/>
      <c r="AP5527" s="104"/>
      <c r="AQ5527" s="104"/>
      <c r="AR5527" s="104"/>
      <c r="AS5527" s="104"/>
      <c r="AT5527" s="104"/>
      <c r="AU5527" s="104"/>
      <c r="AV5527" s="104"/>
    </row>
    <row r="5528" spans="3:48" x14ac:dyDescent="0.35">
      <c r="C5528" s="176"/>
      <c r="D5528" s="176"/>
      <c r="E5528" s="176"/>
      <c r="F5528" s="176"/>
      <c r="G5528" s="175"/>
      <c r="H5528" s="175"/>
      <c r="I5528" s="175"/>
      <c r="J5528" s="175"/>
      <c r="L5528" s="175"/>
      <c r="T5528" s="176"/>
      <c r="U5528" s="176"/>
      <c r="V5528" s="176"/>
      <c r="W5528" s="176"/>
      <c r="X5528" s="175"/>
      <c r="Y5528" s="175"/>
      <c r="Z5528" s="175"/>
      <c r="AA5528" s="175"/>
      <c r="AC5528" s="175"/>
      <c r="AL5528" s="106"/>
      <c r="AM5528" s="104"/>
      <c r="AN5528" s="104"/>
      <c r="AO5528" s="104"/>
      <c r="AP5528" s="104"/>
      <c r="AQ5528" s="104"/>
      <c r="AR5528" s="104"/>
      <c r="AS5528" s="104"/>
      <c r="AT5528" s="104"/>
      <c r="AU5528" s="104"/>
      <c r="AV5528" s="104"/>
    </row>
    <row r="5529" spans="3:48" x14ac:dyDescent="0.35">
      <c r="C5529" s="176"/>
      <c r="D5529" s="176"/>
      <c r="E5529" s="176"/>
      <c r="F5529" s="176"/>
      <c r="G5529" s="175"/>
      <c r="H5529" s="175"/>
      <c r="I5529" s="175"/>
      <c r="J5529" s="175"/>
      <c r="L5529" s="175"/>
      <c r="T5529" s="176"/>
      <c r="U5529" s="176"/>
      <c r="V5529" s="176"/>
      <c r="W5529" s="176"/>
      <c r="X5529" s="175"/>
      <c r="Y5529" s="175"/>
      <c r="Z5529" s="175"/>
      <c r="AA5529" s="175"/>
      <c r="AC5529" s="175"/>
      <c r="AL5529" s="106"/>
      <c r="AM5529" s="104"/>
      <c r="AN5529" s="104"/>
      <c r="AO5529" s="104"/>
      <c r="AP5529" s="104"/>
      <c r="AQ5529" s="104"/>
      <c r="AR5529" s="104"/>
      <c r="AS5529" s="104"/>
      <c r="AT5529" s="104"/>
      <c r="AU5529" s="104"/>
      <c r="AV5529" s="104"/>
    </row>
    <row r="5530" spans="3:48" x14ac:dyDescent="0.35">
      <c r="C5530" s="176"/>
      <c r="D5530" s="176"/>
      <c r="E5530" s="176"/>
      <c r="F5530" s="176"/>
      <c r="G5530" s="175"/>
      <c r="H5530" s="175"/>
      <c r="I5530" s="175"/>
      <c r="J5530" s="175"/>
      <c r="L5530" s="175"/>
      <c r="T5530" s="176"/>
      <c r="U5530" s="176"/>
      <c r="V5530" s="176"/>
      <c r="W5530" s="176"/>
      <c r="X5530" s="175"/>
      <c r="Y5530" s="175"/>
      <c r="Z5530" s="175"/>
      <c r="AA5530" s="175"/>
      <c r="AC5530" s="175"/>
      <c r="AL5530" s="106"/>
      <c r="AM5530" s="104"/>
      <c r="AN5530" s="104"/>
      <c r="AO5530" s="104"/>
      <c r="AP5530" s="104"/>
      <c r="AQ5530" s="104"/>
      <c r="AR5530" s="104"/>
      <c r="AS5530" s="104"/>
      <c r="AT5530" s="104"/>
      <c r="AU5530" s="104"/>
      <c r="AV5530" s="104"/>
    </row>
    <row r="5531" spans="3:48" x14ac:dyDescent="0.35">
      <c r="C5531" s="176"/>
      <c r="D5531" s="176"/>
      <c r="E5531" s="176"/>
      <c r="F5531" s="176"/>
      <c r="G5531" s="175"/>
      <c r="H5531" s="175"/>
      <c r="I5531" s="175"/>
      <c r="J5531" s="175"/>
      <c r="L5531" s="175"/>
      <c r="T5531" s="176"/>
      <c r="U5531" s="176"/>
      <c r="V5531" s="176"/>
      <c r="W5531" s="176"/>
      <c r="X5531" s="175"/>
      <c r="Y5531" s="175"/>
      <c r="Z5531" s="175"/>
      <c r="AA5531" s="175"/>
      <c r="AC5531" s="175"/>
      <c r="AL5531" s="106"/>
      <c r="AM5531" s="104"/>
      <c r="AN5531" s="104"/>
      <c r="AO5531" s="104"/>
      <c r="AP5531" s="104"/>
      <c r="AQ5531" s="104"/>
      <c r="AR5531" s="104"/>
      <c r="AS5531" s="104"/>
      <c r="AT5531" s="104"/>
      <c r="AU5531" s="104"/>
      <c r="AV5531" s="104"/>
    </row>
    <row r="5532" spans="3:48" x14ac:dyDescent="0.35">
      <c r="C5532" s="176"/>
      <c r="D5532" s="176"/>
      <c r="E5532" s="176"/>
      <c r="F5532" s="176"/>
      <c r="G5532" s="175"/>
      <c r="H5532" s="175"/>
      <c r="I5532" s="175"/>
      <c r="J5532" s="175"/>
      <c r="L5532" s="175"/>
      <c r="T5532" s="176"/>
      <c r="U5532" s="176"/>
      <c r="V5532" s="176"/>
      <c r="W5532" s="176"/>
      <c r="X5532" s="175"/>
      <c r="Y5532" s="175"/>
      <c r="Z5532" s="175"/>
      <c r="AA5532" s="175"/>
      <c r="AC5532" s="175"/>
      <c r="AL5532" s="106"/>
      <c r="AM5532" s="104"/>
      <c r="AN5532" s="104"/>
      <c r="AO5532" s="104"/>
      <c r="AP5532" s="104"/>
      <c r="AQ5532" s="104"/>
      <c r="AR5532" s="104"/>
      <c r="AS5532" s="104"/>
      <c r="AT5532" s="104"/>
      <c r="AU5532" s="104"/>
      <c r="AV5532" s="104"/>
    </row>
    <row r="5533" spans="3:48" x14ac:dyDescent="0.35">
      <c r="C5533" s="176"/>
      <c r="D5533" s="176"/>
      <c r="E5533" s="176"/>
      <c r="F5533" s="176"/>
      <c r="G5533" s="175"/>
      <c r="H5533" s="175"/>
      <c r="I5533" s="175"/>
      <c r="J5533" s="175"/>
      <c r="L5533" s="175"/>
      <c r="T5533" s="176"/>
      <c r="U5533" s="176"/>
      <c r="V5533" s="176"/>
      <c r="W5533" s="176"/>
      <c r="X5533" s="175"/>
      <c r="Y5533" s="175"/>
      <c r="Z5533" s="175"/>
      <c r="AA5533" s="175"/>
      <c r="AC5533" s="175"/>
      <c r="AL5533" s="106"/>
      <c r="AM5533" s="104"/>
      <c r="AN5533" s="104"/>
      <c r="AO5533" s="104"/>
      <c r="AP5533" s="104"/>
      <c r="AQ5533" s="104"/>
      <c r="AR5533" s="104"/>
      <c r="AS5533" s="104"/>
      <c r="AT5533" s="104"/>
      <c r="AU5533" s="104"/>
      <c r="AV5533" s="104"/>
    </row>
    <row r="5534" spans="3:48" x14ac:dyDescent="0.35">
      <c r="C5534" s="176"/>
      <c r="D5534" s="176"/>
      <c r="E5534" s="176"/>
      <c r="F5534" s="176"/>
      <c r="G5534" s="175"/>
      <c r="H5534" s="175"/>
      <c r="I5534" s="175"/>
      <c r="J5534" s="175"/>
      <c r="L5534" s="175"/>
      <c r="T5534" s="176"/>
      <c r="U5534" s="176"/>
      <c r="V5534" s="176"/>
      <c r="W5534" s="176"/>
      <c r="X5534" s="175"/>
      <c r="Y5534" s="175"/>
      <c r="Z5534" s="175"/>
      <c r="AA5534" s="175"/>
      <c r="AC5534" s="175"/>
      <c r="AL5534" s="106"/>
      <c r="AM5534" s="104"/>
      <c r="AN5534" s="104"/>
      <c r="AO5534" s="104"/>
      <c r="AP5534" s="104"/>
      <c r="AQ5534" s="104"/>
      <c r="AR5534" s="104"/>
      <c r="AS5534" s="104"/>
      <c r="AT5534" s="104"/>
      <c r="AU5534" s="104"/>
      <c r="AV5534" s="104"/>
    </row>
    <row r="5535" spans="3:48" x14ac:dyDescent="0.35">
      <c r="C5535" s="176"/>
      <c r="D5535" s="176"/>
      <c r="E5535" s="176"/>
      <c r="F5535" s="176"/>
      <c r="G5535" s="175"/>
      <c r="H5535" s="175"/>
      <c r="I5535" s="175"/>
      <c r="J5535" s="175"/>
      <c r="L5535" s="175"/>
      <c r="T5535" s="176"/>
      <c r="U5535" s="176"/>
      <c r="V5535" s="176"/>
      <c r="W5535" s="176"/>
      <c r="X5535" s="175"/>
      <c r="Y5535" s="175"/>
      <c r="Z5535" s="175"/>
      <c r="AA5535" s="175"/>
      <c r="AC5535" s="175"/>
      <c r="AL5535" s="106"/>
      <c r="AM5535" s="104"/>
      <c r="AN5535" s="104"/>
      <c r="AO5535" s="104"/>
      <c r="AP5535" s="104"/>
      <c r="AQ5535" s="104"/>
      <c r="AR5535" s="104"/>
      <c r="AS5535" s="104"/>
      <c r="AT5535" s="104"/>
      <c r="AU5535" s="104"/>
      <c r="AV5535" s="104"/>
    </row>
    <row r="5536" spans="3:48" x14ac:dyDescent="0.35">
      <c r="C5536" s="176"/>
      <c r="D5536" s="176"/>
      <c r="E5536" s="176"/>
      <c r="F5536" s="176"/>
      <c r="G5536" s="175"/>
      <c r="H5536" s="175"/>
      <c r="I5536" s="175"/>
      <c r="J5536" s="175"/>
      <c r="L5536" s="175"/>
      <c r="T5536" s="176"/>
      <c r="U5536" s="176"/>
      <c r="V5536" s="176"/>
      <c r="W5536" s="176"/>
      <c r="X5536" s="175"/>
      <c r="Y5536" s="175"/>
      <c r="Z5536" s="175"/>
      <c r="AA5536" s="175"/>
      <c r="AC5536" s="175"/>
      <c r="AL5536" s="106"/>
      <c r="AM5536" s="104"/>
      <c r="AN5536" s="104"/>
      <c r="AO5536" s="104"/>
      <c r="AP5536" s="104"/>
      <c r="AQ5536" s="104"/>
      <c r="AR5536" s="104"/>
      <c r="AS5536" s="104"/>
      <c r="AT5536" s="104"/>
      <c r="AU5536" s="104"/>
      <c r="AV5536" s="104"/>
    </row>
    <row r="5537" spans="3:48" x14ac:dyDescent="0.35">
      <c r="C5537" s="176"/>
      <c r="D5537" s="176"/>
      <c r="E5537" s="176"/>
      <c r="F5537" s="176"/>
      <c r="G5537" s="175"/>
      <c r="H5537" s="175"/>
      <c r="I5537" s="175"/>
      <c r="J5537" s="175"/>
      <c r="L5537" s="175"/>
      <c r="T5537" s="176"/>
      <c r="U5537" s="176"/>
      <c r="V5537" s="176"/>
      <c r="W5537" s="176"/>
      <c r="X5537" s="175"/>
      <c r="Y5537" s="175"/>
      <c r="Z5537" s="175"/>
      <c r="AA5537" s="175"/>
      <c r="AC5537" s="175"/>
      <c r="AL5537" s="106"/>
      <c r="AM5537" s="104"/>
      <c r="AN5537" s="104"/>
      <c r="AO5537" s="104"/>
      <c r="AP5537" s="104"/>
      <c r="AQ5537" s="104"/>
      <c r="AR5537" s="104"/>
      <c r="AS5537" s="104"/>
      <c r="AT5537" s="104"/>
      <c r="AU5537" s="104"/>
      <c r="AV5537" s="104"/>
    </row>
    <row r="5538" spans="3:48" x14ac:dyDescent="0.35">
      <c r="C5538" s="176"/>
      <c r="D5538" s="176"/>
      <c r="E5538" s="176"/>
      <c r="F5538" s="176"/>
      <c r="G5538" s="175"/>
      <c r="H5538" s="175"/>
      <c r="I5538" s="175"/>
      <c r="J5538" s="175"/>
      <c r="L5538" s="175"/>
      <c r="T5538" s="176"/>
      <c r="U5538" s="176"/>
      <c r="V5538" s="176"/>
      <c r="W5538" s="176"/>
      <c r="X5538" s="175"/>
      <c r="Y5538" s="175"/>
      <c r="Z5538" s="175"/>
      <c r="AA5538" s="175"/>
      <c r="AC5538" s="175"/>
      <c r="AL5538" s="106"/>
      <c r="AM5538" s="104"/>
      <c r="AN5538" s="104"/>
      <c r="AO5538" s="104"/>
      <c r="AP5538" s="104"/>
      <c r="AQ5538" s="104"/>
      <c r="AR5538" s="104"/>
      <c r="AS5538" s="104"/>
      <c r="AT5538" s="104"/>
      <c r="AU5538" s="104"/>
      <c r="AV5538" s="104"/>
    </row>
    <row r="5539" spans="3:48" x14ac:dyDescent="0.35">
      <c r="C5539" s="176"/>
      <c r="D5539" s="176"/>
      <c r="E5539" s="176"/>
      <c r="F5539" s="176"/>
      <c r="G5539" s="175"/>
      <c r="H5539" s="175"/>
      <c r="I5539" s="175"/>
      <c r="J5539" s="175"/>
      <c r="L5539" s="175"/>
      <c r="T5539" s="176"/>
      <c r="U5539" s="176"/>
      <c r="V5539" s="176"/>
      <c r="W5539" s="176"/>
      <c r="X5539" s="175"/>
      <c r="Y5539" s="175"/>
      <c r="Z5539" s="175"/>
      <c r="AA5539" s="175"/>
      <c r="AC5539" s="175"/>
      <c r="AL5539" s="106"/>
      <c r="AM5539" s="104"/>
      <c r="AN5539" s="104"/>
      <c r="AO5539" s="104"/>
      <c r="AP5539" s="104"/>
      <c r="AQ5539" s="104"/>
      <c r="AR5539" s="104"/>
      <c r="AS5539" s="104"/>
      <c r="AT5539" s="104"/>
      <c r="AU5539" s="104"/>
      <c r="AV5539" s="104"/>
    </row>
    <row r="5540" spans="3:48" x14ac:dyDescent="0.35">
      <c r="C5540" s="176"/>
      <c r="D5540" s="176"/>
      <c r="E5540" s="176"/>
      <c r="F5540" s="176"/>
      <c r="G5540" s="175"/>
      <c r="H5540" s="175"/>
      <c r="I5540" s="175"/>
      <c r="J5540" s="175"/>
      <c r="L5540" s="175"/>
      <c r="T5540" s="176"/>
      <c r="U5540" s="176"/>
      <c r="V5540" s="176"/>
      <c r="W5540" s="176"/>
      <c r="X5540" s="175"/>
      <c r="Y5540" s="175"/>
      <c r="Z5540" s="175"/>
      <c r="AA5540" s="175"/>
      <c r="AC5540" s="175"/>
      <c r="AL5540" s="106"/>
      <c r="AM5540" s="104"/>
      <c r="AN5540" s="104"/>
      <c r="AO5540" s="104"/>
      <c r="AP5540" s="104"/>
      <c r="AQ5540" s="104"/>
      <c r="AR5540" s="104"/>
      <c r="AS5540" s="104"/>
      <c r="AT5540" s="104"/>
      <c r="AU5540" s="104"/>
      <c r="AV5540" s="104"/>
    </row>
    <row r="5541" spans="3:48" x14ac:dyDescent="0.35">
      <c r="C5541" s="176"/>
      <c r="D5541" s="176"/>
      <c r="E5541" s="176"/>
      <c r="F5541" s="176"/>
      <c r="G5541" s="175"/>
      <c r="H5541" s="175"/>
      <c r="I5541" s="175"/>
      <c r="J5541" s="175"/>
      <c r="L5541" s="175"/>
      <c r="T5541" s="176"/>
      <c r="U5541" s="176"/>
      <c r="V5541" s="176"/>
      <c r="W5541" s="176"/>
      <c r="X5541" s="175"/>
      <c r="Y5541" s="175"/>
      <c r="Z5541" s="175"/>
      <c r="AA5541" s="175"/>
      <c r="AC5541" s="175"/>
      <c r="AL5541" s="106"/>
      <c r="AM5541" s="104"/>
      <c r="AN5541" s="104"/>
      <c r="AO5541" s="104"/>
      <c r="AP5541" s="104"/>
      <c r="AQ5541" s="104"/>
      <c r="AR5541" s="104"/>
      <c r="AS5541" s="104"/>
      <c r="AT5541" s="104"/>
      <c r="AU5541" s="104"/>
      <c r="AV5541" s="104"/>
    </row>
    <row r="5542" spans="3:48" x14ac:dyDescent="0.35">
      <c r="C5542" s="176"/>
      <c r="D5542" s="176"/>
      <c r="E5542" s="176"/>
      <c r="F5542" s="176"/>
      <c r="G5542" s="175"/>
      <c r="H5542" s="175"/>
      <c r="I5542" s="175"/>
      <c r="J5542" s="175"/>
      <c r="L5542" s="175"/>
      <c r="T5542" s="176"/>
      <c r="U5542" s="176"/>
      <c r="V5542" s="176"/>
      <c r="W5542" s="176"/>
      <c r="X5542" s="175"/>
      <c r="Y5542" s="175"/>
      <c r="Z5542" s="175"/>
      <c r="AA5542" s="175"/>
      <c r="AC5542" s="175"/>
      <c r="AL5542" s="106"/>
      <c r="AM5542" s="104"/>
      <c r="AN5542" s="104"/>
      <c r="AO5542" s="104"/>
      <c r="AP5542" s="104"/>
      <c r="AQ5542" s="104"/>
      <c r="AR5542" s="104"/>
      <c r="AS5542" s="104"/>
      <c r="AT5542" s="104"/>
      <c r="AU5542" s="104"/>
      <c r="AV5542" s="104"/>
    </row>
    <row r="5543" spans="3:48" x14ac:dyDescent="0.35">
      <c r="C5543" s="176"/>
      <c r="D5543" s="176"/>
      <c r="E5543" s="176"/>
      <c r="F5543" s="176"/>
      <c r="G5543" s="175"/>
      <c r="H5543" s="175"/>
      <c r="I5543" s="175"/>
      <c r="J5543" s="175"/>
      <c r="L5543" s="175"/>
      <c r="T5543" s="176"/>
      <c r="U5543" s="176"/>
      <c r="V5543" s="176"/>
      <c r="W5543" s="176"/>
      <c r="X5543" s="175"/>
      <c r="Y5543" s="175"/>
      <c r="Z5543" s="175"/>
      <c r="AA5543" s="175"/>
      <c r="AC5543" s="175"/>
      <c r="AL5543" s="106"/>
      <c r="AM5543" s="104"/>
      <c r="AN5543" s="104"/>
      <c r="AO5543" s="104"/>
      <c r="AP5543" s="104"/>
      <c r="AQ5543" s="104"/>
      <c r="AR5543" s="104"/>
      <c r="AS5543" s="104"/>
      <c r="AT5543" s="104"/>
      <c r="AU5543" s="104"/>
      <c r="AV5543" s="104"/>
    </row>
    <row r="5544" spans="3:48" x14ac:dyDescent="0.35">
      <c r="C5544" s="176"/>
      <c r="D5544" s="176"/>
      <c r="E5544" s="176"/>
      <c r="F5544" s="176"/>
      <c r="G5544" s="175"/>
      <c r="H5544" s="175"/>
      <c r="I5544" s="175"/>
      <c r="J5544" s="175"/>
      <c r="L5544" s="175"/>
      <c r="T5544" s="176"/>
      <c r="U5544" s="176"/>
      <c r="V5544" s="176"/>
      <c r="W5544" s="176"/>
      <c r="X5544" s="175"/>
      <c r="Y5544" s="175"/>
      <c r="Z5544" s="175"/>
      <c r="AA5544" s="175"/>
      <c r="AC5544" s="175"/>
      <c r="AL5544" s="106"/>
      <c r="AM5544" s="104"/>
      <c r="AN5544" s="104"/>
      <c r="AO5544" s="104"/>
      <c r="AP5544" s="104"/>
      <c r="AQ5544" s="104"/>
      <c r="AR5544" s="104"/>
      <c r="AS5544" s="104"/>
      <c r="AT5544" s="104"/>
      <c r="AU5544" s="104"/>
      <c r="AV5544" s="104"/>
    </row>
    <row r="5545" spans="3:48" x14ac:dyDescent="0.35">
      <c r="C5545" s="176"/>
      <c r="D5545" s="176"/>
      <c r="E5545" s="176"/>
      <c r="F5545" s="176"/>
      <c r="G5545" s="175"/>
      <c r="H5545" s="175"/>
      <c r="I5545" s="175"/>
      <c r="J5545" s="175"/>
      <c r="L5545" s="175"/>
      <c r="T5545" s="176"/>
      <c r="U5545" s="176"/>
      <c r="V5545" s="176"/>
      <c r="W5545" s="176"/>
      <c r="X5545" s="175"/>
      <c r="Y5545" s="175"/>
      <c r="Z5545" s="175"/>
      <c r="AA5545" s="175"/>
      <c r="AC5545" s="175"/>
      <c r="AL5545" s="106"/>
      <c r="AM5545" s="104"/>
      <c r="AN5545" s="104"/>
      <c r="AO5545" s="104"/>
      <c r="AP5545" s="104"/>
      <c r="AQ5545" s="104"/>
      <c r="AR5545" s="104"/>
      <c r="AS5545" s="104"/>
      <c r="AT5545" s="104"/>
      <c r="AU5545" s="104"/>
      <c r="AV5545" s="104"/>
    </row>
    <row r="5546" spans="3:48" x14ac:dyDescent="0.35">
      <c r="C5546" s="176"/>
      <c r="D5546" s="176"/>
      <c r="E5546" s="176"/>
      <c r="F5546" s="176"/>
      <c r="G5546" s="175"/>
      <c r="H5546" s="175"/>
      <c r="I5546" s="175"/>
      <c r="J5546" s="175"/>
      <c r="L5546" s="175"/>
      <c r="T5546" s="176"/>
      <c r="U5546" s="176"/>
      <c r="V5546" s="176"/>
      <c r="W5546" s="176"/>
      <c r="X5546" s="175"/>
      <c r="Y5546" s="175"/>
      <c r="Z5546" s="175"/>
      <c r="AA5546" s="175"/>
      <c r="AC5546" s="175"/>
      <c r="AL5546" s="106"/>
      <c r="AM5546" s="104"/>
      <c r="AN5546" s="104"/>
      <c r="AO5546" s="104"/>
      <c r="AP5546" s="104"/>
      <c r="AQ5546" s="104"/>
      <c r="AR5546" s="104"/>
      <c r="AS5546" s="104"/>
      <c r="AT5546" s="104"/>
      <c r="AU5546" s="104"/>
      <c r="AV5546" s="104"/>
    </row>
    <row r="5547" spans="3:48" x14ac:dyDescent="0.35">
      <c r="C5547" s="176"/>
      <c r="D5547" s="176"/>
      <c r="E5547" s="176"/>
      <c r="F5547" s="176"/>
      <c r="G5547" s="175"/>
      <c r="H5547" s="175"/>
      <c r="I5547" s="175"/>
      <c r="J5547" s="175"/>
      <c r="L5547" s="175"/>
      <c r="T5547" s="176"/>
      <c r="U5547" s="176"/>
      <c r="V5547" s="176"/>
      <c r="W5547" s="176"/>
      <c r="X5547" s="175"/>
      <c r="Y5547" s="175"/>
      <c r="Z5547" s="175"/>
      <c r="AA5547" s="175"/>
      <c r="AC5547" s="175"/>
      <c r="AL5547" s="106"/>
      <c r="AM5547" s="104"/>
      <c r="AN5547" s="104"/>
      <c r="AO5547" s="104"/>
      <c r="AP5547" s="104"/>
      <c r="AQ5547" s="104"/>
      <c r="AR5547" s="104"/>
      <c r="AS5547" s="104"/>
      <c r="AT5547" s="104"/>
      <c r="AU5547" s="104"/>
      <c r="AV5547" s="104"/>
    </row>
    <row r="5548" spans="3:48" x14ac:dyDescent="0.35">
      <c r="C5548" s="176"/>
      <c r="D5548" s="176"/>
      <c r="E5548" s="176"/>
      <c r="F5548" s="176"/>
      <c r="G5548" s="175"/>
      <c r="H5548" s="175"/>
      <c r="I5548" s="175"/>
      <c r="J5548" s="175"/>
      <c r="L5548" s="175"/>
      <c r="T5548" s="176"/>
      <c r="U5548" s="176"/>
      <c r="V5548" s="176"/>
      <c r="W5548" s="176"/>
      <c r="X5548" s="175"/>
      <c r="Y5548" s="175"/>
      <c r="Z5548" s="175"/>
      <c r="AA5548" s="175"/>
      <c r="AC5548" s="175"/>
      <c r="AL5548" s="106"/>
      <c r="AM5548" s="104"/>
      <c r="AN5548" s="104"/>
      <c r="AO5548" s="104"/>
      <c r="AP5548" s="104"/>
      <c r="AQ5548" s="104"/>
      <c r="AR5548" s="104"/>
      <c r="AS5548" s="104"/>
      <c r="AT5548" s="104"/>
      <c r="AU5548" s="104"/>
      <c r="AV5548" s="104"/>
    </row>
    <row r="5549" spans="3:48" x14ac:dyDescent="0.35">
      <c r="C5549" s="176"/>
      <c r="D5549" s="176"/>
      <c r="E5549" s="176"/>
      <c r="F5549" s="176"/>
      <c r="G5549" s="175"/>
      <c r="H5549" s="175"/>
      <c r="I5549" s="175"/>
      <c r="J5549" s="175"/>
      <c r="L5549" s="175"/>
      <c r="T5549" s="176"/>
      <c r="U5549" s="176"/>
      <c r="V5549" s="176"/>
      <c r="W5549" s="176"/>
      <c r="X5549" s="175"/>
      <c r="Y5549" s="175"/>
      <c r="Z5549" s="175"/>
      <c r="AA5549" s="175"/>
      <c r="AC5549" s="175"/>
      <c r="AL5549" s="106"/>
      <c r="AM5549" s="104"/>
      <c r="AN5549" s="104"/>
      <c r="AO5549" s="104"/>
      <c r="AP5549" s="104"/>
      <c r="AQ5549" s="104"/>
      <c r="AR5549" s="104"/>
      <c r="AS5549" s="104"/>
      <c r="AT5549" s="104"/>
      <c r="AU5549" s="104"/>
      <c r="AV5549" s="104"/>
    </row>
    <row r="5550" spans="3:48" x14ac:dyDescent="0.35">
      <c r="C5550" s="176"/>
      <c r="D5550" s="176"/>
      <c r="E5550" s="176"/>
      <c r="F5550" s="176"/>
      <c r="G5550" s="175"/>
      <c r="H5550" s="175"/>
      <c r="I5550" s="175"/>
      <c r="J5550" s="175"/>
      <c r="L5550" s="175"/>
      <c r="T5550" s="176"/>
      <c r="U5550" s="176"/>
      <c r="V5550" s="176"/>
      <c r="W5550" s="176"/>
      <c r="X5550" s="175"/>
      <c r="Y5550" s="175"/>
      <c r="Z5550" s="175"/>
      <c r="AA5550" s="175"/>
      <c r="AC5550" s="175"/>
      <c r="AL5550" s="106"/>
      <c r="AM5550" s="104"/>
      <c r="AN5550" s="104"/>
      <c r="AO5550" s="104"/>
      <c r="AP5550" s="104"/>
      <c r="AQ5550" s="104"/>
      <c r="AR5550" s="104"/>
      <c r="AS5550" s="104"/>
      <c r="AT5550" s="104"/>
      <c r="AU5550" s="104"/>
      <c r="AV5550" s="104"/>
    </row>
    <row r="5551" spans="3:48" x14ac:dyDescent="0.35">
      <c r="C5551" s="176"/>
      <c r="D5551" s="176"/>
      <c r="E5551" s="176"/>
      <c r="F5551" s="176"/>
      <c r="G5551" s="175"/>
      <c r="H5551" s="175"/>
      <c r="I5551" s="175"/>
      <c r="J5551" s="175"/>
      <c r="L5551" s="175"/>
      <c r="T5551" s="176"/>
      <c r="U5551" s="176"/>
      <c r="V5551" s="176"/>
      <c r="W5551" s="176"/>
      <c r="X5551" s="175"/>
      <c r="Y5551" s="175"/>
      <c r="Z5551" s="175"/>
      <c r="AA5551" s="175"/>
      <c r="AC5551" s="175"/>
      <c r="AL5551" s="106"/>
      <c r="AM5551" s="104"/>
      <c r="AN5551" s="104"/>
      <c r="AO5551" s="104"/>
      <c r="AP5551" s="104"/>
      <c r="AQ5551" s="104"/>
      <c r="AR5551" s="104"/>
      <c r="AS5551" s="104"/>
      <c r="AT5551" s="104"/>
      <c r="AU5551" s="104"/>
      <c r="AV5551" s="104"/>
    </row>
    <row r="5552" spans="3:48" x14ac:dyDescent="0.35">
      <c r="C5552" s="176"/>
      <c r="D5552" s="176"/>
      <c r="E5552" s="176"/>
      <c r="F5552" s="176"/>
      <c r="G5552" s="175"/>
      <c r="H5552" s="175"/>
      <c r="I5552" s="175"/>
      <c r="J5552" s="175"/>
      <c r="L5552" s="175"/>
      <c r="T5552" s="176"/>
      <c r="U5552" s="176"/>
      <c r="V5552" s="176"/>
      <c r="W5552" s="176"/>
      <c r="X5552" s="175"/>
      <c r="Y5552" s="175"/>
      <c r="Z5552" s="175"/>
      <c r="AA5552" s="175"/>
      <c r="AC5552" s="175"/>
      <c r="AL5552" s="106"/>
      <c r="AM5552" s="104"/>
      <c r="AN5552" s="104"/>
      <c r="AO5552" s="104"/>
      <c r="AP5552" s="104"/>
      <c r="AQ5552" s="104"/>
      <c r="AR5552" s="104"/>
      <c r="AS5552" s="104"/>
      <c r="AT5552" s="104"/>
      <c r="AU5552" s="104"/>
      <c r="AV5552" s="104"/>
    </row>
    <row r="5553" spans="3:48" x14ac:dyDescent="0.35">
      <c r="C5553" s="176"/>
      <c r="D5553" s="176"/>
      <c r="E5553" s="176"/>
      <c r="F5553" s="176"/>
      <c r="G5553" s="175"/>
      <c r="H5553" s="175"/>
      <c r="I5553" s="175"/>
      <c r="J5553" s="175"/>
      <c r="L5553" s="175"/>
      <c r="T5553" s="176"/>
      <c r="U5553" s="176"/>
      <c r="V5553" s="176"/>
      <c r="W5553" s="176"/>
      <c r="X5553" s="175"/>
      <c r="Y5553" s="175"/>
      <c r="Z5553" s="175"/>
      <c r="AA5553" s="175"/>
      <c r="AC5553" s="175"/>
      <c r="AL5553" s="106"/>
      <c r="AM5553" s="104"/>
      <c r="AN5553" s="104"/>
      <c r="AO5553" s="104"/>
      <c r="AP5553" s="104"/>
      <c r="AQ5553" s="104"/>
      <c r="AR5553" s="104"/>
      <c r="AS5553" s="104"/>
      <c r="AT5553" s="104"/>
      <c r="AU5553" s="104"/>
      <c r="AV5553" s="104"/>
    </row>
    <row r="5554" spans="3:48" x14ac:dyDescent="0.35">
      <c r="C5554" s="176"/>
      <c r="D5554" s="176"/>
      <c r="E5554" s="176"/>
      <c r="F5554" s="176"/>
      <c r="G5554" s="175"/>
      <c r="H5554" s="175"/>
      <c r="I5554" s="175"/>
      <c r="J5554" s="175"/>
      <c r="L5554" s="175"/>
      <c r="T5554" s="176"/>
      <c r="U5554" s="176"/>
      <c r="V5554" s="176"/>
      <c r="W5554" s="176"/>
      <c r="X5554" s="175"/>
      <c r="Y5554" s="175"/>
      <c r="Z5554" s="175"/>
      <c r="AA5554" s="175"/>
      <c r="AC5554" s="175"/>
      <c r="AL5554" s="106"/>
      <c r="AM5554" s="104"/>
      <c r="AN5554" s="104"/>
      <c r="AO5554" s="104"/>
      <c r="AP5554" s="104"/>
      <c r="AQ5554" s="104"/>
      <c r="AR5554" s="104"/>
      <c r="AS5554" s="104"/>
      <c r="AT5554" s="104"/>
      <c r="AU5554" s="104"/>
      <c r="AV5554" s="104"/>
    </row>
    <row r="5555" spans="3:48" x14ac:dyDescent="0.35">
      <c r="C5555" s="176"/>
      <c r="D5555" s="176"/>
      <c r="E5555" s="176"/>
      <c r="F5555" s="176"/>
      <c r="G5555" s="175"/>
      <c r="H5555" s="175"/>
      <c r="I5555" s="175"/>
      <c r="J5555" s="175"/>
      <c r="L5555" s="175"/>
      <c r="T5555" s="176"/>
      <c r="U5555" s="176"/>
      <c r="V5555" s="176"/>
      <c r="W5555" s="176"/>
      <c r="X5555" s="175"/>
      <c r="Y5555" s="175"/>
      <c r="Z5555" s="175"/>
      <c r="AA5555" s="175"/>
      <c r="AC5555" s="175"/>
      <c r="AL5555" s="106"/>
      <c r="AM5555" s="104"/>
      <c r="AN5555" s="104"/>
      <c r="AO5555" s="104"/>
      <c r="AP5555" s="104"/>
      <c r="AQ5555" s="104"/>
      <c r="AR5555" s="104"/>
      <c r="AS5555" s="104"/>
      <c r="AT5555" s="104"/>
      <c r="AU5555" s="104"/>
      <c r="AV5555" s="104"/>
    </row>
    <row r="5556" spans="3:48" x14ac:dyDescent="0.35">
      <c r="C5556" s="176"/>
      <c r="D5556" s="176"/>
      <c r="E5556" s="176"/>
      <c r="F5556" s="176"/>
      <c r="G5556" s="175"/>
      <c r="H5556" s="175"/>
      <c r="I5556" s="175"/>
      <c r="J5556" s="175"/>
      <c r="L5556" s="175"/>
      <c r="T5556" s="176"/>
      <c r="U5556" s="176"/>
      <c r="V5556" s="176"/>
      <c r="W5556" s="176"/>
      <c r="X5556" s="175"/>
      <c r="Y5556" s="175"/>
      <c r="Z5556" s="175"/>
      <c r="AA5556" s="175"/>
      <c r="AC5556" s="175"/>
      <c r="AL5556" s="106"/>
      <c r="AM5556" s="104"/>
      <c r="AN5556" s="104"/>
      <c r="AO5556" s="104"/>
      <c r="AP5556" s="104"/>
      <c r="AQ5556" s="104"/>
      <c r="AR5556" s="104"/>
      <c r="AS5556" s="104"/>
      <c r="AT5556" s="104"/>
      <c r="AU5556" s="104"/>
      <c r="AV5556" s="104"/>
    </row>
    <row r="5557" spans="3:48" x14ac:dyDescent="0.35">
      <c r="C5557" s="176"/>
      <c r="D5557" s="176"/>
      <c r="E5557" s="176"/>
      <c r="F5557" s="176"/>
      <c r="G5557" s="175"/>
      <c r="H5557" s="175"/>
      <c r="I5557" s="175"/>
      <c r="J5557" s="175"/>
      <c r="L5557" s="175"/>
      <c r="T5557" s="176"/>
      <c r="U5557" s="176"/>
      <c r="V5557" s="176"/>
      <c r="W5557" s="176"/>
      <c r="X5557" s="175"/>
      <c r="Y5557" s="175"/>
      <c r="Z5557" s="175"/>
      <c r="AA5557" s="175"/>
      <c r="AC5557" s="175"/>
      <c r="AL5557" s="106"/>
      <c r="AM5557" s="104"/>
      <c r="AN5557" s="104"/>
      <c r="AO5557" s="104"/>
      <c r="AP5557" s="104"/>
      <c r="AQ5557" s="104"/>
      <c r="AR5557" s="104"/>
      <c r="AS5557" s="104"/>
      <c r="AT5557" s="104"/>
      <c r="AU5557" s="104"/>
      <c r="AV5557" s="104"/>
    </row>
    <row r="5558" spans="3:48" x14ac:dyDescent="0.35">
      <c r="C5558" s="176"/>
      <c r="D5558" s="176"/>
      <c r="E5558" s="176"/>
      <c r="F5558" s="176"/>
      <c r="G5558" s="175"/>
      <c r="H5558" s="175"/>
      <c r="I5558" s="175"/>
      <c r="J5558" s="175"/>
      <c r="L5558" s="175"/>
      <c r="T5558" s="176"/>
      <c r="U5558" s="176"/>
      <c r="V5558" s="176"/>
      <c r="W5558" s="176"/>
      <c r="X5558" s="175"/>
      <c r="Y5558" s="175"/>
      <c r="Z5558" s="175"/>
      <c r="AA5558" s="175"/>
      <c r="AC5558" s="175"/>
      <c r="AL5558" s="106"/>
      <c r="AM5558" s="104"/>
      <c r="AN5558" s="104"/>
      <c r="AO5558" s="104"/>
      <c r="AP5558" s="104"/>
      <c r="AQ5558" s="104"/>
      <c r="AR5558" s="104"/>
      <c r="AS5558" s="104"/>
      <c r="AT5558" s="104"/>
      <c r="AU5558" s="104"/>
      <c r="AV5558" s="104"/>
    </row>
    <row r="5559" spans="3:48" x14ac:dyDescent="0.35">
      <c r="C5559" s="176"/>
      <c r="D5559" s="176"/>
      <c r="E5559" s="176"/>
      <c r="F5559" s="176"/>
      <c r="G5559" s="175"/>
      <c r="H5559" s="175"/>
      <c r="I5559" s="175"/>
      <c r="J5559" s="175"/>
      <c r="L5559" s="175"/>
      <c r="T5559" s="176"/>
      <c r="U5559" s="176"/>
      <c r="V5559" s="176"/>
      <c r="W5559" s="176"/>
      <c r="X5559" s="175"/>
      <c r="Y5559" s="175"/>
      <c r="Z5559" s="175"/>
      <c r="AA5559" s="175"/>
      <c r="AC5559" s="175"/>
      <c r="AL5559" s="106"/>
      <c r="AM5559" s="104"/>
      <c r="AN5559" s="104"/>
      <c r="AO5559" s="104"/>
      <c r="AP5559" s="104"/>
      <c r="AQ5559" s="104"/>
      <c r="AR5559" s="104"/>
      <c r="AS5559" s="104"/>
      <c r="AT5559" s="104"/>
      <c r="AU5559" s="104"/>
      <c r="AV5559" s="104"/>
    </row>
    <row r="5560" spans="3:48" x14ac:dyDescent="0.35">
      <c r="C5560" s="176"/>
      <c r="D5560" s="176"/>
      <c r="E5560" s="176"/>
      <c r="F5560" s="176"/>
      <c r="G5560" s="175"/>
      <c r="H5560" s="175"/>
      <c r="I5560" s="175"/>
      <c r="J5560" s="175"/>
      <c r="L5560" s="175"/>
      <c r="T5560" s="176"/>
      <c r="U5560" s="176"/>
      <c r="V5560" s="176"/>
      <c r="W5560" s="176"/>
      <c r="X5560" s="175"/>
      <c r="Y5560" s="175"/>
      <c r="Z5560" s="175"/>
      <c r="AA5560" s="175"/>
      <c r="AC5560" s="175"/>
      <c r="AL5560" s="106"/>
      <c r="AM5560" s="104"/>
      <c r="AN5560" s="104"/>
      <c r="AO5560" s="104"/>
      <c r="AP5560" s="104"/>
      <c r="AQ5560" s="104"/>
      <c r="AR5560" s="104"/>
      <c r="AS5560" s="104"/>
      <c r="AT5560" s="104"/>
      <c r="AU5560" s="104"/>
      <c r="AV5560" s="104"/>
    </row>
    <row r="5561" spans="3:48" x14ac:dyDescent="0.35">
      <c r="C5561" s="176"/>
      <c r="D5561" s="176"/>
      <c r="E5561" s="176"/>
      <c r="F5561" s="176"/>
      <c r="G5561" s="175"/>
      <c r="H5561" s="175"/>
      <c r="I5561" s="175"/>
      <c r="J5561" s="175"/>
      <c r="L5561" s="175"/>
      <c r="T5561" s="176"/>
      <c r="U5561" s="176"/>
      <c r="V5561" s="176"/>
      <c r="W5561" s="176"/>
      <c r="X5561" s="175"/>
      <c r="Y5561" s="175"/>
      <c r="Z5561" s="175"/>
      <c r="AA5561" s="175"/>
      <c r="AC5561" s="175"/>
      <c r="AL5561" s="106"/>
      <c r="AM5561" s="104"/>
      <c r="AN5561" s="104"/>
      <c r="AO5561" s="104"/>
      <c r="AP5561" s="104"/>
      <c r="AQ5561" s="104"/>
      <c r="AR5561" s="104"/>
      <c r="AS5561" s="104"/>
      <c r="AT5561" s="104"/>
      <c r="AU5561" s="104"/>
      <c r="AV5561" s="104"/>
    </row>
    <row r="5562" spans="3:48" x14ac:dyDescent="0.35">
      <c r="C5562" s="176"/>
      <c r="D5562" s="176"/>
      <c r="E5562" s="176"/>
      <c r="F5562" s="176"/>
      <c r="G5562" s="175"/>
      <c r="H5562" s="175"/>
      <c r="I5562" s="175"/>
      <c r="J5562" s="175"/>
      <c r="L5562" s="175"/>
      <c r="T5562" s="176"/>
      <c r="U5562" s="176"/>
      <c r="V5562" s="176"/>
      <c r="W5562" s="176"/>
      <c r="X5562" s="175"/>
      <c r="Y5562" s="175"/>
      <c r="Z5562" s="175"/>
      <c r="AA5562" s="175"/>
      <c r="AC5562" s="175"/>
      <c r="AL5562" s="106"/>
      <c r="AM5562" s="104"/>
      <c r="AN5562" s="104"/>
      <c r="AO5562" s="104"/>
      <c r="AP5562" s="104"/>
      <c r="AQ5562" s="104"/>
      <c r="AR5562" s="104"/>
      <c r="AS5562" s="104"/>
      <c r="AT5562" s="104"/>
      <c r="AU5562" s="104"/>
      <c r="AV5562" s="104"/>
    </row>
    <row r="5563" spans="3:48" x14ac:dyDescent="0.35">
      <c r="C5563" s="176"/>
      <c r="D5563" s="176"/>
      <c r="E5563" s="176"/>
      <c r="F5563" s="176"/>
      <c r="G5563" s="175"/>
      <c r="H5563" s="175"/>
      <c r="I5563" s="175"/>
      <c r="J5563" s="175"/>
      <c r="L5563" s="175"/>
      <c r="T5563" s="176"/>
      <c r="U5563" s="176"/>
      <c r="V5563" s="176"/>
      <c r="W5563" s="176"/>
      <c r="X5563" s="175"/>
      <c r="Y5563" s="175"/>
      <c r="Z5563" s="175"/>
      <c r="AA5563" s="175"/>
      <c r="AC5563" s="175"/>
      <c r="AL5563" s="106"/>
      <c r="AM5563" s="104"/>
      <c r="AN5563" s="104"/>
      <c r="AO5563" s="104"/>
      <c r="AP5563" s="104"/>
      <c r="AQ5563" s="104"/>
      <c r="AR5563" s="104"/>
      <c r="AS5563" s="104"/>
      <c r="AT5563" s="104"/>
      <c r="AU5563" s="104"/>
      <c r="AV5563" s="104"/>
    </row>
    <row r="5564" spans="3:48" x14ac:dyDescent="0.35">
      <c r="C5564" s="176"/>
      <c r="D5564" s="176"/>
      <c r="E5564" s="176"/>
      <c r="F5564" s="176"/>
      <c r="G5564" s="175"/>
      <c r="H5564" s="175"/>
      <c r="I5564" s="175"/>
      <c r="J5564" s="175"/>
      <c r="L5564" s="175"/>
      <c r="T5564" s="176"/>
      <c r="U5564" s="176"/>
      <c r="V5564" s="176"/>
      <c r="W5564" s="176"/>
      <c r="X5564" s="175"/>
      <c r="Y5564" s="175"/>
      <c r="Z5564" s="175"/>
      <c r="AA5564" s="175"/>
      <c r="AC5564" s="175"/>
      <c r="AL5564" s="106"/>
      <c r="AM5564" s="104"/>
      <c r="AN5564" s="104"/>
      <c r="AO5564" s="104"/>
      <c r="AP5564" s="104"/>
      <c r="AQ5564" s="104"/>
      <c r="AR5564" s="104"/>
      <c r="AS5564" s="104"/>
      <c r="AT5564" s="104"/>
      <c r="AU5564" s="104"/>
      <c r="AV5564" s="104"/>
    </row>
    <row r="5565" spans="3:48" x14ac:dyDescent="0.35">
      <c r="C5565" s="176"/>
      <c r="D5565" s="176"/>
      <c r="E5565" s="176"/>
      <c r="F5565" s="176"/>
      <c r="G5565" s="175"/>
      <c r="H5565" s="175"/>
      <c r="I5565" s="175"/>
      <c r="J5565" s="175"/>
      <c r="L5565" s="175"/>
      <c r="T5565" s="176"/>
      <c r="U5565" s="176"/>
      <c r="V5565" s="176"/>
      <c r="W5565" s="176"/>
      <c r="X5565" s="175"/>
      <c r="Y5565" s="175"/>
      <c r="Z5565" s="175"/>
      <c r="AA5565" s="175"/>
      <c r="AC5565" s="175"/>
      <c r="AL5565" s="106"/>
      <c r="AM5565" s="104"/>
      <c r="AN5565" s="104"/>
      <c r="AO5565" s="104"/>
      <c r="AP5565" s="104"/>
      <c r="AQ5565" s="104"/>
      <c r="AR5565" s="104"/>
      <c r="AS5565" s="104"/>
      <c r="AT5565" s="104"/>
      <c r="AU5565" s="104"/>
      <c r="AV5565" s="104"/>
    </row>
    <row r="5566" spans="3:48" x14ac:dyDescent="0.35">
      <c r="C5566" s="176"/>
      <c r="D5566" s="176"/>
      <c r="E5566" s="176"/>
      <c r="F5566" s="176"/>
      <c r="G5566" s="175"/>
      <c r="H5566" s="175"/>
      <c r="I5566" s="175"/>
      <c r="J5566" s="175"/>
      <c r="L5566" s="175"/>
      <c r="T5566" s="176"/>
      <c r="U5566" s="176"/>
      <c r="V5566" s="176"/>
      <c r="W5566" s="176"/>
      <c r="X5566" s="175"/>
      <c r="Y5566" s="175"/>
      <c r="Z5566" s="175"/>
      <c r="AA5566" s="175"/>
      <c r="AC5566" s="175"/>
      <c r="AL5566" s="106"/>
      <c r="AM5566" s="104"/>
      <c r="AN5566" s="104"/>
      <c r="AO5566" s="104"/>
      <c r="AP5566" s="104"/>
      <c r="AQ5566" s="104"/>
      <c r="AR5566" s="104"/>
      <c r="AS5566" s="104"/>
      <c r="AT5566" s="104"/>
      <c r="AU5566" s="104"/>
      <c r="AV5566" s="104"/>
    </row>
    <row r="5567" spans="3:48" x14ac:dyDescent="0.35">
      <c r="C5567" s="176"/>
      <c r="D5567" s="176"/>
      <c r="E5567" s="176"/>
      <c r="F5567" s="176"/>
      <c r="G5567" s="175"/>
      <c r="H5567" s="175"/>
      <c r="I5567" s="175"/>
      <c r="J5567" s="175"/>
      <c r="L5567" s="175"/>
      <c r="T5567" s="176"/>
      <c r="U5567" s="176"/>
      <c r="V5567" s="176"/>
      <c r="W5567" s="176"/>
      <c r="X5567" s="175"/>
      <c r="Y5567" s="175"/>
      <c r="Z5567" s="175"/>
      <c r="AA5567" s="175"/>
      <c r="AC5567" s="175"/>
      <c r="AL5567" s="106"/>
      <c r="AM5567" s="104"/>
      <c r="AN5567" s="104"/>
      <c r="AO5567" s="104"/>
      <c r="AP5567" s="104"/>
      <c r="AQ5567" s="104"/>
      <c r="AR5567" s="104"/>
      <c r="AS5567" s="104"/>
      <c r="AT5567" s="104"/>
      <c r="AU5567" s="104"/>
      <c r="AV5567" s="104"/>
    </row>
    <row r="5568" spans="3:48" x14ac:dyDescent="0.35">
      <c r="C5568" s="176"/>
      <c r="D5568" s="176"/>
      <c r="E5568" s="176"/>
      <c r="F5568" s="176"/>
      <c r="G5568" s="175"/>
      <c r="H5568" s="175"/>
      <c r="I5568" s="175"/>
      <c r="J5568" s="175"/>
      <c r="L5568" s="175"/>
      <c r="T5568" s="176"/>
      <c r="U5568" s="176"/>
      <c r="V5568" s="176"/>
      <c r="W5568" s="176"/>
      <c r="X5568" s="175"/>
      <c r="Y5568" s="175"/>
      <c r="Z5568" s="175"/>
      <c r="AA5568" s="175"/>
      <c r="AC5568" s="175"/>
      <c r="AL5568" s="106"/>
      <c r="AM5568" s="104"/>
      <c r="AN5568" s="104"/>
      <c r="AO5568" s="104"/>
      <c r="AP5568" s="104"/>
      <c r="AQ5568" s="104"/>
      <c r="AR5568" s="104"/>
      <c r="AS5568" s="104"/>
      <c r="AT5568" s="104"/>
      <c r="AU5568" s="104"/>
      <c r="AV5568" s="104"/>
    </row>
    <row r="5569" spans="3:48" x14ac:dyDescent="0.35">
      <c r="C5569" s="176"/>
      <c r="D5569" s="176"/>
      <c r="E5569" s="176"/>
      <c r="F5569" s="176"/>
      <c r="G5569" s="175"/>
      <c r="H5569" s="175"/>
      <c r="I5569" s="175"/>
      <c r="J5569" s="175"/>
      <c r="L5569" s="175"/>
      <c r="T5569" s="176"/>
      <c r="U5569" s="176"/>
      <c r="V5569" s="176"/>
      <c r="W5569" s="176"/>
      <c r="X5569" s="175"/>
      <c r="Y5569" s="175"/>
      <c r="Z5569" s="175"/>
      <c r="AA5569" s="175"/>
      <c r="AC5569" s="175"/>
      <c r="AL5569" s="106"/>
      <c r="AM5569" s="104"/>
      <c r="AN5569" s="104"/>
      <c r="AO5569" s="104"/>
      <c r="AP5569" s="104"/>
      <c r="AQ5569" s="104"/>
      <c r="AR5569" s="104"/>
      <c r="AS5569" s="104"/>
      <c r="AT5569" s="104"/>
      <c r="AU5569" s="104"/>
      <c r="AV5569" s="104"/>
    </row>
    <row r="5570" spans="3:48" x14ac:dyDescent="0.35">
      <c r="C5570" s="176"/>
      <c r="D5570" s="176"/>
      <c r="E5570" s="176"/>
      <c r="F5570" s="176"/>
      <c r="G5570" s="175"/>
      <c r="H5570" s="175"/>
      <c r="I5570" s="175"/>
      <c r="J5570" s="175"/>
      <c r="L5570" s="175"/>
      <c r="T5570" s="176"/>
      <c r="U5570" s="176"/>
      <c r="V5570" s="176"/>
      <c r="W5570" s="176"/>
      <c r="X5570" s="175"/>
      <c r="Y5570" s="175"/>
      <c r="Z5570" s="175"/>
      <c r="AA5570" s="175"/>
      <c r="AC5570" s="175"/>
      <c r="AL5570" s="106"/>
      <c r="AM5570" s="104"/>
      <c r="AN5570" s="104"/>
      <c r="AO5570" s="104"/>
      <c r="AP5570" s="104"/>
      <c r="AQ5570" s="104"/>
      <c r="AR5570" s="104"/>
      <c r="AS5570" s="104"/>
      <c r="AT5570" s="104"/>
      <c r="AU5570" s="104"/>
      <c r="AV5570" s="104"/>
    </row>
    <row r="5571" spans="3:48" x14ac:dyDescent="0.35">
      <c r="C5571" s="176"/>
      <c r="D5571" s="176"/>
      <c r="E5571" s="176"/>
      <c r="F5571" s="176"/>
      <c r="G5571" s="175"/>
      <c r="H5571" s="175"/>
      <c r="I5571" s="175"/>
      <c r="J5571" s="175"/>
      <c r="L5571" s="175"/>
      <c r="T5571" s="176"/>
      <c r="U5571" s="176"/>
      <c r="V5571" s="176"/>
      <c r="W5571" s="176"/>
      <c r="X5571" s="175"/>
      <c r="Y5571" s="175"/>
      <c r="Z5571" s="175"/>
      <c r="AA5571" s="175"/>
      <c r="AC5571" s="175"/>
      <c r="AL5571" s="106"/>
      <c r="AM5571" s="104"/>
      <c r="AN5571" s="104"/>
      <c r="AO5571" s="104"/>
      <c r="AP5571" s="104"/>
      <c r="AQ5571" s="104"/>
      <c r="AR5571" s="104"/>
      <c r="AS5571" s="104"/>
      <c r="AT5571" s="104"/>
      <c r="AU5571" s="104"/>
      <c r="AV5571" s="104"/>
    </row>
    <row r="5572" spans="3:48" x14ac:dyDescent="0.35">
      <c r="C5572" s="176"/>
      <c r="D5572" s="176"/>
      <c r="E5572" s="176"/>
      <c r="F5572" s="176"/>
      <c r="G5572" s="175"/>
      <c r="H5572" s="175"/>
      <c r="I5572" s="175"/>
      <c r="J5572" s="175"/>
      <c r="L5572" s="175"/>
      <c r="T5572" s="176"/>
      <c r="U5572" s="176"/>
      <c r="V5572" s="176"/>
      <c r="W5572" s="176"/>
      <c r="X5572" s="175"/>
      <c r="Y5572" s="175"/>
      <c r="Z5572" s="175"/>
      <c r="AA5572" s="175"/>
      <c r="AC5572" s="175"/>
      <c r="AL5572" s="106"/>
      <c r="AM5572" s="104"/>
      <c r="AN5572" s="104"/>
      <c r="AO5572" s="104"/>
      <c r="AP5572" s="104"/>
      <c r="AQ5572" s="104"/>
      <c r="AR5572" s="104"/>
      <c r="AS5572" s="104"/>
      <c r="AT5572" s="104"/>
      <c r="AU5572" s="104"/>
      <c r="AV5572" s="104"/>
    </row>
    <row r="5573" spans="3:48" x14ac:dyDescent="0.35">
      <c r="C5573" s="176"/>
      <c r="D5573" s="176"/>
      <c r="E5573" s="176"/>
      <c r="F5573" s="176"/>
      <c r="G5573" s="175"/>
      <c r="H5573" s="175"/>
      <c r="I5573" s="175"/>
      <c r="J5573" s="175"/>
      <c r="L5573" s="175"/>
      <c r="T5573" s="176"/>
      <c r="U5573" s="176"/>
      <c r="V5573" s="176"/>
      <c r="W5573" s="176"/>
      <c r="X5573" s="175"/>
      <c r="Y5573" s="175"/>
      <c r="Z5573" s="175"/>
      <c r="AA5573" s="175"/>
      <c r="AC5573" s="175"/>
      <c r="AL5573" s="106"/>
      <c r="AM5573" s="104"/>
      <c r="AN5573" s="104"/>
      <c r="AO5573" s="104"/>
      <c r="AP5573" s="104"/>
      <c r="AQ5573" s="104"/>
      <c r="AR5573" s="104"/>
      <c r="AS5573" s="104"/>
      <c r="AT5573" s="104"/>
      <c r="AU5573" s="104"/>
      <c r="AV5573" s="104"/>
    </row>
    <row r="5574" spans="3:48" x14ac:dyDescent="0.35">
      <c r="C5574" s="176"/>
      <c r="D5574" s="176"/>
      <c r="E5574" s="176"/>
      <c r="F5574" s="176"/>
      <c r="G5574" s="175"/>
      <c r="H5574" s="175"/>
      <c r="I5574" s="175"/>
      <c r="J5574" s="175"/>
      <c r="L5574" s="175"/>
      <c r="T5574" s="176"/>
      <c r="U5574" s="176"/>
      <c r="V5574" s="176"/>
      <c r="W5574" s="176"/>
      <c r="X5574" s="175"/>
      <c r="Y5574" s="175"/>
      <c r="Z5574" s="175"/>
      <c r="AA5574" s="175"/>
      <c r="AC5574" s="175"/>
      <c r="AL5574" s="106"/>
      <c r="AM5574" s="104"/>
      <c r="AN5574" s="104"/>
      <c r="AO5574" s="104"/>
      <c r="AP5574" s="104"/>
      <c r="AQ5574" s="104"/>
      <c r="AR5574" s="104"/>
      <c r="AS5574" s="104"/>
      <c r="AT5574" s="104"/>
      <c r="AU5574" s="104"/>
      <c r="AV5574" s="104"/>
    </row>
    <row r="5575" spans="3:48" x14ac:dyDescent="0.35">
      <c r="C5575" s="176"/>
      <c r="D5575" s="176"/>
      <c r="E5575" s="176"/>
      <c r="F5575" s="176"/>
      <c r="G5575" s="175"/>
      <c r="H5575" s="175"/>
      <c r="I5575" s="175"/>
      <c r="J5575" s="175"/>
      <c r="L5575" s="175"/>
      <c r="T5575" s="176"/>
      <c r="U5575" s="176"/>
      <c r="V5575" s="176"/>
      <c r="W5575" s="176"/>
      <c r="X5575" s="175"/>
      <c r="Y5575" s="175"/>
      <c r="Z5575" s="175"/>
      <c r="AA5575" s="175"/>
      <c r="AC5575" s="175"/>
      <c r="AL5575" s="106"/>
      <c r="AM5575" s="104"/>
      <c r="AN5575" s="104"/>
      <c r="AO5575" s="104"/>
      <c r="AP5575" s="104"/>
      <c r="AQ5575" s="104"/>
      <c r="AR5575" s="104"/>
      <c r="AS5575" s="104"/>
      <c r="AT5575" s="104"/>
      <c r="AU5575" s="104"/>
      <c r="AV5575" s="104"/>
    </row>
    <row r="5576" spans="3:48" x14ac:dyDescent="0.35">
      <c r="C5576" s="176"/>
      <c r="D5576" s="176"/>
      <c r="E5576" s="176"/>
      <c r="F5576" s="176"/>
      <c r="G5576" s="175"/>
      <c r="H5576" s="175"/>
      <c r="I5576" s="175"/>
      <c r="J5576" s="175"/>
      <c r="L5576" s="175"/>
      <c r="T5576" s="176"/>
      <c r="U5576" s="176"/>
      <c r="V5576" s="176"/>
      <c r="W5576" s="176"/>
      <c r="X5576" s="175"/>
      <c r="Y5576" s="175"/>
      <c r="Z5576" s="175"/>
      <c r="AA5576" s="175"/>
      <c r="AC5576" s="175"/>
      <c r="AL5576" s="106"/>
      <c r="AM5576" s="104"/>
      <c r="AN5576" s="104"/>
      <c r="AO5576" s="104"/>
      <c r="AP5576" s="104"/>
      <c r="AQ5576" s="104"/>
      <c r="AR5576" s="104"/>
      <c r="AS5576" s="104"/>
      <c r="AT5576" s="104"/>
      <c r="AU5576" s="104"/>
      <c r="AV5576" s="104"/>
    </row>
    <row r="5577" spans="3:48" x14ac:dyDescent="0.35">
      <c r="C5577" s="176"/>
      <c r="D5577" s="176"/>
      <c r="E5577" s="176"/>
      <c r="F5577" s="176"/>
      <c r="G5577" s="175"/>
      <c r="H5577" s="175"/>
      <c r="I5577" s="175"/>
      <c r="J5577" s="175"/>
      <c r="L5577" s="175"/>
      <c r="T5577" s="176"/>
      <c r="U5577" s="176"/>
      <c r="V5577" s="176"/>
      <c r="W5577" s="176"/>
      <c r="X5577" s="175"/>
      <c r="Y5577" s="175"/>
      <c r="Z5577" s="175"/>
      <c r="AA5577" s="175"/>
      <c r="AC5577" s="175"/>
      <c r="AL5577" s="106"/>
      <c r="AM5577" s="104"/>
      <c r="AN5577" s="104"/>
      <c r="AO5577" s="104"/>
      <c r="AP5577" s="104"/>
      <c r="AQ5577" s="104"/>
      <c r="AR5577" s="104"/>
      <c r="AS5577" s="104"/>
      <c r="AT5577" s="104"/>
      <c r="AU5577" s="104"/>
      <c r="AV5577" s="104"/>
    </row>
    <row r="5578" spans="3:48" x14ac:dyDescent="0.35">
      <c r="C5578" s="176"/>
      <c r="D5578" s="176"/>
      <c r="E5578" s="176"/>
      <c r="F5578" s="176"/>
      <c r="G5578" s="175"/>
      <c r="H5578" s="175"/>
      <c r="I5578" s="175"/>
      <c r="J5578" s="175"/>
      <c r="L5578" s="175"/>
      <c r="T5578" s="176"/>
      <c r="U5578" s="176"/>
      <c r="V5578" s="176"/>
      <c r="W5578" s="176"/>
      <c r="X5578" s="175"/>
      <c r="Y5578" s="175"/>
      <c r="Z5578" s="175"/>
      <c r="AA5578" s="175"/>
      <c r="AC5578" s="175"/>
      <c r="AL5578" s="106"/>
      <c r="AM5578" s="104"/>
      <c r="AN5578" s="104"/>
      <c r="AO5578" s="104"/>
      <c r="AP5578" s="104"/>
      <c r="AQ5578" s="104"/>
      <c r="AR5578" s="104"/>
      <c r="AS5578" s="104"/>
      <c r="AT5578" s="104"/>
      <c r="AU5578" s="104"/>
      <c r="AV5578" s="104"/>
    </row>
    <row r="5579" spans="3:48" x14ac:dyDescent="0.35">
      <c r="C5579" s="176"/>
      <c r="D5579" s="176"/>
      <c r="E5579" s="176"/>
      <c r="F5579" s="176"/>
      <c r="G5579" s="175"/>
      <c r="H5579" s="175"/>
      <c r="I5579" s="175"/>
      <c r="J5579" s="175"/>
      <c r="L5579" s="175"/>
      <c r="T5579" s="176"/>
      <c r="U5579" s="176"/>
      <c r="V5579" s="176"/>
      <c r="W5579" s="176"/>
      <c r="X5579" s="175"/>
      <c r="Y5579" s="175"/>
      <c r="Z5579" s="175"/>
      <c r="AA5579" s="175"/>
      <c r="AC5579" s="175"/>
      <c r="AL5579" s="106"/>
      <c r="AM5579" s="104"/>
      <c r="AN5579" s="104"/>
      <c r="AO5579" s="104"/>
      <c r="AP5579" s="104"/>
      <c r="AQ5579" s="104"/>
      <c r="AR5579" s="104"/>
      <c r="AS5579" s="104"/>
      <c r="AT5579" s="104"/>
      <c r="AU5579" s="104"/>
      <c r="AV5579" s="104"/>
    </row>
    <row r="5580" spans="3:48" x14ac:dyDescent="0.35">
      <c r="C5580" s="176"/>
      <c r="D5580" s="176"/>
      <c r="E5580" s="176"/>
      <c r="F5580" s="176"/>
      <c r="G5580" s="175"/>
      <c r="H5580" s="175"/>
      <c r="I5580" s="175"/>
      <c r="J5580" s="175"/>
      <c r="L5580" s="175"/>
      <c r="T5580" s="176"/>
      <c r="U5580" s="176"/>
      <c r="V5580" s="176"/>
      <c r="W5580" s="176"/>
      <c r="X5580" s="175"/>
      <c r="Y5580" s="175"/>
      <c r="Z5580" s="175"/>
      <c r="AA5580" s="175"/>
      <c r="AC5580" s="175"/>
      <c r="AL5580" s="106"/>
      <c r="AM5580" s="104"/>
      <c r="AN5580" s="104"/>
      <c r="AO5580" s="104"/>
      <c r="AP5580" s="104"/>
      <c r="AQ5580" s="104"/>
      <c r="AR5580" s="104"/>
      <c r="AS5580" s="104"/>
      <c r="AT5580" s="104"/>
      <c r="AU5580" s="104"/>
      <c r="AV5580" s="104"/>
    </row>
    <row r="5581" spans="3:48" x14ac:dyDescent="0.35">
      <c r="C5581" s="176"/>
      <c r="D5581" s="176"/>
      <c r="E5581" s="176"/>
      <c r="F5581" s="176"/>
      <c r="G5581" s="175"/>
      <c r="H5581" s="175"/>
      <c r="I5581" s="175"/>
      <c r="J5581" s="175"/>
      <c r="L5581" s="175"/>
      <c r="T5581" s="176"/>
      <c r="U5581" s="176"/>
      <c r="V5581" s="176"/>
      <c r="W5581" s="176"/>
      <c r="X5581" s="175"/>
      <c r="Y5581" s="175"/>
      <c r="Z5581" s="175"/>
      <c r="AA5581" s="175"/>
      <c r="AC5581" s="175"/>
      <c r="AL5581" s="106"/>
      <c r="AM5581" s="104"/>
      <c r="AN5581" s="104"/>
      <c r="AO5581" s="104"/>
      <c r="AP5581" s="104"/>
      <c r="AQ5581" s="104"/>
      <c r="AR5581" s="104"/>
      <c r="AS5581" s="104"/>
      <c r="AT5581" s="104"/>
      <c r="AU5581" s="104"/>
      <c r="AV5581" s="104"/>
    </row>
    <row r="5582" spans="3:48" x14ac:dyDescent="0.35">
      <c r="C5582" s="176"/>
      <c r="D5582" s="176"/>
      <c r="E5582" s="176"/>
      <c r="F5582" s="176"/>
      <c r="G5582" s="175"/>
      <c r="H5582" s="175"/>
      <c r="I5582" s="175"/>
      <c r="J5582" s="175"/>
      <c r="L5582" s="175"/>
      <c r="T5582" s="176"/>
      <c r="U5582" s="176"/>
      <c r="V5582" s="176"/>
      <c r="W5582" s="176"/>
      <c r="X5582" s="175"/>
      <c r="Y5582" s="175"/>
      <c r="Z5582" s="175"/>
      <c r="AA5582" s="175"/>
      <c r="AC5582" s="175"/>
      <c r="AL5582" s="106"/>
      <c r="AM5582" s="104"/>
      <c r="AN5582" s="104"/>
      <c r="AO5582" s="104"/>
      <c r="AP5582" s="104"/>
      <c r="AQ5582" s="104"/>
      <c r="AR5582" s="104"/>
      <c r="AS5582" s="104"/>
      <c r="AT5582" s="104"/>
      <c r="AU5582" s="104"/>
      <c r="AV5582" s="104"/>
    </row>
    <row r="5583" spans="3:48" x14ac:dyDescent="0.35">
      <c r="C5583" s="176"/>
      <c r="D5583" s="176"/>
      <c r="E5583" s="176"/>
      <c r="F5583" s="176"/>
      <c r="G5583" s="175"/>
      <c r="H5583" s="175"/>
      <c r="I5583" s="175"/>
      <c r="J5583" s="175"/>
      <c r="L5583" s="175"/>
      <c r="T5583" s="176"/>
      <c r="U5583" s="176"/>
      <c r="V5583" s="176"/>
      <c r="W5583" s="176"/>
      <c r="X5583" s="175"/>
      <c r="Y5583" s="175"/>
      <c r="Z5583" s="175"/>
      <c r="AA5583" s="175"/>
      <c r="AC5583" s="175"/>
      <c r="AL5583" s="106"/>
      <c r="AM5583" s="104"/>
      <c r="AN5583" s="104"/>
      <c r="AO5583" s="104"/>
      <c r="AP5583" s="104"/>
      <c r="AQ5583" s="104"/>
      <c r="AR5583" s="104"/>
      <c r="AS5583" s="104"/>
      <c r="AT5583" s="104"/>
      <c r="AU5583" s="104"/>
      <c r="AV5583" s="104"/>
    </row>
    <row r="5584" spans="3:48" x14ac:dyDescent="0.35">
      <c r="C5584" s="176"/>
      <c r="D5584" s="176"/>
      <c r="E5584" s="176"/>
      <c r="F5584" s="176"/>
      <c r="G5584" s="175"/>
      <c r="H5584" s="175"/>
      <c r="I5584" s="175"/>
      <c r="J5584" s="175"/>
      <c r="L5584" s="175"/>
      <c r="T5584" s="176"/>
      <c r="U5584" s="176"/>
      <c r="V5584" s="176"/>
      <c r="W5584" s="176"/>
      <c r="X5584" s="175"/>
      <c r="Y5584" s="175"/>
      <c r="Z5584" s="175"/>
      <c r="AA5584" s="175"/>
      <c r="AC5584" s="175"/>
      <c r="AL5584" s="106"/>
      <c r="AM5584" s="104"/>
      <c r="AN5584" s="104"/>
      <c r="AO5584" s="104"/>
      <c r="AP5584" s="104"/>
      <c r="AQ5584" s="104"/>
      <c r="AR5584" s="104"/>
      <c r="AS5584" s="104"/>
      <c r="AT5584" s="104"/>
      <c r="AU5584" s="104"/>
      <c r="AV5584" s="104"/>
    </row>
    <row r="5585" spans="3:48" x14ac:dyDescent="0.35">
      <c r="C5585" s="176"/>
      <c r="D5585" s="176"/>
      <c r="E5585" s="176"/>
      <c r="F5585" s="176"/>
      <c r="G5585" s="175"/>
      <c r="H5585" s="175"/>
      <c r="I5585" s="175"/>
      <c r="J5585" s="175"/>
      <c r="L5585" s="175"/>
      <c r="T5585" s="176"/>
      <c r="U5585" s="176"/>
      <c r="V5585" s="176"/>
      <c r="W5585" s="176"/>
      <c r="X5585" s="175"/>
      <c r="Y5585" s="175"/>
      <c r="Z5585" s="175"/>
      <c r="AA5585" s="175"/>
      <c r="AC5585" s="175"/>
      <c r="AL5585" s="106"/>
      <c r="AM5585" s="104"/>
      <c r="AN5585" s="104"/>
      <c r="AO5585" s="104"/>
      <c r="AP5585" s="104"/>
      <c r="AQ5585" s="104"/>
      <c r="AR5585" s="104"/>
      <c r="AS5585" s="104"/>
      <c r="AT5585" s="104"/>
      <c r="AU5585" s="104"/>
      <c r="AV5585" s="104"/>
    </row>
    <row r="5586" spans="3:48" x14ac:dyDescent="0.35">
      <c r="C5586" s="176"/>
      <c r="D5586" s="176"/>
      <c r="E5586" s="176"/>
      <c r="F5586" s="176"/>
      <c r="G5586" s="175"/>
      <c r="H5586" s="175"/>
      <c r="I5586" s="175"/>
      <c r="J5586" s="175"/>
      <c r="L5586" s="175"/>
      <c r="T5586" s="176"/>
      <c r="U5586" s="176"/>
      <c r="V5586" s="176"/>
      <c r="W5586" s="176"/>
      <c r="X5586" s="175"/>
      <c r="Y5586" s="175"/>
      <c r="Z5586" s="175"/>
      <c r="AA5586" s="175"/>
      <c r="AC5586" s="175"/>
      <c r="AL5586" s="106"/>
      <c r="AM5586" s="104"/>
      <c r="AN5586" s="104"/>
      <c r="AO5586" s="104"/>
      <c r="AP5586" s="104"/>
      <c r="AQ5586" s="104"/>
      <c r="AR5586" s="104"/>
      <c r="AS5586" s="104"/>
      <c r="AT5586" s="104"/>
      <c r="AU5586" s="104"/>
      <c r="AV5586" s="104"/>
    </row>
    <row r="5587" spans="3:48" x14ac:dyDescent="0.35">
      <c r="C5587" s="176"/>
      <c r="D5587" s="176"/>
      <c r="E5587" s="176"/>
      <c r="F5587" s="176"/>
      <c r="G5587" s="175"/>
      <c r="H5587" s="175"/>
      <c r="I5587" s="175"/>
      <c r="J5587" s="175"/>
      <c r="L5587" s="175"/>
      <c r="T5587" s="176"/>
      <c r="U5587" s="176"/>
      <c r="V5587" s="176"/>
      <c r="W5587" s="176"/>
      <c r="X5587" s="175"/>
      <c r="Y5587" s="175"/>
      <c r="Z5587" s="175"/>
      <c r="AA5587" s="175"/>
      <c r="AC5587" s="175"/>
      <c r="AL5587" s="106"/>
      <c r="AM5587" s="104"/>
      <c r="AN5587" s="104"/>
      <c r="AO5587" s="104"/>
      <c r="AP5587" s="104"/>
      <c r="AQ5587" s="104"/>
      <c r="AR5587" s="104"/>
      <c r="AS5587" s="104"/>
      <c r="AT5587" s="104"/>
      <c r="AU5587" s="104"/>
      <c r="AV5587" s="104"/>
    </row>
    <row r="5588" spans="3:48" x14ac:dyDescent="0.35">
      <c r="C5588" s="176"/>
      <c r="D5588" s="176"/>
      <c r="E5588" s="176"/>
      <c r="F5588" s="176"/>
      <c r="G5588" s="175"/>
      <c r="H5588" s="175"/>
      <c r="I5588" s="175"/>
      <c r="J5588" s="175"/>
      <c r="L5588" s="175"/>
      <c r="T5588" s="176"/>
      <c r="U5588" s="176"/>
      <c r="V5588" s="176"/>
      <c r="W5588" s="176"/>
      <c r="X5588" s="175"/>
      <c r="Y5588" s="175"/>
      <c r="Z5588" s="175"/>
      <c r="AA5588" s="175"/>
      <c r="AC5588" s="175"/>
      <c r="AL5588" s="106"/>
      <c r="AM5588" s="104"/>
      <c r="AN5588" s="104"/>
      <c r="AO5588" s="104"/>
      <c r="AP5588" s="104"/>
      <c r="AQ5588" s="104"/>
      <c r="AR5588" s="104"/>
      <c r="AS5588" s="104"/>
      <c r="AT5588" s="104"/>
      <c r="AU5588" s="104"/>
      <c r="AV5588" s="104"/>
    </row>
    <row r="5589" spans="3:48" x14ac:dyDescent="0.35">
      <c r="C5589" s="176"/>
      <c r="D5589" s="176"/>
      <c r="E5589" s="176"/>
      <c r="F5589" s="176"/>
      <c r="G5589" s="175"/>
      <c r="H5589" s="175"/>
      <c r="I5589" s="175"/>
      <c r="J5589" s="175"/>
      <c r="L5589" s="175"/>
      <c r="T5589" s="176"/>
      <c r="U5589" s="176"/>
      <c r="V5589" s="176"/>
      <c r="W5589" s="176"/>
      <c r="X5589" s="175"/>
      <c r="Y5589" s="175"/>
      <c r="Z5589" s="175"/>
      <c r="AA5589" s="175"/>
      <c r="AC5589" s="175"/>
      <c r="AL5589" s="106"/>
      <c r="AM5589" s="104"/>
      <c r="AN5589" s="104"/>
      <c r="AO5589" s="104"/>
      <c r="AP5589" s="104"/>
      <c r="AQ5589" s="104"/>
      <c r="AR5589" s="104"/>
      <c r="AS5589" s="104"/>
      <c r="AT5589" s="104"/>
      <c r="AU5589" s="104"/>
      <c r="AV5589" s="104"/>
    </row>
    <row r="5590" spans="3:48" x14ac:dyDescent="0.35">
      <c r="C5590" s="176"/>
      <c r="D5590" s="176"/>
      <c r="E5590" s="176"/>
      <c r="F5590" s="176"/>
      <c r="G5590" s="175"/>
      <c r="H5590" s="175"/>
      <c r="I5590" s="175"/>
      <c r="J5590" s="175"/>
      <c r="L5590" s="175"/>
      <c r="T5590" s="176"/>
      <c r="U5590" s="176"/>
      <c r="V5590" s="176"/>
      <c r="W5590" s="176"/>
      <c r="X5590" s="175"/>
      <c r="Y5590" s="175"/>
      <c r="Z5590" s="175"/>
      <c r="AA5590" s="175"/>
      <c r="AC5590" s="175"/>
      <c r="AL5590" s="106"/>
      <c r="AM5590" s="104"/>
      <c r="AN5590" s="104"/>
      <c r="AO5590" s="104"/>
      <c r="AP5590" s="104"/>
      <c r="AQ5590" s="104"/>
      <c r="AR5590" s="104"/>
      <c r="AS5590" s="104"/>
      <c r="AT5590" s="104"/>
      <c r="AU5590" s="104"/>
      <c r="AV5590" s="104"/>
    </row>
    <row r="5591" spans="3:48" x14ac:dyDescent="0.35">
      <c r="C5591" s="176"/>
      <c r="D5591" s="176"/>
      <c r="E5591" s="176"/>
      <c r="F5591" s="176"/>
      <c r="G5591" s="175"/>
      <c r="H5591" s="175"/>
      <c r="I5591" s="175"/>
      <c r="J5591" s="175"/>
      <c r="L5591" s="175"/>
      <c r="T5591" s="176"/>
      <c r="U5591" s="176"/>
      <c r="V5591" s="176"/>
      <c r="W5591" s="176"/>
      <c r="X5591" s="175"/>
      <c r="Y5591" s="175"/>
      <c r="Z5591" s="175"/>
      <c r="AA5591" s="175"/>
      <c r="AC5591" s="175"/>
      <c r="AL5591" s="106"/>
      <c r="AM5591" s="104"/>
      <c r="AN5591" s="104"/>
      <c r="AO5591" s="104"/>
      <c r="AP5591" s="104"/>
      <c r="AQ5591" s="104"/>
      <c r="AR5591" s="104"/>
      <c r="AS5591" s="104"/>
      <c r="AT5591" s="104"/>
      <c r="AU5591" s="104"/>
      <c r="AV5591" s="104"/>
    </row>
    <row r="5592" spans="3:48" x14ac:dyDescent="0.35">
      <c r="C5592" s="176"/>
      <c r="D5592" s="176"/>
      <c r="E5592" s="176"/>
      <c r="F5592" s="176"/>
      <c r="G5592" s="175"/>
      <c r="H5592" s="175"/>
      <c r="I5592" s="175"/>
      <c r="J5592" s="175"/>
      <c r="L5592" s="175"/>
      <c r="T5592" s="176"/>
      <c r="U5592" s="176"/>
      <c r="V5592" s="176"/>
      <c r="W5592" s="176"/>
      <c r="X5592" s="175"/>
      <c r="Y5592" s="175"/>
      <c r="Z5592" s="175"/>
      <c r="AA5592" s="175"/>
      <c r="AC5592" s="175"/>
      <c r="AL5592" s="106"/>
      <c r="AM5592" s="104"/>
      <c r="AN5592" s="104"/>
      <c r="AO5592" s="104"/>
      <c r="AP5592" s="104"/>
      <c r="AQ5592" s="104"/>
      <c r="AR5592" s="104"/>
      <c r="AS5592" s="104"/>
      <c r="AT5592" s="104"/>
      <c r="AU5592" s="104"/>
      <c r="AV5592" s="104"/>
    </row>
    <row r="5593" spans="3:48" x14ac:dyDescent="0.35">
      <c r="C5593" s="176"/>
      <c r="D5593" s="176"/>
      <c r="E5593" s="176"/>
      <c r="F5593" s="176"/>
      <c r="G5593" s="175"/>
      <c r="H5593" s="175"/>
      <c r="I5593" s="175"/>
      <c r="J5593" s="175"/>
      <c r="L5593" s="175"/>
      <c r="T5593" s="176"/>
      <c r="U5593" s="176"/>
      <c r="V5593" s="176"/>
      <c r="W5593" s="176"/>
      <c r="X5593" s="175"/>
      <c r="Y5593" s="175"/>
      <c r="Z5593" s="175"/>
      <c r="AA5593" s="175"/>
      <c r="AC5593" s="175"/>
      <c r="AL5593" s="106"/>
      <c r="AM5593" s="104"/>
      <c r="AN5593" s="104"/>
      <c r="AO5593" s="104"/>
      <c r="AP5593" s="104"/>
      <c r="AQ5593" s="104"/>
      <c r="AR5593" s="104"/>
      <c r="AS5593" s="104"/>
      <c r="AT5593" s="104"/>
      <c r="AU5593" s="104"/>
      <c r="AV5593" s="104"/>
    </row>
    <row r="5594" spans="3:48" x14ac:dyDescent="0.35">
      <c r="C5594" s="176"/>
      <c r="D5594" s="176"/>
      <c r="E5594" s="176"/>
      <c r="F5594" s="176"/>
      <c r="G5594" s="175"/>
      <c r="H5594" s="175"/>
      <c r="I5594" s="175"/>
      <c r="J5594" s="175"/>
      <c r="L5594" s="175"/>
      <c r="T5594" s="176"/>
      <c r="U5594" s="176"/>
      <c r="V5594" s="176"/>
      <c r="W5594" s="176"/>
      <c r="X5594" s="175"/>
      <c r="Y5594" s="175"/>
      <c r="Z5594" s="175"/>
      <c r="AA5594" s="175"/>
      <c r="AC5594" s="175"/>
      <c r="AL5594" s="106"/>
      <c r="AM5594" s="104"/>
      <c r="AN5594" s="104"/>
      <c r="AO5594" s="104"/>
      <c r="AP5594" s="104"/>
      <c r="AQ5594" s="104"/>
      <c r="AR5594" s="104"/>
      <c r="AS5594" s="104"/>
      <c r="AT5594" s="104"/>
      <c r="AU5594" s="104"/>
      <c r="AV5594" s="104"/>
    </row>
    <row r="5595" spans="3:48" x14ac:dyDescent="0.35">
      <c r="C5595" s="176"/>
      <c r="D5595" s="176"/>
      <c r="E5595" s="176"/>
      <c r="F5595" s="176"/>
      <c r="G5595" s="175"/>
      <c r="H5595" s="175"/>
      <c r="I5595" s="175"/>
      <c r="J5595" s="175"/>
      <c r="L5595" s="175"/>
      <c r="T5595" s="176"/>
      <c r="U5595" s="176"/>
      <c r="V5595" s="176"/>
      <c r="W5595" s="176"/>
      <c r="X5595" s="175"/>
      <c r="Y5595" s="175"/>
      <c r="Z5595" s="175"/>
      <c r="AA5595" s="175"/>
      <c r="AC5595" s="175"/>
      <c r="AL5595" s="106"/>
      <c r="AM5595" s="104"/>
      <c r="AN5595" s="104"/>
      <c r="AO5595" s="104"/>
      <c r="AP5595" s="104"/>
      <c r="AQ5595" s="104"/>
      <c r="AR5595" s="104"/>
      <c r="AS5595" s="104"/>
      <c r="AT5595" s="104"/>
      <c r="AU5595" s="104"/>
      <c r="AV5595" s="104"/>
    </row>
    <row r="5596" spans="3:48" x14ac:dyDescent="0.35">
      <c r="C5596" s="176"/>
      <c r="D5596" s="176"/>
      <c r="E5596" s="176"/>
      <c r="F5596" s="176"/>
      <c r="G5596" s="175"/>
      <c r="H5596" s="175"/>
      <c r="I5596" s="175"/>
      <c r="J5596" s="175"/>
      <c r="L5596" s="175"/>
      <c r="T5596" s="176"/>
      <c r="U5596" s="176"/>
      <c r="V5596" s="176"/>
      <c r="W5596" s="176"/>
      <c r="X5596" s="175"/>
      <c r="Y5596" s="175"/>
      <c r="Z5596" s="175"/>
      <c r="AA5596" s="175"/>
      <c r="AC5596" s="175"/>
      <c r="AL5596" s="106"/>
      <c r="AM5596" s="104"/>
      <c r="AN5596" s="104"/>
      <c r="AO5596" s="104"/>
      <c r="AP5596" s="104"/>
      <c r="AQ5596" s="104"/>
      <c r="AR5596" s="104"/>
      <c r="AS5596" s="104"/>
      <c r="AT5596" s="104"/>
      <c r="AU5596" s="104"/>
      <c r="AV5596" s="104"/>
    </row>
    <row r="5597" spans="3:48" x14ac:dyDescent="0.35">
      <c r="C5597" s="176"/>
      <c r="D5597" s="176"/>
      <c r="E5597" s="176"/>
      <c r="F5597" s="176"/>
      <c r="G5597" s="175"/>
      <c r="H5597" s="175"/>
      <c r="I5597" s="175"/>
      <c r="J5597" s="175"/>
      <c r="L5597" s="175"/>
      <c r="T5597" s="176"/>
      <c r="U5597" s="176"/>
      <c r="V5597" s="176"/>
      <c r="W5597" s="176"/>
      <c r="X5597" s="175"/>
      <c r="Y5597" s="175"/>
      <c r="Z5597" s="175"/>
      <c r="AA5597" s="175"/>
      <c r="AC5597" s="175"/>
      <c r="AL5597" s="106"/>
      <c r="AM5597" s="104"/>
      <c r="AN5597" s="104"/>
      <c r="AO5597" s="104"/>
      <c r="AP5597" s="104"/>
      <c r="AQ5597" s="104"/>
      <c r="AR5597" s="104"/>
      <c r="AS5597" s="104"/>
      <c r="AT5597" s="104"/>
      <c r="AU5597" s="104"/>
      <c r="AV5597" s="104"/>
    </row>
    <row r="5598" spans="3:48" x14ac:dyDescent="0.35">
      <c r="C5598" s="176"/>
      <c r="D5598" s="176"/>
      <c r="E5598" s="176"/>
      <c r="F5598" s="176"/>
      <c r="G5598" s="175"/>
      <c r="H5598" s="175"/>
      <c r="I5598" s="175"/>
      <c r="J5598" s="175"/>
      <c r="L5598" s="175"/>
      <c r="T5598" s="176"/>
      <c r="U5598" s="176"/>
      <c r="V5598" s="176"/>
      <c r="W5598" s="176"/>
      <c r="X5598" s="175"/>
      <c r="Y5598" s="175"/>
      <c r="Z5598" s="175"/>
      <c r="AA5598" s="175"/>
      <c r="AC5598" s="175"/>
      <c r="AL5598" s="106"/>
      <c r="AM5598" s="104"/>
      <c r="AN5598" s="104"/>
      <c r="AO5598" s="104"/>
      <c r="AP5598" s="104"/>
      <c r="AQ5598" s="104"/>
      <c r="AR5598" s="104"/>
      <c r="AS5598" s="104"/>
      <c r="AT5598" s="104"/>
      <c r="AU5598" s="104"/>
      <c r="AV5598" s="104"/>
    </row>
    <row r="5599" spans="3:48" x14ac:dyDescent="0.35">
      <c r="C5599" s="176"/>
      <c r="D5599" s="176"/>
      <c r="E5599" s="176"/>
      <c r="F5599" s="176"/>
      <c r="G5599" s="175"/>
      <c r="H5599" s="175"/>
      <c r="I5599" s="175"/>
      <c r="J5599" s="175"/>
      <c r="L5599" s="175"/>
      <c r="T5599" s="176"/>
      <c r="U5599" s="176"/>
      <c r="V5599" s="176"/>
      <c r="W5599" s="176"/>
      <c r="X5599" s="175"/>
      <c r="Y5599" s="175"/>
      <c r="Z5599" s="175"/>
      <c r="AA5599" s="175"/>
      <c r="AC5599" s="175"/>
      <c r="AL5599" s="106"/>
      <c r="AM5599" s="104"/>
      <c r="AN5599" s="104"/>
      <c r="AO5599" s="104"/>
      <c r="AP5599" s="104"/>
      <c r="AQ5599" s="104"/>
      <c r="AR5599" s="104"/>
      <c r="AS5599" s="104"/>
      <c r="AT5599" s="104"/>
      <c r="AU5599" s="104"/>
      <c r="AV5599" s="104"/>
    </row>
    <row r="5600" spans="3:48" x14ac:dyDescent="0.35">
      <c r="C5600" s="176"/>
      <c r="D5600" s="176"/>
      <c r="E5600" s="176"/>
      <c r="F5600" s="176"/>
      <c r="G5600" s="175"/>
      <c r="H5600" s="175"/>
      <c r="I5600" s="175"/>
      <c r="J5600" s="175"/>
      <c r="L5600" s="175"/>
      <c r="T5600" s="176"/>
      <c r="U5600" s="176"/>
      <c r="V5600" s="176"/>
      <c r="W5600" s="176"/>
      <c r="X5600" s="175"/>
      <c r="Y5600" s="175"/>
      <c r="Z5600" s="175"/>
      <c r="AA5600" s="175"/>
      <c r="AC5600" s="175"/>
      <c r="AL5600" s="106"/>
      <c r="AM5600" s="104"/>
      <c r="AN5600" s="104"/>
      <c r="AO5600" s="104"/>
      <c r="AP5600" s="104"/>
      <c r="AQ5600" s="104"/>
      <c r="AR5600" s="104"/>
      <c r="AS5600" s="104"/>
      <c r="AT5600" s="104"/>
      <c r="AU5600" s="104"/>
      <c r="AV5600" s="104"/>
    </row>
    <row r="5601" spans="3:48" x14ac:dyDescent="0.35">
      <c r="C5601" s="176"/>
      <c r="D5601" s="176"/>
      <c r="E5601" s="176"/>
      <c r="F5601" s="176"/>
      <c r="G5601" s="175"/>
      <c r="H5601" s="175"/>
      <c r="I5601" s="175"/>
      <c r="J5601" s="175"/>
      <c r="L5601" s="175"/>
      <c r="T5601" s="176"/>
      <c r="U5601" s="176"/>
      <c r="V5601" s="176"/>
      <c r="W5601" s="176"/>
      <c r="X5601" s="175"/>
      <c r="Y5601" s="175"/>
      <c r="Z5601" s="175"/>
      <c r="AA5601" s="175"/>
      <c r="AC5601" s="175"/>
      <c r="AL5601" s="106"/>
      <c r="AM5601" s="104"/>
      <c r="AN5601" s="104"/>
      <c r="AO5601" s="104"/>
      <c r="AP5601" s="104"/>
      <c r="AQ5601" s="104"/>
      <c r="AR5601" s="104"/>
      <c r="AS5601" s="104"/>
      <c r="AT5601" s="104"/>
      <c r="AU5601" s="104"/>
      <c r="AV5601" s="104"/>
    </row>
    <row r="5602" spans="3:48" x14ac:dyDescent="0.35">
      <c r="C5602" s="176"/>
      <c r="D5602" s="176"/>
      <c r="E5602" s="176"/>
      <c r="F5602" s="176"/>
      <c r="G5602" s="175"/>
      <c r="H5602" s="175"/>
      <c r="I5602" s="175"/>
      <c r="J5602" s="175"/>
      <c r="L5602" s="175"/>
      <c r="T5602" s="176"/>
      <c r="U5602" s="176"/>
      <c r="V5602" s="176"/>
      <c r="W5602" s="176"/>
      <c r="X5602" s="175"/>
      <c r="Y5602" s="175"/>
      <c r="Z5602" s="175"/>
      <c r="AA5602" s="175"/>
      <c r="AC5602" s="175"/>
      <c r="AL5602" s="106"/>
      <c r="AM5602" s="104"/>
      <c r="AN5602" s="104"/>
      <c r="AO5602" s="104"/>
      <c r="AP5602" s="104"/>
      <c r="AQ5602" s="104"/>
      <c r="AR5602" s="104"/>
      <c r="AS5602" s="104"/>
      <c r="AT5602" s="104"/>
      <c r="AU5602" s="104"/>
      <c r="AV5602" s="104"/>
    </row>
    <row r="5603" spans="3:48" x14ac:dyDescent="0.35">
      <c r="C5603" s="176"/>
      <c r="D5603" s="176"/>
      <c r="E5603" s="176"/>
      <c r="F5603" s="176"/>
      <c r="G5603" s="175"/>
      <c r="H5603" s="175"/>
      <c r="I5603" s="175"/>
      <c r="J5603" s="175"/>
      <c r="L5603" s="175"/>
      <c r="T5603" s="176"/>
      <c r="U5603" s="176"/>
      <c r="V5603" s="176"/>
      <c r="W5603" s="176"/>
      <c r="X5603" s="175"/>
      <c r="Y5603" s="175"/>
      <c r="Z5603" s="175"/>
      <c r="AA5603" s="175"/>
      <c r="AC5603" s="175"/>
      <c r="AL5603" s="106"/>
      <c r="AM5603" s="104"/>
      <c r="AN5603" s="104"/>
      <c r="AO5603" s="104"/>
      <c r="AP5603" s="104"/>
      <c r="AQ5603" s="104"/>
      <c r="AR5603" s="104"/>
      <c r="AS5603" s="104"/>
      <c r="AT5603" s="104"/>
      <c r="AU5603" s="104"/>
      <c r="AV5603" s="104"/>
    </row>
    <row r="5604" spans="3:48" x14ac:dyDescent="0.35">
      <c r="C5604" s="176"/>
      <c r="D5604" s="176"/>
      <c r="E5604" s="176"/>
      <c r="F5604" s="176"/>
      <c r="G5604" s="175"/>
      <c r="H5604" s="175"/>
      <c r="I5604" s="175"/>
      <c r="J5604" s="175"/>
      <c r="L5604" s="175"/>
      <c r="T5604" s="176"/>
      <c r="U5604" s="176"/>
      <c r="V5604" s="176"/>
      <c r="W5604" s="176"/>
      <c r="X5604" s="175"/>
      <c r="Y5604" s="175"/>
      <c r="Z5604" s="175"/>
      <c r="AA5604" s="175"/>
      <c r="AC5604" s="175"/>
      <c r="AL5604" s="106"/>
      <c r="AM5604" s="104"/>
      <c r="AN5604" s="104"/>
      <c r="AO5604" s="104"/>
      <c r="AP5604" s="104"/>
      <c r="AQ5604" s="104"/>
      <c r="AR5604" s="104"/>
      <c r="AS5604" s="104"/>
      <c r="AT5604" s="104"/>
      <c r="AU5604" s="104"/>
      <c r="AV5604" s="104"/>
    </row>
    <row r="5605" spans="3:48" x14ac:dyDescent="0.35">
      <c r="C5605" s="176"/>
      <c r="D5605" s="176"/>
      <c r="E5605" s="176"/>
      <c r="F5605" s="176"/>
      <c r="G5605" s="175"/>
      <c r="H5605" s="175"/>
      <c r="I5605" s="175"/>
      <c r="J5605" s="175"/>
      <c r="L5605" s="175"/>
      <c r="T5605" s="176"/>
      <c r="U5605" s="176"/>
      <c r="V5605" s="176"/>
      <c r="W5605" s="176"/>
      <c r="X5605" s="175"/>
      <c r="Y5605" s="175"/>
      <c r="Z5605" s="175"/>
      <c r="AA5605" s="175"/>
      <c r="AC5605" s="175"/>
      <c r="AL5605" s="106"/>
      <c r="AM5605" s="104"/>
      <c r="AN5605" s="104"/>
      <c r="AO5605" s="104"/>
      <c r="AP5605" s="104"/>
      <c r="AQ5605" s="104"/>
      <c r="AR5605" s="104"/>
      <c r="AS5605" s="104"/>
      <c r="AT5605" s="104"/>
      <c r="AU5605" s="104"/>
      <c r="AV5605" s="104"/>
    </row>
    <row r="5606" spans="3:48" x14ac:dyDescent="0.35">
      <c r="C5606" s="176"/>
      <c r="D5606" s="176"/>
      <c r="E5606" s="176"/>
      <c r="F5606" s="176"/>
      <c r="G5606" s="175"/>
      <c r="H5606" s="175"/>
      <c r="I5606" s="175"/>
      <c r="J5606" s="175"/>
      <c r="L5606" s="175"/>
      <c r="T5606" s="176"/>
      <c r="U5606" s="176"/>
      <c r="V5606" s="176"/>
      <c r="W5606" s="176"/>
      <c r="X5606" s="175"/>
      <c r="Y5606" s="175"/>
      <c r="Z5606" s="175"/>
      <c r="AA5606" s="175"/>
      <c r="AC5606" s="175"/>
      <c r="AL5606" s="106"/>
      <c r="AM5606" s="104"/>
      <c r="AN5606" s="104"/>
      <c r="AO5606" s="104"/>
      <c r="AP5606" s="104"/>
      <c r="AQ5606" s="104"/>
      <c r="AR5606" s="104"/>
      <c r="AS5606" s="104"/>
      <c r="AT5606" s="104"/>
      <c r="AU5606" s="104"/>
      <c r="AV5606" s="104"/>
    </row>
    <row r="5607" spans="3:48" x14ac:dyDescent="0.35">
      <c r="C5607" s="176"/>
      <c r="D5607" s="176"/>
      <c r="E5607" s="176"/>
      <c r="F5607" s="176"/>
      <c r="G5607" s="175"/>
      <c r="H5607" s="175"/>
      <c r="I5607" s="175"/>
      <c r="J5607" s="175"/>
      <c r="L5607" s="175"/>
      <c r="T5607" s="176"/>
      <c r="U5607" s="176"/>
      <c r="V5607" s="176"/>
      <c r="W5607" s="176"/>
      <c r="X5607" s="175"/>
      <c r="Y5607" s="175"/>
      <c r="Z5607" s="175"/>
      <c r="AA5607" s="175"/>
      <c r="AC5607" s="175"/>
      <c r="AL5607" s="106"/>
      <c r="AM5607" s="104"/>
      <c r="AN5607" s="104"/>
      <c r="AO5607" s="104"/>
      <c r="AP5607" s="104"/>
      <c r="AQ5607" s="104"/>
      <c r="AR5607" s="104"/>
      <c r="AS5607" s="104"/>
      <c r="AT5607" s="104"/>
      <c r="AU5607" s="104"/>
      <c r="AV5607" s="104"/>
    </row>
    <row r="5608" spans="3:48" x14ac:dyDescent="0.35">
      <c r="C5608" s="176"/>
      <c r="D5608" s="176"/>
      <c r="E5608" s="176"/>
      <c r="F5608" s="176"/>
      <c r="G5608" s="175"/>
      <c r="H5608" s="175"/>
      <c r="I5608" s="175"/>
      <c r="J5608" s="175"/>
      <c r="L5608" s="175"/>
      <c r="T5608" s="176"/>
      <c r="U5608" s="176"/>
      <c r="V5608" s="176"/>
      <c r="W5608" s="176"/>
      <c r="X5608" s="175"/>
      <c r="Y5608" s="175"/>
      <c r="Z5608" s="175"/>
      <c r="AA5608" s="175"/>
      <c r="AC5608" s="175"/>
      <c r="AL5608" s="106"/>
      <c r="AM5608" s="104"/>
      <c r="AN5608" s="104"/>
      <c r="AO5608" s="104"/>
      <c r="AP5608" s="104"/>
      <c r="AQ5608" s="104"/>
      <c r="AR5608" s="104"/>
      <c r="AS5608" s="104"/>
      <c r="AT5608" s="104"/>
      <c r="AU5608" s="104"/>
      <c r="AV5608" s="104"/>
    </row>
    <row r="5609" spans="3:48" x14ac:dyDescent="0.35">
      <c r="C5609" s="176"/>
      <c r="D5609" s="176"/>
      <c r="E5609" s="176"/>
      <c r="F5609" s="176"/>
      <c r="G5609" s="175"/>
      <c r="H5609" s="175"/>
      <c r="I5609" s="175"/>
      <c r="J5609" s="175"/>
      <c r="L5609" s="175"/>
      <c r="T5609" s="176"/>
      <c r="U5609" s="176"/>
      <c r="V5609" s="176"/>
      <c r="W5609" s="176"/>
      <c r="X5609" s="175"/>
      <c r="Y5609" s="175"/>
      <c r="Z5609" s="175"/>
      <c r="AA5609" s="175"/>
      <c r="AC5609" s="175"/>
      <c r="AL5609" s="106"/>
      <c r="AM5609" s="104"/>
      <c r="AN5609" s="104"/>
      <c r="AO5609" s="104"/>
      <c r="AP5609" s="104"/>
      <c r="AQ5609" s="104"/>
      <c r="AR5609" s="104"/>
      <c r="AS5609" s="104"/>
      <c r="AT5609" s="104"/>
      <c r="AU5609" s="104"/>
      <c r="AV5609" s="104"/>
    </row>
    <row r="5610" spans="3:48" x14ac:dyDescent="0.35">
      <c r="C5610" s="176"/>
      <c r="D5610" s="176"/>
      <c r="E5610" s="176"/>
      <c r="F5610" s="176"/>
      <c r="G5610" s="175"/>
      <c r="H5610" s="175"/>
      <c r="I5610" s="175"/>
      <c r="J5610" s="175"/>
      <c r="L5610" s="175"/>
      <c r="T5610" s="176"/>
      <c r="U5610" s="176"/>
      <c r="V5610" s="176"/>
      <c r="W5610" s="176"/>
      <c r="X5610" s="175"/>
      <c r="Y5610" s="175"/>
      <c r="Z5610" s="175"/>
      <c r="AA5610" s="175"/>
      <c r="AC5610" s="175"/>
      <c r="AL5610" s="106"/>
      <c r="AM5610" s="104"/>
      <c r="AN5610" s="104"/>
      <c r="AO5610" s="104"/>
      <c r="AP5610" s="104"/>
      <c r="AQ5610" s="104"/>
      <c r="AR5610" s="104"/>
      <c r="AS5610" s="104"/>
      <c r="AT5610" s="104"/>
      <c r="AU5610" s="104"/>
      <c r="AV5610" s="104"/>
    </row>
    <row r="5611" spans="3:48" x14ac:dyDescent="0.35">
      <c r="C5611" s="176"/>
      <c r="D5611" s="176"/>
      <c r="E5611" s="176"/>
      <c r="F5611" s="176"/>
      <c r="G5611" s="175"/>
      <c r="H5611" s="175"/>
      <c r="I5611" s="175"/>
      <c r="J5611" s="175"/>
      <c r="L5611" s="175"/>
      <c r="T5611" s="176"/>
      <c r="U5611" s="176"/>
      <c r="V5611" s="176"/>
      <c r="W5611" s="176"/>
      <c r="X5611" s="175"/>
      <c r="Y5611" s="175"/>
      <c r="Z5611" s="175"/>
      <c r="AA5611" s="175"/>
      <c r="AC5611" s="175"/>
      <c r="AL5611" s="106"/>
      <c r="AM5611" s="104"/>
      <c r="AN5611" s="104"/>
      <c r="AO5611" s="104"/>
      <c r="AP5611" s="104"/>
      <c r="AQ5611" s="104"/>
      <c r="AR5611" s="104"/>
      <c r="AS5611" s="104"/>
      <c r="AT5611" s="104"/>
      <c r="AU5611" s="104"/>
      <c r="AV5611" s="104"/>
    </row>
    <row r="5612" spans="3:48" x14ac:dyDescent="0.35">
      <c r="C5612" s="176"/>
      <c r="D5612" s="176"/>
      <c r="E5612" s="176"/>
      <c r="F5612" s="176"/>
      <c r="G5612" s="175"/>
      <c r="H5612" s="175"/>
      <c r="I5612" s="175"/>
      <c r="J5612" s="175"/>
      <c r="L5612" s="175"/>
      <c r="T5612" s="176"/>
      <c r="U5612" s="176"/>
      <c r="V5612" s="176"/>
      <c r="W5612" s="176"/>
      <c r="X5612" s="175"/>
      <c r="Y5612" s="175"/>
      <c r="Z5612" s="175"/>
      <c r="AA5612" s="175"/>
      <c r="AC5612" s="175"/>
      <c r="AL5612" s="106"/>
      <c r="AM5612" s="104"/>
      <c r="AN5612" s="104"/>
      <c r="AO5612" s="104"/>
      <c r="AP5612" s="104"/>
      <c r="AQ5612" s="104"/>
      <c r="AR5612" s="104"/>
      <c r="AS5612" s="104"/>
      <c r="AT5612" s="104"/>
      <c r="AU5612" s="104"/>
      <c r="AV5612" s="104"/>
    </row>
    <row r="5613" spans="3:48" x14ac:dyDescent="0.35">
      <c r="C5613" s="176"/>
      <c r="D5613" s="176"/>
      <c r="E5613" s="176"/>
      <c r="F5613" s="176"/>
      <c r="G5613" s="175"/>
      <c r="H5613" s="175"/>
      <c r="I5613" s="175"/>
      <c r="J5613" s="175"/>
      <c r="L5613" s="175"/>
      <c r="T5613" s="176"/>
      <c r="U5613" s="176"/>
      <c r="V5613" s="176"/>
      <c r="W5613" s="176"/>
      <c r="X5613" s="175"/>
      <c r="Y5613" s="175"/>
      <c r="Z5613" s="175"/>
      <c r="AA5613" s="175"/>
      <c r="AC5613" s="175"/>
      <c r="AL5613" s="106"/>
      <c r="AM5613" s="104"/>
      <c r="AN5613" s="104"/>
      <c r="AO5613" s="104"/>
      <c r="AP5613" s="104"/>
      <c r="AQ5613" s="104"/>
      <c r="AR5613" s="104"/>
      <c r="AS5613" s="104"/>
      <c r="AT5613" s="104"/>
      <c r="AU5613" s="104"/>
      <c r="AV5613" s="104"/>
    </row>
    <row r="5614" spans="3:48" x14ac:dyDescent="0.35">
      <c r="C5614" s="176"/>
      <c r="D5614" s="176"/>
      <c r="E5614" s="176"/>
      <c r="F5614" s="176"/>
      <c r="G5614" s="175"/>
      <c r="H5614" s="175"/>
      <c r="I5614" s="175"/>
      <c r="J5614" s="175"/>
      <c r="L5614" s="175"/>
      <c r="T5614" s="176"/>
      <c r="U5614" s="176"/>
      <c r="V5614" s="176"/>
      <c r="W5614" s="176"/>
      <c r="X5614" s="175"/>
      <c r="Y5614" s="175"/>
      <c r="Z5614" s="175"/>
      <c r="AA5614" s="175"/>
      <c r="AC5614" s="175"/>
      <c r="AL5614" s="106"/>
      <c r="AM5614" s="104"/>
      <c r="AN5614" s="104"/>
      <c r="AO5614" s="104"/>
      <c r="AP5614" s="104"/>
      <c r="AQ5614" s="104"/>
      <c r="AR5614" s="104"/>
      <c r="AS5614" s="104"/>
      <c r="AT5614" s="104"/>
      <c r="AU5614" s="104"/>
      <c r="AV5614" s="104"/>
    </row>
    <row r="5615" spans="3:48" x14ac:dyDescent="0.35">
      <c r="C5615" s="176"/>
      <c r="D5615" s="176"/>
      <c r="E5615" s="176"/>
      <c r="F5615" s="176"/>
      <c r="G5615" s="175"/>
      <c r="H5615" s="175"/>
      <c r="I5615" s="175"/>
      <c r="J5615" s="175"/>
      <c r="L5615" s="175"/>
      <c r="T5615" s="176"/>
      <c r="U5615" s="176"/>
      <c r="V5615" s="176"/>
      <c r="W5615" s="176"/>
      <c r="X5615" s="175"/>
      <c r="Y5615" s="175"/>
      <c r="Z5615" s="175"/>
      <c r="AA5615" s="175"/>
      <c r="AC5615" s="175"/>
      <c r="AL5615" s="106"/>
      <c r="AM5615" s="104"/>
      <c r="AN5615" s="104"/>
      <c r="AO5615" s="104"/>
      <c r="AP5615" s="104"/>
      <c r="AQ5615" s="104"/>
      <c r="AR5615" s="104"/>
      <c r="AS5615" s="104"/>
      <c r="AT5615" s="104"/>
      <c r="AU5615" s="104"/>
      <c r="AV5615" s="104"/>
    </row>
    <row r="5616" spans="3:48" x14ac:dyDescent="0.35">
      <c r="C5616" s="176"/>
      <c r="D5616" s="176"/>
      <c r="E5616" s="176"/>
      <c r="F5616" s="176"/>
      <c r="G5616" s="175"/>
      <c r="H5616" s="175"/>
      <c r="I5616" s="175"/>
      <c r="J5616" s="175"/>
      <c r="L5616" s="175"/>
      <c r="T5616" s="176"/>
      <c r="U5616" s="176"/>
      <c r="V5616" s="176"/>
      <c r="W5616" s="176"/>
      <c r="X5616" s="175"/>
      <c r="Y5616" s="175"/>
      <c r="Z5616" s="175"/>
      <c r="AA5616" s="175"/>
      <c r="AC5616" s="175"/>
      <c r="AL5616" s="106"/>
      <c r="AM5616" s="104"/>
      <c r="AN5616" s="104"/>
      <c r="AO5616" s="104"/>
      <c r="AP5616" s="104"/>
      <c r="AQ5616" s="104"/>
      <c r="AR5616" s="104"/>
      <c r="AS5616" s="104"/>
      <c r="AT5616" s="104"/>
      <c r="AU5616" s="104"/>
      <c r="AV5616" s="104"/>
    </row>
    <row r="5617" spans="3:48" x14ac:dyDescent="0.35">
      <c r="C5617" s="176"/>
      <c r="D5617" s="176"/>
      <c r="E5617" s="176"/>
      <c r="F5617" s="176"/>
      <c r="G5617" s="175"/>
      <c r="H5617" s="175"/>
      <c r="I5617" s="175"/>
      <c r="J5617" s="175"/>
      <c r="L5617" s="175"/>
      <c r="T5617" s="176"/>
      <c r="U5617" s="176"/>
      <c r="V5617" s="176"/>
      <c r="W5617" s="176"/>
      <c r="X5617" s="175"/>
      <c r="Y5617" s="175"/>
      <c r="Z5617" s="175"/>
      <c r="AA5617" s="175"/>
      <c r="AC5617" s="175"/>
      <c r="AL5617" s="106"/>
      <c r="AM5617" s="104"/>
      <c r="AN5617" s="104"/>
      <c r="AO5617" s="104"/>
      <c r="AP5617" s="104"/>
      <c r="AQ5617" s="104"/>
      <c r="AR5617" s="104"/>
      <c r="AS5617" s="104"/>
      <c r="AT5617" s="104"/>
      <c r="AU5617" s="104"/>
      <c r="AV5617" s="104"/>
    </row>
    <row r="5618" spans="3:48" x14ac:dyDescent="0.35">
      <c r="C5618" s="176"/>
      <c r="D5618" s="176"/>
      <c r="E5618" s="176"/>
      <c r="F5618" s="176"/>
      <c r="G5618" s="175"/>
      <c r="H5618" s="175"/>
      <c r="I5618" s="175"/>
      <c r="J5618" s="175"/>
      <c r="L5618" s="175"/>
      <c r="T5618" s="176"/>
      <c r="U5618" s="176"/>
      <c r="V5618" s="176"/>
      <c r="W5618" s="176"/>
      <c r="X5618" s="175"/>
      <c r="Y5618" s="175"/>
      <c r="Z5618" s="175"/>
      <c r="AA5618" s="175"/>
      <c r="AC5618" s="175"/>
      <c r="AL5618" s="106"/>
      <c r="AM5618" s="104"/>
      <c r="AN5618" s="104"/>
      <c r="AO5618" s="104"/>
      <c r="AP5618" s="104"/>
      <c r="AQ5618" s="104"/>
      <c r="AR5618" s="104"/>
      <c r="AS5618" s="104"/>
      <c r="AT5618" s="104"/>
      <c r="AU5618" s="104"/>
      <c r="AV5618" s="104"/>
    </row>
    <row r="5619" spans="3:48" x14ac:dyDescent="0.35">
      <c r="C5619" s="176"/>
      <c r="D5619" s="176"/>
      <c r="E5619" s="176"/>
      <c r="F5619" s="176"/>
      <c r="G5619" s="175"/>
      <c r="H5619" s="175"/>
      <c r="I5619" s="175"/>
      <c r="J5619" s="175"/>
      <c r="L5619" s="175"/>
      <c r="T5619" s="176"/>
      <c r="U5619" s="176"/>
      <c r="V5619" s="176"/>
      <c r="W5619" s="176"/>
      <c r="X5619" s="175"/>
      <c r="Y5619" s="175"/>
      <c r="Z5619" s="175"/>
      <c r="AA5619" s="175"/>
      <c r="AC5619" s="175"/>
      <c r="AL5619" s="106"/>
      <c r="AM5619" s="104"/>
      <c r="AN5619" s="104"/>
      <c r="AO5619" s="104"/>
      <c r="AP5619" s="104"/>
      <c r="AQ5619" s="104"/>
      <c r="AR5619" s="104"/>
      <c r="AS5619" s="104"/>
      <c r="AT5619" s="104"/>
      <c r="AU5619" s="104"/>
      <c r="AV5619" s="104"/>
    </row>
    <row r="5620" spans="3:48" x14ac:dyDescent="0.35">
      <c r="C5620" s="176"/>
      <c r="D5620" s="176"/>
      <c r="E5620" s="176"/>
      <c r="F5620" s="176"/>
      <c r="G5620" s="175"/>
      <c r="H5620" s="175"/>
      <c r="I5620" s="175"/>
      <c r="J5620" s="175"/>
      <c r="L5620" s="175"/>
      <c r="T5620" s="176"/>
      <c r="U5620" s="176"/>
      <c r="V5620" s="176"/>
      <c r="W5620" s="176"/>
      <c r="X5620" s="175"/>
      <c r="Y5620" s="175"/>
      <c r="Z5620" s="175"/>
      <c r="AA5620" s="175"/>
      <c r="AC5620" s="175"/>
      <c r="AL5620" s="106"/>
      <c r="AM5620" s="104"/>
      <c r="AN5620" s="104"/>
      <c r="AO5620" s="104"/>
      <c r="AP5620" s="104"/>
      <c r="AQ5620" s="104"/>
      <c r="AR5620" s="104"/>
      <c r="AS5620" s="104"/>
      <c r="AT5620" s="104"/>
      <c r="AU5620" s="104"/>
      <c r="AV5620" s="104"/>
    </row>
    <row r="5621" spans="3:48" x14ac:dyDescent="0.35">
      <c r="C5621" s="176"/>
      <c r="D5621" s="176"/>
      <c r="E5621" s="176"/>
      <c r="F5621" s="176"/>
      <c r="G5621" s="175"/>
      <c r="H5621" s="175"/>
      <c r="I5621" s="175"/>
      <c r="J5621" s="175"/>
      <c r="L5621" s="175"/>
      <c r="T5621" s="176"/>
      <c r="U5621" s="176"/>
      <c r="V5621" s="176"/>
      <c r="W5621" s="176"/>
      <c r="X5621" s="175"/>
      <c r="Y5621" s="175"/>
      <c r="Z5621" s="175"/>
      <c r="AA5621" s="175"/>
      <c r="AC5621" s="175"/>
      <c r="AL5621" s="106"/>
      <c r="AM5621" s="104"/>
      <c r="AN5621" s="104"/>
      <c r="AO5621" s="104"/>
      <c r="AP5621" s="104"/>
      <c r="AQ5621" s="104"/>
      <c r="AR5621" s="104"/>
      <c r="AS5621" s="104"/>
      <c r="AT5621" s="104"/>
      <c r="AU5621" s="104"/>
      <c r="AV5621" s="104"/>
    </row>
    <row r="5622" spans="3:48" x14ac:dyDescent="0.35">
      <c r="C5622" s="176"/>
      <c r="D5622" s="176"/>
      <c r="E5622" s="176"/>
      <c r="F5622" s="176"/>
      <c r="G5622" s="175"/>
      <c r="H5622" s="175"/>
      <c r="I5622" s="175"/>
      <c r="J5622" s="175"/>
      <c r="L5622" s="175"/>
      <c r="T5622" s="176"/>
      <c r="U5622" s="176"/>
      <c r="V5622" s="176"/>
      <c r="W5622" s="176"/>
      <c r="X5622" s="175"/>
      <c r="Y5622" s="175"/>
      <c r="Z5622" s="175"/>
      <c r="AA5622" s="175"/>
      <c r="AC5622" s="175"/>
      <c r="AL5622" s="106"/>
      <c r="AM5622" s="104"/>
      <c r="AN5622" s="104"/>
      <c r="AO5622" s="104"/>
      <c r="AP5622" s="104"/>
      <c r="AQ5622" s="104"/>
      <c r="AR5622" s="104"/>
      <c r="AS5622" s="104"/>
      <c r="AT5622" s="104"/>
      <c r="AU5622" s="104"/>
      <c r="AV5622" s="104"/>
    </row>
    <row r="5623" spans="3:48" x14ac:dyDescent="0.35">
      <c r="C5623" s="176"/>
      <c r="D5623" s="176"/>
      <c r="E5623" s="176"/>
      <c r="F5623" s="176"/>
      <c r="G5623" s="175"/>
      <c r="H5623" s="175"/>
      <c r="I5623" s="175"/>
      <c r="J5623" s="175"/>
      <c r="L5623" s="175"/>
      <c r="T5623" s="176"/>
      <c r="U5623" s="176"/>
      <c r="V5623" s="176"/>
      <c r="W5623" s="176"/>
      <c r="X5623" s="175"/>
      <c r="Y5623" s="175"/>
      <c r="Z5623" s="175"/>
      <c r="AA5623" s="175"/>
      <c r="AC5623" s="175"/>
      <c r="AL5623" s="106"/>
      <c r="AM5623" s="104"/>
      <c r="AN5623" s="104"/>
      <c r="AO5623" s="104"/>
      <c r="AP5623" s="104"/>
      <c r="AQ5623" s="104"/>
      <c r="AR5623" s="104"/>
      <c r="AS5623" s="104"/>
      <c r="AT5623" s="104"/>
      <c r="AU5623" s="104"/>
      <c r="AV5623" s="104"/>
    </row>
    <row r="5624" spans="3:48" x14ac:dyDescent="0.35">
      <c r="C5624" s="176"/>
      <c r="D5624" s="176"/>
      <c r="E5624" s="176"/>
      <c r="F5624" s="176"/>
      <c r="G5624" s="175"/>
      <c r="H5624" s="175"/>
      <c r="I5624" s="175"/>
      <c r="J5624" s="175"/>
      <c r="L5624" s="175"/>
      <c r="T5624" s="176"/>
      <c r="U5624" s="176"/>
      <c r="V5624" s="176"/>
      <c r="W5624" s="176"/>
      <c r="X5624" s="175"/>
      <c r="Y5624" s="175"/>
      <c r="Z5624" s="175"/>
      <c r="AA5624" s="175"/>
      <c r="AC5624" s="175"/>
      <c r="AL5624" s="106"/>
      <c r="AM5624" s="104"/>
      <c r="AN5624" s="104"/>
      <c r="AO5624" s="104"/>
      <c r="AP5624" s="104"/>
      <c r="AQ5624" s="104"/>
      <c r="AR5624" s="104"/>
      <c r="AS5624" s="104"/>
      <c r="AT5624" s="104"/>
      <c r="AU5624" s="104"/>
      <c r="AV5624" s="104"/>
    </row>
    <row r="5625" spans="3:48" x14ac:dyDescent="0.35">
      <c r="C5625" s="176"/>
      <c r="D5625" s="176"/>
      <c r="E5625" s="176"/>
      <c r="F5625" s="176"/>
      <c r="G5625" s="175"/>
      <c r="H5625" s="175"/>
      <c r="I5625" s="175"/>
      <c r="J5625" s="175"/>
      <c r="L5625" s="175"/>
      <c r="T5625" s="176"/>
      <c r="U5625" s="176"/>
      <c r="V5625" s="176"/>
      <c r="W5625" s="176"/>
      <c r="X5625" s="175"/>
      <c r="Y5625" s="175"/>
      <c r="Z5625" s="175"/>
      <c r="AA5625" s="175"/>
      <c r="AC5625" s="175"/>
      <c r="AL5625" s="106"/>
      <c r="AM5625" s="104"/>
      <c r="AN5625" s="104"/>
      <c r="AO5625" s="104"/>
      <c r="AP5625" s="104"/>
      <c r="AQ5625" s="104"/>
      <c r="AR5625" s="104"/>
      <c r="AS5625" s="104"/>
      <c r="AT5625" s="104"/>
      <c r="AU5625" s="104"/>
      <c r="AV5625" s="104"/>
    </row>
    <row r="5626" spans="3:48" x14ac:dyDescent="0.35">
      <c r="C5626" s="176"/>
      <c r="D5626" s="176"/>
      <c r="E5626" s="176"/>
      <c r="F5626" s="176"/>
      <c r="G5626" s="175"/>
      <c r="H5626" s="175"/>
      <c r="I5626" s="175"/>
      <c r="J5626" s="175"/>
      <c r="L5626" s="175"/>
      <c r="T5626" s="176"/>
      <c r="U5626" s="176"/>
      <c r="V5626" s="176"/>
      <c r="W5626" s="176"/>
      <c r="X5626" s="175"/>
      <c r="Y5626" s="175"/>
      <c r="Z5626" s="175"/>
      <c r="AA5626" s="175"/>
      <c r="AC5626" s="175"/>
      <c r="AL5626" s="106"/>
      <c r="AM5626" s="104"/>
      <c r="AN5626" s="104"/>
      <c r="AO5626" s="104"/>
      <c r="AP5626" s="104"/>
      <c r="AQ5626" s="104"/>
      <c r="AR5626" s="104"/>
      <c r="AS5626" s="104"/>
      <c r="AT5626" s="104"/>
      <c r="AU5626" s="104"/>
      <c r="AV5626" s="104"/>
    </row>
    <row r="5627" spans="3:48" x14ac:dyDescent="0.35">
      <c r="C5627" s="176"/>
      <c r="D5627" s="176"/>
      <c r="E5627" s="176"/>
      <c r="F5627" s="176"/>
      <c r="G5627" s="175"/>
      <c r="H5627" s="175"/>
      <c r="I5627" s="175"/>
      <c r="J5627" s="175"/>
      <c r="L5627" s="175"/>
      <c r="T5627" s="176"/>
      <c r="U5627" s="176"/>
      <c r="V5627" s="176"/>
      <c r="W5627" s="176"/>
      <c r="X5627" s="175"/>
      <c r="Y5627" s="175"/>
      <c r="Z5627" s="175"/>
      <c r="AA5627" s="175"/>
      <c r="AC5627" s="175"/>
      <c r="AL5627" s="106"/>
      <c r="AM5627" s="104"/>
      <c r="AN5627" s="104"/>
      <c r="AO5627" s="104"/>
      <c r="AP5627" s="104"/>
      <c r="AQ5627" s="104"/>
      <c r="AR5627" s="104"/>
      <c r="AS5627" s="104"/>
      <c r="AT5627" s="104"/>
      <c r="AU5627" s="104"/>
      <c r="AV5627" s="104"/>
    </row>
    <row r="5628" spans="3:48" x14ac:dyDescent="0.35">
      <c r="C5628" s="176"/>
      <c r="D5628" s="176"/>
      <c r="E5628" s="176"/>
      <c r="F5628" s="176"/>
      <c r="G5628" s="175"/>
      <c r="H5628" s="175"/>
      <c r="I5628" s="175"/>
      <c r="J5628" s="175"/>
      <c r="L5628" s="175"/>
      <c r="T5628" s="176"/>
      <c r="U5628" s="176"/>
      <c r="V5628" s="176"/>
      <c r="W5628" s="176"/>
      <c r="X5628" s="175"/>
      <c r="Y5628" s="175"/>
      <c r="Z5628" s="175"/>
      <c r="AA5628" s="175"/>
      <c r="AC5628" s="175"/>
      <c r="AL5628" s="106"/>
      <c r="AM5628" s="104"/>
      <c r="AN5628" s="104"/>
      <c r="AO5628" s="104"/>
      <c r="AP5628" s="104"/>
      <c r="AQ5628" s="104"/>
      <c r="AR5628" s="104"/>
      <c r="AS5628" s="104"/>
      <c r="AT5628" s="104"/>
      <c r="AU5628" s="104"/>
      <c r="AV5628" s="104"/>
    </row>
    <row r="5629" spans="3:48" x14ac:dyDescent="0.35">
      <c r="C5629" s="176"/>
      <c r="D5629" s="176"/>
      <c r="E5629" s="176"/>
      <c r="F5629" s="176"/>
      <c r="G5629" s="175"/>
      <c r="H5629" s="175"/>
      <c r="I5629" s="175"/>
      <c r="J5629" s="175"/>
      <c r="L5629" s="175"/>
      <c r="T5629" s="176"/>
      <c r="U5629" s="176"/>
      <c r="V5629" s="176"/>
      <c r="W5629" s="176"/>
      <c r="X5629" s="175"/>
      <c r="Y5629" s="175"/>
      <c r="Z5629" s="175"/>
      <c r="AA5629" s="175"/>
      <c r="AC5629" s="175"/>
      <c r="AL5629" s="106"/>
      <c r="AM5629" s="104"/>
      <c r="AN5629" s="104"/>
      <c r="AO5629" s="104"/>
      <c r="AP5629" s="104"/>
      <c r="AQ5629" s="104"/>
      <c r="AR5629" s="104"/>
      <c r="AS5629" s="104"/>
      <c r="AT5629" s="104"/>
      <c r="AU5629" s="104"/>
      <c r="AV5629" s="104"/>
    </row>
    <row r="5630" spans="3:48" x14ac:dyDescent="0.35">
      <c r="C5630" s="176"/>
      <c r="D5630" s="176"/>
      <c r="E5630" s="176"/>
      <c r="F5630" s="176"/>
      <c r="G5630" s="175"/>
      <c r="H5630" s="175"/>
      <c r="I5630" s="175"/>
      <c r="J5630" s="175"/>
      <c r="L5630" s="175"/>
      <c r="T5630" s="176"/>
      <c r="U5630" s="176"/>
      <c r="V5630" s="176"/>
      <c r="W5630" s="176"/>
      <c r="X5630" s="175"/>
      <c r="Y5630" s="175"/>
      <c r="Z5630" s="175"/>
      <c r="AA5630" s="175"/>
      <c r="AC5630" s="175"/>
      <c r="AL5630" s="106"/>
      <c r="AM5630" s="104"/>
      <c r="AN5630" s="104"/>
      <c r="AO5630" s="104"/>
      <c r="AP5630" s="104"/>
      <c r="AQ5630" s="104"/>
      <c r="AR5630" s="104"/>
      <c r="AS5630" s="104"/>
      <c r="AT5630" s="104"/>
      <c r="AU5630" s="104"/>
      <c r="AV5630" s="104"/>
    </row>
    <row r="5631" spans="3:48" x14ac:dyDescent="0.35">
      <c r="C5631" s="176"/>
      <c r="D5631" s="176"/>
      <c r="E5631" s="176"/>
      <c r="F5631" s="176"/>
      <c r="G5631" s="175"/>
      <c r="H5631" s="175"/>
      <c r="I5631" s="175"/>
      <c r="J5631" s="175"/>
      <c r="L5631" s="175"/>
      <c r="T5631" s="176"/>
      <c r="U5631" s="176"/>
      <c r="V5631" s="176"/>
      <c r="W5631" s="176"/>
      <c r="X5631" s="175"/>
      <c r="Y5631" s="175"/>
      <c r="Z5631" s="175"/>
      <c r="AA5631" s="175"/>
      <c r="AC5631" s="175"/>
      <c r="AL5631" s="106"/>
      <c r="AM5631" s="104"/>
      <c r="AN5631" s="104"/>
      <c r="AO5631" s="104"/>
      <c r="AP5631" s="104"/>
      <c r="AQ5631" s="104"/>
      <c r="AR5631" s="104"/>
      <c r="AS5631" s="104"/>
      <c r="AT5631" s="104"/>
      <c r="AU5631" s="104"/>
      <c r="AV5631" s="104"/>
    </row>
    <row r="5632" spans="3:48" x14ac:dyDescent="0.35">
      <c r="C5632" s="176"/>
      <c r="D5632" s="176"/>
      <c r="E5632" s="176"/>
      <c r="F5632" s="176"/>
      <c r="G5632" s="175"/>
      <c r="H5632" s="175"/>
      <c r="I5632" s="175"/>
      <c r="J5632" s="175"/>
      <c r="L5632" s="175"/>
      <c r="T5632" s="176"/>
      <c r="U5632" s="176"/>
      <c r="V5632" s="176"/>
      <c r="W5632" s="176"/>
      <c r="X5632" s="175"/>
      <c r="Y5632" s="175"/>
      <c r="Z5632" s="175"/>
      <c r="AA5632" s="175"/>
      <c r="AC5632" s="175"/>
      <c r="AL5632" s="106"/>
      <c r="AM5632" s="104"/>
      <c r="AN5632" s="104"/>
      <c r="AO5632" s="104"/>
      <c r="AP5632" s="104"/>
      <c r="AQ5632" s="104"/>
      <c r="AR5632" s="104"/>
      <c r="AS5632" s="104"/>
      <c r="AT5632" s="104"/>
      <c r="AU5632" s="104"/>
      <c r="AV5632" s="104"/>
    </row>
    <row r="5633" spans="3:48" x14ac:dyDescent="0.35">
      <c r="C5633" s="176"/>
      <c r="D5633" s="176"/>
      <c r="E5633" s="176"/>
      <c r="F5633" s="176"/>
      <c r="G5633" s="175"/>
      <c r="H5633" s="175"/>
      <c r="I5633" s="175"/>
      <c r="J5633" s="175"/>
      <c r="L5633" s="175"/>
      <c r="T5633" s="176"/>
      <c r="U5633" s="176"/>
      <c r="V5633" s="176"/>
      <c r="W5633" s="176"/>
      <c r="X5633" s="175"/>
      <c r="Y5633" s="175"/>
      <c r="Z5633" s="175"/>
      <c r="AA5633" s="175"/>
      <c r="AC5633" s="175"/>
      <c r="AL5633" s="106"/>
      <c r="AM5633" s="104"/>
      <c r="AN5633" s="104"/>
      <c r="AO5633" s="104"/>
      <c r="AP5633" s="104"/>
      <c r="AQ5633" s="104"/>
      <c r="AR5633" s="104"/>
      <c r="AS5633" s="104"/>
      <c r="AT5633" s="104"/>
      <c r="AU5633" s="104"/>
      <c r="AV5633" s="104"/>
    </row>
    <row r="5634" spans="3:48" x14ac:dyDescent="0.35">
      <c r="C5634" s="176"/>
      <c r="D5634" s="176"/>
      <c r="E5634" s="176"/>
      <c r="F5634" s="176"/>
      <c r="G5634" s="175"/>
      <c r="H5634" s="175"/>
      <c r="I5634" s="175"/>
      <c r="J5634" s="175"/>
      <c r="L5634" s="175"/>
      <c r="T5634" s="176"/>
      <c r="U5634" s="176"/>
      <c r="V5634" s="176"/>
      <c r="W5634" s="176"/>
      <c r="X5634" s="175"/>
      <c r="Y5634" s="175"/>
      <c r="Z5634" s="175"/>
      <c r="AA5634" s="175"/>
      <c r="AC5634" s="175"/>
      <c r="AL5634" s="106"/>
      <c r="AM5634" s="104"/>
      <c r="AN5634" s="104"/>
      <c r="AO5634" s="104"/>
      <c r="AP5634" s="104"/>
      <c r="AQ5634" s="104"/>
      <c r="AR5634" s="104"/>
      <c r="AS5634" s="104"/>
      <c r="AT5634" s="104"/>
      <c r="AU5634" s="104"/>
      <c r="AV5634" s="104"/>
    </row>
    <row r="5635" spans="3:48" x14ac:dyDescent="0.35">
      <c r="C5635" s="176"/>
      <c r="D5635" s="176"/>
      <c r="E5635" s="176"/>
      <c r="F5635" s="176"/>
      <c r="G5635" s="175"/>
      <c r="H5635" s="175"/>
      <c r="I5635" s="175"/>
      <c r="J5635" s="175"/>
      <c r="L5635" s="175"/>
      <c r="T5635" s="176"/>
      <c r="U5635" s="176"/>
      <c r="V5635" s="176"/>
      <c r="W5635" s="176"/>
      <c r="X5635" s="175"/>
      <c r="Y5635" s="175"/>
      <c r="Z5635" s="175"/>
      <c r="AA5635" s="175"/>
      <c r="AC5635" s="175"/>
      <c r="AL5635" s="106"/>
      <c r="AM5635" s="104"/>
      <c r="AN5635" s="104"/>
      <c r="AO5635" s="104"/>
      <c r="AP5635" s="104"/>
      <c r="AQ5635" s="104"/>
      <c r="AR5635" s="104"/>
      <c r="AS5635" s="104"/>
      <c r="AT5635" s="104"/>
      <c r="AU5635" s="104"/>
      <c r="AV5635" s="104"/>
    </row>
    <row r="5636" spans="3:48" x14ac:dyDescent="0.35">
      <c r="C5636" s="176"/>
      <c r="D5636" s="176"/>
      <c r="E5636" s="176"/>
      <c r="F5636" s="176"/>
      <c r="G5636" s="175"/>
      <c r="H5636" s="175"/>
      <c r="I5636" s="175"/>
      <c r="J5636" s="175"/>
      <c r="L5636" s="175"/>
      <c r="T5636" s="176"/>
      <c r="U5636" s="176"/>
      <c r="V5636" s="176"/>
      <c r="W5636" s="176"/>
      <c r="X5636" s="175"/>
      <c r="Y5636" s="175"/>
      <c r="Z5636" s="175"/>
      <c r="AA5636" s="175"/>
      <c r="AC5636" s="175"/>
      <c r="AL5636" s="106"/>
      <c r="AM5636" s="104"/>
      <c r="AN5636" s="104"/>
      <c r="AO5636" s="104"/>
      <c r="AP5636" s="104"/>
      <c r="AQ5636" s="104"/>
      <c r="AR5636" s="104"/>
      <c r="AS5636" s="104"/>
      <c r="AT5636" s="104"/>
      <c r="AU5636" s="104"/>
      <c r="AV5636" s="104"/>
    </row>
    <row r="5637" spans="3:48" x14ac:dyDescent="0.35">
      <c r="C5637" s="176"/>
      <c r="D5637" s="176"/>
      <c r="E5637" s="176"/>
      <c r="F5637" s="176"/>
      <c r="G5637" s="175"/>
      <c r="H5637" s="175"/>
      <c r="I5637" s="175"/>
      <c r="J5637" s="175"/>
      <c r="L5637" s="175"/>
      <c r="T5637" s="176"/>
      <c r="U5637" s="176"/>
      <c r="V5637" s="176"/>
      <c r="W5637" s="176"/>
      <c r="X5637" s="175"/>
      <c r="Y5637" s="175"/>
      <c r="Z5637" s="175"/>
      <c r="AA5637" s="175"/>
      <c r="AC5637" s="175"/>
      <c r="AL5637" s="106"/>
      <c r="AM5637" s="104"/>
      <c r="AN5637" s="104"/>
      <c r="AO5637" s="104"/>
      <c r="AP5637" s="104"/>
      <c r="AQ5637" s="104"/>
      <c r="AR5637" s="104"/>
      <c r="AS5637" s="104"/>
      <c r="AT5637" s="104"/>
      <c r="AU5637" s="104"/>
      <c r="AV5637" s="104"/>
    </row>
    <row r="5638" spans="3:48" x14ac:dyDescent="0.35">
      <c r="C5638" s="176"/>
      <c r="D5638" s="176"/>
      <c r="E5638" s="176"/>
      <c r="F5638" s="176"/>
      <c r="G5638" s="175"/>
      <c r="H5638" s="175"/>
      <c r="I5638" s="175"/>
      <c r="J5638" s="175"/>
      <c r="L5638" s="175"/>
      <c r="T5638" s="176"/>
      <c r="U5638" s="176"/>
      <c r="V5638" s="176"/>
      <c r="W5638" s="176"/>
      <c r="X5638" s="175"/>
      <c r="Y5638" s="175"/>
      <c r="Z5638" s="175"/>
      <c r="AA5638" s="175"/>
      <c r="AC5638" s="175"/>
      <c r="AL5638" s="106"/>
      <c r="AM5638" s="104"/>
      <c r="AN5638" s="104"/>
      <c r="AO5638" s="104"/>
      <c r="AP5638" s="104"/>
      <c r="AQ5638" s="104"/>
      <c r="AR5638" s="104"/>
      <c r="AS5638" s="104"/>
      <c r="AT5638" s="104"/>
      <c r="AU5638" s="104"/>
      <c r="AV5638" s="104"/>
    </row>
    <row r="5639" spans="3:48" x14ac:dyDescent="0.35">
      <c r="C5639" s="176"/>
      <c r="D5639" s="176"/>
      <c r="E5639" s="176"/>
      <c r="F5639" s="176"/>
      <c r="G5639" s="175"/>
      <c r="H5639" s="175"/>
      <c r="I5639" s="175"/>
      <c r="J5639" s="175"/>
      <c r="L5639" s="175"/>
      <c r="T5639" s="176"/>
      <c r="U5639" s="176"/>
      <c r="V5639" s="176"/>
      <c r="W5639" s="176"/>
      <c r="X5639" s="175"/>
      <c r="Y5639" s="175"/>
      <c r="Z5639" s="175"/>
      <c r="AA5639" s="175"/>
      <c r="AC5639" s="175"/>
      <c r="AL5639" s="106"/>
      <c r="AM5639" s="104"/>
      <c r="AN5639" s="104"/>
      <c r="AO5639" s="104"/>
      <c r="AP5639" s="104"/>
      <c r="AQ5639" s="104"/>
      <c r="AR5639" s="104"/>
      <c r="AS5639" s="104"/>
      <c r="AT5639" s="104"/>
      <c r="AU5639" s="104"/>
      <c r="AV5639" s="104"/>
    </row>
    <row r="5640" spans="3:48" x14ac:dyDescent="0.35">
      <c r="C5640" s="176"/>
      <c r="D5640" s="176"/>
      <c r="E5640" s="176"/>
      <c r="F5640" s="176"/>
      <c r="G5640" s="175"/>
      <c r="H5640" s="175"/>
      <c r="I5640" s="175"/>
      <c r="J5640" s="175"/>
      <c r="L5640" s="175"/>
      <c r="T5640" s="176"/>
      <c r="U5640" s="176"/>
      <c r="V5640" s="176"/>
      <c r="W5640" s="176"/>
      <c r="X5640" s="175"/>
      <c r="Y5640" s="175"/>
      <c r="Z5640" s="175"/>
      <c r="AA5640" s="175"/>
      <c r="AC5640" s="175"/>
      <c r="AL5640" s="106"/>
      <c r="AM5640" s="104"/>
      <c r="AN5640" s="104"/>
      <c r="AO5640" s="104"/>
      <c r="AP5640" s="104"/>
      <c r="AQ5640" s="104"/>
      <c r="AR5640" s="104"/>
      <c r="AS5640" s="104"/>
      <c r="AT5640" s="104"/>
      <c r="AU5640" s="104"/>
      <c r="AV5640" s="104"/>
    </row>
    <row r="5641" spans="3:48" x14ac:dyDescent="0.35">
      <c r="C5641" s="176"/>
      <c r="D5641" s="176"/>
      <c r="E5641" s="176"/>
      <c r="F5641" s="176"/>
      <c r="G5641" s="175"/>
      <c r="H5641" s="175"/>
      <c r="I5641" s="175"/>
      <c r="J5641" s="175"/>
      <c r="L5641" s="175"/>
      <c r="T5641" s="176"/>
      <c r="U5641" s="176"/>
      <c r="V5641" s="176"/>
      <c r="W5641" s="176"/>
      <c r="X5641" s="175"/>
      <c r="Y5641" s="175"/>
      <c r="Z5641" s="175"/>
      <c r="AA5641" s="175"/>
      <c r="AC5641" s="175"/>
      <c r="AL5641" s="106"/>
      <c r="AM5641" s="104"/>
      <c r="AN5641" s="104"/>
      <c r="AO5641" s="104"/>
      <c r="AP5641" s="104"/>
      <c r="AQ5641" s="104"/>
      <c r="AR5641" s="104"/>
      <c r="AS5641" s="104"/>
      <c r="AT5641" s="104"/>
      <c r="AU5641" s="104"/>
      <c r="AV5641" s="104"/>
    </row>
    <row r="5642" spans="3:48" x14ac:dyDescent="0.35">
      <c r="C5642" s="176"/>
      <c r="D5642" s="176"/>
      <c r="E5642" s="176"/>
      <c r="F5642" s="176"/>
      <c r="G5642" s="175"/>
      <c r="H5642" s="175"/>
      <c r="I5642" s="175"/>
      <c r="J5642" s="175"/>
      <c r="L5642" s="175"/>
      <c r="T5642" s="176"/>
      <c r="U5642" s="176"/>
      <c r="V5642" s="176"/>
      <c r="W5642" s="176"/>
      <c r="X5642" s="175"/>
      <c r="Y5642" s="175"/>
      <c r="Z5642" s="175"/>
      <c r="AA5642" s="175"/>
      <c r="AC5642" s="175"/>
      <c r="AL5642" s="106"/>
      <c r="AM5642" s="104"/>
      <c r="AN5642" s="104"/>
      <c r="AO5642" s="104"/>
      <c r="AP5642" s="104"/>
      <c r="AQ5642" s="104"/>
      <c r="AR5642" s="104"/>
      <c r="AS5642" s="104"/>
      <c r="AT5642" s="104"/>
      <c r="AU5642" s="104"/>
      <c r="AV5642" s="104"/>
    </row>
    <row r="5643" spans="3:48" x14ac:dyDescent="0.35">
      <c r="C5643" s="176"/>
      <c r="D5643" s="176"/>
      <c r="E5643" s="176"/>
      <c r="F5643" s="176"/>
      <c r="G5643" s="175"/>
      <c r="H5643" s="175"/>
      <c r="I5643" s="175"/>
      <c r="J5643" s="175"/>
      <c r="L5643" s="175"/>
      <c r="T5643" s="176"/>
      <c r="U5643" s="176"/>
      <c r="V5643" s="176"/>
      <c r="W5643" s="176"/>
      <c r="X5643" s="175"/>
      <c r="Y5643" s="175"/>
      <c r="Z5643" s="175"/>
      <c r="AA5643" s="175"/>
      <c r="AC5643" s="175"/>
      <c r="AL5643" s="106"/>
      <c r="AM5643" s="104"/>
      <c r="AN5643" s="104"/>
      <c r="AO5643" s="104"/>
      <c r="AP5643" s="104"/>
      <c r="AQ5643" s="104"/>
      <c r="AR5643" s="104"/>
      <c r="AS5643" s="104"/>
      <c r="AT5643" s="104"/>
      <c r="AU5643" s="104"/>
      <c r="AV5643" s="104"/>
    </row>
    <row r="5644" spans="3:48" x14ac:dyDescent="0.35">
      <c r="C5644" s="176"/>
      <c r="D5644" s="176"/>
      <c r="E5644" s="176"/>
      <c r="F5644" s="176"/>
      <c r="G5644" s="175"/>
      <c r="H5644" s="175"/>
      <c r="I5644" s="175"/>
      <c r="J5644" s="175"/>
      <c r="L5644" s="175"/>
      <c r="T5644" s="176"/>
      <c r="U5644" s="176"/>
      <c r="V5644" s="176"/>
      <c r="W5644" s="176"/>
      <c r="X5644" s="175"/>
      <c r="Y5644" s="175"/>
      <c r="Z5644" s="175"/>
      <c r="AA5644" s="175"/>
      <c r="AC5644" s="175"/>
      <c r="AL5644" s="106"/>
      <c r="AM5644" s="104"/>
      <c r="AN5644" s="104"/>
      <c r="AO5644" s="104"/>
      <c r="AP5644" s="104"/>
      <c r="AQ5644" s="104"/>
      <c r="AR5644" s="104"/>
      <c r="AS5644" s="104"/>
      <c r="AT5644" s="104"/>
      <c r="AU5644" s="104"/>
      <c r="AV5644" s="104"/>
    </row>
    <row r="5645" spans="3:48" x14ac:dyDescent="0.35">
      <c r="C5645" s="176"/>
      <c r="D5645" s="176"/>
      <c r="E5645" s="176"/>
      <c r="F5645" s="176"/>
      <c r="G5645" s="175"/>
      <c r="H5645" s="175"/>
      <c r="I5645" s="175"/>
      <c r="J5645" s="175"/>
      <c r="L5645" s="175"/>
      <c r="T5645" s="176"/>
      <c r="U5645" s="176"/>
      <c r="V5645" s="176"/>
      <c r="W5645" s="176"/>
      <c r="X5645" s="175"/>
      <c r="Y5645" s="175"/>
      <c r="Z5645" s="175"/>
      <c r="AA5645" s="175"/>
      <c r="AC5645" s="175"/>
      <c r="AL5645" s="106"/>
      <c r="AM5645" s="104"/>
      <c r="AN5645" s="104"/>
      <c r="AO5645" s="104"/>
      <c r="AP5645" s="104"/>
      <c r="AQ5645" s="104"/>
      <c r="AR5645" s="104"/>
      <c r="AS5645" s="104"/>
      <c r="AT5645" s="104"/>
      <c r="AU5645" s="104"/>
      <c r="AV5645" s="104"/>
    </row>
    <row r="5646" spans="3:48" x14ac:dyDescent="0.35">
      <c r="C5646" s="176"/>
      <c r="D5646" s="176"/>
      <c r="E5646" s="176"/>
      <c r="F5646" s="176"/>
      <c r="G5646" s="175"/>
      <c r="H5646" s="175"/>
      <c r="I5646" s="175"/>
      <c r="J5646" s="175"/>
      <c r="L5646" s="175"/>
      <c r="T5646" s="176"/>
      <c r="U5646" s="176"/>
      <c r="V5646" s="176"/>
      <c r="W5646" s="176"/>
      <c r="X5646" s="175"/>
      <c r="Y5646" s="175"/>
      <c r="Z5646" s="175"/>
      <c r="AA5646" s="175"/>
      <c r="AC5646" s="175"/>
      <c r="AL5646" s="106"/>
      <c r="AM5646" s="104"/>
      <c r="AN5646" s="104"/>
      <c r="AO5646" s="104"/>
      <c r="AP5646" s="104"/>
      <c r="AQ5646" s="104"/>
      <c r="AR5646" s="104"/>
      <c r="AS5646" s="104"/>
      <c r="AT5646" s="104"/>
      <c r="AU5646" s="104"/>
      <c r="AV5646" s="104"/>
    </row>
    <row r="5647" spans="3:48" x14ac:dyDescent="0.35">
      <c r="C5647" s="176"/>
      <c r="D5647" s="176"/>
      <c r="E5647" s="176"/>
      <c r="F5647" s="176"/>
      <c r="G5647" s="175"/>
      <c r="H5647" s="175"/>
      <c r="I5647" s="175"/>
      <c r="J5647" s="175"/>
      <c r="L5647" s="175"/>
      <c r="T5647" s="176"/>
      <c r="U5647" s="176"/>
      <c r="V5647" s="176"/>
      <c r="W5647" s="176"/>
      <c r="X5647" s="175"/>
      <c r="Y5647" s="175"/>
      <c r="Z5647" s="175"/>
      <c r="AA5647" s="175"/>
      <c r="AC5647" s="175"/>
      <c r="AL5647" s="106"/>
      <c r="AM5647" s="104"/>
      <c r="AN5647" s="104"/>
      <c r="AO5647" s="104"/>
      <c r="AP5647" s="104"/>
      <c r="AQ5647" s="104"/>
      <c r="AR5647" s="104"/>
      <c r="AS5647" s="104"/>
      <c r="AT5647" s="104"/>
      <c r="AU5647" s="104"/>
      <c r="AV5647" s="104"/>
    </row>
    <row r="5648" spans="3:48" x14ac:dyDescent="0.35">
      <c r="C5648" s="176"/>
      <c r="D5648" s="176"/>
      <c r="E5648" s="176"/>
      <c r="F5648" s="176"/>
      <c r="G5648" s="175"/>
      <c r="H5648" s="175"/>
      <c r="I5648" s="175"/>
      <c r="J5648" s="175"/>
      <c r="L5648" s="175"/>
      <c r="T5648" s="176"/>
      <c r="U5648" s="176"/>
      <c r="V5648" s="176"/>
      <c r="W5648" s="176"/>
      <c r="X5648" s="175"/>
      <c r="Y5648" s="175"/>
      <c r="Z5648" s="175"/>
      <c r="AA5648" s="175"/>
      <c r="AC5648" s="175"/>
      <c r="AL5648" s="106"/>
      <c r="AM5648" s="104"/>
      <c r="AN5648" s="104"/>
      <c r="AO5648" s="104"/>
      <c r="AP5648" s="104"/>
      <c r="AQ5648" s="104"/>
      <c r="AR5648" s="104"/>
      <c r="AS5648" s="104"/>
      <c r="AT5648" s="104"/>
      <c r="AU5648" s="104"/>
      <c r="AV5648" s="104"/>
    </row>
    <row r="5649" spans="3:48" x14ac:dyDescent="0.35">
      <c r="C5649" s="176"/>
      <c r="D5649" s="176"/>
      <c r="E5649" s="176"/>
      <c r="F5649" s="176"/>
      <c r="G5649" s="175"/>
      <c r="H5649" s="175"/>
      <c r="I5649" s="175"/>
      <c r="J5649" s="175"/>
      <c r="L5649" s="175"/>
      <c r="T5649" s="176"/>
      <c r="U5649" s="176"/>
      <c r="V5649" s="176"/>
      <c r="W5649" s="176"/>
      <c r="X5649" s="175"/>
      <c r="Y5649" s="175"/>
      <c r="Z5649" s="175"/>
      <c r="AA5649" s="175"/>
      <c r="AC5649" s="175"/>
      <c r="AL5649" s="106"/>
      <c r="AM5649" s="104"/>
      <c r="AN5649" s="104"/>
      <c r="AO5649" s="104"/>
      <c r="AP5649" s="104"/>
      <c r="AQ5649" s="104"/>
      <c r="AR5649" s="104"/>
      <c r="AS5649" s="104"/>
      <c r="AT5649" s="104"/>
      <c r="AU5649" s="104"/>
      <c r="AV5649" s="104"/>
    </row>
    <row r="5650" spans="3:48" x14ac:dyDescent="0.35">
      <c r="C5650" s="176"/>
      <c r="D5650" s="176"/>
      <c r="E5650" s="176"/>
      <c r="F5650" s="176"/>
      <c r="G5650" s="175"/>
      <c r="H5650" s="175"/>
      <c r="I5650" s="175"/>
      <c r="J5650" s="175"/>
      <c r="L5650" s="175"/>
      <c r="T5650" s="176"/>
      <c r="U5650" s="176"/>
      <c r="V5650" s="176"/>
      <c r="W5650" s="176"/>
      <c r="X5650" s="175"/>
      <c r="Y5650" s="175"/>
      <c r="Z5650" s="175"/>
      <c r="AA5650" s="175"/>
      <c r="AC5650" s="175"/>
      <c r="AL5650" s="106"/>
      <c r="AM5650" s="104"/>
      <c r="AN5650" s="104"/>
      <c r="AO5650" s="104"/>
      <c r="AP5650" s="104"/>
      <c r="AQ5650" s="104"/>
      <c r="AR5650" s="104"/>
      <c r="AS5650" s="104"/>
      <c r="AT5650" s="104"/>
      <c r="AU5650" s="104"/>
      <c r="AV5650" s="104"/>
    </row>
    <row r="5651" spans="3:48" x14ac:dyDescent="0.35">
      <c r="C5651" s="176"/>
      <c r="D5651" s="176"/>
      <c r="E5651" s="176"/>
      <c r="F5651" s="176"/>
      <c r="G5651" s="175"/>
      <c r="H5651" s="175"/>
      <c r="I5651" s="175"/>
      <c r="J5651" s="175"/>
      <c r="L5651" s="175"/>
      <c r="T5651" s="176"/>
      <c r="U5651" s="176"/>
      <c r="V5651" s="176"/>
      <c r="W5651" s="176"/>
      <c r="X5651" s="175"/>
      <c r="Y5651" s="175"/>
      <c r="Z5651" s="175"/>
      <c r="AA5651" s="175"/>
      <c r="AC5651" s="175"/>
      <c r="AL5651" s="106"/>
      <c r="AM5651" s="104"/>
      <c r="AN5651" s="104"/>
      <c r="AO5651" s="104"/>
      <c r="AP5651" s="104"/>
      <c r="AQ5651" s="104"/>
      <c r="AR5651" s="104"/>
      <c r="AS5651" s="104"/>
      <c r="AT5651" s="104"/>
      <c r="AU5651" s="104"/>
      <c r="AV5651" s="104"/>
    </row>
    <row r="5652" spans="3:48" x14ac:dyDescent="0.35">
      <c r="C5652" s="176"/>
      <c r="D5652" s="176"/>
      <c r="E5652" s="176"/>
      <c r="F5652" s="176"/>
      <c r="G5652" s="175"/>
      <c r="H5652" s="175"/>
      <c r="I5652" s="175"/>
      <c r="J5652" s="175"/>
      <c r="L5652" s="175"/>
      <c r="T5652" s="176"/>
      <c r="U5652" s="176"/>
      <c r="V5652" s="176"/>
      <c r="W5652" s="176"/>
      <c r="X5652" s="175"/>
      <c r="Y5652" s="175"/>
      <c r="Z5652" s="175"/>
      <c r="AA5652" s="175"/>
      <c r="AC5652" s="175"/>
      <c r="AL5652" s="106"/>
      <c r="AM5652" s="104"/>
      <c r="AN5652" s="104"/>
      <c r="AO5652" s="104"/>
      <c r="AP5652" s="104"/>
      <c r="AQ5652" s="104"/>
      <c r="AR5652" s="104"/>
      <c r="AS5652" s="104"/>
      <c r="AT5652" s="104"/>
      <c r="AU5652" s="104"/>
      <c r="AV5652" s="104"/>
    </row>
    <row r="5653" spans="3:48" x14ac:dyDescent="0.35">
      <c r="C5653" s="176"/>
      <c r="D5653" s="176"/>
      <c r="E5653" s="176"/>
      <c r="F5653" s="176"/>
      <c r="G5653" s="175"/>
      <c r="H5653" s="175"/>
      <c r="I5653" s="175"/>
      <c r="J5653" s="175"/>
      <c r="L5653" s="175"/>
      <c r="T5653" s="176"/>
      <c r="U5653" s="176"/>
      <c r="V5653" s="176"/>
      <c r="W5653" s="176"/>
      <c r="X5653" s="175"/>
      <c r="Y5653" s="175"/>
      <c r="Z5653" s="175"/>
      <c r="AA5653" s="175"/>
      <c r="AC5653" s="175"/>
      <c r="AL5653" s="106"/>
      <c r="AM5653" s="104"/>
      <c r="AN5653" s="104"/>
      <c r="AO5653" s="104"/>
      <c r="AP5653" s="104"/>
      <c r="AQ5653" s="104"/>
      <c r="AR5653" s="104"/>
      <c r="AS5653" s="104"/>
      <c r="AT5653" s="104"/>
      <c r="AU5653" s="104"/>
      <c r="AV5653" s="104"/>
    </row>
    <row r="5654" spans="3:48" x14ac:dyDescent="0.35">
      <c r="C5654" s="176"/>
      <c r="D5654" s="176"/>
      <c r="E5654" s="176"/>
      <c r="F5654" s="176"/>
      <c r="G5654" s="175"/>
      <c r="H5654" s="175"/>
      <c r="I5654" s="175"/>
      <c r="J5654" s="175"/>
      <c r="L5654" s="175"/>
      <c r="T5654" s="176"/>
      <c r="U5654" s="176"/>
      <c r="V5654" s="176"/>
      <c r="W5654" s="176"/>
      <c r="X5654" s="175"/>
      <c r="Y5654" s="175"/>
      <c r="Z5654" s="175"/>
      <c r="AA5654" s="175"/>
      <c r="AC5654" s="175"/>
      <c r="AL5654" s="106"/>
      <c r="AM5654" s="104"/>
      <c r="AN5654" s="104"/>
      <c r="AO5654" s="104"/>
      <c r="AP5654" s="104"/>
      <c r="AQ5654" s="104"/>
      <c r="AR5654" s="104"/>
      <c r="AS5654" s="104"/>
      <c r="AT5654" s="104"/>
      <c r="AU5654" s="104"/>
      <c r="AV5654" s="104"/>
    </row>
    <row r="5655" spans="3:48" x14ac:dyDescent="0.35">
      <c r="C5655" s="176"/>
      <c r="D5655" s="176"/>
      <c r="E5655" s="176"/>
      <c r="F5655" s="176"/>
      <c r="G5655" s="175"/>
      <c r="H5655" s="175"/>
      <c r="I5655" s="175"/>
      <c r="J5655" s="175"/>
      <c r="L5655" s="175"/>
      <c r="T5655" s="176"/>
      <c r="U5655" s="176"/>
      <c r="V5655" s="176"/>
      <c r="W5655" s="176"/>
      <c r="X5655" s="175"/>
      <c r="Y5655" s="175"/>
      <c r="Z5655" s="175"/>
      <c r="AA5655" s="175"/>
      <c r="AC5655" s="175"/>
      <c r="AL5655" s="106"/>
      <c r="AM5655" s="104"/>
      <c r="AN5655" s="104"/>
      <c r="AO5655" s="104"/>
      <c r="AP5655" s="104"/>
      <c r="AQ5655" s="104"/>
      <c r="AR5655" s="104"/>
      <c r="AS5655" s="104"/>
      <c r="AT5655" s="104"/>
      <c r="AU5655" s="104"/>
      <c r="AV5655" s="104"/>
    </row>
    <row r="5656" spans="3:48" x14ac:dyDescent="0.35">
      <c r="C5656" s="176"/>
      <c r="D5656" s="176"/>
      <c r="E5656" s="176"/>
      <c r="F5656" s="176"/>
      <c r="G5656" s="175"/>
      <c r="H5656" s="175"/>
      <c r="I5656" s="175"/>
      <c r="J5656" s="175"/>
      <c r="L5656" s="175"/>
      <c r="T5656" s="176"/>
      <c r="U5656" s="176"/>
      <c r="V5656" s="176"/>
      <c r="W5656" s="176"/>
      <c r="X5656" s="175"/>
      <c r="Y5656" s="175"/>
      <c r="Z5656" s="175"/>
      <c r="AA5656" s="175"/>
      <c r="AC5656" s="175"/>
      <c r="AL5656" s="106"/>
      <c r="AM5656" s="104"/>
      <c r="AN5656" s="104"/>
      <c r="AO5656" s="104"/>
      <c r="AP5656" s="104"/>
      <c r="AQ5656" s="104"/>
      <c r="AR5656" s="104"/>
      <c r="AS5656" s="104"/>
      <c r="AT5656" s="104"/>
      <c r="AU5656" s="104"/>
      <c r="AV5656" s="104"/>
    </row>
    <row r="5657" spans="3:48" x14ac:dyDescent="0.35">
      <c r="C5657" s="176"/>
      <c r="D5657" s="176"/>
      <c r="E5657" s="176"/>
      <c r="F5657" s="176"/>
      <c r="G5657" s="175"/>
      <c r="H5657" s="175"/>
      <c r="I5657" s="175"/>
      <c r="J5657" s="175"/>
      <c r="L5657" s="175"/>
      <c r="T5657" s="176"/>
      <c r="U5657" s="176"/>
      <c r="V5657" s="176"/>
      <c r="W5657" s="176"/>
      <c r="X5657" s="175"/>
      <c r="Y5657" s="175"/>
      <c r="Z5657" s="175"/>
      <c r="AA5657" s="175"/>
      <c r="AC5657" s="175"/>
      <c r="AL5657" s="106"/>
      <c r="AM5657" s="104"/>
      <c r="AN5657" s="104"/>
      <c r="AO5657" s="104"/>
      <c r="AP5657" s="104"/>
      <c r="AQ5657" s="104"/>
      <c r="AR5657" s="104"/>
      <c r="AS5657" s="104"/>
      <c r="AT5657" s="104"/>
      <c r="AU5657" s="104"/>
      <c r="AV5657" s="104"/>
    </row>
    <row r="5658" spans="3:48" x14ac:dyDescent="0.35">
      <c r="C5658" s="176"/>
      <c r="D5658" s="176"/>
      <c r="E5658" s="176"/>
      <c r="F5658" s="176"/>
      <c r="G5658" s="175"/>
      <c r="H5658" s="175"/>
      <c r="I5658" s="175"/>
      <c r="J5658" s="175"/>
      <c r="L5658" s="175"/>
      <c r="T5658" s="176"/>
      <c r="U5658" s="176"/>
      <c r="V5658" s="176"/>
      <c r="W5658" s="176"/>
      <c r="X5658" s="175"/>
      <c r="Y5658" s="175"/>
      <c r="Z5658" s="175"/>
      <c r="AA5658" s="175"/>
      <c r="AC5658" s="175"/>
      <c r="AL5658" s="106"/>
      <c r="AM5658" s="104"/>
      <c r="AN5658" s="104"/>
      <c r="AO5658" s="104"/>
      <c r="AP5658" s="104"/>
      <c r="AQ5658" s="104"/>
      <c r="AR5658" s="104"/>
      <c r="AS5658" s="104"/>
      <c r="AT5658" s="104"/>
      <c r="AU5658" s="104"/>
      <c r="AV5658" s="104"/>
    </row>
    <row r="5659" spans="3:48" x14ac:dyDescent="0.35">
      <c r="C5659" s="176"/>
      <c r="D5659" s="176"/>
      <c r="E5659" s="176"/>
      <c r="F5659" s="176"/>
      <c r="G5659" s="175"/>
      <c r="H5659" s="175"/>
      <c r="I5659" s="175"/>
      <c r="J5659" s="175"/>
      <c r="L5659" s="175"/>
      <c r="T5659" s="176"/>
      <c r="U5659" s="176"/>
      <c r="V5659" s="176"/>
      <c r="W5659" s="176"/>
      <c r="X5659" s="175"/>
      <c r="Y5659" s="175"/>
      <c r="Z5659" s="175"/>
      <c r="AA5659" s="175"/>
      <c r="AC5659" s="175"/>
      <c r="AL5659" s="106"/>
      <c r="AM5659" s="104"/>
      <c r="AN5659" s="104"/>
      <c r="AO5659" s="104"/>
      <c r="AP5659" s="104"/>
      <c r="AQ5659" s="104"/>
      <c r="AR5659" s="104"/>
      <c r="AS5659" s="104"/>
      <c r="AT5659" s="104"/>
      <c r="AU5659" s="104"/>
      <c r="AV5659" s="104"/>
    </row>
    <row r="5660" spans="3:48" x14ac:dyDescent="0.35">
      <c r="C5660" s="176"/>
      <c r="D5660" s="176"/>
      <c r="E5660" s="176"/>
      <c r="F5660" s="176"/>
      <c r="G5660" s="175"/>
      <c r="H5660" s="175"/>
      <c r="I5660" s="175"/>
      <c r="J5660" s="175"/>
      <c r="L5660" s="175"/>
      <c r="T5660" s="176"/>
      <c r="U5660" s="176"/>
      <c r="V5660" s="176"/>
      <c r="W5660" s="176"/>
      <c r="X5660" s="175"/>
      <c r="Y5660" s="175"/>
      <c r="Z5660" s="175"/>
      <c r="AA5660" s="175"/>
      <c r="AC5660" s="175"/>
      <c r="AL5660" s="106"/>
      <c r="AM5660" s="104"/>
      <c r="AN5660" s="104"/>
      <c r="AO5660" s="104"/>
      <c r="AP5660" s="104"/>
      <c r="AQ5660" s="104"/>
      <c r="AR5660" s="104"/>
      <c r="AS5660" s="104"/>
      <c r="AT5660" s="104"/>
      <c r="AU5660" s="104"/>
      <c r="AV5660" s="104"/>
    </row>
    <row r="5661" spans="3:48" x14ac:dyDescent="0.35">
      <c r="C5661" s="176"/>
      <c r="D5661" s="176"/>
      <c r="E5661" s="176"/>
      <c r="F5661" s="176"/>
      <c r="G5661" s="175"/>
      <c r="H5661" s="175"/>
      <c r="I5661" s="175"/>
      <c r="J5661" s="175"/>
      <c r="L5661" s="175"/>
      <c r="T5661" s="176"/>
      <c r="U5661" s="176"/>
      <c r="V5661" s="176"/>
      <c r="W5661" s="176"/>
      <c r="X5661" s="175"/>
      <c r="Y5661" s="175"/>
      <c r="Z5661" s="175"/>
      <c r="AA5661" s="175"/>
      <c r="AC5661" s="175"/>
      <c r="AL5661" s="106"/>
      <c r="AM5661" s="104"/>
      <c r="AN5661" s="104"/>
      <c r="AO5661" s="104"/>
      <c r="AP5661" s="104"/>
      <c r="AQ5661" s="104"/>
      <c r="AR5661" s="104"/>
      <c r="AS5661" s="104"/>
      <c r="AT5661" s="104"/>
      <c r="AU5661" s="104"/>
      <c r="AV5661" s="104"/>
    </row>
    <row r="5662" spans="3:48" x14ac:dyDescent="0.35">
      <c r="C5662" s="176"/>
      <c r="D5662" s="176"/>
      <c r="E5662" s="176"/>
      <c r="F5662" s="176"/>
      <c r="G5662" s="175"/>
      <c r="H5662" s="175"/>
      <c r="I5662" s="175"/>
      <c r="J5662" s="175"/>
      <c r="L5662" s="175"/>
      <c r="T5662" s="176"/>
      <c r="U5662" s="176"/>
      <c r="V5662" s="176"/>
      <c r="W5662" s="176"/>
      <c r="X5662" s="175"/>
      <c r="Y5662" s="175"/>
      <c r="Z5662" s="175"/>
      <c r="AA5662" s="175"/>
      <c r="AC5662" s="175"/>
      <c r="AL5662" s="106"/>
      <c r="AM5662" s="104"/>
      <c r="AN5662" s="104"/>
      <c r="AO5662" s="104"/>
      <c r="AP5662" s="104"/>
      <c r="AQ5662" s="104"/>
      <c r="AR5662" s="104"/>
      <c r="AS5662" s="104"/>
      <c r="AT5662" s="104"/>
      <c r="AU5662" s="104"/>
      <c r="AV5662" s="104"/>
    </row>
    <row r="5663" spans="3:48" x14ac:dyDescent="0.35">
      <c r="C5663" s="176"/>
      <c r="D5663" s="176"/>
      <c r="E5663" s="176"/>
      <c r="F5663" s="176"/>
      <c r="G5663" s="175"/>
      <c r="H5663" s="175"/>
      <c r="I5663" s="175"/>
      <c r="J5663" s="175"/>
      <c r="L5663" s="175"/>
      <c r="T5663" s="176"/>
      <c r="U5663" s="176"/>
      <c r="V5663" s="176"/>
      <c r="W5663" s="176"/>
      <c r="X5663" s="175"/>
      <c r="Y5663" s="175"/>
      <c r="Z5663" s="175"/>
      <c r="AA5663" s="175"/>
      <c r="AC5663" s="175"/>
      <c r="AL5663" s="106"/>
      <c r="AM5663" s="104"/>
      <c r="AN5663" s="104"/>
      <c r="AO5663" s="104"/>
      <c r="AP5663" s="104"/>
      <c r="AQ5663" s="104"/>
      <c r="AR5663" s="104"/>
      <c r="AS5663" s="104"/>
      <c r="AT5663" s="104"/>
      <c r="AU5663" s="104"/>
      <c r="AV5663" s="104"/>
    </row>
    <row r="5664" spans="3:48" x14ac:dyDescent="0.35">
      <c r="C5664" s="176"/>
      <c r="D5664" s="176"/>
      <c r="E5664" s="176"/>
      <c r="F5664" s="176"/>
      <c r="G5664" s="175"/>
      <c r="H5664" s="175"/>
      <c r="I5664" s="175"/>
      <c r="J5664" s="175"/>
      <c r="L5664" s="175"/>
      <c r="T5664" s="176"/>
      <c r="U5664" s="176"/>
      <c r="V5664" s="176"/>
      <c r="W5664" s="176"/>
      <c r="X5664" s="175"/>
      <c r="Y5664" s="175"/>
      <c r="Z5664" s="175"/>
      <c r="AA5664" s="175"/>
      <c r="AC5664" s="175"/>
      <c r="AL5664" s="106"/>
      <c r="AM5664" s="104"/>
      <c r="AN5664" s="104"/>
      <c r="AO5664" s="104"/>
      <c r="AP5664" s="104"/>
      <c r="AQ5664" s="104"/>
      <c r="AR5664" s="104"/>
      <c r="AS5664" s="104"/>
      <c r="AT5664" s="104"/>
      <c r="AU5664" s="104"/>
      <c r="AV5664" s="104"/>
    </row>
    <row r="5665" spans="3:48" x14ac:dyDescent="0.35">
      <c r="C5665" s="176"/>
      <c r="D5665" s="176"/>
      <c r="E5665" s="176"/>
      <c r="F5665" s="176"/>
      <c r="G5665" s="175"/>
      <c r="H5665" s="175"/>
      <c r="I5665" s="175"/>
      <c r="J5665" s="175"/>
      <c r="L5665" s="175"/>
      <c r="T5665" s="176"/>
      <c r="U5665" s="176"/>
      <c r="V5665" s="176"/>
      <c r="W5665" s="176"/>
      <c r="X5665" s="175"/>
      <c r="Y5665" s="175"/>
      <c r="Z5665" s="175"/>
      <c r="AA5665" s="175"/>
      <c r="AC5665" s="175"/>
      <c r="AL5665" s="106"/>
      <c r="AM5665" s="104"/>
      <c r="AN5665" s="104"/>
      <c r="AO5665" s="104"/>
      <c r="AP5665" s="104"/>
      <c r="AQ5665" s="104"/>
      <c r="AR5665" s="104"/>
      <c r="AS5665" s="104"/>
      <c r="AT5665" s="104"/>
      <c r="AU5665" s="104"/>
      <c r="AV5665" s="104"/>
    </row>
    <row r="5666" spans="3:48" x14ac:dyDescent="0.35">
      <c r="C5666" s="176"/>
      <c r="D5666" s="176"/>
      <c r="E5666" s="176"/>
      <c r="F5666" s="176"/>
      <c r="G5666" s="175"/>
      <c r="H5666" s="175"/>
      <c r="I5666" s="175"/>
      <c r="J5666" s="175"/>
      <c r="L5666" s="175"/>
      <c r="T5666" s="176"/>
      <c r="U5666" s="176"/>
      <c r="V5666" s="176"/>
      <c r="W5666" s="176"/>
      <c r="X5666" s="175"/>
      <c r="Y5666" s="175"/>
      <c r="Z5666" s="175"/>
      <c r="AA5666" s="175"/>
      <c r="AC5666" s="175"/>
      <c r="AL5666" s="106"/>
      <c r="AM5666" s="104"/>
      <c r="AN5666" s="104"/>
      <c r="AO5666" s="104"/>
      <c r="AP5666" s="104"/>
      <c r="AQ5666" s="104"/>
      <c r="AR5666" s="104"/>
      <c r="AS5666" s="104"/>
      <c r="AT5666" s="104"/>
      <c r="AU5666" s="104"/>
      <c r="AV5666" s="104"/>
    </row>
    <row r="5667" spans="3:48" x14ac:dyDescent="0.35">
      <c r="C5667" s="176"/>
      <c r="D5667" s="176"/>
      <c r="E5667" s="176"/>
      <c r="F5667" s="176"/>
      <c r="G5667" s="175"/>
      <c r="H5667" s="175"/>
      <c r="I5667" s="175"/>
      <c r="J5667" s="175"/>
      <c r="L5667" s="175"/>
      <c r="T5667" s="176"/>
      <c r="U5667" s="176"/>
      <c r="V5667" s="176"/>
      <c r="W5667" s="176"/>
      <c r="X5667" s="175"/>
      <c r="Y5667" s="175"/>
      <c r="Z5667" s="175"/>
      <c r="AA5667" s="175"/>
      <c r="AC5667" s="175"/>
      <c r="AL5667" s="106"/>
      <c r="AM5667" s="104"/>
      <c r="AN5667" s="104"/>
      <c r="AO5667" s="104"/>
      <c r="AP5667" s="104"/>
      <c r="AQ5667" s="104"/>
      <c r="AR5667" s="104"/>
      <c r="AS5667" s="104"/>
      <c r="AT5667" s="104"/>
      <c r="AU5667" s="104"/>
      <c r="AV5667" s="104"/>
    </row>
    <row r="5668" spans="3:48" x14ac:dyDescent="0.35">
      <c r="C5668" s="176"/>
      <c r="D5668" s="176"/>
      <c r="E5668" s="176"/>
      <c r="F5668" s="176"/>
      <c r="G5668" s="175"/>
      <c r="H5668" s="175"/>
      <c r="I5668" s="175"/>
      <c r="J5668" s="175"/>
      <c r="L5668" s="175"/>
      <c r="T5668" s="176"/>
      <c r="U5668" s="176"/>
      <c r="V5668" s="176"/>
      <c r="W5668" s="176"/>
      <c r="X5668" s="175"/>
      <c r="Y5668" s="175"/>
      <c r="Z5668" s="175"/>
      <c r="AA5668" s="175"/>
      <c r="AC5668" s="175"/>
      <c r="AL5668" s="106"/>
      <c r="AM5668" s="104"/>
      <c r="AN5668" s="104"/>
      <c r="AO5668" s="104"/>
      <c r="AP5668" s="104"/>
      <c r="AQ5668" s="104"/>
      <c r="AR5668" s="104"/>
      <c r="AS5668" s="104"/>
      <c r="AT5668" s="104"/>
      <c r="AU5668" s="104"/>
      <c r="AV5668" s="104"/>
    </row>
    <row r="5669" spans="3:48" x14ac:dyDescent="0.35">
      <c r="C5669" s="176"/>
      <c r="D5669" s="176"/>
      <c r="E5669" s="176"/>
      <c r="F5669" s="176"/>
      <c r="G5669" s="175"/>
      <c r="H5669" s="175"/>
      <c r="I5669" s="175"/>
      <c r="J5669" s="175"/>
      <c r="L5669" s="175"/>
      <c r="T5669" s="176"/>
      <c r="U5669" s="176"/>
      <c r="V5669" s="176"/>
      <c r="W5669" s="176"/>
      <c r="X5669" s="175"/>
      <c r="Y5669" s="175"/>
      <c r="Z5669" s="175"/>
      <c r="AA5669" s="175"/>
      <c r="AC5669" s="175"/>
      <c r="AL5669" s="106"/>
      <c r="AM5669" s="104"/>
      <c r="AN5669" s="104"/>
      <c r="AO5669" s="104"/>
      <c r="AP5669" s="104"/>
      <c r="AQ5669" s="104"/>
      <c r="AR5669" s="104"/>
      <c r="AS5669" s="104"/>
      <c r="AT5669" s="104"/>
      <c r="AU5669" s="104"/>
      <c r="AV5669" s="104"/>
    </row>
    <row r="5670" spans="3:48" x14ac:dyDescent="0.35">
      <c r="C5670" s="176"/>
      <c r="D5670" s="176"/>
      <c r="E5670" s="176"/>
      <c r="F5670" s="176"/>
      <c r="G5670" s="175"/>
      <c r="H5670" s="175"/>
      <c r="I5670" s="175"/>
      <c r="J5670" s="175"/>
      <c r="L5670" s="175"/>
      <c r="T5670" s="176"/>
      <c r="U5670" s="176"/>
      <c r="V5670" s="176"/>
      <c r="W5670" s="176"/>
      <c r="X5670" s="175"/>
      <c r="Y5670" s="175"/>
      <c r="Z5670" s="175"/>
      <c r="AA5670" s="175"/>
      <c r="AC5670" s="175"/>
      <c r="AL5670" s="106"/>
      <c r="AM5670" s="104"/>
      <c r="AN5670" s="104"/>
      <c r="AO5670" s="104"/>
      <c r="AP5670" s="104"/>
      <c r="AQ5670" s="104"/>
      <c r="AR5670" s="104"/>
      <c r="AS5670" s="104"/>
      <c r="AT5670" s="104"/>
      <c r="AU5670" s="104"/>
      <c r="AV5670" s="104"/>
    </row>
    <row r="5671" spans="3:48" x14ac:dyDescent="0.35">
      <c r="C5671" s="176"/>
      <c r="D5671" s="176"/>
      <c r="E5671" s="176"/>
      <c r="F5671" s="176"/>
      <c r="G5671" s="175"/>
      <c r="H5671" s="175"/>
      <c r="I5671" s="175"/>
      <c r="J5671" s="175"/>
      <c r="L5671" s="175"/>
      <c r="T5671" s="176"/>
      <c r="U5671" s="176"/>
      <c r="V5671" s="176"/>
      <c r="W5671" s="176"/>
      <c r="X5671" s="175"/>
      <c r="Y5671" s="175"/>
      <c r="Z5671" s="175"/>
      <c r="AA5671" s="175"/>
      <c r="AC5671" s="175"/>
      <c r="AL5671" s="106"/>
      <c r="AM5671" s="104"/>
      <c r="AN5671" s="104"/>
      <c r="AO5671" s="104"/>
      <c r="AP5671" s="104"/>
      <c r="AQ5671" s="104"/>
      <c r="AR5671" s="104"/>
      <c r="AS5671" s="104"/>
      <c r="AT5671" s="104"/>
      <c r="AU5671" s="104"/>
      <c r="AV5671" s="104"/>
    </row>
    <row r="5672" spans="3:48" x14ac:dyDescent="0.35">
      <c r="C5672" s="176"/>
      <c r="D5672" s="176"/>
      <c r="E5672" s="176"/>
      <c r="F5672" s="176"/>
      <c r="G5672" s="175"/>
      <c r="H5672" s="175"/>
      <c r="I5672" s="175"/>
      <c r="J5672" s="175"/>
      <c r="L5672" s="175"/>
      <c r="T5672" s="176"/>
      <c r="U5672" s="176"/>
      <c r="V5672" s="176"/>
      <c r="W5672" s="176"/>
      <c r="X5672" s="175"/>
      <c r="Y5672" s="175"/>
      <c r="Z5672" s="175"/>
      <c r="AA5672" s="175"/>
      <c r="AC5672" s="175"/>
      <c r="AL5672" s="106"/>
      <c r="AM5672" s="104"/>
      <c r="AN5672" s="104"/>
      <c r="AO5672" s="104"/>
      <c r="AP5672" s="104"/>
      <c r="AQ5672" s="104"/>
      <c r="AR5672" s="104"/>
      <c r="AS5672" s="104"/>
      <c r="AT5672" s="104"/>
      <c r="AU5672" s="104"/>
      <c r="AV5672" s="104"/>
    </row>
    <row r="5673" spans="3:48" x14ac:dyDescent="0.35">
      <c r="C5673" s="176"/>
      <c r="D5673" s="176"/>
      <c r="E5673" s="176"/>
      <c r="F5673" s="176"/>
      <c r="G5673" s="175"/>
      <c r="H5673" s="175"/>
      <c r="I5673" s="175"/>
      <c r="J5673" s="175"/>
      <c r="L5673" s="175"/>
      <c r="T5673" s="176"/>
      <c r="U5673" s="176"/>
      <c r="V5673" s="176"/>
      <c r="W5673" s="176"/>
      <c r="X5673" s="175"/>
      <c r="Y5673" s="175"/>
      <c r="Z5673" s="175"/>
      <c r="AA5673" s="175"/>
      <c r="AC5673" s="175"/>
      <c r="AL5673" s="106"/>
      <c r="AM5673" s="104"/>
      <c r="AN5673" s="104"/>
      <c r="AO5673" s="104"/>
      <c r="AP5673" s="104"/>
      <c r="AQ5673" s="104"/>
      <c r="AR5673" s="104"/>
      <c r="AS5673" s="104"/>
      <c r="AT5673" s="104"/>
      <c r="AU5673" s="104"/>
      <c r="AV5673" s="104"/>
    </row>
    <row r="5674" spans="3:48" x14ac:dyDescent="0.35">
      <c r="C5674" s="176"/>
      <c r="D5674" s="176"/>
      <c r="E5674" s="176"/>
      <c r="F5674" s="176"/>
      <c r="G5674" s="175"/>
      <c r="H5674" s="175"/>
      <c r="I5674" s="175"/>
      <c r="J5674" s="175"/>
      <c r="L5674" s="175"/>
      <c r="T5674" s="176"/>
      <c r="U5674" s="176"/>
      <c r="V5674" s="176"/>
      <c r="W5674" s="176"/>
      <c r="X5674" s="175"/>
      <c r="Y5674" s="175"/>
      <c r="Z5674" s="175"/>
      <c r="AA5674" s="175"/>
      <c r="AC5674" s="175"/>
      <c r="AL5674" s="106"/>
      <c r="AM5674" s="104"/>
      <c r="AN5674" s="104"/>
      <c r="AO5674" s="104"/>
      <c r="AP5674" s="104"/>
      <c r="AQ5674" s="104"/>
      <c r="AR5674" s="104"/>
      <c r="AS5674" s="104"/>
      <c r="AT5674" s="104"/>
      <c r="AU5674" s="104"/>
      <c r="AV5674" s="104"/>
    </row>
    <row r="5675" spans="3:48" x14ac:dyDescent="0.35">
      <c r="C5675" s="176"/>
      <c r="D5675" s="176"/>
      <c r="E5675" s="176"/>
      <c r="F5675" s="176"/>
      <c r="G5675" s="175"/>
      <c r="H5675" s="175"/>
      <c r="I5675" s="175"/>
      <c r="J5675" s="175"/>
      <c r="L5675" s="175"/>
      <c r="T5675" s="176"/>
      <c r="U5675" s="176"/>
      <c r="V5675" s="176"/>
      <c r="W5675" s="176"/>
      <c r="X5675" s="175"/>
      <c r="Y5675" s="175"/>
      <c r="Z5675" s="175"/>
      <c r="AA5675" s="175"/>
      <c r="AC5675" s="175"/>
      <c r="AL5675" s="106"/>
      <c r="AM5675" s="104"/>
      <c r="AN5675" s="104"/>
      <c r="AO5675" s="104"/>
      <c r="AP5675" s="104"/>
      <c r="AQ5675" s="104"/>
      <c r="AR5675" s="104"/>
      <c r="AS5675" s="104"/>
      <c r="AT5675" s="104"/>
      <c r="AU5675" s="104"/>
      <c r="AV5675" s="104"/>
    </row>
    <row r="5676" spans="3:48" x14ac:dyDescent="0.35">
      <c r="C5676" s="176"/>
      <c r="D5676" s="176"/>
      <c r="E5676" s="176"/>
      <c r="F5676" s="176"/>
      <c r="G5676" s="175"/>
      <c r="H5676" s="175"/>
      <c r="I5676" s="175"/>
      <c r="J5676" s="175"/>
      <c r="L5676" s="175"/>
      <c r="T5676" s="176"/>
      <c r="U5676" s="176"/>
      <c r="V5676" s="176"/>
      <c r="W5676" s="176"/>
      <c r="X5676" s="175"/>
      <c r="Y5676" s="175"/>
      <c r="Z5676" s="175"/>
      <c r="AA5676" s="175"/>
      <c r="AC5676" s="175"/>
      <c r="AL5676" s="106"/>
      <c r="AM5676" s="104"/>
      <c r="AN5676" s="104"/>
      <c r="AO5676" s="104"/>
      <c r="AP5676" s="104"/>
      <c r="AQ5676" s="104"/>
      <c r="AR5676" s="104"/>
      <c r="AS5676" s="104"/>
      <c r="AT5676" s="104"/>
      <c r="AU5676" s="104"/>
      <c r="AV5676" s="104"/>
    </row>
    <row r="5677" spans="3:48" x14ac:dyDescent="0.35">
      <c r="C5677" s="176"/>
      <c r="D5677" s="176"/>
      <c r="E5677" s="176"/>
      <c r="F5677" s="176"/>
      <c r="G5677" s="175"/>
      <c r="H5677" s="175"/>
      <c r="I5677" s="175"/>
      <c r="J5677" s="175"/>
      <c r="L5677" s="175"/>
      <c r="T5677" s="176"/>
      <c r="U5677" s="176"/>
      <c r="V5677" s="176"/>
      <c r="W5677" s="176"/>
      <c r="X5677" s="175"/>
      <c r="Y5677" s="175"/>
      <c r="Z5677" s="175"/>
      <c r="AA5677" s="175"/>
      <c r="AC5677" s="175"/>
      <c r="AL5677" s="106"/>
      <c r="AM5677" s="104"/>
      <c r="AN5677" s="104"/>
      <c r="AO5677" s="104"/>
      <c r="AP5677" s="104"/>
      <c r="AQ5677" s="104"/>
      <c r="AR5677" s="104"/>
      <c r="AS5677" s="104"/>
      <c r="AT5677" s="104"/>
      <c r="AU5677" s="104"/>
      <c r="AV5677" s="104"/>
    </row>
    <row r="5678" spans="3:48" x14ac:dyDescent="0.35">
      <c r="C5678" s="176"/>
      <c r="D5678" s="176"/>
      <c r="E5678" s="176"/>
      <c r="F5678" s="176"/>
      <c r="G5678" s="175"/>
      <c r="H5678" s="175"/>
      <c r="I5678" s="175"/>
      <c r="J5678" s="175"/>
      <c r="L5678" s="175"/>
      <c r="T5678" s="176"/>
      <c r="U5678" s="176"/>
      <c r="V5678" s="176"/>
      <c r="W5678" s="176"/>
      <c r="X5678" s="175"/>
      <c r="Y5678" s="175"/>
      <c r="Z5678" s="175"/>
      <c r="AA5678" s="175"/>
      <c r="AC5678" s="175"/>
      <c r="AL5678" s="106"/>
      <c r="AM5678" s="104"/>
      <c r="AN5678" s="104"/>
      <c r="AO5678" s="104"/>
      <c r="AP5678" s="104"/>
      <c r="AQ5678" s="104"/>
      <c r="AR5678" s="104"/>
      <c r="AS5678" s="104"/>
      <c r="AT5678" s="104"/>
      <c r="AU5678" s="104"/>
      <c r="AV5678" s="104"/>
    </row>
    <row r="5679" spans="3:48" x14ac:dyDescent="0.35">
      <c r="C5679" s="176"/>
      <c r="D5679" s="176"/>
      <c r="E5679" s="176"/>
      <c r="F5679" s="176"/>
      <c r="G5679" s="175"/>
      <c r="H5679" s="175"/>
      <c r="I5679" s="175"/>
      <c r="J5679" s="175"/>
      <c r="L5679" s="175"/>
      <c r="T5679" s="176"/>
      <c r="U5679" s="176"/>
      <c r="V5679" s="176"/>
      <c r="W5679" s="176"/>
      <c r="X5679" s="175"/>
      <c r="Y5679" s="175"/>
      <c r="Z5679" s="175"/>
      <c r="AA5679" s="175"/>
      <c r="AC5679" s="175"/>
      <c r="AL5679" s="106"/>
      <c r="AM5679" s="104"/>
      <c r="AN5679" s="104"/>
      <c r="AO5679" s="104"/>
      <c r="AP5679" s="104"/>
      <c r="AQ5679" s="104"/>
      <c r="AR5679" s="104"/>
      <c r="AS5679" s="104"/>
      <c r="AT5679" s="104"/>
      <c r="AU5679" s="104"/>
      <c r="AV5679" s="104"/>
    </row>
    <row r="5680" spans="3:48" x14ac:dyDescent="0.35">
      <c r="C5680" s="176"/>
      <c r="D5680" s="176"/>
      <c r="E5680" s="176"/>
      <c r="F5680" s="176"/>
      <c r="G5680" s="175"/>
      <c r="H5680" s="175"/>
      <c r="I5680" s="175"/>
      <c r="J5680" s="175"/>
      <c r="L5680" s="175"/>
      <c r="T5680" s="176"/>
      <c r="U5680" s="176"/>
      <c r="V5680" s="176"/>
      <c r="W5680" s="176"/>
      <c r="X5680" s="175"/>
      <c r="Y5680" s="175"/>
      <c r="Z5680" s="175"/>
      <c r="AA5680" s="175"/>
      <c r="AC5680" s="175"/>
      <c r="AL5680" s="106"/>
      <c r="AM5680" s="104"/>
      <c r="AN5680" s="104"/>
      <c r="AO5680" s="104"/>
      <c r="AP5680" s="104"/>
      <c r="AQ5680" s="104"/>
      <c r="AR5680" s="104"/>
      <c r="AS5680" s="104"/>
      <c r="AT5680" s="104"/>
      <c r="AU5680" s="104"/>
      <c r="AV5680" s="104"/>
    </row>
    <row r="5681" spans="3:48" x14ac:dyDescent="0.35">
      <c r="C5681" s="176"/>
      <c r="D5681" s="176"/>
      <c r="E5681" s="176"/>
      <c r="F5681" s="176"/>
      <c r="G5681" s="175"/>
      <c r="H5681" s="175"/>
      <c r="I5681" s="175"/>
      <c r="J5681" s="175"/>
      <c r="L5681" s="175"/>
      <c r="T5681" s="176"/>
      <c r="U5681" s="176"/>
      <c r="V5681" s="176"/>
      <c r="W5681" s="176"/>
      <c r="X5681" s="175"/>
      <c r="Y5681" s="175"/>
      <c r="Z5681" s="175"/>
      <c r="AA5681" s="175"/>
      <c r="AC5681" s="175"/>
      <c r="AL5681" s="106"/>
      <c r="AM5681" s="104"/>
      <c r="AN5681" s="104"/>
      <c r="AO5681" s="104"/>
      <c r="AP5681" s="104"/>
      <c r="AQ5681" s="104"/>
      <c r="AR5681" s="104"/>
      <c r="AS5681" s="104"/>
      <c r="AT5681" s="104"/>
      <c r="AU5681" s="104"/>
      <c r="AV5681" s="104"/>
    </row>
    <row r="5682" spans="3:48" x14ac:dyDescent="0.35">
      <c r="C5682" s="176"/>
      <c r="D5682" s="176"/>
      <c r="E5682" s="176"/>
      <c r="F5682" s="176"/>
      <c r="G5682" s="175"/>
      <c r="H5682" s="175"/>
      <c r="I5682" s="175"/>
      <c r="J5682" s="175"/>
      <c r="L5682" s="175"/>
      <c r="T5682" s="176"/>
      <c r="U5682" s="176"/>
      <c r="V5682" s="176"/>
      <c r="W5682" s="176"/>
      <c r="X5682" s="175"/>
      <c r="Y5682" s="175"/>
      <c r="Z5682" s="175"/>
      <c r="AA5682" s="175"/>
      <c r="AC5682" s="175"/>
      <c r="AL5682" s="106"/>
      <c r="AM5682" s="104"/>
      <c r="AN5682" s="104"/>
      <c r="AO5682" s="104"/>
      <c r="AP5682" s="104"/>
      <c r="AQ5682" s="104"/>
      <c r="AR5682" s="104"/>
      <c r="AS5682" s="104"/>
      <c r="AT5682" s="104"/>
      <c r="AU5682" s="104"/>
      <c r="AV5682" s="104"/>
    </row>
    <row r="5683" spans="3:48" x14ac:dyDescent="0.35">
      <c r="C5683" s="176"/>
      <c r="D5683" s="176"/>
      <c r="E5683" s="176"/>
      <c r="F5683" s="176"/>
      <c r="G5683" s="175"/>
      <c r="H5683" s="175"/>
      <c r="I5683" s="175"/>
      <c r="J5683" s="175"/>
      <c r="L5683" s="175"/>
      <c r="T5683" s="176"/>
      <c r="U5683" s="176"/>
      <c r="V5683" s="176"/>
      <c r="W5683" s="176"/>
      <c r="X5683" s="175"/>
      <c r="Y5683" s="175"/>
      <c r="Z5683" s="175"/>
      <c r="AA5683" s="175"/>
      <c r="AC5683" s="175"/>
      <c r="AL5683" s="106"/>
      <c r="AM5683" s="104"/>
      <c r="AN5683" s="104"/>
      <c r="AO5683" s="104"/>
      <c r="AP5683" s="104"/>
      <c r="AQ5683" s="104"/>
      <c r="AR5683" s="104"/>
      <c r="AS5683" s="104"/>
      <c r="AT5683" s="104"/>
      <c r="AU5683" s="104"/>
      <c r="AV5683" s="104"/>
    </row>
    <row r="5684" spans="3:48" x14ac:dyDescent="0.35">
      <c r="C5684" s="176"/>
      <c r="D5684" s="176"/>
      <c r="E5684" s="176"/>
      <c r="F5684" s="176"/>
      <c r="G5684" s="175"/>
      <c r="H5684" s="175"/>
      <c r="I5684" s="175"/>
      <c r="J5684" s="175"/>
      <c r="L5684" s="175"/>
      <c r="T5684" s="176"/>
      <c r="U5684" s="176"/>
      <c r="V5684" s="176"/>
      <c r="W5684" s="176"/>
      <c r="X5684" s="175"/>
      <c r="Y5684" s="175"/>
      <c r="Z5684" s="175"/>
      <c r="AA5684" s="175"/>
      <c r="AC5684" s="175"/>
      <c r="AL5684" s="106"/>
      <c r="AM5684" s="104"/>
      <c r="AN5684" s="104"/>
      <c r="AO5684" s="104"/>
      <c r="AP5684" s="104"/>
      <c r="AQ5684" s="104"/>
      <c r="AR5684" s="104"/>
      <c r="AS5684" s="104"/>
      <c r="AT5684" s="104"/>
      <c r="AU5684" s="104"/>
      <c r="AV5684" s="104"/>
    </row>
    <row r="5685" spans="3:48" x14ac:dyDescent="0.35">
      <c r="C5685" s="176"/>
      <c r="D5685" s="176"/>
      <c r="E5685" s="176"/>
      <c r="F5685" s="176"/>
      <c r="G5685" s="175"/>
      <c r="H5685" s="175"/>
      <c r="I5685" s="175"/>
      <c r="J5685" s="175"/>
      <c r="L5685" s="175"/>
      <c r="T5685" s="176"/>
      <c r="U5685" s="176"/>
      <c r="V5685" s="176"/>
      <c r="W5685" s="176"/>
      <c r="X5685" s="175"/>
      <c r="Y5685" s="175"/>
      <c r="Z5685" s="175"/>
      <c r="AA5685" s="175"/>
      <c r="AC5685" s="175"/>
      <c r="AL5685" s="106"/>
      <c r="AM5685" s="104"/>
      <c r="AN5685" s="104"/>
      <c r="AO5685" s="104"/>
      <c r="AP5685" s="104"/>
      <c r="AQ5685" s="104"/>
      <c r="AR5685" s="104"/>
      <c r="AS5685" s="104"/>
      <c r="AT5685" s="104"/>
      <c r="AU5685" s="104"/>
      <c r="AV5685" s="104"/>
    </row>
    <row r="5686" spans="3:48" x14ac:dyDescent="0.35">
      <c r="C5686" s="176"/>
      <c r="D5686" s="176"/>
      <c r="E5686" s="176"/>
      <c r="F5686" s="176"/>
      <c r="G5686" s="175"/>
      <c r="H5686" s="175"/>
      <c r="I5686" s="175"/>
      <c r="J5686" s="175"/>
      <c r="L5686" s="175"/>
      <c r="T5686" s="176"/>
      <c r="U5686" s="176"/>
      <c r="V5686" s="176"/>
      <c r="W5686" s="176"/>
      <c r="X5686" s="175"/>
      <c r="Y5686" s="175"/>
      <c r="Z5686" s="175"/>
      <c r="AA5686" s="175"/>
      <c r="AC5686" s="175"/>
      <c r="AL5686" s="106"/>
      <c r="AM5686" s="104"/>
      <c r="AN5686" s="104"/>
      <c r="AO5686" s="104"/>
      <c r="AP5686" s="104"/>
      <c r="AQ5686" s="104"/>
      <c r="AR5686" s="104"/>
      <c r="AS5686" s="104"/>
      <c r="AT5686" s="104"/>
      <c r="AU5686" s="104"/>
      <c r="AV5686" s="104"/>
    </row>
    <row r="5687" spans="3:48" x14ac:dyDescent="0.35">
      <c r="C5687" s="176"/>
      <c r="D5687" s="176"/>
      <c r="E5687" s="176"/>
      <c r="F5687" s="176"/>
      <c r="G5687" s="175"/>
      <c r="H5687" s="175"/>
      <c r="I5687" s="175"/>
      <c r="J5687" s="175"/>
      <c r="L5687" s="175"/>
      <c r="T5687" s="176"/>
      <c r="U5687" s="176"/>
      <c r="V5687" s="176"/>
      <c r="W5687" s="176"/>
      <c r="X5687" s="175"/>
      <c r="Y5687" s="175"/>
      <c r="Z5687" s="175"/>
      <c r="AA5687" s="175"/>
      <c r="AC5687" s="175"/>
      <c r="AL5687" s="106"/>
      <c r="AM5687" s="104"/>
      <c r="AN5687" s="104"/>
      <c r="AO5687" s="104"/>
      <c r="AP5687" s="104"/>
      <c r="AQ5687" s="104"/>
      <c r="AR5687" s="104"/>
      <c r="AS5687" s="104"/>
      <c r="AT5687" s="104"/>
      <c r="AU5687" s="104"/>
      <c r="AV5687" s="104"/>
    </row>
    <row r="5688" spans="3:48" x14ac:dyDescent="0.35">
      <c r="C5688" s="176"/>
      <c r="D5688" s="176"/>
      <c r="E5688" s="176"/>
      <c r="F5688" s="176"/>
      <c r="G5688" s="175"/>
      <c r="H5688" s="175"/>
      <c r="I5688" s="175"/>
      <c r="J5688" s="175"/>
      <c r="L5688" s="175"/>
      <c r="T5688" s="176"/>
      <c r="U5688" s="176"/>
      <c r="V5688" s="176"/>
      <c r="W5688" s="176"/>
      <c r="X5688" s="175"/>
      <c r="Y5688" s="175"/>
      <c r="Z5688" s="175"/>
      <c r="AA5688" s="175"/>
      <c r="AC5688" s="175"/>
      <c r="AL5688" s="106"/>
      <c r="AM5688" s="104"/>
      <c r="AN5688" s="104"/>
      <c r="AO5688" s="104"/>
      <c r="AP5688" s="104"/>
      <c r="AQ5688" s="104"/>
      <c r="AR5688" s="104"/>
      <c r="AS5688" s="104"/>
      <c r="AT5688" s="104"/>
      <c r="AU5688" s="104"/>
      <c r="AV5688" s="104"/>
    </row>
    <row r="5689" spans="3:48" x14ac:dyDescent="0.35">
      <c r="C5689" s="176"/>
      <c r="D5689" s="176"/>
      <c r="E5689" s="176"/>
      <c r="F5689" s="176"/>
      <c r="G5689" s="175"/>
      <c r="H5689" s="175"/>
      <c r="I5689" s="175"/>
      <c r="J5689" s="175"/>
      <c r="L5689" s="175"/>
      <c r="T5689" s="176"/>
      <c r="U5689" s="176"/>
      <c r="V5689" s="176"/>
      <c r="W5689" s="176"/>
      <c r="X5689" s="175"/>
      <c r="Y5689" s="175"/>
      <c r="Z5689" s="175"/>
      <c r="AA5689" s="175"/>
      <c r="AC5689" s="175"/>
      <c r="AL5689" s="106"/>
      <c r="AM5689" s="104"/>
      <c r="AN5689" s="104"/>
      <c r="AO5689" s="104"/>
      <c r="AP5689" s="104"/>
      <c r="AQ5689" s="104"/>
      <c r="AR5689" s="104"/>
      <c r="AS5689" s="104"/>
      <c r="AT5689" s="104"/>
      <c r="AU5689" s="104"/>
      <c r="AV5689" s="104"/>
    </row>
    <row r="5690" spans="3:48" x14ac:dyDescent="0.35">
      <c r="C5690" s="176"/>
      <c r="D5690" s="176"/>
      <c r="E5690" s="176"/>
      <c r="F5690" s="176"/>
      <c r="G5690" s="175"/>
      <c r="H5690" s="175"/>
      <c r="I5690" s="175"/>
      <c r="J5690" s="175"/>
      <c r="L5690" s="175"/>
      <c r="T5690" s="176"/>
      <c r="U5690" s="176"/>
      <c r="V5690" s="176"/>
      <c r="W5690" s="176"/>
      <c r="X5690" s="175"/>
      <c r="Y5690" s="175"/>
      <c r="Z5690" s="175"/>
      <c r="AA5690" s="175"/>
      <c r="AC5690" s="175"/>
      <c r="AL5690" s="106"/>
      <c r="AM5690" s="104"/>
      <c r="AN5690" s="104"/>
      <c r="AO5690" s="104"/>
      <c r="AP5690" s="104"/>
      <c r="AQ5690" s="104"/>
      <c r="AR5690" s="104"/>
      <c r="AS5690" s="104"/>
      <c r="AT5690" s="104"/>
      <c r="AU5690" s="104"/>
      <c r="AV5690" s="104"/>
    </row>
    <row r="5691" spans="3:48" x14ac:dyDescent="0.35">
      <c r="C5691" s="176"/>
      <c r="D5691" s="176"/>
      <c r="E5691" s="176"/>
      <c r="F5691" s="176"/>
      <c r="G5691" s="175"/>
      <c r="H5691" s="175"/>
      <c r="I5691" s="175"/>
      <c r="J5691" s="175"/>
      <c r="L5691" s="175"/>
      <c r="T5691" s="176"/>
      <c r="U5691" s="176"/>
      <c r="V5691" s="176"/>
      <c r="W5691" s="176"/>
      <c r="X5691" s="175"/>
      <c r="Y5691" s="175"/>
      <c r="Z5691" s="175"/>
      <c r="AA5691" s="175"/>
      <c r="AC5691" s="175"/>
      <c r="AL5691" s="106"/>
      <c r="AM5691" s="104"/>
      <c r="AN5691" s="104"/>
      <c r="AO5691" s="104"/>
      <c r="AP5691" s="104"/>
      <c r="AQ5691" s="104"/>
      <c r="AR5691" s="104"/>
      <c r="AS5691" s="104"/>
      <c r="AT5691" s="104"/>
      <c r="AU5691" s="104"/>
      <c r="AV5691" s="104"/>
    </row>
    <row r="5692" spans="3:48" x14ac:dyDescent="0.35">
      <c r="C5692" s="176"/>
      <c r="D5692" s="176"/>
      <c r="E5692" s="176"/>
      <c r="F5692" s="176"/>
      <c r="G5692" s="175"/>
      <c r="H5692" s="175"/>
      <c r="I5692" s="175"/>
      <c r="J5692" s="175"/>
      <c r="L5692" s="175"/>
      <c r="T5692" s="176"/>
      <c r="U5692" s="176"/>
      <c r="V5692" s="176"/>
      <c r="W5692" s="176"/>
      <c r="X5692" s="175"/>
      <c r="Y5692" s="175"/>
      <c r="Z5692" s="175"/>
      <c r="AA5692" s="175"/>
      <c r="AC5692" s="175"/>
      <c r="AL5692" s="106"/>
      <c r="AM5692" s="104"/>
      <c r="AN5692" s="104"/>
      <c r="AO5692" s="104"/>
      <c r="AP5692" s="104"/>
      <c r="AQ5692" s="104"/>
      <c r="AR5692" s="104"/>
      <c r="AS5692" s="104"/>
      <c r="AT5692" s="104"/>
      <c r="AU5692" s="104"/>
      <c r="AV5692" s="104"/>
    </row>
    <row r="5693" spans="3:48" x14ac:dyDescent="0.35">
      <c r="C5693" s="176"/>
      <c r="D5693" s="176"/>
      <c r="E5693" s="176"/>
      <c r="F5693" s="176"/>
      <c r="G5693" s="175"/>
      <c r="H5693" s="175"/>
      <c r="I5693" s="175"/>
      <c r="J5693" s="175"/>
      <c r="L5693" s="175"/>
      <c r="T5693" s="176"/>
      <c r="U5693" s="176"/>
      <c r="V5693" s="176"/>
      <c r="W5693" s="176"/>
      <c r="X5693" s="175"/>
      <c r="Y5693" s="175"/>
      <c r="Z5693" s="175"/>
      <c r="AA5693" s="175"/>
      <c r="AC5693" s="175"/>
      <c r="AL5693" s="106"/>
      <c r="AM5693" s="104"/>
      <c r="AN5693" s="104"/>
      <c r="AO5693" s="104"/>
      <c r="AP5693" s="104"/>
      <c r="AQ5693" s="104"/>
      <c r="AR5693" s="104"/>
      <c r="AS5693" s="104"/>
      <c r="AT5693" s="104"/>
      <c r="AU5693" s="104"/>
      <c r="AV5693" s="104"/>
    </row>
    <row r="5694" spans="3:48" x14ac:dyDescent="0.35">
      <c r="C5694" s="176"/>
      <c r="D5694" s="176"/>
      <c r="E5694" s="176"/>
      <c r="F5694" s="176"/>
      <c r="G5694" s="175"/>
      <c r="H5694" s="175"/>
      <c r="I5694" s="175"/>
      <c r="J5694" s="175"/>
      <c r="L5694" s="175"/>
      <c r="T5694" s="176"/>
      <c r="U5694" s="176"/>
      <c r="V5694" s="176"/>
      <c r="W5694" s="176"/>
      <c r="X5694" s="175"/>
      <c r="Y5694" s="175"/>
      <c r="Z5694" s="175"/>
      <c r="AA5694" s="175"/>
      <c r="AC5694" s="175"/>
      <c r="AL5694" s="106"/>
      <c r="AM5694" s="104"/>
      <c r="AN5694" s="104"/>
      <c r="AO5694" s="104"/>
      <c r="AP5694" s="104"/>
      <c r="AQ5694" s="104"/>
      <c r="AR5694" s="104"/>
      <c r="AS5694" s="104"/>
      <c r="AT5694" s="104"/>
      <c r="AU5694" s="104"/>
      <c r="AV5694" s="104"/>
    </row>
    <row r="5695" spans="3:48" x14ac:dyDescent="0.35">
      <c r="C5695" s="176"/>
      <c r="D5695" s="176"/>
      <c r="E5695" s="176"/>
      <c r="F5695" s="176"/>
      <c r="G5695" s="175"/>
      <c r="H5695" s="175"/>
      <c r="I5695" s="175"/>
      <c r="J5695" s="175"/>
      <c r="L5695" s="175"/>
      <c r="T5695" s="176"/>
      <c r="U5695" s="176"/>
      <c r="V5695" s="176"/>
      <c r="W5695" s="176"/>
      <c r="X5695" s="175"/>
      <c r="Y5695" s="175"/>
      <c r="Z5695" s="175"/>
      <c r="AA5695" s="175"/>
      <c r="AC5695" s="175"/>
      <c r="AL5695" s="106"/>
      <c r="AM5695" s="104"/>
      <c r="AN5695" s="104"/>
      <c r="AO5695" s="104"/>
      <c r="AP5695" s="104"/>
      <c r="AQ5695" s="104"/>
      <c r="AR5695" s="104"/>
      <c r="AS5695" s="104"/>
      <c r="AT5695" s="104"/>
      <c r="AU5695" s="104"/>
      <c r="AV5695" s="104"/>
    </row>
    <row r="5696" spans="3:48" x14ac:dyDescent="0.35">
      <c r="C5696" s="176"/>
      <c r="D5696" s="176"/>
      <c r="E5696" s="176"/>
      <c r="F5696" s="176"/>
      <c r="G5696" s="175"/>
      <c r="H5696" s="175"/>
      <c r="I5696" s="175"/>
      <c r="J5696" s="175"/>
      <c r="L5696" s="175"/>
      <c r="T5696" s="176"/>
      <c r="U5696" s="176"/>
      <c r="V5696" s="176"/>
      <c r="W5696" s="176"/>
      <c r="X5696" s="175"/>
      <c r="Y5696" s="175"/>
      <c r="Z5696" s="175"/>
      <c r="AA5696" s="175"/>
      <c r="AC5696" s="175"/>
      <c r="AL5696" s="106"/>
      <c r="AM5696" s="104"/>
      <c r="AN5696" s="104"/>
      <c r="AO5696" s="104"/>
      <c r="AP5696" s="104"/>
      <c r="AQ5696" s="104"/>
      <c r="AR5696" s="104"/>
      <c r="AS5696" s="104"/>
      <c r="AT5696" s="104"/>
      <c r="AU5696" s="104"/>
      <c r="AV5696" s="104"/>
    </row>
    <row r="5697" spans="3:48" x14ac:dyDescent="0.35">
      <c r="C5697" s="176"/>
      <c r="D5697" s="176"/>
      <c r="E5697" s="176"/>
      <c r="F5697" s="176"/>
      <c r="G5697" s="175"/>
      <c r="H5697" s="175"/>
      <c r="I5697" s="175"/>
      <c r="J5697" s="175"/>
      <c r="L5697" s="175"/>
      <c r="T5697" s="176"/>
      <c r="U5697" s="176"/>
      <c r="V5697" s="176"/>
      <c r="W5697" s="176"/>
      <c r="X5697" s="175"/>
      <c r="Y5697" s="175"/>
      <c r="Z5697" s="175"/>
      <c r="AA5697" s="175"/>
      <c r="AC5697" s="175"/>
      <c r="AL5697" s="106"/>
      <c r="AM5697" s="104"/>
      <c r="AN5697" s="104"/>
      <c r="AO5697" s="104"/>
      <c r="AP5697" s="104"/>
      <c r="AQ5697" s="104"/>
      <c r="AR5697" s="104"/>
      <c r="AS5697" s="104"/>
      <c r="AT5697" s="104"/>
      <c r="AU5697" s="104"/>
      <c r="AV5697" s="104"/>
    </row>
    <row r="5698" spans="3:48" x14ac:dyDescent="0.35">
      <c r="C5698" s="176"/>
      <c r="D5698" s="176"/>
      <c r="E5698" s="176"/>
      <c r="F5698" s="176"/>
      <c r="G5698" s="175"/>
      <c r="H5698" s="175"/>
      <c r="I5698" s="175"/>
      <c r="J5698" s="175"/>
      <c r="L5698" s="175"/>
      <c r="T5698" s="176"/>
      <c r="U5698" s="176"/>
      <c r="V5698" s="176"/>
      <c r="W5698" s="176"/>
      <c r="X5698" s="175"/>
      <c r="Y5698" s="175"/>
      <c r="Z5698" s="175"/>
      <c r="AA5698" s="175"/>
      <c r="AC5698" s="175"/>
      <c r="AL5698" s="106"/>
      <c r="AM5698" s="104"/>
      <c r="AN5698" s="104"/>
      <c r="AO5698" s="104"/>
      <c r="AP5698" s="104"/>
      <c r="AQ5698" s="104"/>
      <c r="AR5698" s="104"/>
      <c r="AS5698" s="104"/>
      <c r="AT5698" s="104"/>
      <c r="AU5698" s="104"/>
      <c r="AV5698" s="104"/>
    </row>
    <row r="5699" spans="3:48" x14ac:dyDescent="0.35">
      <c r="C5699" s="176"/>
      <c r="D5699" s="176"/>
      <c r="E5699" s="176"/>
      <c r="F5699" s="176"/>
      <c r="G5699" s="175"/>
      <c r="H5699" s="175"/>
      <c r="I5699" s="175"/>
      <c r="J5699" s="175"/>
      <c r="L5699" s="175"/>
      <c r="T5699" s="176"/>
      <c r="U5699" s="176"/>
      <c r="V5699" s="176"/>
      <c r="W5699" s="176"/>
      <c r="X5699" s="175"/>
      <c r="Y5699" s="175"/>
      <c r="Z5699" s="175"/>
      <c r="AA5699" s="175"/>
      <c r="AC5699" s="175"/>
      <c r="AL5699" s="106"/>
      <c r="AM5699" s="104"/>
      <c r="AN5699" s="104"/>
      <c r="AO5699" s="104"/>
      <c r="AP5699" s="104"/>
      <c r="AQ5699" s="104"/>
      <c r="AR5699" s="104"/>
      <c r="AS5699" s="104"/>
      <c r="AT5699" s="104"/>
      <c r="AU5699" s="104"/>
      <c r="AV5699" s="104"/>
    </row>
    <row r="5700" spans="3:48" x14ac:dyDescent="0.35">
      <c r="C5700" s="176"/>
      <c r="D5700" s="176"/>
      <c r="E5700" s="176"/>
      <c r="F5700" s="176"/>
      <c r="G5700" s="175"/>
      <c r="H5700" s="175"/>
      <c r="I5700" s="175"/>
      <c r="J5700" s="175"/>
      <c r="L5700" s="175"/>
      <c r="T5700" s="176"/>
      <c r="U5700" s="176"/>
      <c r="V5700" s="176"/>
      <c r="W5700" s="176"/>
      <c r="X5700" s="175"/>
      <c r="Y5700" s="175"/>
      <c r="Z5700" s="175"/>
      <c r="AA5700" s="175"/>
      <c r="AC5700" s="175"/>
      <c r="AL5700" s="106"/>
      <c r="AM5700" s="104"/>
      <c r="AN5700" s="104"/>
      <c r="AO5700" s="104"/>
      <c r="AP5700" s="104"/>
      <c r="AQ5700" s="104"/>
      <c r="AR5700" s="104"/>
      <c r="AS5700" s="104"/>
      <c r="AT5700" s="104"/>
      <c r="AU5700" s="104"/>
      <c r="AV5700" s="104"/>
    </row>
    <row r="5701" spans="3:48" x14ac:dyDescent="0.35">
      <c r="C5701" s="176"/>
      <c r="D5701" s="176"/>
      <c r="E5701" s="176"/>
      <c r="F5701" s="176"/>
      <c r="G5701" s="175"/>
      <c r="H5701" s="175"/>
      <c r="I5701" s="175"/>
      <c r="J5701" s="175"/>
      <c r="L5701" s="175"/>
      <c r="T5701" s="176"/>
      <c r="U5701" s="176"/>
      <c r="V5701" s="176"/>
      <c r="W5701" s="176"/>
      <c r="X5701" s="175"/>
      <c r="Y5701" s="175"/>
      <c r="Z5701" s="175"/>
      <c r="AA5701" s="175"/>
      <c r="AC5701" s="175"/>
      <c r="AL5701" s="106"/>
      <c r="AM5701" s="104"/>
      <c r="AN5701" s="104"/>
      <c r="AO5701" s="104"/>
      <c r="AP5701" s="104"/>
      <c r="AQ5701" s="104"/>
      <c r="AR5701" s="104"/>
      <c r="AS5701" s="104"/>
      <c r="AT5701" s="104"/>
      <c r="AU5701" s="104"/>
      <c r="AV5701" s="104"/>
    </row>
    <row r="5702" spans="3:48" x14ac:dyDescent="0.35">
      <c r="C5702" s="176"/>
      <c r="D5702" s="176"/>
      <c r="E5702" s="176"/>
      <c r="F5702" s="176"/>
      <c r="G5702" s="175"/>
      <c r="H5702" s="175"/>
      <c r="I5702" s="175"/>
      <c r="J5702" s="175"/>
      <c r="L5702" s="175"/>
      <c r="T5702" s="176"/>
      <c r="U5702" s="176"/>
      <c r="V5702" s="176"/>
      <c r="W5702" s="176"/>
      <c r="X5702" s="175"/>
      <c r="Y5702" s="175"/>
      <c r="Z5702" s="175"/>
      <c r="AA5702" s="175"/>
      <c r="AC5702" s="175"/>
      <c r="AL5702" s="106"/>
      <c r="AM5702" s="104"/>
      <c r="AN5702" s="104"/>
      <c r="AO5702" s="104"/>
      <c r="AP5702" s="104"/>
      <c r="AQ5702" s="104"/>
      <c r="AR5702" s="104"/>
      <c r="AS5702" s="104"/>
      <c r="AT5702" s="104"/>
      <c r="AU5702" s="104"/>
      <c r="AV5702" s="104"/>
    </row>
    <row r="5703" spans="3:48" x14ac:dyDescent="0.35">
      <c r="C5703" s="176"/>
      <c r="D5703" s="176"/>
      <c r="E5703" s="176"/>
      <c r="F5703" s="176"/>
      <c r="G5703" s="175"/>
      <c r="H5703" s="175"/>
      <c r="I5703" s="175"/>
      <c r="J5703" s="175"/>
      <c r="L5703" s="175"/>
      <c r="T5703" s="176"/>
      <c r="U5703" s="176"/>
      <c r="V5703" s="176"/>
      <c r="W5703" s="176"/>
      <c r="X5703" s="175"/>
      <c r="Y5703" s="175"/>
      <c r="Z5703" s="175"/>
      <c r="AA5703" s="175"/>
      <c r="AC5703" s="175"/>
      <c r="AL5703" s="106"/>
      <c r="AM5703" s="104"/>
      <c r="AN5703" s="104"/>
      <c r="AO5703" s="104"/>
      <c r="AP5703" s="104"/>
      <c r="AQ5703" s="104"/>
      <c r="AR5703" s="104"/>
      <c r="AS5703" s="104"/>
      <c r="AT5703" s="104"/>
      <c r="AU5703" s="104"/>
      <c r="AV5703" s="104"/>
    </row>
    <row r="5704" spans="3:48" x14ac:dyDescent="0.35">
      <c r="C5704" s="176"/>
      <c r="D5704" s="176"/>
      <c r="E5704" s="176"/>
      <c r="F5704" s="176"/>
      <c r="G5704" s="175"/>
      <c r="H5704" s="175"/>
      <c r="I5704" s="175"/>
      <c r="J5704" s="175"/>
      <c r="L5704" s="175"/>
      <c r="T5704" s="176"/>
      <c r="U5704" s="176"/>
      <c r="V5704" s="176"/>
      <c r="W5704" s="176"/>
      <c r="X5704" s="175"/>
      <c r="Y5704" s="175"/>
      <c r="Z5704" s="175"/>
      <c r="AA5704" s="175"/>
      <c r="AC5704" s="175"/>
      <c r="AL5704" s="106"/>
      <c r="AM5704" s="104"/>
      <c r="AN5704" s="104"/>
      <c r="AO5704" s="104"/>
      <c r="AP5704" s="104"/>
      <c r="AQ5704" s="104"/>
      <c r="AR5704" s="104"/>
      <c r="AS5704" s="104"/>
      <c r="AT5704" s="104"/>
      <c r="AU5704" s="104"/>
      <c r="AV5704" s="104"/>
    </row>
    <row r="5705" spans="3:48" x14ac:dyDescent="0.35">
      <c r="C5705" s="176"/>
      <c r="D5705" s="176"/>
      <c r="E5705" s="176"/>
      <c r="F5705" s="176"/>
      <c r="G5705" s="175"/>
      <c r="H5705" s="175"/>
      <c r="I5705" s="175"/>
      <c r="J5705" s="175"/>
      <c r="L5705" s="175"/>
      <c r="T5705" s="176"/>
      <c r="U5705" s="176"/>
      <c r="V5705" s="176"/>
      <c r="W5705" s="176"/>
      <c r="X5705" s="175"/>
      <c r="Y5705" s="175"/>
      <c r="Z5705" s="175"/>
      <c r="AA5705" s="175"/>
      <c r="AC5705" s="175"/>
      <c r="AL5705" s="106"/>
      <c r="AM5705" s="104"/>
      <c r="AN5705" s="104"/>
      <c r="AO5705" s="104"/>
      <c r="AP5705" s="104"/>
      <c r="AQ5705" s="104"/>
      <c r="AR5705" s="104"/>
      <c r="AS5705" s="104"/>
      <c r="AT5705" s="104"/>
      <c r="AU5705" s="104"/>
      <c r="AV5705" s="104"/>
    </row>
    <row r="5706" spans="3:48" x14ac:dyDescent="0.35">
      <c r="C5706" s="176"/>
      <c r="D5706" s="176"/>
      <c r="E5706" s="176"/>
      <c r="F5706" s="176"/>
      <c r="G5706" s="175"/>
      <c r="H5706" s="175"/>
      <c r="I5706" s="175"/>
      <c r="J5706" s="175"/>
      <c r="L5706" s="175"/>
      <c r="T5706" s="176"/>
      <c r="U5706" s="176"/>
      <c r="V5706" s="176"/>
      <c r="W5706" s="176"/>
      <c r="X5706" s="175"/>
      <c r="Y5706" s="175"/>
      <c r="Z5706" s="175"/>
      <c r="AA5706" s="175"/>
      <c r="AC5706" s="175"/>
      <c r="AL5706" s="106"/>
      <c r="AM5706" s="104"/>
      <c r="AN5706" s="104"/>
      <c r="AO5706" s="104"/>
      <c r="AP5706" s="104"/>
      <c r="AQ5706" s="104"/>
      <c r="AR5706" s="104"/>
      <c r="AS5706" s="104"/>
      <c r="AT5706" s="104"/>
      <c r="AU5706" s="104"/>
      <c r="AV5706" s="104"/>
    </row>
    <row r="5707" spans="3:48" x14ac:dyDescent="0.35">
      <c r="C5707" s="176"/>
      <c r="D5707" s="176"/>
      <c r="E5707" s="176"/>
      <c r="F5707" s="176"/>
      <c r="G5707" s="175"/>
      <c r="H5707" s="175"/>
      <c r="I5707" s="175"/>
      <c r="J5707" s="175"/>
      <c r="L5707" s="175"/>
      <c r="T5707" s="176"/>
      <c r="U5707" s="176"/>
      <c r="V5707" s="176"/>
      <c r="W5707" s="176"/>
      <c r="X5707" s="175"/>
      <c r="Y5707" s="175"/>
      <c r="Z5707" s="175"/>
      <c r="AA5707" s="175"/>
      <c r="AC5707" s="175"/>
      <c r="AL5707" s="106"/>
      <c r="AM5707" s="104"/>
      <c r="AN5707" s="104"/>
      <c r="AO5707" s="104"/>
      <c r="AP5707" s="104"/>
      <c r="AQ5707" s="104"/>
      <c r="AR5707" s="104"/>
      <c r="AS5707" s="104"/>
      <c r="AT5707" s="104"/>
      <c r="AU5707" s="104"/>
      <c r="AV5707" s="104"/>
    </row>
    <row r="5708" spans="3:48" x14ac:dyDescent="0.35">
      <c r="C5708" s="176"/>
      <c r="D5708" s="176"/>
      <c r="E5708" s="176"/>
      <c r="F5708" s="176"/>
      <c r="G5708" s="175"/>
      <c r="H5708" s="175"/>
      <c r="I5708" s="175"/>
      <c r="J5708" s="175"/>
      <c r="L5708" s="175"/>
      <c r="T5708" s="176"/>
      <c r="U5708" s="176"/>
      <c r="V5708" s="176"/>
      <c r="W5708" s="176"/>
      <c r="X5708" s="175"/>
      <c r="Y5708" s="175"/>
      <c r="Z5708" s="175"/>
      <c r="AA5708" s="175"/>
      <c r="AC5708" s="175"/>
      <c r="AL5708" s="106"/>
      <c r="AM5708" s="104"/>
      <c r="AN5708" s="104"/>
      <c r="AO5708" s="104"/>
      <c r="AP5708" s="104"/>
      <c r="AQ5708" s="104"/>
      <c r="AR5708" s="104"/>
      <c r="AS5708" s="104"/>
      <c r="AT5708" s="104"/>
      <c r="AU5708" s="104"/>
      <c r="AV5708" s="104"/>
    </row>
    <row r="5709" spans="3:48" x14ac:dyDescent="0.35">
      <c r="C5709" s="176"/>
      <c r="D5709" s="176"/>
      <c r="E5709" s="176"/>
      <c r="F5709" s="176"/>
      <c r="G5709" s="175"/>
      <c r="H5709" s="175"/>
      <c r="I5709" s="175"/>
      <c r="J5709" s="175"/>
      <c r="L5709" s="175"/>
      <c r="T5709" s="176"/>
      <c r="U5709" s="176"/>
      <c r="V5709" s="176"/>
      <c r="W5709" s="176"/>
      <c r="X5709" s="175"/>
      <c r="Y5709" s="175"/>
      <c r="Z5709" s="175"/>
      <c r="AA5709" s="175"/>
      <c r="AC5709" s="175"/>
      <c r="AL5709" s="106"/>
      <c r="AM5709" s="104"/>
      <c r="AN5709" s="104"/>
      <c r="AO5709" s="104"/>
      <c r="AP5709" s="104"/>
      <c r="AQ5709" s="104"/>
      <c r="AR5709" s="104"/>
      <c r="AS5709" s="104"/>
      <c r="AT5709" s="104"/>
      <c r="AU5709" s="104"/>
      <c r="AV5709" s="104"/>
    </row>
    <row r="5710" spans="3:48" x14ac:dyDescent="0.35">
      <c r="C5710" s="176"/>
      <c r="D5710" s="176"/>
      <c r="E5710" s="176"/>
      <c r="F5710" s="176"/>
      <c r="G5710" s="175"/>
      <c r="H5710" s="175"/>
      <c r="I5710" s="175"/>
      <c r="J5710" s="175"/>
      <c r="L5710" s="175"/>
      <c r="T5710" s="176"/>
      <c r="U5710" s="176"/>
      <c r="V5710" s="176"/>
      <c r="W5710" s="176"/>
      <c r="X5710" s="175"/>
      <c r="Y5710" s="175"/>
      <c r="Z5710" s="175"/>
      <c r="AA5710" s="175"/>
      <c r="AC5710" s="175"/>
      <c r="AL5710" s="106"/>
      <c r="AM5710" s="104"/>
      <c r="AN5710" s="104"/>
      <c r="AO5710" s="104"/>
      <c r="AP5710" s="104"/>
      <c r="AQ5710" s="104"/>
      <c r="AR5710" s="104"/>
      <c r="AS5710" s="104"/>
      <c r="AT5710" s="104"/>
      <c r="AU5710" s="104"/>
      <c r="AV5710" s="104"/>
    </row>
    <row r="5711" spans="3:48" x14ac:dyDescent="0.35">
      <c r="C5711" s="176"/>
      <c r="D5711" s="176"/>
      <c r="E5711" s="176"/>
      <c r="F5711" s="176"/>
      <c r="G5711" s="175"/>
      <c r="H5711" s="175"/>
      <c r="I5711" s="175"/>
      <c r="J5711" s="175"/>
      <c r="L5711" s="175"/>
      <c r="T5711" s="176"/>
      <c r="U5711" s="176"/>
      <c r="V5711" s="176"/>
      <c r="W5711" s="176"/>
      <c r="X5711" s="175"/>
      <c r="Y5711" s="175"/>
      <c r="Z5711" s="175"/>
      <c r="AA5711" s="175"/>
      <c r="AC5711" s="175"/>
      <c r="AL5711" s="106"/>
      <c r="AM5711" s="104"/>
      <c r="AN5711" s="104"/>
      <c r="AO5711" s="104"/>
      <c r="AP5711" s="104"/>
      <c r="AQ5711" s="104"/>
      <c r="AR5711" s="104"/>
      <c r="AS5711" s="104"/>
      <c r="AT5711" s="104"/>
      <c r="AU5711" s="104"/>
      <c r="AV5711" s="104"/>
    </row>
    <row r="5712" spans="3:48" x14ac:dyDescent="0.35">
      <c r="C5712" s="176"/>
      <c r="D5712" s="176"/>
      <c r="E5712" s="176"/>
      <c r="F5712" s="176"/>
      <c r="G5712" s="175"/>
      <c r="H5712" s="175"/>
      <c r="I5712" s="175"/>
      <c r="J5712" s="175"/>
      <c r="L5712" s="175"/>
      <c r="T5712" s="176"/>
      <c r="U5712" s="176"/>
      <c r="V5712" s="176"/>
      <c r="W5712" s="176"/>
      <c r="X5712" s="175"/>
      <c r="Y5712" s="175"/>
      <c r="Z5712" s="175"/>
      <c r="AA5712" s="175"/>
      <c r="AC5712" s="175"/>
      <c r="AL5712" s="106"/>
      <c r="AM5712" s="104"/>
      <c r="AN5712" s="104"/>
      <c r="AO5712" s="104"/>
      <c r="AP5712" s="104"/>
      <c r="AQ5712" s="104"/>
      <c r="AR5712" s="104"/>
      <c r="AS5712" s="104"/>
      <c r="AT5712" s="104"/>
      <c r="AU5712" s="104"/>
      <c r="AV5712" s="104"/>
    </row>
    <row r="5713" spans="3:48" x14ac:dyDescent="0.35">
      <c r="C5713" s="176"/>
      <c r="D5713" s="176"/>
      <c r="E5713" s="176"/>
      <c r="F5713" s="176"/>
      <c r="G5713" s="175"/>
      <c r="H5713" s="175"/>
      <c r="I5713" s="175"/>
      <c r="J5713" s="175"/>
      <c r="L5713" s="175"/>
      <c r="T5713" s="176"/>
      <c r="U5713" s="176"/>
      <c r="V5713" s="176"/>
      <c r="W5713" s="176"/>
      <c r="X5713" s="175"/>
      <c r="Y5713" s="175"/>
      <c r="Z5713" s="175"/>
      <c r="AA5713" s="175"/>
      <c r="AC5713" s="175"/>
      <c r="AL5713" s="106"/>
      <c r="AM5713" s="104"/>
      <c r="AN5713" s="104"/>
      <c r="AO5713" s="104"/>
      <c r="AP5713" s="104"/>
      <c r="AQ5713" s="104"/>
      <c r="AR5713" s="104"/>
      <c r="AS5713" s="104"/>
      <c r="AT5713" s="104"/>
      <c r="AU5713" s="104"/>
      <c r="AV5713" s="104"/>
    </row>
    <row r="5714" spans="3:48" x14ac:dyDescent="0.35">
      <c r="C5714" s="176"/>
      <c r="D5714" s="176"/>
      <c r="E5714" s="176"/>
      <c r="F5714" s="176"/>
      <c r="G5714" s="175"/>
      <c r="H5714" s="175"/>
      <c r="I5714" s="175"/>
      <c r="J5714" s="175"/>
      <c r="L5714" s="175"/>
      <c r="T5714" s="176"/>
      <c r="U5714" s="176"/>
      <c r="V5714" s="176"/>
      <c r="W5714" s="176"/>
      <c r="X5714" s="175"/>
      <c r="Y5714" s="175"/>
      <c r="Z5714" s="175"/>
      <c r="AA5714" s="175"/>
      <c r="AC5714" s="175"/>
      <c r="AL5714" s="106"/>
      <c r="AM5714" s="104"/>
      <c r="AN5714" s="104"/>
      <c r="AO5714" s="104"/>
      <c r="AP5714" s="104"/>
      <c r="AQ5714" s="104"/>
      <c r="AR5714" s="104"/>
      <c r="AS5714" s="104"/>
      <c r="AT5714" s="104"/>
      <c r="AU5714" s="104"/>
      <c r="AV5714" s="104"/>
    </row>
    <row r="5715" spans="3:48" x14ac:dyDescent="0.35">
      <c r="C5715" s="176"/>
      <c r="D5715" s="176"/>
      <c r="E5715" s="176"/>
      <c r="F5715" s="176"/>
      <c r="G5715" s="175"/>
      <c r="H5715" s="175"/>
      <c r="I5715" s="175"/>
      <c r="J5715" s="175"/>
      <c r="L5715" s="175"/>
      <c r="T5715" s="176"/>
      <c r="U5715" s="176"/>
      <c r="V5715" s="176"/>
      <c r="W5715" s="176"/>
      <c r="X5715" s="175"/>
      <c r="Y5715" s="175"/>
      <c r="Z5715" s="175"/>
      <c r="AA5715" s="175"/>
      <c r="AC5715" s="175"/>
      <c r="AL5715" s="106"/>
      <c r="AM5715" s="104"/>
      <c r="AN5715" s="104"/>
      <c r="AO5715" s="104"/>
      <c r="AP5715" s="104"/>
      <c r="AQ5715" s="104"/>
      <c r="AR5715" s="104"/>
      <c r="AS5715" s="104"/>
      <c r="AT5715" s="104"/>
      <c r="AU5715" s="104"/>
      <c r="AV5715" s="104"/>
    </row>
    <row r="5716" spans="3:48" x14ac:dyDescent="0.35">
      <c r="C5716" s="176"/>
      <c r="D5716" s="176"/>
      <c r="E5716" s="176"/>
      <c r="F5716" s="176"/>
      <c r="G5716" s="175"/>
      <c r="H5716" s="175"/>
      <c r="I5716" s="175"/>
      <c r="J5716" s="175"/>
      <c r="L5716" s="175"/>
      <c r="T5716" s="176"/>
      <c r="U5716" s="176"/>
      <c r="V5716" s="176"/>
      <c r="W5716" s="176"/>
      <c r="X5716" s="175"/>
      <c r="Y5716" s="175"/>
      <c r="Z5716" s="175"/>
      <c r="AA5716" s="175"/>
      <c r="AC5716" s="175"/>
      <c r="AL5716" s="106"/>
      <c r="AM5716" s="104"/>
      <c r="AN5716" s="104"/>
      <c r="AO5716" s="104"/>
      <c r="AP5716" s="104"/>
      <c r="AQ5716" s="104"/>
      <c r="AR5716" s="104"/>
      <c r="AS5716" s="104"/>
      <c r="AT5716" s="104"/>
      <c r="AU5716" s="104"/>
      <c r="AV5716" s="104"/>
    </row>
    <row r="5717" spans="3:48" x14ac:dyDescent="0.35">
      <c r="C5717" s="176"/>
      <c r="D5717" s="176"/>
      <c r="E5717" s="176"/>
      <c r="F5717" s="176"/>
      <c r="G5717" s="175"/>
      <c r="H5717" s="175"/>
      <c r="I5717" s="175"/>
      <c r="J5717" s="175"/>
      <c r="L5717" s="175"/>
      <c r="T5717" s="176"/>
      <c r="U5717" s="176"/>
      <c r="V5717" s="176"/>
      <c r="W5717" s="176"/>
      <c r="X5717" s="175"/>
      <c r="Y5717" s="175"/>
      <c r="Z5717" s="175"/>
      <c r="AA5717" s="175"/>
      <c r="AC5717" s="175"/>
      <c r="AL5717" s="106"/>
      <c r="AM5717" s="104"/>
      <c r="AN5717" s="104"/>
      <c r="AO5717" s="104"/>
      <c r="AP5717" s="104"/>
      <c r="AQ5717" s="104"/>
      <c r="AR5717" s="104"/>
      <c r="AS5717" s="104"/>
      <c r="AT5717" s="104"/>
      <c r="AU5717" s="104"/>
      <c r="AV5717" s="104"/>
    </row>
    <row r="5718" spans="3:48" x14ac:dyDescent="0.35">
      <c r="C5718" s="176"/>
      <c r="D5718" s="176"/>
      <c r="E5718" s="176"/>
      <c r="F5718" s="176"/>
      <c r="G5718" s="175"/>
      <c r="H5718" s="175"/>
      <c r="I5718" s="175"/>
      <c r="J5718" s="175"/>
      <c r="L5718" s="175"/>
      <c r="T5718" s="176"/>
      <c r="U5718" s="176"/>
      <c r="V5718" s="176"/>
      <c r="W5718" s="176"/>
      <c r="X5718" s="175"/>
      <c r="Y5718" s="175"/>
      <c r="Z5718" s="175"/>
      <c r="AA5718" s="175"/>
      <c r="AC5718" s="175"/>
      <c r="AL5718" s="106"/>
      <c r="AM5718" s="104"/>
      <c r="AN5718" s="104"/>
      <c r="AO5718" s="104"/>
      <c r="AP5718" s="104"/>
      <c r="AQ5718" s="104"/>
      <c r="AR5718" s="104"/>
      <c r="AS5718" s="104"/>
      <c r="AT5718" s="104"/>
      <c r="AU5718" s="104"/>
      <c r="AV5718" s="104"/>
    </row>
    <row r="5719" spans="3:48" x14ac:dyDescent="0.35">
      <c r="C5719" s="176"/>
      <c r="D5719" s="176"/>
      <c r="E5719" s="176"/>
      <c r="F5719" s="176"/>
      <c r="G5719" s="175"/>
      <c r="H5719" s="175"/>
      <c r="I5719" s="175"/>
      <c r="J5719" s="175"/>
      <c r="L5719" s="175"/>
      <c r="T5719" s="176"/>
      <c r="U5719" s="176"/>
      <c r="V5719" s="176"/>
      <c r="W5719" s="176"/>
      <c r="X5719" s="175"/>
      <c r="Y5719" s="175"/>
      <c r="Z5719" s="175"/>
      <c r="AA5719" s="175"/>
      <c r="AC5719" s="175"/>
      <c r="AL5719" s="106"/>
      <c r="AM5719" s="104"/>
      <c r="AN5719" s="104"/>
      <c r="AO5719" s="104"/>
      <c r="AP5719" s="104"/>
      <c r="AQ5719" s="104"/>
      <c r="AR5719" s="104"/>
      <c r="AS5719" s="104"/>
      <c r="AT5719" s="104"/>
      <c r="AU5719" s="104"/>
      <c r="AV5719" s="104"/>
    </row>
    <row r="5720" spans="3:48" x14ac:dyDescent="0.35">
      <c r="C5720" s="176"/>
      <c r="D5720" s="176"/>
      <c r="E5720" s="176"/>
      <c r="F5720" s="176"/>
      <c r="G5720" s="175"/>
      <c r="H5720" s="175"/>
      <c r="I5720" s="175"/>
      <c r="J5720" s="175"/>
      <c r="L5720" s="175"/>
      <c r="T5720" s="176"/>
      <c r="U5720" s="176"/>
      <c r="V5720" s="176"/>
      <c r="W5720" s="176"/>
      <c r="X5720" s="175"/>
      <c r="Y5720" s="175"/>
      <c r="Z5720" s="175"/>
      <c r="AA5720" s="175"/>
      <c r="AC5720" s="175"/>
      <c r="AL5720" s="106"/>
      <c r="AM5720" s="104"/>
      <c r="AN5720" s="104"/>
      <c r="AO5720" s="104"/>
      <c r="AP5720" s="104"/>
      <c r="AQ5720" s="104"/>
      <c r="AR5720" s="104"/>
      <c r="AS5720" s="104"/>
      <c r="AT5720" s="104"/>
      <c r="AU5720" s="104"/>
      <c r="AV5720" s="104"/>
    </row>
    <row r="5721" spans="3:48" x14ac:dyDescent="0.35">
      <c r="C5721" s="176"/>
      <c r="D5721" s="176"/>
      <c r="E5721" s="176"/>
      <c r="F5721" s="176"/>
      <c r="G5721" s="175"/>
      <c r="H5721" s="175"/>
      <c r="I5721" s="175"/>
      <c r="J5721" s="175"/>
      <c r="L5721" s="175"/>
      <c r="T5721" s="176"/>
      <c r="U5721" s="176"/>
      <c r="V5721" s="176"/>
      <c r="W5721" s="176"/>
      <c r="X5721" s="175"/>
      <c r="Y5721" s="175"/>
      <c r="Z5721" s="175"/>
      <c r="AA5721" s="175"/>
      <c r="AC5721" s="175"/>
      <c r="AL5721" s="106"/>
      <c r="AM5721" s="104"/>
      <c r="AN5721" s="104"/>
      <c r="AO5721" s="104"/>
      <c r="AP5721" s="104"/>
      <c r="AQ5721" s="104"/>
      <c r="AR5721" s="104"/>
      <c r="AS5721" s="104"/>
      <c r="AT5721" s="104"/>
      <c r="AU5721" s="104"/>
      <c r="AV5721" s="104"/>
    </row>
    <row r="5722" spans="3:48" x14ac:dyDescent="0.35">
      <c r="C5722" s="176"/>
      <c r="D5722" s="176"/>
      <c r="E5722" s="176"/>
      <c r="F5722" s="176"/>
      <c r="G5722" s="175"/>
      <c r="H5722" s="175"/>
      <c r="I5722" s="175"/>
      <c r="J5722" s="175"/>
      <c r="L5722" s="175"/>
      <c r="T5722" s="176"/>
      <c r="U5722" s="176"/>
      <c r="V5722" s="176"/>
      <c r="W5722" s="176"/>
      <c r="X5722" s="175"/>
      <c r="Y5722" s="175"/>
      <c r="Z5722" s="175"/>
      <c r="AA5722" s="175"/>
      <c r="AC5722" s="175"/>
      <c r="AL5722" s="106"/>
      <c r="AM5722" s="104"/>
      <c r="AN5722" s="104"/>
      <c r="AO5722" s="104"/>
      <c r="AP5722" s="104"/>
      <c r="AQ5722" s="104"/>
      <c r="AR5722" s="104"/>
      <c r="AS5722" s="104"/>
      <c r="AT5722" s="104"/>
      <c r="AU5722" s="104"/>
      <c r="AV5722" s="104"/>
    </row>
    <row r="5723" spans="3:48" x14ac:dyDescent="0.35">
      <c r="C5723" s="176"/>
      <c r="D5723" s="176"/>
      <c r="E5723" s="176"/>
      <c r="F5723" s="176"/>
      <c r="G5723" s="175"/>
      <c r="H5723" s="175"/>
      <c r="I5723" s="175"/>
      <c r="J5723" s="175"/>
      <c r="L5723" s="175"/>
      <c r="T5723" s="176"/>
      <c r="U5723" s="176"/>
      <c r="V5723" s="176"/>
      <c r="W5723" s="176"/>
      <c r="X5723" s="175"/>
      <c r="Y5723" s="175"/>
      <c r="Z5723" s="175"/>
      <c r="AA5723" s="175"/>
      <c r="AC5723" s="175"/>
      <c r="AL5723" s="106"/>
      <c r="AM5723" s="104"/>
      <c r="AN5723" s="104"/>
      <c r="AO5723" s="104"/>
      <c r="AP5723" s="104"/>
      <c r="AQ5723" s="104"/>
      <c r="AR5723" s="104"/>
      <c r="AS5723" s="104"/>
      <c r="AT5723" s="104"/>
      <c r="AU5723" s="104"/>
      <c r="AV5723" s="104"/>
    </row>
    <row r="5724" spans="3:48" x14ac:dyDescent="0.35">
      <c r="C5724" s="176"/>
      <c r="D5724" s="176"/>
      <c r="E5724" s="176"/>
      <c r="F5724" s="176"/>
      <c r="G5724" s="175"/>
      <c r="H5724" s="175"/>
      <c r="I5724" s="175"/>
      <c r="J5724" s="175"/>
      <c r="L5724" s="175"/>
      <c r="T5724" s="176"/>
      <c r="U5724" s="176"/>
      <c r="V5724" s="176"/>
      <c r="W5724" s="176"/>
      <c r="X5724" s="175"/>
      <c r="Y5724" s="175"/>
      <c r="Z5724" s="175"/>
      <c r="AA5724" s="175"/>
      <c r="AC5724" s="175"/>
      <c r="AL5724" s="106"/>
      <c r="AM5724" s="104"/>
      <c r="AN5724" s="104"/>
      <c r="AO5724" s="104"/>
      <c r="AP5724" s="104"/>
      <c r="AQ5724" s="104"/>
      <c r="AR5724" s="104"/>
      <c r="AS5724" s="104"/>
      <c r="AT5724" s="104"/>
      <c r="AU5724" s="104"/>
      <c r="AV5724" s="104"/>
    </row>
    <row r="5725" spans="3:48" x14ac:dyDescent="0.35">
      <c r="C5725" s="176"/>
      <c r="D5725" s="176"/>
      <c r="E5725" s="176"/>
      <c r="F5725" s="176"/>
      <c r="G5725" s="175"/>
      <c r="H5725" s="175"/>
      <c r="I5725" s="175"/>
      <c r="J5725" s="175"/>
      <c r="L5725" s="175"/>
      <c r="T5725" s="176"/>
      <c r="U5725" s="176"/>
      <c r="V5725" s="176"/>
      <c r="W5725" s="176"/>
      <c r="X5725" s="175"/>
      <c r="Y5725" s="175"/>
      <c r="Z5725" s="175"/>
      <c r="AA5725" s="175"/>
      <c r="AC5725" s="175"/>
      <c r="AL5725" s="106"/>
      <c r="AM5725" s="104"/>
      <c r="AN5725" s="104"/>
      <c r="AO5725" s="104"/>
      <c r="AP5725" s="104"/>
      <c r="AQ5725" s="104"/>
      <c r="AR5725" s="104"/>
      <c r="AS5725" s="104"/>
      <c r="AT5725" s="104"/>
      <c r="AU5725" s="104"/>
      <c r="AV5725" s="104"/>
    </row>
    <row r="5726" spans="3:48" x14ac:dyDescent="0.35">
      <c r="C5726" s="176"/>
      <c r="D5726" s="176"/>
      <c r="E5726" s="176"/>
      <c r="F5726" s="176"/>
      <c r="G5726" s="175"/>
      <c r="H5726" s="175"/>
      <c r="I5726" s="175"/>
      <c r="J5726" s="175"/>
      <c r="L5726" s="175"/>
      <c r="T5726" s="176"/>
      <c r="U5726" s="176"/>
      <c r="V5726" s="176"/>
      <c r="W5726" s="176"/>
      <c r="X5726" s="175"/>
      <c r="Y5726" s="175"/>
      <c r="Z5726" s="175"/>
      <c r="AA5726" s="175"/>
      <c r="AC5726" s="175"/>
      <c r="AL5726" s="106"/>
      <c r="AM5726" s="104"/>
      <c r="AN5726" s="104"/>
      <c r="AO5726" s="104"/>
      <c r="AP5726" s="104"/>
      <c r="AQ5726" s="104"/>
      <c r="AR5726" s="104"/>
      <c r="AS5726" s="104"/>
      <c r="AT5726" s="104"/>
      <c r="AU5726" s="104"/>
      <c r="AV5726" s="104"/>
    </row>
    <row r="5727" spans="3:48" x14ac:dyDescent="0.35">
      <c r="C5727" s="176"/>
      <c r="D5727" s="176"/>
      <c r="E5727" s="176"/>
      <c r="F5727" s="176"/>
      <c r="G5727" s="175"/>
      <c r="H5727" s="175"/>
      <c r="I5727" s="175"/>
      <c r="J5727" s="175"/>
      <c r="L5727" s="175"/>
      <c r="T5727" s="176"/>
      <c r="U5727" s="176"/>
      <c r="V5727" s="176"/>
      <c r="W5727" s="176"/>
      <c r="X5727" s="175"/>
      <c r="Y5727" s="175"/>
      <c r="Z5727" s="175"/>
      <c r="AA5727" s="175"/>
      <c r="AC5727" s="175"/>
      <c r="AL5727" s="106"/>
      <c r="AM5727" s="104"/>
      <c r="AN5727" s="104"/>
      <c r="AO5727" s="104"/>
      <c r="AP5727" s="104"/>
      <c r="AQ5727" s="104"/>
      <c r="AR5727" s="104"/>
      <c r="AS5727" s="104"/>
      <c r="AT5727" s="104"/>
      <c r="AU5727" s="104"/>
      <c r="AV5727" s="104"/>
    </row>
    <row r="5728" spans="3:48" x14ac:dyDescent="0.35">
      <c r="C5728" s="176"/>
      <c r="D5728" s="176"/>
      <c r="E5728" s="176"/>
      <c r="F5728" s="176"/>
      <c r="G5728" s="175"/>
      <c r="H5728" s="175"/>
      <c r="I5728" s="175"/>
      <c r="J5728" s="175"/>
      <c r="L5728" s="175"/>
      <c r="T5728" s="176"/>
      <c r="U5728" s="176"/>
      <c r="V5728" s="176"/>
      <c r="W5728" s="176"/>
      <c r="X5728" s="175"/>
      <c r="Y5728" s="175"/>
      <c r="Z5728" s="175"/>
      <c r="AA5728" s="175"/>
      <c r="AC5728" s="175"/>
      <c r="AL5728" s="106"/>
      <c r="AM5728" s="104"/>
      <c r="AN5728" s="104"/>
      <c r="AO5728" s="104"/>
      <c r="AP5728" s="104"/>
      <c r="AQ5728" s="104"/>
      <c r="AR5728" s="104"/>
      <c r="AS5728" s="104"/>
      <c r="AT5728" s="104"/>
      <c r="AU5728" s="104"/>
      <c r="AV5728" s="104"/>
    </row>
    <row r="5729" spans="3:48" x14ac:dyDescent="0.35">
      <c r="C5729" s="176"/>
      <c r="D5729" s="176"/>
      <c r="E5729" s="176"/>
      <c r="F5729" s="176"/>
      <c r="G5729" s="175"/>
      <c r="H5729" s="175"/>
      <c r="I5729" s="175"/>
      <c r="J5729" s="175"/>
      <c r="L5729" s="175"/>
      <c r="T5729" s="176"/>
      <c r="U5729" s="176"/>
      <c r="V5729" s="176"/>
      <c r="W5729" s="176"/>
      <c r="X5729" s="175"/>
      <c r="Y5729" s="175"/>
      <c r="Z5729" s="175"/>
      <c r="AA5729" s="175"/>
      <c r="AC5729" s="175"/>
      <c r="AL5729" s="106"/>
      <c r="AM5729" s="104"/>
      <c r="AN5729" s="104"/>
      <c r="AO5729" s="104"/>
      <c r="AP5729" s="104"/>
      <c r="AQ5729" s="104"/>
      <c r="AR5729" s="104"/>
      <c r="AS5729" s="104"/>
      <c r="AT5729" s="104"/>
      <c r="AU5729" s="104"/>
      <c r="AV5729" s="104"/>
    </row>
    <row r="5730" spans="3:48" x14ac:dyDescent="0.35">
      <c r="C5730" s="176"/>
      <c r="D5730" s="176"/>
      <c r="E5730" s="176"/>
      <c r="F5730" s="176"/>
      <c r="G5730" s="175"/>
      <c r="H5730" s="175"/>
      <c r="I5730" s="175"/>
      <c r="J5730" s="175"/>
      <c r="L5730" s="175"/>
      <c r="T5730" s="176"/>
      <c r="U5730" s="176"/>
      <c r="V5730" s="176"/>
      <c r="W5730" s="176"/>
      <c r="X5730" s="175"/>
      <c r="Y5730" s="175"/>
      <c r="Z5730" s="175"/>
      <c r="AA5730" s="175"/>
      <c r="AC5730" s="175"/>
      <c r="AL5730" s="106"/>
      <c r="AM5730" s="104"/>
      <c r="AN5730" s="104"/>
      <c r="AO5730" s="104"/>
      <c r="AP5730" s="104"/>
      <c r="AQ5730" s="104"/>
      <c r="AR5730" s="104"/>
      <c r="AS5730" s="104"/>
      <c r="AT5730" s="104"/>
      <c r="AU5730" s="104"/>
      <c r="AV5730" s="104"/>
    </row>
    <row r="5731" spans="3:48" x14ac:dyDescent="0.35">
      <c r="C5731" s="176"/>
      <c r="D5731" s="176"/>
      <c r="E5731" s="176"/>
      <c r="F5731" s="176"/>
      <c r="G5731" s="175"/>
      <c r="H5731" s="175"/>
      <c r="I5731" s="175"/>
      <c r="J5731" s="175"/>
      <c r="L5731" s="175"/>
      <c r="T5731" s="176"/>
      <c r="U5731" s="176"/>
      <c r="V5731" s="176"/>
      <c r="W5731" s="176"/>
      <c r="X5731" s="175"/>
      <c r="Y5731" s="175"/>
      <c r="Z5731" s="175"/>
      <c r="AA5731" s="175"/>
      <c r="AC5731" s="175"/>
      <c r="AL5731" s="106"/>
      <c r="AM5731" s="104"/>
      <c r="AN5731" s="104"/>
      <c r="AO5731" s="104"/>
      <c r="AP5731" s="104"/>
      <c r="AQ5731" s="104"/>
      <c r="AR5731" s="104"/>
      <c r="AS5731" s="104"/>
      <c r="AT5731" s="104"/>
      <c r="AU5731" s="104"/>
      <c r="AV5731" s="104"/>
    </row>
    <row r="5732" spans="3:48" x14ac:dyDescent="0.35">
      <c r="C5732" s="176"/>
      <c r="D5732" s="176"/>
      <c r="E5732" s="176"/>
      <c r="F5732" s="176"/>
      <c r="G5732" s="175"/>
      <c r="H5732" s="175"/>
      <c r="I5732" s="175"/>
      <c r="J5732" s="175"/>
      <c r="L5732" s="175"/>
      <c r="T5732" s="176"/>
      <c r="U5732" s="176"/>
      <c r="V5732" s="176"/>
      <c r="W5732" s="176"/>
      <c r="X5732" s="175"/>
      <c r="Y5732" s="175"/>
      <c r="Z5732" s="175"/>
      <c r="AA5732" s="175"/>
      <c r="AC5732" s="175"/>
      <c r="AL5732" s="106"/>
      <c r="AM5732" s="104"/>
      <c r="AN5732" s="104"/>
      <c r="AO5732" s="104"/>
      <c r="AP5732" s="104"/>
      <c r="AQ5732" s="104"/>
      <c r="AR5732" s="104"/>
      <c r="AS5732" s="104"/>
      <c r="AT5732" s="104"/>
      <c r="AU5732" s="104"/>
      <c r="AV5732" s="104"/>
    </row>
    <row r="5733" spans="3:48" x14ac:dyDescent="0.35">
      <c r="C5733" s="176"/>
      <c r="D5733" s="176"/>
      <c r="E5733" s="176"/>
      <c r="F5733" s="176"/>
      <c r="G5733" s="175"/>
      <c r="H5733" s="175"/>
      <c r="I5733" s="175"/>
      <c r="J5733" s="175"/>
      <c r="L5733" s="175"/>
      <c r="T5733" s="176"/>
      <c r="U5733" s="176"/>
      <c r="V5733" s="176"/>
      <c r="W5733" s="176"/>
      <c r="X5733" s="175"/>
      <c r="Y5733" s="175"/>
      <c r="Z5733" s="175"/>
      <c r="AA5733" s="175"/>
      <c r="AC5733" s="175"/>
      <c r="AL5733" s="106"/>
      <c r="AM5733" s="104"/>
      <c r="AN5733" s="104"/>
      <c r="AO5733" s="104"/>
      <c r="AP5733" s="104"/>
      <c r="AQ5733" s="104"/>
      <c r="AR5733" s="104"/>
      <c r="AS5733" s="104"/>
      <c r="AT5733" s="104"/>
      <c r="AU5733" s="104"/>
      <c r="AV5733" s="104"/>
    </row>
    <row r="5734" spans="3:48" x14ac:dyDescent="0.35">
      <c r="C5734" s="176"/>
      <c r="D5734" s="176"/>
      <c r="E5734" s="176"/>
      <c r="F5734" s="176"/>
      <c r="G5734" s="175"/>
      <c r="H5734" s="175"/>
      <c r="I5734" s="175"/>
      <c r="J5734" s="175"/>
      <c r="L5734" s="175"/>
      <c r="T5734" s="176"/>
      <c r="U5734" s="176"/>
      <c r="V5734" s="176"/>
      <c r="W5734" s="176"/>
      <c r="X5734" s="175"/>
      <c r="Y5734" s="175"/>
      <c r="Z5734" s="175"/>
      <c r="AA5734" s="175"/>
      <c r="AC5734" s="175"/>
      <c r="AL5734" s="106"/>
      <c r="AM5734" s="104"/>
      <c r="AN5734" s="104"/>
      <c r="AO5734" s="104"/>
      <c r="AP5734" s="104"/>
      <c r="AQ5734" s="104"/>
      <c r="AR5734" s="104"/>
      <c r="AS5734" s="104"/>
      <c r="AT5734" s="104"/>
      <c r="AU5734" s="104"/>
      <c r="AV5734" s="104"/>
    </row>
    <row r="5735" spans="3:48" x14ac:dyDescent="0.35">
      <c r="C5735" s="176"/>
      <c r="D5735" s="176"/>
      <c r="E5735" s="176"/>
      <c r="F5735" s="176"/>
      <c r="G5735" s="175"/>
      <c r="H5735" s="175"/>
      <c r="I5735" s="175"/>
      <c r="J5735" s="175"/>
      <c r="L5735" s="175"/>
      <c r="T5735" s="176"/>
      <c r="U5735" s="176"/>
      <c r="V5735" s="176"/>
      <c r="W5735" s="176"/>
      <c r="X5735" s="175"/>
      <c r="Y5735" s="175"/>
      <c r="Z5735" s="175"/>
      <c r="AA5735" s="175"/>
      <c r="AC5735" s="175"/>
      <c r="AL5735" s="106"/>
      <c r="AM5735" s="104"/>
      <c r="AN5735" s="104"/>
      <c r="AO5735" s="104"/>
      <c r="AP5735" s="104"/>
      <c r="AQ5735" s="104"/>
      <c r="AR5735" s="104"/>
      <c r="AS5735" s="104"/>
      <c r="AT5735" s="104"/>
      <c r="AU5735" s="104"/>
      <c r="AV5735" s="104"/>
    </row>
    <row r="5736" spans="3:48" x14ac:dyDescent="0.35">
      <c r="C5736" s="176"/>
      <c r="D5736" s="176"/>
      <c r="E5736" s="176"/>
      <c r="F5736" s="176"/>
      <c r="G5736" s="175"/>
      <c r="H5736" s="175"/>
      <c r="I5736" s="175"/>
      <c r="J5736" s="175"/>
      <c r="L5736" s="175"/>
      <c r="T5736" s="176"/>
      <c r="U5736" s="176"/>
      <c r="V5736" s="176"/>
      <c r="W5736" s="176"/>
      <c r="X5736" s="175"/>
      <c r="Y5736" s="175"/>
      <c r="Z5736" s="175"/>
      <c r="AA5736" s="175"/>
      <c r="AC5736" s="175"/>
      <c r="AL5736" s="106"/>
      <c r="AM5736" s="104"/>
      <c r="AN5736" s="104"/>
      <c r="AO5736" s="104"/>
      <c r="AP5736" s="104"/>
      <c r="AQ5736" s="104"/>
      <c r="AR5736" s="104"/>
      <c r="AS5736" s="104"/>
      <c r="AT5736" s="104"/>
      <c r="AU5736" s="104"/>
      <c r="AV5736" s="104"/>
    </row>
    <row r="5737" spans="3:48" x14ac:dyDescent="0.35">
      <c r="C5737" s="176"/>
      <c r="D5737" s="176"/>
      <c r="E5737" s="176"/>
      <c r="F5737" s="176"/>
      <c r="G5737" s="175"/>
      <c r="H5737" s="175"/>
      <c r="I5737" s="175"/>
      <c r="J5737" s="175"/>
      <c r="L5737" s="175"/>
      <c r="T5737" s="176"/>
      <c r="U5737" s="176"/>
      <c r="V5737" s="176"/>
      <c r="W5737" s="176"/>
      <c r="X5737" s="175"/>
      <c r="Y5737" s="175"/>
      <c r="Z5737" s="175"/>
      <c r="AA5737" s="175"/>
      <c r="AC5737" s="175"/>
      <c r="AL5737" s="106"/>
      <c r="AM5737" s="104"/>
      <c r="AN5737" s="104"/>
      <c r="AO5737" s="104"/>
      <c r="AP5737" s="104"/>
      <c r="AQ5737" s="104"/>
      <c r="AR5737" s="104"/>
      <c r="AS5737" s="104"/>
      <c r="AT5737" s="104"/>
      <c r="AU5737" s="104"/>
      <c r="AV5737" s="104"/>
    </row>
    <row r="5738" spans="3:48" x14ac:dyDescent="0.35">
      <c r="C5738" s="176"/>
      <c r="D5738" s="176"/>
      <c r="E5738" s="176"/>
      <c r="F5738" s="176"/>
      <c r="G5738" s="175"/>
      <c r="H5738" s="175"/>
      <c r="I5738" s="175"/>
      <c r="J5738" s="175"/>
      <c r="L5738" s="175"/>
      <c r="T5738" s="176"/>
      <c r="U5738" s="176"/>
      <c r="V5738" s="176"/>
      <c r="W5738" s="176"/>
      <c r="X5738" s="175"/>
      <c r="Y5738" s="175"/>
      <c r="Z5738" s="175"/>
      <c r="AA5738" s="175"/>
      <c r="AC5738" s="175"/>
      <c r="AL5738" s="106"/>
      <c r="AM5738" s="104"/>
      <c r="AN5738" s="104"/>
      <c r="AO5738" s="104"/>
      <c r="AP5738" s="104"/>
      <c r="AQ5738" s="104"/>
      <c r="AR5738" s="104"/>
      <c r="AS5738" s="104"/>
      <c r="AT5738" s="104"/>
      <c r="AU5738" s="104"/>
      <c r="AV5738" s="104"/>
    </row>
    <row r="5739" spans="3:48" x14ac:dyDescent="0.35">
      <c r="C5739" s="176"/>
      <c r="D5739" s="176"/>
      <c r="E5739" s="176"/>
      <c r="F5739" s="176"/>
      <c r="G5739" s="175"/>
      <c r="H5739" s="175"/>
      <c r="I5739" s="175"/>
      <c r="J5739" s="175"/>
      <c r="L5739" s="175"/>
      <c r="T5739" s="176"/>
      <c r="U5739" s="176"/>
      <c r="V5739" s="176"/>
      <c r="W5739" s="176"/>
      <c r="X5739" s="175"/>
      <c r="Y5739" s="175"/>
      <c r="Z5739" s="175"/>
      <c r="AA5739" s="175"/>
      <c r="AC5739" s="175"/>
      <c r="AL5739" s="106"/>
      <c r="AM5739" s="104"/>
      <c r="AN5739" s="104"/>
      <c r="AO5739" s="104"/>
      <c r="AP5739" s="104"/>
      <c r="AQ5739" s="104"/>
      <c r="AR5739" s="104"/>
      <c r="AS5739" s="104"/>
      <c r="AT5739" s="104"/>
      <c r="AU5739" s="104"/>
      <c r="AV5739" s="104"/>
    </row>
    <row r="5740" spans="3:48" x14ac:dyDescent="0.35">
      <c r="C5740" s="176"/>
      <c r="D5740" s="176"/>
      <c r="E5740" s="176"/>
      <c r="F5740" s="176"/>
      <c r="G5740" s="175"/>
      <c r="H5740" s="175"/>
      <c r="I5740" s="175"/>
      <c r="J5740" s="175"/>
      <c r="L5740" s="175"/>
      <c r="T5740" s="176"/>
      <c r="U5740" s="176"/>
      <c r="V5740" s="176"/>
      <c r="W5740" s="176"/>
      <c r="X5740" s="175"/>
      <c r="Y5740" s="175"/>
      <c r="Z5740" s="175"/>
      <c r="AA5740" s="175"/>
      <c r="AC5740" s="175"/>
      <c r="AL5740" s="106"/>
      <c r="AM5740" s="104"/>
      <c r="AN5740" s="104"/>
      <c r="AO5740" s="104"/>
      <c r="AP5740" s="104"/>
      <c r="AQ5740" s="104"/>
      <c r="AR5740" s="104"/>
      <c r="AS5740" s="104"/>
      <c r="AT5740" s="104"/>
      <c r="AU5740" s="104"/>
      <c r="AV5740" s="104"/>
    </row>
    <row r="5741" spans="3:48" x14ac:dyDescent="0.35">
      <c r="C5741" s="176"/>
      <c r="D5741" s="176"/>
      <c r="E5741" s="176"/>
      <c r="F5741" s="176"/>
      <c r="G5741" s="175"/>
      <c r="H5741" s="175"/>
      <c r="I5741" s="175"/>
      <c r="J5741" s="175"/>
      <c r="L5741" s="175"/>
      <c r="T5741" s="176"/>
      <c r="U5741" s="176"/>
      <c r="V5741" s="176"/>
      <c r="W5741" s="176"/>
      <c r="X5741" s="175"/>
      <c r="Y5741" s="175"/>
      <c r="Z5741" s="175"/>
      <c r="AA5741" s="175"/>
      <c r="AC5741" s="175"/>
      <c r="AL5741" s="106"/>
      <c r="AM5741" s="104"/>
      <c r="AN5741" s="104"/>
      <c r="AO5741" s="104"/>
      <c r="AP5741" s="104"/>
      <c r="AQ5741" s="104"/>
      <c r="AR5741" s="104"/>
      <c r="AS5741" s="104"/>
      <c r="AT5741" s="104"/>
      <c r="AU5741" s="104"/>
      <c r="AV5741" s="104"/>
    </row>
    <row r="5742" spans="3:48" x14ac:dyDescent="0.35">
      <c r="C5742" s="176"/>
      <c r="D5742" s="176"/>
      <c r="E5742" s="176"/>
      <c r="F5742" s="176"/>
      <c r="G5742" s="175"/>
      <c r="H5742" s="175"/>
      <c r="I5742" s="175"/>
      <c r="J5742" s="175"/>
      <c r="L5742" s="175"/>
      <c r="T5742" s="176"/>
      <c r="U5742" s="176"/>
      <c r="V5742" s="176"/>
      <c r="W5742" s="176"/>
      <c r="X5742" s="175"/>
      <c r="Y5742" s="175"/>
      <c r="Z5742" s="175"/>
      <c r="AA5742" s="175"/>
      <c r="AC5742" s="175"/>
      <c r="AL5742" s="106"/>
      <c r="AM5742" s="104"/>
      <c r="AN5742" s="104"/>
      <c r="AO5742" s="104"/>
      <c r="AP5742" s="104"/>
      <c r="AQ5742" s="104"/>
      <c r="AR5742" s="104"/>
      <c r="AS5742" s="104"/>
      <c r="AT5742" s="104"/>
      <c r="AU5742" s="104"/>
      <c r="AV5742" s="104"/>
    </row>
    <row r="5743" spans="3:48" x14ac:dyDescent="0.35">
      <c r="C5743" s="176"/>
      <c r="D5743" s="176"/>
      <c r="E5743" s="176"/>
      <c r="F5743" s="176"/>
      <c r="G5743" s="175"/>
      <c r="H5743" s="175"/>
      <c r="I5743" s="175"/>
      <c r="J5743" s="175"/>
      <c r="L5743" s="175"/>
      <c r="T5743" s="176"/>
      <c r="U5743" s="176"/>
      <c r="V5743" s="176"/>
      <c r="W5743" s="176"/>
      <c r="X5743" s="175"/>
      <c r="Y5743" s="175"/>
      <c r="Z5743" s="175"/>
      <c r="AA5743" s="175"/>
      <c r="AC5743" s="175"/>
      <c r="AL5743" s="106"/>
      <c r="AM5743" s="104"/>
      <c r="AN5743" s="104"/>
      <c r="AO5743" s="104"/>
      <c r="AP5743" s="104"/>
      <c r="AQ5743" s="104"/>
      <c r="AR5743" s="104"/>
      <c r="AS5743" s="104"/>
      <c r="AT5743" s="104"/>
      <c r="AU5743" s="104"/>
      <c r="AV5743" s="104"/>
    </row>
    <row r="5744" spans="3:48" x14ac:dyDescent="0.35">
      <c r="C5744" s="176"/>
      <c r="D5744" s="176"/>
      <c r="E5744" s="176"/>
      <c r="F5744" s="176"/>
      <c r="G5744" s="175"/>
      <c r="H5744" s="175"/>
      <c r="I5744" s="175"/>
      <c r="J5744" s="175"/>
      <c r="L5744" s="175"/>
      <c r="T5744" s="176"/>
      <c r="U5744" s="176"/>
      <c r="V5744" s="176"/>
      <c r="W5744" s="176"/>
      <c r="X5744" s="175"/>
      <c r="Y5744" s="175"/>
      <c r="Z5744" s="175"/>
      <c r="AA5744" s="175"/>
      <c r="AC5744" s="175"/>
      <c r="AL5744" s="106"/>
      <c r="AM5744" s="104"/>
      <c r="AN5744" s="104"/>
      <c r="AO5744" s="104"/>
      <c r="AP5744" s="104"/>
      <c r="AQ5744" s="104"/>
      <c r="AR5744" s="104"/>
      <c r="AS5744" s="104"/>
      <c r="AT5744" s="104"/>
      <c r="AU5744" s="104"/>
      <c r="AV5744" s="104"/>
    </row>
    <row r="5745" spans="3:48" x14ac:dyDescent="0.35">
      <c r="C5745" s="176"/>
      <c r="D5745" s="176"/>
      <c r="E5745" s="176"/>
      <c r="F5745" s="176"/>
      <c r="G5745" s="175"/>
      <c r="H5745" s="175"/>
      <c r="I5745" s="175"/>
      <c r="J5745" s="175"/>
      <c r="L5745" s="175"/>
      <c r="T5745" s="176"/>
      <c r="U5745" s="176"/>
      <c r="V5745" s="176"/>
      <c r="W5745" s="176"/>
      <c r="X5745" s="175"/>
      <c r="Y5745" s="175"/>
      <c r="Z5745" s="175"/>
      <c r="AA5745" s="175"/>
      <c r="AC5745" s="175"/>
      <c r="AL5745" s="106"/>
      <c r="AM5745" s="104"/>
      <c r="AN5745" s="104"/>
      <c r="AO5745" s="104"/>
      <c r="AP5745" s="104"/>
      <c r="AQ5745" s="104"/>
      <c r="AR5745" s="104"/>
      <c r="AS5745" s="104"/>
      <c r="AT5745" s="104"/>
      <c r="AU5745" s="104"/>
      <c r="AV5745" s="104"/>
    </row>
    <row r="5746" spans="3:48" x14ac:dyDescent="0.35">
      <c r="C5746" s="176"/>
      <c r="D5746" s="176"/>
      <c r="E5746" s="176"/>
      <c r="F5746" s="176"/>
      <c r="G5746" s="175"/>
      <c r="H5746" s="175"/>
      <c r="I5746" s="175"/>
      <c r="J5746" s="175"/>
      <c r="L5746" s="175"/>
      <c r="T5746" s="176"/>
      <c r="U5746" s="176"/>
      <c r="V5746" s="176"/>
      <c r="W5746" s="176"/>
      <c r="X5746" s="175"/>
      <c r="Y5746" s="175"/>
      <c r="Z5746" s="175"/>
      <c r="AA5746" s="175"/>
      <c r="AC5746" s="175"/>
      <c r="AL5746" s="106"/>
      <c r="AM5746" s="104"/>
      <c r="AN5746" s="104"/>
      <c r="AO5746" s="104"/>
      <c r="AP5746" s="104"/>
      <c r="AQ5746" s="104"/>
      <c r="AR5746" s="104"/>
      <c r="AS5746" s="104"/>
      <c r="AT5746" s="104"/>
      <c r="AU5746" s="104"/>
      <c r="AV5746" s="104"/>
    </row>
    <row r="5747" spans="3:48" x14ac:dyDescent="0.35">
      <c r="C5747" s="176"/>
      <c r="D5747" s="176"/>
      <c r="E5747" s="176"/>
      <c r="F5747" s="176"/>
      <c r="G5747" s="175"/>
      <c r="H5747" s="175"/>
      <c r="I5747" s="175"/>
      <c r="J5747" s="175"/>
      <c r="L5747" s="175"/>
      <c r="T5747" s="176"/>
      <c r="U5747" s="176"/>
      <c r="V5747" s="176"/>
      <c r="W5747" s="176"/>
      <c r="X5747" s="175"/>
      <c r="Y5747" s="175"/>
      <c r="Z5747" s="175"/>
      <c r="AA5747" s="175"/>
      <c r="AC5747" s="175"/>
      <c r="AL5747" s="106"/>
      <c r="AM5747" s="104"/>
      <c r="AN5747" s="104"/>
      <c r="AO5747" s="104"/>
      <c r="AP5747" s="104"/>
      <c r="AQ5747" s="104"/>
      <c r="AR5747" s="104"/>
      <c r="AS5747" s="104"/>
      <c r="AT5747" s="104"/>
      <c r="AU5747" s="104"/>
      <c r="AV5747" s="104"/>
    </row>
    <row r="5748" spans="3:48" x14ac:dyDescent="0.35">
      <c r="C5748" s="176"/>
      <c r="D5748" s="176"/>
      <c r="E5748" s="176"/>
      <c r="F5748" s="176"/>
      <c r="G5748" s="175"/>
      <c r="H5748" s="175"/>
      <c r="I5748" s="175"/>
      <c r="J5748" s="175"/>
      <c r="L5748" s="175"/>
      <c r="T5748" s="176"/>
      <c r="U5748" s="176"/>
      <c r="V5748" s="176"/>
      <c r="W5748" s="176"/>
      <c r="X5748" s="175"/>
      <c r="Y5748" s="175"/>
      <c r="Z5748" s="175"/>
      <c r="AA5748" s="175"/>
      <c r="AC5748" s="175"/>
      <c r="AL5748" s="106"/>
      <c r="AM5748" s="104"/>
      <c r="AN5748" s="104"/>
      <c r="AO5748" s="104"/>
      <c r="AP5748" s="104"/>
      <c r="AQ5748" s="104"/>
      <c r="AR5748" s="104"/>
      <c r="AS5748" s="104"/>
      <c r="AT5748" s="104"/>
      <c r="AU5748" s="104"/>
      <c r="AV5748" s="104"/>
    </row>
    <row r="5749" spans="3:48" x14ac:dyDescent="0.35">
      <c r="C5749" s="176"/>
      <c r="D5749" s="176"/>
      <c r="E5749" s="176"/>
      <c r="F5749" s="176"/>
      <c r="G5749" s="175"/>
      <c r="H5749" s="175"/>
      <c r="I5749" s="175"/>
      <c r="J5749" s="175"/>
      <c r="L5749" s="175"/>
      <c r="T5749" s="176"/>
      <c r="U5749" s="176"/>
      <c r="V5749" s="176"/>
      <c r="W5749" s="176"/>
      <c r="X5749" s="175"/>
      <c r="Y5749" s="175"/>
      <c r="Z5749" s="175"/>
      <c r="AA5749" s="175"/>
      <c r="AC5749" s="175"/>
      <c r="AL5749" s="106"/>
      <c r="AM5749" s="104"/>
      <c r="AN5749" s="104"/>
      <c r="AO5749" s="104"/>
      <c r="AP5749" s="104"/>
      <c r="AQ5749" s="104"/>
      <c r="AR5749" s="104"/>
      <c r="AS5749" s="104"/>
      <c r="AT5749" s="104"/>
      <c r="AU5749" s="104"/>
      <c r="AV5749" s="104"/>
    </row>
    <row r="5750" spans="3:48" x14ac:dyDescent="0.35">
      <c r="C5750" s="176"/>
      <c r="D5750" s="176"/>
      <c r="E5750" s="176"/>
      <c r="F5750" s="176"/>
      <c r="G5750" s="175"/>
      <c r="H5750" s="175"/>
      <c r="I5750" s="175"/>
      <c r="J5750" s="175"/>
      <c r="L5750" s="175"/>
      <c r="T5750" s="176"/>
      <c r="U5750" s="176"/>
      <c r="V5750" s="176"/>
      <c r="W5750" s="176"/>
      <c r="X5750" s="175"/>
      <c r="Y5750" s="175"/>
      <c r="Z5750" s="175"/>
      <c r="AA5750" s="175"/>
      <c r="AC5750" s="175"/>
      <c r="AL5750" s="106"/>
      <c r="AM5750" s="104"/>
      <c r="AN5750" s="104"/>
      <c r="AO5750" s="104"/>
      <c r="AP5750" s="104"/>
      <c r="AQ5750" s="104"/>
      <c r="AR5750" s="104"/>
      <c r="AS5750" s="104"/>
      <c r="AT5750" s="104"/>
      <c r="AU5750" s="104"/>
      <c r="AV5750" s="104"/>
    </row>
    <row r="5751" spans="3:48" x14ac:dyDescent="0.35">
      <c r="C5751" s="176"/>
      <c r="D5751" s="176"/>
      <c r="E5751" s="176"/>
      <c r="F5751" s="176"/>
      <c r="G5751" s="175"/>
      <c r="H5751" s="175"/>
      <c r="I5751" s="175"/>
      <c r="J5751" s="175"/>
      <c r="L5751" s="175"/>
      <c r="T5751" s="176"/>
      <c r="U5751" s="176"/>
      <c r="V5751" s="176"/>
      <c r="W5751" s="176"/>
      <c r="X5751" s="175"/>
      <c r="Y5751" s="175"/>
      <c r="Z5751" s="175"/>
      <c r="AA5751" s="175"/>
      <c r="AC5751" s="175"/>
      <c r="AL5751" s="106"/>
      <c r="AM5751" s="104"/>
      <c r="AN5751" s="104"/>
      <c r="AO5751" s="104"/>
      <c r="AP5751" s="104"/>
      <c r="AQ5751" s="104"/>
      <c r="AR5751" s="104"/>
      <c r="AS5751" s="104"/>
      <c r="AT5751" s="104"/>
      <c r="AU5751" s="104"/>
      <c r="AV5751" s="104"/>
    </row>
    <row r="5752" spans="3:48" x14ac:dyDescent="0.35">
      <c r="C5752" s="176"/>
      <c r="D5752" s="176"/>
      <c r="E5752" s="176"/>
      <c r="F5752" s="176"/>
      <c r="G5752" s="175"/>
      <c r="H5752" s="175"/>
      <c r="I5752" s="175"/>
      <c r="J5752" s="175"/>
      <c r="L5752" s="175"/>
      <c r="T5752" s="176"/>
      <c r="U5752" s="176"/>
      <c r="V5752" s="176"/>
      <c r="W5752" s="176"/>
      <c r="X5752" s="175"/>
      <c r="Y5752" s="175"/>
      <c r="Z5752" s="175"/>
      <c r="AA5752" s="175"/>
      <c r="AC5752" s="175"/>
      <c r="AL5752" s="106"/>
      <c r="AM5752" s="104"/>
      <c r="AN5752" s="104"/>
      <c r="AO5752" s="104"/>
      <c r="AP5752" s="104"/>
      <c r="AQ5752" s="104"/>
      <c r="AR5752" s="104"/>
      <c r="AS5752" s="104"/>
      <c r="AT5752" s="104"/>
      <c r="AU5752" s="104"/>
      <c r="AV5752" s="104"/>
    </row>
    <row r="5753" spans="3:48" x14ac:dyDescent="0.35">
      <c r="C5753" s="176"/>
      <c r="D5753" s="176"/>
      <c r="E5753" s="176"/>
      <c r="F5753" s="176"/>
      <c r="G5753" s="175"/>
      <c r="H5753" s="175"/>
      <c r="I5753" s="175"/>
      <c r="J5753" s="175"/>
      <c r="L5753" s="175"/>
      <c r="T5753" s="176"/>
      <c r="U5753" s="176"/>
      <c r="V5753" s="176"/>
      <c r="W5753" s="176"/>
      <c r="X5753" s="175"/>
      <c r="Y5753" s="175"/>
      <c r="Z5753" s="175"/>
      <c r="AA5753" s="175"/>
      <c r="AC5753" s="175"/>
      <c r="AL5753" s="106"/>
      <c r="AM5753" s="104"/>
      <c r="AN5753" s="104"/>
      <c r="AO5753" s="104"/>
      <c r="AP5753" s="104"/>
      <c r="AQ5753" s="104"/>
      <c r="AR5753" s="104"/>
      <c r="AS5753" s="104"/>
      <c r="AT5753" s="104"/>
      <c r="AU5753" s="104"/>
      <c r="AV5753" s="104"/>
    </row>
    <row r="5754" spans="3:48" x14ac:dyDescent="0.35">
      <c r="C5754" s="176"/>
      <c r="D5754" s="176"/>
      <c r="E5754" s="176"/>
      <c r="F5754" s="176"/>
      <c r="G5754" s="175"/>
      <c r="H5754" s="175"/>
      <c r="I5754" s="175"/>
      <c r="J5754" s="175"/>
      <c r="L5754" s="175"/>
      <c r="T5754" s="176"/>
      <c r="U5754" s="176"/>
      <c r="V5754" s="176"/>
      <c r="W5754" s="176"/>
      <c r="X5754" s="175"/>
      <c r="Y5754" s="175"/>
      <c r="Z5754" s="175"/>
      <c r="AA5754" s="175"/>
      <c r="AC5754" s="175"/>
      <c r="AL5754" s="106"/>
      <c r="AM5754" s="104"/>
      <c r="AN5754" s="104"/>
      <c r="AO5754" s="104"/>
      <c r="AP5754" s="104"/>
      <c r="AQ5754" s="104"/>
      <c r="AR5754" s="104"/>
      <c r="AS5754" s="104"/>
      <c r="AT5754" s="104"/>
      <c r="AU5754" s="104"/>
      <c r="AV5754" s="104"/>
    </row>
    <row r="5755" spans="3:48" x14ac:dyDescent="0.35">
      <c r="C5755" s="176"/>
      <c r="D5755" s="176"/>
      <c r="E5755" s="176"/>
      <c r="F5755" s="176"/>
      <c r="G5755" s="175"/>
      <c r="H5755" s="175"/>
      <c r="I5755" s="175"/>
      <c r="J5755" s="175"/>
      <c r="L5755" s="175"/>
      <c r="T5755" s="176"/>
      <c r="U5755" s="176"/>
      <c r="V5755" s="176"/>
      <c r="W5755" s="176"/>
      <c r="X5755" s="175"/>
      <c r="Y5755" s="175"/>
      <c r="Z5755" s="175"/>
      <c r="AA5755" s="175"/>
      <c r="AC5755" s="175"/>
      <c r="AL5755" s="106"/>
      <c r="AM5755" s="104"/>
      <c r="AN5755" s="104"/>
      <c r="AO5755" s="104"/>
      <c r="AP5755" s="104"/>
      <c r="AQ5755" s="104"/>
      <c r="AR5755" s="104"/>
      <c r="AS5755" s="104"/>
      <c r="AT5755" s="104"/>
      <c r="AU5755" s="104"/>
      <c r="AV5755" s="104"/>
    </row>
    <row r="5756" spans="3:48" x14ac:dyDescent="0.35">
      <c r="C5756" s="176"/>
      <c r="D5756" s="176"/>
      <c r="E5756" s="176"/>
      <c r="F5756" s="176"/>
      <c r="G5756" s="175"/>
      <c r="H5756" s="175"/>
      <c r="I5756" s="175"/>
      <c r="J5756" s="175"/>
      <c r="L5756" s="175"/>
      <c r="T5756" s="176"/>
      <c r="U5756" s="176"/>
      <c r="V5756" s="176"/>
      <c r="W5756" s="176"/>
      <c r="X5756" s="175"/>
      <c r="Y5756" s="175"/>
      <c r="Z5756" s="175"/>
      <c r="AA5756" s="175"/>
      <c r="AC5756" s="175"/>
      <c r="AL5756" s="106"/>
      <c r="AM5756" s="104"/>
      <c r="AN5756" s="104"/>
      <c r="AO5756" s="104"/>
      <c r="AP5756" s="104"/>
      <c r="AQ5756" s="104"/>
      <c r="AR5756" s="104"/>
      <c r="AS5756" s="104"/>
      <c r="AT5756" s="104"/>
      <c r="AU5756" s="104"/>
      <c r="AV5756" s="104"/>
    </row>
    <row r="5757" spans="3:48" x14ac:dyDescent="0.35">
      <c r="C5757" s="176"/>
      <c r="D5757" s="176"/>
      <c r="E5757" s="176"/>
      <c r="F5757" s="176"/>
      <c r="G5757" s="175"/>
      <c r="H5757" s="175"/>
      <c r="I5757" s="175"/>
      <c r="J5757" s="175"/>
      <c r="L5757" s="175"/>
      <c r="T5757" s="176"/>
      <c r="U5757" s="176"/>
      <c r="V5757" s="176"/>
      <c r="W5757" s="176"/>
      <c r="X5757" s="175"/>
      <c r="Y5757" s="175"/>
      <c r="Z5757" s="175"/>
      <c r="AA5757" s="175"/>
      <c r="AC5757" s="175"/>
      <c r="AL5757" s="106"/>
      <c r="AM5757" s="104"/>
      <c r="AN5757" s="104"/>
      <c r="AO5757" s="104"/>
      <c r="AP5757" s="104"/>
      <c r="AQ5757" s="104"/>
      <c r="AR5757" s="104"/>
      <c r="AS5757" s="104"/>
      <c r="AT5757" s="104"/>
      <c r="AU5757" s="104"/>
      <c r="AV5757" s="104"/>
    </row>
    <row r="5758" spans="3:48" x14ac:dyDescent="0.35">
      <c r="C5758" s="176"/>
      <c r="D5758" s="176"/>
      <c r="E5758" s="176"/>
      <c r="F5758" s="176"/>
      <c r="G5758" s="175"/>
      <c r="H5758" s="175"/>
      <c r="I5758" s="175"/>
      <c r="J5758" s="175"/>
      <c r="L5758" s="175"/>
      <c r="T5758" s="176"/>
      <c r="U5758" s="176"/>
      <c r="V5758" s="176"/>
      <c r="W5758" s="176"/>
      <c r="X5758" s="175"/>
      <c r="Y5758" s="175"/>
      <c r="Z5758" s="175"/>
      <c r="AA5758" s="175"/>
      <c r="AC5758" s="175"/>
      <c r="AL5758" s="106"/>
      <c r="AM5758" s="104"/>
      <c r="AN5758" s="104"/>
      <c r="AO5758" s="104"/>
      <c r="AP5758" s="104"/>
      <c r="AQ5758" s="104"/>
      <c r="AR5758" s="104"/>
      <c r="AS5758" s="104"/>
      <c r="AT5758" s="104"/>
      <c r="AU5758" s="104"/>
      <c r="AV5758" s="104"/>
    </row>
    <row r="5759" spans="3:48" x14ac:dyDescent="0.35">
      <c r="C5759" s="176"/>
      <c r="D5759" s="176"/>
      <c r="E5759" s="176"/>
      <c r="F5759" s="176"/>
      <c r="G5759" s="175"/>
      <c r="H5759" s="175"/>
      <c r="I5759" s="175"/>
      <c r="J5759" s="175"/>
      <c r="L5759" s="175"/>
      <c r="T5759" s="176"/>
      <c r="U5759" s="176"/>
      <c r="V5759" s="176"/>
      <c r="W5759" s="176"/>
      <c r="X5759" s="175"/>
      <c r="Y5759" s="175"/>
      <c r="Z5759" s="175"/>
      <c r="AA5759" s="175"/>
      <c r="AC5759" s="175"/>
      <c r="AL5759" s="106"/>
      <c r="AM5759" s="104"/>
      <c r="AN5759" s="104"/>
      <c r="AO5759" s="104"/>
      <c r="AP5759" s="104"/>
      <c r="AQ5759" s="104"/>
      <c r="AR5759" s="104"/>
      <c r="AS5759" s="104"/>
      <c r="AT5759" s="104"/>
      <c r="AU5759" s="104"/>
      <c r="AV5759" s="104"/>
    </row>
    <row r="5760" spans="3:48" x14ac:dyDescent="0.35">
      <c r="C5760" s="176"/>
      <c r="D5760" s="176"/>
      <c r="E5760" s="176"/>
      <c r="F5760" s="176"/>
      <c r="G5760" s="175"/>
      <c r="H5760" s="175"/>
      <c r="I5760" s="175"/>
      <c r="J5760" s="175"/>
      <c r="L5760" s="175"/>
      <c r="T5760" s="176"/>
      <c r="U5760" s="176"/>
      <c r="V5760" s="176"/>
      <c r="W5760" s="176"/>
      <c r="X5760" s="175"/>
      <c r="Y5760" s="175"/>
      <c r="Z5760" s="175"/>
      <c r="AA5760" s="175"/>
      <c r="AC5760" s="175"/>
      <c r="AL5760" s="106"/>
      <c r="AM5760" s="104"/>
      <c r="AN5760" s="104"/>
      <c r="AO5760" s="104"/>
      <c r="AP5760" s="104"/>
      <c r="AQ5760" s="104"/>
      <c r="AR5760" s="104"/>
      <c r="AS5760" s="104"/>
      <c r="AT5760" s="104"/>
      <c r="AU5760" s="104"/>
      <c r="AV5760" s="104"/>
    </row>
    <row r="5761" spans="3:48" x14ac:dyDescent="0.35">
      <c r="C5761" s="176"/>
      <c r="D5761" s="176"/>
      <c r="E5761" s="176"/>
      <c r="F5761" s="176"/>
      <c r="G5761" s="175"/>
      <c r="H5761" s="175"/>
      <c r="I5761" s="175"/>
      <c r="J5761" s="175"/>
      <c r="L5761" s="175"/>
      <c r="T5761" s="176"/>
      <c r="U5761" s="176"/>
      <c r="V5761" s="176"/>
      <c r="W5761" s="176"/>
      <c r="X5761" s="175"/>
      <c r="Y5761" s="175"/>
      <c r="Z5761" s="175"/>
      <c r="AA5761" s="175"/>
      <c r="AC5761" s="175"/>
      <c r="AL5761" s="106"/>
      <c r="AM5761" s="104"/>
      <c r="AN5761" s="104"/>
      <c r="AO5761" s="104"/>
      <c r="AP5761" s="104"/>
      <c r="AQ5761" s="104"/>
      <c r="AR5761" s="104"/>
      <c r="AS5761" s="104"/>
      <c r="AT5761" s="104"/>
      <c r="AU5761" s="104"/>
      <c r="AV5761" s="104"/>
    </row>
    <row r="5762" spans="3:48" x14ac:dyDescent="0.35">
      <c r="C5762" s="176"/>
      <c r="D5762" s="176"/>
      <c r="E5762" s="176"/>
      <c r="F5762" s="176"/>
      <c r="G5762" s="175"/>
      <c r="H5762" s="175"/>
      <c r="I5762" s="175"/>
      <c r="J5762" s="175"/>
      <c r="L5762" s="175"/>
      <c r="T5762" s="176"/>
      <c r="U5762" s="176"/>
      <c r="V5762" s="176"/>
      <c r="W5762" s="176"/>
      <c r="X5762" s="175"/>
      <c r="Y5762" s="175"/>
      <c r="Z5762" s="175"/>
      <c r="AA5762" s="175"/>
      <c r="AC5762" s="175"/>
      <c r="AL5762" s="106"/>
      <c r="AM5762" s="104"/>
      <c r="AN5762" s="104"/>
      <c r="AO5762" s="104"/>
      <c r="AP5762" s="104"/>
      <c r="AQ5762" s="104"/>
      <c r="AR5762" s="104"/>
      <c r="AS5762" s="104"/>
      <c r="AT5762" s="104"/>
      <c r="AU5762" s="104"/>
      <c r="AV5762" s="104"/>
    </row>
    <row r="5763" spans="3:48" x14ac:dyDescent="0.35">
      <c r="C5763" s="176"/>
      <c r="D5763" s="176"/>
      <c r="E5763" s="176"/>
      <c r="F5763" s="176"/>
      <c r="G5763" s="175"/>
      <c r="H5763" s="175"/>
      <c r="I5763" s="175"/>
      <c r="J5763" s="175"/>
      <c r="L5763" s="175"/>
      <c r="T5763" s="176"/>
      <c r="U5763" s="176"/>
      <c r="V5763" s="176"/>
      <c r="W5763" s="176"/>
      <c r="X5763" s="175"/>
      <c r="Y5763" s="175"/>
      <c r="Z5763" s="175"/>
      <c r="AA5763" s="175"/>
      <c r="AC5763" s="175"/>
      <c r="AL5763" s="106"/>
      <c r="AM5763" s="104"/>
      <c r="AN5763" s="104"/>
      <c r="AO5763" s="104"/>
      <c r="AP5763" s="104"/>
      <c r="AQ5763" s="104"/>
      <c r="AR5763" s="104"/>
      <c r="AS5763" s="104"/>
      <c r="AT5763" s="104"/>
      <c r="AU5763" s="104"/>
      <c r="AV5763" s="104"/>
    </row>
    <row r="5764" spans="3:48" x14ac:dyDescent="0.35">
      <c r="C5764" s="176"/>
      <c r="D5764" s="176"/>
      <c r="E5764" s="176"/>
      <c r="F5764" s="176"/>
      <c r="G5764" s="175"/>
      <c r="H5764" s="175"/>
      <c r="I5764" s="175"/>
      <c r="J5764" s="175"/>
      <c r="L5764" s="175"/>
      <c r="T5764" s="176"/>
      <c r="U5764" s="176"/>
      <c r="V5764" s="176"/>
      <c r="W5764" s="176"/>
      <c r="X5764" s="175"/>
      <c r="Y5764" s="175"/>
      <c r="Z5764" s="175"/>
      <c r="AA5764" s="175"/>
      <c r="AC5764" s="175"/>
      <c r="AL5764" s="106"/>
      <c r="AM5764" s="104"/>
      <c r="AN5764" s="104"/>
      <c r="AO5764" s="104"/>
      <c r="AP5764" s="104"/>
      <c r="AQ5764" s="104"/>
      <c r="AR5764" s="104"/>
      <c r="AS5764" s="104"/>
      <c r="AT5764" s="104"/>
      <c r="AU5764" s="104"/>
      <c r="AV5764" s="104"/>
    </row>
    <row r="5765" spans="3:48" x14ac:dyDescent="0.35">
      <c r="C5765" s="176"/>
      <c r="D5765" s="176"/>
      <c r="E5765" s="176"/>
      <c r="F5765" s="176"/>
      <c r="G5765" s="175"/>
      <c r="H5765" s="175"/>
      <c r="I5765" s="175"/>
      <c r="J5765" s="175"/>
      <c r="L5765" s="175"/>
      <c r="T5765" s="176"/>
      <c r="U5765" s="176"/>
      <c r="V5765" s="176"/>
      <c r="W5765" s="176"/>
      <c r="X5765" s="175"/>
      <c r="Y5765" s="175"/>
      <c r="Z5765" s="175"/>
      <c r="AA5765" s="175"/>
      <c r="AC5765" s="175"/>
      <c r="AL5765" s="106"/>
      <c r="AM5765" s="104"/>
      <c r="AN5765" s="104"/>
      <c r="AO5765" s="104"/>
      <c r="AP5765" s="104"/>
      <c r="AQ5765" s="104"/>
      <c r="AR5765" s="104"/>
      <c r="AS5765" s="104"/>
      <c r="AT5765" s="104"/>
      <c r="AU5765" s="104"/>
      <c r="AV5765" s="104"/>
    </row>
    <row r="5766" spans="3:48" x14ac:dyDescent="0.35">
      <c r="C5766" s="176"/>
      <c r="D5766" s="176"/>
      <c r="E5766" s="176"/>
      <c r="F5766" s="176"/>
      <c r="G5766" s="175"/>
      <c r="H5766" s="175"/>
      <c r="I5766" s="175"/>
      <c r="J5766" s="175"/>
      <c r="L5766" s="175"/>
      <c r="T5766" s="176"/>
      <c r="U5766" s="176"/>
      <c r="V5766" s="176"/>
      <c r="W5766" s="176"/>
      <c r="X5766" s="175"/>
      <c r="Y5766" s="175"/>
      <c r="Z5766" s="175"/>
      <c r="AA5766" s="175"/>
      <c r="AC5766" s="175"/>
      <c r="AL5766" s="106"/>
      <c r="AM5766" s="104"/>
      <c r="AN5766" s="104"/>
      <c r="AO5766" s="104"/>
      <c r="AP5766" s="104"/>
      <c r="AQ5766" s="104"/>
      <c r="AR5766" s="104"/>
      <c r="AS5766" s="104"/>
      <c r="AT5766" s="104"/>
      <c r="AU5766" s="104"/>
      <c r="AV5766" s="104"/>
    </row>
    <row r="5767" spans="3:48" x14ac:dyDescent="0.35">
      <c r="C5767" s="176"/>
      <c r="D5767" s="176"/>
      <c r="E5767" s="176"/>
      <c r="F5767" s="176"/>
      <c r="G5767" s="175"/>
      <c r="H5767" s="175"/>
      <c r="I5767" s="175"/>
      <c r="J5767" s="175"/>
      <c r="L5767" s="175"/>
      <c r="T5767" s="176"/>
      <c r="U5767" s="176"/>
      <c r="V5767" s="176"/>
      <c r="W5767" s="176"/>
      <c r="X5767" s="175"/>
      <c r="Y5767" s="175"/>
      <c r="Z5767" s="175"/>
      <c r="AA5767" s="175"/>
      <c r="AC5767" s="175"/>
      <c r="AL5767" s="106"/>
      <c r="AM5767" s="104"/>
      <c r="AN5767" s="104"/>
      <c r="AO5767" s="104"/>
      <c r="AP5767" s="104"/>
      <c r="AQ5767" s="104"/>
      <c r="AR5767" s="104"/>
      <c r="AS5767" s="104"/>
      <c r="AT5767" s="104"/>
      <c r="AU5767" s="104"/>
      <c r="AV5767" s="104"/>
    </row>
    <row r="5768" spans="3:48" x14ac:dyDescent="0.35">
      <c r="C5768" s="176"/>
      <c r="D5768" s="176"/>
      <c r="E5768" s="176"/>
      <c r="F5768" s="176"/>
      <c r="G5768" s="175"/>
      <c r="H5768" s="175"/>
      <c r="I5768" s="175"/>
      <c r="J5768" s="175"/>
      <c r="L5768" s="175"/>
      <c r="T5768" s="176"/>
      <c r="U5768" s="176"/>
      <c r="V5768" s="176"/>
      <c r="W5768" s="176"/>
      <c r="X5768" s="175"/>
      <c r="Y5768" s="175"/>
      <c r="Z5768" s="175"/>
      <c r="AA5768" s="175"/>
      <c r="AC5768" s="175"/>
      <c r="AL5768" s="106"/>
      <c r="AM5768" s="104"/>
      <c r="AN5768" s="104"/>
      <c r="AO5768" s="104"/>
      <c r="AP5768" s="104"/>
      <c r="AQ5768" s="104"/>
      <c r="AR5768" s="104"/>
      <c r="AS5768" s="104"/>
      <c r="AT5768" s="104"/>
      <c r="AU5768" s="104"/>
      <c r="AV5768" s="104"/>
    </row>
    <row r="5769" spans="3:48" x14ac:dyDescent="0.35">
      <c r="C5769" s="176"/>
      <c r="D5769" s="176"/>
      <c r="E5769" s="176"/>
      <c r="F5769" s="176"/>
      <c r="G5769" s="175"/>
      <c r="H5769" s="175"/>
      <c r="I5769" s="175"/>
      <c r="J5769" s="175"/>
      <c r="L5769" s="175"/>
      <c r="T5769" s="176"/>
      <c r="U5769" s="176"/>
      <c r="V5769" s="176"/>
      <c r="W5769" s="176"/>
      <c r="X5769" s="175"/>
      <c r="Y5769" s="175"/>
      <c r="Z5769" s="175"/>
      <c r="AA5769" s="175"/>
      <c r="AC5769" s="175"/>
      <c r="AL5769" s="106"/>
      <c r="AM5769" s="104"/>
      <c r="AN5769" s="104"/>
      <c r="AO5769" s="104"/>
      <c r="AP5769" s="104"/>
      <c r="AQ5769" s="104"/>
      <c r="AR5769" s="104"/>
      <c r="AS5769" s="104"/>
      <c r="AT5769" s="104"/>
      <c r="AU5769" s="104"/>
      <c r="AV5769" s="104"/>
    </row>
    <row r="5770" spans="3:48" x14ac:dyDescent="0.35">
      <c r="C5770" s="176"/>
      <c r="D5770" s="176"/>
      <c r="E5770" s="176"/>
      <c r="F5770" s="176"/>
      <c r="G5770" s="175"/>
      <c r="H5770" s="175"/>
      <c r="I5770" s="175"/>
      <c r="J5770" s="175"/>
      <c r="L5770" s="175"/>
      <c r="T5770" s="176"/>
      <c r="U5770" s="176"/>
      <c r="V5770" s="176"/>
      <c r="W5770" s="176"/>
      <c r="X5770" s="175"/>
      <c r="Y5770" s="175"/>
      <c r="Z5770" s="175"/>
      <c r="AA5770" s="175"/>
      <c r="AC5770" s="175"/>
      <c r="AL5770" s="106"/>
      <c r="AM5770" s="104"/>
      <c r="AN5770" s="104"/>
      <c r="AO5770" s="104"/>
      <c r="AP5770" s="104"/>
      <c r="AQ5770" s="104"/>
      <c r="AR5770" s="104"/>
      <c r="AS5770" s="104"/>
      <c r="AT5770" s="104"/>
      <c r="AU5770" s="104"/>
      <c r="AV5770" s="104"/>
    </row>
    <row r="5771" spans="3:48" x14ac:dyDescent="0.35">
      <c r="C5771" s="176"/>
      <c r="D5771" s="176"/>
      <c r="E5771" s="176"/>
      <c r="F5771" s="176"/>
      <c r="G5771" s="175"/>
      <c r="H5771" s="175"/>
      <c r="I5771" s="175"/>
      <c r="J5771" s="175"/>
      <c r="L5771" s="175"/>
      <c r="T5771" s="176"/>
      <c r="U5771" s="176"/>
      <c r="V5771" s="176"/>
      <c r="W5771" s="176"/>
      <c r="X5771" s="175"/>
      <c r="Y5771" s="175"/>
      <c r="Z5771" s="175"/>
      <c r="AA5771" s="175"/>
      <c r="AC5771" s="175"/>
      <c r="AL5771" s="106"/>
      <c r="AM5771" s="104"/>
      <c r="AN5771" s="104"/>
      <c r="AO5771" s="104"/>
      <c r="AP5771" s="104"/>
      <c r="AQ5771" s="104"/>
      <c r="AR5771" s="104"/>
      <c r="AS5771" s="104"/>
      <c r="AT5771" s="104"/>
      <c r="AU5771" s="104"/>
      <c r="AV5771" s="104"/>
    </row>
    <row r="5772" spans="3:48" x14ac:dyDescent="0.35">
      <c r="C5772" s="176"/>
      <c r="D5772" s="176"/>
      <c r="E5772" s="176"/>
      <c r="F5772" s="176"/>
      <c r="G5772" s="175"/>
      <c r="H5772" s="175"/>
      <c r="I5772" s="175"/>
      <c r="J5772" s="175"/>
      <c r="L5772" s="175"/>
      <c r="T5772" s="176"/>
      <c r="U5772" s="176"/>
      <c r="V5772" s="176"/>
      <c r="W5772" s="176"/>
      <c r="X5772" s="175"/>
      <c r="Y5772" s="175"/>
      <c r="Z5772" s="175"/>
      <c r="AA5772" s="175"/>
      <c r="AC5772" s="175"/>
      <c r="AL5772" s="106"/>
      <c r="AM5772" s="104"/>
      <c r="AN5772" s="104"/>
      <c r="AO5772" s="104"/>
      <c r="AP5772" s="104"/>
      <c r="AQ5772" s="104"/>
      <c r="AR5772" s="104"/>
      <c r="AS5772" s="104"/>
      <c r="AT5772" s="104"/>
      <c r="AU5772" s="104"/>
      <c r="AV5772" s="104"/>
    </row>
    <row r="5773" spans="3:48" x14ac:dyDescent="0.35">
      <c r="C5773" s="176"/>
      <c r="D5773" s="176"/>
      <c r="E5773" s="176"/>
      <c r="F5773" s="176"/>
      <c r="G5773" s="175"/>
      <c r="H5773" s="175"/>
      <c r="I5773" s="175"/>
      <c r="J5773" s="175"/>
      <c r="L5773" s="175"/>
      <c r="T5773" s="176"/>
      <c r="U5773" s="176"/>
      <c r="V5773" s="176"/>
      <c r="W5773" s="176"/>
      <c r="X5773" s="175"/>
      <c r="Y5773" s="175"/>
      <c r="Z5773" s="175"/>
      <c r="AA5773" s="175"/>
      <c r="AC5773" s="175"/>
      <c r="AL5773" s="106"/>
      <c r="AM5773" s="104"/>
      <c r="AN5773" s="104"/>
      <c r="AO5773" s="104"/>
      <c r="AP5773" s="104"/>
      <c r="AQ5773" s="104"/>
      <c r="AR5773" s="104"/>
      <c r="AS5773" s="104"/>
      <c r="AT5773" s="104"/>
      <c r="AU5773" s="104"/>
      <c r="AV5773" s="104"/>
    </row>
    <row r="5774" spans="3:48" x14ac:dyDescent="0.35">
      <c r="C5774" s="176"/>
      <c r="D5774" s="176"/>
      <c r="E5774" s="176"/>
      <c r="F5774" s="176"/>
      <c r="G5774" s="175"/>
      <c r="H5774" s="175"/>
      <c r="I5774" s="175"/>
      <c r="J5774" s="175"/>
      <c r="L5774" s="175"/>
      <c r="T5774" s="176"/>
      <c r="U5774" s="176"/>
      <c r="V5774" s="176"/>
      <c r="W5774" s="176"/>
      <c r="X5774" s="175"/>
      <c r="Y5774" s="175"/>
      <c r="Z5774" s="175"/>
      <c r="AA5774" s="175"/>
      <c r="AC5774" s="175"/>
      <c r="AL5774" s="106"/>
      <c r="AM5774" s="104"/>
      <c r="AN5774" s="104"/>
      <c r="AO5774" s="104"/>
      <c r="AP5774" s="104"/>
      <c r="AQ5774" s="104"/>
      <c r="AR5774" s="104"/>
      <c r="AS5774" s="104"/>
      <c r="AT5774" s="104"/>
      <c r="AU5774" s="104"/>
      <c r="AV5774" s="104"/>
    </row>
    <row r="5775" spans="3:48" x14ac:dyDescent="0.35">
      <c r="C5775" s="176"/>
      <c r="D5775" s="176"/>
      <c r="E5775" s="176"/>
      <c r="F5775" s="176"/>
      <c r="G5775" s="175"/>
      <c r="H5775" s="175"/>
      <c r="I5775" s="175"/>
      <c r="J5775" s="175"/>
      <c r="L5775" s="175"/>
      <c r="T5775" s="176"/>
      <c r="U5775" s="176"/>
      <c r="V5775" s="176"/>
      <c r="W5775" s="176"/>
      <c r="X5775" s="175"/>
      <c r="Y5775" s="175"/>
      <c r="Z5775" s="175"/>
      <c r="AA5775" s="175"/>
      <c r="AC5775" s="175"/>
      <c r="AL5775" s="106"/>
      <c r="AM5775" s="104"/>
      <c r="AN5775" s="104"/>
      <c r="AO5775" s="104"/>
      <c r="AP5775" s="104"/>
      <c r="AQ5775" s="104"/>
      <c r="AR5775" s="104"/>
      <c r="AS5775" s="104"/>
      <c r="AT5775" s="104"/>
      <c r="AU5775" s="104"/>
      <c r="AV5775" s="104"/>
    </row>
    <row r="5776" spans="3:48" x14ac:dyDescent="0.35">
      <c r="C5776" s="176"/>
      <c r="D5776" s="176"/>
      <c r="E5776" s="176"/>
      <c r="F5776" s="176"/>
      <c r="G5776" s="175"/>
      <c r="H5776" s="175"/>
      <c r="I5776" s="175"/>
      <c r="J5776" s="175"/>
      <c r="L5776" s="175"/>
      <c r="T5776" s="176"/>
      <c r="U5776" s="176"/>
      <c r="V5776" s="176"/>
      <c r="W5776" s="176"/>
      <c r="X5776" s="175"/>
      <c r="Y5776" s="175"/>
      <c r="Z5776" s="175"/>
      <c r="AA5776" s="175"/>
      <c r="AC5776" s="175"/>
      <c r="AL5776" s="106"/>
      <c r="AM5776" s="104"/>
      <c r="AN5776" s="104"/>
      <c r="AO5776" s="104"/>
      <c r="AP5776" s="104"/>
      <c r="AQ5776" s="104"/>
      <c r="AR5776" s="104"/>
      <c r="AS5776" s="104"/>
      <c r="AT5776" s="104"/>
      <c r="AU5776" s="104"/>
      <c r="AV5776" s="104"/>
    </row>
    <row r="5777" spans="3:48" x14ac:dyDescent="0.35">
      <c r="C5777" s="176"/>
      <c r="D5777" s="176"/>
      <c r="E5777" s="176"/>
      <c r="F5777" s="176"/>
      <c r="G5777" s="175"/>
      <c r="H5777" s="175"/>
      <c r="I5777" s="175"/>
      <c r="J5777" s="175"/>
      <c r="L5777" s="175"/>
      <c r="T5777" s="176"/>
      <c r="U5777" s="176"/>
      <c r="V5777" s="176"/>
      <c r="W5777" s="176"/>
      <c r="X5777" s="175"/>
      <c r="Y5777" s="175"/>
      <c r="Z5777" s="175"/>
      <c r="AA5777" s="175"/>
      <c r="AC5777" s="175"/>
      <c r="AL5777" s="106"/>
      <c r="AM5777" s="104"/>
      <c r="AN5777" s="104"/>
      <c r="AO5777" s="104"/>
      <c r="AP5777" s="104"/>
      <c r="AQ5777" s="104"/>
      <c r="AR5777" s="104"/>
      <c r="AS5777" s="104"/>
      <c r="AT5777" s="104"/>
      <c r="AU5777" s="104"/>
      <c r="AV5777" s="104"/>
    </row>
    <row r="5778" spans="3:48" x14ac:dyDescent="0.35">
      <c r="C5778" s="176"/>
      <c r="D5778" s="176"/>
      <c r="E5778" s="176"/>
      <c r="F5778" s="176"/>
      <c r="G5778" s="175"/>
      <c r="H5778" s="175"/>
      <c r="I5778" s="175"/>
      <c r="J5778" s="175"/>
      <c r="L5778" s="175"/>
      <c r="T5778" s="176"/>
      <c r="U5778" s="176"/>
      <c r="V5778" s="176"/>
      <c r="W5778" s="176"/>
      <c r="X5778" s="175"/>
      <c r="Y5778" s="175"/>
      <c r="Z5778" s="175"/>
      <c r="AA5778" s="175"/>
      <c r="AC5778" s="175"/>
      <c r="AL5778" s="106"/>
      <c r="AM5778" s="104"/>
      <c r="AN5778" s="104"/>
      <c r="AO5778" s="104"/>
      <c r="AP5778" s="104"/>
      <c r="AQ5778" s="104"/>
      <c r="AR5778" s="104"/>
      <c r="AS5778" s="104"/>
      <c r="AT5778" s="104"/>
      <c r="AU5778" s="104"/>
      <c r="AV5778" s="104"/>
    </row>
    <row r="5779" spans="3:48" x14ac:dyDescent="0.35">
      <c r="C5779" s="176"/>
      <c r="D5779" s="176"/>
      <c r="E5779" s="176"/>
      <c r="F5779" s="176"/>
      <c r="G5779" s="175"/>
      <c r="H5779" s="175"/>
      <c r="I5779" s="175"/>
      <c r="J5779" s="175"/>
      <c r="L5779" s="175"/>
      <c r="T5779" s="176"/>
      <c r="U5779" s="176"/>
      <c r="V5779" s="176"/>
      <c r="W5779" s="176"/>
      <c r="X5779" s="175"/>
      <c r="Y5779" s="175"/>
      <c r="Z5779" s="175"/>
      <c r="AA5779" s="175"/>
      <c r="AC5779" s="175"/>
      <c r="AL5779" s="106"/>
      <c r="AM5779" s="104"/>
      <c r="AN5779" s="104"/>
      <c r="AO5779" s="104"/>
      <c r="AP5779" s="104"/>
      <c r="AQ5779" s="104"/>
      <c r="AR5779" s="104"/>
      <c r="AS5779" s="104"/>
      <c r="AT5779" s="104"/>
      <c r="AU5779" s="104"/>
      <c r="AV5779" s="104"/>
    </row>
    <row r="5780" spans="3:48" x14ac:dyDescent="0.35">
      <c r="C5780" s="176"/>
      <c r="D5780" s="176"/>
      <c r="E5780" s="176"/>
      <c r="F5780" s="176"/>
      <c r="G5780" s="175"/>
      <c r="H5780" s="175"/>
      <c r="I5780" s="175"/>
      <c r="J5780" s="175"/>
      <c r="L5780" s="175"/>
      <c r="T5780" s="176"/>
      <c r="U5780" s="176"/>
      <c r="V5780" s="176"/>
      <c r="W5780" s="176"/>
      <c r="X5780" s="175"/>
      <c r="Y5780" s="175"/>
      <c r="Z5780" s="175"/>
      <c r="AA5780" s="175"/>
      <c r="AC5780" s="175"/>
      <c r="AL5780" s="106"/>
      <c r="AM5780" s="104"/>
      <c r="AN5780" s="104"/>
      <c r="AO5780" s="104"/>
      <c r="AP5780" s="104"/>
      <c r="AQ5780" s="104"/>
      <c r="AR5780" s="104"/>
      <c r="AS5780" s="104"/>
      <c r="AT5780" s="104"/>
      <c r="AU5780" s="104"/>
      <c r="AV5780" s="104"/>
    </row>
    <row r="5781" spans="3:48" x14ac:dyDescent="0.35">
      <c r="C5781" s="176"/>
      <c r="D5781" s="176"/>
      <c r="E5781" s="176"/>
      <c r="F5781" s="176"/>
      <c r="G5781" s="175"/>
      <c r="H5781" s="175"/>
      <c r="I5781" s="175"/>
      <c r="J5781" s="175"/>
      <c r="L5781" s="175"/>
      <c r="T5781" s="176"/>
      <c r="U5781" s="176"/>
      <c r="V5781" s="176"/>
      <c r="W5781" s="176"/>
      <c r="X5781" s="175"/>
      <c r="Y5781" s="175"/>
      <c r="Z5781" s="175"/>
      <c r="AA5781" s="175"/>
      <c r="AC5781" s="175"/>
      <c r="AL5781" s="106"/>
      <c r="AM5781" s="104"/>
      <c r="AN5781" s="104"/>
      <c r="AO5781" s="104"/>
      <c r="AP5781" s="104"/>
      <c r="AQ5781" s="104"/>
      <c r="AR5781" s="104"/>
      <c r="AS5781" s="104"/>
      <c r="AT5781" s="104"/>
      <c r="AU5781" s="104"/>
      <c r="AV5781" s="104"/>
    </row>
    <row r="5782" spans="3:48" x14ac:dyDescent="0.35">
      <c r="C5782" s="176"/>
      <c r="D5782" s="176"/>
      <c r="E5782" s="176"/>
      <c r="F5782" s="176"/>
      <c r="G5782" s="175"/>
      <c r="H5782" s="175"/>
      <c r="I5782" s="175"/>
      <c r="J5782" s="175"/>
      <c r="L5782" s="175"/>
      <c r="T5782" s="176"/>
      <c r="U5782" s="176"/>
      <c r="V5782" s="176"/>
      <c r="W5782" s="176"/>
      <c r="X5782" s="175"/>
      <c r="Y5782" s="175"/>
      <c r="Z5782" s="175"/>
      <c r="AA5782" s="175"/>
      <c r="AC5782" s="175"/>
      <c r="AL5782" s="106"/>
      <c r="AM5782" s="104"/>
      <c r="AN5782" s="104"/>
      <c r="AO5782" s="104"/>
      <c r="AP5782" s="104"/>
      <c r="AQ5782" s="104"/>
      <c r="AR5782" s="104"/>
      <c r="AS5782" s="104"/>
      <c r="AT5782" s="104"/>
      <c r="AU5782" s="104"/>
      <c r="AV5782" s="104"/>
    </row>
    <row r="5783" spans="3:48" x14ac:dyDescent="0.35">
      <c r="C5783" s="176"/>
      <c r="D5783" s="176"/>
      <c r="E5783" s="176"/>
      <c r="F5783" s="176"/>
      <c r="G5783" s="175"/>
      <c r="H5783" s="175"/>
      <c r="I5783" s="175"/>
      <c r="J5783" s="175"/>
      <c r="L5783" s="175"/>
      <c r="T5783" s="176"/>
      <c r="U5783" s="176"/>
      <c r="V5783" s="176"/>
      <c r="W5783" s="176"/>
      <c r="X5783" s="175"/>
      <c r="Y5783" s="175"/>
      <c r="Z5783" s="175"/>
      <c r="AA5783" s="175"/>
      <c r="AC5783" s="175"/>
      <c r="AL5783" s="106"/>
      <c r="AM5783" s="104"/>
      <c r="AN5783" s="104"/>
      <c r="AO5783" s="104"/>
      <c r="AP5783" s="104"/>
      <c r="AQ5783" s="104"/>
      <c r="AR5783" s="104"/>
      <c r="AS5783" s="104"/>
      <c r="AT5783" s="104"/>
      <c r="AU5783" s="104"/>
      <c r="AV5783" s="104"/>
    </row>
    <row r="5784" spans="3:48" x14ac:dyDescent="0.35">
      <c r="C5784" s="176"/>
      <c r="D5784" s="176"/>
      <c r="E5784" s="176"/>
      <c r="F5784" s="176"/>
      <c r="G5784" s="175"/>
      <c r="H5784" s="175"/>
      <c r="I5784" s="175"/>
      <c r="J5784" s="175"/>
      <c r="L5784" s="175"/>
      <c r="T5784" s="176"/>
      <c r="U5784" s="176"/>
      <c r="V5784" s="176"/>
      <c r="W5784" s="176"/>
      <c r="X5784" s="175"/>
      <c r="Y5784" s="175"/>
      <c r="Z5784" s="175"/>
      <c r="AA5784" s="175"/>
      <c r="AC5784" s="175"/>
      <c r="AL5784" s="106"/>
      <c r="AM5784" s="104"/>
      <c r="AN5784" s="104"/>
      <c r="AO5784" s="104"/>
      <c r="AP5784" s="104"/>
      <c r="AQ5784" s="104"/>
      <c r="AR5784" s="104"/>
      <c r="AS5784" s="104"/>
      <c r="AT5784" s="104"/>
      <c r="AU5784" s="104"/>
      <c r="AV5784" s="104"/>
    </row>
    <row r="5785" spans="3:48" x14ac:dyDescent="0.35">
      <c r="C5785" s="176"/>
      <c r="D5785" s="176"/>
      <c r="E5785" s="176"/>
      <c r="F5785" s="176"/>
      <c r="G5785" s="175"/>
      <c r="H5785" s="175"/>
      <c r="I5785" s="175"/>
      <c r="J5785" s="175"/>
      <c r="L5785" s="175"/>
      <c r="T5785" s="176"/>
      <c r="U5785" s="176"/>
      <c r="V5785" s="176"/>
      <c r="W5785" s="176"/>
      <c r="X5785" s="175"/>
      <c r="Y5785" s="175"/>
      <c r="Z5785" s="175"/>
      <c r="AA5785" s="175"/>
      <c r="AC5785" s="175"/>
      <c r="AL5785" s="106"/>
      <c r="AM5785" s="104"/>
      <c r="AN5785" s="104"/>
      <c r="AO5785" s="104"/>
      <c r="AP5785" s="104"/>
      <c r="AQ5785" s="104"/>
      <c r="AR5785" s="104"/>
      <c r="AS5785" s="104"/>
      <c r="AT5785" s="104"/>
      <c r="AU5785" s="104"/>
      <c r="AV5785" s="104"/>
    </row>
    <row r="5786" spans="3:48" x14ac:dyDescent="0.35">
      <c r="C5786" s="176"/>
      <c r="D5786" s="176"/>
      <c r="E5786" s="176"/>
      <c r="F5786" s="176"/>
      <c r="G5786" s="175"/>
      <c r="H5786" s="175"/>
      <c r="I5786" s="175"/>
      <c r="J5786" s="175"/>
      <c r="L5786" s="175"/>
      <c r="T5786" s="176"/>
      <c r="U5786" s="176"/>
      <c r="V5786" s="176"/>
      <c r="W5786" s="176"/>
      <c r="X5786" s="175"/>
      <c r="Y5786" s="175"/>
      <c r="Z5786" s="175"/>
      <c r="AA5786" s="175"/>
      <c r="AC5786" s="175"/>
      <c r="AL5786" s="106"/>
      <c r="AM5786" s="104"/>
      <c r="AN5786" s="104"/>
      <c r="AO5786" s="104"/>
      <c r="AP5786" s="104"/>
      <c r="AQ5786" s="104"/>
      <c r="AR5786" s="104"/>
      <c r="AS5786" s="104"/>
      <c r="AT5786" s="104"/>
      <c r="AU5786" s="104"/>
      <c r="AV5786" s="104"/>
    </row>
    <row r="5787" spans="3:48" x14ac:dyDescent="0.35">
      <c r="C5787" s="176"/>
      <c r="D5787" s="176"/>
      <c r="E5787" s="176"/>
      <c r="F5787" s="176"/>
      <c r="G5787" s="175"/>
      <c r="H5787" s="175"/>
      <c r="I5787" s="175"/>
      <c r="J5787" s="175"/>
      <c r="L5787" s="175"/>
      <c r="T5787" s="176"/>
      <c r="U5787" s="176"/>
      <c r="V5787" s="176"/>
      <c r="W5787" s="176"/>
      <c r="X5787" s="175"/>
      <c r="Y5787" s="175"/>
      <c r="Z5787" s="175"/>
      <c r="AA5787" s="175"/>
      <c r="AC5787" s="175"/>
      <c r="AL5787" s="106"/>
      <c r="AM5787" s="104"/>
      <c r="AN5787" s="104"/>
      <c r="AO5787" s="104"/>
      <c r="AP5787" s="104"/>
      <c r="AQ5787" s="104"/>
      <c r="AR5787" s="104"/>
      <c r="AS5787" s="104"/>
      <c r="AT5787" s="104"/>
      <c r="AU5787" s="104"/>
      <c r="AV5787" s="104"/>
    </row>
    <row r="5788" spans="3:48" x14ac:dyDescent="0.35">
      <c r="C5788" s="176"/>
      <c r="D5788" s="176"/>
      <c r="E5788" s="176"/>
      <c r="F5788" s="176"/>
      <c r="G5788" s="175"/>
      <c r="H5788" s="175"/>
      <c r="I5788" s="175"/>
      <c r="J5788" s="175"/>
      <c r="L5788" s="175"/>
      <c r="T5788" s="176"/>
      <c r="U5788" s="176"/>
      <c r="V5788" s="176"/>
      <c r="W5788" s="176"/>
      <c r="X5788" s="175"/>
      <c r="Y5788" s="175"/>
      <c r="Z5788" s="175"/>
      <c r="AA5788" s="175"/>
      <c r="AC5788" s="175"/>
      <c r="AL5788" s="106"/>
      <c r="AM5788" s="104"/>
      <c r="AN5788" s="104"/>
      <c r="AO5788" s="104"/>
      <c r="AP5788" s="104"/>
      <c r="AQ5788" s="104"/>
      <c r="AR5788" s="104"/>
      <c r="AS5788" s="104"/>
      <c r="AT5788" s="104"/>
      <c r="AU5788" s="104"/>
      <c r="AV5788" s="104"/>
    </row>
    <row r="5789" spans="3:48" x14ac:dyDescent="0.35">
      <c r="C5789" s="176"/>
      <c r="D5789" s="176"/>
      <c r="E5789" s="176"/>
      <c r="F5789" s="176"/>
      <c r="G5789" s="175"/>
      <c r="H5789" s="175"/>
      <c r="I5789" s="175"/>
      <c r="J5789" s="175"/>
      <c r="L5789" s="175"/>
      <c r="T5789" s="176"/>
      <c r="U5789" s="176"/>
      <c r="V5789" s="176"/>
      <c r="W5789" s="176"/>
      <c r="X5789" s="175"/>
      <c r="Y5789" s="175"/>
      <c r="Z5789" s="175"/>
      <c r="AA5789" s="175"/>
      <c r="AC5789" s="175"/>
      <c r="AL5789" s="106"/>
      <c r="AM5789" s="104"/>
      <c r="AN5789" s="104"/>
      <c r="AO5789" s="104"/>
      <c r="AP5789" s="104"/>
      <c r="AQ5789" s="104"/>
      <c r="AR5789" s="104"/>
      <c r="AS5789" s="104"/>
      <c r="AT5789" s="104"/>
      <c r="AU5789" s="104"/>
      <c r="AV5789" s="104"/>
    </row>
    <row r="5790" spans="3:48" x14ac:dyDescent="0.35">
      <c r="C5790" s="176"/>
      <c r="D5790" s="176"/>
      <c r="E5790" s="176"/>
      <c r="F5790" s="176"/>
      <c r="G5790" s="175"/>
      <c r="H5790" s="175"/>
      <c r="I5790" s="175"/>
      <c r="J5790" s="175"/>
      <c r="L5790" s="175"/>
      <c r="T5790" s="176"/>
      <c r="U5790" s="176"/>
      <c r="V5790" s="176"/>
      <c r="W5790" s="176"/>
      <c r="X5790" s="175"/>
      <c r="Y5790" s="175"/>
      <c r="Z5790" s="175"/>
      <c r="AA5790" s="175"/>
      <c r="AC5790" s="175"/>
      <c r="AL5790" s="106"/>
      <c r="AM5790" s="104"/>
      <c r="AN5790" s="104"/>
      <c r="AO5790" s="104"/>
      <c r="AP5790" s="104"/>
      <c r="AQ5790" s="104"/>
      <c r="AR5790" s="104"/>
      <c r="AS5790" s="104"/>
      <c r="AT5790" s="104"/>
      <c r="AU5790" s="104"/>
      <c r="AV5790" s="104"/>
    </row>
    <row r="5791" spans="3:48" x14ac:dyDescent="0.35">
      <c r="C5791" s="176"/>
      <c r="D5791" s="176"/>
      <c r="E5791" s="176"/>
      <c r="F5791" s="176"/>
      <c r="G5791" s="175"/>
      <c r="H5791" s="175"/>
      <c r="I5791" s="175"/>
      <c r="J5791" s="175"/>
      <c r="L5791" s="175"/>
      <c r="T5791" s="176"/>
      <c r="U5791" s="176"/>
      <c r="V5791" s="176"/>
      <c r="W5791" s="176"/>
      <c r="X5791" s="175"/>
      <c r="Y5791" s="175"/>
      <c r="Z5791" s="175"/>
      <c r="AA5791" s="175"/>
      <c r="AC5791" s="175"/>
      <c r="AL5791" s="106"/>
      <c r="AM5791" s="104"/>
      <c r="AN5791" s="104"/>
      <c r="AO5791" s="104"/>
      <c r="AP5791" s="104"/>
      <c r="AQ5791" s="104"/>
      <c r="AR5791" s="104"/>
      <c r="AS5791" s="104"/>
      <c r="AT5791" s="104"/>
      <c r="AU5791" s="104"/>
      <c r="AV5791" s="104"/>
    </row>
    <row r="5792" spans="3:48" x14ac:dyDescent="0.35">
      <c r="C5792" s="176"/>
      <c r="D5792" s="176"/>
      <c r="E5792" s="176"/>
      <c r="F5792" s="176"/>
      <c r="G5792" s="175"/>
      <c r="H5792" s="175"/>
      <c r="I5792" s="175"/>
      <c r="J5792" s="175"/>
      <c r="L5792" s="175"/>
      <c r="T5792" s="176"/>
      <c r="U5792" s="176"/>
      <c r="V5792" s="176"/>
      <c r="W5792" s="176"/>
      <c r="X5792" s="175"/>
      <c r="Y5792" s="175"/>
      <c r="Z5792" s="175"/>
      <c r="AA5792" s="175"/>
      <c r="AC5792" s="175"/>
      <c r="AL5792" s="106"/>
      <c r="AM5792" s="104"/>
      <c r="AN5792" s="104"/>
      <c r="AO5792" s="104"/>
      <c r="AP5792" s="104"/>
      <c r="AQ5792" s="104"/>
      <c r="AR5792" s="104"/>
      <c r="AS5792" s="104"/>
      <c r="AT5792" s="104"/>
      <c r="AU5792" s="104"/>
      <c r="AV5792" s="104"/>
    </row>
    <row r="5793" spans="3:48" x14ac:dyDescent="0.35">
      <c r="C5793" s="176"/>
      <c r="D5793" s="176"/>
      <c r="E5793" s="176"/>
      <c r="F5793" s="176"/>
      <c r="G5793" s="175"/>
      <c r="H5793" s="175"/>
      <c r="I5793" s="175"/>
      <c r="J5793" s="175"/>
      <c r="L5793" s="175"/>
      <c r="T5793" s="176"/>
      <c r="U5793" s="176"/>
      <c r="V5793" s="176"/>
      <c r="W5793" s="176"/>
      <c r="X5793" s="175"/>
      <c r="Y5793" s="175"/>
      <c r="Z5793" s="175"/>
      <c r="AA5793" s="175"/>
      <c r="AC5793" s="175"/>
      <c r="AL5793" s="106"/>
      <c r="AM5793" s="104"/>
      <c r="AN5793" s="104"/>
      <c r="AO5793" s="104"/>
      <c r="AP5793" s="104"/>
      <c r="AQ5793" s="104"/>
      <c r="AR5793" s="104"/>
      <c r="AS5793" s="104"/>
      <c r="AT5793" s="104"/>
      <c r="AU5793" s="104"/>
      <c r="AV5793" s="104"/>
    </row>
    <row r="5794" spans="3:48" x14ac:dyDescent="0.35">
      <c r="C5794" s="176"/>
      <c r="D5794" s="176"/>
      <c r="E5794" s="176"/>
      <c r="F5794" s="176"/>
      <c r="G5794" s="175"/>
      <c r="H5794" s="175"/>
      <c r="I5794" s="175"/>
      <c r="J5794" s="175"/>
      <c r="L5794" s="175"/>
      <c r="T5794" s="176"/>
      <c r="U5794" s="176"/>
      <c r="V5794" s="176"/>
      <c r="W5794" s="176"/>
      <c r="X5794" s="175"/>
      <c r="Y5794" s="175"/>
      <c r="Z5794" s="175"/>
      <c r="AA5794" s="175"/>
      <c r="AC5794" s="175"/>
      <c r="AL5794" s="106"/>
      <c r="AM5794" s="104"/>
      <c r="AN5794" s="104"/>
      <c r="AO5794" s="104"/>
      <c r="AP5794" s="104"/>
      <c r="AQ5794" s="104"/>
      <c r="AR5794" s="104"/>
      <c r="AS5794" s="104"/>
      <c r="AT5794" s="104"/>
      <c r="AU5794" s="104"/>
      <c r="AV5794" s="104"/>
    </row>
    <row r="5795" spans="3:48" x14ac:dyDescent="0.35">
      <c r="C5795" s="176"/>
      <c r="D5795" s="176"/>
      <c r="E5795" s="176"/>
      <c r="F5795" s="176"/>
      <c r="G5795" s="175"/>
      <c r="H5795" s="175"/>
      <c r="I5795" s="175"/>
      <c r="J5795" s="175"/>
      <c r="L5795" s="175"/>
      <c r="T5795" s="176"/>
      <c r="U5795" s="176"/>
      <c r="V5795" s="176"/>
      <c r="W5795" s="176"/>
      <c r="X5795" s="175"/>
      <c r="Y5795" s="175"/>
      <c r="Z5795" s="175"/>
      <c r="AA5795" s="175"/>
      <c r="AC5795" s="175"/>
      <c r="AL5795" s="106"/>
      <c r="AM5795" s="104"/>
      <c r="AN5795" s="104"/>
      <c r="AO5795" s="104"/>
      <c r="AP5795" s="104"/>
      <c r="AQ5795" s="104"/>
      <c r="AR5795" s="104"/>
      <c r="AS5795" s="104"/>
      <c r="AT5795" s="104"/>
      <c r="AU5795" s="104"/>
      <c r="AV5795" s="104"/>
    </row>
    <row r="5796" spans="3:48" x14ac:dyDescent="0.35">
      <c r="C5796" s="176"/>
      <c r="D5796" s="176"/>
      <c r="E5796" s="176"/>
      <c r="F5796" s="176"/>
      <c r="G5796" s="175"/>
      <c r="H5796" s="175"/>
      <c r="I5796" s="175"/>
      <c r="J5796" s="175"/>
      <c r="L5796" s="175"/>
      <c r="T5796" s="176"/>
      <c r="U5796" s="176"/>
      <c r="V5796" s="176"/>
      <c r="W5796" s="176"/>
      <c r="X5796" s="175"/>
      <c r="Y5796" s="175"/>
      <c r="Z5796" s="175"/>
      <c r="AA5796" s="175"/>
      <c r="AC5796" s="175"/>
      <c r="AL5796" s="106"/>
      <c r="AM5796" s="104"/>
      <c r="AN5796" s="104"/>
      <c r="AO5796" s="104"/>
      <c r="AP5796" s="104"/>
      <c r="AQ5796" s="104"/>
      <c r="AR5796" s="104"/>
      <c r="AS5796" s="104"/>
      <c r="AT5796" s="104"/>
      <c r="AU5796" s="104"/>
      <c r="AV5796" s="104"/>
    </row>
    <row r="5797" spans="3:48" x14ac:dyDescent="0.35">
      <c r="C5797" s="176"/>
      <c r="D5797" s="176"/>
      <c r="E5797" s="176"/>
      <c r="F5797" s="176"/>
      <c r="G5797" s="175"/>
      <c r="H5797" s="175"/>
      <c r="I5797" s="175"/>
      <c r="J5797" s="175"/>
      <c r="L5797" s="175"/>
      <c r="T5797" s="176"/>
      <c r="U5797" s="176"/>
      <c r="V5797" s="176"/>
      <c r="W5797" s="176"/>
      <c r="X5797" s="175"/>
      <c r="Y5797" s="175"/>
      <c r="Z5797" s="175"/>
      <c r="AA5797" s="175"/>
      <c r="AC5797" s="175"/>
      <c r="AL5797" s="106"/>
      <c r="AM5797" s="104"/>
      <c r="AN5797" s="104"/>
      <c r="AO5797" s="104"/>
      <c r="AP5797" s="104"/>
      <c r="AQ5797" s="104"/>
      <c r="AR5797" s="104"/>
      <c r="AS5797" s="104"/>
      <c r="AT5797" s="104"/>
      <c r="AU5797" s="104"/>
      <c r="AV5797" s="104"/>
    </row>
    <row r="5798" spans="3:48" x14ac:dyDescent="0.35">
      <c r="C5798" s="176"/>
      <c r="D5798" s="176"/>
      <c r="E5798" s="176"/>
      <c r="F5798" s="176"/>
      <c r="G5798" s="175"/>
      <c r="H5798" s="175"/>
      <c r="I5798" s="175"/>
      <c r="J5798" s="175"/>
      <c r="L5798" s="175"/>
      <c r="T5798" s="176"/>
      <c r="U5798" s="176"/>
      <c r="V5798" s="176"/>
      <c r="W5798" s="176"/>
      <c r="X5798" s="175"/>
      <c r="Y5798" s="175"/>
      <c r="Z5798" s="175"/>
      <c r="AA5798" s="175"/>
      <c r="AC5798" s="175"/>
      <c r="AL5798" s="106"/>
      <c r="AM5798" s="104"/>
      <c r="AN5798" s="104"/>
      <c r="AO5798" s="104"/>
      <c r="AP5798" s="104"/>
      <c r="AQ5798" s="104"/>
      <c r="AR5798" s="104"/>
      <c r="AS5798" s="104"/>
      <c r="AT5798" s="104"/>
      <c r="AU5798" s="104"/>
      <c r="AV5798" s="104"/>
    </row>
    <row r="5799" spans="3:48" x14ac:dyDescent="0.35">
      <c r="C5799" s="176"/>
      <c r="D5799" s="176"/>
      <c r="E5799" s="176"/>
      <c r="F5799" s="176"/>
      <c r="G5799" s="175"/>
      <c r="H5799" s="175"/>
      <c r="I5799" s="175"/>
      <c r="J5799" s="175"/>
      <c r="L5799" s="175"/>
      <c r="T5799" s="176"/>
      <c r="U5799" s="176"/>
      <c r="V5799" s="176"/>
      <c r="W5799" s="176"/>
      <c r="X5799" s="175"/>
      <c r="Y5799" s="175"/>
      <c r="Z5799" s="175"/>
      <c r="AA5799" s="175"/>
      <c r="AC5799" s="175"/>
      <c r="AL5799" s="106"/>
      <c r="AM5799" s="104"/>
      <c r="AN5799" s="104"/>
      <c r="AO5799" s="104"/>
      <c r="AP5799" s="104"/>
      <c r="AQ5799" s="104"/>
      <c r="AR5799" s="104"/>
      <c r="AS5799" s="104"/>
      <c r="AT5799" s="104"/>
      <c r="AU5799" s="104"/>
      <c r="AV5799" s="104"/>
    </row>
    <row r="5800" spans="3:48" x14ac:dyDescent="0.35">
      <c r="C5800" s="176"/>
      <c r="D5800" s="176"/>
      <c r="E5800" s="176"/>
      <c r="F5800" s="176"/>
      <c r="G5800" s="175"/>
      <c r="H5800" s="175"/>
      <c r="I5800" s="175"/>
      <c r="J5800" s="175"/>
      <c r="L5800" s="175"/>
      <c r="T5800" s="176"/>
      <c r="U5800" s="176"/>
      <c r="V5800" s="176"/>
      <c r="W5800" s="176"/>
      <c r="X5800" s="175"/>
      <c r="Y5800" s="175"/>
      <c r="Z5800" s="175"/>
      <c r="AA5800" s="175"/>
      <c r="AC5800" s="175"/>
      <c r="AL5800" s="106"/>
      <c r="AM5800" s="104"/>
      <c r="AN5800" s="104"/>
      <c r="AO5800" s="104"/>
      <c r="AP5800" s="104"/>
      <c r="AQ5800" s="104"/>
      <c r="AR5800" s="104"/>
      <c r="AS5800" s="104"/>
      <c r="AT5800" s="104"/>
      <c r="AU5800" s="104"/>
      <c r="AV5800" s="104"/>
    </row>
    <row r="5801" spans="3:48" x14ac:dyDescent="0.35">
      <c r="C5801" s="176"/>
      <c r="D5801" s="176"/>
      <c r="E5801" s="176"/>
      <c r="F5801" s="176"/>
      <c r="G5801" s="175"/>
      <c r="H5801" s="175"/>
      <c r="I5801" s="175"/>
      <c r="J5801" s="175"/>
      <c r="L5801" s="175"/>
      <c r="T5801" s="176"/>
      <c r="U5801" s="176"/>
      <c r="V5801" s="176"/>
      <c r="W5801" s="176"/>
      <c r="X5801" s="175"/>
      <c r="Y5801" s="175"/>
      <c r="Z5801" s="175"/>
      <c r="AA5801" s="175"/>
      <c r="AC5801" s="175"/>
      <c r="AL5801" s="106"/>
      <c r="AM5801" s="104"/>
      <c r="AN5801" s="104"/>
      <c r="AO5801" s="104"/>
      <c r="AP5801" s="104"/>
      <c r="AQ5801" s="104"/>
      <c r="AR5801" s="104"/>
      <c r="AS5801" s="104"/>
      <c r="AT5801" s="104"/>
      <c r="AU5801" s="104"/>
      <c r="AV5801" s="104"/>
    </row>
    <row r="5802" spans="3:48" x14ac:dyDescent="0.35">
      <c r="C5802" s="176"/>
      <c r="D5802" s="176"/>
      <c r="E5802" s="176"/>
      <c r="F5802" s="176"/>
      <c r="G5802" s="175"/>
      <c r="H5802" s="175"/>
      <c r="I5802" s="175"/>
      <c r="J5802" s="175"/>
      <c r="L5802" s="175"/>
      <c r="T5802" s="176"/>
      <c r="U5802" s="176"/>
      <c r="V5802" s="176"/>
      <c r="W5802" s="176"/>
      <c r="X5802" s="175"/>
      <c r="Y5802" s="175"/>
      <c r="Z5802" s="175"/>
      <c r="AA5802" s="175"/>
      <c r="AC5802" s="175"/>
      <c r="AL5802" s="106"/>
      <c r="AM5802" s="104"/>
      <c r="AN5802" s="104"/>
      <c r="AO5802" s="104"/>
      <c r="AP5802" s="104"/>
      <c r="AQ5802" s="104"/>
      <c r="AR5802" s="104"/>
      <c r="AS5802" s="104"/>
      <c r="AT5802" s="104"/>
      <c r="AU5802" s="104"/>
      <c r="AV5802" s="104"/>
    </row>
    <row r="5803" spans="3:48" x14ac:dyDescent="0.35">
      <c r="C5803" s="176"/>
      <c r="D5803" s="176"/>
      <c r="E5803" s="176"/>
      <c r="F5803" s="176"/>
      <c r="G5803" s="175"/>
      <c r="H5803" s="175"/>
      <c r="I5803" s="175"/>
      <c r="J5803" s="175"/>
      <c r="L5803" s="175"/>
      <c r="T5803" s="176"/>
      <c r="U5803" s="176"/>
      <c r="V5803" s="176"/>
      <c r="W5803" s="176"/>
      <c r="X5803" s="175"/>
      <c r="Y5803" s="175"/>
      <c r="Z5803" s="175"/>
      <c r="AA5803" s="175"/>
      <c r="AC5803" s="175"/>
      <c r="AL5803" s="106"/>
      <c r="AM5803" s="104"/>
      <c r="AN5803" s="104"/>
      <c r="AO5803" s="104"/>
      <c r="AP5803" s="104"/>
      <c r="AQ5803" s="104"/>
      <c r="AR5803" s="104"/>
      <c r="AS5803" s="104"/>
      <c r="AT5803" s="104"/>
      <c r="AU5803" s="104"/>
      <c r="AV5803" s="104"/>
    </row>
    <row r="5804" spans="3:48" x14ac:dyDescent="0.35">
      <c r="C5804" s="176"/>
      <c r="D5804" s="176"/>
      <c r="E5804" s="176"/>
      <c r="F5804" s="176"/>
      <c r="G5804" s="175"/>
      <c r="H5804" s="175"/>
      <c r="I5804" s="175"/>
      <c r="J5804" s="175"/>
      <c r="L5804" s="175"/>
      <c r="T5804" s="176"/>
      <c r="U5804" s="176"/>
      <c r="V5804" s="176"/>
      <c r="W5804" s="176"/>
      <c r="X5804" s="175"/>
      <c r="Y5804" s="175"/>
      <c r="Z5804" s="175"/>
      <c r="AA5804" s="175"/>
      <c r="AC5804" s="175"/>
      <c r="AL5804" s="106"/>
      <c r="AM5804" s="104"/>
      <c r="AN5804" s="104"/>
      <c r="AO5804" s="104"/>
      <c r="AP5804" s="104"/>
      <c r="AQ5804" s="104"/>
      <c r="AR5804" s="104"/>
      <c r="AS5804" s="104"/>
      <c r="AT5804" s="104"/>
      <c r="AU5804" s="104"/>
      <c r="AV5804" s="104"/>
    </row>
    <row r="5805" spans="3:48" x14ac:dyDescent="0.35">
      <c r="C5805" s="176"/>
      <c r="D5805" s="176"/>
      <c r="E5805" s="176"/>
      <c r="F5805" s="176"/>
      <c r="G5805" s="175"/>
      <c r="H5805" s="175"/>
      <c r="I5805" s="175"/>
      <c r="J5805" s="175"/>
      <c r="L5805" s="175"/>
      <c r="T5805" s="176"/>
      <c r="U5805" s="176"/>
      <c r="V5805" s="176"/>
      <c r="W5805" s="176"/>
      <c r="X5805" s="175"/>
      <c r="Y5805" s="175"/>
      <c r="Z5805" s="175"/>
      <c r="AA5805" s="175"/>
      <c r="AC5805" s="175"/>
      <c r="AL5805" s="106"/>
      <c r="AM5805" s="104"/>
      <c r="AN5805" s="104"/>
      <c r="AO5805" s="104"/>
      <c r="AP5805" s="104"/>
      <c r="AQ5805" s="104"/>
      <c r="AR5805" s="104"/>
      <c r="AS5805" s="104"/>
      <c r="AT5805" s="104"/>
      <c r="AU5805" s="104"/>
      <c r="AV5805" s="104"/>
    </row>
    <row r="5806" spans="3:48" x14ac:dyDescent="0.35">
      <c r="C5806" s="176"/>
      <c r="D5806" s="176"/>
      <c r="E5806" s="176"/>
      <c r="F5806" s="176"/>
      <c r="G5806" s="175"/>
      <c r="H5806" s="175"/>
      <c r="I5806" s="175"/>
      <c r="J5806" s="175"/>
      <c r="L5806" s="175"/>
      <c r="T5806" s="176"/>
      <c r="U5806" s="176"/>
      <c r="V5806" s="176"/>
      <c r="W5806" s="176"/>
      <c r="X5806" s="175"/>
      <c r="Y5806" s="175"/>
      <c r="Z5806" s="175"/>
      <c r="AA5806" s="175"/>
      <c r="AC5806" s="175"/>
      <c r="AL5806" s="106"/>
      <c r="AM5806" s="104"/>
      <c r="AN5806" s="104"/>
      <c r="AO5806" s="104"/>
      <c r="AP5806" s="104"/>
      <c r="AQ5806" s="104"/>
      <c r="AR5806" s="104"/>
      <c r="AS5806" s="104"/>
      <c r="AT5806" s="104"/>
      <c r="AU5806" s="104"/>
      <c r="AV5806" s="104"/>
    </row>
    <row r="5807" spans="3:48" x14ac:dyDescent="0.35">
      <c r="C5807" s="176"/>
      <c r="D5807" s="176"/>
      <c r="E5807" s="176"/>
      <c r="F5807" s="176"/>
      <c r="G5807" s="175"/>
      <c r="H5807" s="175"/>
      <c r="I5807" s="175"/>
      <c r="J5807" s="175"/>
      <c r="L5807" s="175"/>
      <c r="T5807" s="176"/>
      <c r="U5807" s="176"/>
      <c r="V5807" s="176"/>
      <c r="W5807" s="176"/>
      <c r="X5807" s="175"/>
      <c r="Y5807" s="175"/>
      <c r="Z5807" s="175"/>
      <c r="AA5807" s="175"/>
      <c r="AC5807" s="175"/>
      <c r="AL5807" s="106"/>
      <c r="AM5807" s="104"/>
      <c r="AN5807" s="104"/>
      <c r="AO5807" s="104"/>
      <c r="AP5807" s="104"/>
      <c r="AQ5807" s="104"/>
      <c r="AR5807" s="104"/>
      <c r="AS5807" s="104"/>
      <c r="AT5807" s="104"/>
      <c r="AU5807" s="104"/>
      <c r="AV5807" s="104"/>
    </row>
    <row r="5808" spans="3:48" x14ac:dyDescent="0.35">
      <c r="C5808" s="176"/>
      <c r="D5808" s="176"/>
      <c r="E5808" s="176"/>
      <c r="F5808" s="176"/>
      <c r="G5808" s="175"/>
      <c r="H5808" s="175"/>
      <c r="I5808" s="175"/>
      <c r="J5808" s="175"/>
      <c r="L5808" s="175"/>
      <c r="T5808" s="176"/>
      <c r="U5808" s="176"/>
      <c r="V5808" s="176"/>
      <c r="W5808" s="176"/>
      <c r="X5808" s="175"/>
      <c r="Y5808" s="175"/>
      <c r="Z5808" s="175"/>
      <c r="AA5808" s="175"/>
      <c r="AC5808" s="175"/>
      <c r="AL5808" s="106"/>
      <c r="AM5808" s="104"/>
      <c r="AN5808" s="104"/>
      <c r="AO5808" s="104"/>
      <c r="AP5808" s="104"/>
      <c r="AQ5808" s="104"/>
      <c r="AR5808" s="104"/>
      <c r="AS5808" s="104"/>
      <c r="AT5808" s="104"/>
      <c r="AU5808" s="104"/>
      <c r="AV5808" s="104"/>
    </row>
    <row r="5809" spans="3:48" x14ac:dyDescent="0.35">
      <c r="C5809" s="176"/>
      <c r="D5809" s="176"/>
      <c r="E5809" s="176"/>
      <c r="F5809" s="176"/>
      <c r="G5809" s="175"/>
      <c r="H5809" s="175"/>
      <c r="I5809" s="175"/>
      <c r="J5809" s="175"/>
      <c r="L5809" s="175"/>
      <c r="T5809" s="176"/>
      <c r="U5809" s="176"/>
      <c r="V5809" s="176"/>
      <c r="W5809" s="176"/>
      <c r="X5809" s="175"/>
      <c r="Y5809" s="175"/>
      <c r="Z5809" s="175"/>
      <c r="AA5809" s="175"/>
      <c r="AC5809" s="175"/>
      <c r="AL5809" s="106"/>
      <c r="AM5809" s="104"/>
      <c r="AN5809" s="104"/>
      <c r="AO5809" s="104"/>
      <c r="AP5809" s="104"/>
      <c r="AQ5809" s="104"/>
      <c r="AR5809" s="104"/>
      <c r="AS5809" s="104"/>
      <c r="AT5809" s="104"/>
      <c r="AU5809" s="104"/>
      <c r="AV5809" s="104"/>
    </row>
    <row r="5810" spans="3:48" x14ac:dyDescent="0.35">
      <c r="C5810" s="176"/>
      <c r="D5810" s="176"/>
      <c r="E5810" s="176"/>
      <c r="F5810" s="176"/>
      <c r="G5810" s="175"/>
      <c r="H5810" s="175"/>
      <c r="I5810" s="175"/>
      <c r="J5810" s="175"/>
      <c r="L5810" s="175"/>
      <c r="T5810" s="176"/>
      <c r="U5810" s="176"/>
      <c r="V5810" s="176"/>
      <c r="W5810" s="176"/>
      <c r="X5810" s="175"/>
      <c r="Y5810" s="175"/>
      <c r="Z5810" s="175"/>
      <c r="AA5810" s="175"/>
      <c r="AC5810" s="175"/>
      <c r="AL5810" s="106"/>
      <c r="AM5810" s="104"/>
      <c r="AN5810" s="104"/>
      <c r="AO5810" s="104"/>
      <c r="AP5810" s="104"/>
      <c r="AQ5810" s="104"/>
      <c r="AR5810" s="104"/>
      <c r="AS5810" s="104"/>
      <c r="AT5810" s="104"/>
      <c r="AU5810" s="104"/>
      <c r="AV5810" s="104"/>
    </row>
    <row r="5811" spans="3:48" x14ac:dyDescent="0.35">
      <c r="C5811" s="176"/>
      <c r="D5811" s="176"/>
      <c r="E5811" s="176"/>
      <c r="F5811" s="176"/>
      <c r="G5811" s="175"/>
      <c r="H5811" s="175"/>
      <c r="I5811" s="175"/>
      <c r="J5811" s="175"/>
      <c r="L5811" s="175"/>
      <c r="T5811" s="176"/>
      <c r="U5811" s="176"/>
      <c r="V5811" s="176"/>
      <c r="W5811" s="176"/>
      <c r="X5811" s="175"/>
      <c r="Y5811" s="175"/>
      <c r="Z5811" s="175"/>
      <c r="AA5811" s="175"/>
      <c r="AC5811" s="175"/>
      <c r="AL5811" s="106"/>
      <c r="AM5811" s="104"/>
      <c r="AN5811" s="104"/>
      <c r="AO5811" s="104"/>
      <c r="AP5811" s="104"/>
      <c r="AQ5811" s="104"/>
      <c r="AR5811" s="104"/>
      <c r="AS5811" s="104"/>
      <c r="AT5811" s="104"/>
      <c r="AU5811" s="104"/>
      <c r="AV5811" s="104"/>
    </row>
    <row r="5812" spans="3:48" x14ac:dyDescent="0.35">
      <c r="C5812" s="176"/>
      <c r="D5812" s="176"/>
      <c r="E5812" s="176"/>
      <c r="F5812" s="176"/>
      <c r="G5812" s="175"/>
      <c r="H5812" s="175"/>
      <c r="I5812" s="175"/>
      <c r="J5812" s="175"/>
      <c r="L5812" s="175"/>
      <c r="T5812" s="176"/>
      <c r="U5812" s="176"/>
      <c r="V5812" s="176"/>
      <c r="W5812" s="176"/>
      <c r="X5812" s="175"/>
      <c r="Y5812" s="175"/>
      <c r="Z5812" s="175"/>
      <c r="AA5812" s="175"/>
      <c r="AC5812" s="175"/>
      <c r="AL5812" s="106"/>
      <c r="AM5812" s="104"/>
      <c r="AN5812" s="104"/>
      <c r="AO5812" s="104"/>
      <c r="AP5812" s="104"/>
      <c r="AQ5812" s="104"/>
      <c r="AR5812" s="104"/>
      <c r="AS5812" s="104"/>
      <c r="AT5812" s="104"/>
      <c r="AU5812" s="104"/>
      <c r="AV5812" s="104"/>
    </row>
    <row r="5813" spans="3:48" x14ac:dyDescent="0.35">
      <c r="C5813" s="176"/>
      <c r="D5813" s="176"/>
      <c r="E5813" s="176"/>
      <c r="F5813" s="176"/>
      <c r="G5813" s="175"/>
      <c r="H5813" s="175"/>
      <c r="I5813" s="175"/>
      <c r="J5813" s="175"/>
      <c r="L5813" s="175"/>
      <c r="T5813" s="176"/>
      <c r="U5813" s="176"/>
      <c r="V5813" s="176"/>
      <c r="W5813" s="176"/>
      <c r="X5813" s="175"/>
      <c r="Y5813" s="175"/>
      <c r="Z5813" s="175"/>
      <c r="AA5813" s="175"/>
      <c r="AC5813" s="175"/>
      <c r="AL5813" s="106"/>
      <c r="AM5813" s="104"/>
      <c r="AN5813" s="104"/>
      <c r="AO5813" s="104"/>
      <c r="AP5813" s="104"/>
      <c r="AQ5813" s="104"/>
      <c r="AR5813" s="104"/>
      <c r="AS5813" s="104"/>
      <c r="AT5813" s="104"/>
      <c r="AU5813" s="104"/>
      <c r="AV5813" s="104"/>
    </row>
    <row r="5814" spans="3:48" x14ac:dyDescent="0.35">
      <c r="C5814" s="176"/>
      <c r="D5814" s="176"/>
      <c r="E5814" s="176"/>
      <c r="F5814" s="176"/>
      <c r="G5814" s="175"/>
      <c r="H5814" s="175"/>
      <c r="I5814" s="175"/>
      <c r="J5814" s="175"/>
      <c r="L5814" s="175"/>
      <c r="T5814" s="176"/>
      <c r="U5814" s="176"/>
      <c r="V5814" s="176"/>
      <c r="W5814" s="176"/>
      <c r="X5814" s="175"/>
      <c r="Y5814" s="175"/>
      <c r="Z5814" s="175"/>
      <c r="AA5814" s="175"/>
      <c r="AC5814" s="175"/>
      <c r="AL5814" s="106"/>
      <c r="AM5814" s="104"/>
      <c r="AN5814" s="104"/>
      <c r="AO5814" s="104"/>
      <c r="AP5814" s="104"/>
      <c r="AQ5814" s="104"/>
      <c r="AR5814" s="104"/>
      <c r="AS5814" s="104"/>
      <c r="AT5814" s="104"/>
      <c r="AU5814" s="104"/>
      <c r="AV5814" s="104"/>
    </row>
    <row r="5815" spans="3:48" x14ac:dyDescent="0.35">
      <c r="C5815" s="176"/>
      <c r="D5815" s="176"/>
      <c r="E5815" s="176"/>
      <c r="F5815" s="176"/>
      <c r="G5815" s="175"/>
      <c r="H5815" s="175"/>
      <c r="I5815" s="175"/>
      <c r="J5815" s="175"/>
      <c r="L5815" s="175"/>
      <c r="T5815" s="176"/>
      <c r="U5815" s="176"/>
      <c r="V5815" s="176"/>
      <c r="W5815" s="176"/>
      <c r="X5815" s="175"/>
      <c r="Y5815" s="175"/>
      <c r="Z5815" s="175"/>
      <c r="AA5815" s="175"/>
      <c r="AC5815" s="175"/>
      <c r="AL5815" s="106"/>
      <c r="AM5815" s="104"/>
      <c r="AN5815" s="104"/>
      <c r="AO5815" s="104"/>
      <c r="AP5815" s="104"/>
      <c r="AQ5815" s="104"/>
      <c r="AR5815" s="104"/>
      <c r="AS5815" s="104"/>
      <c r="AT5815" s="104"/>
      <c r="AU5815" s="104"/>
      <c r="AV5815" s="104"/>
    </row>
    <row r="5816" spans="3:48" x14ac:dyDescent="0.35">
      <c r="C5816" s="176"/>
      <c r="D5816" s="176"/>
      <c r="E5816" s="176"/>
      <c r="F5816" s="176"/>
      <c r="G5816" s="175"/>
      <c r="H5816" s="175"/>
      <c r="I5816" s="175"/>
      <c r="J5816" s="175"/>
      <c r="L5816" s="175"/>
      <c r="T5816" s="176"/>
      <c r="U5816" s="176"/>
      <c r="V5816" s="176"/>
      <c r="W5816" s="176"/>
      <c r="X5816" s="175"/>
      <c r="Y5816" s="175"/>
      <c r="Z5816" s="175"/>
      <c r="AA5816" s="175"/>
      <c r="AC5816" s="175"/>
      <c r="AL5816" s="106"/>
      <c r="AM5816" s="104"/>
      <c r="AN5816" s="104"/>
      <c r="AO5816" s="104"/>
      <c r="AP5816" s="104"/>
      <c r="AQ5816" s="104"/>
      <c r="AR5816" s="104"/>
      <c r="AS5816" s="104"/>
      <c r="AT5816" s="104"/>
      <c r="AU5816" s="104"/>
      <c r="AV5816" s="104"/>
    </row>
    <row r="5817" spans="3:48" x14ac:dyDescent="0.35">
      <c r="C5817" s="176"/>
      <c r="D5817" s="176"/>
      <c r="E5817" s="176"/>
      <c r="F5817" s="176"/>
      <c r="G5817" s="175"/>
      <c r="H5817" s="175"/>
      <c r="I5817" s="175"/>
      <c r="J5817" s="175"/>
      <c r="L5817" s="175"/>
      <c r="T5817" s="176"/>
      <c r="U5817" s="176"/>
      <c r="V5817" s="176"/>
      <c r="W5817" s="176"/>
      <c r="X5817" s="175"/>
      <c r="Y5817" s="175"/>
      <c r="Z5817" s="175"/>
      <c r="AA5817" s="175"/>
      <c r="AC5817" s="175"/>
      <c r="AL5817" s="106"/>
      <c r="AM5817" s="104"/>
      <c r="AN5817" s="104"/>
      <c r="AO5817" s="104"/>
      <c r="AP5817" s="104"/>
      <c r="AQ5817" s="104"/>
      <c r="AR5817" s="104"/>
      <c r="AS5817" s="104"/>
      <c r="AT5817" s="104"/>
      <c r="AU5817" s="104"/>
      <c r="AV5817" s="104"/>
    </row>
    <row r="5818" spans="3:48" x14ac:dyDescent="0.35">
      <c r="C5818" s="176"/>
      <c r="D5818" s="176"/>
      <c r="E5818" s="176"/>
      <c r="F5818" s="176"/>
      <c r="G5818" s="175"/>
      <c r="H5818" s="175"/>
      <c r="I5818" s="175"/>
      <c r="J5818" s="175"/>
      <c r="L5818" s="175"/>
      <c r="T5818" s="176"/>
      <c r="U5818" s="176"/>
      <c r="V5818" s="176"/>
      <c r="W5818" s="176"/>
      <c r="X5818" s="175"/>
      <c r="Y5818" s="175"/>
      <c r="Z5818" s="175"/>
      <c r="AA5818" s="175"/>
      <c r="AC5818" s="175"/>
      <c r="AL5818" s="106"/>
      <c r="AM5818" s="104"/>
      <c r="AN5818" s="104"/>
      <c r="AO5818" s="104"/>
      <c r="AP5818" s="104"/>
      <c r="AQ5818" s="104"/>
      <c r="AR5818" s="104"/>
      <c r="AS5818" s="104"/>
      <c r="AT5818" s="104"/>
      <c r="AU5818" s="104"/>
      <c r="AV5818" s="104"/>
    </row>
    <row r="5819" spans="3:48" x14ac:dyDescent="0.35">
      <c r="C5819" s="176"/>
      <c r="D5819" s="176"/>
      <c r="E5819" s="176"/>
      <c r="F5819" s="176"/>
      <c r="G5819" s="175"/>
      <c r="H5819" s="175"/>
      <c r="I5819" s="175"/>
      <c r="J5819" s="175"/>
      <c r="L5819" s="175"/>
      <c r="T5819" s="176"/>
      <c r="U5819" s="176"/>
      <c r="V5819" s="176"/>
      <c r="W5819" s="176"/>
      <c r="X5819" s="175"/>
      <c r="Y5819" s="175"/>
      <c r="Z5819" s="175"/>
      <c r="AA5819" s="175"/>
      <c r="AC5819" s="175"/>
      <c r="AL5819" s="106"/>
      <c r="AM5819" s="104"/>
      <c r="AN5819" s="104"/>
      <c r="AO5819" s="104"/>
      <c r="AP5819" s="104"/>
      <c r="AQ5819" s="104"/>
      <c r="AR5819" s="104"/>
      <c r="AS5819" s="104"/>
      <c r="AT5819" s="104"/>
      <c r="AU5819" s="104"/>
      <c r="AV5819" s="104"/>
    </row>
    <row r="5820" spans="3:48" x14ac:dyDescent="0.35">
      <c r="C5820" s="176"/>
      <c r="D5820" s="176"/>
      <c r="E5820" s="176"/>
      <c r="F5820" s="176"/>
      <c r="G5820" s="175"/>
      <c r="H5820" s="175"/>
      <c r="I5820" s="175"/>
      <c r="J5820" s="175"/>
      <c r="L5820" s="175"/>
      <c r="T5820" s="176"/>
      <c r="U5820" s="176"/>
      <c r="V5820" s="176"/>
      <c r="W5820" s="176"/>
      <c r="X5820" s="175"/>
      <c r="Y5820" s="175"/>
      <c r="Z5820" s="175"/>
      <c r="AA5820" s="175"/>
      <c r="AC5820" s="175"/>
      <c r="AL5820" s="106"/>
      <c r="AM5820" s="104"/>
      <c r="AN5820" s="104"/>
      <c r="AO5820" s="104"/>
      <c r="AP5820" s="104"/>
      <c r="AQ5820" s="104"/>
      <c r="AR5820" s="104"/>
      <c r="AS5820" s="104"/>
      <c r="AT5820" s="104"/>
      <c r="AU5820" s="104"/>
      <c r="AV5820" s="104"/>
    </row>
    <row r="5821" spans="3:48" x14ac:dyDescent="0.35">
      <c r="C5821" s="176"/>
      <c r="D5821" s="176"/>
      <c r="E5821" s="176"/>
      <c r="F5821" s="176"/>
      <c r="G5821" s="175"/>
      <c r="H5821" s="175"/>
      <c r="I5821" s="175"/>
      <c r="J5821" s="175"/>
      <c r="L5821" s="175"/>
      <c r="T5821" s="176"/>
      <c r="U5821" s="176"/>
      <c r="V5821" s="176"/>
      <c r="W5821" s="176"/>
      <c r="X5821" s="175"/>
      <c r="Y5821" s="175"/>
      <c r="Z5821" s="175"/>
      <c r="AA5821" s="175"/>
      <c r="AC5821" s="175"/>
      <c r="AL5821" s="106"/>
      <c r="AM5821" s="104"/>
      <c r="AN5821" s="104"/>
      <c r="AO5821" s="104"/>
      <c r="AP5821" s="104"/>
      <c r="AQ5821" s="104"/>
      <c r="AR5821" s="104"/>
      <c r="AS5821" s="104"/>
      <c r="AT5821" s="104"/>
      <c r="AU5821" s="104"/>
      <c r="AV5821" s="104"/>
    </row>
    <row r="5822" spans="3:48" x14ac:dyDescent="0.35">
      <c r="C5822" s="176"/>
      <c r="D5822" s="176"/>
      <c r="E5822" s="176"/>
      <c r="F5822" s="176"/>
      <c r="G5822" s="175"/>
      <c r="H5822" s="175"/>
      <c r="I5822" s="175"/>
      <c r="J5822" s="175"/>
      <c r="L5822" s="175"/>
      <c r="T5822" s="176"/>
      <c r="U5822" s="176"/>
      <c r="V5822" s="176"/>
      <c r="W5822" s="176"/>
      <c r="X5822" s="175"/>
      <c r="Y5822" s="175"/>
      <c r="Z5822" s="175"/>
      <c r="AA5822" s="175"/>
      <c r="AC5822" s="175"/>
      <c r="AL5822" s="106"/>
      <c r="AM5822" s="104"/>
      <c r="AN5822" s="104"/>
      <c r="AO5822" s="104"/>
      <c r="AP5822" s="104"/>
      <c r="AQ5822" s="104"/>
      <c r="AR5822" s="104"/>
      <c r="AS5822" s="104"/>
      <c r="AT5822" s="104"/>
      <c r="AU5822" s="104"/>
      <c r="AV5822" s="104"/>
    </row>
    <row r="5823" spans="3:48" x14ac:dyDescent="0.35">
      <c r="C5823" s="176"/>
      <c r="D5823" s="176"/>
      <c r="E5823" s="176"/>
      <c r="F5823" s="176"/>
      <c r="G5823" s="175"/>
      <c r="H5823" s="175"/>
      <c r="I5823" s="175"/>
      <c r="J5823" s="175"/>
      <c r="L5823" s="175"/>
      <c r="T5823" s="176"/>
      <c r="U5823" s="176"/>
      <c r="V5823" s="176"/>
      <c r="W5823" s="176"/>
      <c r="X5823" s="175"/>
      <c r="Y5823" s="175"/>
      <c r="Z5823" s="175"/>
      <c r="AA5823" s="175"/>
      <c r="AC5823" s="175"/>
      <c r="AL5823" s="106"/>
      <c r="AM5823" s="104"/>
      <c r="AN5823" s="104"/>
      <c r="AO5823" s="104"/>
      <c r="AP5823" s="104"/>
      <c r="AQ5823" s="104"/>
      <c r="AR5823" s="104"/>
      <c r="AS5823" s="104"/>
      <c r="AT5823" s="104"/>
      <c r="AU5823" s="104"/>
      <c r="AV5823" s="104"/>
    </row>
    <row r="5824" spans="3:48" x14ac:dyDescent="0.35">
      <c r="C5824" s="176"/>
      <c r="D5824" s="176"/>
      <c r="E5824" s="176"/>
      <c r="F5824" s="176"/>
      <c r="G5824" s="175"/>
      <c r="H5824" s="175"/>
      <c r="I5824" s="175"/>
      <c r="J5824" s="175"/>
      <c r="L5824" s="175"/>
      <c r="T5824" s="176"/>
      <c r="U5824" s="176"/>
      <c r="V5824" s="176"/>
      <c r="W5824" s="176"/>
      <c r="X5824" s="175"/>
      <c r="Y5824" s="175"/>
      <c r="Z5824" s="175"/>
      <c r="AA5824" s="175"/>
      <c r="AC5824" s="175"/>
      <c r="AL5824" s="106"/>
      <c r="AM5824" s="104"/>
      <c r="AN5824" s="104"/>
      <c r="AO5824" s="104"/>
      <c r="AP5824" s="104"/>
      <c r="AQ5824" s="104"/>
      <c r="AR5824" s="104"/>
      <c r="AS5824" s="104"/>
      <c r="AT5824" s="104"/>
      <c r="AU5824" s="104"/>
      <c r="AV5824" s="104"/>
    </row>
    <row r="5825" spans="3:48" x14ac:dyDescent="0.35">
      <c r="C5825" s="176"/>
      <c r="D5825" s="176"/>
      <c r="E5825" s="176"/>
      <c r="F5825" s="176"/>
      <c r="G5825" s="175"/>
      <c r="H5825" s="175"/>
      <c r="I5825" s="175"/>
      <c r="J5825" s="175"/>
      <c r="L5825" s="175"/>
      <c r="T5825" s="176"/>
      <c r="U5825" s="176"/>
      <c r="V5825" s="176"/>
      <c r="W5825" s="176"/>
      <c r="X5825" s="175"/>
      <c r="Y5825" s="175"/>
      <c r="Z5825" s="175"/>
      <c r="AA5825" s="175"/>
      <c r="AC5825" s="175"/>
      <c r="AL5825" s="106"/>
      <c r="AM5825" s="104"/>
      <c r="AN5825" s="104"/>
      <c r="AO5825" s="104"/>
      <c r="AP5825" s="104"/>
      <c r="AQ5825" s="104"/>
      <c r="AR5825" s="104"/>
      <c r="AS5825" s="104"/>
      <c r="AT5825" s="104"/>
      <c r="AU5825" s="104"/>
      <c r="AV5825" s="104"/>
    </row>
    <row r="5826" spans="3:48" x14ac:dyDescent="0.35">
      <c r="C5826" s="176"/>
      <c r="D5826" s="176"/>
      <c r="E5826" s="176"/>
      <c r="F5826" s="176"/>
      <c r="G5826" s="175"/>
      <c r="H5826" s="175"/>
      <c r="I5826" s="175"/>
      <c r="J5826" s="175"/>
      <c r="L5826" s="175"/>
      <c r="T5826" s="176"/>
      <c r="U5826" s="176"/>
      <c r="V5826" s="176"/>
      <c r="W5826" s="176"/>
      <c r="X5826" s="175"/>
      <c r="Y5826" s="175"/>
      <c r="Z5826" s="175"/>
      <c r="AA5826" s="175"/>
      <c r="AC5826" s="175"/>
      <c r="AL5826" s="106"/>
      <c r="AM5826" s="104"/>
      <c r="AN5826" s="104"/>
      <c r="AO5826" s="104"/>
      <c r="AP5826" s="104"/>
      <c r="AQ5826" s="104"/>
      <c r="AR5826" s="104"/>
      <c r="AS5826" s="104"/>
      <c r="AT5826" s="104"/>
      <c r="AU5826" s="104"/>
      <c r="AV5826" s="104"/>
    </row>
    <row r="5827" spans="3:48" x14ac:dyDescent="0.35">
      <c r="C5827" s="176"/>
      <c r="D5827" s="176"/>
      <c r="E5827" s="176"/>
      <c r="F5827" s="176"/>
      <c r="G5827" s="175"/>
      <c r="H5827" s="175"/>
      <c r="I5827" s="175"/>
      <c r="J5827" s="175"/>
      <c r="L5827" s="175"/>
      <c r="T5827" s="176"/>
      <c r="U5827" s="176"/>
      <c r="V5827" s="176"/>
      <c r="W5827" s="176"/>
      <c r="X5827" s="175"/>
      <c r="Y5827" s="175"/>
      <c r="Z5827" s="175"/>
      <c r="AA5827" s="175"/>
      <c r="AC5827" s="175"/>
      <c r="AL5827" s="106"/>
      <c r="AM5827" s="104"/>
      <c r="AN5827" s="104"/>
      <c r="AO5827" s="104"/>
      <c r="AP5827" s="104"/>
      <c r="AQ5827" s="104"/>
      <c r="AR5827" s="104"/>
      <c r="AS5827" s="104"/>
      <c r="AT5827" s="104"/>
      <c r="AU5827" s="104"/>
      <c r="AV5827" s="104"/>
    </row>
    <row r="5828" spans="3:48" x14ac:dyDescent="0.35">
      <c r="C5828" s="176"/>
      <c r="D5828" s="176"/>
      <c r="E5828" s="176"/>
      <c r="F5828" s="176"/>
      <c r="G5828" s="175"/>
      <c r="H5828" s="175"/>
      <c r="I5828" s="175"/>
      <c r="J5828" s="175"/>
      <c r="L5828" s="175"/>
      <c r="T5828" s="176"/>
      <c r="U5828" s="176"/>
      <c r="V5828" s="176"/>
      <c r="W5828" s="176"/>
      <c r="X5828" s="175"/>
      <c r="Y5828" s="175"/>
      <c r="Z5828" s="175"/>
      <c r="AA5828" s="175"/>
      <c r="AC5828" s="175"/>
      <c r="AL5828" s="106"/>
      <c r="AM5828" s="104"/>
      <c r="AN5828" s="104"/>
      <c r="AO5828" s="104"/>
      <c r="AP5828" s="104"/>
      <c r="AQ5828" s="104"/>
      <c r="AR5828" s="104"/>
      <c r="AS5828" s="104"/>
      <c r="AT5828" s="104"/>
      <c r="AU5828" s="104"/>
      <c r="AV5828" s="104"/>
    </row>
    <row r="5829" spans="3:48" x14ac:dyDescent="0.35">
      <c r="C5829" s="176"/>
      <c r="D5829" s="176"/>
      <c r="E5829" s="176"/>
      <c r="F5829" s="176"/>
      <c r="G5829" s="175"/>
      <c r="H5829" s="175"/>
      <c r="I5829" s="175"/>
      <c r="J5829" s="175"/>
      <c r="L5829" s="175"/>
      <c r="T5829" s="176"/>
      <c r="U5829" s="176"/>
      <c r="V5829" s="176"/>
      <c r="W5829" s="176"/>
      <c r="X5829" s="175"/>
      <c r="Y5829" s="175"/>
      <c r="Z5829" s="175"/>
      <c r="AA5829" s="175"/>
      <c r="AC5829" s="175"/>
      <c r="AL5829" s="106"/>
      <c r="AM5829" s="104"/>
      <c r="AN5829" s="104"/>
      <c r="AO5829" s="104"/>
      <c r="AP5829" s="104"/>
      <c r="AQ5829" s="104"/>
      <c r="AR5829" s="104"/>
      <c r="AS5829" s="104"/>
      <c r="AT5829" s="104"/>
      <c r="AU5829" s="104"/>
      <c r="AV5829" s="104"/>
    </row>
    <row r="5830" spans="3:48" x14ac:dyDescent="0.35">
      <c r="C5830" s="176"/>
      <c r="D5830" s="176"/>
      <c r="E5830" s="176"/>
      <c r="F5830" s="176"/>
      <c r="G5830" s="175"/>
      <c r="H5830" s="175"/>
      <c r="I5830" s="175"/>
      <c r="J5830" s="175"/>
      <c r="L5830" s="175"/>
      <c r="T5830" s="176"/>
      <c r="U5830" s="176"/>
      <c r="V5830" s="176"/>
      <c r="W5830" s="176"/>
      <c r="X5830" s="175"/>
      <c r="Y5830" s="175"/>
      <c r="Z5830" s="175"/>
      <c r="AA5830" s="175"/>
      <c r="AC5830" s="175"/>
      <c r="AL5830" s="106"/>
      <c r="AM5830" s="104"/>
      <c r="AN5830" s="104"/>
      <c r="AO5830" s="104"/>
      <c r="AP5830" s="104"/>
      <c r="AQ5830" s="104"/>
      <c r="AR5830" s="104"/>
      <c r="AS5830" s="104"/>
      <c r="AT5830" s="104"/>
      <c r="AU5830" s="104"/>
      <c r="AV5830" s="104"/>
    </row>
    <row r="5831" spans="3:48" x14ac:dyDescent="0.35">
      <c r="C5831" s="176"/>
      <c r="D5831" s="176"/>
      <c r="E5831" s="176"/>
      <c r="F5831" s="176"/>
      <c r="G5831" s="175"/>
      <c r="H5831" s="175"/>
      <c r="I5831" s="175"/>
      <c r="J5831" s="175"/>
      <c r="L5831" s="175"/>
      <c r="T5831" s="176"/>
      <c r="U5831" s="176"/>
      <c r="V5831" s="176"/>
      <c r="W5831" s="176"/>
      <c r="X5831" s="175"/>
      <c r="Y5831" s="175"/>
      <c r="Z5831" s="175"/>
      <c r="AA5831" s="175"/>
      <c r="AC5831" s="175"/>
      <c r="AL5831" s="106"/>
      <c r="AM5831" s="104"/>
      <c r="AN5831" s="104"/>
      <c r="AO5831" s="104"/>
      <c r="AP5831" s="104"/>
      <c r="AQ5831" s="104"/>
      <c r="AR5831" s="104"/>
      <c r="AS5831" s="104"/>
      <c r="AT5831" s="104"/>
      <c r="AU5831" s="104"/>
      <c r="AV5831" s="104"/>
    </row>
    <row r="5832" spans="3:48" x14ac:dyDescent="0.35">
      <c r="C5832" s="176"/>
      <c r="D5832" s="176"/>
      <c r="E5832" s="176"/>
      <c r="F5832" s="176"/>
      <c r="G5832" s="175"/>
      <c r="H5832" s="175"/>
      <c r="I5832" s="175"/>
      <c r="J5832" s="175"/>
      <c r="L5832" s="175"/>
      <c r="T5832" s="176"/>
      <c r="U5832" s="176"/>
      <c r="V5832" s="176"/>
      <c r="W5832" s="176"/>
      <c r="X5832" s="175"/>
      <c r="Y5832" s="175"/>
      <c r="Z5832" s="175"/>
      <c r="AA5832" s="175"/>
      <c r="AC5832" s="175"/>
      <c r="AL5832" s="106"/>
      <c r="AM5832" s="104"/>
      <c r="AN5832" s="104"/>
      <c r="AO5832" s="104"/>
      <c r="AP5832" s="104"/>
      <c r="AQ5832" s="104"/>
      <c r="AR5832" s="104"/>
      <c r="AS5832" s="104"/>
      <c r="AT5832" s="104"/>
      <c r="AU5832" s="104"/>
      <c r="AV5832" s="104"/>
    </row>
    <row r="5833" spans="3:48" x14ac:dyDescent="0.35">
      <c r="C5833" s="176"/>
      <c r="D5833" s="176"/>
      <c r="E5833" s="176"/>
      <c r="F5833" s="176"/>
      <c r="G5833" s="175"/>
      <c r="H5833" s="175"/>
      <c r="I5833" s="175"/>
      <c r="J5833" s="175"/>
      <c r="L5833" s="175"/>
      <c r="T5833" s="176"/>
      <c r="U5833" s="176"/>
      <c r="V5833" s="176"/>
      <c r="W5833" s="176"/>
      <c r="X5833" s="175"/>
      <c r="Y5833" s="175"/>
      <c r="Z5833" s="175"/>
      <c r="AA5833" s="175"/>
      <c r="AC5833" s="175"/>
      <c r="AL5833" s="106"/>
      <c r="AM5833" s="104"/>
      <c r="AN5833" s="104"/>
      <c r="AO5833" s="104"/>
      <c r="AP5833" s="104"/>
      <c r="AQ5833" s="104"/>
      <c r="AR5833" s="104"/>
      <c r="AS5833" s="104"/>
      <c r="AT5833" s="104"/>
      <c r="AU5833" s="104"/>
      <c r="AV5833" s="104"/>
    </row>
    <row r="5834" spans="3:48" x14ac:dyDescent="0.35">
      <c r="C5834" s="176"/>
      <c r="D5834" s="176"/>
      <c r="E5834" s="176"/>
      <c r="F5834" s="176"/>
      <c r="G5834" s="175"/>
      <c r="H5834" s="175"/>
      <c r="I5834" s="175"/>
      <c r="J5834" s="175"/>
      <c r="L5834" s="175"/>
      <c r="T5834" s="176"/>
      <c r="U5834" s="176"/>
      <c r="V5834" s="176"/>
      <c r="W5834" s="176"/>
      <c r="X5834" s="175"/>
      <c r="Y5834" s="175"/>
      <c r="Z5834" s="175"/>
      <c r="AA5834" s="175"/>
      <c r="AC5834" s="175"/>
      <c r="AL5834" s="106"/>
      <c r="AM5834" s="104"/>
      <c r="AN5834" s="104"/>
      <c r="AO5834" s="104"/>
      <c r="AP5834" s="104"/>
      <c r="AQ5834" s="104"/>
      <c r="AR5834" s="104"/>
      <c r="AS5834" s="104"/>
      <c r="AT5834" s="104"/>
      <c r="AU5834" s="104"/>
      <c r="AV5834" s="104"/>
    </row>
    <row r="5835" spans="3:48" x14ac:dyDescent="0.35">
      <c r="C5835" s="176"/>
      <c r="D5835" s="176"/>
      <c r="E5835" s="176"/>
      <c r="F5835" s="176"/>
      <c r="G5835" s="175"/>
      <c r="H5835" s="175"/>
      <c r="I5835" s="175"/>
      <c r="J5835" s="175"/>
      <c r="L5835" s="175"/>
      <c r="T5835" s="176"/>
      <c r="U5835" s="176"/>
      <c r="V5835" s="176"/>
      <c r="W5835" s="176"/>
      <c r="X5835" s="175"/>
      <c r="Y5835" s="175"/>
      <c r="Z5835" s="175"/>
      <c r="AA5835" s="175"/>
      <c r="AC5835" s="175"/>
      <c r="AL5835" s="106"/>
      <c r="AM5835" s="104"/>
      <c r="AN5835" s="104"/>
      <c r="AO5835" s="104"/>
      <c r="AP5835" s="104"/>
      <c r="AQ5835" s="104"/>
      <c r="AR5835" s="104"/>
      <c r="AS5835" s="104"/>
      <c r="AT5835" s="104"/>
      <c r="AU5835" s="104"/>
      <c r="AV5835" s="104"/>
    </row>
    <row r="5836" spans="3:48" x14ac:dyDescent="0.35">
      <c r="C5836" s="176"/>
      <c r="D5836" s="176"/>
      <c r="E5836" s="176"/>
      <c r="F5836" s="176"/>
      <c r="G5836" s="175"/>
      <c r="H5836" s="175"/>
      <c r="I5836" s="175"/>
      <c r="J5836" s="175"/>
      <c r="L5836" s="175"/>
      <c r="T5836" s="176"/>
      <c r="U5836" s="176"/>
      <c r="V5836" s="176"/>
      <c r="W5836" s="176"/>
      <c r="X5836" s="175"/>
      <c r="Y5836" s="175"/>
      <c r="Z5836" s="175"/>
      <c r="AA5836" s="175"/>
      <c r="AC5836" s="175"/>
      <c r="AL5836" s="106"/>
      <c r="AM5836" s="104"/>
      <c r="AN5836" s="104"/>
      <c r="AO5836" s="104"/>
      <c r="AP5836" s="104"/>
      <c r="AQ5836" s="104"/>
      <c r="AR5836" s="104"/>
      <c r="AS5836" s="104"/>
      <c r="AT5836" s="104"/>
      <c r="AU5836" s="104"/>
      <c r="AV5836" s="104"/>
    </row>
    <row r="5837" spans="3:48" x14ac:dyDescent="0.35">
      <c r="C5837" s="176"/>
      <c r="D5837" s="176"/>
      <c r="E5837" s="176"/>
      <c r="F5837" s="176"/>
      <c r="G5837" s="175"/>
      <c r="H5837" s="175"/>
      <c r="I5837" s="175"/>
      <c r="J5837" s="175"/>
      <c r="L5837" s="175"/>
      <c r="T5837" s="176"/>
      <c r="U5837" s="176"/>
      <c r="V5837" s="176"/>
      <c r="W5837" s="176"/>
      <c r="X5837" s="175"/>
      <c r="Y5837" s="175"/>
      <c r="Z5837" s="175"/>
      <c r="AA5837" s="175"/>
      <c r="AC5837" s="175"/>
      <c r="AL5837" s="106"/>
      <c r="AM5837" s="104"/>
      <c r="AN5837" s="104"/>
      <c r="AO5837" s="104"/>
      <c r="AP5837" s="104"/>
      <c r="AQ5837" s="104"/>
      <c r="AR5837" s="104"/>
      <c r="AS5837" s="104"/>
      <c r="AT5837" s="104"/>
      <c r="AU5837" s="104"/>
      <c r="AV5837" s="104"/>
    </row>
    <row r="5838" spans="3:48" x14ac:dyDescent="0.35">
      <c r="C5838" s="176"/>
      <c r="D5838" s="176"/>
      <c r="E5838" s="176"/>
      <c r="F5838" s="176"/>
      <c r="G5838" s="175"/>
      <c r="H5838" s="175"/>
      <c r="I5838" s="175"/>
      <c r="J5838" s="175"/>
      <c r="L5838" s="175"/>
      <c r="T5838" s="176"/>
      <c r="U5838" s="176"/>
      <c r="V5838" s="176"/>
      <c r="W5838" s="176"/>
      <c r="X5838" s="175"/>
      <c r="Y5838" s="175"/>
      <c r="Z5838" s="175"/>
      <c r="AA5838" s="175"/>
      <c r="AC5838" s="175"/>
      <c r="AL5838" s="106"/>
      <c r="AM5838" s="104"/>
      <c r="AN5838" s="104"/>
      <c r="AO5838" s="104"/>
      <c r="AP5838" s="104"/>
      <c r="AQ5838" s="104"/>
      <c r="AR5838" s="104"/>
      <c r="AS5838" s="104"/>
      <c r="AT5838" s="104"/>
      <c r="AU5838" s="104"/>
      <c r="AV5838" s="104"/>
    </row>
    <row r="5839" spans="3:48" x14ac:dyDescent="0.35">
      <c r="C5839" s="176"/>
      <c r="D5839" s="176"/>
      <c r="E5839" s="176"/>
      <c r="F5839" s="176"/>
      <c r="G5839" s="175"/>
      <c r="H5839" s="175"/>
      <c r="I5839" s="175"/>
      <c r="J5839" s="175"/>
      <c r="L5839" s="175"/>
      <c r="T5839" s="176"/>
      <c r="U5839" s="176"/>
      <c r="V5839" s="176"/>
      <c r="W5839" s="176"/>
      <c r="X5839" s="175"/>
      <c r="Y5839" s="175"/>
      <c r="Z5839" s="175"/>
      <c r="AA5839" s="175"/>
      <c r="AC5839" s="175"/>
      <c r="AL5839" s="106"/>
      <c r="AM5839" s="104"/>
      <c r="AN5839" s="104"/>
      <c r="AO5839" s="104"/>
      <c r="AP5839" s="104"/>
      <c r="AQ5839" s="104"/>
      <c r="AR5839" s="104"/>
      <c r="AS5839" s="104"/>
      <c r="AT5839" s="104"/>
      <c r="AU5839" s="104"/>
      <c r="AV5839" s="104"/>
    </row>
    <row r="5840" spans="3:48" x14ac:dyDescent="0.35">
      <c r="C5840" s="176"/>
      <c r="D5840" s="176"/>
      <c r="E5840" s="176"/>
      <c r="F5840" s="176"/>
      <c r="G5840" s="175"/>
      <c r="H5840" s="175"/>
      <c r="I5840" s="175"/>
      <c r="J5840" s="175"/>
      <c r="L5840" s="175"/>
      <c r="T5840" s="176"/>
      <c r="U5840" s="176"/>
      <c r="V5840" s="176"/>
      <c r="W5840" s="176"/>
      <c r="X5840" s="175"/>
      <c r="Y5840" s="175"/>
      <c r="Z5840" s="175"/>
      <c r="AA5840" s="175"/>
      <c r="AC5840" s="175"/>
      <c r="AL5840" s="106"/>
      <c r="AM5840" s="104"/>
      <c r="AN5840" s="104"/>
      <c r="AO5840" s="104"/>
      <c r="AP5840" s="104"/>
      <c r="AQ5840" s="104"/>
      <c r="AR5840" s="104"/>
      <c r="AS5840" s="104"/>
      <c r="AT5840" s="104"/>
      <c r="AU5840" s="104"/>
      <c r="AV5840" s="104"/>
    </row>
    <row r="5841" spans="3:48" x14ac:dyDescent="0.35">
      <c r="C5841" s="176"/>
      <c r="D5841" s="176"/>
      <c r="E5841" s="176"/>
      <c r="F5841" s="176"/>
      <c r="G5841" s="175"/>
      <c r="H5841" s="175"/>
      <c r="I5841" s="175"/>
      <c r="J5841" s="175"/>
      <c r="L5841" s="175"/>
      <c r="T5841" s="176"/>
      <c r="U5841" s="176"/>
      <c r="V5841" s="176"/>
      <c r="W5841" s="176"/>
      <c r="X5841" s="175"/>
      <c r="Y5841" s="175"/>
      <c r="Z5841" s="175"/>
      <c r="AA5841" s="175"/>
      <c r="AC5841" s="175"/>
      <c r="AL5841" s="106"/>
      <c r="AM5841" s="104"/>
      <c r="AN5841" s="104"/>
      <c r="AO5841" s="104"/>
      <c r="AP5841" s="104"/>
      <c r="AQ5841" s="104"/>
      <c r="AR5841" s="104"/>
      <c r="AS5841" s="104"/>
      <c r="AT5841" s="104"/>
      <c r="AU5841" s="104"/>
      <c r="AV5841" s="104"/>
    </row>
    <row r="5842" spans="3:48" x14ac:dyDescent="0.35">
      <c r="C5842" s="176"/>
      <c r="D5842" s="176"/>
      <c r="E5842" s="176"/>
      <c r="F5842" s="176"/>
      <c r="G5842" s="175"/>
      <c r="H5842" s="175"/>
      <c r="I5842" s="175"/>
      <c r="J5842" s="175"/>
      <c r="L5842" s="175"/>
      <c r="T5842" s="176"/>
      <c r="U5842" s="176"/>
      <c r="V5842" s="176"/>
      <c r="W5842" s="176"/>
      <c r="X5842" s="175"/>
      <c r="Y5842" s="175"/>
      <c r="Z5842" s="175"/>
      <c r="AA5842" s="175"/>
      <c r="AC5842" s="175"/>
      <c r="AL5842" s="106"/>
      <c r="AM5842" s="104"/>
      <c r="AN5842" s="104"/>
      <c r="AO5842" s="104"/>
      <c r="AP5842" s="104"/>
      <c r="AQ5842" s="104"/>
      <c r="AR5842" s="104"/>
      <c r="AS5842" s="104"/>
      <c r="AT5842" s="104"/>
      <c r="AU5842" s="104"/>
      <c r="AV5842" s="104"/>
    </row>
    <row r="5843" spans="3:48" x14ac:dyDescent="0.35">
      <c r="C5843" s="176"/>
      <c r="D5843" s="176"/>
      <c r="E5843" s="176"/>
      <c r="F5843" s="176"/>
      <c r="G5843" s="175"/>
      <c r="H5843" s="175"/>
      <c r="I5843" s="175"/>
      <c r="J5843" s="175"/>
      <c r="L5843" s="175"/>
      <c r="T5843" s="176"/>
      <c r="U5843" s="176"/>
      <c r="V5843" s="176"/>
      <c r="W5843" s="176"/>
      <c r="X5843" s="175"/>
      <c r="Y5843" s="175"/>
      <c r="Z5843" s="175"/>
      <c r="AA5843" s="175"/>
      <c r="AC5843" s="175"/>
      <c r="AL5843" s="106"/>
      <c r="AM5843" s="104"/>
      <c r="AN5843" s="104"/>
      <c r="AO5843" s="104"/>
      <c r="AP5843" s="104"/>
      <c r="AQ5843" s="104"/>
      <c r="AR5843" s="104"/>
      <c r="AS5843" s="104"/>
      <c r="AT5843" s="104"/>
      <c r="AU5843" s="104"/>
      <c r="AV5843" s="104"/>
    </row>
    <row r="5844" spans="3:48" x14ac:dyDescent="0.35">
      <c r="C5844" s="176"/>
      <c r="D5844" s="176"/>
      <c r="E5844" s="176"/>
      <c r="F5844" s="176"/>
      <c r="G5844" s="175"/>
      <c r="H5844" s="175"/>
      <c r="I5844" s="175"/>
      <c r="J5844" s="175"/>
      <c r="L5844" s="175"/>
      <c r="T5844" s="176"/>
      <c r="U5844" s="176"/>
      <c r="V5844" s="176"/>
      <c r="W5844" s="176"/>
      <c r="X5844" s="175"/>
      <c r="Y5844" s="175"/>
      <c r="Z5844" s="175"/>
      <c r="AA5844" s="175"/>
      <c r="AC5844" s="175"/>
      <c r="AL5844" s="106"/>
      <c r="AM5844" s="104"/>
      <c r="AN5844" s="104"/>
      <c r="AO5844" s="104"/>
      <c r="AP5844" s="104"/>
      <c r="AQ5844" s="104"/>
      <c r="AR5844" s="104"/>
      <c r="AS5844" s="104"/>
      <c r="AT5844" s="104"/>
      <c r="AU5844" s="104"/>
      <c r="AV5844" s="104"/>
    </row>
    <row r="5845" spans="3:48" x14ac:dyDescent="0.35">
      <c r="C5845" s="176"/>
      <c r="D5845" s="176"/>
      <c r="E5845" s="176"/>
      <c r="F5845" s="176"/>
      <c r="G5845" s="175"/>
      <c r="H5845" s="175"/>
      <c r="I5845" s="175"/>
      <c r="J5845" s="175"/>
      <c r="L5845" s="175"/>
      <c r="T5845" s="176"/>
      <c r="U5845" s="176"/>
      <c r="V5845" s="176"/>
      <c r="W5845" s="176"/>
      <c r="X5845" s="175"/>
      <c r="Y5845" s="175"/>
      <c r="Z5845" s="175"/>
      <c r="AA5845" s="175"/>
      <c r="AC5845" s="175"/>
      <c r="AL5845" s="106"/>
      <c r="AM5845" s="104"/>
      <c r="AN5845" s="104"/>
      <c r="AO5845" s="104"/>
      <c r="AP5845" s="104"/>
      <c r="AQ5845" s="104"/>
      <c r="AR5845" s="104"/>
      <c r="AS5845" s="104"/>
      <c r="AT5845" s="104"/>
      <c r="AU5845" s="104"/>
      <c r="AV5845" s="104"/>
    </row>
    <row r="5846" spans="3:48" x14ac:dyDescent="0.35">
      <c r="C5846" s="176"/>
      <c r="D5846" s="176"/>
      <c r="E5846" s="176"/>
      <c r="F5846" s="176"/>
      <c r="G5846" s="175"/>
      <c r="H5846" s="175"/>
      <c r="I5846" s="175"/>
      <c r="J5846" s="175"/>
      <c r="L5846" s="175"/>
      <c r="T5846" s="176"/>
      <c r="U5846" s="176"/>
      <c r="V5846" s="176"/>
      <c r="W5846" s="176"/>
      <c r="X5846" s="175"/>
      <c r="Y5846" s="175"/>
      <c r="Z5846" s="175"/>
      <c r="AA5846" s="175"/>
      <c r="AC5846" s="175"/>
      <c r="AL5846" s="106"/>
      <c r="AM5846" s="104"/>
      <c r="AN5846" s="104"/>
      <c r="AO5846" s="104"/>
      <c r="AP5846" s="104"/>
      <c r="AQ5846" s="104"/>
      <c r="AR5846" s="104"/>
      <c r="AS5846" s="104"/>
      <c r="AT5846" s="104"/>
      <c r="AU5846" s="104"/>
      <c r="AV5846" s="104"/>
    </row>
    <row r="5847" spans="3:48" x14ac:dyDescent="0.35">
      <c r="C5847" s="176"/>
      <c r="D5847" s="176"/>
      <c r="E5847" s="176"/>
      <c r="F5847" s="176"/>
      <c r="G5847" s="175"/>
      <c r="H5847" s="175"/>
      <c r="I5847" s="175"/>
      <c r="J5847" s="175"/>
      <c r="L5847" s="175"/>
      <c r="T5847" s="176"/>
      <c r="U5847" s="176"/>
      <c r="V5847" s="176"/>
      <c r="W5847" s="176"/>
      <c r="X5847" s="175"/>
      <c r="Y5847" s="175"/>
      <c r="Z5847" s="175"/>
      <c r="AA5847" s="175"/>
      <c r="AC5847" s="175"/>
      <c r="AL5847" s="106"/>
      <c r="AM5847" s="104"/>
      <c r="AN5847" s="104"/>
      <c r="AO5847" s="104"/>
      <c r="AP5847" s="104"/>
      <c r="AQ5847" s="104"/>
      <c r="AR5847" s="104"/>
      <c r="AS5847" s="104"/>
      <c r="AT5847" s="104"/>
      <c r="AU5847" s="104"/>
      <c r="AV5847" s="104"/>
    </row>
    <row r="5848" spans="3:48" x14ac:dyDescent="0.35">
      <c r="C5848" s="176"/>
      <c r="D5848" s="176"/>
      <c r="E5848" s="176"/>
      <c r="F5848" s="176"/>
      <c r="G5848" s="175"/>
      <c r="H5848" s="175"/>
      <c r="I5848" s="175"/>
      <c r="J5848" s="175"/>
      <c r="L5848" s="175"/>
      <c r="T5848" s="176"/>
      <c r="U5848" s="176"/>
      <c r="V5848" s="176"/>
      <c r="W5848" s="176"/>
      <c r="X5848" s="175"/>
      <c r="Y5848" s="175"/>
      <c r="Z5848" s="175"/>
      <c r="AA5848" s="175"/>
      <c r="AC5848" s="175"/>
      <c r="AL5848" s="106"/>
      <c r="AM5848" s="104"/>
      <c r="AN5848" s="104"/>
      <c r="AO5848" s="104"/>
      <c r="AP5848" s="104"/>
      <c r="AQ5848" s="104"/>
      <c r="AR5848" s="104"/>
      <c r="AS5848" s="104"/>
      <c r="AT5848" s="104"/>
      <c r="AU5848" s="104"/>
      <c r="AV5848" s="104"/>
    </row>
    <row r="5849" spans="3:48" x14ac:dyDescent="0.35">
      <c r="C5849" s="176"/>
      <c r="D5849" s="176"/>
      <c r="E5849" s="176"/>
      <c r="F5849" s="176"/>
      <c r="G5849" s="175"/>
      <c r="H5849" s="175"/>
      <c r="I5849" s="175"/>
      <c r="J5849" s="175"/>
      <c r="L5849" s="175"/>
      <c r="T5849" s="176"/>
      <c r="U5849" s="176"/>
      <c r="V5849" s="176"/>
      <c r="W5849" s="176"/>
      <c r="X5849" s="175"/>
      <c r="Y5849" s="175"/>
      <c r="Z5849" s="175"/>
      <c r="AA5849" s="175"/>
      <c r="AC5849" s="175"/>
      <c r="AL5849" s="106"/>
      <c r="AM5849" s="104"/>
      <c r="AN5849" s="104"/>
      <c r="AO5849" s="104"/>
      <c r="AP5849" s="104"/>
      <c r="AQ5849" s="104"/>
      <c r="AR5849" s="104"/>
      <c r="AS5849" s="104"/>
      <c r="AT5849" s="104"/>
      <c r="AU5849" s="104"/>
      <c r="AV5849" s="104"/>
    </row>
    <row r="5850" spans="3:48" x14ac:dyDescent="0.35">
      <c r="C5850" s="176"/>
      <c r="D5850" s="176"/>
      <c r="E5850" s="176"/>
      <c r="F5850" s="176"/>
      <c r="G5850" s="175"/>
      <c r="H5850" s="175"/>
      <c r="I5850" s="175"/>
      <c r="J5850" s="175"/>
      <c r="L5850" s="175"/>
      <c r="T5850" s="176"/>
      <c r="U5850" s="176"/>
      <c r="V5850" s="176"/>
      <c r="W5850" s="176"/>
      <c r="X5850" s="175"/>
      <c r="Y5850" s="175"/>
      <c r="Z5850" s="175"/>
      <c r="AA5850" s="175"/>
      <c r="AC5850" s="175"/>
      <c r="AL5850" s="106"/>
      <c r="AM5850" s="104"/>
      <c r="AN5850" s="104"/>
      <c r="AO5850" s="104"/>
      <c r="AP5850" s="104"/>
      <c r="AQ5850" s="104"/>
      <c r="AR5850" s="104"/>
      <c r="AS5850" s="104"/>
      <c r="AT5850" s="104"/>
      <c r="AU5850" s="104"/>
      <c r="AV5850" s="104"/>
    </row>
    <row r="5851" spans="3:48" x14ac:dyDescent="0.35">
      <c r="C5851" s="176"/>
      <c r="D5851" s="176"/>
      <c r="E5851" s="176"/>
      <c r="F5851" s="176"/>
      <c r="G5851" s="175"/>
      <c r="H5851" s="175"/>
      <c r="I5851" s="175"/>
      <c r="J5851" s="175"/>
      <c r="L5851" s="175"/>
      <c r="T5851" s="176"/>
      <c r="U5851" s="176"/>
      <c r="V5851" s="176"/>
      <c r="W5851" s="176"/>
      <c r="X5851" s="175"/>
      <c r="Y5851" s="175"/>
      <c r="Z5851" s="175"/>
      <c r="AA5851" s="175"/>
      <c r="AC5851" s="175"/>
      <c r="AL5851" s="106"/>
      <c r="AM5851" s="104"/>
      <c r="AN5851" s="104"/>
      <c r="AO5851" s="104"/>
      <c r="AP5851" s="104"/>
      <c r="AQ5851" s="104"/>
      <c r="AR5851" s="104"/>
      <c r="AS5851" s="104"/>
      <c r="AT5851" s="104"/>
      <c r="AU5851" s="104"/>
      <c r="AV5851" s="104"/>
    </row>
    <row r="5852" spans="3:48" x14ac:dyDescent="0.35">
      <c r="C5852" s="176"/>
      <c r="D5852" s="176"/>
      <c r="E5852" s="176"/>
      <c r="F5852" s="176"/>
      <c r="G5852" s="175"/>
      <c r="H5852" s="175"/>
      <c r="I5852" s="175"/>
      <c r="J5852" s="175"/>
      <c r="L5852" s="175"/>
      <c r="T5852" s="176"/>
      <c r="U5852" s="176"/>
      <c r="V5852" s="176"/>
      <c r="W5852" s="176"/>
      <c r="X5852" s="175"/>
      <c r="Y5852" s="175"/>
      <c r="Z5852" s="175"/>
      <c r="AA5852" s="175"/>
      <c r="AC5852" s="175"/>
      <c r="AL5852" s="106"/>
      <c r="AM5852" s="104"/>
      <c r="AN5852" s="104"/>
      <c r="AO5852" s="104"/>
      <c r="AP5852" s="104"/>
      <c r="AQ5852" s="104"/>
      <c r="AR5852" s="104"/>
      <c r="AS5852" s="104"/>
      <c r="AT5852" s="104"/>
      <c r="AU5852" s="104"/>
      <c r="AV5852" s="104"/>
    </row>
    <row r="5853" spans="3:48" x14ac:dyDescent="0.35">
      <c r="C5853" s="176"/>
      <c r="D5853" s="176"/>
      <c r="E5853" s="176"/>
      <c r="F5853" s="176"/>
      <c r="G5853" s="175"/>
      <c r="H5853" s="175"/>
      <c r="I5853" s="175"/>
      <c r="J5853" s="175"/>
      <c r="L5853" s="175"/>
      <c r="T5853" s="176"/>
      <c r="U5853" s="176"/>
      <c r="V5853" s="176"/>
      <c r="W5853" s="176"/>
      <c r="X5853" s="175"/>
      <c r="Y5853" s="175"/>
      <c r="Z5853" s="175"/>
      <c r="AA5853" s="175"/>
      <c r="AC5853" s="175"/>
      <c r="AL5853" s="106"/>
      <c r="AM5853" s="104"/>
      <c r="AN5853" s="104"/>
      <c r="AO5853" s="104"/>
      <c r="AP5853" s="104"/>
      <c r="AQ5853" s="104"/>
      <c r="AR5853" s="104"/>
      <c r="AS5853" s="104"/>
      <c r="AT5853" s="104"/>
      <c r="AU5853" s="104"/>
      <c r="AV5853" s="104"/>
    </row>
    <row r="5854" spans="3:48" x14ac:dyDescent="0.35">
      <c r="C5854" s="176"/>
      <c r="D5854" s="176"/>
      <c r="E5854" s="176"/>
      <c r="F5854" s="176"/>
      <c r="G5854" s="175"/>
      <c r="H5854" s="175"/>
      <c r="I5854" s="175"/>
      <c r="J5854" s="175"/>
      <c r="L5854" s="175"/>
      <c r="T5854" s="176"/>
      <c r="U5854" s="176"/>
      <c r="V5854" s="176"/>
      <c r="W5854" s="176"/>
      <c r="X5854" s="175"/>
      <c r="Y5854" s="175"/>
      <c r="Z5854" s="175"/>
      <c r="AA5854" s="175"/>
      <c r="AC5854" s="175"/>
      <c r="AL5854" s="106"/>
      <c r="AM5854" s="104"/>
      <c r="AN5854" s="104"/>
      <c r="AO5854" s="104"/>
      <c r="AP5854" s="104"/>
      <c r="AQ5854" s="104"/>
      <c r="AR5854" s="104"/>
      <c r="AS5854" s="104"/>
      <c r="AT5854" s="104"/>
      <c r="AU5854" s="104"/>
      <c r="AV5854" s="104"/>
    </row>
    <row r="5855" spans="3:48" x14ac:dyDescent="0.35">
      <c r="C5855" s="176"/>
      <c r="D5855" s="176"/>
      <c r="E5855" s="176"/>
      <c r="F5855" s="176"/>
      <c r="G5855" s="175"/>
      <c r="H5855" s="175"/>
      <c r="I5855" s="175"/>
      <c r="J5855" s="175"/>
      <c r="L5855" s="175"/>
      <c r="T5855" s="176"/>
      <c r="U5855" s="176"/>
      <c r="V5855" s="176"/>
      <c r="W5855" s="176"/>
      <c r="X5855" s="175"/>
      <c r="Y5855" s="175"/>
      <c r="Z5855" s="175"/>
      <c r="AA5855" s="175"/>
      <c r="AC5855" s="175"/>
      <c r="AL5855" s="106"/>
      <c r="AM5855" s="104"/>
      <c r="AN5855" s="104"/>
      <c r="AO5855" s="104"/>
      <c r="AP5855" s="104"/>
      <c r="AQ5855" s="104"/>
      <c r="AR5855" s="104"/>
      <c r="AS5855" s="104"/>
      <c r="AT5855" s="104"/>
      <c r="AU5855" s="104"/>
      <c r="AV5855" s="104"/>
    </row>
    <row r="5856" spans="3:48" x14ac:dyDescent="0.35">
      <c r="C5856" s="176"/>
      <c r="D5856" s="176"/>
      <c r="E5856" s="176"/>
      <c r="F5856" s="176"/>
      <c r="G5856" s="175"/>
      <c r="H5856" s="175"/>
      <c r="I5856" s="175"/>
      <c r="J5856" s="175"/>
      <c r="L5856" s="175"/>
      <c r="T5856" s="176"/>
      <c r="U5856" s="176"/>
      <c r="V5856" s="176"/>
      <c r="W5856" s="176"/>
      <c r="X5856" s="175"/>
      <c r="Y5856" s="175"/>
      <c r="Z5856" s="175"/>
      <c r="AA5856" s="175"/>
      <c r="AC5856" s="175"/>
      <c r="AL5856" s="106"/>
      <c r="AM5856" s="104"/>
      <c r="AN5856" s="104"/>
      <c r="AO5856" s="104"/>
      <c r="AP5856" s="104"/>
      <c r="AQ5856" s="104"/>
      <c r="AR5856" s="104"/>
      <c r="AS5856" s="104"/>
      <c r="AT5856" s="104"/>
      <c r="AU5856" s="104"/>
      <c r="AV5856" s="104"/>
    </row>
    <row r="5857" spans="3:48" x14ac:dyDescent="0.35">
      <c r="C5857" s="176"/>
      <c r="D5857" s="176"/>
      <c r="E5857" s="176"/>
      <c r="F5857" s="176"/>
      <c r="G5857" s="175"/>
      <c r="H5857" s="175"/>
      <c r="I5857" s="175"/>
      <c r="J5857" s="175"/>
      <c r="L5857" s="175"/>
      <c r="T5857" s="176"/>
      <c r="U5857" s="176"/>
      <c r="V5857" s="176"/>
      <c r="W5857" s="176"/>
      <c r="X5857" s="175"/>
      <c r="Y5857" s="175"/>
      <c r="Z5857" s="175"/>
      <c r="AA5857" s="175"/>
      <c r="AC5857" s="175"/>
      <c r="AL5857" s="106"/>
      <c r="AM5857" s="104"/>
      <c r="AN5857" s="104"/>
      <c r="AO5857" s="104"/>
      <c r="AP5857" s="104"/>
      <c r="AQ5857" s="104"/>
      <c r="AR5857" s="104"/>
      <c r="AS5857" s="104"/>
      <c r="AT5857" s="104"/>
      <c r="AU5857" s="104"/>
      <c r="AV5857" s="104"/>
    </row>
    <row r="5858" spans="3:48" x14ac:dyDescent="0.35">
      <c r="C5858" s="176"/>
      <c r="D5858" s="176"/>
      <c r="E5858" s="176"/>
      <c r="F5858" s="176"/>
      <c r="G5858" s="175"/>
      <c r="H5858" s="175"/>
      <c r="I5858" s="175"/>
      <c r="J5858" s="175"/>
      <c r="L5858" s="175"/>
      <c r="T5858" s="176"/>
      <c r="U5858" s="176"/>
      <c r="V5858" s="176"/>
      <c r="W5858" s="176"/>
      <c r="X5858" s="175"/>
      <c r="Y5858" s="175"/>
      <c r="Z5858" s="175"/>
      <c r="AA5858" s="175"/>
      <c r="AC5858" s="175"/>
      <c r="AL5858" s="106"/>
      <c r="AM5858" s="104"/>
      <c r="AN5858" s="104"/>
      <c r="AO5858" s="104"/>
      <c r="AP5858" s="104"/>
      <c r="AQ5858" s="104"/>
      <c r="AR5858" s="104"/>
      <c r="AS5858" s="104"/>
      <c r="AT5858" s="104"/>
      <c r="AU5858" s="104"/>
      <c r="AV5858" s="104"/>
    </row>
    <row r="5859" spans="3:48" x14ac:dyDescent="0.35">
      <c r="C5859" s="176"/>
      <c r="D5859" s="176"/>
      <c r="E5859" s="176"/>
      <c r="F5859" s="176"/>
      <c r="G5859" s="175"/>
      <c r="H5859" s="175"/>
      <c r="I5859" s="175"/>
      <c r="J5859" s="175"/>
      <c r="L5859" s="175"/>
      <c r="T5859" s="176"/>
      <c r="U5859" s="176"/>
      <c r="V5859" s="176"/>
      <c r="W5859" s="176"/>
      <c r="X5859" s="175"/>
      <c r="Y5859" s="175"/>
      <c r="Z5859" s="175"/>
      <c r="AA5859" s="175"/>
      <c r="AC5859" s="175"/>
      <c r="AL5859" s="106"/>
      <c r="AM5859" s="104"/>
      <c r="AN5859" s="104"/>
      <c r="AO5859" s="104"/>
      <c r="AP5859" s="104"/>
      <c r="AQ5859" s="104"/>
      <c r="AR5859" s="104"/>
      <c r="AS5859" s="104"/>
      <c r="AT5859" s="104"/>
      <c r="AU5859" s="104"/>
      <c r="AV5859" s="104"/>
    </row>
    <row r="5860" spans="3:48" x14ac:dyDescent="0.35">
      <c r="C5860" s="176"/>
      <c r="D5860" s="176"/>
      <c r="E5860" s="176"/>
      <c r="F5860" s="176"/>
      <c r="G5860" s="175"/>
      <c r="H5860" s="175"/>
      <c r="I5860" s="175"/>
      <c r="J5860" s="175"/>
      <c r="L5860" s="175"/>
      <c r="T5860" s="176"/>
      <c r="U5860" s="176"/>
      <c r="V5860" s="176"/>
      <c r="W5860" s="176"/>
      <c r="X5860" s="175"/>
      <c r="Y5860" s="175"/>
      <c r="Z5860" s="175"/>
      <c r="AA5860" s="175"/>
      <c r="AC5860" s="175"/>
      <c r="AL5860" s="106"/>
      <c r="AM5860" s="104"/>
      <c r="AN5860" s="104"/>
      <c r="AO5860" s="104"/>
      <c r="AP5860" s="104"/>
      <c r="AQ5860" s="104"/>
      <c r="AR5860" s="104"/>
      <c r="AS5860" s="104"/>
      <c r="AT5860" s="104"/>
      <c r="AU5860" s="104"/>
      <c r="AV5860" s="104"/>
    </row>
    <row r="5861" spans="3:48" x14ac:dyDescent="0.35">
      <c r="C5861" s="176"/>
      <c r="D5861" s="176"/>
      <c r="E5861" s="176"/>
      <c r="F5861" s="176"/>
      <c r="G5861" s="175"/>
      <c r="H5861" s="175"/>
      <c r="I5861" s="175"/>
      <c r="J5861" s="175"/>
      <c r="L5861" s="175"/>
      <c r="T5861" s="176"/>
      <c r="U5861" s="176"/>
      <c r="V5861" s="176"/>
      <c r="W5861" s="176"/>
      <c r="X5861" s="175"/>
      <c r="Y5861" s="175"/>
      <c r="Z5861" s="175"/>
      <c r="AA5861" s="175"/>
      <c r="AC5861" s="175"/>
      <c r="AL5861" s="106"/>
      <c r="AM5861" s="104"/>
      <c r="AN5861" s="104"/>
      <c r="AO5861" s="104"/>
      <c r="AP5861" s="104"/>
      <c r="AQ5861" s="104"/>
      <c r="AR5861" s="104"/>
      <c r="AS5861" s="104"/>
      <c r="AT5861" s="104"/>
      <c r="AU5861" s="104"/>
      <c r="AV5861" s="104"/>
    </row>
    <row r="5862" spans="3:48" x14ac:dyDescent="0.35">
      <c r="C5862" s="176"/>
      <c r="D5862" s="176"/>
      <c r="E5862" s="176"/>
      <c r="F5862" s="176"/>
      <c r="G5862" s="175"/>
      <c r="H5862" s="175"/>
      <c r="I5862" s="175"/>
      <c r="J5862" s="175"/>
      <c r="L5862" s="175"/>
      <c r="T5862" s="176"/>
      <c r="U5862" s="176"/>
      <c r="V5862" s="176"/>
      <c r="W5862" s="176"/>
      <c r="X5862" s="175"/>
      <c r="Y5862" s="175"/>
      <c r="Z5862" s="175"/>
      <c r="AA5862" s="175"/>
      <c r="AC5862" s="175"/>
      <c r="AL5862" s="106"/>
      <c r="AM5862" s="104"/>
      <c r="AN5862" s="104"/>
      <c r="AO5862" s="104"/>
      <c r="AP5862" s="104"/>
      <c r="AQ5862" s="104"/>
      <c r="AR5862" s="104"/>
      <c r="AS5862" s="104"/>
      <c r="AT5862" s="104"/>
      <c r="AU5862" s="104"/>
      <c r="AV5862" s="104"/>
    </row>
    <row r="5863" spans="3:48" x14ac:dyDescent="0.35">
      <c r="C5863" s="176"/>
      <c r="D5863" s="176"/>
      <c r="E5863" s="176"/>
      <c r="F5863" s="176"/>
      <c r="G5863" s="175"/>
      <c r="H5863" s="175"/>
      <c r="I5863" s="175"/>
      <c r="J5863" s="175"/>
      <c r="L5863" s="175"/>
      <c r="T5863" s="176"/>
      <c r="U5863" s="176"/>
      <c r="V5863" s="176"/>
      <c r="W5863" s="176"/>
      <c r="X5863" s="175"/>
      <c r="Y5863" s="175"/>
      <c r="Z5863" s="175"/>
      <c r="AA5863" s="175"/>
      <c r="AC5863" s="175"/>
      <c r="AL5863" s="106"/>
      <c r="AM5863" s="104"/>
      <c r="AN5863" s="104"/>
      <c r="AO5863" s="104"/>
      <c r="AP5863" s="104"/>
      <c r="AQ5863" s="104"/>
      <c r="AR5863" s="104"/>
      <c r="AS5863" s="104"/>
      <c r="AT5863" s="104"/>
      <c r="AU5863" s="104"/>
      <c r="AV5863" s="104"/>
    </row>
    <row r="5864" spans="3:48" x14ac:dyDescent="0.35">
      <c r="C5864" s="176"/>
      <c r="D5864" s="176"/>
      <c r="E5864" s="176"/>
      <c r="F5864" s="176"/>
      <c r="G5864" s="175"/>
      <c r="H5864" s="175"/>
      <c r="I5864" s="175"/>
      <c r="J5864" s="175"/>
      <c r="L5864" s="175"/>
      <c r="T5864" s="176"/>
      <c r="U5864" s="176"/>
      <c r="V5864" s="176"/>
      <c r="W5864" s="176"/>
      <c r="X5864" s="175"/>
      <c r="Y5864" s="175"/>
      <c r="Z5864" s="175"/>
      <c r="AA5864" s="175"/>
      <c r="AC5864" s="175"/>
      <c r="AL5864" s="106"/>
      <c r="AM5864" s="104"/>
      <c r="AN5864" s="104"/>
      <c r="AO5864" s="104"/>
      <c r="AP5864" s="104"/>
      <c r="AQ5864" s="104"/>
      <c r="AR5864" s="104"/>
      <c r="AS5864" s="104"/>
      <c r="AT5864" s="104"/>
      <c r="AU5864" s="104"/>
      <c r="AV5864" s="104"/>
    </row>
    <row r="5865" spans="3:48" x14ac:dyDescent="0.35">
      <c r="C5865" s="176"/>
      <c r="D5865" s="176"/>
      <c r="E5865" s="176"/>
      <c r="F5865" s="176"/>
      <c r="G5865" s="175"/>
      <c r="H5865" s="175"/>
      <c r="I5865" s="175"/>
      <c r="J5865" s="175"/>
      <c r="L5865" s="175"/>
      <c r="T5865" s="176"/>
      <c r="U5865" s="176"/>
      <c r="V5865" s="176"/>
      <c r="W5865" s="176"/>
      <c r="X5865" s="175"/>
      <c r="Y5865" s="175"/>
      <c r="Z5865" s="175"/>
      <c r="AA5865" s="175"/>
      <c r="AC5865" s="175"/>
      <c r="AL5865" s="106"/>
      <c r="AM5865" s="104"/>
      <c r="AN5865" s="104"/>
      <c r="AO5865" s="104"/>
      <c r="AP5865" s="104"/>
      <c r="AQ5865" s="104"/>
      <c r="AR5865" s="104"/>
      <c r="AS5865" s="104"/>
      <c r="AT5865" s="104"/>
      <c r="AU5865" s="104"/>
      <c r="AV5865" s="104"/>
    </row>
    <row r="5866" spans="3:48" x14ac:dyDescent="0.35">
      <c r="C5866" s="176"/>
      <c r="D5866" s="176"/>
      <c r="E5866" s="176"/>
      <c r="F5866" s="176"/>
      <c r="G5866" s="175"/>
      <c r="H5866" s="175"/>
      <c r="I5866" s="175"/>
      <c r="J5866" s="175"/>
      <c r="L5866" s="175"/>
      <c r="T5866" s="176"/>
      <c r="U5866" s="176"/>
      <c r="V5866" s="176"/>
      <c r="W5866" s="176"/>
      <c r="X5866" s="175"/>
      <c r="Y5866" s="175"/>
      <c r="Z5866" s="175"/>
      <c r="AA5866" s="175"/>
      <c r="AC5866" s="175"/>
      <c r="AL5866" s="106"/>
      <c r="AM5866" s="104"/>
      <c r="AN5866" s="104"/>
      <c r="AO5866" s="104"/>
      <c r="AP5866" s="104"/>
      <c r="AQ5866" s="104"/>
      <c r="AR5866" s="104"/>
      <c r="AS5866" s="104"/>
      <c r="AT5866" s="104"/>
      <c r="AU5866" s="104"/>
      <c r="AV5866" s="104"/>
    </row>
    <row r="5867" spans="3:48" x14ac:dyDescent="0.35">
      <c r="C5867" s="176"/>
      <c r="D5867" s="176"/>
      <c r="E5867" s="176"/>
      <c r="F5867" s="176"/>
      <c r="G5867" s="175"/>
      <c r="H5867" s="175"/>
      <c r="I5867" s="175"/>
      <c r="J5867" s="175"/>
      <c r="L5867" s="175"/>
      <c r="T5867" s="176"/>
      <c r="U5867" s="176"/>
      <c r="V5867" s="176"/>
      <c r="W5867" s="176"/>
      <c r="X5867" s="175"/>
      <c r="Y5867" s="175"/>
      <c r="Z5867" s="175"/>
      <c r="AA5867" s="175"/>
      <c r="AC5867" s="175"/>
      <c r="AL5867" s="106"/>
      <c r="AM5867" s="104"/>
      <c r="AN5867" s="104"/>
      <c r="AO5867" s="104"/>
      <c r="AP5867" s="104"/>
      <c r="AQ5867" s="104"/>
      <c r="AR5867" s="104"/>
      <c r="AS5867" s="104"/>
      <c r="AT5867" s="104"/>
      <c r="AU5867" s="104"/>
      <c r="AV5867" s="104"/>
    </row>
    <row r="5868" spans="3:48" x14ac:dyDescent="0.35">
      <c r="C5868" s="176"/>
      <c r="D5868" s="176"/>
      <c r="E5868" s="176"/>
      <c r="F5868" s="176"/>
      <c r="G5868" s="175"/>
      <c r="H5868" s="175"/>
      <c r="I5868" s="175"/>
      <c r="J5868" s="175"/>
      <c r="L5868" s="175"/>
      <c r="T5868" s="176"/>
      <c r="U5868" s="176"/>
      <c r="V5868" s="176"/>
      <c r="W5868" s="176"/>
      <c r="X5868" s="175"/>
      <c r="Y5868" s="175"/>
      <c r="Z5868" s="175"/>
      <c r="AA5868" s="175"/>
      <c r="AC5868" s="175"/>
      <c r="AL5868" s="106"/>
      <c r="AM5868" s="104"/>
      <c r="AN5868" s="104"/>
      <c r="AO5868" s="104"/>
      <c r="AP5868" s="104"/>
      <c r="AQ5868" s="104"/>
      <c r="AR5868" s="104"/>
      <c r="AS5868" s="104"/>
      <c r="AT5868" s="104"/>
      <c r="AU5868" s="104"/>
      <c r="AV5868" s="104"/>
    </row>
    <row r="5869" spans="3:48" x14ac:dyDescent="0.35">
      <c r="C5869" s="176"/>
      <c r="D5869" s="176"/>
      <c r="E5869" s="176"/>
      <c r="F5869" s="176"/>
      <c r="G5869" s="175"/>
      <c r="H5869" s="175"/>
      <c r="I5869" s="175"/>
      <c r="J5869" s="175"/>
      <c r="L5869" s="175"/>
      <c r="T5869" s="176"/>
      <c r="U5869" s="176"/>
      <c r="V5869" s="176"/>
      <c r="W5869" s="176"/>
      <c r="X5869" s="175"/>
      <c r="Y5869" s="175"/>
      <c r="Z5869" s="175"/>
      <c r="AA5869" s="175"/>
      <c r="AC5869" s="175"/>
      <c r="AL5869" s="106"/>
      <c r="AM5869" s="104"/>
      <c r="AN5869" s="104"/>
      <c r="AO5869" s="104"/>
      <c r="AP5869" s="104"/>
      <c r="AQ5869" s="104"/>
      <c r="AR5869" s="104"/>
      <c r="AS5869" s="104"/>
      <c r="AT5869" s="104"/>
      <c r="AU5869" s="104"/>
      <c r="AV5869" s="104"/>
    </row>
    <row r="5870" spans="3:48" x14ac:dyDescent="0.35">
      <c r="C5870" s="176"/>
      <c r="D5870" s="176"/>
      <c r="E5870" s="176"/>
      <c r="F5870" s="176"/>
      <c r="G5870" s="175"/>
      <c r="H5870" s="175"/>
      <c r="I5870" s="175"/>
      <c r="J5870" s="175"/>
      <c r="L5870" s="175"/>
      <c r="T5870" s="176"/>
      <c r="U5870" s="176"/>
      <c r="V5870" s="176"/>
      <c r="W5870" s="176"/>
      <c r="X5870" s="175"/>
      <c r="Y5870" s="175"/>
      <c r="Z5870" s="175"/>
      <c r="AA5870" s="175"/>
      <c r="AC5870" s="175"/>
      <c r="AL5870" s="106"/>
      <c r="AM5870" s="104"/>
      <c r="AN5870" s="104"/>
      <c r="AO5870" s="104"/>
      <c r="AP5870" s="104"/>
      <c r="AQ5870" s="104"/>
      <c r="AR5870" s="104"/>
      <c r="AS5870" s="104"/>
      <c r="AT5870" s="104"/>
      <c r="AU5870" s="104"/>
      <c r="AV5870" s="104"/>
    </row>
    <row r="5871" spans="3:48" x14ac:dyDescent="0.35">
      <c r="C5871" s="176"/>
      <c r="D5871" s="176"/>
      <c r="E5871" s="176"/>
      <c r="F5871" s="176"/>
      <c r="G5871" s="175"/>
      <c r="H5871" s="175"/>
      <c r="I5871" s="175"/>
      <c r="J5871" s="175"/>
      <c r="L5871" s="175"/>
      <c r="T5871" s="176"/>
      <c r="U5871" s="176"/>
      <c r="V5871" s="176"/>
      <c r="W5871" s="176"/>
      <c r="X5871" s="175"/>
      <c r="Y5871" s="175"/>
      <c r="Z5871" s="175"/>
      <c r="AA5871" s="175"/>
      <c r="AC5871" s="175"/>
      <c r="AL5871" s="106"/>
      <c r="AM5871" s="104"/>
      <c r="AN5871" s="104"/>
      <c r="AO5871" s="104"/>
      <c r="AP5871" s="104"/>
      <c r="AQ5871" s="104"/>
      <c r="AR5871" s="104"/>
      <c r="AS5871" s="104"/>
      <c r="AT5871" s="104"/>
      <c r="AU5871" s="104"/>
      <c r="AV5871" s="104"/>
    </row>
    <row r="5872" spans="3:48" x14ac:dyDescent="0.35">
      <c r="C5872" s="176"/>
      <c r="D5872" s="176"/>
      <c r="E5872" s="176"/>
      <c r="F5872" s="176"/>
      <c r="G5872" s="175"/>
      <c r="H5872" s="175"/>
      <c r="I5872" s="175"/>
      <c r="J5872" s="175"/>
      <c r="L5872" s="175"/>
      <c r="T5872" s="176"/>
      <c r="U5872" s="176"/>
      <c r="V5872" s="176"/>
      <c r="W5872" s="176"/>
      <c r="X5872" s="175"/>
      <c r="Y5872" s="175"/>
      <c r="Z5872" s="175"/>
      <c r="AA5872" s="175"/>
      <c r="AC5872" s="175"/>
      <c r="AL5872" s="106"/>
      <c r="AM5872" s="104"/>
      <c r="AN5872" s="104"/>
      <c r="AO5872" s="104"/>
      <c r="AP5872" s="104"/>
      <c r="AQ5872" s="104"/>
      <c r="AR5872" s="104"/>
      <c r="AS5872" s="104"/>
      <c r="AT5872" s="104"/>
      <c r="AU5872" s="104"/>
      <c r="AV5872" s="104"/>
    </row>
    <row r="5873" spans="3:48" x14ac:dyDescent="0.35">
      <c r="C5873" s="176"/>
      <c r="D5873" s="176"/>
      <c r="E5873" s="176"/>
      <c r="F5873" s="176"/>
      <c r="G5873" s="175"/>
      <c r="H5873" s="175"/>
      <c r="I5873" s="175"/>
      <c r="J5873" s="175"/>
      <c r="L5873" s="175"/>
      <c r="T5873" s="176"/>
      <c r="U5873" s="176"/>
      <c r="V5873" s="176"/>
      <c r="W5873" s="176"/>
      <c r="X5873" s="175"/>
      <c r="Y5873" s="175"/>
      <c r="Z5873" s="175"/>
      <c r="AA5873" s="175"/>
      <c r="AC5873" s="175"/>
      <c r="AL5873" s="106"/>
      <c r="AM5873" s="104"/>
      <c r="AN5873" s="104"/>
      <c r="AO5873" s="104"/>
      <c r="AP5873" s="104"/>
      <c r="AQ5873" s="104"/>
      <c r="AR5873" s="104"/>
      <c r="AS5873" s="104"/>
      <c r="AT5873" s="104"/>
      <c r="AU5873" s="104"/>
      <c r="AV5873" s="104"/>
    </row>
    <row r="5874" spans="3:48" x14ac:dyDescent="0.35">
      <c r="C5874" s="176"/>
      <c r="D5874" s="176"/>
      <c r="E5874" s="176"/>
      <c r="F5874" s="176"/>
      <c r="G5874" s="175"/>
      <c r="H5874" s="175"/>
      <c r="I5874" s="175"/>
      <c r="J5874" s="175"/>
      <c r="L5874" s="175"/>
      <c r="T5874" s="176"/>
      <c r="U5874" s="176"/>
      <c r="V5874" s="176"/>
      <c r="W5874" s="176"/>
      <c r="X5874" s="175"/>
      <c r="Y5874" s="175"/>
      <c r="Z5874" s="175"/>
      <c r="AA5874" s="175"/>
      <c r="AC5874" s="175"/>
      <c r="AL5874" s="106"/>
      <c r="AM5874" s="104"/>
      <c r="AN5874" s="104"/>
      <c r="AO5874" s="104"/>
      <c r="AP5874" s="104"/>
      <c r="AQ5874" s="104"/>
      <c r="AR5874" s="104"/>
      <c r="AS5874" s="104"/>
      <c r="AT5874" s="104"/>
      <c r="AU5874" s="104"/>
      <c r="AV5874" s="104"/>
    </row>
    <row r="5875" spans="3:48" x14ac:dyDescent="0.35">
      <c r="C5875" s="176"/>
      <c r="D5875" s="176"/>
      <c r="E5875" s="176"/>
      <c r="F5875" s="176"/>
      <c r="G5875" s="175"/>
      <c r="H5875" s="175"/>
      <c r="I5875" s="175"/>
      <c r="J5875" s="175"/>
      <c r="L5875" s="175"/>
      <c r="T5875" s="176"/>
      <c r="U5875" s="176"/>
      <c r="V5875" s="176"/>
      <c r="W5875" s="176"/>
      <c r="X5875" s="175"/>
      <c r="Y5875" s="175"/>
      <c r="Z5875" s="175"/>
      <c r="AA5875" s="175"/>
      <c r="AC5875" s="175"/>
      <c r="AL5875" s="106"/>
      <c r="AM5875" s="104"/>
      <c r="AN5875" s="104"/>
      <c r="AO5875" s="104"/>
      <c r="AP5875" s="104"/>
      <c r="AQ5875" s="104"/>
      <c r="AR5875" s="104"/>
      <c r="AS5875" s="104"/>
      <c r="AT5875" s="104"/>
      <c r="AU5875" s="104"/>
      <c r="AV5875" s="104"/>
    </row>
    <row r="5876" spans="3:48" x14ac:dyDescent="0.35">
      <c r="C5876" s="176"/>
      <c r="D5876" s="176"/>
      <c r="E5876" s="176"/>
      <c r="F5876" s="176"/>
      <c r="G5876" s="175"/>
      <c r="H5876" s="175"/>
      <c r="I5876" s="175"/>
      <c r="J5876" s="175"/>
      <c r="L5876" s="175"/>
      <c r="T5876" s="176"/>
      <c r="U5876" s="176"/>
      <c r="V5876" s="176"/>
      <c r="W5876" s="176"/>
      <c r="X5876" s="175"/>
      <c r="Y5876" s="175"/>
      <c r="Z5876" s="175"/>
      <c r="AA5876" s="175"/>
      <c r="AC5876" s="175"/>
      <c r="AL5876" s="106"/>
      <c r="AM5876" s="104"/>
      <c r="AN5876" s="104"/>
      <c r="AO5876" s="104"/>
      <c r="AP5876" s="104"/>
      <c r="AQ5876" s="104"/>
      <c r="AR5876" s="104"/>
      <c r="AS5876" s="104"/>
      <c r="AT5876" s="104"/>
      <c r="AU5876" s="104"/>
      <c r="AV5876" s="104"/>
    </row>
    <row r="5877" spans="3:48" x14ac:dyDescent="0.35">
      <c r="C5877" s="176"/>
      <c r="D5877" s="176"/>
      <c r="E5877" s="176"/>
      <c r="F5877" s="176"/>
      <c r="G5877" s="175"/>
      <c r="H5877" s="175"/>
      <c r="I5877" s="175"/>
      <c r="J5877" s="175"/>
      <c r="L5877" s="175"/>
      <c r="T5877" s="176"/>
      <c r="U5877" s="176"/>
      <c r="V5877" s="176"/>
      <c r="W5877" s="176"/>
      <c r="X5877" s="175"/>
      <c r="Y5877" s="175"/>
      <c r="Z5877" s="175"/>
      <c r="AA5877" s="175"/>
      <c r="AC5877" s="175"/>
      <c r="AL5877" s="106"/>
      <c r="AM5877" s="104"/>
      <c r="AN5877" s="104"/>
      <c r="AO5877" s="104"/>
      <c r="AP5877" s="104"/>
      <c r="AQ5877" s="104"/>
      <c r="AR5877" s="104"/>
      <c r="AS5877" s="104"/>
      <c r="AT5877" s="104"/>
      <c r="AU5877" s="104"/>
      <c r="AV5877" s="104"/>
    </row>
    <row r="5878" spans="3:48" x14ac:dyDescent="0.35">
      <c r="C5878" s="176"/>
      <c r="D5878" s="176"/>
      <c r="E5878" s="176"/>
      <c r="F5878" s="176"/>
      <c r="G5878" s="175"/>
      <c r="H5878" s="175"/>
      <c r="I5878" s="175"/>
      <c r="J5878" s="175"/>
      <c r="L5878" s="175"/>
      <c r="T5878" s="176"/>
      <c r="U5878" s="176"/>
      <c r="V5878" s="176"/>
      <c r="W5878" s="176"/>
      <c r="X5878" s="175"/>
      <c r="Y5878" s="175"/>
      <c r="Z5878" s="175"/>
      <c r="AA5878" s="175"/>
      <c r="AC5878" s="175"/>
      <c r="AL5878" s="106"/>
      <c r="AM5878" s="104"/>
      <c r="AN5878" s="104"/>
      <c r="AO5878" s="104"/>
      <c r="AP5878" s="104"/>
      <c r="AQ5878" s="104"/>
      <c r="AR5878" s="104"/>
      <c r="AS5878" s="104"/>
      <c r="AT5878" s="104"/>
      <c r="AU5878" s="104"/>
      <c r="AV5878" s="104"/>
    </row>
    <row r="5879" spans="3:48" x14ac:dyDescent="0.35">
      <c r="C5879" s="176"/>
      <c r="D5879" s="176"/>
      <c r="E5879" s="176"/>
      <c r="F5879" s="176"/>
      <c r="G5879" s="175"/>
      <c r="H5879" s="175"/>
      <c r="I5879" s="175"/>
      <c r="J5879" s="175"/>
      <c r="L5879" s="175"/>
      <c r="T5879" s="176"/>
      <c r="U5879" s="176"/>
      <c r="V5879" s="176"/>
      <c r="W5879" s="176"/>
      <c r="X5879" s="175"/>
      <c r="Y5879" s="175"/>
      <c r="Z5879" s="175"/>
      <c r="AA5879" s="175"/>
      <c r="AC5879" s="175"/>
      <c r="AL5879" s="106"/>
      <c r="AM5879" s="104"/>
      <c r="AN5879" s="104"/>
      <c r="AO5879" s="104"/>
      <c r="AP5879" s="104"/>
      <c r="AQ5879" s="104"/>
      <c r="AR5879" s="104"/>
      <c r="AS5879" s="104"/>
      <c r="AT5879" s="104"/>
      <c r="AU5879" s="104"/>
      <c r="AV5879" s="104"/>
    </row>
    <row r="5880" spans="3:48" x14ac:dyDescent="0.35">
      <c r="C5880" s="176"/>
      <c r="D5880" s="176"/>
      <c r="E5880" s="176"/>
      <c r="F5880" s="176"/>
      <c r="G5880" s="175"/>
      <c r="H5880" s="175"/>
      <c r="I5880" s="175"/>
      <c r="J5880" s="175"/>
      <c r="L5880" s="175"/>
      <c r="T5880" s="176"/>
      <c r="U5880" s="176"/>
      <c r="V5880" s="176"/>
      <c r="W5880" s="176"/>
      <c r="X5880" s="175"/>
      <c r="Y5880" s="175"/>
      <c r="Z5880" s="175"/>
      <c r="AA5880" s="175"/>
      <c r="AC5880" s="175"/>
      <c r="AL5880" s="106"/>
      <c r="AM5880" s="104"/>
      <c r="AN5880" s="104"/>
      <c r="AO5880" s="104"/>
      <c r="AP5880" s="104"/>
      <c r="AQ5880" s="104"/>
      <c r="AR5880" s="104"/>
      <c r="AS5880" s="104"/>
      <c r="AT5880" s="104"/>
      <c r="AU5880" s="104"/>
      <c r="AV5880" s="104"/>
    </row>
    <row r="5881" spans="3:48" x14ac:dyDescent="0.35">
      <c r="C5881" s="176"/>
      <c r="D5881" s="176"/>
      <c r="E5881" s="176"/>
      <c r="F5881" s="176"/>
      <c r="G5881" s="175"/>
      <c r="H5881" s="175"/>
      <c r="I5881" s="175"/>
      <c r="J5881" s="175"/>
      <c r="L5881" s="175"/>
      <c r="T5881" s="176"/>
      <c r="U5881" s="176"/>
      <c r="V5881" s="176"/>
      <c r="W5881" s="176"/>
      <c r="X5881" s="175"/>
      <c r="Y5881" s="175"/>
      <c r="Z5881" s="175"/>
      <c r="AA5881" s="175"/>
      <c r="AC5881" s="175"/>
      <c r="AL5881" s="106"/>
      <c r="AM5881" s="104"/>
      <c r="AN5881" s="104"/>
      <c r="AO5881" s="104"/>
      <c r="AP5881" s="104"/>
      <c r="AQ5881" s="104"/>
      <c r="AR5881" s="104"/>
      <c r="AS5881" s="104"/>
      <c r="AT5881" s="104"/>
      <c r="AU5881" s="104"/>
      <c r="AV5881" s="104"/>
    </row>
    <row r="5882" spans="3:48" x14ac:dyDescent="0.35">
      <c r="C5882" s="176"/>
      <c r="D5882" s="176"/>
      <c r="E5882" s="176"/>
      <c r="F5882" s="176"/>
      <c r="G5882" s="175"/>
      <c r="H5882" s="175"/>
      <c r="I5882" s="175"/>
      <c r="J5882" s="175"/>
      <c r="L5882" s="175"/>
      <c r="T5882" s="176"/>
      <c r="U5882" s="176"/>
      <c r="V5882" s="176"/>
      <c r="W5882" s="176"/>
      <c r="X5882" s="175"/>
      <c r="Y5882" s="175"/>
      <c r="Z5882" s="175"/>
      <c r="AA5882" s="175"/>
      <c r="AC5882" s="175"/>
      <c r="AL5882" s="106"/>
      <c r="AM5882" s="104"/>
      <c r="AN5882" s="104"/>
      <c r="AO5882" s="104"/>
      <c r="AP5882" s="104"/>
      <c r="AQ5882" s="104"/>
      <c r="AR5882" s="104"/>
      <c r="AS5882" s="104"/>
      <c r="AT5882" s="104"/>
      <c r="AU5882" s="104"/>
      <c r="AV5882" s="104"/>
    </row>
    <row r="5883" spans="3:48" x14ac:dyDescent="0.35">
      <c r="C5883" s="176"/>
      <c r="D5883" s="176"/>
      <c r="E5883" s="176"/>
      <c r="F5883" s="176"/>
      <c r="G5883" s="175"/>
      <c r="H5883" s="175"/>
      <c r="I5883" s="175"/>
      <c r="J5883" s="175"/>
      <c r="L5883" s="175"/>
      <c r="T5883" s="176"/>
      <c r="U5883" s="176"/>
      <c r="V5883" s="176"/>
      <c r="W5883" s="176"/>
      <c r="X5883" s="175"/>
      <c r="Y5883" s="175"/>
      <c r="Z5883" s="175"/>
      <c r="AA5883" s="175"/>
      <c r="AC5883" s="175"/>
      <c r="AL5883" s="106"/>
      <c r="AM5883" s="104"/>
      <c r="AN5883" s="104"/>
      <c r="AO5883" s="104"/>
      <c r="AP5883" s="104"/>
      <c r="AQ5883" s="104"/>
      <c r="AR5883" s="104"/>
      <c r="AS5883" s="104"/>
      <c r="AT5883" s="104"/>
      <c r="AU5883" s="104"/>
      <c r="AV5883" s="104"/>
    </row>
    <row r="5884" spans="3:48" x14ac:dyDescent="0.35">
      <c r="C5884" s="176"/>
      <c r="D5884" s="176"/>
      <c r="E5884" s="176"/>
      <c r="F5884" s="176"/>
      <c r="G5884" s="175"/>
      <c r="H5884" s="175"/>
      <c r="I5884" s="175"/>
      <c r="J5884" s="175"/>
      <c r="L5884" s="175"/>
      <c r="T5884" s="176"/>
      <c r="U5884" s="176"/>
      <c r="V5884" s="176"/>
      <c r="W5884" s="176"/>
      <c r="X5884" s="175"/>
      <c r="Y5884" s="175"/>
      <c r="Z5884" s="175"/>
      <c r="AA5884" s="175"/>
      <c r="AC5884" s="175"/>
      <c r="AL5884" s="106"/>
      <c r="AM5884" s="104"/>
      <c r="AN5884" s="104"/>
      <c r="AO5884" s="104"/>
      <c r="AP5884" s="104"/>
      <c r="AQ5884" s="104"/>
      <c r="AR5884" s="104"/>
      <c r="AS5884" s="104"/>
      <c r="AT5884" s="104"/>
      <c r="AU5884" s="104"/>
      <c r="AV5884" s="104"/>
    </row>
    <row r="5885" spans="3:48" x14ac:dyDescent="0.35">
      <c r="C5885" s="176"/>
      <c r="D5885" s="176"/>
      <c r="E5885" s="176"/>
      <c r="F5885" s="176"/>
      <c r="G5885" s="175"/>
      <c r="H5885" s="175"/>
      <c r="I5885" s="175"/>
      <c r="J5885" s="175"/>
      <c r="L5885" s="175"/>
      <c r="T5885" s="176"/>
      <c r="U5885" s="176"/>
      <c r="V5885" s="176"/>
      <c r="W5885" s="176"/>
      <c r="X5885" s="175"/>
      <c r="Y5885" s="175"/>
      <c r="Z5885" s="175"/>
      <c r="AA5885" s="175"/>
      <c r="AC5885" s="175"/>
      <c r="AL5885" s="106"/>
      <c r="AM5885" s="104"/>
      <c r="AN5885" s="104"/>
      <c r="AO5885" s="104"/>
      <c r="AP5885" s="104"/>
      <c r="AQ5885" s="104"/>
      <c r="AR5885" s="104"/>
      <c r="AS5885" s="104"/>
      <c r="AT5885" s="104"/>
      <c r="AU5885" s="104"/>
      <c r="AV5885" s="104"/>
    </row>
    <row r="5886" spans="3:48" x14ac:dyDescent="0.35">
      <c r="C5886" s="176"/>
      <c r="D5886" s="176"/>
      <c r="E5886" s="176"/>
      <c r="F5886" s="176"/>
      <c r="G5886" s="175"/>
      <c r="H5886" s="175"/>
      <c r="I5886" s="175"/>
      <c r="J5886" s="175"/>
      <c r="L5886" s="175"/>
      <c r="T5886" s="176"/>
      <c r="U5886" s="176"/>
      <c r="V5886" s="176"/>
      <c r="W5886" s="176"/>
      <c r="X5886" s="175"/>
      <c r="Y5886" s="175"/>
      <c r="Z5886" s="175"/>
      <c r="AA5886" s="175"/>
      <c r="AC5886" s="175"/>
      <c r="AL5886" s="106"/>
      <c r="AM5886" s="104"/>
      <c r="AN5886" s="104"/>
      <c r="AO5886" s="104"/>
      <c r="AP5886" s="104"/>
      <c r="AQ5886" s="104"/>
      <c r="AR5886" s="104"/>
      <c r="AS5886" s="104"/>
      <c r="AT5886" s="104"/>
      <c r="AU5886" s="104"/>
      <c r="AV5886" s="104"/>
    </row>
    <row r="5887" spans="3:48" x14ac:dyDescent="0.35">
      <c r="C5887" s="176"/>
      <c r="D5887" s="176"/>
      <c r="E5887" s="176"/>
      <c r="F5887" s="176"/>
      <c r="G5887" s="175"/>
      <c r="H5887" s="175"/>
      <c r="I5887" s="175"/>
      <c r="J5887" s="175"/>
      <c r="L5887" s="175"/>
      <c r="T5887" s="176"/>
      <c r="U5887" s="176"/>
      <c r="V5887" s="176"/>
      <c r="W5887" s="176"/>
      <c r="X5887" s="175"/>
      <c r="Y5887" s="175"/>
      <c r="Z5887" s="175"/>
      <c r="AA5887" s="175"/>
      <c r="AC5887" s="175"/>
      <c r="AL5887" s="106"/>
      <c r="AM5887" s="104"/>
      <c r="AN5887" s="104"/>
      <c r="AO5887" s="104"/>
      <c r="AP5887" s="104"/>
      <c r="AQ5887" s="104"/>
      <c r="AR5887" s="104"/>
      <c r="AS5887" s="104"/>
      <c r="AT5887" s="104"/>
      <c r="AU5887" s="104"/>
      <c r="AV5887" s="104"/>
    </row>
    <row r="5888" spans="3:48" x14ac:dyDescent="0.35">
      <c r="C5888" s="176"/>
      <c r="D5888" s="176"/>
      <c r="E5888" s="176"/>
      <c r="F5888" s="176"/>
      <c r="G5888" s="175"/>
      <c r="H5888" s="175"/>
      <c r="I5888" s="175"/>
      <c r="J5888" s="175"/>
      <c r="L5888" s="175"/>
      <c r="T5888" s="176"/>
      <c r="U5888" s="176"/>
      <c r="V5888" s="176"/>
      <c r="W5888" s="176"/>
      <c r="X5888" s="175"/>
      <c r="Y5888" s="175"/>
      <c r="Z5888" s="175"/>
      <c r="AA5888" s="175"/>
      <c r="AC5888" s="175"/>
      <c r="AL5888" s="106"/>
      <c r="AM5888" s="104"/>
      <c r="AN5888" s="104"/>
      <c r="AO5888" s="104"/>
      <c r="AP5888" s="104"/>
      <c r="AQ5888" s="104"/>
      <c r="AR5888" s="104"/>
      <c r="AS5888" s="104"/>
      <c r="AT5888" s="104"/>
      <c r="AU5888" s="104"/>
      <c r="AV5888" s="104"/>
    </row>
    <row r="5889" spans="3:48" x14ac:dyDescent="0.35">
      <c r="C5889" s="176"/>
      <c r="D5889" s="176"/>
      <c r="E5889" s="176"/>
      <c r="F5889" s="176"/>
      <c r="G5889" s="175"/>
      <c r="H5889" s="175"/>
      <c r="I5889" s="175"/>
      <c r="J5889" s="175"/>
      <c r="L5889" s="175"/>
      <c r="T5889" s="176"/>
      <c r="U5889" s="176"/>
      <c r="V5889" s="176"/>
      <c r="W5889" s="176"/>
      <c r="X5889" s="175"/>
      <c r="Y5889" s="175"/>
      <c r="Z5889" s="175"/>
      <c r="AA5889" s="175"/>
      <c r="AC5889" s="175"/>
      <c r="AL5889" s="106"/>
      <c r="AM5889" s="104"/>
      <c r="AN5889" s="104"/>
      <c r="AO5889" s="104"/>
      <c r="AP5889" s="104"/>
      <c r="AQ5889" s="104"/>
      <c r="AR5889" s="104"/>
      <c r="AS5889" s="104"/>
      <c r="AT5889" s="104"/>
      <c r="AU5889" s="104"/>
      <c r="AV5889" s="104"/>
    </row>
    <row r="5890" spans="3:48" x14ac:dyDescent="0.35">
      <c r="C5890" s="176"/>
      <c r="D5890" s="176"/>
      <c r="E5890" s="176"/>
      <c r="F5890" s="176"/>
      <c r="G5890" s="175"/>
      <c r="H5890" s="175"/>
      <c r="I5890" s="175"/>
      <c r="J5890" s="175"/>
      <c r="L5890" s="175"/>
      <c r="T5890" s="176"/>
      <c r="U5890" s="176"/>
      <c r="V5890" s="176"/>
      <c r="W5890" s="176"/>
      <c r="X5890" s="175"/>
      <c r="Y5890" s="175"/>
      <c r="Z5890" s="175"/>
      <c r="AA5890" s="175"/>
      <c r="AC5890" s="175"/>
      <c r="AL5890" s="106"/>
      <c r="AM5890" s="104"/>
      <c r="AN5890" s="104"/>
      <c r="AO5890" s="104"/>
      <c r="AP5890" s="104"/>
      <c r="AQ5890" s="104"/>
      <c r="AR5890" s="104"/>
      <c r="AS5890" s="104"/>
      <c r="AT5890" s="104"/>
      <c r="AU5890" s="104"/>
      <c r="AV5890" s="104"/>
    </row>
    <row r="5891" spans="3:48" x14ac:dyDescent="0.35">
      <c r="C5891" s="176"/>
      <c r="D5891" s="176"/>
      <c r="E5891" s="176"/>
      <c r="F5891" s="176"/>
      <c r="G5891" s="175"/>
      <c r="H5891" s="175"/>
      <c r="I5891" s="175"/>
      <c r="J5891" s="175"/>
      <c r="L5891" s="175"/>
      <c r="T5891" s="176"/>
      <c r="U5891" s="176"/>
      <c r="V5891" s="176"/>
      <c r="W5891" s="176"/>
      <c r="X5891" s="175"/>
      <c r="Y5891" s="175"/>
      <c r="Z5891" s="175"/>
      <c r="AA5891" s="175"/>
      <c r="AC5891" s="175"/>
      <c r="AL5891" s="106"/>
      <c r="AM5891" s="104"/>
      <c r="AN5891" s="104"/>
      <c r="AO5891" s="104"/>
      <c r="AP5891" s="104"/>
      <c r="AQ5891" s="104"/>
      <c r="AR5891" s="104"/>
      <c r="AS5891" s="104"/>
      <c r="AT5891" s="104"/>
      <c r="AU5891" s="104"/>
      <c r="AV5891" s="104"/>
    </row>
    <row r="5892" spans="3:48" x14ac:dyDescent="0.35">
      <c r="C5892" s="176"/>
      <c r="D5892" s="176"/>
      <c r="E5892" s="176"/>
      <c r="F5892" s="176"/>
      <c r="G5892" s="175"/>
      <c r="H5892" s="175"/>
      <c r="I5892" s="175"/>
      <c r="J5892" s="175"/>
      <c r="L5892" s="175"/>
      <c r="T5892" s="176"/>
      <c r="U5892" s="176"/>
      <c r="V5892" s="176"/>
      <c r="W5892" s="176"/>
      <c r="X5892" s="175"/>
      <c r="Y5892" s="175"/>
      <c r="Z5892" s="175"/>
      <c r="AA5892" s="175"/>
      <c r="AC5892" s="175"/>
      <c r="AL5892" s="106"/>
      <c r="AM5892" s="104"/>
      <c r="AN5892" s="104"/>
      <c r="AO5892" s="104"/>
      <c r="AP5892" s="104"/>
      <c r="AQ5892" s="104"/>
      <c r="AR5892" s="104"/>
      <c r="AS5892" s="104"/>
      <c r="AT5892" s="104"/>
      <c r="AU5892" s="104"/>
      <c r="AV5892" s="104"/>
    </row>
    <row r="5893" spans="3:48" x14ac:dyDescent="0.35">
      <c r="C5893" s="176"/>
      <c r="D5893" s="176"/>
      <c r="E5893" s="176"/>
      <c r="F5893" s="176"/>
      <c r="G5893" s="175"/>
      <c r="H5893" s="175"/>
      <c r="I5893" s="175"/>
      <c r="J5893" s="175"/>
      <c r="L5893" s="175"/>
      <c r="T5893" s="176"/>
      <c r="U5893" s="176"/>
      <c r="V5893" s="176"/>
      <c r="W5893" s="176"/>
      <c r="X5893" s="175"/>
      <c r="Y5893" s="175"/>
      <c r="Z5893" s="175"/>
      <c r="AA5893" s="175"/>
      <c r="AC5893" s="175"/>
      <c r="AL5893" s="106"/>
      <c r="AM5893" s="104"/>
      <c r="AN5893" s="104"/>
      <c r="AO5893" s="104"/>
      <c r="AP5893" s="104"/>
      <c r="AQ5893" s="104"/>
      <c r="AR5893" s="104"/>
      <c r="AS5893" s="104"/>
      <c r="AT5893" s="104"/>
      <c r="AU5893" s="104"/>
      <c r="AV5893" s="104"/>
    </row>
    <row r="5894" spans="3:48" x14ac:dyDescent="0.35">
      <c r="C5894" s="176"/>
      <c r="D5894" s="176"/>
      <c r="E5894" s="176"/>
      <c r="F5894" s="176"/>
      <c r="G5894" s="175"/>
      <c r="H5894" s="175"/>
      <c r="I5894" s="175"/>
      <c r="J5894" s="175"/>
      <c r="L5894" s="175"/>
      <c r="T5894" s="176"/>
      <c r="U5894" s="176"/>
      <c r="V5894" s="176"/>
      <c r="W5894" s="176"/>
      <c r="X5894" s="175"/>
      <c r="Y5894" s="175"/>
      <c r="Z5894" s="175"/>
      <c r="AA5894" s="175"/>
      <c r="AC5894" s="175"/>
      <c r="AL5894" s="106"/>
      <c r="AM5894" s="104"/>
      <c r="AN5894" s="104"/>
      <c r="AO5894" s="104"/>
      <c r="AP5894" s="104"/>
      <c r="AQ5894" s="104"/>
      <c r="AR5894" s="104"/>
      <c r="AS5894" s="104"/>
      <c r="AT5894" s="104"/>
      <c r="AU5894" s="104"/>
      <c r="AV5894" s="104"/>
    </row>
    <row r="5895" spans="3:48" x14ac:dyDescent="0.35">
      <c r="C5895" s="176"/>
      <c r="D5895" s="176"/>
      <c r="E5895" s="176"/>
      <c r="F5895" s="176"/>
      <c r="G5895" s="175"/>
      <c r="H5895" s="175"/>
      <c r="I5895" s="175"/>
      <c r="J5895" s="175"/>
      <c r="L5895" s="175"/>
      <c r="T5895" s="176"/>
      <c r="U5895" s="176"/>
      <c r="V5895" s="176"/>
      <c r="W5895" s="176"/>
      <c r="X5895" s="175"/>
      <c r="Y5895" s="175"/>
      <c r="Z5895" s="175"/>
      <c r="AA5895" s="175"/>
      <c r="AC5895" s="175"/>
      <c r="AL5895" s="106"/>
      <c r="AM5895" s="104"/>
      <c r="AN5895" s="104"/>
      <c r="AO5895" s="104"/>
      <c r="AP5895" s="104"/>
      <c r="AQ5895" s="104"/>
      <c r="AR5895" s="104"/>
      <c r="AS5895" s="104"/>
      <c r="AT5895" s="104"/>
      <c r="AU5895" s="104"/>
      <c r="AV5895" s="104"/>
    </row>
    <row r="5896" spans="3:48" x14ac:dyDescent="0.35">
      <c r="C5896" s="176"/>
      <c r="D5896" s="176"/>
      <c r="E5896" s="176"/>
      <c r="F5896" s="176"/>
      <c r="G5896" s="175"/>
      <c r="H5896" s="175"/>
      <c r="I5896" s="175"/>
      <c r="J5896" s="175"/>
      <c r="L5896" s="175"/>
      <c r="T5896" s="176"/>
      <c r="U5896" s="176"/>
      <c r="V5896" s="176"/>
      <c r="W5896" s="176"/>
      <c r="X5896" s="175"/>
      <c r="Y5896" s="175"/>
      <c r="Z5896" s="175"/>
      <c r="AA5896" s="175"/>
      <c r="AC5896" s="175"/>
      <c r="AL5896" s="106"/>
      <c r="AM5896" s="104"/>
      <c r="AN5896" s="104"/>
      <c r="AO5896" s="104"/>
      <c r="AP5896" s="104"/>
      <c r="AQ5896" s="104"/>
      <c r="AR5896" s="104"/>
      <c r="AS5896" s="104"/>
      <c r="AT5896" s="104"/>
      <c r="AU5896" s="104"/>
      <c r="AV5896" s="104"/>
    </row>
    <row r="5897" spans="3:48" x14ac:dyDescent="0.35">
      <c r="C5897" s="176"/>
      <c r="D5897" s="176"/>
      <c r="E5897" s="176"/>
      <c r="F5897" s="176"/>
      <c r="G5897" s="175"/>
      <c r="H5897" s="175"/>
      <c r="I5897" s="175"/>
      <c r="J5897" s="175"/>
      <c r="L5897" s="175"/>
      <c r="T5897" s="176"/>
      <c r="U5897" s="176"/>
      <c r="V5897" s="176"/>
      <c r="W5897" s="176"/>
      <c r="X5897" s="175"/>
      <c r="Y5897" s="175"/>
      <c r="Z5897" s="175"/>
      <c r="AA5897" s="175"/>
      <c r="AC5897" s="175"/>
      <c r="AL5897" s="106"/>
      <c r="AM5897" s="104"/>
      <c r="AN5897" s="104"/>
      <c r="AO5897" s="104"/>
      <c r="AP5897" s="104"/>
      <c r="AQ5897" s="104"/>
      <c r="AR5897" s="104"/>
      <c r="AS5897" s="104"/>
      <c r="AT5897" s="104"/>
      <c r="AU5897" s="104"/>
      <c r="AV5897" s="104"/>
    </row>
    <row r="5898" spans="3:48" x14ac:dyDescent="0.35">
      <c r="C5898" s="176"/>
      <c r="D5898" s="176"/>
      <c r="E5898" s="176"/>
      <c r="F5898" s="176"/>
      <c r="G5898" s="175"/>
      <c r="H5898" s="175"/>
      <c r="I5898" s="175"/>
      <c r="J5898" s="175"/>
      <c r="L5898" s="175"/>
      <c r="T5898" s="176"/>
      <c r="U5898" s="176"/>
      <c r="V5898" s="176"/>
      <c r="W5898" s="176"/>
      <c r="X5898" s="175"/>
      <c r="Y5898" s="175"/>
      <c r="Z5898" s="175"/>
      <c r="AA5898" s="175"/>
      <c r="AC5898" s="175"/>
      <c r="AL5898" s="106"/>
      <c r="AM5898" s="104"/>
      <c r="AN5898" s="104"/>
      <c r="AO5898" s="104"/>
      <c r="AP5898" s="104"/>
      <c r="AQ5898" s="104"/>
      <c r="AR5898" s="104"/>
      <c r="AS5898" s="104"/>
      <c r="AT5898" s="104"/>
      <c r="AU5898" s="104"/>
      <c r="AV5898" s="104"/>
    </row>
    <row r="5899" spans="3:48" x14ac:dyDescent="0.35">
      <c r="C5899" s="176"/>
      <c r="D5899" s="176"/>
      <c r="E5899" s="176"/>
      <c r="F5899" s="176"/>
      <c r="G5899" s="175"/>
      <c r="H5899" s="175"/>
      <c r="I5899" s="175"/>
      <c r="J5899" s="175"/>
      <c r="L5899" s="175"/>
      <c r="T5899" s="176"/>
      <c r="U5899" s="176"/>
      <c r="V5899" s="176"/>
      <c r="W5899" s="176"/>
      <c r="X5899" s="175"/>
      <c r="Y5899" s="175"/>
      <c r="Z5899" s="175"/>
      <c r="AA5899" s="175"/>
      <c r="AC5899" s="175"/>
      <c r="AL5899" s="106"/>
      <c r="AM5899" s="104"/>
      <c r="AN5899" s="104"/>
      <c r="AO5899" s="104"/>
      <c r="AP5899" s="104"/>
      <c r="AQ5899" s="104"/>
      <c r="AR5899" s="104"/>
      <c r="AS5899" s="104"/>
      <c r="AT5899" s="104"/>
      <c r="AU5899" s="104"/>
      <c r="AV5899" s="104"/>
    </row>
    <row r="5900" spans="3:48" x14ac:dyDescent="0.35">
      <c r="C5900" s="176"/>
      <c r="D5900" s="176"/>
      <c r="E5900" s="176"/>
      <c r="F5900" s="176"/>
      <c r="G5900" s="175"/>
      <c r="H5900" s="175"/>
      <c r="I5900" s="175"/>
      <c r="J5900" s="175"/>
      <c r="L5900" s="175"/>
      <c r="T5900" s="176"/>
      <c r="U5900" s="176"/>
      <c r="V5900" s="176"/>
      <c r="W5900" s="176"/>
      <c r="X5900" s="175"/>
      <c r="Y5900" s="175"/>
      <c r="Z5900" s="175"/>
      <c r="AA5900" s="175"/>
      <c r="AC5900" s="175"/>
      <c r="AL5900" s="106"/>
      <c r="AM5900" s="104"/>
      <c r="AN5900" s="104"/>
      <c r="AO5900" s="104"/>
      <c r="AP5900" s="104"/>
      <c r="AQ5900" s="104"/>
      <c r="AR5900" s="104"/>
      <c r="AS5900" s="104"/>
      <c r="AT5900" s="104"/>
      <c r="AU5900" s="104"/>
      <c r="AV5900" s="104"/>
    </row>
    <row r="5901" spans="3:48" x14ac:dyDescent="0.35">
      <c r="C5901" s="176"/>
      <c r="D5901" s="176"/>
      <c r="E5901" s="176"/>
      <c r="F5901" s="176"/>
      <c r="G5901" s="175"/>
      <c r="H5901" s="175"/>
      <c r="I5901" s="175"/>
      <c r="J5901" s="175"/>
      <c r="L5901" s="175"/>
      <c r="T5901" s="176"/>
      <c r="U5901" s="176"/>
      <c r="V5901" s="176"/>
      <c r="W5901" s="176"/>
      <c r="X5901" s="175"/>
      <c r="Y5901" s="175"/>
      <c r="Z5901" s="175"/>
      <c r="AA5901" s="175"/>
      <c r="AC5901" s="175"/>
      <c r="AL5901" s="106"/>
      <c r="AM5901" s="104"/>
      <c r="AN5901" s="104"/>
      <c r="AO5901" s="104"/>
      <c r="AP5901" s="104"/>
      <c r="AQ5901" s="104"/>
      <c r="AR5901" s="104"/>
      <c r="AS5901" s="104"/>
      <c r="AT5901" s="104"/>
      <c r="AU5901" s="104"/>
      <c r="AV5901" s="104"/>
    </row>
    <row r="5902" spans="3:48" x14ac:dyDescent="0.35">
      <c r="C5902" s="176"/>
      <c r="D5902" s="176"/>
      <c r="E5902" s="176"/>
      <c r="F5902" s="176"/>
      <c r="G5902" s="175"/>
      <c r="H5902" s="175"/>
      <c r="I5902" s="175"/>
      <c r="J5902" s="175"/>
      <c r="L5902" s="175"/>
      <c r="T5902" s="176"/>
      <c r="U5902" s="176"/>
      <c r="V5902" s="176"/>
      <c r="W5902" s="176"/>
      <c r="X5902" s="175"/>
      <c r="Y5902" s="175"/>
      <c r="Z5902" s="175"/>
      <c r="AA5902" s="175"/>
      <c r="AC5902" s="175"/>
      <c r="AL5902" s="106"/>
      <c r="AM5902" s="104"/>
      <c r="AN5902" s="104"/>
      <c r="AO5902" s="104"/>
      <c r="AP5902" s="104"/>
      <c r="AQ5902" s="104"/>
      <c r="AR5902" s="104"/>
      <c r="AS5902" s="104"/>
      <c r="AT5902" s="104"/>
      <c r="AU5902" s="104"/>
      <c r="AV5902" s="104"/>
    </row>
    <row r="5903" spans="3:48" x14ac:dyDescent="0.35">
      <c r="C5903" s="176"/>
      <c r="D5903" s="176"/>
      <c r="E5903" s="176"/>
      <c r="F5903" s="176"/>
      <c r="G5903" s="175"/>
      <c r="H5903" s="175"/>
      <c r="I5903" s="175"/>
      <c r="J5903" s="175"/>
      <c r="L5903" s="175"/>
      <c r="T5903" s="176"/>
      <c r="U5903" s="176"/>
      <c r="V5903" s="176"/>
      <c r="W5903" s="176"/>
      <c r="X5903" s="175"/>
      <c r="Y5903" s="175"/>
      <c r="Z5903" s="175"/>
      <c r="AA5903" s="175"/>
      <c r="AC5903" s="175"/>
      <c r="AL5903" s="106"/>
      <c r="AM5903" s="104"/>
      <c r="AN5903" s="104"/>
      <c r="AO5903" s="104"/>
      <c r="AP5903" s="104"/>
      <c r="AQ5903" s="104"/>
      <c r="AR5903" s="104"/>
      <c r="AS5903" s="104"/>
      <c r="AT5903" s="104"/>
      <c r="AU5903" s="104"/>
      <c r="AV5903" s="104"/>
    </row>
    <row r="5904" spans="3:48" x14ac:dyDescent="0.35">
      <c r="C5904" s="176"/>
      <c r="D5904" s="176"/>
      <c r="E5904" s="176"/>
      <c r="F5904" s="176"/>
      <c r="G5904" s="175"/>
      <c r="H5904" s="175"/>
      <c r="I5904" s="175"/>
      <c r="J5904" s="175"/>
      <c r="L5904" s="175"/>
      <c r="T5904" s="176"/>
      <c r="U5904" s="176"/>
      <c r="V5904" s="176"/>
      <c r="W5904" s="176"/>
      <c r="X5904" s="175"/>
      <c r="Y5904" s="175"/>
      <c r="Z5904" s="175"/>
      <c r="AA5904" s="175"/>
      <c r="AC5904" s="175"/>
      <c r="AL5904" s="106"/>
      <c r="AM5904" s="104"/>
      <c r="AN5904" s="104"/>
      <c r="AO5904" s="104"/>
      <c r="AP5904" s="104"/>
      <c r="AQ5904" s="104"/>
      <c r="AR5904" s="104"/>
      <c r="AS5904" s="104"/>
      <c r="AT5904" s="104"/>
      <c r="AU5904" s="104"/>
      <c r="AV5904" s="104"/>
    </row>
    <row r="5905" spans="3:48" x14ac:dyDescent="0.35">
      <c r="C5905" s="176"/>
      <c r="D5905" s="176"/>
      <c r="E5905" s="176"/>
      <c r="F5905" s="176"/>
      <c r="G5905" s="175"/>
      <c r="H5905" s="175"/>
      <c r="I5905" s="175"/>
      <c r="J5905" s="175"/>
      <c r="L5905" s="175"/>
      <c r="T5905" s="176"/>
      <c r="U5905" s="176"/>
      <c r="V5905" s="176"/>
      <c r="W5905" s="176"/>
      <c r="X5905" s="175"/>
      <c r="Y5905" s="175"/>
      <c r="Z5905" s="175"/>
      <c r="AA5905" s="175"/>
      <c r="AC5905" s="175"/>
      <c r="AL5905" s="106"/>
      <c r="AM5905" s="104"/>
      <c r="AN5905" s="104"/>
      <c r="AO5905" s="104"/>
      <c r="AP5905" s="104"/>
      <c r="AQ5905" s="104"/>
      <c r="AR5905" s="104"/>
      <c r="AS5905" s="104"/>
      <c r="AT5905" s="104"/>
      <c r="AU5905" s="104"/>
      <c r="AV5905" s="104"/>
    </row>
    <row r="5906" spans="3:48" x14ac:dyDescent="0.35">
      <c r="C5906" s="176"/>
      <c r="D5906" s="176"/>
      <c r="E5906" s="176"/>
      <c r="F5906" s="176"/>
      <c r="G5906" s="175"/>
      <c r="H5906" s="175"/>
      <c r="I5906" s="175"/>
      <c r="J5906" s="175"/>
      <c r="L5906" s="175"/>
      <c r="T5906" s="176"/>
      <c r="U5906" s="176"/>
      <c r="V5906" s="176"/>
      <c r="W5906" s="176"/>
      <c r="X5906" s="175"/>
      <c r="Y5906" s="175"/>
      <c r="Z5906" s="175"/>
      <c r="AA5906" s="175"/>
      <c r="AC5906" s="175"/>
      <c r="AL5906" s="106"/>
      <c r="AM5906" s="104"/>
      <c r="AN5906" s="104"/>
      <c r="AO5906" s="104"/>
      <c r="AP5906" s="104"/>
      <c r="AQ5906" s="104"/>
      <c r="AR5906" s="104"/>
      <c r="AS5906" s="104"/>
      <c r="AT5906" s="104"/>
      <c r="AU5906" s="104"/>
      <c r="AV5906" s="104"/>
    </row>
    <row r="5907" spans="3:48" x14ac:dyDescent="0.35">
      <c r="C5907" s="176"/>
      <c r="D5907" s="176"/>
      <c r="E5907" s="176"/>
      <c r="F5907" s="176"/>
      <c r="G5907" s="175"/>
      <c r="H5907" s="175"/>
      <c r="I5907" s="175"/>
      <c r="J5907" s="175"/>
      <c r="L5907" s="175"/>
      <c r="T5907" s="176"/>
      <c r="U5907" s="176"/>
      <c r="V5907" s="176"/>
      <c r="W5907" s="176"/>
      <c r="X5907" s="175"/>
      <c r="Y5907" s="175"/>
      <c r="Z5907" s="175"/>
      <c r="AA5907" s="175"/>
      <c r="AC5907" s="175"/>
      <c r="AL5907" s="106"/>
      <c r="AM5907" s="104"/>
      <c r="AN5907" s="104"/>
      <c r="AO5907" s="104"/>
      <c r="AP5907" s="104"/>
      <c r="AQ5907" s="104"/>
      <c r="AR5907" s="104"/>
      <c r="AS5907" s="104"/>
      <c r="AT5907" s="104"/>
      <c r="AU5907" s="104"/>
      <c r="AV5907" s="104"/>
    </row>
    <row r="5908" spans="3:48" x14ac:dyDescent="0.35">
      <c r="C5908" s="176"/>
      <c r="D5908" s="176"/>
      <c r="E5908" s="176"/>
      <c r="F5908" s="176"/>
      <c r="G5908" s="175"/>
      <c r="H5908" s="175"/>
      <c r="I5908" s="175"/>
      <c r="J5908" s="175"/>
      <c r="L5908" s="175"/>
      <c r="T5908" s="176"/>
      <c r="U5908" s="176"/>
      <c r="V5908" s="176"/>
      <c r="W5908" s="176"/>
      <c r="X5908" s="175"/>
      <c r="Y5908" s="175"/>
      <c r="Z5908" s="175"/>
      <c r="AA5908" s="175"/>
      <c r="AC5908" s="175"/>
      <c r="AL5908" s="106"/>
      <c r="AM5908" s="104"/>
      <c r="AN5908" s="104"/>
      <c r="AO5908" s="104"/>
      <c r="AP5908" s="104"/>
      <c r="AQ5908" s="104"/>
      <c r="AR5908" s="104"/>
      <c r="AS5908" s="104"/>
      <c r="AT5908" s="104"/>
      <c r="AU5908" s="104"/>
      <c r="AV5908" s="104"/>
    </row>
    <row r="5909" spans="3:48" x14ac:dyDescent="0.35">
      <c r="C5909" s="176"/>
      <c r="D5909" s="176"/>
      <c r="E5909" s="176"/>
      <c r="F5909" s="176"/>
      <c r="G5909" s="175"/>
      <c r="H5909" s="175"/>
      <c r="I5909" s="175"/>
      <c r="J5909" s="175"/>
      <c r="L5909" s="175"/>
      <c r="T5909" s="176"/>
      <c r="U5909" s="176"/>
      <c r="V5909" s="176"/>
      <c r="W5909" s="176"/>
      <c r="X5909" s="175"/>
      <c r="Y5909" s="175"/>
      <c r="Z5909" s="175"/>
      <c r="AA5909" s="175"/>
      <c r="AC5909" s="175"/>
      <c r="AL5909" s="106"/>
      <c r="AM5909" s="104"/>
      <c r="AN5909" s="104"/>
      <c r="AO5909" s="104"/>
      <c r="AP5909" s="104"/>
      <c r="AQ5909" s="104"/>
      <c r="AR5909" s="104"/>
      <c r="AS5909" s="104"/>
      <c r="AT5909" s="104"/>
      <c r="AU5909" s="104"/>
      <c r="AV5909" s="104"/>
    </row>
    <row r="5910" spans="3:48" x14ac:dyDescent="0.35">
      <c r="C5910" s="176"/>
      <c r="D5910" s="176"/>
      <c r="E5910" s="176"/>
      <c r="F5910" s="176"/>
      <c r="G5910" s="175"/>
      <c r="H5910" s="175"/>
      <c r="I5910" s="175"/>
      <c r="J5910" s="175"/>
      <c r="L5910" s="175"/>
      <c r="T5910" s="176"/>
      <c r="U5910" s="176"/>
      <c r="V5910" s="176"/>
      <c r="W5910" s="176"/>
      <c r="X5910" s="175"/>
      <c r="Y5910" s="175"/>
      <c r="Z5910" s="175"/>
      <c r="AA5910" s="175"/>
      <c r="AC5910" s="175"/>
      <c r="AL5910" s="106"/>
      <c r="AM5910" s="104"/>
      <c r="AN5910" s="104"/>
      <c r="AO5910" s="104"/>
      <c r="AP5910" s="104"/>
      <c r="AQ5910" s="104"/>
      <c r="AR5910" s="104"/>
      <c r="AS5910" s="104"/>
      <c r="AT5910" s="104"/>
      <c r="AU5910" s="104"/>
      <c r="AV5910" s="104"/>
    </row>
    <row r="5911" spans="3:48" x14ac:dyDescent="0.35">
      <c r="C5911" s="176"/>
      <c r="D5911" s="176"/>
      <c r="E5911" s="176"/>
      <c r="F5911" s="176"/>
      <c r="G5911" s="175"/>
      <c r="H5911" s="175"/>
      <c r="I5911" s="175"/>
      <c r="J5911" s="175"/>
      <c r="L5911" s="175"/>
      <c r="T5911" s="176"/>
      <c r="U5911" s="176"/>
      <c r="V5911" s="176"/>
      <c r="W5911" s="176"/>
      <c r="X5911" s="175"/>
      <c r="Y5911" s="175"/>
      <c r="Z5911" s="175"/>
      <c r="AA5911" s="175"/>
      <c r="AC5911" s="175"/>
      <c r="AL5911" s="106"/>
      <c r="AM5911" s="104"/>
      <c r="AN5911" s="104"/>
      <c r="AO5911" s="104"/>
      <c r="AP5911" s="104"/>
      <c r="AQ5911" s="104"/>
      <c r="AR5911" s="104"/>
      <c r="AS5911" s="104"/>
      <c r="AT5911" s="104"/>
      <c r="AU5911" s="104"/>
      <c r="AV5911" s="104"/>
    </row>
    <row r="5912" spans="3:48" x14ac:dyDescent="0.35">
      <c r="C5912" s="176"/>
      <c r="D5912" s="176"/>
      <c r="E5912" s="176"/>
      <c r="F5912" s="176"/>
      <c r="G5912" s="175"/>
      <c r="H5912" s="175"/>
      <c r="I5912" s="175"/>
      <c r="J5912" s="175"/>
      <c r="L5912" s="175"/>
      <c r="T5912" s="176"/>
      <c r="U5912" s="176"/>
      <c r="V5912" s="176"/>
      <c r="W5912" s="176"/>
      <c r="X5912" s="175"/>
      <c r="Y5912" s="175"/>
      <c r="Z5912" s="175"/>
      <c r="AA5912" s="175"/>
      <c r="AC5912" s="175"/>
      <c r="AL5912" s="106"/>
      <c r="AM5912" s="104"/>
      <c r="AN5912" s="104"/>
      <c r="AO5912" s="104"/>
      <c r="AP5912" s="104"/>
      <c r="AQ5912" s="104"/>
      <c r="AR5912" s="104"/>
      <c r="AS5912" s="104"/>
      <c r="AT5912" s="104"/>
      <c r="AU5912" s="104"/>
      <c r="AV5912" s="104"/>
    </row>
    <row r="5913" spans="3:48" x14ac:dyDescent="0.35">
      <c r="C5913" s="176"/>
      <c r="D5913" s="176"/>
      <c r="E5913" s="176"/>
      <c r="F5913" s="176"/>
      <c r="G5913" s="175"/>
      <c r="H5913" s="175"/>
      <c r="I5913" s="175"/>
      <c r="J5913" s="175"/>
      <c r="L5913" s="175"/>
      <c r="T5913" s="176"/>
      <c r="U5913" s="176"/>
      <c r="V5913" s="176"/>
      <c r="W5913" s="176"/>
      <c r="X5913" s="175"/>
      <c r="Y5913" s="175"/>
      <c r="Z5913" s="175"/>
      <c r="AA5913" s="175"/>
      <c r="AC5913" s="175"/>
      <c r="AL5913" s="106"/>
      <c r="AM5913" s="104"/>
      <c r="AN5913" s="104"/>
      <c r="AO5913" s="104"/>
      <c r="AP5913" s="104"/>
      <c r="AQ5913" s="104"/>
      <c r="AR5913" s="104"/>
      <c r="AS5913" s="104"/>
      <c r="AT5913" s="104"/>
      <c r="AU5913" s="104"/>
      <c r="AV5913" s="104"/>
    </row>
    <row r="5914" spans="3:48" x14ac:dyDescent="0.35">
      <c r="C5914" s="176"/>
      <c r="D5914" s="176"/>
      <c r="E5914" s="176"/>
      <c r="F5914" s="176"/>
      <c r="G5914" s="175"/>
      <c r="H5914" s="175"/>
      <c r="I5914" s="175"/>
      <c r="J5914" s="175"/>
      <c r="L5914" s="175"/>
      <c r="T5914" s="176"/>
      <c r="U5914" s="176"/>
      <c r="V5914" s="176"/>
      <c r="W5914" s="176"/>
      <c r="X5914" s="175"/>
      <c r="Y5914" s="175"/>
      <c r="Z5914" s="175"/>
      <c r="AA5914" s="175"/>
      <c r="AC5914" s="175"/>
      <c r="AL5914" s="106"/>
      <c r="AM5914" s="104"/>
      <c r="AN5914" s="104"/>
      <c r="AO5914" s="104"/>
      <c r="AP5914" s="104"/>
      <c r="AQ5914" s="104"/>
      <c r="AR5914" s="104"/>
      <c r="AS5914" s="104"/>
      <c r="AT5914" s="104"/>
      <c r="AU5914" s="104"/>
      <c r="AV5914" s="104"/>
    </row>
    <row r="5915" spans="3:48" x14ac:dyDescent="0.35">
      <c r="C5915" s="176"/>
      <c r="D5915" s="176"/>
      <c r="E5915" s="176"/>
      <c r="F5915" s="176"/>
      <c r="G5915" s="175"/>
      <c r="H5915" s="175"/>
      <c r="I5915" s="175"/>
      <c r="J5915" s="175"/>
      <c r="L5915" s="175"/>
      <c r="T5915" s="176"/>
      <c r="U5915" s="176"/>
      <c r="V5915" s="176"/>
      <c r="W5915" s="176"/>
      <c r="X5915" s="175"/>
      <c r="Y5915" s="175"/>
      <c r="Z5915" s="175"/>
      <c r="AA5915" s="175"/>
      <c r="AC5915" s="175"/>
      <c r="AL5915" s="106"/>
      <c r="AM5915" s="104"/>
      <c r="AN5915" s="104"/>
      <c r="AO5915" s="104"/>
      <c r="AP5915" s="104"/>
      <c r="AQ5915" s="104"/>
      <c r="AR5915" s="104"/>
      <c r="AS5915" s="104"/>
      <c r="AT5915" s="104"/>
      <c r="AU5915" s="104"/>
      <c r="AV5915" s="104"/>
    </row>
    <row r="5916" spans="3:48" x14ac:dyDescent="0.35">
      <c r="C5916" s="176"/>
      <c r="D5916" s="176"/>
      <c r="E5916" s="176"/>
      <c r="F5916" s="176"/>
      <c r="G5916" s="175"/>
      <c r="H5916" s="175"/>
      <c r="I5916" s="175"/>
      <c r="J5916" s="175"/>
      <c r="L5916" s="175"/>
      <c r="T5916" s="176"/>
      <c r="U5916" s="176"/>
      <c r="V5916" s="176"/>
      <c r="W5916" s="176"/>
      <c r="X5916" s="175"/>
      <c r="Y5916" s="175"/>
      <c r="Z5916" s="175"/>
      <c r="AA5916" s="175"/>
      <c r="AC5916" s="175"/>
      <c r="AL5916" s="106"/>
      <c r="AM5916" s="104"/>
      <c r="AN5916" s="104"/>
      <c r="AO5916" s="104"/>
      <c r="AP5916" s="104"/>
      <c r="AQ5916" s="104"/>
      <c r="AR5916" s="104"/>
      <c r="AS5916" s="104"/>
      <c r="AT5916" s="104"/>
      <c r="AU5916" s="104"/>
      <c r="AV5916" s="104"/>
    </row>
    <row r="5917" spans="3:48" x14ac:dyDescent="0.35">
      <c r="C5917" s="176"/>
      <c r="D5917" s="176"/>
      <c r="E5917" s="176"/>
      <c r="F5917" s="176"/>
      <c r="G5917" s="175"/>
      <c r="H5917" s="175"/>
      <c r="I5917" s="175"/>
      <c r="J5917" s="175"/>
      <c r="L5917" s="175"/>
      <c r="T5917" s="176"/>
      <c r="U5917" s="176"/>
      <c r="V5917" s="176"/>
      <c r="W5917" s="176"/>
      <c r="X5917" s="175"/>
      <c r="Y5917" s="175"/>
      <c r="Z5917" s="175"/>
      <c r="AA5917" s="175"/>
      <c r="AC5917" s="175"/>
      <c r="AL5917" s="106"/>
      <c r="AM5917" s="104"/>
      <c r="AN5917" s="104"/>
      <c r="AO5917" s="104"/>
      <c r="AP5917" s="104"/>
      <c r="AQ5917" s="104"/>
      <c r="AR5917" s="104"/>
      <c r="AS5917" s="104"/>
      <c r="AT5917" s="104"/>
      <c r="AU5917" s="104"/>
      <c r="AV5917" s="104"/>
    </row>
    <row r="5918" spans="3:48" x14ac:dyDescent="0.35">
      <c r="C5918" s="176"/>
      <c r="D5918" s="176"/>
      <c r="E5918" s="176"/>
      <c r="F5918" s="176"/>
      <c r="G5918" s="175"/>
      <c r="H5918" s="175"/>
      <c r="I5918" s="175"/>
      <c r="J5918" s="175"/>
      <c r="L5918" s="175"/>
      <c r="T5918" s="176"/>
      <c r="U5918" s="176"/>
      <c r="V5918" s="176"/>
      <c r="W5918" s="176"/>
      <c r="X5918" s="175"/>
      <c r="Y5918" s="175"/>
      <c r="Z5918" s="175"/>
      <c r="AA5918" s="175"/>
      <c r="AC5918" s="175"/>
      <c r="AL5918" s="106"/>
      <c r="AM5918" s="104"/>
      <c r="AN5918" s="104"/>
      <c r="AO5918" s="104"/>
      <c r="AP5918" s="104"/>
      <c r="AQ5918" s="104"/>
      <c r="AR5918" s="104"/>
      <c r="AS5918" s="104"/>
      <c r="AT5918" s="104"/>
      <c r="AU5918" s="104"/>
      <c r="AV5918" s="104"/>
    </row>
    <row r="5919" spans="3:48" x14ac:dyDescent="0.35">
      <c r="C5919" s="176"/>
      <c r="D5919" s="176"/>
      <c r="E5919" s="176"/>
      <c r="F5919" s="176"/>
      <c r="G5919" s="175"/>
      <c r="H5919" s="175"/>
      <c r="I5919" s="175"/>
      <c r="J5919" s="175"/>
      <c r="L5919" s="175"/>
      <c r="T5919" s="176"/>
      <c r="U5919" s="176"/>
      <c r="V5919" s="176"/>
      <c r="W5919" s="176"/>
      <c r="X5919" s="175"/>
      <c r="Y5919" s="175"/>
      <c r="Z5919" s="175"/>
      <c r="AA5919" s="175"/>
      <c r="AC5919" s="175"/>
      <c r="AL5919" s="106"/>
      <c r="AM5919" s="104"/>
      <c r="AN5919" s="104"/>
      <c r="AO5919" s="104"/>
      <c r="AP5919" s="104"/>
      <c r="AQ5919" s="104"/>
      <c r="AR5919" s="104"/>
      <c r="AS5919" s="104"/>
      <c r="AT5919" s="104"/>
      <c r="AU5919" s="104"/>
      <c r="AV5919" s="104"/>
    </row>
    <row r="5920" spans="3:48" x14ac:dyDescent="0.35">
      <c r="C5920" s="176"/>
      <c r="D5920" s="176"/>
      <c r="E5920" s="176"/>
      <c r="F5920" s="176"/>
      <c r="G5920" s="175"/>
      <c r="H5920" s="175"/>
      <c r="I5920" s="175"/>
      <c r="J5920" s="175"/>
      <c r="L5920" s="175"/>
      <c r="T5920" s="176"/>
      <c r="U5920" s="176"/>
      <c r="V5920" s="176"/>
      <c r="W5920" s="176"/>
      <c r="X5920" s="175"/>
      <c r="Y5920" s="175"/>
      <c r="Z5920" s="175"/>
      <c r="AA5920" s="175"/>
      <c r="AC5920" s="175"/>
      <c r="AL5920" s="106"/>
      <c r="AM5920" s="104"/>
      <c r="AN5920" s="104"/>
      <c r="AO5920" s="104"/>
      <c r="AP5920" s="104"/>
      <c r="AQ5920" s="104"/>
      <c r="AR5920" s="104"/>
      <c r="AS5920" s="104"/>
      <c r="AT5920" s="104"/>
      <c r="AU5920" s="104"/>
      <c r="AV5920" s="104"/>
    </row>
    <row r="5921" spans="3:48" x14ac:dyDescent="0.35">
      <c r="C5921" s="176"/>
      <c r="D5921" s="176"/>
      <c r="E5921" s="176"/>
      <c r="F5921" s="176"/>
      <c r="G5921" s="175"/>
      <c r="H5921" s="175"/>
      <c r="I5921" s="175"/>
      <c r="J5921" s="175"/>
      <c r="L5921" s="175"/>
      <c r="T5921" s="176"/>
      <c r="U5921" s="176"/>
      <c r="V5921" s="176"/>
      <c r="W5921" s="176"/>
      <c r="X5921" s="175"/>
      <c r="Y5921" s="175"/>
      <c r="Z5921" s="175"/>
      <c r="AA5921" s="175"/>
      <c r="AC5921" s="175"/>
      <c r="AL5921" s="106"/>
      <c r="AM5921" s="104"/>
      <c r="AN5921" s="104"/>
      <c r="AO5921" s="104"/>
      <c r="AP5921" s="104"/>
      <c r="AQ5921" s="104"/>
      <c r="AR5921" s="104"/>
      <c r="AS5921" s="104"/>
      <c r="AT5921" s="104"/>
      <c r="AU5921" s="104"/>
      <c r="AV5921" s="104"/>
    </row>
    <row r="5922" spans="3:48" x14ac:dyDescent="0.35">
      <c r="C5922" s="176"/>
      <c r="D5922" s="176"/>
      <c r="E5922" s="176"/>
      <c r="F5922" s="176"/>
      <c r="G5922" s="175"/>
      <c r="H5922" s="175"/>
      <c r="I5922" s="175"/>
      <c r="J5922" s="175"/>
      <c r="L5922" s="175"/>
      <c r="T5922" s="176"/>
      <c r="U5922" s="176"/>
      <c r="V5922" s="176"/>
      <c r="W5922" s="176"/>
      <c r="X5922" s="175"/>
      <c r="Y5922" s="175"/>
      <c r="Z5922" s="175"/>
      <c r="AA5922" s="175"/>
      <c r="AC5922" s="175"/>
      <c r="AL5922" s="106"/>
      <c r="AM5922" s="104"/>
      <c r="AN5922" s="104"/>
      <c r="AO5922" s="104"/>
      <c r="AP5922" s="104"/>
      <c r="AQ5922" s="104"/>
      <c r="AR5922" s="104"/>
      <c r="AS5922" s="104"/>
      <c r="AT5922" s="104"/>
      <c r="AU5922" s="104"/>
      <c r="AV5922" s="104"/>
    </row>
    <row r="5923" spans="3:48" x14ac:dyDescent="0.35">
      <c r="C5923" s="176"/>
      <c r="D5923" s="176"/>
      <c r="E5923" s="176"/>
      <c r="F5923" s="176"/>
      <c r="G5923" s="175"/>
      <c r="H5923" s="175"/>
      <c r="I5923" s="175"/>
      <c r="J5923" s="175"/>
      <c r="L5923" s="175"/>
      <c r="T5923" s="176"/>
      <c r="U5923" s="176"/>
      <c r="V5923" s="176"/>
      <c r="W5923" s="176"/>
      <c r="X5923" s="175"/>
      <c r="Y5923" s="175"/>
      <c r="Z5923" s="175"/>
      <c r="AA5923" s="175"/>
      <c r="AC5923" s="175"/>
      <c r="AL5923" s="106"/>
      <c r="AM5923" s="104"/>
      <c r="AN5923" s="104"/>
      <c r="AO5923" s="104"/>
      <c r="AP5923" s="104"/>
      <c r="AQ5923" s="104"/>
      <c r="AR5923" s="104"/>
      <c r="AS5923" s="104"/>
      <c r="AT5923" s="104"/>
      <c r="AU5923" s="104"/>
      <c r="AV5923" s="104"/>
    </row>
    <row r="5924" spans="3:48" x14ac:dyDescent="0.35">
      <c r="C5924" s="176"/>
      <c r="D5924" s="176"/>
      <c r="E5924" s="176"/>
      <c r="F5924" s="176"/>
      <c r="G5924" s="175"/>
      <c r="H5924" s="175"/>
      <c r="I5924" s="175"/>
      <c r="J5924" s="175"/>
      <c r="L5924" s="175"/>
      <c r="T5924" s="176"/>
      <c r="U5924" s="176"/>
      <c r="V5924" s="176"/>
      <c r="W5924" s="176"/>
      <c r="X5924" s="175"/>
      <c r="Y5924" s="175"/>
      <c r="Z5924" s="175"/>
      <c r="AA5924" s="175"/>
      <c r="AC5924" s="175"/>
      <c r="AL5924" s="106"/>
      <c r="AM5924" s="104"/>
      <c r="AN5924" s="104"/>
      <c r="AO5924" s="104"/>
      <c r="AP5924" s="104"/>
      <c r="AQ5924" s="104"/>
      <c r="AR5924" s="104"/>
      <c r="AS5924" s="104"/>
      <c r="AT5924" s="104"/>
      <c r="AU5924" s="104"/>
      <c r="AV5924" s="104"/>
    </row>
    <row r="5925" spans="3:48" x14ac:dyDescent="0.35">
      <c r="C5925" s="176"/>
      <c r="D5925" s="176"/>
      <c r="E5925" s="176"/>
      <c r="F5925" s="176"/>
      <c r="G5925" s="175"/>
      <c r="H5925" s="175"/>
      <c r="I5925" s="175"/>
      <c r="J5925" s="175"/>
      <c r="L5925" s="175"/>
      <c r="T5925" s="176"/>
      <c r="U5925" s="176"/>
      <c r="V5925" s="176"/>
      <c r="W5925" s="176"/>
      <c r="X5925" s="175"/>
      <c r="Y5925" s="175"/>
      <c r="Z5925" s="175"/>
      <c r="AA5925" s="175"/>
      <c r="AC5925" s="175"/>
      <c r="AL5925" s="106"/>
      <c r="AM5925" s="104"/>
      <c r="AN5925" s="104"/>
      <c r="AO5925" s="104"/>
      <c r="AP5925" s="104"/>
      <c r="AQ5925" s="104"/>
      <c r="AR5925" s="104"/>
      <c r="AS5925" s="104"/>
      <c r="AT5925" s="104"/>
      <c r="AU5925" s="104"/>
      <c r="AV5925" s="104"/>
    </row>
    <row r="5926" spans="3:48" x14ac:dyDescent="0.35">
      <c r="C5926" s="176"/>
      <c r="D5926" s="176"/>
      <c r="E5926" s="176"/>
      <c r="F5926" s="176"/>
      <c r="G5926" s="175"/>
      <c r="H5926" s="175"/>
      <c r="I5926" s="175"/>
      <c r="J5926" s="175"/>
      <c r="L5926" s="175"/>
      <c r="T5926" s="176"/>
      <c r="U5926" s="176"/>
      <c r="V5926" s="176"/>
      <c r="W5926" s="176"/>
      <c r="X5926" s="175"/>
      <c r="Y5926" s="175"/>
      <c r="Z5926" s="175"/>
      <c r="AA5926" s="175"/>
      <c r="AC5926" s="175"/>
      <c r="AL5926" s="106"/>
      <c r="AM5926" s="104"/>
      <c r="AN5926" s="104"/>
      <c r="AO5926" s="104"/>
      <c r="AP5926" s="104"/>
      <c r="AQ5926" s="104"/>
      <c r="AR5926" s="104"/>
      <c r="AS5926" s="104"/>
      <c r="AT5926" s="104"/>
      <c r="AU5926" s="104"/>
      <c r="AV5926" s="104"/>
    </row>
    <row r="5927" spans="3:48" x14ac:dyDescent="0.35">
      <c r="C5927" s="176"/>
      <c r="D5927" s="176"/>
      <c r="E5927" s="176"/>
      <c r="F5927" s="176"/>
      <c r="G5927" s="175"/>
      <c r="H5927" s="175"/>
      <c r="I5927" s="175"/>
      <c r="J5927" s="175"/>
      <c r="L5927" s="175"/>
      <c r="T5927" s="176"/>
      <c r="U5927" s="176"/>
      <c r="V5927" s="176"/>
      <c r="W5927" s="176"/>
      <c r="X5927" s="175"/>
      <c r="Y5927" s="175"/>
      <c r="Z5927" s="175"/>
      <c r="AA5927" s="175"/>
      <c r="AC5927" s="175"/>
      <c r="AL5927" s="106"/>
      <c r="AM5927" s="104"/>
      <c r="AN5927" s="104"/>
      <c r="AO5927" s="104"/>
      <c r="AP5927" s="104"/>
      <c r="AQ5927" s="104"/>
      <c r="AR5927" s="104"/>
      <c r="AS5927" s="104"/>
      <c r="AT5927" s="104"/>
      <c r="AU5927" s="104"/>
      <c r="AV5927" s="104"/>
    </row>
    <row r="5928" spans="3:48" x14ac:dyDescent="0.35">
      <c r="C5928" s="176"/>
      <c r="D5928" s="176"/>
      <c r="E5928" s="176"/>
      <c r="F5928" s="176"/>
      <c r="G5928" s="175"/>
      <c r="H5928" s="175"/>
      <c r="I5928" s="175"/>
      <c r="J5928" s="175"/>
      <c r="L5928" s="175"/>
      <c r="T5928" s="176"/>
      <c r="U5928" s="176"/>
      <c r="V5928" s="176"/>
      <c r="W5928" s="176"/>
      <c r="X5928" s="175"/>
      <c r="Y5928" s="175"/>
      <c r="Z5928" s="175"/>
      <c r="AA5928" s="175"/>
      <c r="AC5928" s="175"/>
      <c r="AL5928" s="106"/>
      <c r="AM5928" s="104"/>
      <c r="AN5928" s="104"/>
      <c r="AO5928" s="104"/>
      <c r="AP5928" s="104"/>
      <c r="AQ5928" s="104"/>
      <c r="AR5928" s="104"/>
      <c r="AS5928" s="104"/>
      <c r="AT5928" s="104"/>
      <c r="AU5928" s="104"/>
      <c r="AV5928" s="104"/>
    </row>
    <row r="5929" spans="3:48" x14ac:dyDescent="0.35">
      <c r="C5929" s="176"/>
      <c r="D5929" s="176"/>
      <c r="E5929" s="176"/>
      <c r="F5929" s="176"/>
      <c r="G5929" s="175"/>
      <c r="H5929" s="175"/>
      <c r="I5929" s="175"/>
      <c r="J5929" s="175"/>
      <c r="L5929" s="175"/>
      <c r="T5929" s="176"/>
      <c r="U5929" s="176"/>
      <c r="V5929" s="176"/>
      <c r="W5929" s="176"/>
      <c r="X5929" s="175"/>
      <c r="Y5929" s="175"/>
      <c r="Z5929" s="175"/>
      <c r="AA5929" s="175"/>
      <c r="AC5929" s="175"/>
      <c r="AL5929" s="106"/>
      <c r="AM5929" s="104"/>
      <c r="AN5929" s="104"/>
      <c r="AO5929" s="104"/>
      <c r="AP5929" s="104"/>
      <c r="AQ5929" s="104"/>
      <c r="AR5929" s="104"/>
      <c r="AS5929" s="104"/>
      <c r="AT5929" s="104"/>
      <c r="AU5929" s="104"/>
      <c r="AV5929" s="104"/>
    </row>
    <row r="5930" spans="3:48" x14ac:dyDescent="0.35">
      <c r="C5930" s="176"/>
      <c r="D5930" s="176"/>
      <c r="E5930" s="176"/>
      <c r="F5930" s="176"/>
      <c r="G5930" s="175"/>
      <c r="H5930" s="175"/>
      <c r="I5930" s="175"/>
      <c r="J5930" s="175"/>
      <c r="L5930" s="175"/>
      <c r="T5930" s="176"/>
      <c r="U5930" s="176"/>
      <c r="V5930" s="176"/>
      <c r="W5930" s="176"/>
      <c r="X5930" s="175"/>
      <c r="Y5930" s="175"/>
      <c r="Z5930" s="175"/>
      <c r="AA5930" s="175"/>
      <c r="AC5930" s="175"/>
      <c r="AL5930" s="106"/>
      <c r="AM5930" s="104"/>
      <c r="AN5930" s="104"/>
      <c r="AO5930" s="104"/>
      <c r="AP5930" s="104"/>
      <c r="AQ5930" s="104"/>
      <c r="AR5930" s="104"/>
      <c r="AS5930" s="104"/>
      <c r="AT5930" s="104"/>
      <c r="AU5930" s="104"/>
      <c r="AV5930" s="104"/>
    </row>
    <row r="5931" spans="3:48" x14ac:dyDescent="0.35">
      <c r="C5931" s="176"/>
      <c r="D5931" s="176"/>
      <c r="E5931" s="176"/>
      <c r="F5931" s="176"/>
      <c r="G5931" s="175"/>
      <c r="H5931" s="175"/>
      <c r="I5931" s="175"/>
      <c r="J5931" s="175"/>
      <c r="L5931" s="175"/>
      <c r="T5931" s="176"/>
      <c r="U5931" s="176"/>
      <c r="V5931" s="176"/>
      <c r="W5931" s="176"/>
      <c r="X5931" s="175"/>
      <c r="Y5931" s="175"/>
      <c r="Z5931" s="175"/>
      <c r="AA5931" s="175"/>
      <c r="AC5931" s="175"/>
      <c r="AL5931" s="106"/>
      <c r="AM5931" s="104"/>
      <c r="AN5931" s="104"/>
      <c r="AO5931" s="104"/>
      <c r="AP5931" s="104"/>
      <c r="AQ5931" s="104"/>
      <c r="AR5931" s="104"/>
      <c r="AS5931" s="104"/>
      <c r="AT5931" s="104"/>
      <c r="AU5931" s="104"/>
      <c r="AV5931" s="104"/>
    </row>
    <row r="5932" spans="3:48" x14ac:dyDescent="0.35">
      <c r="C5932" s="176"/>
      <c r="D5932" s="176"/>
      <c r="E5932" s="176"/>
      <c r="F5932" s="176"/>
      <c r="G5932" s="175"/>
      <c r="H5932" s="175"/>
      <c r="I5932" s="175"/>
      <c r="J5932" s="175"/>
      <c r="L5932" s="175"/>
      <c r="T5932" s="176"/>
      <c r="U5932" s="176"/>
      <c r="V5932" s="176"/>
      <c r="W5932" s="176"/>
      <c r="X5932" s="175"/>
      <c r="Y5932" s="175"/>
      <c r="Z5932" s="175"/>
      <c r="AA5932" s="175"/>
      <c r="AC5932" s="175"/>
      <c r="AL5932" s="106"/>
      <c r="AM5932" s="104"/>
      <c r="AN5932" s="104"/>
      <c r="AO5932" s="104"/>
      <c r="AP5932" s="104"/>
      <c r="AQ5932" s="104"/>
      <c r="AR5932" s="104"/>
      <c r="AS5932" s="104"/>
      <c r="AT5932" s="104"/>
      <c r="AU5932" s="104"/>
      <c r="AV5932" s="104"/>
    </row>
    <row r="5933" spans="3:48" x14ac:dyDescent="0.35">
      <c r="C5933" s="176"/>
      <c r="D5933" s="176"/>
      <c r="E5933" s="176"/>
      <c r="F5933" s="176"/>
      <c r="G5933" s="175"/>
      <c r="H5933" s="175"/>
      <c r="I5933" s="175"/>
      <c r="J5933" s="175"/>
      <c r="L5933" s="175"/>
      <c r="T5933" s="176"/>
      <c r="U5933" s="176"/>
      <c r="V5933" s="176"/>
      <c r="W5933" s="176"/>
      <c r="X5933" s="175"/>
      <c r="Y5933" s="175"/>
      <c r="Z5933" s="175"/>
      <c r="AA5933" s="175"/>
      <c r="AC5933" s="175"/>
      <c r="AL5933" s="106"/>
      <c r="AM5933" s="104"/>
      <c r="AN5933" s="104"/>
      <c r="AO5933" s="104"/>
      <c r="AP5933" s="104"/>
      <c r="AQ5933" s="104"/>
      <c r="AR5933" s="104"/>
      <c r="AS5933" s="104"/>
      <c r="AT5933" s="104"/>
      <c r="AU5933" s="104"/>
      <c r="AV5933" s="104"/>
    </row>
    <row r="5934" spans="3:48" x14ac:dyDescent="0.35">
      <c r="C5934" s="176"/>
      <c r="D5934" s="176"/>
      <c r="E5934" s="176"/>
      <c r="F5934" s="176"/>
      <c r="G5934" s="175"/>
      <c r="H5934" s="175"/>
      <c r="I5934" s="175"/>
      <c r="J5934" s="175"/>
      <c r="L5934" s="175"/>
      <c r="T5934" s="176"/>
      <c r="U5934" s="176"/>
      <c r="V5934" s="176"/>
      <c r="W5934" s="176"/>
      <c r="X5934" s="175"/>
      <c r="Y5934" s="175"/>
      <c r="Z5934" s="175"/>
      <c r="AA5934" s="175"/>
      <c r="AC5934" s="175"/>
      <c r="AL5934" s="106"/>
      <c r="AM5934" s="104"/>
      <c r="AN5934" s="104"/>
      <c r="AO5934" s="104"/>
      <c r="AP5934" s="104"/>
      <c r="AQ5934" s="104"/>
      <c r="AR5934" s="104"/>
      <c r="AS5934" s="104"/>
      <c r="AT5934" s="104"/>
      <c r="AU5934" s="104"/>
      <c r="AV5934" s="104"/>
    </row>
    <row r="5935" spans="3:48" x14ac:dyDescent="0.35">
      <c r="C5935" s="176"/>
      <c r="D5935" s="176"/>
      <c r="E5935" s="176"/>
      <c r="F5935" s="176"/>
      <c r="G5935" s="175"/>
      <c r="H5935" s="175"/>
      <c r="I5935" s="175"/>
      <c r="J5935" s="175"/>
      <c r="L5935" s="175"/>
      <c r="T5935" s="176"/>
      <c r="U5935" s="176"/>
      <c r="V5935" s="176"/>
      <c r="W5935" s="176"/>
      <c r="X5935" s="175"/>
      <c r="Y5935" s="175"/>
      <c r="Z5935" s="175"/>
      <c r="AA5935" s="175"/>
      <c r="AC5935" s="175"/>
      <c r="AL5935" s="106"/>
      <c r="AM5935" s="104"/>
      <c r="AN5935" s="104"/>
      <c r="AO5935" s="104"/>
      <c r="AP5935" s="104"/>
      <c r="AQ5935" s="104"/>
      <c r="AR5935" s="104"/>
      <c r="AS5935" s="104"/>
      <c r="AT5935" s="104"/>
      <c r="AU5935" s="104"/>
      <c r="AV5935" s="104"/>
    </row>
    <row r="5936" spans="3:48" x14ac:dyDescent="0.35">
      <c r="C5936" s="176"/>
      <c r="D5936" s="176"/>
      <c r="E5936" s="176"/>
      <c r="F5936" s="176"/>
      <c r="G5936" s="175"/>
      <c r="H5936" s="175"/>
      <c r="I5936" s="175"/>
      <c r="J5936" s="175"/>
      <c r="L5936" s="175"/>
      <c r="T5936" s="176"/>
      <c r="U5936" s="176"/>
      <c r="V5936" s="176"/>
      <c r="W5936" s="176"/>
      <c r="X5936" s="175"/>
      <c r="Y5936" s="175"/>
      <c r="Z5936" s="175"/>
      <c r="AA5936" s="175"/>
      <c r="AC5936" s="175"/>
      <c r="AL5936" s="106"/>
      <c r="AM5936" s="104"/>
      <c r="AN5936" s="104"/>
      <c r="AO5936" s="104"/>
      <c r="AP5936" s="104"/>
      <c r="AQ5936" s="104"/>
      <c r="AR5936" s="104"/>
      <c r="AS5936" s="104"/>
      <c r="AT5936" s="104"/>
      <c r="AU5936" s="104"/>
      <c r="AV5936" s="104"/>
    </row>
    <row r="5937" spans="3:48" x14ac:dyDescent="0.35">
      <c r="C5937" s="176"/>
      <c r="D5937" s="176"/>
      <c r="E5937" s="176"/>
      <c r="F5937" s="176"/>
      <c r="G5937" s="175"/>
      <c r="H5937" s="175"/>
      <c r="I5937" s="175"/>
      <c r="J5937" s="175"/>
      <c r="L5937" s="175"/>
      <c r="T5937" s="176"/>
      <c r="U5937" s="176"/>
      <c r="V5937" s="176"/>
      <c r="W5937" s="176"/>
      <c r="X5937" s="175"/>
      <c r="Y5937" s="175"/>
      <c r="Z5937" s="175"/>
      <c r="AA5937" s="175"/>
      <c r="AC5937" s="175"/>
      <c r="AL5937" s="106"/>
      <c r="AM5937" s="104"/>
      <c r="AN5937" s="104"/>
      <c r="AO5937" s="104"/>
      <c r="AP5937" s="104"/>
      <c r="AQ5937" s="104"/>
      <c r="AR5937" s="104"/>
      <c r="AS5937" s="104"/>
      <c r="AT5937" s="104"/>
      <c r="AU5937" s="104"/>
      <c r="AV5937" s="104"/>
    </row>
    <row r="5938" spans="3:48" x14ac:dyDescent="0.35">
      <c r="C5938" s="176"/>
      <c r="D5938" s="176"/>
      <c r="E5938" s="176"/>
      <c r="F5938" s="176"/>
      <c r="G5938" s="175"/>
      <c r="H5938" s="175"/>
      <c r="I5938" s="175"/>
      <c r="J5938" s="175"/>
      <c r="L5938" s="175"/>
      <c r="T5938" s="176"/>
      <c r="U5938" s="176"/>
      <c r="V5938" s="176"/>
      <c r="W5938" s="176"/>
      <c r="X5938" s="175"/>
      <c r="Y5938" s="175"/>
      <c r="Z5938" s="175"/>
      <c r="AA5938" s="175"/>
      <c r="AC5938" s="175"/>
      <c r="AL5938" s="106"/>
      <c r="AM5938" s="104"/>
      <c r="AN5938" s="104"/>
      <c r="AO5938" s="104"/>
      <c r="AP5938" s="104"/>
      <c r="AQ5938" s="104"/>
      <c r="AR5938" s="104"/>
      <c r="AS5938" s="104"/>
      <c r="AT5938" s="104"/>
      <c r="AU5938" s="104"/>
      <c r="AV5938" s="104"/>
    </row>
    <row r="5939" spans="3:48" x14ac:dyDescent="0.35">
      <c r="C5939" s="176"/>
      <c r="D5939" s="176"/>
      <c r="E5939" s="176"/>
      <c r="F5939" s="176"/>
      <c r="G5939" s="175"/>
      <c r="H5939" s="175"/>
      <c r="I5939" s="175"/>
      <c r="J5939" s="175"/>
      <c r="L5939" s="175"/>
      <c r="T5939" s="176"/>
      <c r="U5939" s="176"/>
      <c r="V5939" s="176"/>
      <c r="W5939" s="176"/>
      <c r="X5939" s="175"/>
      <c r="Y5939" s="175"/>
      <c r="Z5939" s="175"/>
      <c r="AA5939" s="175"/>
      <c r="AC5939" s="175"/>
      <c r="AL5939" s="106"/>
      <c r="AM5939" s="104"/>
      <c r="AN5939" s="104"/>
      <c r="AO5939" s="104"/>
      <c r="AP5939" s="104"/>
      <c r="AQ5939" s="104"/>
      <c r="AR5939" s="104"/>
      <c r="AS5939" s="104"/>
      <c r="AT5939" s="104"/>
      <c r="AU5939" s="104"/>
      <c r="AV5939" s="104"/>
    </row>
    <row r="5940" spans="3:48" x14ac:dyDescent="0.35">
      <c r="C5940" s="176"/>
      <c r="D5940" s="176"/>
      <c r="E5940" s="176"/>
      <c r="F5940" s="176"/>
      <c r="G5940" s="175"/>
      <c r="H5940" s="175"/>
      <c r="I5940" s="175"/>
      <c r="J5940" s="175"/>
      <c r="L5940" s="175"/>
      <c r="T5940" s="176"/>
      <c r="U5940" s="176"/>
      <c r="V5940" s="176"/>
      <c r="W5940" s="176"/>
      <c r="X5940" s="175"/>
      <c r="Y5940" s="175"/>
      <c r="Z5940" s="175"/>
      <c r="AA5940" s="175"/>
      <c r="AC5940" s="175"/>
      <c r="AL5940" s="106"/>
      <c r="AM5940" s="104"/>
      <c r="AN5940" s="104"/>
      <c r="AO5940" s="104"/>
      <c r="AP5940" s="104"/>
      <c r="AQ5940" s="104"/>
      <c r="AR5940" s="104"/>
      <c r="AS5940" s="104"/>
      <c r="AT5940" s="104"/>
      <c r="AU5940" s="104"/>
      <c r="AV5940" s="104"/>
    </row>
    <row r="5941" spans="3:48" x14ac:dyDescent="0.35">
      <c r="C5941" s="176"/>
      <c r="D5941" s="176"/>
      <c r="E5941" s="176"/>
      <c r="F5941" s="176"/>
      <c r="G5941" s="175"/>
      <c r="H5941" s="175"/>
      <c r="I5941" s="175"/>
      <c r="J5941" s="175"/>
      <c r="L5941" s="175"/>
      <c r="T5941" s="176"/>
      <c r="U5941" s="176"/>
      <c r="V5941" s="176"/>
      <c r="W5941" s="176"/>
      <c r="X5941" s="175"/>
      <c r="Y5941" s="175"/>
      <c r="Z5941" s="175"/>
      <c r="AA5941" s="175"/>
      <c r="AC5941" s="175"/>
      <c r="AL5941" s="106"/>
      <c r="AM5941" s="104"/>
      <c r="AN5941" s="104"/>
      <c r="AO5941" s="104"/>
      <c r="AP5941" s="104"/>
      <c r="AQ5941" s="104"/>
      <c r="AR5941" s="104"/>
      <c r="AS5941" s="104"/>
      <c r="AT5941" s="104"/>
      <c r="AU5941" s="104"/>
      <c r="AV5941" s="104"/>
    </row>
    <row r="5942" spans="3:48" x14ac:dyDescent="0.35">
      <c r="C5942" s="176"/>
      <c r="D5942" s="176"/>
      <c r="E5942" s="176"/>
      <c r="F5942" s="176"/>
      <c r="G5942" s="175"/>
      <c r="H5942" s="175"/>
      <c r="I5942" s="175"/>
      <c r="J5942" s="175"/>
      <c r="L5942" s="175"/>
      <c r="T5942" s="176"/>
      <c r="U5942" s="176"/>
      <c r="V5942" s="176"/>
      <c r="W5942" s="176"/>
      <c r="X5942" s="175"/>
      <c r="Y5942" s="175"/>
      <c r="Z5942" s="175"/>
      <c r="AA5942" s="175"/>
      <c r="AC5942" s="175"/>
      <c r="AL5942" s="106"/>
      <c r="AM5942" s="104"/>
      <c r="AN5942" s="104"/>
      <c r="AO5942" s="104"/>
      <c r="AP5942" s="104"/>
      <c r="AQ5942" s="104"/>
      <c r="AR5942" s="104"/>
      <c r="AS5942" s="104"/>
      <c r="AT5942" s="104"/>
      <c r="AU5942" s="104"/>
      <c r="AV5942" s="104"/>
    </row>
    <row r="5943" spans="3:48" x14ac:dyDescent="0.35">
      <c r="C5943" s="176"/>
      <c r="D5943" s="176"/>
      <c r="E5943" s="176"/>
      <c r="F5943" s="176"/>
      <c r="G5943" s="175"/>
      <c r="H5943" s="175"/>
      <c r="I5943" s="175"/>
      <c r="J5943" s="175"/>
      <c r="L5943" s="175"/>
      <c r="T5943" s="176"/>
      <c r="U5943" s="176"/>
      <c r="V5943" s="176"/>
      <c r="W5943" s="176"/>
      <c r="X5943" s="175"/>
      <c r="Y5943" s="175"/>
      <c r="Z5943" s="175"/>
      <c r="AA5943" s="175"/>
      <c r="AC5943" s="175"/>
      <c r="AL5943" s="106"/>
      <c r="AM5943" s="104"/>
      <c r="AN5943" s="104"/>
      <c r="AO5943" s="104"/>
      <c r="AP5943" s="104"/>
      <c r="AQ5943" s="104"/>
      <c r="AR5943" s="104"/>
      <c r="AS5943" s="104"/>
      <c r="AT5943" s="104"/>
      <c r="AU5943" s="104"/>
      <c r="AV5943" s="104"/>
    </row>
    <row r="5944" spans="3:48" x14ac:dyDescent="0.35">
      <c r="C5944" s="176"/>
      <c r="D5944" s="176"/>
      <c r="E5944" s="176"/>
      <c r="F5944" s="176"/>
      <c r="G5944" s="175"/>
      <c r="H5944" s="175"/>
      <c r="I5944" s="175"/>
      <c r="J5944" s="175"/>
      <c r="L5944" s="175"/>
      <c r="T5944" s="176"/>
      <c r="U5944" s="176"/>
      <c r="V5944" s="176"/>
      <c r="W5944" s="176"/>
      <c r="X5944" s="175"/>
      <c r="Y5944" s="175"/>
      <c r="Z5944" s="175"/>
      <c r="AA5944" s="175"/>
      <c r="AC5944" s="175"/>
      <c r="AL5944" s="106"/>
      <c r="AM5944" s="104"/>
      <c r="AN5944" s="104"/>
      <c r="AO5944" s="104"/>
      <c r="AP5944" s="104"/>
      <c r="AQ5944" s="104"/>
      <c r="AR5944" s="104"/>
      <c r="AS5944" s="104"/>
      <c r="AT5944" s="104"/>
      <c r="AU5944" s="104"/>
      <c r="AV5944" s="104"/>
    </row>
    <row r="5945" spans="3:48" x14ac:dyDescent="0.35">
      <c r="C5945" s="176"/>
      <c r="D5945" s="176"/>
      <c r="E5945" s="176"/>
      <c r="F5945" s="176"/>
      <c r="G5945" s="175"/>
      <c r="H5945" s="175"/>
      <c r="I5945" s="175"/>
      <c r="J5945" s="175"/>
      <c r="L5945" s="175"/>
      <c r="T5945" s="176"/>
      <c r="U5945" s="176"/>
      <c r="V5945" s="176"/>
      <c r="W5945" s="176"/>
      <c r="X5945" s="175"/>
      <c r="Y5945" s="175"/>
      <c r="Z5945" s="175"/>
      <c r="AA5945" s="175"/>
      <c r="AC5945" s="175"/>
      <c r="AL5945" s="106"/>
      <c r="AM5945" s="104"/>
      <c r="AN5945" s="104"/>
      <c r="AO5945" s="104"/>
      <c r="AP5945" s="104"/>
      <c r="AQ5945" s="104"/>
      <c r="AR5945" s="104"/>
      <c r="AS5945" s="104"/>
      <c r="AT5945" s="104"/>
      <c r="AU5945" s="104"/>
      <c r="AV5945" s="104"/>
    </row>
    <row r="5946" spans="3:48" x14ac:dyDescent="0.35">
      <c r="C5946" s="176"/>
      <c r="D5946" s="176"/>
      <c r="E5946" s="176"/>
      <c r="F5946" s="176"/>
      <c r="G5946" s="175"/>
      <c r="H5946" s="175"/>
      <c r="I5946" s="175"/>
      <c r="J5946" s="175"/>
      <c r="L5946" s="175"/>
      <c r="T5946" s="176"/>
      <c r="U5946" s="176"/>
      <c r="V5946" s="176"/>
      <c r="W5946" s="176"/>
      <c r="X5946" s="175"/>
      <c r="Y5946" s="175"/>
      <c r="Z5946" s="175"/>
      <c r="AA5946" s="175"/>
      <c r="AC5946" s="175"/>
      <c r="AL5946" s="106"/>
      <c r="AM5946" s="104"/>
      <c r="AN5946" s="104"/>
      <c r="AO5946" s="104"/>
      <c r="AP5946" s="104"/>
      <c r="AQ5946" s="104"/>
      <c r="AR5946" s="104"/>
      <c r="AS5946" s="104"/>
      <c r="AT5946" s="104"/>
      <c r="AU5946" s="104"/>
      <c r="AV5946" s="104"/>
    </row>
    <row r="5947" spans="3:48" x14ac:dyDescent="0.35">
      <c r="C5947" s="176"/>
      <c r="D5947" s="176"/>
      <c r="E5947" s="176"/>
      <c r="F5947" s="176"/>
      <c r="G5947" s="175"/>
      <c r="H5947" s="175"/>
      <c r="I5947" s="175"/>
      <c r="J5947" s="175"/>
      <c r="L5947" s="175"/>
      <c r="T5947" s="176"/>
      <c r="U5947" s="176"/>
      <c r="V5947" s="176"/>
      <c r="W5947" s="176"/>
      <c r="X5947" s="175"/>
      <c r="Y5947" s="175"/>
      <c r="Z5947" s="175"/>
      <c r="AA5947" s="175"/>
      <c r="AC5947" s="175"/>
      <c r="AL5947" s="106"/>
      <c r="AM5947" s="104"/>
      <c r="AN5947" s="104"/>
      <c r="AO5947" s="104"/>
      <c r="AP5947" s="104"/>
      <c r="AQ5947" s="104"/>
      <c r="AR5947" s="104"/>
      <c r="AS5947" s="104"/>
      <c r="AT5947" s="104"/>
      <c r="AU5947" s="104"/>
      <c r="AV5947" s="104"/>
    </row>
    <row r="5948" spans="3:48" x14ac:dyDescent="0.35">
      <c r="C5948" s="176"/>
      <c r="D5948" s="176"/>
      <c r="E5948" s="176"/>
      <c r="F5948" s="176"/>
      <c r="G5948" s="175"/>
      <c r="H5948" s="175"/>
      <c r="I5948" s="175"/>
      <c r="J5948" s="175"/>
      <c r="L5948" s="175"/>
      <c r="T5948" s="176"/>
      <c r="U5948" s="176"/>
      <c r="V5948" s="176"/>
      <c r="W5948" s="176"/>
      <c r="X5948" s="175"/>
      <c r="Y5948" s="175"/>
      <c r="Z5948" s="175"/>
      <c r="AA5948" s="175"/>
      <c r="AC5948" s="175"/>
      <c r="AL5948" s="106"/>
      <c r="AM5948" s="104"/>
      <c r="AN5948" s="104"/>
      <c r="AO5948" s="104"/>
      <c r="AP5948" s="104"/>
      <c r="AQ5948" s="104"/>
      <c r="AR5948" s="104"/>
      <c r="AS5948" s="104"/>
      <c r="AT5948" s="104"/>
      <c r="AU5948" s="104"/>
      <c r="AV5948" s="104"/>
    </row>
    <row r="5949" spans="3:48" x14ac:dyDescent="0.35">
      <c r="C5949" s="176"/>
      <c r="D5949" s="176"/>
      <c r="E5949" s="176"/>
      <c r="F5949" s="176"/>
      <c r="G5949" s="175"/>
      <c r="H5949" s="175"/>
      <c r="I5949" s="175"/>
      <c r="J5949" s="175"/>
      <c r="L5949" s="175"/>
      <c r="T5949" s="176"/>
      <c r="U5949" s="176"/>
      <c r="V5949" s="176"/>
      <c r="W5949" s="176"/>
      <c r="X5949" s="175"/>
      <c r="Y5949" s="175"/>
      <c r="Z5949" s="175"/>
      <c r="AA5949" s="175"/>
      <c r="AC5949" s="175"/>
      <c r="AL5949" s="106"/>
      <c r="AM5949" s="104"/>
      <c r="AN5949" s="104"/>
      <c r="AO5949" s="104"/>
      <c r="AP5949" s="104"/>
      <c r="AQ5949" s="104"/>
      <c r="AR5949" s="104"/>
      <c r="AS5949" s="104"/>
      <c r="AT5949" s="104"/>
      <c r="AU5949" s="104"/>
      <c r="AV5949" s="104"/>
    </row>
    <row r="5950" spans="3:48" x14ac:dyDescent="0.35">
      <c r="C5950" s="176"/>
      <c r="D5950" s="176"/>
      <c r="E5950" s="176"/>
      <c r="F5950" s="176"/>
      <c r="G5950" s="175"/>
      <c r="H5950" s="175"/>
      <c r="I5950" s="175"/>
      <c r="J5950" s="175"/>
      <c r="L5950" s="175"/>
      <c r="T5950" s="176"/>
      <c r="U5950" s="176"/>
      <c r="V5950" s="176"/>
      <c r="W5950" s="176"/>
      <c r="X5950" s="175"/>
      <c r="Y5950" s="175"/>
      <c r="Z5950" s="175"/>
      <c r="AA5950" s="175"/>
      <c r="AC5950" s="175"/>
      <c r="AL5950" s="106"/>
      <c r="AM5950" s="104"/>
      <c r="AN5950" s="104"/>
      <c r="AO5950" s="104"/>
      <c r="AP5950" s="104"/>
      <c r="AQ5950" s="104"/>
      <c r="AR5950" s="104"/>
      <c r="AS5950" s="104"/>
      <c r="AT5950" s="104"/>
      <c r="AU5950" s="104"/>
      <c r="AV5950" s="104"/>
    </row>
    <row r="5951" spans="3:48" x14ac:dyDescent="0.35">
      <c r="C5951" s="176"/>
      <c r="D5951" s="176"/>
      <c r="E5951" s="176"/>
      <c r="F5951" s="176"/>
      <c r="G5951" s="175"/>
      <c r="H5951" s="175"/>
      <c r="I5951" s="175"/>
      <c r="J5951" s="175"/>
      <c r="L5951" s="175"/>
      <c r="T5951" s="176"/>
      <c r="U5951" s="176"/>
      <c r="V5951" s="176"/>
      <c r="W5951" s="176"/>
      <c r="X5951" s="175"/>
      <c r="Y5951" s="175"/>
      <c r="Z5951" s="175"/>
      <c r="AA5951" s="175"/>
      <c r="AC5951" s="175"/>
      <c r="AL5951" s="106"/>
      <c r="AM5951" s="104"/>
      <c r="AN5951" s="104"/>
      <c r="AO5951" s="104"/>
      <c r="AP5951" s="104"/>
      <c r="AQ5951" s="104"/>
      <c r="AR5951" s="104"/>
      <c r="AS5951" s="104"/>
      <c r="AT5951" s="104"/>
      <c r="AU5951" s="104"/>
      <c r="AV5951" s="104"/>
    </row>
    <row r="5952" spans="3:48" x14ac:dyDescent="0.35">
      <c r="C5952" s="176"/>
      <c r="D5952" s="176"/>
      <c r="E5952" s="176"/>
      <c r="F5952" s="176"/>
      <c r="G5952" s="175"/>
      <c r="H5952" s="175"/>
      <c r="I5952" s="175"/>
      <c r="J5952" s="175"/>
      <c r="L5952" s="175"/>
      <c r="T5952" s="176"/>
      <c r="U5952" s="176"/>
      <c r="V5952" s="176"/>
      <c r="W5952" s="176"/>
      <c r="X5952" s="175"/>
      <c r="Y5952" s="175"/>
      <c r="Z5952" s="175"/>
      <c r="AA5952" s="175"/>
      <c r="AC5952" s="175"/>
      <c r="AL5952" s="106"/>
      <c r="AM5952" s="104"/>
      <c r="AN5952" s="104"/>
      <c r="AO5952" s="104"/>
      <c r="AP5952" s="104"/>
      <c r="AQ5952" s="104"/>
      <c r="AR5952" s="104"/>
      <c r="AS5952" s="104"/>
      <c r="AT5952" s="104"/>
      <c r="AU5952" s="104"/>
      <c r="AV5952" s="104"/>
    </row>
    <row r="5953" spans="3:48" x14ac:dyDescent="0.35">
      <c r="C5953" s="176"/>
      <c r="D5953" s="176"/>
      <c r="E5953" s="176"/>
      <c r="F5953" s="176"/>
      <c r="G5953" s="175"/>
      <c r="H5953" s="175"/>
      <c r="I5953" s="175"/>
      <c r="J5953" s="175"/>
      <c r="L5953" s="175"/>
      <c r="T5953" s="176"/>
      <c r="U5953" s="176"/>
      <c r="V5953" s="176"/>
      <c r="W5953" s="176"/>
      <c r="X5953" s="175"/>
      <c r="Y5953" s="175"/>
      <c r="Z5953" s="175"/>
      <c r="AA5953" s="175"/>
      <c r="AC5953" s="175"/>
      <c r="AL5953" s="106"/>
      <c r="AM5953" s="104"/>
      <c r="AN5953" s="104"/>
      <c r="AO5953" s="104"/>
      <c r="AP5953" s="104"/>
      <c r="AQ5953" s="104"/>
      <c r="AR5953" s="104"/>
      <c r="AS5953" s="104"/>
      <c r="AT5953" s="104"/>
      <c r="AU5953" s="104"/>
      <c r="AV5953" s="104"/>
    </row>
    <row r="5954" spans="3:48" x14ac:dyDescent="0.35">
      <c r="C5954" s="176"/>
      <c r="D5954" s="176"/>
      <c r="E5954" s="176"/>
      <c r="F5954" s="176"/>
      <c r="G5954" s="175"/>
      <c r="H5954" s="175"/>
      <c r="I5954" s="175"/>
      <c r="J5954" s="175"/>
      <c r="L5954" s="175"/>
      <c r="T5954" s="176"/>
      <c r="U5954" s="176"/>
      <c r="V5954" s="176"/>
      <c r="W5954" s="176"/>
      <c r="X5954" s="175"/>
      <c r="Y5954" s="175"/>
      <c r="Z5954" s="175"/>
      <c r="AA5954" s="175"/>
      <c r="AC5954" s="175"/>
      <c r="AL5954" s="106"/>
      <c r="AM5954" s="104"/>
      <c r="AN5954" s="104"/>
      <c r="AO5954" s="104"/>
      <c r="AP5954" s="104"/>
      <c r="AQ5954" s="104"/>
      <c r="AR5954" s="104"/>
      <c r="AS5954" s="104"/>
      <c r="AT5954" s="104"/>
      <c r="AU5954" s="104"/>
      <c r="AV5954" s="104"/>
    </row>
    <row r="5955" spans="3:48" x14ac:dyDescent="0.35">
      <c r="C5955" s="176"/>
      <c r="D5955" s="176"/>
      <c r="E5955" s="176"/>
      <c r="F5955" s="176"/>
      <c r="G5955" s="175"/>
      <c r="H5955" s="175"/>
      <c r="I5955" s="175"/>
      <c r="J5955" s="175"/>
      <c r="L5955" s="175"/>
      <c r="T5955" s="176"/>
      <c r="U5955" s="176"/>
      <c r="V5955" s="176"/>
      <c r="W5955" s="176"/>
      <c r="X5955" s="175"/>
      <c r="Y5955" s="175"/>
      <c r="Z5955" s="175"/>
      <c r="AA5955" s="175"/>
      <c r="AC5955" s="175"/>
      <c r="AL5955" s="106"/>
      <c r="AM5955" s="104"/>
      <c r="AN5955" s="104"/>
      <c r="AO5955" s="104"/>
      <c r="AP5955" s="104"/>
      <c r="AQ5955" s="104"/>
      <c r="AR5955" s="104"/>
      <c r="AS5955" s="104"/>
      <c r="AT5955" s="104"/>
      <c r="AU5955" s="104"/>
      <c r="AV5955" s="104"/>
    </row>
    <row r="5956" spans="3:48" x14ac:dyDescent="0.35">
      <c r="C5956" s="176"/>
      <c r="D5956" s="176"/>
      <c r="E5956" s="176"/>
      <c r="F5956" s="176"/>
      <c r="G5956" s="175"/>
      <c r="H5956" s="175"/>
      <c r="I5956" s="175"/>
      <c r="J5956" s="175"/>
      <c r="L5956" s="175"/>
      <c r="T5956" s="176"/>
      <c r="U5956" s="176"/>
      <c r="V5956" s="176"/>
      <c r="W5956" s="176"/>
      <c r="X5956" s="175"/>
      <c r="Y5956" s="175"/>
      <c r="Z5956" s="175"/>
      <c r="AA5956" s="175"/>
      <c r="AC5956" s="175"/>
      <c r="AL5956" s="106"/>
      <c r="AM5956" s="104"/>
      <c r="AN5956" s="104"/>
      <c r="AO5956" s="104"/>
      <c r="AP5956" s="104"/>
      <c r="AQ5956" s="104"/>
      <c r="AR5956" s="104"/>
      <c r="AS5956" s="104"/>
      <c r="AT5956" s="104"/>
      <c r="AU5956" s="104"/>
      <c r="AV5956" s="104"/>
    </row>
    <row r="5957" spans="3:48" x14ac:dyDescent="0.35">
      <c r="C5957" s="176"/>
      <c r="D5957" s="176"/>
      <c r="E5957" s="176"/>
      <c r="F5957" s="176"/>
      <c r="G5957" s="175"/>
      <c r="H5957" s="175"/>
      <c r="I5957" s="175"/>
      <c r="J5957" s="175"/>
      <c r="L5957" s="175"/>
      <c r="T5957" s="176"/>
      <c r="U5957" s="176"/>
      <c r="V5957" s="176"/>
      <c r="W5957" s="176"/>
      <c r="X5957" s="175"/>
      <c r="Y5957" s="175"/>
      <c r="Z5957" s="175"/>
      <c r="AA5957" s="175"/>
      <c r="AC5957" s="175"/>
      <c r="AL5957" s="106"/>
      <c r="AM5957" s="104"/>
      <c r="AN5957" s="104"/>
      <c r="AO5957" s="104"/>
      <c r="AP5957" s="104"/>
      <c r="AQ5957" s="104"/>
      <c r="AR5957" s="104"/>
      <c r="AS5957" s="104"/>
      <c r="AT5957" s="104"/>
      <c r="AU5957" s="104"/>
      <c r="AV5957" s="104"/>
    </row>
    <row r="5958" spans="3:48" x14ac:dyDescent="0.35">
      <c r="C5958" s="176"/>
      <c r="D5958" s="176"/>
      <c r="E5958" s="176"/>
      <c r="F5958" s="176"/>
      <c r="G5958" s="175"/>
      <c r="H5958" s="175"/>
      <c r="I5958" s="175"/>
      <c r="J5958" s="175"/>
      <c r="L5958" s="175"/>
      <c r="T5958" s="176"/>
      <c r="U5958" s="176"/>
      <c r="V5958" s="176"/>
      <c r="W5958" s="176"/>
      <c r="X5958" s="175"/>
      <c r="Y5958" s="175"/>
      <c r="Z5958" s="175"/>
      <c r="AA5958" s="175"/>
      <c r="AC5958" s="175"/>
      <c r="AL5958" s="106"/>
      <c r="AM5958" s="104"/>
      <c r="AN5958" s="104"/>
      <c r="AO5958" s="104"/>
      <c r="AP5958" s="104"/>
      <c r="AQ5958" s="104"/>
      <c r="AR5958" s="104"/>
      <c r="AS5958" s="104"/>
      <c r="AT5958" s="104"/>
      <c r="AU5958" s="104"/>
      <c r="AV5958" s="104"/>
    </row>
    <row r="5959" spans="3:48" x14ac:dyDescent="0.35">
      <c r="C5959" s="176"/>
      <c r="D5959" s="176"/>
      <c r="E5959" s="176"/>
      <c r="F5959" s="176"/>
      <c r="G5959" s="175"/>
      <c r="H5959" s="175"/>
      <c r="I5959" s="175"/>
      <c r="J5959" s="175"/>
      <c r="L5959" s="175"/>
      <c r="T5959" s="176"/>
      <c r="U5959" s="176"/>
      <c r="V5959" s="176"/>
      <c r="W5959" s="176"/>
      <c r="X5959" s="175"/>
      <c r="Y5959" s="175"/>
      <c r="Z5959" s="175"/>
      <c r="AA5959" s="175"/>
      <c r="AC5959" s="175"/>
      <c r="AL5959" s="106"/>
      <c r="AM5959" s="104"/>
      <c r="AN5959" s="104"/>
      <c r="AO5959" s="104"/>
      <c r="AP5959" s="104"/>
      <c r="AQ5959" s="104"/>
      <c r="AR5959" s="104"/>
      <c r="AS5959" s="104"/>
      <c r="AT5959" s="104"/>
      <c r="AU5959" s="104"/>
      <c r="AV5959" s="104"/>
    </row>
    <row r="5960" spans="3:48" x14ac:dyDescent="0.35">
      <c r="C5960" s="176"/>
      <c r="D5960" s="176"/>
      <c r="E5960" s="176"/>
      <c r="F5960" s="176"/>
      <c r="G5960" s="175"/>
      <c r="H5960" s="175"/>
      <c r="I5960" s="175"/>
      <c r="J5960" s="175"/>
      <c r="L5960" s="175"/>
      <c r="T5960" s="176"/>
      <c r="U5960" s="176"/>
      <c r="V5960" s="176"/>
      <c r="W5960" s="176"/>
      <c r="X5960" s="175"/>
      <c r="Y5960" s="175"/>
      <c r="Z5960" s="175"/>
      <c r="AA5960" s="175"/>
      <c r="AC5960" s="175"/>
      <c r="AL5960" s="106"/>
      <c r="AM5960" s="104"/>
      <c r="AN5960" s="104"/>
      <c r="AO5960" s="104"/>
      <c r="AP5960" s="104"/>
      <c r="AQ5960" s="104"/>
      <c r="AR5960" s="104"/>
      <c r="AS5960" s="104"/>
      <c r="AT5960" s="104"/>
      <c r="AU5960" s="104"/>
      <c r="AV5960" s="104"/>
    </row>
    <row r="5961" spans="3:48" x14ac:dyDescent="0.35">
      <c r="C5961" s="176"/>
      <c r="D5961" s="176"/>
      <c r="E5961" s="176"/>
      <c r="F5961" s="176"/>
      <c r="G5961" s="175"/>
      <c r="H5961" s="175"/>
      <c r="I5961" s="175"/>
      <c r="J5961" s="175"/>
      <c r="L5961" s="175"/>
      <c r="T5961" s="176"/>
      <c r="U5961" s="176"/>
      <c r="V5961" s="176"/>
      <c r="W5961" s="176"/>
      <c r="X5961" s="175"/>
      <c r="Y5961" s="175"/>
      <c r="Z5961" s="175"/>
      <c r="AA5961" s="175"/>
      <c r="AC5961" s="175"/>
      <c r="AL5961" s="106"/>
      <c r="AM5961" s="104"/>
      <c r="AN5961" s="104"/>
      <c r="AO5961" s="104"/>
      <c r="AP5961" s="104"/>
      <c r="AQ5961" s="104"/>
      <c r="AR5961" s="104"/>
      <c r="AS5961" s="104"/>
      <c r="AT5961" s="104"/>
      <c r="AU5961" s="104"/>
      <c r="AV5961" s="104"/>
    </row>
    <row r="5962" spans="3:48" x14ac:dyDescent="0.35">
      <c r="C5962" s="176"/>
      <c r="D5962" s="176"/>
      <c r="E5962" s="176"/>
      <c r="F5962" s="176"/>
      <c r="G5962" s="175"/>
      <c r="H5962" s="175"/>
      <c r="I5962" s="175"/>
      <c r="J5962" s="175"/>
      <c r="L5962" s="175"/>
      <c r="T5962" s="176"/>
      <c r="U5962" s="176"/>
      <c r="V5962" s="176"/>
      <c r="W5962" s="176"/>
      <c r="X5962" s="175"/>
      <c r="Y5962" s="175"/>
      <c r="Z5962" s="175"/>
      <c r="AA5962" s="175"/>
      <c r="AC5962" s="175"/>
      <c r="AL5962" s="106"/>
      <c r="AM5962" s="104"/>
      <c r="AN5962" s="104"/>
      <c r="AO5962" s="104"/>
      <c r="AP5962" s="104"/>
      <c r="AQ5962" s="104"/>
      <c r="AR5962" s="104"/>
      <c r="AS5962" s="104"/>
      <c r="AT5962" s="104"/>
      <c r="AU5962" s="104"/>
      <c r="AV5962" s="104"/>
    </row>
    <row r="5963" spans="3:48" x14ac:dyDescent="0.35">
      <c r="C5963" s="176"/>
      <c r="D5963" s="176"/>
      <c r="E5963" s="176"/>
      <c r="F5963" s="176"/>
      <c r="G5963" s="175"/>
      <c r="H5963" s="175"/>
      <c r="I5963" s="175"/>
      <c r="J5963" s="175"/>
      <c r="L5963" s="175"/>
      <c r="T5963" s="176"/>
      <c r="U5963" s="176"/>
      <c r="V5963" s="176"/>
      <c r="W5963" s="176"/>
      <c r="X5963" s="175"/>
      <c r="Y5963" s="175"/>
      <c r="Z5963" s="175"/>
      <c r="AA5963" s="175"/>
      <c r="AC5963" s="175"/>
      <c r="AL5963" s="106"/>
      <c r="AM5963" s="104"/>
      <c r="AN5963" s="104"/>
      <c r="AO5963" s="104"/>
      <c r="AP5963" s="104"/>
      <c r="AQ5963" s="104"/>
      <c r="AR5963" s="104"/>
      <c r="AS5963" s="104"/>
      <c r="AT5963" s="104"/>
      <c r="AU5963" s="104"/>
      <c r="AV5963" s="104"/>
    </row>
    <row r="5964" spans="3:48" x14ac:dyDescent="0.35">
      <c r="C5964" s="176"/>
      <c r="D5964" s="176"/>
      <c r="E5964" s="176"/>
      <c r="F5964" s="176"/>
      <c r="G5964" s="175"/>
      <c r="H5964" s="175"/>
      <c r="I5964" s="175"/>
      <c r="J5964" s="175"/>
      <c r="L5964" s="175"/>
      <c r="T5964" s="176"/>
      <c r="U5964" s="176"/>
      <c r="V5964" s="176"/>
      <c r="W5964" s="176"/>
      <c r="X5964" s="175"/>
      <c r="Y5964" s="175"/>
      <c r="Z5964" s="175"/>
      <c r="AA5964" s="175"/>
      <c r="AC5964" s="175"/>
      <c r="AL5964" s="106"/>
      <c r="AM5964" s="104"/>
      <c r="AN5964" s="104"/>
      <c r="AO5964" s="104"/>
      <c r="AP5964" s="104"/>
      <c r="AQ5964" s="104"/>
      <c r="AR5964" s="104"/>
      <c r="AS5964" s="104"/>
      <c r="AT5964" s="104"/>
      <c r="AU5964" s="104"/>
      <c r="AV5964" s="104"/>
    </row>
    <row r="5965" spans="3:48" x14ac:dyDescent="0.35">
      <c r="C5965" s="176"/>
      <c r="D5965" s="176"/>
      <c r="E5965" s="176"/>
      <c r="F5965" s="176"/>
      <c r="G5965" s="175"/>
      <c r="H5965" s="175"/>
      <c r="I5965" s="175"/>
      <c r="J5965" s="175"/>
      <c r="L5965" s="175"/>
      <c r="T5965" s="176"/>
      <c r="U5965" s="176"/>
      <c r="V5965" s="176"/>
      <c r="W5965" s="176"/>
      <c r="X5965" s="175"/>
      <c r="Y5965" s="175"/>
      <c r="Z5965" s="175"/>
      <c r="AA5965" s="175"/>
      <c r="AC5965" s="175"/>
      <c r="AL5965" s="106"/>
      <c r="AM5965" s="104"/>
      <c r="AN5965" s="104"/>
      <c r="AO5965" s="104"/>
      <c r="AP5965" s="104"/>
      <c r="AQ5965" s="104"/>
      <c r="AR5965" s="104"/>
      <c r="AS5965" s="104"/>
      <c r="AT5965" s="104"/>
      <c r="AU5965" s="104"/>
      <c r="AV5965" s="104"/>
    </row>
    <row r="5966" spans="3:48" x14ac:dyDescent="0.35">
      <c r="C5966" s="176"/>
      <c r="D5966" s="176"/>
      <c r="E5966" s="176"/>
      <c r="F5966" s="176"/>
      <c r="G5966" s="175"/>
      <c r="H5966" s="175"/>
      <c r="I5966" s="175"/>
      <c r="J5966" s="175"/>
      <c r="L5966" s="175"/>
      <c r="T5966" s="176"/>
      <c r="U5966" s="176"/>
      <c r="V5966" s="176"/>
      <c r="W5966" s="176"/>
      <c r="X5966" s="175"/>
      <c r="Y5966" s="175"/>
      <c r="Z5966" s="175"/>
      <c r="AA5966" s="175"/>
      <c r="AC5966" s="175"/>
      <c r="AL5966" s="106"/>
      <c r="AM5966" s="104"/>
      <c r="AN5966" s="104"/>
      <c r="AO5966" s="104"/>
      <c r="AP5966" s="104"/>
      <c r="AQ5966" s="104"/>
      <c r="AR5966" s="104"/>
      <c r="AS5966" s="104"/>
      <c r="AT5966" s="104"/>
      <c r="AU5966" s="104"/>
      <c r="AV5966" s="104"/>
    </row>
    <row r="5967" spans="3:48" x14ac:dyDescent="0.35">
      <c r="C5967" s="176"/>
      <c r="D5967" s="176"/>
      <c r="E5967" s="176"/>
      <c r="F5967" s="176"/>
      <c r="G5967" s="175"/>
      <c r="H5967" s="175"/>
      <c r="I5967" s="175"/>
      <c r="J5967" s="175"/>
      <c r="L5967" s="175"/>
      <c r="T5967" s="176"/>
      <c r="U5967" s="176"/>
      <c r="V5967" s="176"/>
      <c r="W5967" s="176"/>
      <c r="X5967" s="175"/>
      <c r="Y5967" s="175"/>
      <c r="Z5967" s="175"/>
      <c r="AA5967" s="175"/>
      <c r="AC5967" s="175"/>
      <c r="AL5967" s="106"/>
      <c r="AM5967" s="104"/>
      <c r="AN5967" s="104"/>
      <c r="AO5967" s="104"/>
      <c r="AP5967" s="104"/>
      <c r="AQ5967" s="104"/>
      <c r="AR5967" s="104"/>
      <c r="AS5967" s="104"/>
      <c r="AT5967" s="104"/>
      <c r="AU5967" s="104"/>
      <c r="AV5967" s="104"/>
    </row>
    <row r="5968" spans="3:48" x14ac:dyDescent="0.35">
      <c r="C5968" s="176"/>
      <c r="D5968" s="176"/>
      <c r="E5968" s="176"/>
      <c r="F5968" s="176"/>
      <c r="G5968" s="175"/>
      <c r="H5968" s="175"/>
      <c r="I5968" s="175"/>
      <c r="J5968" s="175"/>
      <c r="L5968" s="175"/>
      <c r="T5968" s="176"/>
      <c r="U5968" s="176"/>
      <c r="V5968" s="176"/>
      <c r="W5968" s="176"/>
      <c r="X5968" s="175"/>
      <c r="Y5968" s="175"/>
      <c r="Z5968" s="175"/>
      <c r="AA5968" s="175"/>
      <c r="AC5968" s="175"/>
      <c r="AL5968" s="106"/>
      <c r="AM5968" s="104"/>
      <c r="AN5968" s="104"/>
      <c r="AO5968" s="104"/>
      <c r="AP5968" s="104"/>
      <c r="AQ5968" s="104"/>
      <c r="AR5968" s="104"/>
      <c r="AS5968" s="104"/>
      <c r="AT5968" s="104"/>
      <c r="AU5968" s="104"/>
      <c r="AV5968" s="104"/>
    </row>
    <row r="5969" spans="3:48" x14ac:dyDescent="0.35">
      <c r="C5969" s="176"/>
      <c r="D5969" s="176"/>
      <c r="E5969" s="176"/>
      <c r="F5969" s="176"/>
      <c r="G5969" s="175"/>
      <c r="H5969" s="175"/>
      <c r="I5969" s="175"/>
      <c r="J5969" s="175"/>
      <c r="L5969" s="175"/>
      <c r="T5969" s="176"/>
      <c r="U5969" s="176"/>
      <c r="V5969" s="176"/>
      <c r="W5969" s="176"/>
      <c r="X5969" s="175"/>
      <c r="Y5969" s="175"/>
      <c r="Z5969" s="175"/>
      <c r="AA5969" s="175"/>
      <c r="AC5969" s="175"/>
      <c r="AL5969" s="106"/>
      <c r="AM5969" s="104"/>
      <c r="AN5969" s="104"/>
      <c r="AO5969" s="104"/>
      <c r="AP5969" s="104"/>
      <c r="AQ5969" s="104"/>
      <c r="AR5969" s="104"/>
      <c r="AS5969" s="104"/>
      <c r="AT5969" s="104"/>
      <c r="AU5969" s="104"/>
      <c r="AV5969" s="104"/>
    </row>
    <row r="5970" spans="3:48" x14ac:dyDescent="0.35">
      <c r="C5970" s="176"/>
      <c r="D5970" s="176"/>
      <c r="E5970" s="176"/>
      <c r="F5970" s="176"/>
      <c r="G5970" s="175"/>
      <c r="H5970" s="175"/>
      <c r="I5970" s="175"/>
      <c r="J5970" s="175"/>
      <c r="L5970" s="175"/>
      <c r="T5970" s="176"/>
      <c r="U5970" s="176"/>
      <c r="V5970" s="176"/>
      <c r="W5970" s="176"/>
      <c r="X5970" s="175"/>
      <c r="Y5970" s="175"/>
      <c r="Z5970" s="175"/>
      <c r="AA5970" s="175"/>
      <c r="AC5970" s="175"/>
      <c r="AL5970" s="106"/>
      <c r="AM5970" s="104"/>
      <c r="AN5970" s="104"/>
      <c r="AO5970" s="104"/>
      <c r="AP5970" s="104"/>
      <c r="AQ5970" s="104"/>
      <c r="AR5970" s="104"/>
      <c r="AS5970" s="104"/>
      <c r="AT5970" s="104"/>
      <c r="AU5970" s="104"/>
      <c r="AV5970" s="104"/>
    </row>
    <row r="5971" spans="3:48" x14ac:dyDescent="0.35">
      <c r="C5971" s="176"/>
      <c r="D5971" s="176"/>
      <c r="E5971" s="176"/>
      <c r="F5971" s="176"/>
      <c r="G5971" s="175"/>
      <c r="H5971" s="175"/>
      <c r="I5971" s="175"/>
      <c r="J5971" s="175"/>
      <c r="L5971" s="175"/>
      <c r="T5971" s="176"/>
      <c r="U5971" s="176"/>
      <c r="V5971" s="176"/>
      <c r="W5971" s="176"/>
      <c r="X5971" s="175"/>
      <c r="Y5971" s="175"/>
      <c r="Z5971" s="175"/>
      <c r="AA5971" s="175"/>
      <c r="AC5971" s="175"/>
      <c r="AL5971" s="106"/>
      <c r="AM5971" s="104"/>
      <c r="AN5971" s="104"/>
      <c r="AO5971" s="104"/>
      <c r="AP5971" s="104"/>
      <c r="AQ5971" s="104"/>
      <c r="AR5971" s="104"/>
      <c r="AS5971" s="104"/>
      <c r="AT5971" s="104"/>
      <c r="AU5971" s="104"/>
      <c r="AV5971" s="104"/>
    </row>
    <row r="5972" spans="3:48" x14ac:dyDescent="0.35">
      <c r="C5972" s="176"/>
      <c r="D5972" s="176"/>
      <c r="E5972" s="176"/>
      <c r="F5972" s="176"/>
      <c r="G5972" s="175"/>
      <c r="H5972" s="175"/>
      <c r="I5972" s="175"/>
      <c r="J5972" s="175"/>
      <c r="L5972" s="175"/>
      <c r="T5972" s="176"/>
      <c r="U5972" s="176"/>
      <c r="V5972" s="176"/>
      <c r="W5972" s="176"/>
      <c r="X5972" s="175"/>
      <c r="Y5972" s="175"/>
      <c r="Z5972" s="175"/>
      <c r="AA5972" s="175"/>
      <c r="AC5972" s="175"/>
      <c r="AL5972" s="106"/>
      <c r="AM5972" s="104"/>
      <c r="AN5972" s="104"/>
      <c r="AO5972" s="104"/>
      <c r="AP5972" s="104"/>
      <c r="AQ5972" s="104"/>
      <c r="AR5972" s="104"/>
      <c r="AS5972" s="104"/>
      <c r="AT5972" s="104"/>
      <c r="AU5972" s="104"/>
      <c r="AV5972" s="104"/>
    </row>
    <row r="5973" spans="3:48" x14ac:dyDescent="0.35">
      <c r="C5973" s="176"/>
      <c r="D5973" s="176"/>
      <c r="E5973" s="176"/>
      <c r="F5973" s="176"/>
      <c r="G5973" s="175"/>
      <c r="H5973" s="175"/>
      <c r="I5973" s="175"/>
      <c r="J5973" s="175"/>
      <c r="L5973" s="175"/>
      <c r="T5973" s="176"/>
      <c r="U5973" s="176"/>
      <c r="V5973" s="176"/>
      <c r="W5973" s="176"/>
      <c r="X5973" s="175"/>
      <c r="Y5973" s="175"/>
      <c r="Z5973" s="175"/>
      <c r="AA5973" s="175"/>
      <c r="AC5973" s="175"/>
      <c r="AL5973" s="106"/>
      <c r="AM5973" s="104"/>
      <c r="AN5973" s="104"/>
      <c r="AO5973" s="104"/>
      <c r="AP5973" s="104"/>
      <c r="AQ5973" s="104"/>
      <c r="AR5973" s="104"/>
      <c r="AS5973" s="104"/>
      <c r="AT5973" s="104"/>
      <c r="AU5973" s="104"/>
      <c r="AV5973" s="104"/>
    </row>
    <row r="5974" spans="3:48" x14ac:dyDescent="0.35">
      <c r="C5974" s="176"/>
      <c r="D5974" s="176"/>
      <c r="E5974" s="176"/>
      <c r="F5974" s="176"/>
      <c r="G5974" s="175"/>
      <c r="H5974" s="175"/>
      <c r="I5974" s="175"/>
      <c r="J5974" s="175"/>
      <c r="L5974" s="175"/>
      <c r="T5974" s="176"/>
      <c r="U5974" s="176"/>
      <c r="V5974" s="176"/>
      <c r="W5974" s="176"/>
      <c r="X5974" s="175"/>
      <c r="Y5974" s="175"/>
      <c r="Z5974" s="175"/>
      <c r="AA5974" s="175"/>
      <c r="AC5974" s="175"/>
      <c r="AL5974" s="106"/>
      <c r="AM5974" s="104"/>
      <c r="AN5974" s="104"/>
      <c r="AO5974" s="104"/>
      <c r="AP5974" s="104"/>
      <c r="AQ5974" s="104"/>
      <c r="AR5974" s="104"/>
      <c r="AS5974" s="104"/>
      <c r="AT5974" s="104"/>
      <c r="AU5974" s="104"/>
      <c r="AV5974" s="104"/>
    </row>
    <row r="5975" spans="3:48" x14ac:dyDescent="0.35">
      <c r="C5975" s="176"/>
      <c r="D5975" s="176"/>
      <c r="E5975" s="176"/>
      <c r="F5975" s="176"/>
      <c r="G5975" s="175"/>
      <c r="H5975" s="175"/>
      <c r="I5975" s="175"/>
      <c r="J5975" s="175"/>
      <c r="L5975" s="175"/>
      <c r="T5975" s="176"/>
      <c r="U5975" s="176"/>
      <c r="V5975" s="176"/>
      <c r="W5975" s="176"/>
      <c r="X5975" s="175"/>
      <c r="Y5975" s="175"/>
      <c r="Z5975" s="175"/>
      <c r="AA5975" s="175"/>
      <c r="AC5975" s="175"/>
      <c r="AL5975" s="106"/>
      <c r="AM5975" s="104"/>
      <c r="AN5975" s="104"/>
      <c r="AO5975" s="104"/>
      <c r="AP5975" s="104"/>
      <c r="AQ5975" s="104"/>
      <c r="AR5975" s="104"/>
      <c r="AS5975" s="104"/>
      <c r="AT5975" s="104"/>
      <c r="AU5975" s="104"/>
      <c r="AV5975" s="104"/>
    </row>
    <row r="5976" spans="3:48" x14ac:dyDescent="0.35">
      <c r="C5976" s="176"/>
      <c r="D5976" s="176"/>
      <c r="E5976" s="176"/>
      <c r="F5976" s="176"/>
      <c r="G5976" s="175"/>
      <c r="H5976" s="175"/>
      <c r="I5976" s="175"/>
      <c r="J5976" s="175"/>
      <c r="L5976" s="175"/>
      <c r="T5976" s="176"/>
      <c r="U5976" s="176"/>
      <c r="V5976" s="176"/>
      <c r="W5976" s="176"/>
      <c r="X5976" s="175"/>
      <c r="Y5976" s="175"/>
      <c r="Z5976" s="175"/>
      <c r="AA5976" s="175"/>
      <c r="AC5976" s="175"/>
      <c r="AL5976" s="106"/>
      <c r="AM5976" s="104"/>
      <c r="AN5976" s="104"/>
      <c r="AO5976" s="104"/>
      <c r="AP5976" s="104"/>
      <c r="AQ5976" s="104"/>
      <c r="AR5976" s="104"/>
      <c r="AS5976" s="104"/>
      <c r="AT5976" s="104"/>
      <c r="AU5976" s="104"/>
      <c r="AV5976" s="104"/>
    </row>
    <row r="5977" spans="3:48" x14ac:dyDescent="0.35">
      <c r="C5977" s="176"/>
      <c r="D5977" s="176"/>
      <c r="E5977" s="176"/>
      <c r="F5977" s="176"/>
      <c r="G5977" s="175"/>
      <c r="H5977" s="175"/>
      <c r="I5977" s="175"/>
      <c r="J5977" s="175"/>
      <c r="L5977" s="175"/>
      <c r="T5977" s="176"/>
      <c r="U5977" s="176"/>
      <c r="V5977" s="176"/>
      <c r="W5977" s="176"/>
      <c r="X5977" s="175"/>
      <c r="Y5977" s="175"/>
      <c r="Z5977" s="175"/>
      <c r="AA5977" s="175"/>
      <c r="AC5977" s="175"/>
      <c r="AL5977" s="106"/>
      <c r="AM5977" s="104"/>
      <c r="AN5977" s="104"/>
      <c r="AO5977" s="104"/>
      <c r="AP5977" s="104"/>
      <c r="AQ5977" s="104"/>
      <c r="AR5977" s="104"/>
      <c r="AS5977" s="104"/>
      <c r="AT5977" s="104"/>
      <c r="AU5977" s="104"/>
      <c r="AV5977" s="104"/>
    </row>
    <row r="5978" spans="3:48" x14ac:dyDescent="0.35">
      <c r="C5978" s="176"/>
      <c r="D5978" s="176"/>
      <c r="E5978" s="176"/>
      <c r="F5978" s="176"/>
      <c r="G5978" s="175"/>
      <c r="H5978" s="175"/>
      <c r="I5978" s="175"/>
      <c r="J5978" s="175"/>
      <c r="L5978" s="175"/>
      <c r="T5978" s="176"/>
      <c r="U5978" s="176"/>
      <c r="V5978" s="176"/>
      <c r="W5978" s="176"/>
      <c r="X5978" s="175"/>
      <c r="Y5978" s="175"/>
      <c r="Z5978" s="175"/>
      <c r="AA5978" s="175"/>
      <c r="AC5978" s="175"/>
      <c r="AL5978" s="106"/>
      <c r="AM5978" s="104"/>
      <c r="AN5978" s="104"/>
      <c r="AO5978" s="104"/>
      <c r="AP5978" s="104"/>
      <c r="AQ5978" s="104"/>
      <c r="AR5978" s="104"/>
      <c r="AS5978" s="104"/>
      <c r="AT5978" s="104"/>
      <c r="AU5978" s="104"/>
      <c r="AV5978" s="104"/>
    </row>
    <row r="5979" spans="3:48" x14ac:dyDescent="0.35">
      <c r="C5979" s="176"/>
      <c r="D5979" s="176"/>
      <c r="E5979" s="176"/>
      <c r="F5979" s="176"/>
      <c r="G5979" s="175"/>
      <c r="H5979" s="175"/>
      <c r="I5979" s="175"/>
      <c r="J5979" s="175"/>
      <c r="L5979" s="175"/>
      <c r="T5979" s="176"/>
      <c r="U5979" s="176"/>
      <c r="V5979" s="176"/>
      <c r="W5979" s="176"/>
      <c r="X5979" s="175"/>
      <c r="Y5979" s="175"/>
      <c r="Z5979" s="175"/>
      <c r="AA5979" s="175"/>
      <c r="AC5979" s="175"/>
      <c r="AL5979" s="106"/>
      <c r="AM5979" s="104"/>
      <c r="AN5979" s="104"/>
      <c r="AO5979" s="104"/>
      <c r="AP5979" s="104"/>
      <c r="AQ5979" s="104"/>
      <c r="AR5979" s="104"/>
      <c r="AS5979" s="104"/>
      <c r="AT5979" s="104"/>
      <c r="AU5979" s="104"/>
      <c r="AV5979" s="104"/>
    </row>
    <row r="5980" spans="3:48" x14ac:dyDescent="0.35">
      <c r="C5980" s="176"/>
      <c r="D5980" s="176"/>
      <c r="E5980" s="176"/>
      <c r="F5980" s="176"/>
      <c r="G5980" s="175"/>
      <c r="H5980" s="175"/>
      <c r="I5980" s="175"/>
      <c r="J5980" s="175"/>
      <c r="L5980" s="175"/>
      <c r="T5980" s="176"/>
      <c r="U5980" s="176"/>
      <c r="V5980" s="176"/>
      <c r="W5980" s="176"/>
      <c r="X5980" s="175"/>
      <c r="Y5980" s="175"/>
      <c r="Z5980" s="175"/>
      <c r="AA5980" s="175"/>
      <c r="AC5980" s="175"/>
      <c r="AL5980" s="106"/>
      <c r="AM5980" s="104"/>
      <c r="AN5980" s="104"/>
      <c r="AO5980" s="104"/>
      <c r="AP5980" s="104"/>
      <c r="AQ5980" s="104"/>
      <c r="AR5980" s="104"/>
      <c r="AS5980" s="104"/>
      <c r="AT5980" s="104"/>
      <c r="AU5980" s="104"/>
      <c r="AV5980" s="104"/>
    </row>
    <row r="5981" spans="3:48" x14ac:dyDescent="0.35">
      <c r="C5981" s="176"/>
      <c r="D5981" s="176"/>
      <c r="E5981" s="176"/>
      <c r="F5981" s="176"/>
      <c r="G5981" s="175"/>
      <c r="H5981" s="175"/>
      <c r="I5981" s="175"/>
      <c r="J5981" s="175"/>
      <c r="L5981" s="175"/>
      <c r="T5981" s="176"/>
      <c r="U5981" s="176"/>
      <c r="V5981" s="176"/>
      <c r="W5981" s="176"/>
      <c r="X5981" s="175"/>
      <c r="Y5981" s="175"/>
      <c r="Z5981" s="175"/>
      <c r="AA5981" s="175"/>
      <c r="AC5981" s="175"/>
      <c r="AL5981" s="106"/>
      <c r="AM5981" s="104"/>
      <c r="AN5981" s="104"/>
      <c r="AO5981" s="104"/>
      <c r="AP5981" s="104"/>
      <c r="AQ5981" s="104"/>
      <c r="AR5981" s="104"/>
      <c r="AS5981" s="104"/>
      <c r="AT5981" s="104"/>
      <c r="AU5981" s="104"/>
      <c r="AV5981" s="104"/>
    </row>
    <row r="5982" spans="3:48" x14ac:dyDescent="0.35">
      <c r="C5982" s="176"/>
      <c r="D5982" s="176"/>
      <c r="E5982" s="176"/>
      <c r="F5982" s="176"/>
      <c r="G5982" s="175"/>
      <c r="H5982" s="175"/>
      <c r="I5982" s="175"/>
      <c r="J5982" s="175"/>
      <c r="L5982" s="175"/>
      <c r="T5982" s="176"/>
      <c r="U5982" s="176"/>
      <c r="V5982" s="176"/>
      <c r="W5982" s="176"/>
      <c r="X5982" s="175"/>
      <c r="Y5982" s="175"/>
      <c r="Z5982" s="175"/>
      <c r="AA5982" s="175"/>
      <c r="AC5982" s="175"/>
      <c r="AL5982" s="106"/>
      <c r="AM5982" s="104"/>
      <c r="AN5982" s="104"/>
      <c r="AO5982" s="104"/>
      <c r="AP5982" s="104"/>
      <c r="AQ5982" s="104"/>
      <c r="AR5982" s="104"/>
      <c r="AS5982" s="104"/>
      <c r="AT5982" s="104"/>
      <c r="AU5982" s="104"/>
      <c r="AV5982" s="104"/>
    </row>
    <row r="5983" spans="3:48" x14ac:dyDescent="0.35">
      <c r="C5983" s="176"/>
      <c r="D5983" s="176"/>
      <c r="E5983" s="176"/>
      <c r="F5983" s="176"/>
      <c r="G5983" s="175"/>
      <c r="H5983" s="175"/>
      <c r="I5983" s="175"/>
      <c r="J5983" s="175"/>
      <c r="L5983" s="175"/>
      <c r="T5983" s="176"/>
      <c r="U5983" s="176"/>
      <c r="V5983" s="176"/>
      <c r="W5983" s="176"/>
      <c r="X5983" s="175"/>
      <c r="Y5983" s="175"/>
      <c r="Z5983" s="175"/>
      <c r="AA5983" s="175"/>
      <c r="AC5983" s="175"/>
      <c r="AL5983" s="106"/>
      <c r="AM5983" s="104"/>
      <c r="AN5983" s="104"/>
      <c r="AO5983" s="104"/>
      <c r="AP5983" s="104"/>
      <c r="AQ5983" s="104"/>
      <c r="AR5983" s="104"/>
      <c r="AS5983" s="104"/>
      <c r="AT5983" s="104"/>
      <c r="AU5983" s="104"/>
      <c r="AV5983" s="104"/>
    </row>
    <row r="5984" spans="3:48" x14ac:dyDescent="0.35">
      <c r="C5984" s="176"/>
      <c r="D5984" s="176"/>
      <c r="E5984" s="176"/>
      <c r="F5984" s="176"/>
      <c r="G5984" s="175"/>
      <c r="H5984" s="175"/>
      <c r="I5984" s="175"/>
      <c r="J5984" s="175"/>
      <c r="L5984" s="175"/>
      <c r="T5984" s="176"/>
      <c r="U5984" s="176"/>
      <c r="V5984" s="176"/>
      <c r="W5984" s="176"/>
      <c r="X5984" s="175"/>
      <c r="Y5984" s="175"/>
      <c r="Z5984" s="175"/>
      <c r="AA5984" s="175"/>
      <c r="AC5984" s="175"/>
      <c r="AL5984" s="106"/>
      <c r="AM5984" s="104"/>
      <c r="AN5984" s="104"/>
      <c r="AO5984" s="104"/>
      <c r="AP5984" s="104"/>
      <c r="AQ5984" s="104"/>
      <c r="AR5984" s="104"/>
      <c r="AS5984" s="104"/>
      <c r="AT5984" s="104"/>
      <c r="AU5984" s="104"/>
      <c r="AV5984" s="104"/>
    </row>
    <row r="5985" spans="3:48" x14ac:dyDescent="0.35">
      <c r="C5985" s="176"/>
      <c r="D5985" s="176"/>
      <c r="E5985" s="176"/>
      <c r="F5985" s="176"/>
      <c r="G5985" s="175"/>
      <c r="H5985" s="175"/>
      <c r="I5985" s="175"/>
      <c r="J5985" s="175"/>
      <c r="L5985" s="175"/>
      <c r="T5985" s="176"/>
      <c r="U5985" s="176"/>
      <c r="V5985" s="176"/>
      <c r="W5985" s="176"/>
      <c r="X5985" s="175"/>
      <c r="Y5985" s="175"/>
      <c r="Z5985" s="175"/>
      <c r="AA5985" s="175"/>
      <c r="AC5985" s="175"/>
      <c r="AL5985" s="106"/>
      <c r="AM5985" s="104"/>
      <c r="AN5985" s="104"/>
      <c r="AO5985" s="104"/>
      <c r="AP5985" s="104"/>
      <c r="AQ5985" s="104"/>
      <c r="AR5985" s="104"/>
      <c r="AS5985" s="104"/>
      <c r="AT5985" s="104"/>
      <c r="AU5985" s="104"/>
      <c r="AV5985" s="104"/>
    </row>
    <row r="5986" spans="3:48" x14ac:dyDescent="0.35">
      <c r="C5986" s="176"/>
      <c r="D5986" s="176"/>
      <c r="E5986" s="176"/>
      <c r="F5986" s="176"/>
      <c r="G5986" s="175"/>
      <c r="H5986" s="175"/>
      <c r="I5986" s="175"/>
      <c r="J5986" s="175"/>
      <c r="L5986" s="175"/>
      <c r="T5986" s="176"/>
      <c r="U5986" s="176"/>
      <c r="V5986" s="176"/>
      <c r="W5986" s="176"/>
      <c r="X5986" s="175"/>
      <c r="Y5986" s="175"/>
      <c r="Z5986" s="175"/>
      <c r="AA5986" s="175"/>
      <c r="AC5986" s="175"/>
      <c r="AL5986" s="106"/>
      <c r="AM5986" s="104"/>
      <c r="AN5986" s="104"/>
      <c r="AO5986" s="104"/>
      <c r="AP5986" s="104"/>
      <c r="AQ5986" s="104"/>
      <c r="AR5986" s="104"/>
      <c r="AS5986" s="104"/>
      <c r="AT5986" s="104"/>
      <c r="AU5986" s="104"/>
      <c r="AV5986" s="104"/>
    </row>
    <row r="5987" spans="3:48" x14ac:dyDescent="0.35">
      <c r="C5987" s="176"/>
      <c r="D5987" s="176"/>
      <c r="E5987" s="176"/>
      <c r="F5987" s="176"/>
      <c r="G5987" s="175"/>
      <c r="H5987" s="175"/>
      <c r="I5987" s="175"/>
      <c r="J5987" s="175"/>
      <c r="L5987" s="175"/>
      <c r="T5987" s="176"/>
      <c r="U5987" s="176"/>
      <c r="V5987" s="176"/>
      <c r="W5987" s="176"/>
      <c r="X5987" s="175"/>
      <c r="Y5987" s="175"/>
      <c r="Z5987" s="175"/>
      <c r="AA5987" s="175"/>
      <c r="AC5987" s="175"/>
      <c r="AL5987" s="106"/>
      <c r="AM5987" s="104"/>
      <c r="AN5987" s="104"/>
      <c r="AO5987" s="104"/>
      <c r="AP5987" s="104"/>
      <c r="AQ5987" s="104"/>
      <c r="AR5987" s="104"/>
      <c r="AS5987" s="104"/>
      <c r="AT5987" s="104"/>
      <c r="AU5987" s="104"/>
      <c r="AV5987" s="104"/>
    </row>
    <row r="5988" spans="3:48" x14ac:dyDescent="0.35">
      <c r="C5988" s="176"/>
      <c r="D5988" s="176"/>
      <c r="E5988" s="176"/>
      <c r="F5988" s="176"/>
      <c r="G5988" s="175"/>
      <c r="H5988" s="175"/>
      <c r="I5988" s="175"/>
      <c r="J5988" s="175"/>
      <c r="L5988" s="175"/>
      <c r="T5988" s="176"/>
      <c r="U5988" s="176"/>
      <c r="V5988" s="176"/>
      <c r="W5988" s="176"/>
      <c r="X5988" s="175"/>
      <c r="Y5988" s="175"/>
      <c r="Z5988" s="175"/>
      <c r="AA5988" s="175"/>
      <c r="AC5988" s="175"/>
      <c r="AL5988" s="106"/>
      <c r="AM5988" s="104"/>
      <c r="AN5988" s="104"/>
      <c r="AO5988" s="104"/>
      <c r="AP5988" s="104"/>
      <c r="AQ5988" s="104"/>
      <c r="AR5988" s="104"/>
      <c r="AS5988" s="104"/>
      <c r="AT5988" s="104"/>
      <c r="AU5988" s="104"/>
      <c r="AV5988" s="104"/>
    </row>
    <row r="5989" spans="3:48" x14ac:dyDescent="0.35">
      <c r="C5989" s="176"/>
      <c r="D5989" s="176"/>
      <c r="E5989" s="176"/>
      <c r="F5989" s="176"/>
      <c r="G5989" s="175"/>
      <c r="H5989" s="175"/>
      <c r="I5989" s="175"/>
      <c r="J5989" s="175"/>
      <c r="L5989" s="175"/>
      <c r="T5989" s="176"/>
      <c r="U5989" s="176"/>
      <c r="V5989" s="176"/>
      <c r="W5989" s="176"/>
      <c r="X5989" s="175"/>
      <c r="Y5989" s="175"/>
      <c r="Z5989" s="175"/>
      <c r="AA5989" s="175"/>
      <c r="AC5989" s="175"/>
      <c r="AL5989" s="106"/>
      <c r="AM5989" s="104"/>
      <c r="AN5989" s="104"/>
      <c r="AO5989" s="104"/>
      <c r="AP5989" s="104"/>
      <c r="AQ5989" s="104"/>
      <c r="AR5989" s="104"/>
      <c r="AS5989" s="104"/>
      <c r="AT5989" s="104"/>
      <c r="AU5989" s="104"/>
      <c r="AV5989" s="104"/>
    </row>
    <row r="5990" spans="3:48" x14ac:dyDescent="0.35">
      <c r="C5990" s="176"/>
      <c r="D5990" s="176"/>
      <c r="E5990" s="176"/>
      <c r="F5990" s="176"/>
      <c r="G5990" s="175"/>
      <c r="H5990" s="175"/>
      <c r="I5990" s="175"/>
      <c r="J5990" s="175"/>
      <c r="L5990" s="175"/>
      <c r="T5990" s="176"/>
      <c r="U5990" s="176"/>
      <c r="V5990" s="176"/>
      <c r="W5990" s="176"/>
      <c r="X5990" s="175"/>
      <c r="Y5990" s="175"/>
      <c r="Z5990" s="175"/>
      <c r="AA5990" s="175"/>
      <c r="AC5990" s="175"/>
      <c r="AL5990" s="106"/>
      <c r="AM5990" s="104"/>
      <c r="AN5990" s="104"/>
      <c r="AO5990" s="104"/>
      <c r="AP5990" s="104"/>
      <c r="AQ5990" s="104"/>
      <c r="AR5990" s="104"/>
      <c r="AS5990" s="104"/>
      <c r="AT5990" s="104"/>
      <c r="AU5990" s="104"/>
      <c r="AV5990" s="104"/>
    </row>
    <row r="5991" spans="3:48" x14ac:dyDescent="0.35">
      <c r="C5991" s="176"/>
      <c r="D5991" s="176"/>
      <c r="E5991" s="176"/>
      <c r="F5991" s="176"/>
      <c r="G5991" s="175"/>
      <c r="H5991" s="175"/>
      <c r="I5991" s="175"/>
      <c r="J5991" s="175"/>
      <c r="L5991" s="175"/>
      <c r="T5991" s="176"/>
      <c r="U5991" s="176"/>
      <c r="V5991" s="176"/>
      <c r="W5991" s="176"/>
      <c r="X5991" s="175"/>
      <c r="Y5991" s="175"/>
      <c r="Z5991" s="175"/>
      <c r="AA5991" s="175"/>
      <c r="AC5991" s="175"/>
      <c r="AL5991" s="106"/>
      <c r="AM5991" s="104"/>
      <c r="AN5991" s="104"/>
      <c r="AO5991" s="104"/>
      <c r="AP5991" s="104"/>
      <c r="AQ5991" s="104"/>
      <c r="AR5991" s="104"/>
      <c r="AS5991" s="104"/>
      <c r="AT5991" s="104"/>
      <c r="AU5991" s="104"/>
      <c r="AV5991" s="104"/>
    </row>
    <row r="5992" spans="3:48" x14ac:dyDescent="0.35">
      <c r="C5992" s="176"/>
      <c r="D5992" s="176"/>
      <c r="E5992" s="176"/>
      <c r="F5992" s="176"/>
      <c r="G5992" s="175"/>
      <c r="H5992" s="175"/>
      <c r="I5992" s="175"/>
      <c r="J5992" s="175"/>
      <c r="L5992" s="175"/>
      <c r="T5992" s="176"/>
      <c r="U5992" s="176"/>
      <c r="V5992" s="176"/>
      <c r="W5992" s="176"/>
      <c r="X5992" s="175"/>
      <c r="Y5992" s="175"/>
      <c r="Z5992" s="175"/>
      <c r="AA5992" s="175"/>
      <c r="AC5992" s="175"/>
      <c r="AL5992" s="106"/>
      <c r="AM5992" s="104"/>
      <c r="AN5992" s="104"/>
      <c r="AO5992" s="104"/>
      <c r="AP5992" s="104"/>
      <c r="AQ5992" s="104"/>
      <c r="AR5992" s="104"/>
      <c r="AS5992" s="104"/>
      <c r="AT5992" s="104"/>
      <c r="AU5992" s="104"/>
      <c r="AV5992" s="104"/>
    </row>
    <row r="5993" spans="3:48" x14ac:dyDescent="0.35">
      <c r="C5993" s="176"/>
      <c r="D5993" s="176"/>
      <c r="E5993" s="176"/>
      <c r="F5993" s="176"/>
      <c r="G5993" s="175"/>
      <c r="H5993" s="175"/>
      <c r="I5993" s="175"/>
      <c r="J5993" s="175"/>
      <c r="L5993" s="175"/>
      <c r="T5993" s="176"/>
      <c r="U5993" s="176"/>
      <c r="V5993" s="176"/>
      <c r="W5993" s="176"/>
      <c r="X5993" s="175"/>
      <c r="Y5993" s="175"/>
      <c r="Z5993" s="175"/>
      <c r="AA5993" s="175"/>
      <c r="AC5993" s="175"/>
      <c r="AL5993" s="106"/>
      <c r="AM5993" s="104"/>
      <c r="AN5993" s="104"/>
      <c r="AO5993" s="104"/>
      <c r="AP5993" s="104"/>
      <c r="AQ5993" s="104"/>
      <c r="AR5993" s="104"/>
      <c r="AS5993" s="104"/>
      <c r="AT5993" s="104"/>
      <c r="AU5993" s="104"/>
      <c r="AV5993" s="104"/>
    </row>
    <row r="5994" spans="3:48" x14ac:dyDescent="0.35">
      <c r="C5994" s="176"/>
      <c r="D5994" s="176"/>
      <c r="E5994" s="176"/>
      <c r="F5994" s="176"/>
      <c r="G5994" s="175"/>
      <c r="H5994" s="175"/>
      <c r="I5994" s="175"/>
      <c r="J5994" s="175"/>
      <c r="L5994" s="175"/>
      <c r="T5994" s="176"/>
      <c r="U5994" s="176"/>
      <c r="V5994" s="176"/>
      <c r="W5994" s="176"/>
      <c r="X5994" s="175"/>
      <c r="Y5994" s="175"/>
      <c r="Z5994" s="175"/>
      <c r="AA5994" s="175"/>
      <c r="AC5994" s="175"/>
      <c r="AL5994" s="106"/>
      <c r="AM5994" s="104"/>
      <c r="AN5994" s="104"/>
      <c r="AO5994" s="104"/>
      <c r="AP5994" s="104"/>
      <c r="AQ5994" s="104"/>
      <c r="AR5994" s="104"/>
      <c r="AS5994" s="104"/>
      <c r="AT5994" s="104"/>
      <c r="AU5994" s="104"/>
      <c r="AV5994" s="104"/>
    </row>
    <row r="5995" spans="3:48" x14ac:dyDescent="0.35">
      <c r="C5995" s="176"/>
      <c r="D5995" s="176"/>
      <c r="E5995" s="176"/>
      <c r="F5995" s="176"/>
      <c r="G5995" s="175"/>
      <c r="H5995" s="175"/>
      <c r="I5995" s="175"/>
      <c r="J5995" s="175"/>
      <c r="L5995" s="175"/>
      <c r="T5995" s="176"/>
      <c r="U5995" s="176"/>
      <c r="V5995" s="176"/>
      <c r="W5995" s="176"/>
      <c r="X5995" s="175"/>
      <c r="Y5995" s="175"/>
      <c r="Z5995" s="175"/>
      <c r="AA5995" s="175"/>
      <c r="AC5995" s="175"/>
      <c r="AL5995" s="106"/>
      <c r="AM5995" s="104"/>
      <c r="AN5995" s="104"/>
      <c r="AO5995" s="104"/>
      <c r="AP5995" s="104"/>
      <c r="AQ5995" s="104"/>
      <c r="AR5995" s="104"/>
      <c r="AS5995" s="104"/>
      <c r="AT5995" s="104"/>
      <c r="AU5995" s="104"/>
      <c r="AV5995" s="104"/>
    </row>
    <row r="5996" spans="3:48" x14ac:dyDescent="0.35">
      <c r="C5996" s="176"/>
      <c r="D5996" s="176"/>
      <c r="E5996" s="176"/>
      <c r="F5996" s="176"/>
      <c r="G5996" s="175"/>
      <c r="H5996" s="175"/>
      <c r="I5996" s="175"/>
      <c r="J5996" s="175"/>
      <c r="L5996" s="175"/>
      <c r="T5996" s="176"/>
      <c r="U5996" s="176"/>
      <c r="V5996" s="176"/>
      <c r="W5996" s="176"/>
      <c r="X5996" s="175"/>
      <c r="Y5996" s="175"/>
      <c r="Z5996" s="175"/>
      <c r="AA5996" s="175"/>
      <c r="AC5996" s="175"/>
      <c r="AL5996" s="106"/>
      <c r="AM5996" s="104"/>
      <c r="AN5996" s="104"/>
      <c r="AO5996" s="104"/>
      <c r="AP5996" s="104"/>
      <c r="AQ5996" s="104"/>
      <c r="AR5996" s="104"/>
      <c r="AS5996" s="104"/>
      <c r="AT5996" s="104"/>
      <c r="AU5996" s="104"/>
      <c r="AV5996" s="104"/>
    </row>
    <row r="5997" spans="3:48" x14ac:dyDescent="0.35">
      <c r="C5997" s="176"/>
      <c r="D5997" s="176"/>
      <c r="E5997" s="176"/>
      <c r="F5997" s="176"/>
      <c r="G5997" s="175"/>
      <c r="H5997" s="175"/>
      <c r="I5997" s="175"/>
      <c r="J5997" s="175"/>
      <c r="L5997" s="175"/>
      <c r="T5997" s="176"/>
      <c r="U5997" s="176"/>
      <c r="V5997" s="176"/>
      <c r="W5997" s="176"/>
      <c r="X5997" s="175"/>
      <c r="Y5997" s="175"/>
      <c r="Z5997" s="175"/>
      <c r="AA5997" s="175"/>
      <c r="AC5997" s="175"/>
      <c r="AL5997" s="106"/>
      <c r="AM5997" s="104"/>
      <c r="AN5997" s="104"/>
      <c r="AO5997" s="104"/>
      <c r="AP5997" s="104"/>
      <c r="AQ5997" s="104"/>
      <c r="AR5997" s="104"/>
      <c r="AS5997" s="104"/>
      <c r="AT5997" s="104"/>
      <c r="AU5997" s="104"/>
      <c r="AV5997" s="104"/>
    </row>
    <row r="5998" spans="3:48" x14ac:dyDescent="0.35">
      <c r="C5998" s="176"/>
      <c r="D5998" s="176"/>
      <c r="E5998" s="176"/>
      <c r="F5998" s="176"/>
      <c r="G5998" s="175"/>
      <c r="H5998" s="175"/>
      <c r="I5998" s="175"/>
      <c r="J5998" s="175"/>
      <c r="L5998" s="175"/>
      <c r="T5998" s="176"/>
      <c r="U5998" s="176"/>
      <c r="V5998" s="176"/>
      <c r="W5998" s="176"/>
      <c r="X5998" s="175"/>
      <c r="Y5998" s="175"/>
      <c r="Z5998" s="175"/>
      <c r="AA5998" s="175"/>
      <c r="AC5998" s="175"/>
      <c r="AL5998" s="106"/>
      <c r="AM5998" s="104"/>
      <c r="AN5998" s="104"/>
      <c r="AO5998" s="104"/>
      <c r="AP5998" s="104"/>
      <c r="AQ5998" s="104"/>
      <c r="AR5998" s="104"/>
      <c r="AS5998" s="104"/>
      <c r="AT5998" s="104"/>
      <c r="AU5998" s="104"/>
      <c r="AV5998" s="104"/>
    </row>
    <row r="5999" spans="3:48" x14ac:dyDescent="0.35">
      <c r="C5999" s="176"/>
      <c r="D5999" s="176"/>
      <c r="E5999" s="176"/>
      <c r="F5999" s="176"/>
      <c r="G5999" s="175"/>
      <c r="H5999" s="175"/>
      <c r="I5999" s="175"/>
      <c r="J5999" s="175"/>
      <c r="L5999" s="175"/>
      <c r="T5999" s="176"/>
      <c r="U5999" s="176"/>
      <c r="V5999" s="176"/>
      <c r="W5999" s="176"/>
      <c r="X5999" s="175"/>
      <c r="Y5999" s="175"/>
      <c r="Z5999" s="175"/>
      <c r="AA5999" s="175"/>
      <c r="AC5999" s="175"/>
      <c r="AL5999" s="106"/>
      <c r="AM5999" s="104"/>
      <c r="AN5999" s="104"/>
      <c r="AO5999" s="104"/>
      <c r="AP5999" s="104"/>
      <c r="AQ5999" s="104"/>
      <c r="AR5999" s="104"/>
      <c r="AS5999" s="104"/>
      <c r="AT5999" s="104"/>
      <c r="AU5999" s="104"/>
      <c r="AV5999" s="104"/>
    </row>
    <row r="6000" spans="3:48" x14ac:dyDescent="0.35">
      <c r="C6000" s="176"/>
      <c r="D6000" s="176"/>
      <c r="E6000" s="176"/>
      <c r="F6000" s="176"/>
      <c r="G6000" s="175"/>
      <c r="H6000" s="175"/>
      <c r="I6000" s="175"/>
      <c r="J6000" s="175"/>
      <c r="L6000" s="175"/>
      <c r="T6000" s="176"/>
      <c r="U6000" s="176"/>
      <c r="V6000" s="176"/>
      <c r="W6000" s="176"/>
      <c r="X6000" s="175"/>
      <c r="Y6000" s="175"/>
      <c r="Z6000" s="175"/>
      <c r="AA6000" s="175"/>
      <c r="AC6000" s="175"/>
      <c r="AL6000" s="106"/>
      <c r="AM6000" s="104"/>
      <c r="AN6000" s="104"/>
      <c r="AO6000" s="104"/>
      <c r="AP6000" s="104"/>
      <c r="AQ6000" s="104"/>
      <c r="AR6000" s="104"/>
      <c r="AS6000" s="104"/>
      <c r="AT6000" s="104"/>
      <c r="AU6000" s="104"/>
      <c r="AV6000" s="104"/>
    </row>
    <row r="6001" spans="3:48" x14ac:dyDescent="0.35">
      <c r="C6001" s="176"/>
      <c r="D6001" s="176"/>
      <c r="E6001" s="176"/>
      <c r="F6001" s="176"/>
      <c r="G6001" s="175"/>
      <c r="H6001" s="175"/>
      <c r="I6001" s="175"/>
      <c r="J6001" s="175"/>
      <c r="L6001" s="175"/>
      <c r="T6001" s="176"/>
      <c r="U6001" s="176"/>
      <c r="V6001" s="176"/>
      <c r="W6001" s="176"/>
      <c r="X6001" s="175"/>
      <c r="Y6001" s="175"/>
      <c r="Z6001" s="175"/>
      <c r="AA6001" s="175"/>
      <c r="AC6001" s="175"/>
      <c r="AL6001" s="106"/>
      <c r="AM6001" s="104"/>
      <c r="AN6001" s="104"/>
      <c r="AO6001" s="104"/>
      <c r="AP6001" s="104"/>
      <c r="AQ6001" s="104"/>
      <c r="AR6001" s="104"/>
      <c r="AS6001" s="104"/>
      <c r="AT6001" s="104"/>
      <c r="AU6001" s="104"/>
      <c r="AV6001" s="104"/>
    </row>
    <row r="6002" spans="3:48" x14ac:dyDescent="0.35">
      <c r="C6002" s="176"/>
      <c r="D6002" s="176"/>
      <c r="E6002" s="176"/>
      <c r="F6002" s="176"/>
      <c r="G6002" s="175"/>
      <c r="H6002" s="175"/>
      <c r="I6002" s="175"/>
      <c r="J6002" s="175"/>
      <c r="L6002" s="175"/>
      <c r="T6002" s="176"/>
      <c r="U6002" s="176"/>
      <c r="V6002" s="176"/>
      <c r="W6002" s="176"/>
      <c r="X6002" s="175"/>
      <c r="Y6002" s="175"/>
      <c r="Z6002" s="175"/>
      <c r="AA6002" s="175"/>
      <c r="AC6002" s="175"/>
      <c r="AL6002" s="106"/>
      <c r="AM6002" s="104"/>
      <c r="AN6002" s="104"/>
      <c r="AO6002" s="104"/>
      <c r="AP6002" s="104"/>
      <c r="AQ6002" s="104"/>
      <c r="AR6002" s="104"/>
      <c r="AS6002" s="104"/>
      <c r="AT6002" s="104"/>
      <c r="AU6002" s="104"/>
      <c r="AV6002" s="104"/>
    </row>
    <row r="6003" spans="3:48" x14ac:dyDescent="0.35">
      <c r="C6003" s="176"/>
      <c r="D6003" s="176"/>
      <c r="E6003" s="176"/>
      <c r="F6003" s="176"/>
      <c r="G6003" s="175"/>
      <c r="H6003" s="175"/>
      <c r="I6003" s="175"/>
      <c r="J6003" s="175"/>
      <c r="L6003" s="175"/>
      <c r="T6003" s="176"/>
      <c r="U6003" s="176"/>
      <c r="V6003" s="176"/>
      <c r="W6003" s="176"/>
      <c r="X6003" s="175"/>
      <c r="Y6003" s="175"/>
      <c r="Z6003" s="175"/>
      <c r="AA6003" s="175"/>
      <c r="AC6003" s="175"/>
      <c r="AL6003" s="106"/>
      <c r="AM6003" s="104"/>
      <c r="AN6003" s="104"/>
      <c r="AO6003" s="104"/>
      <c r="AP6003" s="104"/>
      <c r="AQ6003" s="104"/>
      <c r="AR6003" s="104"/>
      <c r="AS6003" s="104"/>
      <c r="AT6003" s="104"/>
      <c r="AU6003" s="104"/>
      <c r="AV6003" s="104"/>
    </row>
    <row r="6004" spans="3:48" x14ac:dyDescent="0.35">
      <c r="C6004" s="176"/>
      <c r="D6004" s="176"/>
      <c r="E6004" s="176"/>
      <c r="F6004" s="176"/>
      <c r="G6004" s="175"/>
      <c r="H6004" s="175"/>
      <c r="I6004" s="175"/>
      <c r="J6004" s="175"/>
      <c r="L6004" s="175"/>
      <c r="T6004" s="176"/>
      <c r="U6004" s="176"/>
      <c r="V6004" s="176"/>
      <c r="W6004" s="176"/>
      <c r="X6004" s="175"/>
      <c r="Y6004" s="175"/>
      <c r="Z6004" s="175"/>
      <c r="AA6004" s="175"/>
      <c r="AC6004" s="175"/>
      <c r="AL6004" s="106"/>
      <c r="AM6004" s="104"/>
      <c r="AN6004" s="104"/>
      <c r="AO6004" s="104"/>
      <c r="AP6004" s="104"/>
      <c r="AQ6004" s="104"/>
      <c r="AR6004" s="104"/>
      <c r="AS6004" s="104"/>
      <c r="AT6004" s="104"/>
      <c r="AU6004" s="104"/>
      <c r="AV6004" s="104"/>
    </row>
    <row r="6005" spans="3:48" x14ac:dyDescent="0.35">
      <c r="C6005" s="176"/>
      <c r="D6005" s="176"/>
      <c r="E6005" s="176"/>
      <c r="F6005" s="176"/>
      <c r="G6005" s="175"/>
      <c r="H6005" s="175"/>
      <c r="I6005" s="175"/>
      <c r="J6005" s="175"/>
      <c r="L6005" s="175"/>
      <c r="T6005" s="176"/>
      <c r="U6005" s="176"/>
      <c r="V6005" s="176"/>
      <c r="W6005" s="176"/>
      <c r="X6005" s="175"/>
      <c r="Y6005" s="175"/>
      <c r="Z6005" s="175"/>
      <c r="AA6005" s="175"/>
      <c r="AC6005" s="175"/>
      <c r="AL6005" s="106"/>
      <c r="AM6005" s="104"/>
      <c r="AN6005" s="104"/>
      <c r="AO6005" s="104"/>
      <c r="AP6005" s="104"/>
      <c r="AQ6005" s="104"/>
      <c r="AR6005" s="104"/>
      <c r="AS6005" s="104"/>
      <c r="AT6005" s="104"/>
      <c r="AU6005" s="104"/>
      <c r="AV6005" s="104"/>
    </row>
    <row r="6006" spans="3:48" x14ac:dyDescent="0.35">
      <c r="C6006" s="176"/>
      <c r="D6006" s="176"/>
      <c r="E6006" s="176"/>
      <c r="F6006" s="176"/>
      <c r="G6006" s="175"/>
      <c r="H6006" s="175"/>
      <c r="I6006" s="175"/>
      <c r="J6006" s="175"/>
      <c r="L6006" s="175"/>
      <c r="T6006" s="176"/>
      <c r="U6006" s="176"/>
      <c r="V6006" s="176"/>
      <c r="W6006" s="176"/>
      <c r="X6006" s="175"/>
      <c r="Y6006" s="175"/>
      <c r="Z6006" s="175"/>
      <c r="AA6006" s="175"/>
      <c r="AC6006" s="175"/>
      <c r="AL6006" s="106"/>
      <c r="AM6006" s="104"/>
      <c r="AN6006" s="104"/>
      <c r="AO6006" s="104"/>
      <c r="AP6006" s="104"/>
      <c r="AQ6006" s="104"/>
      <c r="AR6006" s="104"/>
      <c r="AS6006" s="104"/>
      <c r="AT6006" s="104"/>
      <c r="AU6006" s="104"/>
      <c r="AV6006" s="104"/>
    </row>
    <row r="6007" spans="3:48" x14ac:dyDescent="0.35">
      <c r="C6007" s="176"/>
      <c r="D6007" s="176"/>
      <c r="E6007" s="176"/>
      <c r="F6007" s="176"/>
      <c r="G6007" s="175"/>
      <c r="H6007" s="175"/>
      <c r="I6007" s="175"/>
      <c r="J6007" s="175"/>
      <c r="L6007" s="175"/>
      <c r="T6007" s="176"/>
      <c r="U6007" s="176"/>
      <c r="V6007" s="176"/>
      <c r="W6007" s="176"/>
      <c r="X6007" s="175"/>
      <c r="Y6007" s="175"/>
      <c r="Z6007" s="175"/>
      <c r="AA6007" s="175"/>
      <c r="AC6007" s="175"/>
      <c r="AL6007" s="106"/>
      <c r="AM6007" s="104"/>
      <c r="AN6007" s="104"/>
      <c r="AO6007" s="104"/>
      <c r="AP6007" s="104"/>
      <c r="AQ6007" s="104"/>
      <c r="AR6007" s="104"/>
      <c r="AS6007" s="104"/>
      <c r="AT6007" s="104"/>
      <c r="AU6007" s="104"/>
      <c r="AV6007" s="104"/>
    </row>
    <row r="6008" spans="3:48" x14ac:dyDescent="0.35">
      <c r="C6008" s="176"/>
      <c r="D6008" s="176"/>
      <c r="E6008" s="176"/>
      <c r="F6008" s="176"/>
      <c r="G6008" s="175"/>
      <c r="H6008" s="175"/>
      <c r="I6008" s="175"/>
      <c r="J6008" s="175"/>
      <c r="L6008" s="175"/>
      <c r="T6008" s="176"/>
      <c r="U6008" s="176"/>
      <c r="V6008" s="176"/>
      <c r="W6008" s="176"/>
      <c r="X6008" s="175"/>
      <c r="Y6008" s="175"/>
      <c r="Z6008" s="175"/>
      <c r="AA6008" s="175"/>
      <c r="AC6008" s="175"/>
      <c r="AL6008" s="106"/>
      <c r="AM6008" s="104"/>
      <c r="AN6008" s="104"/>
      <c r="AO6008" s="104"/>
      <c r="AP6008" s="104"/>
      <c r="AQ6008" s="104"/>
      <c r="AR6008" s="104"/>
      <c r="AS6008" s="104"/>
      <c r="AT6008" s="104"/>
      <c r="AU6008" s="104"/>
      <c r="AV6008" s="104"/>
    </row>
    <row r="6009" spans="3:48" x14ac:dyDescent="0.35">
      <c r="C6009" s="176"/>
      <c r="D6009" s="176"/>
      <c r="E6009" s="176"/>
      <c r="F6009" s="176"/>
      <c r="G6009" s="175"/>
      <c r="H6009" s="175"/>
      <c r="I6009" s="175"/>
      <c r="J6009" s="175"/>
      <c r="L6009" s="175"/>
      <c r="T6009" s="176"/>
      <c r="U6009" s="176"/>
      <c r="V6009" s="176"/>
      <c r="W6009" s="176"/>
      <c r="X6009" s="175"/>
      <c r="Y6009" s="175"/>
      <c r="Z6009" s="175"/>
      <c r="AA6009" s="175"/>
      <c r="AC6009" s="175"/>
      <c r="AL6009" s="106"/>
      <c r="AM6009" s="104"/>
      <c r="AN6009" s="104"/>
      <c r="AO6009" s="104"/>
      <c r="AP6009" s="104"/>
      <c r="AQ6009" s="104"/>
      <c r="AR6009" s="104"/>
      <c r="AS6009" s="104"/>
      <c r="AT6009" s="104"/>
      <c r="AU6009" s="104"/>
      <c r="AV6009" s="104"/>
    </row>
    <row r="6010" spans="3:48" x14ac:dyDescent="0.35">
      <c r="C6010" s="176"/>
      <c r="D6010" s="176"/>
      <c r="E6010" s="176"/>
      <c r="F6010" s="176"/>
      <c r="G6010" s="175"/>
      <c r="H6010" s="175"/>
      <c r="I6010" s="175"/>
      <c r="J6010" s="175"/>
      <c r="L6010" s="175"/>
      <c r="T6010" s="176"/>
      <c r="U6010" s="176"/>
      <c r="V6010" s="176"/>
      <c r="W6010" s="176"/>
      <c r="X6010" s="175"/>
      <c r="Y6010" s="175"/>
      <c r="Z6010" s="175"/>
      <c r="AA6010" s="175"/>
      <c r="AC6010" s="175"/>
      <c r="AL6010" s="106"/>
      <c r="AM6010" s="104"/>
      <c r="AN6010" s="104"/>
      <c r="AO6010" s="104"/>
      <c r="AP6010" s="104"/>
      <c r="AQ6010" s="104"/>
      <c r="AR6010" s="104"/>
      <c r="AS6010" s="104"/>
      <c r="AT6010" s="104"/>
      <c r="AU6010" s="104"/>
      <c r="AV6010" s="104"/>
    </row>
    <row r="6011" spans="3:48" x14ac:dyDescent="0.35">
      <c r="C6011" s="176"/>
      <c r="D6011" s="176"/>
      <c r="E6011" s="176"/>
      <c r="F6011" s="176"/>
      <c r="G6011" s="175"/>
      <c r="H6011" s="175"/>
      <c r="I6011" s="175"/>
      <c r="J6011" s="175"/>
      <c r="L6011" s="175"/>
      <c r="T6011" s="176"/>
      <c r="U6011" s="176"/>
      <c r="V6011" s="176"/>
      <c r="W6011" s="176"/>
      <c r="X6011" s="175"/>
      <c r="Y6011" s="175"/>
      <c r="Z6011" s="175"/>
      <c r="AA6011" s="175"/>
      <c r="AC6011" s="175"/>
      <c r="AL6011" s="106"/>
      <c r="AM6011" s="104"/>
      <c r="AN6011" s="104"/>
      <c r="AO6011" s="104"/>
      <c r="AP6011" s="104"/>
      <c r="AQ6011" s="104"/>
      <c r="AR6011" s="104"/>
      <c r="AS6011" s="104"/>
      <c r="AT6011" s="104"/>
      <c r="AU6011" s="104"/>
      <c r="AV6011" s="104"/>
    </row>
    <row r="6012" spans="3:48" x14ac:dyDescent="0.35">
      <c r="C6012" s="176"/>
      <c r="D6012" s="176"/>
      <c r="E6012" s="176"/>
      <c r="F6012" s="176"/>
      <c r="G6012" s="175"/>
      <c r="H6012" s="175"/>
      <c r="I6012" s="175"/>
      <c r="J6012" s="175"/>
      <c r="L6012" s="175"/>
      <c r="T6012" s="176"/>
      <c r="U6012" s="176"/>
      <c r="V6012" s="176"/>
      <c r="W6012" s="176"/>
      <c r="X6012" s="175"/>
      <c r="Y6012" s="175"/>
      <c r="Z6012" s="175"/>
      <c r="AA6012" s="175"/>
      <c r="AC6012" s="175"/>
      <c r="AL6012" s="106"/>
      <c r="AM6012" s="104"/>
      <c r="AN6012" s="104"/>
      <c r="AO6012" s="104"/>
      <c r="AP6012" s="104"/>
      <c r="AQ6012" s="104"/>
      <c r="AR6012" s="104"/>
      <c r="AS6012" s="104"/>
      <c r="AT6012" s="104"/>
      <c r="AU6012" s="104"/>
      <c r="AV6012" s="104"/>
    </row>
    <row r="6013" spans="3:48" x14ac:dyDescent="0.35">
      <c r="C6013" s="176"/>
      <c r="D6013" s="176"/>
      <c r="E6013" s="176"/>
      <c r="F6013" s="176"/>
      <c r="G6013" s="175"/>
      <c r="H6013" s="175"/>
      <c r="I6013" s="175"/>
      <c r="J6013" s="175"/>
      <c r="L6013" s="175"/>
      <c r="T6013" s="176"/>
      <c r="U6013" s="176"/>
      <c r="V6013" s="176"/>
      <c r="W6013" s="176"/>
      <c r="X6013" s="175"/>
      <c r="Y6013" s="175"/>
      <c r="Z6013" s="175"/>
      <c r="AA6013" s="175"/>
      <c r="AC6013" s="175"/>
      <c r="AL6013" s="106"/>
      <c r="AM6013" s="104"/>
      <c r="AN6013" s="104"/>
      <c r="AO6013" s="104"/>
      <c r="AP6013" s="104"/>
      <c r="AQ6013" s="104"/>
      <c r="AR6013" s="104"/>
      <c r="AS6013" s="104"/>
      <c r="AT6013" s="104"/>
      <c r="AU6013" s="104"/>
      <c r="AV6013" s="104"/>
    </row>
    <row r="6014" spans="3:48" x14ac:dyDescent="0.35">
      <c r="C6014" s="176"/>
      <c r="D6014" s="176"/>
      <c r="E6014" s="176"/>
      <c r="F6014" s="176"/>
      <c r="G6014" s="175"/>
      <c r="H6014" s="175"/>
      <c r="I6014" s="175"/>
      <c r="J6014" s="175"/>
      <c r="L6014" s="175"/>
      <c r="T6014" s="176"/>
      <c r="U6014" s="176"/>
      <c r="V6014" s="176"/>
      <c r="W6014" s="176"/>
      <c r="X6014" s="175"/>
      <c r="Y6014" s="175"/>
      <c r="Z6014" s="175"/>
      <c r="AA6014" s="175"/>
      <c r="AC6014" s="175"/>
      <c r="AL6014" s="106"/>
      <c r="AM6014" s="104"/>
      <c r="AN6014" s="104"/>
      <c r="AO6014" s="104"/>
      <c r="AP6014" s="104"/>
      <c r="AQ6014" s="104"/>
      <c r="AR6014" s="104"/>
      <c r="AS6014" s="104"/>
      <c r="AT6014" s="104"/>
      <c r="AU6014" s="104"/>
      <c r="AV6014" s="104"/>
    </row>
    <row r="6015" spans="3:48" x14ac:dyDescent="0.35">
      <c r="C6015" s="176"/>
      <c r="D6015" s="176"/>
      <c r="E6015" s="176"/>
      <c r="F6015" s="176"/>
      <c r="G6015" s="175"/>
      <c r="H6015" s="175"/>
      <c r="I6015" s="175"/>
      <c r="J6015" s="175"/>
      <c r="L6015" s="175"/>
      <c r="T6015" s="176"/>
      <c r="U6015" s="176"/>
      <c r="V6015" s="176"/>
      <c r="W6015" s="176"/>
      <c r="X6015" s="175"/>
      <c r="Y6015" s="175"/>
      <c r="Z6015" s="175"/>
      <c r="AA6015" s="175"/>
      <c r="AC6015" s="175"/>
      <c r="AL6015" s="106"/>
      <c r="AM6015" s="104"/>
      <c r="AN6015" s="104"/>
      <c r="AO6015" s="104"/>
      <c r="AP6015" s="104"/>
      <c r="AQ6015" s="104"/>
      <c r="AR6015" s="104"/>
      <c r="AS6015" s="104"/>
      <c r="AT6015" s="104"/>
      <c r="AU6015" s="104"/>
      <c r="AV6015" s="104"/>
    </row>
    <row r="6016" spans="3:48" x14ac:dyDescent="0.35">
      <c r="C6016" s="176"/>
      <c r="D6016" s="176"/>
      <c r="E6016" s="176"/>
      <c r="F6016" s="176"/>
      <c r="G6016" s="175"/>
      <c r="H6016" s="175"/>
      <c r="I6016" s="175"/>
      <c r="J6016" s="175"/>
      <c r="L6016" s="175"/>
      <c r="T6016" s="176"/>
      <c r="U6016" s="176"/>
      <c r="V6016" s="176"/>
      <c r="W6016" s="176"/>
      <c r="X6016" s="175"/>
      <c r="Y6016" s="175"/>
      <c r="Z6016" s="175"/>
      <c r="AA6016" s="175"/>
      <c r="AC6016" s="175"/>
      <c r="AL6016" s="106"/>
      <c r="AM6016" s="104"/>
      <c r="AN6016" s="104"/>
      <c r="AO6016" s="104"/>
      <c r="AP6016" s="104"/>
      <c r="AQ6016" s="104"/>
      <c r="AR6016" s="104"/>
      <c r="AS6016" s="104"/>
      <c r="AT6016" s="104"/>
      <c r="AU6016" s="104"/>
      <c r="AV6016" s="104"/>
    </row>
    <row r="6017" spans="3:48" x14ac:dyDescent="0.35">
      <c r="C6017" s="176"/>
      <c r="D6017" s="176"/>
      <c r="E6017" s="176"/>
      <c r="F6017" s="176"/>
      <c r="G6017" s="175"/>
      <c r="H6017" s="175"/>
      <c r="I6017" s="175"/>
      <c r="J6017" s="175"/>
      <c r="L6017" s="175"/>
      <c r="T6017" s="176"/>
      <c r="U6017" s="176"/>
      <c r="V6017" s="176"/>
      <c r="W6017" s="176"/>
      <c r="X6017" s="175"/>
      <c r="Y6017" s="175"/>
      <c r="Z6017" s="175"/>
      <c r="AA6017" s="175"/>
      <c r="AC6017" s="175"/>
      <c r="AL6017" s="106"/>
      <c r="AM6017" s="104"/>
      <c r="AN6017" s="104"/>
      <c r="AO6017" s="104"/>
      <c r="AP6017" s="104"/>
      <c r="AQ6017" s="104"/>
      <c r="AR6017" s="104"/>
      <c r="AS6017" s="104"/>
      <c r="AT6017" s="104"/>
      <c r="AU6017" s="104"/>
      <c r="AV6017" s="104"/>
    </row>
    <row r="6018" spans="3:48" x14ac:dyDescent="0.35">
      <c r="C6018" s="176"/>
      <c r="D6018" s="176"/>
      <c r="E6018" s="176"/>
      <c r="F6018" s="176"/>
      <c r="G6018" s="175"/>
      <c r="H6018" s="175"/>
      <c r="I6018" s="175"/>
      <c r="J6018" s="175"/>
      <c r="L6018" s="175"/>
      <c r="T6018" s="176"/>
      <c r="U6018" s="176"/>
      <c r="V6018" s="176"/>
      <c r="W6018" s="176"/>
      <c r="X6018" s="175"/>
      <c r="Y6018" s="175"/>
      <c r="Z6018" s="175"/>
      <c r="AA6018" s="175"/>
      <c r="AC6018" s="175"/>
      <c r="AL6018" s="106"/>
      <c r="AM6018" s="104"/>
      <c r="AN6018" s="104"/>
      <c r="AO6018" s="104"/>
      <c r="AP6018" s="104"/>
      <c r="AQ6018" s="104"/>
      <c r="AR6018" s="104"/>
      <c r="AS6018" s="104"/>
      <c r="AT6018" s="104"/>
      <c r="AU6018" s="104"/>
      <c r="AV6018" s="104"/>
    </row>
    <row r="6019" spans="3:48" x14ac:dyDescent="0.35">
      <c r="C6019" s="176"/>
      <c r="D6019" s="176"/>
      <c r="E6019" s="176"/>
      <c r="F6019" s="176"/>
      <c r="G6019" s="175"/>
      <c r="H6019" s="175"/>
      <c r="I6019" s="175"/>
      <c r="J6019" s="175"/>
      <c r="L6019" s="175"/>
      <c r="T6019" s="176"/>
      <c r="U6019" s="176"/>
      <c r="V6019" s="176"/>
      <c r="W6019" s="176"/>
      <c r="X6019" s="175"/>
      <c r="Y6019" s="175"/>
      <c r="Z6019" s="175"/>
      <c r="AA6019" s="175"/>
      <c r="AC6019" s="175"/>
      <c r="AL6019" s="106"/>
      <c r="AM6019" s="104"/>
      <c r="AN6019" s="104"/>
      <c r="AO6019" s="104"/>
      <c r="AP6019" s="104"/>
      <c r="AQ6019" s="104"/>
      <c r="AR6019" s="104"/>
      <c r="AS6019" s="104"/>
      <c r="AT6019" s="104"/>
      <c r="AU6019" s="104"/>
      <c r="AV6019" s="104"/>
    </row>
    <row r="6020" spans="3:48" x14ac:dyDescent="0.35">
      <c r="C6020" s="176"/>
      <c r="D6020" s="176"/>
      <c r="E6020" s="176"/>
      <c r="F6020" s="176"/>
      <c r="G6020" s="175"/>
      <c r="H6020" s="175"/>
      <c r="I6020" s="175"/>
      <c r="J6020" s="175"/>
      <c r="L6020" s="175"/>
      <c r="T6020" s="176"/>
      <c r="U6020" s="176"/>
      <c r="V6020" s="176"/>
      <c r="W6020" s="176"/>
      <c r="X6020" s="175"/>
      <c r="Y6020" s="175"/>
      <c r="Z6020" s="175"/>
      <c r="AA6020" s="175"/>
      <c r="AC6020" s="175"/>
      <c r="AL6020" s="106"/>
      <c r="AM6020" s="104"/>
      <c r="AN6020" s="104"/>
      <c r="AO6020" s="104"/>
      <c r="AP6020" s="104"/>
      <c r="AQ6020" s="104"/>
      <c r="AR6020" s="104"/>
      <c r="AS6020" s="104"/>
      <c r="AT6020" s="104"/>
      <c r="AU6020" s="104"/>
      <c r="AV6020" s="104"/>
    </row>
    <row r="6021" spans="3:48" x14ac:dyDescent="0.35">
      <c r="C6021" s="176"/>
      <c r="D6021" s="176"/>
      <c r="E6021" s="176"/>
      <c r="F6021" s="176"/>
      <c r="G6021" s="175"/>
      <c r="H6021" s="175"/>
      <c r="I6021" s="175"/>
      <c r="J6021" s="175"/>
      <c r="L6021" s="175"/>
      <c r="T6021" s="176"/>
      <c r="U6021" s="176"/>
      <c r="V6021" s="176"/>
      <c r="W6021" s="176"/>
      <c r="X6021" s="175"/>
      <c r="Y6021" s="175"/>
      <c r="Z6021" s="175"/>
      <c r="AA6021" s="175"/>
      <c r="AC6021" s="175"/>
      <c r="AL6021" s="106"/>
      <c r="AM6021" s="104"/>
      <c r="AN6021" s="104"/>
      <c r="AO6021" s="104"/>
      <c r="AP6021" s="104"/>
      <c r="AQ6021" s="104"/>
      <c r="AR6021" s="104"/>
      <c r="AS6021" s="104"/>
      <c r="AT6021" s="104"/>
      <c r="AU6021" s="104"/>
      <c r="AV6021" s="104"/>
    </row>
    <row r="6022" spans="3:48" x14ac:dyDescent="0.35">
      <c r="C6022" s="176"/>
      <c r="D6022" s="176"/>
      <c r="E6022" s="176"/>
      <c r="F6022" s="176"/>
      <c r="G6022" s="175"/>
      <c r="H6022" s="175"/>
      <c r="I6022" s="175"/>
      <c r="J6022" s="175"/>
      <c r="L6022" s="175"/>
      <c r="T6022" s="176"/>
      <c r="U6022" s="176"/>
      <c r="V6022" s="176"/>
      <c r="W6022" s="176"/>
      <c r="X6022" s="175"/>
      <c r="Y6022" s="175"/>
      <c r="Z6022" s="175"/>
      <c r="AA6022" s="175"/>
      <c r="AC6022" s="175"/>
      <c r="AL6022" s="106"/>
      <c r="AM6022" s="104"/>
      <c r="AN6022" s="104"/>
      <c r="AO6022" s="104"/>
      <c r="AP6022" s="104"/>
      <c r="AQ6022" s="104"/>
      <c r="AR6022" s="104"/>
      <c r="AS6022" s="104"/>
      <c r="AT6022" s="104"/>
      <c r="AU6022" s="104"/>
      <c r="AV6022" s="104"/>
    </row>
    <row r="6023" spans="3:48" x14ac:dyDescent="0.35">
      <c r="C6023" s="176"/>
      <c r="D6023" s="176"/>
      <c r="E6023" s="176"/>
      <c r="F6023" s="176"/>
      <c r="G6023" s="175"/>
      <c r="H6023" s="175"/>
      <c r="I6023" s="175"/>
      <c r="J6023" s="175"/>
      <c r="L6023" s="175"/>
      <c r="T6023" s="176"/>
      <c r="U6023" s="176"/>
      <c r="V6023" s="176"/>
      <c r="W6023" s="176"/>
      <c r="X6023" s="175"/>
      <c r="Y6023" s="175"/>
      <c r="Z6023" s="175"/>
      <c r="AA6023" s="175"/>
      <c r="AC6023" s="175"/>
      <c r="AL6023" s="106"/>
      <c r="AM6023" s="104"/>
      <c r="AN6023" s="104"/>
      <c r="AO6023" s="104"/>
      <c r="AP6023" s="104"/>
      <c r="AQ6023" s="104"/>
      <c r="AR6023" s="104"/>
      <c r="AS6023" s="104"/>
      <c r="AT6023" s="104"/>
      <c r="AU6023" s="104"/>
      <c r="AV6023" s="104"/>
    </row>
    <row r="6024" spans="3:48" x14ac:dyDescent="0.35">
      <c r="C6024" s="176"/>
      <c r="D6024" s="176"/>
      <c r="E6024" s="176"/>
      <c r="F6024" s="176"/>
      <c r="G6024" s="175"/>
      <c r="H6024" s="175"/>
      <c r="I6024" s="175"/>
      <c r="J6024" s="175"/>
      <c r="L6024" s="175"/>
      <c r="T6024" s="176"/>
      <c r="U6024" s="176"/>
      <c r="V6024" s="176"/>
      <c r="W6024" s="176"/>
      <c r="X6024" s="175"/>
      <c r="Y6024" s="175"/>
      <c r="Z6024" s="175"/>
      <c r="AA6024" s="175"/>
      <c r="AC6024" s="175"/>
      <c r="AL6024" s="106"/>
      <c r="AM6024" s="104"/>
      <c r="AN6024" s="104"/>
      <c r="AO6024" s="104"/>
      <c r="AP6024" s="104"/>
      <c r="AQ6024" s="104"/>
      <c r="AR6024" s="104"/>
      <c r="AS6024" s="104"/>
      <c r="AT6024" s="104"/>
      <c r="AU6024" s="104"/>
      <c r="AV6024" s="104"/>
    </row>
    <row r="6025" spans="3:48" x14ac:dyDescent="0.35">
      <c r="C6025" s="176"/>
      <c r="D6025" s="176"/>
      <c r="E6025" s="176"/>
      <c r="F6025" s="176"/>
      <c r="G6025" s="175"/>
      <c r="H6025" s="175"/>
      <c r="I6025" s="175"/>
      <c r="J6025" s="175"/>
      <c r="L6025" s="175"/>
      <c r="T6025" s="176"/>
      <c r="U6025" s="176"/>
      <c r="V6025" s="176"/>
      <c r="W6025" s="176"/>
      <c r="X6025" s="175"/>
      <c r="Y6025" s="175"/>
      <c r="Z6025" s="175"/>
      <c r="AA6025" s="175"/>
      <c r="AC6025" s="175"/>
      <c r="AL6025" s="106"/>
      <c r="AM6025" s="104"/>
      <c r="AN6025" s="104"/>
      <c r="AO6025" s="104"/>
      <c r="AP6025" s="104"/>
      <c r="AQ6025" s="104"/>
      <c r="AR6025" s="104"/>
      <c r="AS6025" s="104"/>
      <c r="AT6025" s="104"/>
      <c r="AU6025" s="104"/>
      <c r="AV6025" s="104"/>
    </row>
    <row r="6026" spans="3:48" x14ac:dyDescent="0.35">
      <c r="C6026" s="176"/>
      <c r="D6026" s="176"/>
      <c r="E6026" s="176"/>
      <c r="F6026" s="176"/>
      <c r="G6026" s="175"/>
      <c r="H6026" s="175"/>
      <c r="I6026" s="175"/>
      <c r="J6026" s="175"/>
      <c r="L6026" s="175"/>
      <c r="T6026" s="176"/>
      <c r="U6026" s="176"/>
      <c r="V6026" s="176"/>
      <c r="W6026" s="176"/>
      <c r="X6026" s="175"/>
      <c r="Y6026" s="175"/>
      <c r="Z6026" s="175"/>
      <c r="AA6026" s="175"/>
      <c r="AC6026" s="175"/>
      <c r="AL6026" s="106"/>
      <c r="AM6026" s="104"/>
      <c r="AN6026" s="104"/>
      <c r="AO6026" s="104"/>
      <c r="AP6026" s="104"/>
      <c r="AQ6026" s="104"/>
      <c r="AR6026" s="104"/>
      <c r="AS6026" s="104"/>
      <c r="AT6026" s="104"/>
      <c r="AU6026" s="104"/>
      <c r="AV6026" s="104"/>
    </row>
    <row r="6027" spans="3:48" x14ac:dyDescent="0.35">
      <c r="C6027" s="176"/>
      <c r="D6027" s="176"/>
      <c r="E6027" s="176"/>
      <c r="F6027" s="176"/>
      <c r="G6027" s="175"/>
      <c r="H6027" s="175"/>
      <c r="I6027" s="175"/>
      <c r="J6027" s="175"/>
      <c r="L6027" s="175"/>
      <c r="T6027" s="176"/>
      <c r="U6027" s="176"/>
      <c r="V6027" s="176"/>
      <c r="W6027" s="176"/>
      <c r="X6027" s="175"/>
      <c r="Y6027" s="175"/>
      <c r="Z6027" s="175"/>
      <c r="AA6027" s="175"/>
      <c r="AC6027" s="175"/>
      <c r="AL6027" s="106"/>
      <c r="AM6027" s="104"/>
      <c r="AN6027" s="104"/>
      <c r="AO6027" s="104"/>
      <c r="AP6027" s="104"/>
      <c r="AQ6027" s="104"/>
      <c r="AR6027" s="104"/>
      <c r="AS6027" s="104"/>
      <c r="AT6027" s="104"/>
      <c r="AU6027" s="104"/>
      <c r="AV6027" s="104"/>
    </row>
    <row r="6028" spans="3:48" x14ac:dyDescent="0.35">
      <c r="C6028" s="176"/>
      <c r="D6028" s="176"/>
      <c r="E6028" s="176"/>
      <c r="F6028" s="176"/>
      <c r="G6028" s="175"/>
      <c r="H6028" s="175"/>
      <c r="I6028" s="175"/>
      <c r="J6028" s="175"/>
      <c r="L6028" s="175"/>
      <c r="T6028" s="176"/>
      <c r="U6028" s="176"/>
      <c r="V6028" s="176"/>
      <c r="W6028" s="176"/>
      <c r="X6028" s="175"/>
      <c r="Y6028" s="175"/>
      <c r="Z6028" s="175"/>
      <c r="AA6028" s="175"/>
      <c r="AC6028" s="175"/>
      <c r="AL6028" s="106"/>
      <c r="AM6028" s="104"/>
      <c r="AN6028" s="104"/>
      <c r="AO6028" s="104"/>
      <c r="AP6028" s="104"/>
      <c r="AQ6028" s="104"/>
      <c r="AR6028" s="104"/>
      <c r="AS6028" s="104"/>
      <c r="AT6028" s="104"/>
      <c r="AU6028" s="104"/>
      <c r="AV6028" s="104"/>
    </row>
    <row r="6029" spans="3:48" x14ac:dyDescent="0.35">
      <c r="C6029" s="176"/>
      <c r="D6029" s="176"/>
      <c r="E6029" s="176"/>
      <c r="F6029" s="176"/>
      <c r="G6029" s="175"/>
      <c r="H6029" s="175"/>
      <c r="I6029" s="175"/>
      <c r="J6029" s="175"/>
      <c r="L6029" s="175"/>
      <c r="T6029" s="176"/>
      <c r="U6029" s="176"/>
      <c r="V6029" s="176"/>
      <c r="W6029" s="176"/>
      <c r="X6029" s="175"/>
      <c r="Y6029" s="175"/>
      <c r="Z6029" s="175"/>
      <c r="AA6029" s="175"/>
      <c r="AC6029" s="175"/>
      <c r="AL6029" s="106"/>
      <c r="AM6029" s="104"/>
      <c r="AN6029" s="104"/>
      <c r="AO6029" s="104"/>
      <c r="AP6029" s="104"/>
      <c r="AQ6029" s="104"/>
      <c r="AR6029" s="104"/>
      <c r="AS6029" s="104"/>
      <c r="AT6029" s="104"/>
      <c r="AU6029" s="104"/>
      <c r="AV6029" s="104"/>
    </row>
    <row r="6030" spans="3:48" x14ac:dyDescent="0.35">
      <c r="C6030" s="176"/>
      <c r="D6030" s="176"/>
      <c r="E6030" s="176"/>
      <c r="F6030" s="176"/>
      <c r="G6030" s="175"/>
      <c r="H6030" s="175"/>
      <c r="I6030" s="175"/>
      <c r="J6030" s="175"/>
      <c r="L6030" s="175"/>
      <c r="T6030" s="176"/>
      <c r="U6030" s="176"/>
      <c r="V6030" s="176"/>
      <c r="W6030" s="176"/>
      <c r="X6030" s="175"/>
      <c r="Y6030" s="175"/>
      <c r="Z6030" s="175"/>
      <c r="AA6030" s="175"/>
      <c r="AC6030" s="175"/>
      <c r="AL6030" s="106"/>
      <c r="AM6030" s="104"/>
      <c r="AN6030" s="104"/>
      <c r="AO6030" s="104"/>
      <c r="AP6030" s="104"/>
      <c r="AQ6030" s="104"/>
      <c r="AR6030" s="104"/>
      <c r="AS6030" s="104"/>
      <c r="AT6030" s="104"/>
      <c r="AU6030" s="104"/>
      <c r="AV6030" s="104"/>
    </row>
    <row r="6031" spans="3:48" x14ac:dyDescent="0.35">
      <c r="C6031" s="176"/>
      <c r="D6031" s="176"/>
      <c r="E6031" s="176"/>
      <c r="F6031" s="176"/>
      <c r="G6031" s="175"/>
      <c r="H6031" s="175"/>
      <c r="I6031" s="175"/>
      <c r="J6031" s="175"/>
      <c r="L6031" s="175"/>
      <c r="T6031" s="176"/>
      <c r="U6031" s="176"/>
      <c r="V6031" s="176"/>
      <c r="W6031" s="176"/>
      <c r="X6031" s="175"/>
      <c r="Y6031" s="175"/>
      <c r="Z6031" s="175"/>
      <c r="AA6031" s="175"/>
      <c r="AC6031" s="175"/>
      <c r="AL6031" s="106"/>
      <c r="AM6031" s="104"/>
      <c r="AN6031" s="104"/>
      <c r="AO6031" s="104"/>
      <c r="AP6031" s="104"/>
      <c r="AQ6031" s="104"/>
      <c r="AR6031" s="104"/>
      <c r="AS6031" s="104"/>
      <c r="AT6031" s="104"/>
      <c r="AU6031" s="104"/>
      <c r="AV6031" s="104"/>
    </row>
    <row r="6032" spans="3:48" x14ac:dyDescent="0.35">
      <c r="C6032" s="176"/>
      <c r="D6032" s="176"/>
      <c r="E6032" s="176"/>
      <c r="F6032" s="176"/>
      <c r="G6032" s="175"/>
      <c r="H6032" s="175"/>
      <c r="I6032" s="175"/>
      <c r="J6032" s="175"/>
      <c r="L6032" s="175"/>
      <c r="T6032" s="176"/>
      <c r="U6032" s="176"/>
      <c r="V6032" s="176"/>
      <c r="W6032" s="176"/>
      <c r="X6032" s="175"/>
      <c r="Y6032" s="175"/>
      <c r="Z6032" s="175"/>
      <c r="AA6032" s="175"/>
      <c r="AC6032" s="175"/>
      <c r="AL6032" s="106"/>
      <c r="AM6032" s="104"/>
      <c r="AN6032" s="104"/>
      <c r="AO6032" s="104"/>
      <c r="AP6032" s="104"/>
      <c r="AQ6032" s="104"/>
      <c r="AR6032" s="104"/>
      <c r="AS6032" s="104"/>
      <c r="AT6032" s="104"/>
      <c r="AU6032" s="104"/>
      <c r="AV6032" s="104"/>
    </row>
    <row r="6033" spans="3:48" x14ac:dyDescent="0.35">
      <c r="C6033" s="176"/>
      <c r="D6033" s="176"/>
      <c r="E6033" s="176"/>
      <c r="F6033" s="176"/>
      <c r="G6033" s="175"/>
      <c r="H6033" s="175"/>
      <c r="I6033" s="175"/>
      <c r="J6033" s="175"/>
      <c r="L6033" s="175"/>
      <c r="T6033" s="176"/>
      <c r="U6033" s="176"/>
      <c r="V6033" s="176"/>
      <c r="W6033" s="176"/>
      <c r="X6033" s="175"/>
      <c r="Y6033" s="175"/>
      <c r="Z6033" s="175"/>
      <c r="AA6033" s="175"/>
      <c r="AC6033" s="175"/>
      <c r="AL6033" s="106"/>
      <c r="AM6033" s="104"/>
      <c r="AN6033" s="104"/>
      <c r="AO6033" s="104"/>
      <c r="AP6033" s="104"/>
      <c r="AQ6033" s="104"/>
      <c r="AR6033" s="104"/>
      <c r="AS6033" s="104"/>
      <c r="AT6033" s="104"/>
      <c r="AU6033" s="104"/>
      <c r="AV6033" s="104"/>
    </row>
    <row r="6034" spans="3:48" x14ac:dyDescent="0.35">
      <c r="C6034" s="176"/>
      <c r="D6034" s="176"/>
      <c r="E6034" s="176"/>
      <c r="F6034" s="176"/>
      <c r="G6034" s="175"/>
      <c r="H6034" s="175"/>
      <c r="I6034" s="175"/>
      <c r="J6034" s="175"/>
      <c r="L6034" s="175"/>
      <c r="T6034" s="176"/>
      <c r="U6034" s="176"/>
      <c r="V6034" s="176"/>
      <c r="W6034" s="176"/>
      <c r="X6034" s="175"/>
      <c r="Y6034" s="175"/>
      <c r="Z6034" s="175"/>
      <c r="AA6034" s="175"/>
      <c r="AC6034" s="175"/>
      <c r="AL6034" s="106"/>
      <c r="AM6034" s="104"/>
      <c r="AN6034" s="104"/>
      <c r="AO6034" s="104"/>
      <c r="AP6034" s="104"/>
      <c r="AQ6034" s="104"/>
      <c r="AR6034" s="104"/>
      <c r="AS6034" s="104"/>
      <c r="AT6034" s="104"/>
      <c r="AU6034" s="104"/>
      <c r="AV6034" s="104"/>
    </row>
    <row r="6035" spans="3:48" x14ac:dyDescent="0.35">
      <c r="C6035" s="176"/>
      <c r="D6035" s="176"/>
      <c r="E6035" s="176"/>
      <c r="F6035" s="176"/>
      <c r="G6035" s="175"/>
      <c r="H6035" s="175"/>
      <c r="I6035" s="175"/>
      <c r="J6035" s="175"/>
      <c r="L6035" s="175"/>
      <c r="T6035" s="176"/>
      <c r="U6035" s="176"/>
      <c r="V6035" s="176"/>
      <c r="W6035" s="176"/>
      <c r="X6035" s="175"/>
      <c r="Y6035" s="175"/>
      <c r="Z6035" s="175"/>
      <c r="AA6035" s="175"/>
      <c r="AC6035" s="175"/>
      <c r="AL6035" s="106"/>
      <c r="AM6035" s="104"/>
      <c r="AN6035" s="104"/>
      <c r="AO6035" s="104"/>
      <c r="AP6035" s="104"/>
      <c r="AQ6035" s="104"/>
      <c r="AR6035" s="104"/>
      <c r="AS6035" s="104"/>
      <c r="AT6035" s="104"/>
      <c r="AU6035" s="104"/>
      <c r="AV6035" s="104"/>
    </row>
    <row r="6036" spans="3:48" x14ac:dyDescent="0.35">
      <c r="C6036" s="176"/>
      <c r="D6036" s="176"/>
      <c r="E6036" s="176"/>
      <c r="F6036" s="176"/>
      <c r="G6036" s="175"/>
      <c r="H6036" s="175"/>
      <c r="I6036" s="175"/>
      <c r="J6036" s="175"/>
      <c r="L6036" s="175"/>
      <c r="T6036" s="176"/>
      <c r="U6036" s="176"/>
      <c r="V6036" s="176"/>
      <c r="W6036" s="176"/>
      <c r="X6036" s="175"/>
      <c r="Y6036" s="175"/>
      <c r="Z6036" s="175"/>
      <c r="AA6036" s="175"/>
      <c r="AC6036" s="175"/>
      <c r="AL6036" s="106"/>
      <c r="AM6036" s="104"/>
      <c r="AN6036" s="104"/>
      <c r="AO6036" s="104"/>
      <c r="AP6036" s="104"/>
      <c r="AQ6036" s="104"/>
      <c r="AR6036" s="104"/>
      <c r="AS6036" s="104"/>
      <c r="AT6036" s="104"/>
      <c r="AU6036" s="104"/>
      <c r="AV6036" s="104"/>
    </row>
    <row r="6037" spans="3:48" x14ac:dyDescent="0.35">
      <c r="C6037" s="176"/>
      <c r="D6037" s="176"/>
      <c r="E6037" s="176"/>
      <c r="F6037" s="176"/>
      <c r="G6037" s="175"/>
      <c r="H6037" s="175"/>
      <c r="I6037" s="175"/>
      <c r="J6037" s="175"/>
      <c r="L6037" s="175"/>
      <c r="T6037" s="176"/>
      <c r="U6037" s="176"/>
      <c r="V6037" s="176"/>
      <c r="W6037" s="176"/>
      <c r="X6037" s="175"/>
      <c r="Y6037" s="175"/>
      <c r="Z6037" s="175"/>
      <c r="AA6037" s="175"/>
      <c r="AC6037" s="175"/>
      <c r="AL6037" s="106"/>
      <c r="AM6037" s="104"/>
      <c r="AN6037" s="104"/>
      <c r="AO6037" s="104"/>
      <c r="AP6037" s="104"/>
      <c r="AQ6037" s="104"/>
      <c r="AR6037" s="104"/>
      <c r="AS6037" s="104"/>
      <c r="AT6037" s="104"/>
      <c r="AU6037" s="104"/>
      <c r="AV6037" s="104"/>
    </row>
    <row r="6038" spans="3:48" x14ac:dyDescent="0.35">
      <c r="C6038" s="176"/>
      <c r="D6038" s="176"/>
      <c r="E6038" s="176"/>
      <c r="F6038" s="176"/>
      <c r="G6038" s="175"/>
      <c r="H6038" s="175"/>
      <c r="I6038" s="175"/>
      <c r="J6038" s="175"/>
      <c r="L6038" s="175"/>
      <c r="T6038" s="176"/>
      <c r="U6038" s="176"/>
      <c r="V6038" s="176"/>
      <c r="W6038" s="176"/>
      <c r="X6038" s="175"/>
      <c r="Y6038" s="175"/>
      <c r="Z6038" s="175"/>
      <c r="AA6038" s="175"/>
      <c r="AC6038" s="175"/>
      <c r="AL6038" s="106"/>
      <c r="AM6038" s="104"/>
      <c r="AN6038" s="104"/>
      <c r="AO6038" s="104"/>
      <c r="AP6038" s="104"/>
      <c r="AQ6038" s="104"/>
      <c r="AR6038" s="104"/>
      <c r="AS6038" s="104"/>
      <c r="AT6038" s="104"/>
      <c r="AU6038" s="104"/>
      <c r="AV6038" s="104"/>
    </row>
    <row r="6039" spans="3:48" x14ac:dyDescent="0.35">
      <c r="C6039" s="176"/>
      <c r="D6039" s="176"/>
      <c r="E6039" s="176"/>
      <c r="F6039" s="176"/>
      <c r="G6039" s="175"/>
      <c r="H6039" s="175"/>
      <c r="I6039" s="175"/>
      <c r="J6039" s="175"/>
      <c r="L6039" s="175"/>
      <c r="T6039" s="176"/>
      <c r="U6039" s="176"/>
      <c r="V6039" s="176"/>
      <c r="W6039" s="176"/>
      <c r="X6039" s="175"/>
      <c r="Y6039" s="175"/>
      <c r="Z6039" s="175"/>
      <c r="AA6039" s="175"/>
      <c r="AC6039" s="175"/>
      <c r="AL6039" s="106"/>
      <c r="AM6039" s="104"/>
      <c r="AN6039" s="104"/>
      <c r="AO6039" s="104"/>
      <c r="AP6039" s="104"/>
      <c r="AQ6039" s="104"/>
      <c r="AR6039" s="104"/>
      <c r="AS6039" s="104"/>
      <c r="AT6039" s="104"/>
      <c r="AU6039" s="104"/>
      <c r="AV6039" s="104"/>
    </row>
    <row r="6040" spans="3:48" x14ac:dyDescent="0.35">
      <c r="C6040" s="176"/>
      <c r="D6040" s="176"/>
      <c r="E6040" s="176"/>
      <c r="F6040" s="176"/>
      <c r="G6040" s="175"/>
      <c r="H6040" s="175"/>
      <c r="I6040" s="175"/>
      <c r="J6040" s="175"/>
      <c r="L6040" s="175"/>
      <c r="T6040" s="176"/>
      <c r="U6040" s="176"/>
      <c r="V6040" s="176"/>
      <c r="W6040" s="176"/>
      <c r="X6040" s="175"/>
      <c r="Y6040" s="175"/>
      <c r="Z6040" s="175"/>
      <c r="AA6040" s="175"/>
      <c r="AC6040" s="175"/>
      <c r="AL6040" s="106"/>
      <c r="AM6040" s="104"/>
      <c r="AN6040" s="104"/>
      <c r="AO6040" s="104"/>
      <c r="AP6040" s="104"/>
      <c r="AQ6040" s="104"/>
      <c r="AR6040" s="104"/>
      <c r="AS6040" s="104"/>
      <c r="AT6040" s="104"/>
      <c r="AU6040" s="104"/>
      <c r="AV6040" s="104"/>
    </row>
    <row r="6041" spans="3:48" x14ac:dyDescent="0.35">
      <c r="C6041" s="176"/>
      <c r="D6041" s="176"/>
      <c r="E6041" s="176"/>
      <c r="F6041" s="176"/>
      <c r="G6041" s="175"/>
      <c r="H6041" s="175"/>
      <c r="I6041" s="175"/>
      <c r="J6041" s="175"/>
      <c r="L6041" s="175"/>
      <c r="T6041" s="176"/>
      <c r="U6041" s="176"/>
      <c r="V6041" s="176"/>
      <c r="W6041" s="176"/>
      <c r="X6041" s="175"/>
      <c r="Y6041" s="175"/>
      <c r="Z6041" s="175"/>
      <c r="AA6041" s="175"/>
      <c r="AC6041" s="175"/>
      <c r="AL6041" s="106"/>
      <c r="AM6041" s="104"/>
      <c r="AN6041" s="104"/>
      <c r="AO6041" s="104"/>
      <c r="AP6041" s="104"/>
      <c r="AQ6041" s="104"/>
      <c r="AR6041" s="104"/>
      <c r="AS6041" s="104"/>
      <c r="AT6041" s="104"/>
      <c r="AU6041" s="104"/>
      <c r="AV6041" s="104"/>
    </row>
    <row r="6042" spans="3:48" x14ac:dyDescent="0.35">
      <c r="C6042" s="176"/>
      <c r="D6042" s="176"/>
      <c r="E6042" s="176"/>
      <c r="F6042" s="176"/>
      <c r="G6042" s="175"/>
      <c r="H6042" s="175"/>
      <c r="I6042" s="175"/>
      <c r="J6042" s="175"/>
      <c r="L6042" s="175"/>
      <c r="T6042" s="176"/>
      <c r="U6042" s="176"/>
      <c r="V6042" s="176"/>
      <c r="W6042" s="176"/>
      <c r="X6042" s="175"/>
      <c r="Y6042" s="175"/>
      <c r="Z6042" s="175"/>
      <c r="AA6042" s="175"/>
      <c r="AC6042" s="175"/>
      <c r="AL6042" s="106"/>
      <c r="AM6042" s="104"/>
      <c r="AN6042" s="104"/>
      <c r="AO6042" s="104"/>
      <c r="AP6042" s="104"/>
      <c r="AQ6042" s="104"/>
      <c r="AR6042" s="104"/>
      <c r="AS6042" s="104"/>
      <c r="AT6042" s="104"/>
      <c r="AU6042" s="104"/>
      <c r="AV6042" s="104"/>
    </row>
    <row r="6043" spans="3:48" x14ac:dyDescent="0.35">
      <c r="C6043" s="176"/>
      <c r="D6043" s="176"/>
      <c r="E6043" s="176"/>
      <c r="F6043" s="176"/>
      <c r="G6043" s="175"/>
      <c r="H6043" s="175"/>
      <c r="I6043" s="175"/>
      <c r="J6043" s="175"/>
      <c r="L6043" s="175"/>
      <c r="T6043" s="176"/>
      <c r="U6043" s="176"/>
      <c r="V6043" s="176"/>
      <c r="W6043" s="176"/>
      <c r="X6043" s="175"/>
      <c r="Y6043" s="175"/>
      <c r="Z6043" s="175"/>
      <c r="AA6043" s="175"/>
      <c r="AC6043" s="175"/>
      <c r="AL6043" s="106"/>
      <c r="AM6043" s="104"/>
      <c r="AN6043" s="104"/>
      <c r="AO6043" s="104"/>
      <c r="AP6043" s="104"/>
      <c r="AQ6043" s="104"/>
      <c r="AR6043" s="104"/>
      <c r="AS6043" s="104"/>
      <c r="AT6043" s="104"/>
      <c r="AU6043" s="104"/>
      <c r="AV6043" s="104"/>
    </row>
    <row r="6044" spans="3:48" x14ac:dyDescent="0.35">
      <c r="C6044" s="176"/>
      <c r="D6044" s="176"/>
      <c r="E6044" s="176"/>
      <c r="F6044" s="176"/>
      <c r="G6044" s="175"/>
      <c r="H6044" s="175"/>
      <c r="I6044" s="175"/>
      <c r="J6044" s="175"/>
      <c r="L6044" s="175"/>
      <c r="T6044" s="176"/>
      <c r="U6044" s="176"/>
      <c r="V6044" s="176"/>
      <c r="W6044" s="176"/>
      <c r="X6044" s="175"/>
      <c r="Y6044" s="175"/>
      <c r="Z6044" s="175"/>
      <c r="AA6044" s="175"/>
      <c r="AC6044" s="175"/>
      <c r="AL6044" s="106"/>
      <c r="AM6044" s="104"/>
      <c r="AN6044" s="104"/>
      <c r="AO6044" s="104"/>
      <c r="AP6044" s="104"/>
      <c r="AQ6044" s="104"/>
      <c r="AR6044" s="104"/>
      <c r="AS6044" s="104"/>
      <c r="AT6044" s="104"/>
      <c r="AU6044" s="104"/>
      <c r="AV6044" s="104"/>
    </row>
    <row r="6045" spans="3:48" x14ac:dyDescent="0.35">
      <c r="C6045" s="176"/>
      <c r="D6045" s="176"/>
      <c r="E6045" s="176"/>
      <c r="F6045" s="176"/>
      <c r="G6045" s="175"/>
      <c r="H6045" s="175"/>
      <c r="I6045" s="175"/>
      <c r="J6045" s="175"/>
      <c r="L6045" s="175"/>
      <c r="T6045" s="176"/>
      <c r="U6045" s="176"/>
      <c r="V6045" s="176"/>
      <c r="W6045" s="176"/>
      <c r="X6045" s="175"/>
      <c r="Y6045" s="175"/>
      <c r="Z6045" s="175"/>
      <c r="AA6045" s="175"/>
      <c r="AC6045" s="175"/>
      <c r="AL6045" s="106"/>
      <c r="AM6045" s="104"/>
      <c r="AN6045" s="104"/>
      <c r="AO6045" s="104"/>
      <c r="AP6045" s="104"/>
      <c r="AQ6045" s="104"/>
      <c r="AR6045" s="104"/>
      <c r="AS6045" s="104"/>
      <c r="AT6045" s="104"/>
      <c r="AU6045" s="104"/>
      <c r="AV6045" s="104"/>
    </row>
    <row r="6046" spans="3:48" x14ac:dyDescent="0.35">
      <c r="C6046" s="176"/>
      <c r="D6046" s="176"/>
      <c r="E6046" s="176"/>
      <c r="F6046" s="176"/>
      <c r="G6046" s="175"/>
      <c r="H6046" s="175"/>
      <c r="I6046" s="175"/>
      <c r="J6046" s="175"/>
      <c r="L6046" s="175"/>
      <c r="T6046" s="176"/>
      <c r="U6046" s="176"/>
      <c r="V6046" s="176"/>
      <c r="W6046" s="176"/>
      <c r="X6046" s="175"/>
      <c r="Y6046" s="175"/>
      <c r="Z6046" s="175"/>
      <c r="AA6046" s="175"/>
      <c r="AC6046" s="175"/>
      <c r="AL6046" s="106"/>
      <c r="AM6046" s="104"/>
      <c r="AN6046" s="104"/>
      <c r="AO6046" s="104"/>
      <c r="AP6046" s="104"/>
      <c r="AQ6046" s="104"/>
      <c r="AR6046" s="104"/>
      <c r="AS6046" s="104"/>
      <c r="AT6046" s="104"/>
      <c r="AU6046" s="104"/>
      <c r="AV6046" s="104"/>
    </row>
    <row r="6047" spans="3:48" x14ac:dyDescent="0.35">
      <c r="C6047" s="176"/>
      <c r="D6047" s="176"/>
      <c r="E6047" s="176"/>
      <c r="F6047" s="176"/>
      <c r="G6047" s="175"/>
      <c r="H6047" s="175"/>
      <c r="I6047" s="175"/>
      <c r="J6047" s="175"/>
      <c r="L6047" s="175"/>
      <c r="T6047" s="176"/>
      <c r="U6047" s="176"/>
      <c r="V6047" s="176"/>
      <c r="W6047" s="176"/>
      <c r="X6047" s="175"/>
      <c r="Y6047" s="175"/>
      <c r="Z6047" s="175"/>
      <c r="AA6047" s="175"/>
      <c r="AC6047" s="175"/>
      <c r="AL6047" s="106"/>
      <c r="AM6047" s="104"/>
      <c r="AN6047" s="104"/>
      <c r="AO6047" s="104"/>
      <c r="AP6047" s="104"/>
      <c r="AQ6047" s="104"/>
      <c r="AR6047" s="104"/>
      <c r="AS6047" s="104"/>
      <c r="AT6047" s="104"/>
      <c r="AU6047" s="104"/>
      <c r="AV6047" s="104"/>
    </row>
    <row r="6048" spans="3:48" x14ac:dyDescent="0.35">
      <c r="C6048" s="176"/>
      <c r="D6048" s="176"/>
      <c r="E6048" s="176"/>
      <c r="F6048" s="176"/>
      <c r="G6048" s="175"/>
      <c r="H6048" s="175"/>
      <c r="I6048" s="175"/>
      <c r="J6048" s="175"/>
      <c r="L6048" s="175"/>
      <c r="T6048" s="176"/>
      <c r="U6048" s="176"/>
      <c r="V6048" s="176"/>
      <c r="W6048" s="176"/>
      <c r="X6048" s="175"/>
      <c r="Y6048" s="175"/>
      <c r="Z6048" s="175"/>
      <c r="AA6048" s="175"/>
      <c r="AC6048" s="175"/>
      <c r="AL6048" s="106"/>
      <c r="AM6048" s="104"/>
      <c r="AN6048" s="104"/>
      <c r="AO6048" s="104"/>
      <c r="AP6048" s="104"/>
      <c r="AQ6048" s="104"/>
      <c r="AR6048" s="104"/>
      <c r="AS6048" s="104"/>
      <c r="AT6048" s="104"/>
      <c r="AU6048" s="104"/>
      <c r="AV6048" s="104"/>
    </row>
    <row r="6049" spans="3:48" x14ac:dyDescent="0.35">
      <c r="C6049" s="176"/>
      <c r="D6049" s="176"/>
      <c r="E6049" s="176"/>
      <c r="F6049" s="176"/>
      <c r="G6049" s="175"/>
      <c r="H6049" s="175"/>
      <c r="I6049" s="175"/>
      <c r="J6049" s="175"/>
      <c r="L6049" s="175"/>
      <c r="T6049" s="176"/>
      <c r="U6049" s="176"/>
      <c r="V6049" s="176"/>
      <c r="W6049" s="176"/>
      <c r="X6049" s="175"/>
      <c r="Y6049" s="175"/>
      <c r="Z6049" s="175"/>
      <c r="AA6049" s="175"/>
      <c r="AC6049" s="175"/>
      <c r="AL6049" s="106"/>
      <c r="AM6049" s="104"/>
      <c r="AN6049" s="104"/>
      <c r="AO6049" s="104"/>
      <c r="AP6049" s="104"/>
      <c r="AQ6049" s="104"/>
      <c r="AR6049" s="104"/>
      <c r="AS6049" s="104"/>
      <c r="AT6049" s="104"/>
      <c r="AU6049" s="104"/>
      <c r="AV6049" s="104"/>
    </row>
    <row r="6050" spans="3:48" x14ac:dyDescent="0.35">
      <c r="C6050" s="176"/>
      <c r="D6050" s="176"/>
      <c r="E6050" s="176"/>
      <c r="F6050" s="176"/>
      <c r="G6050" s="175"/>
      <c r="H6050" s="175"/>
      <c r="I6050" s="175"/>
      <c r="J6050" s="175"/>
      <c r="L6050" s="175"/>
      <c r="T6050" s="176"/>
      <c r="U6050" s="176"/>
      <c r="V6050" s="176"/>
      <c r="W6050" s="176"/>
      <c r="X6050" s="175"/>
      <c r="Y6050" s="175"/>
      <c r="Z6050" s="175"/>
      <c r="AA6050" s="175"/>
      <c r="AC6050" s="175"/>
      <c r="AL6050" s="106"/>
      <c r="AM6050" s="104"/>
      <c r="AN6050" s="104"/>
      <c r="AO6050" s="104"/>
      <c r="AP6050" s="104"/>
      <c r="AQ6050" s="104"/>
      <c r="AR6050" s="104"/>
      <c r="AS6050" s="104"/>
      <c r="AT6050" s="104"/>
      <c r="AU6050" s="104"/>
      <c r="AV6050" s="104"/>
    </row>
    <row r="6051" spans="3:48" x14ac:dyDescent="0.35">
      <c r="C6051" s="176"/>
      <c r="D6051" s="176"/>
      <c r="E6051" s="176"/>
      <c r="F6051" s="176"/>
      <c r="G6051" s="175"/>
      <c r="H6051" s="175"/>
      <c r="I6051" s="175"/>
      <c r="J6051" s="175"/>
      <c r="L6051" s="175"/>
      <c r="T6051" s="176"/>
      <c r="U6051" s="176"/>
      <c r="V6051" s="176"/>
      <c r="W6051" s="176"/>
      <c r="X6051" s="175"/>
      <c r="Y6051" s="175"/>
      <c r="Z6051" s="175"/>
      <c r="AA6051" s="175"/>
      <c r="AC6051" s="175"/>
      <c r="AL6051" s="106"/>
      <c r="AM6051" s="104"/>
      <c r="AN6051" s="104"/>
      <c r="AO6051" s="104"/>
      <c r="AP6051" s="104"/>
      <c r="AQ6051" s="104"/>
      <c r="AR6051" s="104"/>
      <c r="AS6051" s="104"/>
      <c r="AT6051" s="104"/>
      <c r="AU6051" s="104"/>
      <c r="AV6051" s="104"/>
    </row>
    <row r="6052" spans="3:48" x14ac:dyDescent="0.35">
      <c r="C6052" s="176"/>
      <c r="D6052" s="176"/>
      <c r="E6052" s="176"/>
      <c r="F6052" s="176"/>
      <c r="G6052" s="175"/>
      <c r="H6052" s="175"/>
      <c r="I6052" s="175"/>
      <c r="J6052" s="175"/>
      <c r="L6052" s="175"/>
      <c r="T6052" s="176"/>
      <c r="U6052" s="176"/>
      <c r="V6052" s="176"/>
      <c r="W6052" s="176"/>
      <c r="X6052" s="175"/>
      <c r="Y6052" s="175"/>
      <c r="Z6052" s="175"/>
      <c r="AA6052" s="175"/>
      <c r="AC6052" s="175"/>
      <c r="AL6052" s="106"/>
      <c r="AM6052" s="104"/>
      <c r="AN6052" s="104"/>
      <c r="AO6052" s="104"/>
      <c r="AP6052" s="104"/>
      <c r="AQ6052" s="104"/>
      <c r="AR6052" s="104"/>
      <c r="AS6052" s="104"/>
      <c r="AT6052" s="104"/>
      <c r="AU6052" s="104"/>
      <c r="AV6052" s="104"/>
    </row>
    <row r="6053" spans="3:48" x14ac:dyDescent="0.35">
      <c r="C6053" s="176"/>
      <c r="D6053" s="176"/>
      <c r="E6053" s="176"/>
      <c r="F6053" s="176"/>
      <c r="G6053" s="175"/>
      <c r="H6053" s="175"/>
      <c r="I6053" s="175"/>
      <c r="J6053" s="175"/>
      <c r="L6053" s="175"/>
      <c r="T6053" s="176"/>
      <c r="U6053" s="176"/>
      <c r="V6053" s="176"/>
      <c r="W6053" s="176"/>
      <c r="X6053" s="175"/>
      <c r="Y6053" s="175"/>
      <c r="Z6053" s="175"/>
      <c r="AA6053" s="175"/>
      <c r="AC6053" s="175"/>
      <c r="AL6053" s="106"/>
      <c r="AM6053" s="104"/>
      <c r="AN6053" s="104"/>
      <c r="AO6053" s="104"/>
      <c r="AP6053" s="104"/>
      <c r="AQ6053" s="104"/>
      <c r="AR6053" s="104"/>
      <c r="AS6053" s="104"/>
      <c r="AT6053" s="104"/>
      <c r="AU6053" s="104"/>
      <c r="AV6053" s="104"/>
    </row>
    <row r="6054" spans="3:48" x14ac:dyDescent="0.35">
      <c r="C6054" s="176"/>
      <c r="D6054" s="176"/>
      <c r="E6054" s="176"/>
      <c r="F6054" s="176"/>
      <c r="G6054" s="175"/>
      <c r="H6054" s="175"/>
      <c r="I6054" s="175"/>
      <c r="J6054" s="175"/>
      <c r="L6054" s="175"/>
      <c r="T6054" s="176"/>
      <c r="U6054" s="176"/>
      <c r="V6054" s="176"/>
      <c r="W6054" s="176"/>
      <c r="X6054" s="175"/>
      <c r="Y6054" s="175"/>
      <c r="Z6054" s="175"/>
      <c r="AA6054" s="175"/>
      <c r="AC6054" s="175"/>
      <c r="AL6054" s="106"/>
      <c r="AM6054" s="104"/>
      <c r="AN6054" s="104"/>
      <c r="AO6054" s="104"/>
      <c r="AP6054" s="104"/>
      <c r="AQ6054" s="104"/>
      <c r="AR6054" s="104"/>
      <c r="AS6054" s="104"/>
      <c r="AT6054" s="104"/>
      <c r="AU6054" s="104"/>
      <c r="AV6054" s="104"/>
    </row>
    <row r="6055" spans="3:48" x14ac:dyDescent="0.35">
      <c r="C6055" s="176"/>
      <c r="D6055" s="176"/>
      <c r="E6055" s="176"/>
      <c r="F6055" s="176"/>
      <c r="G6055" s="175"/>
      <c r="H6055" s="175"/>
      <c r="I6055" s="175"/>
      <c r="J6055" s="175"/>
      <c r="L6055" s="175"/>
      <c r="T6055" s="176"/>
      <c r="U6055" s="176"/>
      <c r="V6055" s="176"/>
      <c r="W6055" s="176"/>
      <c r="X6055" s="175"/>
      <c r="Y6055" s="175"/>
      <c r="Z6055" s="175"/>
      <c r="AA6055" s="175"/>
      <c r="AC6055" s="175"/>
      <c r="AL6055" s="106"/>
      <c r="AM6055" s="104"/>
      <c r="AN6055" s="104"/>
      <c r="AO6055" s="104"/>
      <c r="AP6055" s="104"/>
      <c r="AQ6055" s="104"/>
      <c r="AR6055" s="104"/>
      <c r="AS6055" s="104"/>
      <c r="AT6055" s="104"/>
      <c r="AU6055" s="104"/>
      <c r="AV6055" s="104"/>
    </row>
    <row r="6056" spans="3:48" x14ac:dyDescent="0.35">
      <c r="C6056" s="176"/>
      <c r="D6056" s="176"/>
      <c r="E6056" s="176"/>
      <c r="F6056" s="176"/>
      <c r="G6056" s="175"/>
      <c r="H6056" s="175"/>
      <c r="I6056" s="175"/>
      <c r="J6056" s="175"/>
      <c r="L6056" s="175"/>
      <c r="T6056" s="176"/>
      <c r="U6056" s="176"/>
      <c r="V6056" s="176"/>
      <c r="W6056" s="176"/>
      <c r="X6056" s="175"/>
      <c r="Y6056" s="175"/>
      <c r="Z6056" s="175"/>
      <c r="AA6056" s="175"/>
      <c r="AC6056" s="175"/>
      <c r="AL6056" s="106"/>
      <c r="AM6056" s="104"/>
      <c r="AN6056" s="104"/>
      <c r="AO6056" s="104"/>
      <c r="AP6056" s="104"/>
      <c r="AQ6056" s="104"/>
      <c r="AR6056" s="104"/>
      <c r="AS6056" s="104"/>
      <c r="AT6056" s="104"/>
      <c r="AU6056" s="104"/>
      <c r="AV6056" s="104"/>
    </row>
    <row r="6057" spans="3:48" x14ac:dyDescent="0.35">
      <c r="C6057" s="176"/>
      <c r="D6057" s="176"/>
      <c r="E6057" s="176"/>
      <c r="F6057" s="176"/>
      <c r="G6057" s="175"/>
      <c r="H6057" s="175"/>
      <c r="I6057" s="175"/>
      <c r="J6057" s="175"/>
      <c r="L6057" s="175"/>
      <c r="T6057" s="176"/>
      <c r="U6057" s="176"/>
      <c r="V6057" s="176"/>
      <c r="W6057" s="176"/>
      <c r="X6057" s="175"/>
      <c r="Y6057" s="175"/>
      <c r="Z6057" s="175"/>
      <c r="AA6057" s="175"/>
      <c r="AC6057" s="175"/>
      <c r="AL6057" s="106"/>
      <c r="AM6057" s="104"/>
      <c r="AN6057" s="104"/>
      <c r="AO6057" s="104"/>
      <c r="AP6057" s="104"/>
      <c r="AQ6057" s="104"/>
      <c r="AR6057" s="104"/>
      <c r="AS6057" s="104"/>
      <c r="AT6057" s="104"/>
      <c r="AU6057" s="104"/>
      <c r="AV6057" s="104"/>
    </row>
    <row r="6058" spans="3:48" x14ac:dyDescent="0.35">
      <c r="C6058" s="176"/>
      <c r="D6058" s="176"/>
      <c r="E6058" s="176"/>
      <c r="F6058" s="176"/>
      <c r="G6058" s="175"/>
      <c r="H6058" s="175"/>
      <c r="I6058" s="175"/>
      <c r="J6058" s="175"/>
      <c r="L6058" s="175"/>
      <c r="T6058" s="176"/>
      <c r="U6058" s="176"/>
      <c r="V6058" s="176"/>
      <c r="W6058" s="176"/>
      <c r="X6058" s="175"/>
      <c r="Y6058" s="175"/>
      <c r="Z6058" s="175"/>
      <c r="AA6058" s="175"/>
      <c r="AC6058" s="175"/>
      <c r="AL6058" s="106"/>
      <c r="AM6058" s="104"/>
      <c r="AN6058" s="104"/>
      <c r="AO6058" s="104"/>
      <c r="AP6058" s="104"/>
      <c r="AQ6058" s="104"/>
      <c r="AR6058" s="104"/>
      <c r="AS6058" s="104"/>
      <c r="AT6058" s="104"/>
      <c r="AU6058" s="104"/>
      <c r="AV6058" s="104"/>
    </row>
    <row r="6059" spans="3:48" x14ac:dyDescent="0.35">
      <c r="C6059" s="176"/>
      <c r="D6059" s="176"/>
      <c r="E6059" s="176"/>
      <c r="F6059" s="176"/>
      <c r="G6059" s="175"/>
      <c r="H6059" s="175"/>
      <c r="I6059" s="175"/>
      <c r="J6059" s="175"/>
      <c r="L6059" s="175"/>
      <c r="T6059" s="176"/>
      <c r="U6059" s="176"/>
      <c r="V6059" s="176"/>
      <c r="W6059" s="176"/>
      <c r="X6059" s="175"/>
      <c r="Y6059" s="175"/>
      <c r="Z6059" s="175"/>
      <c r="AA6059" s="175"/>
      <c r="AC6059" s="175"/>
      <c r="AL6059" s="106"/>
      <c r="AM6059" s="104"/>
      <c r="AN6059" s="104"/>
      <c r="AO6059" s="104"/>
      <c r="AP6059" s="104"/>
      <c r="AQ6059" s="104"/>
      <c r="AR6059" s="104"/>
      <c r="AS6059" s="104"/>
      <c r="AT6059" s="104"/>
      <c r="AU6059" s="104"/>
      <c r="AV6059" s="104"/>
    </row>
    <row r="6060" spans="3:48" x14ac:dyDescent="0.35">
      <c r="C6060" s="176"/>
      <c r="D6060" s="176"/>
      <c r="E6060" s="176"/>
      <c r="F6060" s="176"/>
      <c r="G6060" s="175"/>
      <c r="H6060" s="175"/>
      <c r="I6060" s="175"/>
      <c r="J6060" s="175"/>
      <c r="L6060" s="175"/>
      <c r="T6060" s="176"/>
      <c r="U6060" s="176"/>
      <c r="V6060" s="176"/>
      <c r="W6060" s="176"/>
      <c r="X6060" s="175"/>
      <c r="Y6060" s="175"/>
      <c r="Z6060" s="175"/>
      <c r="AA6060" s="175"/>
      <c r="AC6060" s="175"/>
      <c r="AL6060" s="106"/>
      <c r="AM6060" s="104"/>
      <c r="AN6060" s="104"/>
      <c r="AO6060" s="104"/>
      <c r="AP6060" s="104"/>
      <c r="AQ6060" s="104"/>
      <c r="AR6060" s="104"/>
      <c r="AS6060" s="104"/>
      <c r="AT6060" s="104"/>
      <c r="AU6060" s="104"/>
      <c r="AV6060" s="104"/>
    </row>
    <row r="6061" spans="3:48" x14ac:dyDescent="0.35">
      <c r="C6061" s="176"/>
      <c r="D6061" s="176"/>
      <c r="E6061" s="176"/>
      <c r="F6061" s="176"/>
      <c r="G6061" s="175"/>
      <c r="H6061" s="175"/>
      <c r="I6061" s="175"/>
      <c r="J6061" s="175"/>
      <c r="L6061" s="175"/>
      <c r="T6061" s="176"/>
      <c r="U6061" s="176"/>
      <c r="V6061" s="176"/>
      <c r="W6061" s="176"/>
      <c r="X6061" s="175"/>
      <c r="Y6061" s="175"/>
      <c r="Z6061" s="175"/>
      <c r="AA6061" s="175"/>
      <c r="AC6061" s="175"/>
      <c r="AL6061" s="106"/>
      <c r="AM6061" s="104"/>
      <c r="AN6061" s="104"/>
      <c r="AO6061" s="104"/>
      <c r="AP6061" s="104"/>
      <c r="AQ6061" s="104"/>
      <c r="AR6061" s="104"/>
      <c r="AS6061" s="104"/>
      <c r="AT6061" s="104"/>
      <c r="AU6061" s="104"/>
      <c r="AV6061" s="104"/>
    </row>
    <row r="6062" spans="3:48" x14ac:dyDescent="0.35">
      <c r="C6062" s="176"/>
      <c r="D6062" s="176"/>
      <c r="E6062" s="176"/>
      <c r="F6062" s="176"/>
      <c r="G6062" s="175"/>
      <c r="H6062" s="175"/>
      <c r="I6062" s="175"/>
      <c r="J6062" s="175"/>
      <c r="L6062" s="175"/>
      <c r="T6062" s="176"/>
      <c r="U6062" s="176"/>
      <c r="V6062" s="176"/>
      <c r="W6062" s="176"/>
      <c r="X6062" s="175"/>
      <c r="Y6062" s="175"/>
      <c r="Z6062" s="175"/>
      <c r="AA6062" s="175"/>
      <c r="AC6062" s="175"/>
      <c r="AL6062" s="106"/>
      <c r="AM6062" s="104"/>
      <c r="AN6062" s="104"/>
      <c r="AO6062" s="104"/>
      <c r="AP6062" s="104"/>
      <c r="AQ6062" s="104"/>
      <c r="AR6062" s="104"/>
      <c r="AS6062" s="104"/>
      <c r="AT6062" s="104"/>
      <c r="AU6062" s="104"/>
      <c r="AV6062" s="104"/>
    </row>
    <row r="6063" spans="3:48" x14ac:dyDescent="0.35">
      <c r="C6063" s="176"/>
      <c r="D6063" s="176"/>
      <c r="E6063" s="176"/>
      <c r="F6063" s="176"/>
      <c r="G6063" s="175"/>
      <c r="H6063" s="175"/>
      <c r="I6063" s="175"/>
      <c r="J6063" s="175"/>
      <c r="L6063" s="175"/>
      <c r="T6063" s="176"/>
      <c r="U6063" s="176"/>
      <c r="V6063" s="176"/>
      <c r="W6063" s="176"/>
      <c r="X6063" s="175"/>
      <c r="Y6063" s="175"/>
      <c r="Z6063" s="175"/>
      <c r="AA6063" s="175"/>
      <c r="AC6063" s="175"/>
      <c r="AL6063" s="106"/>
      <c r="AM6063" s="104"/>
      <c r="AN6063" s="104"/>
      <c r="AO6063" s="104"/>
      <c r="AP6063" s="104"/>
      <c r="AQ6063" s="104"/>
      <c r="AR6063" s="104"/>
      <c r="AS6063" s="104"/>
      <c r="AT6063" s="104"/>
      <c r="AU6063" s="104"/>
      <c r="AV6063" s="104"/>
    </row>
    <row r="6064" spans="3:48" x14ac:dyDescent="0.35">
      <c r="C6064" s="176"/>
      <c r="D6064" s="176"/>
      <c r="E6064" s="176"/>
      <c r="F6064" s="176"/>
      <c r="G6064" s="175"/>
      <c r="H6064" s="175"/>
      <c r="I6064" s="175"/>
      <c r="J6064" s="175"/>
      <c r="L6064" s="175"/>
      <c r="T6064" s="176"/>
      <c r="U6064" s="176"/>
      <c r="V6064" s="176"/>
      <c r="W6064" s="176"/>
      <c r="X6064" s="175"/>
      <c r="Y6064" s="175"/>
      <c r="Z6064" s="175"/>
      <c r="AA6064" s="175"/>
      <c r="AC6064" s="175"/>
      <c r="AL6064" s="106"/>
      <c r="AM6064" s="104"/>
      <c r="AN6064" s="104"/>
      <c r="AO6064" s="104"/>
      <c r="AP6064" s="104"/>
      <c r="AQ6064" s="104"/>
      <c r="AR6064" s="104"/>
      <c r="AS6064" s="104"/>
      <c r="AT6064" s="104"/>
      <c r="AU6064" s="104"/>
      <c r="AV6064" s="104"/>
    </row>
    <row r="6065" spans="3:48" x14ac:dyDescent="0.35">
      <c r="C6065" s="176"/>
      <c r="D6065" s="176"/>
      <c r="E6065" s="176"/>
      <c r="F6065" s="176"/>
      <c r="G6065" s="175"/>
      <c r="H6065" s="175"/>
      <c r="I6065" s="175"/>
      <c r="J6065" s="175"/>
      <c r="L6065" s="175"/>
      <c r="T6065" s="176"/>
      <c r="U6065" s="176"/>
      <c r="V6065" s="176"/>
      <c r="W6065" s="176"/>
      <c r="X6065" s="175"/>
      <c r="Y6065" s="175"/>
      <c r="Z6065" s="175"/>
      <c r="AA6065" s="175"/>
      <c r="AC6065" s="175"/>
      <c r="AL6065" s="106"/>
      <c r="AM6065" s="104"/>
      <c r="AN6065" s="104"/>
      <c r="AO6065" s="104"/>
      <c r="AP6065" s="104"/>
      <c r="AQ6065" s="104"/>
      <c r="AR6065" s="104"/>
      <c r="AS6065" s="104"/>
      <c r="AT6065" s="104"/>
      <c r="AU6065" s="104"/>
      <c r="AV6065" s="104"/>
    </row>
    <row r="6066" spans="3:48" x14ac:dyDescent="0.35">
      <c r="C6066" s="176"/>
      <c r="D6066" s="176"/>
      <c r="E6066" s="176"/>
      <c r="F6066" s="176"/>
      <c r="G6066" s="175"/>
      <c r="H6066" s="175"/>
      <c r="I6066" s="175"/>
      <c r="J6066" s="175"/>
      <c r="L6066" s="175"/>
      <c r="T6066" s="176"/>
      <c r="U6066" s="176"/>
      <c r="V6066" s="176"/>
      <c r="W6066" s="176"/>
      <c r="X6066" s="175"/>
      <c r="Y6066" s="175"/>
      <c r="Z6066" s="175"/>
      <c r="AA6066" s="175"/>
      <c r="AC6066" s="175"/>
      <c r="AL6066" s="106"/>
      <c r="AM6066" s="104"/>
      <c r="AN6066" s="104"/>
      <c r="AO6066" s="104"/>
      <c r="AP6066" s="104"/>
      <c r="AQ6066" s="104"/>
      <c r="AR6066" s="104"/>
      <c r="AS6066" s="104"/>
      <c r="AT6066" s="104"/>
      <c r="AU6066" s="104"/>
      <c r="AV6066" s="104"/>
    </row>
    <row r="6067" spans="3:48" x14ac:dyDescent="0.35">
      <c r="C6067" s="176"/>
      <c r="D6067" s="176"/>
      <c r="E6067" s="176"/>
      <c r="F6067" s="176"/>
      <c r="G6067" s="175"/>
      <c r="H6067" s="175"/>
      <c r="I6067" s="175"/>
      <c r="J6067" s="175"/>
      <c r="L6067" s="175"/>
      <c r="T6067" s="176"/>
      <c r="U6067" s="176"/>
      <c r="V6067" s="176"/>
      <c r="W6067" s="176"/>
      <c r="X6067" s="175"/>
      <c r="Y6067" s="175"/>
      <c r="Z6067" s="175"/>
      <c r="AA6067" s="175"/>
      <c r="AC6067" s="175"/>
      <c r="AL6067" s="106"/>
      <c r="AM6067" s="104"/>
      <c r="AN6067" s="104"/>
      <c r="AO6067" s="104"/>
      <c r="AP6067" s="104"/>
      <c r="AQ6067" s="104"/>
      <c r="AR6067" s="104"/>
      <c r="AS6067" s="104"/>
      <c r="AT6067" s="104"/>
      <c r="AU6067" s="104"/>
      <c r="AV6067" s="104"/>
    </row>
    <row r="6068" spans="3:48" x14ac:dyDescent="0.35">
      <c r="C6068" s="176"/>
      <c r="D6068" s="176"/>
      <c r="E6068" s="176"/>
      <c r="F6068" s="176"/>
      <c r="G6068" s="175"/>
      <c r="H6068" s="175"/>
      <c r="I6068" s="175"/>
      <c r="J6068" s="175"/>
      <c r="L6068" s="175"/>
      <c r="T6068" s="176"/>
      <c r="U6068" s="176"/>
      <c r="V6068" s="176"/>
      <c r="W6068" s="176"/>
      <c r="X6068" s="175"/>
      <c r="Y6068" s="175"/>
      <c r="Z6068" s="175"/>
      <c r="AA6068" s="175"/>
      <c r="AC6068" s="175"/>
      <c r="AL6068" s="106"/>
      <c r="AM6068" s="104"/>
      <c r="AN6068" s="104"/>
      <c r="AO6068" s="104"/>
      <c r="AP6068" s="104"/>
      <c r="AQ6068" s="104"/>
      <c r="AR6068" s="104"/>
      <c r="AS6068" s="104"/>
      <c r="AT6068" s="104"/>
      <c r="AU6068" s="104"/>
      <c r="AV6068" s="104"/>
    </row>
    <row r="6069" spans="3:48" x14ac:dyDescent="0.35">
      <c r="C6069" s="176"/>
      <c r="D6069" s="176"/>
      <c r="E6069" s="176"/>
      <c r="F6069" s="176"/>
      <c r="G6069" s="175"/>
      <c r="H6069" s="175"/>
      <c r="I6069" s="175"/>
      <c r="J6069" s="175"/>
      <c r="L6069" s="175"/>
      <c r="T6069" s="176"/>
      <c r="U6069" s="176"/>
      <c r="V6069" s="176"/>
      <c r="W6069" s="176"/>
      <c r="X6069" s="175"/>
      <c r="Y6069" s="175"/>
      <c r="Z6069" s="175"/>
      <c r="AA6069" s="175"/>
      <c r="AC6069" s="175"/>
      <c r="AL6069" s="106"/>
      <c r="AM6069" s="104"/>
      <c r="AN6069" s="104"/>
      <c r="AO6069" s="104"/>
      <c r="AP6069" s="104"/>
      <c r="AQ6069" s="104"/>
      <c r="AR6069" s="104"/>
      <c r="AS6069" s="104"/>
      <c r="AT6069" s="104"/>
      <c r="AU6069" s="104"/>
      <c r="AV6069" s="104"/>
    </row>
    <row r="6070" spans="3:48" x14ac:dyDescent="0.35">
      <c r="C6070" s="176"/>
      <c r="D6070" s="176"/>
      <c r="E6070" s="176"/>
      <c r="F6070" s="176"/>
      <c r="G6070" s="175"/>
      <c r="H6070" s="175"/>
      <c r="I6070" s="175"/>
      <c r="J6070" s="175"/>
      <c r="L6070" s="175"/>
      <c r="T6070" s="176"/>
      <c r="U6070" s="176"/>
      <c r="V6070" s="176"/>
      <c r="W6070" s="176"/>
      <c r="X6070" s="175"/>
      <c r="Y6070" s="175"/>
      <c r="Z6070" s="175"/>
      <c r="AA6070" s="175"/>
      <c r="AC6070" s="175"/>
      <c r="AL6070" s="106"/>
      <c r="AM6070" s="104"/>
      <c r="AN6070" s="104"/>
      <c r="AO6070" s="104"/>
      <c r="AP6070" s="104"/>
      <c r="AQ6070" s="104"/>
      <c r="AR6070" s="104"/>
      <c r="AS6070" s="104"/>
      <c r="AT6070" s="104"/>
      <c r="AU6070" s="104"/>
      <c r="AV6070" s="104"/>
    </row>
    <row r="6071" spans="3:48" x14ac:dyDescent="0.35">
      <c r="C6071" s="176"/>
      <c r="D6071" s="176"/>
      <c r="E6071" s="176"/>
      <c r="F6071" s="176"/>
      <c r="G6071" s="175"/>
      <c r="H6071" s="175"/>
      <c r="I6071" s="175"/>
      <c r="J6071" s="175"/>
      <c r="L6071" s="175"/>
      <c r="T6071" s="176"/>
      <c r="U6071" s="176"/>
      <c r="V6071" s="176"/>
      <c r="W6071" s="176"/>
      <c r="X6071" s="175"/>
      <c r="Y6071" s="175"/>
      <c r="Z6071" s="175"/>
      <c r="AA6071" s="175"/>
      <c r="AC6071" s="175"/>
      <c r="AL6071" s="106"/>
      <c r="AM6071" s="104"/>
      <c r="AN6071" s="104"/>
      <c r="AO6071" s="104"/>
      <c r="AP6071" s="104"/>
      <c r="AQ6071" s="104"/>
      <c r="AR6071" s="104"/>
      <c r="AS6071" s="104"/>
      <c r="AT6071" s="104"/>
      <c r="AU6071" s="104"/>
      <c r="AV6071" s="104"/>
    </row>
    <row r="6072" spans="3:48" x14ac:dyDescent="0.35">
      <c r="C6072" s="176"/>
      <c r="D6072" s="176"/>
      <c r="E6072" s="176"/>
      <c r="F6072" s="176"/>
      <c r="G6072" s="175"/>
      <c r="H6072" s="175"/>
      <c r="I6072" s="175"/>
      <c r="J6072" s="175"/>
      <c r="L6072" s="175"/>
      <c r="T6072" s="176"/>
      <c r="U6072" s="176"/>
      <c r="V6072" s="176"/>
      <c r="W6072" s="176"/>
      <c r="X6072" s="175"/>
      <c r="Y6072" s="175"/>
      <c r="Z6072" s="175"/>
      <c r="AA6072" s="175"/>
      <c r="AC6072" s="175"/>
      <c r="AL6072" s="106"/>
      <c r="AM6072" s="104"/>
      <c r="AN6072" s="104"/>
      <c r="AO6072" s="104"/>
      <c r="AP6072" s="104"/>
      <c r="AQ6072" s="104"/>
      <c r="AR6072" s="104"/>
      <c r="AS6072" s="104"/>
      <c r="AT6072" s="104"/>
      <c r="AU6072" s="104"/>
      <c r="AV6072" s="104"/>
    </row>
    <row r="6073" spans="3:48" x14ac:dyDescent="0.35">
      <c r="C6073" s="176"/>
      <c r="D6073" s="176"/>
      <c r="E6073" s="176"/>
      <c r="F6073" s="176"/>
      <c r="G6073" s="175"/>
      <c r="H6073" s="175"/>
      <c r="I6073" s="175"/>
      <c r="J6073" s="175"/>
      <c r="L6073" s="175"/>
      <c r="T6073" s="176"/>
      <c r="U6073" s="176"/>
      <c r="V6073" s="176"/>
      <c r="W6073" s="176"/>
      <c r="X6073" s="175"/>
      <c r="Y6073" s="175"/>
      <c r="Z6073" s="175"/>
      <c r="AA6073" s="175"/>
      <c r="AC6073" s="175"/>
      <c r="AL6073" s="106"/>
      <c r="AM6073" s="104"/>
      <c r="AN6073" s="104"/>
      <c r="AO6073" s="104"/>
      <c r="AP6073" s="104"/>
      <c r="AQ6073" s="104"/>
      <c r="AR6073" s="104"/>
      <c r="AS6073" s="104"/>
      <c r="AT6073" s="104"/>
      <c r="AU6073" s="104"/>
      <c r="AV6073" s="104"/>
    </row>
    <row r="6074" spans="3:48" x14ac:dyDescent="0.35">
      <c r="C6074" s="176"/>
      <c r="D6074" s="176"/>
      <c r="E6074" s="176"/>
      <c r="F6074" s="176"/>
      <c r="G6074" s="175"/>
      <c r="H6074" s="175"/>
      <c r="I6074" s="175"/>
      <c r="J6074" s="175"/>
      <c r="L6074" s="175"/>
      <c r="T6074" s="176"/>
      <c r="U6074" s="176"/>
      <c r="V6074" s="176"/>
      <c r="W6074" s="176"/>
      <c r="X6074" s="175"/>
      <c r="Y6074" s="175"/>
      <c r="Z6074" s="175"/>
      <c r="AA6074" s="175"/>
      <c r="AC6074" s="175"/>
      <c r="AL6074" s="106"/>
      <c r="AM6074" s="104"/>
      <c r="AN6074" s="104"/>
      <c r="AO6074" s="104"/>
      <c r="AP6074" s="104"/>
      <c r="AQ6074" s="104"/>
      <c r="AR6074" s="104"/>
      <c r="AS6074" s="104"/>
      <c r="AT6074" s="104"/>
      <c r="AU6074" s="104"/>
      <c r="AV6074" s="104"/>
    </row>
    <row r="6075" spans="3:48" x14ac:dyDescent="0.35">
      <c r="C6075" s="176"/>
      <c r="D6075" s="176"/>
      <c r="E6075" s="176"/>
      <c r="F6075" s="176"/>
      <c r="G6075" s="175"/>
      <c r="H6075" s="175"/>
      <c r="I6075" s="175"/>
      <c r="J6075" s="175"/>
      <c r="L6075" s="175"/>
      <c r="T6075" s="176"/>
      <c r="U6075" s="176"/>
      <c r="V6075" s="176"/>
      <c r="W6075" s="176"/>
      <c r="X6075" s="175"/>
      <c r="Y6075" s="175"/>
      <c r="Z6075" s="175"/>
      <c r="AA6075" s="175"/>
      <c r="AC6075" s="175"/>
      <c r="AL6075" s="106"/>
      <c r="AM6075" s="104"/>
      <c r="AN6075" s="104"/>
      <c r="AO6075" s="104"/>
      <c r="AP6075" s="104"/>
      <c r="AQ6075" s="104"/>
      <c r="AR6075" s="104"/>
      <c r="AS6075" s="104"/>
      <c r="AT6075" s="104"/>
      <c r="AU6075" s="104"/>
      <c r="AV6075" s="104"/>
    </row>
    <row r="6076" spans="3:48" x14ac:dyDescent="0.35">
      <c r="C6076" s="176"/>
      <c r="D6076" s="176"/>
      <c r="E6076" s="176"/>
      <c r="F6076" s="176"/>
      <c r="G6076" s="175"/>
      <c r="H6076" s="175"/>
      <c r="I6076" s="175"/>
      <c r="J6076" s="175"/>
      <c r="L6076" s="175"/>
      <c r="T6076" s="176"/>
      <c r="U6076" s="176"/>
      <c r="V6076" s="176"/>
      <c r="W6076" s="176"/>
      <c r="X6076" s="175"/>
      <c r="Y6076" s="175"/>
      <c r="Z6076" s="175"/>
      <c r="AA6076" s="175"/>
      <c r="AC6076" s="175"/>
      <c r="AL6076" s="106"/>
      <c r="AM6076" s="104"/>
      <c r="AN6076" s="104"/>
      <c r="AO6076" s="104"/>
      <c r="AP6076" s="104"/>
      <c r="AQ6076" s="104"/>
      <c r="AR6076" s="104"/>
      <c r="AS6076" s="104"/>
      <c r="AT6076" s="104"/>
      <c r="AU6076" s="104"/>
      <c r="AV6076" s="104"/>
    </row>
    <row r="6077" spans="3:48" x14ac:dyDescent="0.35">
      <c r="C6077" s="176"/>
      <c r="D6077" s="176"/>
      <c r="E6077" s="176"/>
      <c r="F6077" s="176"/>
      <c r="G6077" s="175"/>
      <c r="H6077" s="175"/>
      <c r="I6077" s="175"/>
      <c r="J6077" s="175"/>
      <c r="L6077" s="175"/>
      <c r="T6077" s="176"/>
      <c r="U6077" s="176"/>
      <c r="V6077" s="176"/>
      <c r="W6077" s="176"/>
      <c r="X6077" s="175"/>
      <c r="Y6077" s="175"/>
      <c r="Z6077" s="175"/>
      <c r="AA6077" s="175"/>
      <c r="AC6077" s="175"/>
      <c r="AL6077" s="106"/>
      <c r="AM6077" s="104"/>
      <c r="AN6077" s="104"/>
      <c r="AO6077" s="104"/>
      <c r="AP6077" s="104"/>
      <c r="AQ6077" s="104"/>
      <c r="AR6077" s="104"/>
      <c r="AS6077" s="104"/>
      <c r="AT6077" s="104"/>
      <c r="AU6077" s="104"/>
      <c r="AV6077" s="104"/>
    </row>
    <row r="6078" spans="3:48" x14ac:dyDescent="0.35">
      <c r="C6078" s="176"/>
      <c r="D6078" s="176"/>
      <c r="E6078" s="176"/>
      <c r="F6078" s="176"/>
      <c r="G6078" s="175"/>
      <c r="H6078" s="175"/>
      <c r="I6078" s="175"/>
      <c r="J6078" s="175"/>
      <c r="L6078" s="175"/>
      <c r="T6078" s="176"/>
      <c r="U6078" s="176"/>
      <c r="V6078" s="176"/>
      <c r="W6078" s="176"/>
      <c r="X6078" s="175"/>
      <c r="Y6078" s="175"/>
      <c r="Z6078" s="175"/>
      <c r="AA6078" s="175"/>
      <c r="AC6078" s="175"/>
      <c r="AL6078" s="106"/>
      <c r="AM6078" s="104"/>
      <c r="AN6078" s="104"/>
      <c r="AO6078" s="104"/>
      <c r="AP6078" s="104"/>
      <c r="AQ6078" s="104"/>
      <c r="AR6078" s="104"/>
      <c r="AS6078" s="104"/>
      <c r="AT6078" s="104"/>
      <c r="AU6078" s="104"/>
      <c r="AV6078" s="104"/>
    </row>
    <row r="6079" spans="3:48" x14ac:dyDescent="0.35">
      <c r="C6079" s="176"/>
      <c r="D6079" s="176"/>
      <c r="E6079" s="176"/>
      <c r="F6079" s="176"/>
      <c r="G6079" s="175"/>
      <c r="H6079" s="175"/>
      <c r="I6079" s="175"/>
      <c r="J6079" s="175"/>
      <c r="L6079" s="175"/>
      <c r="T6079" s="176"/>
      <c r="U6079" s="176"/>
      <c r="V6079" s="176"/>
      <c r="W6079" s="176"/>
      <c r="X6079" s="175"/>
      <c r="Y6079" s="175"/>
      <c r="Z6079" s="175"/>
      <c r="AA6079" s="175"/>
      <c r="AC6079" s="175"/>
      <c r="AL6079" s="106"/>
      <c r="AM6079" s="104"/>
      <c r="AN6079" s="104"/>
      <c r="AO6079" s="104"/>
      <c r="AP6079" s="104"/>
      <c r="AQ6079" s="104"/>
      <c r="AR6079" s="104"/>
      <c r="AS6079" s="104"/>
      <c r="AT6079" s="104"/>
      <c r="AU6079" s="104"/>
      <c r="AV6079" s="104"/>
    </row>
    <row r="6080" spans="3:48" x14ac:dyDescent="0.35">
      <c r="C6080" s="176"/>
      <c r="D6080" s="176"/>
      <c r="E6080" s="176"/>
      <c r="F6080" s="176"/>
      <c r="G6080" s="175"/>
      <c r="H6080" s="175"/>
      <c r="I6080" s="175"/>
      <c r="J6080" s="175"/>
      <c r="L6080" s="175"/>
      <c r="T6080" s="176"/>
      <c r="U6080" s="176"/>
      <c r="V6080" s="176"/>
      <c r="W6080" s="176"/>
      <c r="X6080" s="175"/>
      <c r="Y6080" s="175"/>
      <c r="Z6080" s="175"/>
      <c r="AA6080" s="175"/>
      <c r="AC6080" s="175"/>
      <c r="AL6080" s="106"/>
      <c r="AM6080" s="104"/>
      <c r="AN6080" s="104"/>
      <c r="AO6080" s="104"/>
      <c r="AP6080" s="104"/>
      <c r="AQ6080" s="104"/>
      <c r="AR6080" s="104"/>
      <c r="AS6080" s="104"/>
      <c r="AT6080" s="104"/>
      <c r="AU6080" s="104"/>
      <c r="AV6080" s="104"/>
    </row>
    <row r="6081" spans="3:48" x14ac:dyDescent="0.35">
      <c r="C6081" s="176"/>
      <c r="D6081" s="176"/>
      <c r="E6081" s="176"/>
      <c r="F6081" s="176"/>
      <c r="G6081" s="175"/>
      <c r="H6081" s="175"/>
      <c r="I6081" s="175"/>
      <c r="J6081" s="175"/>
      <c r="L6081" s="175"/>
      <c r="T6081" s="176"/>
      <c r="U6081" s="176"/>
      <c r="V6081" s="176"/>
      <c r="W6081" s="176"/>
      <c r="X6081" s="175"/>
      <c r="Y6081" s="175"/>
      <c r="Z6081" s="175"/>
      <c r="AA6081" s="175"/>
      <c r="AC6081" s="175"/>
      <c r="AL6081" s="106"/>
      <c r="AM6081" s="104"/>
      <c r="AN6081" s="104"/>
      <c r="AO6081" s="104"/>
      <c r="AP6081" s="104"/>
      <c r="AQ6081" s="104"/>
      <c r="AR6081" s="104"/>
      <c r="AS6081" s="104"/>
      <c r="AT6081" s="104"/>
      <c r="AU6081" s="104"/>
      <c r="AV6081" s="104"/>
    </row>
    <row r="6082" spans="3:48" x14ac:dyDescent="0.35">
      <c r="C6082" s="176"/>
      <c r="D6082" s="176"/>
      <c r="E6082" s="176"/>
      <c r="F6082" s="176"/>
      <c r="G6082" s="175"/>
      <c r="H6082" s="175"/>
      <c r="I6082" s="175"/>
      <c r="J6082" s="175"/>
      <c r="L6082" s="175"/>
      <c r="T6082" s="176"/>
      <c r="U6082" s="176"/>
      <c r="V6082" s="176"/>
      <c r="W6082" s="176"/>
      <c r="X6082" s="175"/>
      <c r="Y6082" s="175"/>
      <c r="Z6082" s="175"/>
      <c r="AA6082" s="175"/>
      <c r="AC6082" s="175"/>
      <c r="AL6082" s="106"/>
      <c r="AM6082" s="104"/>
      <c r="AN6082" s="104"/>
      <c r="AO6082" s="104"/>
      <c r="AP6082" s="104"/>
      <c r="AQ6082" s="104"/>
      <c r="AR6082" s="104"/>
      <c r="AS6082" s="104"/>
      <c r="AT6082" s="104"/>
      <c r="AU6082" s="104"/>
      <c r="AV6082" s="104"/>
    </row>
    <row r="6083" spans="3:48" x14ac:dyDescent="0.35">
      <c r="C6083" s="176"/>
      <c r="D6083" s="176"/>
      <c r="E6083" s="176"/>
      <c r="F6083" s="176"/>
      <c r="G6083" s="175"/>
      <c r="H6083" s="175"/>
      <c r="I6083" s="175"/>
      <c r="J6083" s="175"/>
      <c r="L6083" s="175"/>
      <c r="T6083" s="176"/>
      <c r="U6083" s="176"/>
      <c r="V6083" s="176"/>
      <c r="W6083" s="176"/>
      <c r="X6083" s="175"/>
      <c r="Y6083" s="175"/>
      <c r="Z6083" s="175"/>
      <c r="AA6083" s="175"/>
      <c r="AC6083" s="175"/>
      <c r="AL6083" s="106"/>
      <c r="AM6083" s="104"/>
      <c r="AN6083" s="104"/>
      <c r="AO6083" s="104"/>
      <c r="AP6083" s="104"/>
      <c r="AQ6083" s="104"/>
      <c r="AR6083" s="104"/>
      <c r="AS6083" s="104"/>
      <c r="AT6083" s="104"/>
      <c r="AU6083" s="104"/>
      <c r="AV6083" s="104"/>
    </row>
    <row r="6084" spans="3:48" x14ac:dyDescent="0.35">
      <c r="C6084" s="176"/>
      <c r="D6084" s="176"/>
      <c r="E6084" s="176"/>
      <c r="F6084" s="176"/>
      <c r="G6084" s="175"/>
      <c r="H6084" s="175"/>
      <c r="I6084" s="175"/>
      <c r="J6084" s="175"/>
      <c r="L6084" s="175"/>
      <c r="T6084" s="176"/>
      <c r="U6084" s="176"/>
      <c r="V6084" s="176"/>
      <c r="W6084" s="176"/>
      <c r="X6084" s="175"/>
      <c r="Y6084" s="175"/>
      <c r="Z6084" s="175"/>
      <c r="AA6084" s="175"/>
      <c r="AC6084" s="175"/>
      <c r="AL6084" s="106"/>
      <c r="AM6084" s="104"/>
      <c r="AN6084" s="104"/>
      <c r="AO6084" s="104"/>
      <c r="AP6084" s="104"/>
      <c r="AQ6084" s="104"/>
      <c r="AR6084" s="104"/>
      <c r="AS6084" s="104"/>
      <c r="AT6084" s="104"/>
      <c r="AU6084" s="104"/>
      <c r="AV6084" s="104"/>
    </row>
    <row r="6085" spans="3:48" x14ac:dyDescent="0.35">
      <c r="C6085" s="176"/>
      <c r="D6085" s="176"/>
      <c r="E6085" s="176"/>
      <c r="F6085" s="176"/>
      <c r="G6085" s="175"/>
      <c r="H6085" s="175"/>
      <c r="I6085" s="175"/>
      <c r="J6085" s="175"/>
      <c r="L6085" s="175"/>
      <c r="T6085" s="176"/>
      <c r="U6085" s="176"/>
      <c r="V6085" s="176"/>
      <c r="W6085" s="176"/>
      <c r="X6085" s="175"/>
      <c r="Y6085" s="175"/>
      <c r="Z6085" s="175"/>
      <c r="AA6085" s="175"/>
      <c r="AC6085" s="175"/>
      <c r="AL6085" s="106"/>
      <c r="AM6085" s="104"/>
      <c r="AN6085" s="104"/>
      <c r="AO6085" s="104"/>
      <c r="AP6085" s="104"/>
      <c r="AQ6085" s="104"/>
      <c r="AR6085" s="104"/>
      <c r="AS6085" s="104"/>
      <c r="AT6085" s="104"/>
      <c r="AU6085" s="104"/>
      <c r="AV6085" s="104"/>
    </row>
    <row r="6086" spans="3:48" x14ac:dyDescent="0.35">
      <c r="C6086" s="176"/>
      <c r="D6086" s="176"/>
      <c r="E6086" s="176"/>
      <c r="F6086" s="176"/>
      <c r="G6086" s="175"/>
      <c r="H6086" s="175"/>
      <c r="I6086" s="175"/>
      <c r="J6086" s="175"/>
      <c r="L6086" s="175"/>
      <c r="T6086" s="176"/>
      <c r="U6086" s="176"/>
      <c r="V6086" s="176"/>
      <c r="W6086" s="176"/>
      <c r="X6086" s="175"/>
      <c r="Y6086" s="175"/>
      <c r="Z6086" s="175"/>
      <c r="AA6086" s="175"/>
      <c r="AC6086" s="175"/>
      <c r="AL6086" s="106"/>
      <c r="AM6086" s="104"/>
      <c r="AN6086" s="104"/>
      <c r="AO6086" s="104"/>
      <c r="AP6086" s="104"/>
      <c r="AQ6086" s="104"/>
      <c r="AR6086" s="104"/>
      <c r="AS6086" s="104"/>
      <c r="AT6086" s="104"/>
      <c r="AU6086" s="104"/>
      <c r="AV6086" s="104"/>
    </row>
    <row r="6087" spans="3:48" x14ac:dyDescent="0.35">
      <c r="C6087" s="176"/>
      <c r="D6087" s="176"/>
      <c r="E6087" s="176"/>
      <c r="F6087" s="176"/>
      <c r="G6087" s="175"/>
      <c r="H6087" s="175"/>
      <c r="I6087" s="175"/>
      <c r="J6087" s="175"/>
      <c r="L6087" s="175"/>
      <c r="T6087" s="176"/>
      <c r="U6087" s="176"/>
      <c r="V6087" s="176"/>
      <c r="W6087" s="176"/>
      <c r="X6087" s="175"/>
      <c r="Y6087" s="175"/>
      <c r="Z6087" s="175"/>
      <c r="AA6087" s="175"/>
      <c r="AC6087" s="175"/>
      <c r="AL6087" s="106"/>
      <c r="AM6087" s="104"/>
      <c r="AN6087" s="104"/>
      <c r="AO6087" s="104"/>
      <c r="AP6087" s="104"/>
      <c r="AQ6087" s="104"/>
      <c r="AR6087" s="104"/>
      <c r="AS6087" s="104"/>
      <c r="AT6087" s="104"/>
      <c r="AU6087" s="104"/>
      <c r="AV6087" s="104"/>
    </row>
    <row r="6088" spans="3:48" x14ac:dyDescent="0.35">
      <c r="C6088" s="176"/>
      <c r="D6088" s="176"/>
      <c r="E6088" s="176"/>
      <c r="F6088" s="176"/>
      <c r="G6088" s="175"/>
      <c r="H6088" s="175"/>
      <c r="I6088" s="175"/>
      <c r="J6088" s="175"/>
      <c r="L6088" s="175"/>
      <c r="T6088" s="176"/>
      <c r="U6088" s="176"/>
      <c r="V6088" s="176"/>
      <c r="W6088" s="176"/>
      <c r="X6088" s="175"/>
      <c r="Y6088" s="175"/>
      <c r="Z6088" s="175"/>
      <c r="AA6088" s="175"/>
      <c r="AC6088" s="175"/>
      <c r="AL6088" s="106"/>
      <c r="AM6088" s="104"/>
      <c r="AN6088" s="104"/>
      <c r="AO6088" s="104"/>
      <c r="AP6088" s="104"/>
      <c r="AQ6088" s="104"/>
      <c r="AR6088" s="104"/>
      <c r="AS6088" s="104"/>
      <c r="AT6088" s="104"/>
      <c r="AU6088" s="104"/>
      <c r="AV6088" s="104"/>
    </row>
    <row r="6089" spans="3:48" x14ac:dyDescent="0.35">
      <c r="C6089" s="176"/>
      <c r="D6089" s="176"/>
      <c r="E6089" s="176"/>
      <c r="F6089" s="176"/>
      <c r="G6089" s="175"/>
      <c r="H6089" s="175"/>
      <c r="I6089" s="175"/>
      <c r="J6089" s="175"/>
      <c r="L6089" s="175"/>
      <c r="T6089" s="176"/>
      <c r="U6089" s="176"/>
      <c r="V6089" s="176"/>
      <c r="W6089" s="176"/>
      <c r="X6089" s="175"/>
      <c r="Y6089" s="175"/>
      <c r="Z6089" s="175"/>
      <c r="AA6089" s="175"/>
      <c r="AC6089" s="175"/>
      <c r="AL6089" s="106"/>
      <c r="AM6089" s="104"/>
      <c r="AN6089" s="104"/>
      <c r="AO6089" s="104"/>
      <c r="AP6089" s="104"/>
      <c r="AQ6089" s="104"/>
      <c r="AR6089" s="104"/>
      <c r="AS6089" s="104"/>
      <c r="AT6089" s="104"/>
      <c r="AU6089" s="104"/>
      <c r="AV6089" s="104"/>
    </row>
    <row r="6090" spans="3:48" x14ac:dyDescent="0.35">
      <c r="C6090" s="176"/>
      <c r="D6090" s="176"/>
      <c r="E6090" s="176"/>
      <c r="F6090" s="176"/>
      <c r="G6090" s="175"/>
      <c r="H6090" s="175"/>
      <c r="I6090" s="175"/>
      <c r="J6090" s="175"/>
      <c r="L6090" s="175"/>
      <c r="T6090" s="176"/>
      <c r="U6090" s="176"/>
      <c r="V6090" s="176"/>
      <c r="W6090" s="176"/>
      <c r="X6090" s="175"/>
      <c r="Y6090" s="175"/>
      <c r="Z6090" s="175"/>
      <c r="AA6090" s="175"/>
      <c r="AC6090" s="175"/>
      <c r="AL6090" s="106"/>
      <c r="AM6090" s="104"/>
      <c r="AN6090" s="104"/>
      <c r="AO6090" s="104"/>
      <c r="AP6090" s="104"/>
      <c r="AQ6090" s="104"/>
      <c r="AR6090" s="104"/>
      <c r="AS6090" s="104"/>
      <c r="AT6090" s="104"/>
      <c r="AU6090" s="104"/>
      <c r="AV6090" s="104"/>
    </row>
    <row r="6091" spans="3:48" x14ac:dyDescent="0.35">
      <c r="C6091" s="176"/>
      <c r="D6091" s="176"/>
      <c r="E6091" s="176"/>
      <c r="F6091" s="176"/>
      <c r="G6091" s="175"/>
      <c r="H6091" s="175"/>
      <c r="I6091" s="175"/>
      <c r="J6091" s="175"/>
      <c r="L6091" s="175"/>
      <c r="T6091" s="176"/>
      <c r="U6091" s="176"/>
      <c r="V6091" s="176"/>
      <c r="W6091" s="176"/>
      <c r="X6091" s="175"/>
      <c r="Y6091" s="175"/>
      <c r="Z6091" s="175"/>
      <c r="AA6091" s="175"/>
      <c r="AC6091" s="175"/>
      <c r="AL6091" s="106"/>
      <c r="AM6091" s="104"/>
      <c r="AN6091" s="104"/>
      <c r="AO6091" s="104"/>
      <c r="AP6091" s="104"/>
      <c r="AQ6091" s="104"/>
      <c r="AR6091" s="104"/>
      <c r="AS6091" s="104"/>
      <c r="AT6091" s="104"/>
      <c r="AU6091" s="104"/>
      <c r="AV6091" s="104"/>
    </row>
    <row r="6092" spans="3:48" x14ac:dyDescent="0.35">
      <c r="C6092" s="176"/>
      <c r="D6092" s="176"/>
      <c r="E6092" s="176"/>
      <c r="F6092" s="176"/>
      <c r="G6092" s="175"/>
      <c r="H6092" s="175"/>
      <c r="I6092" s="175"/>
      <c r="J6092" s="175"/>
      <c r="L6092" s="175"/>
      <c r="T6092" s="176"/>
      <c r="U6092" s="176"/>
      <c r="V6092" s="176"/>
      <c r="W6092" s="176"/>
      <c r="X6092" s="175"/>
      <c r="Y6092" s="175"/>
      <c r="Z6092" s="175"/>
      <c r="AA6092" s="175"/>
      <c r="AC6092" s="175"/>
      <c r="AL6092" s="106"/>
      <c r="AM6092" s="104"/>
      <c r="AN6092" s="104"/>
      <c r="AO6092" s="104"/>
      <c r="AP6092" s="104"/>
      <c r="AQ6092" s="104"/>
      <c r="AR6092" s="104"/>
      <c r="AS6092" s="104"/>
      <c r="AT6092" s="104"/>
      <c r="AU6092" s="104"/>
      <c r="AV6092" s="104"/>
    </row>
    <row r="6093" spans="3:48" x14ac:dyDescent="0.35">
      <c r="C6093" s="176"/>
      <c r="D6093" s="176"/>
      <c r="E6093" s="176"/>
      <c r="F6093" s="176"/>
      <c r="G6093" s="175"/>
      <c r="H6093" s="175"/>
      <c r="I6093" s="175"/>
      <c r="J6093" s="175"/>
      <c r="L6093" s="175"/>
      <c r="T6093" s="176"/>
      <c r="U6093" s="176"/>
      <c r="V6093" s="176"/>
      <c r="W6093" s="176"/>
      <c r="X6093" s="175"/>
      <c r="Y6093" s="175"/>
      <c r="Z6093" s="175"/>
      <c r="AA6093" s="175"/>
      <c r="AC6093" s="175"/>
      <c r="AL6093" s="106"/>
      <c r="AM6093" s="104"/>
      <c r="AN6093" s="104"/>
      <c r="AO6093" s="104"/>
      <c r="AP6093" s="104"/>
      <c r="AQ6093" s="104"/>
      <c r="AR6093" s="104"/>
      <c r="AS6093" s="104"/>
      <c r="AT6093" s="104"/>
      <c r="AU6093" s="104"/>
      <c r="AV6093" s="104"/>
    </row>
    <row r="6094" spans="3:48" x14ac:dyDescent="0.35">
      <c r="C6094" s="176"/>
      <c r="D6094" s="176"/>
      <c r="E6094" s="176"/>
      <c r="F6094" s="176"/>
      <c r="G6094" s="175"/>
      <c r="H6094" s="175"/>
      <c r="I6094" s="175"/>
      <c r="J6094" s="175"/>
      <c r="L6094" s="175"/>
      <c r="T6094" s="176"/>
      <c r="U6094" s="176"/>
      <c r="V6094" s="176"/>
      <c r="W6094" s="176"/>
      <c r="X6094" s="175"/>
      <c r="Y6094" s="175"/>
      <c r="Z6094" s="175"/>
      <c r="AA6094" s="175"/>
      <c r="AC6094" s="175"/>
      <c r="AL6094" s="106"/>
      <c r="AM6094" s="104"/>
      <c r="AN6094" s="104"/>
      <c r="AO6094" s="104"/>
      <c r="AP6094" s="104"/>
      <c r="AQ6094" s="104"/>
      <c r="AR6094" s="104"/>
      <c r="AS6094" s="104"/>
      <c r="AT6094" s="104"/>
      <c r="AU6094" s="104"/>
      <c r="AV6094" s="104"/>
    </row>
    <row r="6095" spans="3:48" x14ac:dyDescent="0.35">
      <c r="C6095" s="176"/>
      <c r="D6095" s="176"/>
      <c r="E6095" s="176"/>
      <c r="F6095" s="176"/>
      <c r="G6095" s="175"/>
      <c r="H6095" s="175"/>
      <c r="I6095" s="175"/>
      <c r="J6095" s="175"/>
      <c r="L6095" s="175"/>
      <c r="T6095" s="176"/>
      <c r="U6095" s="176"/>
      <c r="V6095" s="176"/>
      <c r="W6095" s="176"/>
      <c r="X6095" s="175"/>
      <c r="Y6095" s="175"/>
      <c r="Z6095" s="175"/>
      <c r="AA6095" s="175"/>
      <c r="AC6095" s="175"/>
      <c r="AL6095" s="106"/>
      <c r="AM6095" s="104"/>
      <c r="AN6095" s="104"/>
      <c r="AO6095" s="104"/>
      <c r="AP6095" s="104"/>
      <c r="AQ6095" s="104"/>
      <c r="AR6095" s="104"/>
      <c r="AS6095" s="104"/>
      <c r="AT6095" s="104"/>
      <c r="AU6095" s="104"/>
      <c r="AV6095" s="104"/>
    </row>
    <row r="6096" spans="3:48" x14ac:dyDescent="0.35">
      <c r="C6096" s="176"/>
      <c r="D6096" s="176"/>
      <c r="E6096" s="176"/>
      <c r="F6096" s="176"/>
      <c r="G6096" s="175"/>
      <c r="H6096" s="175"/>
      <c r="I6096" s="175"/>
      <c r="J6096" s="175"/>
      <c r="L6096" s="175"/>
      <c r="T6096" s="176"/>
      <c r="U6096" s="176"/>
      <c r="V6096" s="176"/>
      <c r="W6096" s="176"/>
      <c r="X6096" s="175"/>
      <c r="Y6096" s="175"/>
      <c r="Z6096" s="175"/>
      <c r="AA6096" s="175"/>
      <c r="AC6096" s="175"/>
      <c r="AL6096" s="106"/>
      <c r="AM6096" s="104"/>
      <c r="AN6096" s="104"/>
      <c r="AO6096" s="104"/>
      <c r="AP6096" s="104"/>
      <c r="AQ6096" s="104"/>
      <c r="AR6096" s="104"/>
      <c r="AS6096" s="104"/>
      <c r="AT6096" s="104"/>
      <c r="AU6096" s="104"/>
      <c r="AV6096" s="104"/>
    </row>
    <row r="6097" spans="3:48" x14ac:dyDescent="0.35">
      <c r="C6097" s="176"/>
      <c r="D6097" s="176"/>
      <c r="E6097" s="176"/>
      <c r="F6097" s="176"/>
      <c r="G6097" s="175"/>
      <c r="H6097" s="175"/>
      <c r="I6097" s="175"/>
      <c r="J6097" s="175"/>
      <c r="L6097" s="175"/>
      <c r="T6097" s="176"/>
      <c r="U6097" s="176"/>
      <c r="V6097" s="176"/>
      <c r="W6097" s="176"/>
      <c r="X6097" s="175"/>
      <c r="Y6097" s="175"/>
      <c r="Z6097" s="175"/>
      <c r="AA6097" s="175"/>
      <c r="AC6097" s="175"/>
      <c r="AL6097" s="106"/>
      <c r="AM6097" s="104"/>
      <c r="AN6097" s="104"/>
      <c r="AO6097" s="104"/>
      <c r="AP6097" s="104"/>
      <c r="AQ6097" s="104"/>
      <c r="AR6097" s="104"/>
      <c r="AS6097" s="104"/>
      <c r="AT6097" s="104"/>
      <c r="AU6097" s="104"/>
      <c r="AV6097" s="104"/>
    </row>
    <row r="6098" spans="3:48" x14ac:dyDescent="0.35">
      <c r="C6098" s="176"/>
      <c r="D6098" s="176"/>
      <c r="E6098" s="176"/>
      <c r="F6098" s="176"/>
      <c r="G6098" s="175"/>
      <c r="H6098" s="175"/>
      <c r="I6098" s="175"/>
      <c r="J6098" s="175"/>
      <c r="L6098" s="175"/>
      <c r="T6098" s="176"/>
      <c r="U6098" s="176"/>
      <c r="V6098" s="176"/>
      <c r="W6098" s="176"/>
      <c r="X6098" s="175"/>
      <c r="Y6098" s="175"/>
      <c r="Z6098" s="175"/>
      <c r="AA6098" s="175"/>
      <c r="AC6098" s="175"/>
      <c r="AL6098" s="106"/>
      <c r="AM6098" s="104"/>
      <c r="AN6098" s="104"/>
      <c r="AO6098" s="104"/>
      <c r="AP6098" s="104"/>
      <c r="AQ6098" s="104"/>
      <c r="AR6098" s="104"/>
      <c r="AS6098" s="104"/>
      <c r="AT6098" s="104"/>
      <c r="AU6098" s="104"/>
      <c r="AV6098" s="104"/>
    </row>
    <row r="6099" spans="3:48" x14ac:dyDescent="0.35">
      <c r="C6099" s="176"/>
      <c r="D6099" s="176"/>
      <c r="E6099" s="176"/>
      <c r="F6099" s="176"/>
      <c r="G6099" s="175"/>
      <c r="H6099" s="175"/>
      <c r="I6099" s="175"/>
      <c r="J6099" s="175"/>
      <c r="L6099" s="175"/>
      <c r="T6099" s="176"/>
      <c r="U6099" s="176"/>
      <c r="V6099" s="176"/>
      <c r="W6099" s="176"/>
      <c r="X6099" s="175"/>
      <c r="Y6099" s="175"/>
      <c r="Z6099" s="175"/>
      <c r="AA6099" s="175"/>
      <c r="AC6099" s="175"/>
      <c r="AL6099" s="106"/>
      <c r="AM6099" s="104"/>
      <c r="AN6099" s="104"/>
      <c r="AO6099" s="104"/>
      <c r="AP6099" s="104"/>
      <c r="AQ6099" s="104"/>
      <c r="AR6099" s="104"/>
      <c r="AS6099" s="104"/>
      <c r="AT6099" s="104"/>
      <c r="AU6099" s="104"/>
      <c r="AV6099" s="104"/>
    </row>
    <row r="6100" spans="3:48" x14ac:dyDescent="0.35">
      <c r="C6100" s="176"/>
      <c r="D6100" s="176"/>
      <c r="E6100" s="176"/>
      <c r="F6100" s="176"/>
      <c r="G6100" s="175"/>
      <c r="H6100" s="175"/>
      <c r="I6100" s="175"/>
      <c r="J6100" s="175"/>
      <c r="L6100" s="175"/>
      <c r="T6100" s="176"/>
      <c r="U6100" s="176"/>
      <c r="V6100" s="176"/>
      <c r="W6100" s="176"/>
      <c r="X6100" s="175"/>
      <c r="Y6100" s="175"/>
      <c r="Z6100" s="175"/>
      <c r="AA6100" s="175"/>
      <c r="AC6100" s="175"/>
      <c r="AL6100" s="106"/>
      <c r="AM6100" s="104"/>
      <c r="AN6100" s="104"/>
      <c r="AO6100" s="104"/>
      <c r="AP6100" s="104"/>
      <c r="AQ6100" s="104"/>
      <c r="AR6100" s="104"/>
      <c r="AS6100" s="104"/>
      <c r="AT6100" s="104"/>
      <c r="AU6100" s="104"/>
      <c r="AV6100" s="104"/>
    </row>
    <row r="6101" spans="3:48" x14ac:dyDescent="0.35">
      <c r="C6101" s="176"/>
      <c r="D6101" s="176"/>
      <c r="E6101" s="176"/>
      <c r="F6101" s="176"/>
      <c r="G6101" s="175"/>
      <c r="H6101" s="175"/>
      <c r="I6101" s="175"/>
      <c r="J6101" s="175"/>
      <c r="L6101" s="175"/>
      <c r="T6101" s="176"/>
      <c r="U6101" s="176"/>
      <c r="V6101" s="176"/>
      <c r="W6101" s="176"/>
      <c r="X6101" s="175"/>
      <c r="Y6101" s="175"/>
      <c r="Z6101" s="175"/>
      <c r="AA6101" s="175"/>
      <c r="AC6101" s="175"/>
      <c r="AL6101" s="106"/>
      <c r="AM6101" s="104"/>
      <c r="AN6101" s="104"/>
      <c r="AO6101" s="104"/>
      <c r="AP6101" s="104"/>
      <c r="AQ6101" s="104"/>
      <c r="AR6101" s="104"/>
      <c r="AS6101" s="104"/>
      <c r="AT6101" s="104"/>
      <c r="AU6101" s="104"/>
      <c r="AV6101" s="104"/>
    </row>
    <row r="6102" spans="3:48" x14ac:dyDescent="0.35">
      <c r="C6102" s="176"/>
      <c r="D6102" s="176"/>
      <c r="E6102" s="176"/>
      <c r="F6102" s="176"/>
      <c r="G6102" s="175"/>
      <c r="H6102" s="175"/>
      <c r="I6102" s="175"/>
      <c r="J6102" s="175"/>
      <c r="L6102" s="175"/>
      <c r="T6102" s="176"/>
      <c r="U6102" s="176"/>
      <c r="V6102" s="176"/>
      <c r="W6102" s="176"/>
      <c r="X6102" s="175"/>
      <c r="Y6102" s="175"/>
      <c r="Z6102" s="175"/>
      <c r="AA6102" s="175"/>
      <c r="AC6102" s="175"/>
      <c r="AL6102" s="106"/>
      <c r="AM6102" s="104"/>
      <c r="AN6102" s="104"/>
      <c r="AO6102" s="104"/>
      <c r="AP6102" s="104"/>
      <c r="AQ6102" s="104"/>
      <c r="AR6102" s="104"/>
      <c r="AS6102" s="104"/>
      <c r="AT6102" s="104"/>
      <c r="AU6102" s="104"/>
      <c r="AV6102" s="104"/>
    </row>
    <row r="6103" spans="3:48" x14ac:dyDescent="0.35">
      <c r="C6103" s="176"/>
      <c r="D6103" s="176"/>
      <c r="E6103" s="176"/>
      <c r="F6103" s="176"/>
      <c r="G6103" s="175"/>
      <c r="H6103" s="175"/>
      <c r="I6103" s="175"/>
      <c r="J6103" s="175"/>
      <c r="L6103" s="175"/>
      <c r="T6103" s="176"/>
      <c r="U6103" s="176"/>
      <c r="V6103" s="176"/>
      <c r="W6103" s="176"/>
      <c r="X6103" s="175"/>
      <c r="Y6103" s="175"/>
      <c r="Z6103" s="175"/>
      <c r="AA6103" s="175"/>
      <c r="AC6103" s="175"/>
      <c r="AL6103" s="106"/>
      <c r="AM6103" s="104"/>
      <c r="AN6103" s="104"/>
      <c r="AO6103" s="104"/>
      <c r="AP6103" s="104"/>
      <c r="AQ6103" s="104"/>
      <c r="AR6103" s="104"/>
      <c r="AS6103" s="104"/>
      <c r="AT6103" s="104"/>
      <c r="AU6103" s="104"/>
      <c r="AV6103" s="104"/>
    </row>
    <row r="6104" spans="3:48" x14ac:dyDescent="0.35">
      <c r="C6104" s="176"/>
      <c r="D6104" s="176"/>
      <c r="E6104" s="176"/>
      <c r="F6104" s="176"/>
      <c r="G6104" s="175"/>
      <c r="H6104" s="175"/>
      <c r="I6104" s="175"/>
      <c r="J6104" s="175"/>
      <c r="L6104" s="175"/>
      <c r="T6104" s="176"/>
      <c r="U6104" s="176"/>
      <c r="V6104" s="176"/>
      <c r="W6104" s="176"/>
      <c r="X6104" s="175"/>
      <c r="Y6104" s="175"/>
      <c r="Z6104" s="175"/>
      <c r="AA6104" s="175"/>
      <c r="AC6104" s="175"/>
      <c r="AL6104" s="106"/>
      <c r="AM6104" s="104"/>
      <c r="AN6104" s="104"/>
      <c r="AO6104" s="104"/>
      <c r="AP6104" s="104"/>
      <c r="AQ6104" s="104"/>
      <c r="AR6104" s="104"/>
      <c r="AS6104" s="104"/>
      <c r="AT6104" s="104"/>
      <c r="AU6104" s="104"/>
      <c r="AV6104" s="104"/>
    </row>
    <row r="6105" spans="3:48" x14ac:dyDescent="0.35">
      <c r="C6105" s="176"/>
      <c r="D6105" s="176"/>
      <c r="E6105" s="176"/>
      <c r="F6105" s="176"/>
      <c r="G6105" s="175"/>
      <c r="H6105" s="175"/>
      <c r="I6105" s="175"/>
      <c r="J6105" s="175"/>
      <c r="L6105" s="175"/>
      <c r="T6105" s="176"/>
      <c r="U6105" s="176"/>
      <c r="V6105" s="176"/>
      <c r="W6105" s="176"/>
      <c r="X6105" s="175"/>
      <c r="Y6105" s="175"/>
      <c r="Z6105" s="175"/>
      <c r="AA6105" s="175"/>
      <c r="AC6105" s="175"/>
      <c r="AL6105" s="106"/>
      <c r="AM6105" s="104"/>
      <c r="AN6105" s="104"/>
      <c r="AO6105" s="104"/>
      <c r="AP6105" s="104"/>
      <c r="AQ6105" s="104"/>
      <c r="AR6105" s="104"/>
      <c r="AS6105" s="104"/>
      <c r="AT6105" s="104"/>
      <c r="AU6105" s="104"/>
      <c r="AV6105" s="104"/>
    </row>
    <row r="6106" spans="3:48" x14ac:dyDescent="0.35">
      <c r="C6106" s="176"/>
      <c r="D6106" s="176"/>
      <c r="E6106" s="176"/>
      <c r="F6106" s="176"/>
      <c r="G6106" s="175"/>
      <c r="H6106" s="175"/>
      <c r="I6106" s="175"/>
      <c r="J6106" s="175"/>
      <c r="L6106" s="175"/>
      <c r="T6106" s="176"/>
      <c r="U6106" s="176"/>
      <c r="V6106" s="176"/>
      <c r="W6106" s="176"/>
      <c r="X6106" s="175"/>
      <c r="Y6106" s="175"/>
      <c r="Z6106" s="175"/>
      <c r="AA6106" s="175"/>
      <c r="AC6106" s="175"/>
      <c r="AL6106" s="106"/>
      <c r="AM6106" s="104"/>
      <c r="AN6106" s="104"/>
      <c r="AO6106" s="104"/>
      <c r="AP6106" s="104"/>
      <c r="AQ6106" s="104"/>
      <c r="AR6106" s="104"/>
      <c r="AS6106" s="104"/>
      <c r="AT6106" s="104"/>
      <c r="AU6106" s="104"/>
      <c r="AV6106" s="104"/>
    </row>
    <row r="6107" spans="3:48" x14ac:dyDescent="0.35">
      <c r="C6107" s="176"/>
      <c r="D6107" s="176"/>
      <c r="E6107" s="176"/>
      <c r="F6107" s="176"/>
      <c r="G6107" s="175"/>
      <c r="H6107" s="175"/>
      <c r="I6107" s="175"/>
      <c r="J6107" s="175"/>
      <c r="L6107" s="175"/>
      <c r="T6107" s="176"/>
      <c r="U6107" s="176"/>
      <c r="V6107" s="176"/>
      <c r="W6107" s="176"/>
      <c r="X6107" s="175"/>
      <c r="Y6107" s="175"/>
      <c r="Z6107" s="175"/>
      <c r="AA6107" s="175"/>
      <c r="AC6107" s="175"/>
      <c r="AL6107" s="106"/>
      <c r="AM6107" s="104"/>
      <c r="AN6107" s="104"/>
      <c r="AO6107" s="104"/>
      <c r="AP6107" s="104"/>
      <c r="AQ6107" s="104"/>
      <c r="AR6107" s="104"/>
      <c r="AS6107" s="104"/>
      <c r="AT6107" s="104"/>
      <c r="AU6107" s="104"/>
      <c r="AV6107" s="104"/>
    </row>
    <row r="6108" spans="3:48" x14ac:dyDescent="0.35">
      <c r="C6108" s="176"/>
      <c r="D6108" s="176"/>
      <c r="E6108" s="176"/>
      <c r="F6108" s="176"/>
      <c r="G6108" s="175"/>
      <c r="H6108" s="175"/>
      <c r="I6108" s="175"/>
      <c r="J6108" s="175"/>
      <c r="L6108" s="175"/>
      <c r="T6108" s="176"/>
      <c r="U6108" s="176"/>
      <c r="V6108" s="176"/>
      <c r="W6108" s="176"/>
      <c r="X6108" s="175"/>
      <c r="Y6108" s="175"/>
      <c r="Z6108" s="175"/>
      <c r="AA6108" s="175"/>
      <c r="AC6108" s="175"/>
      <c r="AL6108" s="106"/>
      <c r="AM6108" s="104"/>
      <c r="AN6108" s="104"/>
      <c r="AO6108" s="104"/>
      <c r="AP6108" s="104"/>
      <c r="AQ6108" s="104"/>
      <c r="AR6108" s="104"/>
      <c r="AS6108" s="104"/>
      <c r="AT6108" s="104"/>
      <c r="AU6108" s="104"/>
      <c r="AV6108" s="104"/>
    </row>
    <row r="6109" spans="3:48" x14ac:dyDescent="0.35">
      <c r="C6109" s="176"/>
      <c r="D6109" s="176"/>
      <c r="E6109" s="176"/>
      <c r="F6109" s="176"/>
      <c r="G6109" s="175"/>
      <c r="H6109" s="175"/>
      <c r="I6109" s="175"/>
      <c r="J6109" s="175"/>
      <c r="L6109" s="175"/>
      <c r="T6109" s="176"/>
      <c r="U6109" s="176"/>
      <c r="V6109" s="176"/>
      <c r="W6109" s="176"/>
      <c r="X6109" s="175"/>
      <c r="Y6109" s="175"/>
      <c r="Z6109" s="175"/>
      <c r="AA6109" s="175"/>
      <c r="AC6109" s="175"/>
      <c r="AL6109" s="106"/>
      <c r="AM6109" s="104"/>
      <c r="AN6109" s="104"/>
      <c r="AO6109" s="104"/>
      <c r="AP6109" s="104"/>
      <c r="AQ6109" s="104"/>
      <c r="AR6109" s="104"/>
      <c r="AS6109" s="104"/>
      <c r="AT6109" s="104"/>
      <c r="AU6109" s="104"/>
      <c r="AV6109" s="104"/>
    </row>
    <row r="6110" spans="3:48" x14ac:dyDescent="0.35">
      <c r="C6110" s="176"/>
      <c r="D6110" s="176"/>
      <c r="E6110" s="176"/>
      <c r="F6110" s="176"/>
      <c r="G6110" s="175"/>
      <c r="H6110" s="175"/>
      <c r="I6110" s="175"/>
      <c r="J6110" s="175"/>
      <c r="L6110" s="175"/>
      <c r="T6110" s="176"/>
      <c r="U6110" s="176"/>
      <c r="V6110" s="176"/>
      <c r="W6110" s="176"/>
      <c r="X6110" s="175"/>
      <c r="Y6110" s="175"/>
      <c r="Z6110" s="175"/>
      <c r="AA6110" s="175"/>
      <c r="AC6110" s="175"/>
      <c r="AL6110" s="106"/>
      <c r="AM6110" s="104"/>
      <c r="AN6110" s="104"/>
      <c r="AO6110" s="104"/>
      <c r="AP6110" s="104"/>
      <c r="AQ6110" s="104"/>
      <c r="AR6110" s="104"/>
      <c r="AS6110" s="104"/>
      <c r="AT6110" s="104"/>
      <c r="AU6110" s="104"/>
      <c r="AV6110" s="104"/>
    </row>
    <row r="6111" spans="3:48" x14ac:dyDescent="0.35">
      <c r="C6111" s="176"/>
      <c r="D6111" s="176"/>
      <c r="E6111" s="176"/>
      <c r="F6111" s="176"/>
      <c r="G6111" s="175"/>
      <c r="H6111" s="175"/>
      <c r="I6111" s="175"/>
      <c r="J6111" s="175"/>
      <c r="L6111" s="175"/>
      <c r="T6111" s="176"/>
      <c r="U6111" s="176"/>
      <c r="V6111" s="176"/>
      <c r="W6111" s="176"/>
      <c r="X6111" s="175"/>
      <c r="Y6111" s="175"/>
      <c r="Z6111" s="175"/>
      <c r="AA6111" s="175"/>
      <c r="AC6111" s="175"/>
      <c r="AL6111" s="106"/>
      <c r="AM6111" s="104"/>
      <c r="AN6111" s="104"/>
      <c r="AO6111" s="104"/>
      <c r="AP6111" s="104"/>
      <c r="AQ6111" s="104"/>
      <c r="AR6111" s="104"/>
      <c r="AS6111" s="104"/>
      <c r="AT6111" s="104"/>
      <c r="AU6111" s="104"/>
      <c r="AV6111" s="104"/>
    </row>
    <row r="6112" spans="3:48" x14ac:dyDescent="0.35">
      <c r="C6112" s="176"/>
      <c r="D6112" s="176"/>
      <c r="E6112" s="176"/>
      <c r="F6112" s="176"/>
      <c r="G6112" s="175"/>
      <c r="H6112" s="175"/>
      <c r="I6112" s="175"/>
      <c r="J6112" s="175"/>
      <c r="L6112" s="175"/>
      <c r="T6112" s="176"/>
      <c r="U6112" s="176"/>
      <c r="V6112" s="176"/>
      <c r="W6112" s="176"/>
      <c r="X6112" s="175"/>
      <c r="Y6112" s="175"/>
      <c r="Z6112" s="175"/>
      <c r="AA6112" s="175"/>
      <c r="AC6112" s="175"/>
      <c r="AL6112" s="106"/>
      <c r="AM6112" s="104"/>
      <c r="AN6112" s="104"/>
      <c r="AO6112" s="104"/>
      <c r="AP6112" s="104"/>
      <c r="AQ6112" s="104"/>
      <c r="AR6112" s="104"/>
      <c r="AS6112" s="104"/>
      <c r="AT6112" s="104"/>
      <c r="AU6112" s="104"/>
      <c r="AV6112" s="104"/>
    </row>
    <row r="6113" spans="3:48" x14ac:dyDescent="0.35">
      <c r="C6113" s="176"/>
      <c r="D6113" s="176"/>
      <c r="E6113" s="176"/>
      <c r="F6113" s="176"/>
      <c r="G6113" s="175"/>
      <c r="H6113" s="175"/>
      <c r="I6113" s="175"/>
      <c r="J6113" s="175"/>
      <c r="L6113" s="175"/>
      <c r="T6113" s="176"/>
      <c r="U6113" s="176"/>
      <c r="V6113" s="176"/>
      <c r="W6113" s="176"/>
      <c r="X6113" s="175"/>
      <c r="Y6113" s="175"/>
      <c r="Z6113" s="175"/>
      <c r="AA6113" s="175"/>
      <c r="AC6113" s="175"/>
      <c r="AL6113" s="106"/>
      <c r="AM6113" s="104"/>
      <c r="AN6113" s="104"/>
      <c r="AO6113" s="104"/>
      <c r="AP6113" s="104"/>
      <c r="AQ6113" s="104"/>
      <c r="AR6113" s="104"/>
      <c r="AS6113" s="104"/>
      <c r="AT6113" s="104"/>
      <c r="AU6113" s="104"/>
      <c r="AV6113" s="104"/>
    </row>
    <row r="6114" spans="3:48" x14ac:dyDescent="0.35">
      <c r="C6114" s="176"/>
      <c r="D6114" s="176"/>
      <c r="E6114" s="176"/>
      <c r="F6114" s="176"/>
      <c r="G6114" s="175"/>
      <c r="H6114" s="175"/>
      <c r="I6114" s="175"/>
      <c r="J6114" s="175"/>
      <c r="L6114" s="175"/>
      <c r="T6114" s="176"/>
      <c r="U6114" s="176"/>
      <c r="V6114" s="176"/>
      <c r="W6114" s="176"/>
      <c r="X6114" s="175"/>
      <c r="Y6114" s="175"/>
      <c r="Z6114" s="175"/>
      <c r="AA6114" s="175"/>
      <c r="AC6114" s="175"/>
      <c r="AL6114" s="106"/>
      <c r="AM6114" s="104"/>
      <c r="AN6114" s="104"/>
      <c r="AO6114" s="104"/>
      <c r="AP6114" s="104"/>
      <c r="AQ6114" s="104"/>
      <c r="AR6114" s="104"/>
      <c r="AS6114" s="104"/>
      <c r="AT6114" s="104"/>
      <c r="AU6114" s="104"/>
      <c r="AV6114" s="104"/>
    </row>
    <row r="6115" spans="3:48" x14ac:dyDescent="0.35">
      <c r="C6115" s="176"/>
      <c r="D6115" s="176"/>
      <c r="E6115" s="176"/>
      <c r="F6115" s="176"/>
      <c r="G6115" s="175"/>
      <c r="H6115" s="175"/>
      <c r="I6115" s="175"/>
      <c r="J6115" s="175"/>
      <c r="L6115" s="175"/>
      <c r="T6115" s="176"/>
      <c r="U6115" s="176"/>
      <c r="V6115" s="176"/>
      <c r="W6115" s="176"/>
      <c r="X6115" s="175"/>
      <c r="Y6115" s="175"/>
      <c r="Z6115" s="175"/>
      <c r="AA6115" s="175"/>
      <c r="AC6115" s="175"/>
      <c r="AL6115" s="106"/>
      <c r="AM6115" s="104"/>
      <c r="AN6115" s="104"/>
      <c r="AO6115" s="104"/>
      <c r="AP6115" s="104"/>
      <c r="AQ6115" s="104"/>
      <c r="AR6115" s="104"/>
      <c r="AS6115" s="104"/>
      <c r="AT6115" s="104"/>
      <c r="AU6115" s="104"/>
      <c r="AV6115" s="104"/>
    </row>
    <row r="6116" spans="3:48" x14ac:dyDescent="0.35">
      <c r="C6116" s="176"/>
      <c r="D6116" s="176"/>
      <c r="E6116" s="176"/>
      <c r="F6116" s="176"/>
      <c r="G6116" s="175"/>
      <c r="H6116" s="175"/>
      <c r="I6116" s="175"/>
      <c r="J6116" s="175"/>
      <c r="L6116" s="175"/>
      <c r="T6116" s="176"/>
      <c r="U6116" s="176"/>
      <c r="V6116" s="176"/>
      <c r="W6116" s="176"/>
      <c r="X6116" s="175"/>
      <c r="Y6116" s="175"/>
      <c r="Z6116" s="175"/>
      <c r="AA6116" s="175"/>
      <c r="AC6116" s="175"/>
      <c r="AL6116" s="106"/>
      <c r="AM6116" s="104"/>
      <c r="AN6116" s="104"/>
      <c r="AO6116" s="104"/>
      <c r="AP6116" s="104"/>
      <c r="AQ6116" s="104"/>
      <c r="AR6116" s="104"/>
      <c r="AS6116" s="104"/>
      <c r="AT6116" s="104"/>
      <c r="AU6116" s="104"/>
      <c r="AV6116" s="104"/>
    </row>
    <row r="6117" spans="3:48" x14ac:dyDescent="0.35">
      <c r="C6117" s="176"/>
      <c r="D6117" s="176"/>
      <c r="E6117" s="176"/>
      <c r="F6117" s="176"/>
      <c r="G6117" s="175"/>
      <c r="H6117" s="175"/>
      <c r="I6117" s="175"/>
      <c r="J6117" s="175"/>
      <c r="L6117" s="175"/>
      <c r="T6117" s="176"/>
      <c r="U6117" s="176"/>
      <c r="V6117" s="176"/>
      <c r="W6117" s="176"/>
      <c r="X6117" s="175"/>
      <c r="Y6117" s="175"/>
      <c r="Z6117" s="175"/>
      <c r="AA6117" s="175"/>
      <c r="AC6117" s="175"/>
      <c r="AL6117" s="106"/>
      <c r="AM6117" s="104"/>
      <c r="AN6117" s="104"/>
      <c r="AO6117" s="104"/>
      <c r="AP6117" s="104"/>
      <c r="AQ6117" s="104"/>
      <c r="AR6117" s="104"/>
      <c r="AS6117" s="104"/>
      <c r="AT6117" s="104"/>
      <c r="AU6117" s="104"/>
      <c r="AV6117" s="104"/>
    </row>
    <row r="6118" spans="3:48" x14ac:dyDescent="0.35">
      <c r="C6118" s="176"/>
      <c r="D6118" s="176"/>
      <c r="E6118" s="176"/>
      <c r="F6118" s="176"/>
      <c r="G6118" s="175"/>
      <c r="H6118" s="175"/>
      <c r="I6118" s="175"/>
      <c r="J6118" s="175"/>
      <c r="L6118" s="175"/>
      <c r="T6118" s="176"/>
      <c r="U6118" s="176"/>
      <c r="V6118" s="176"/>
      <c r="W6118" s="176"/>
      <c r="X6118" s="175"/>
      <c r="Y6118" s="175"/>
      <c r="Z6118" s="175"/>
      <c r="AA6118" s="175"/>
      <c r="AC6118" s="175"/>
      <c r="AL6118" s="106"/>
      <c r="AM6118" s="104"/>
      <c r="AN6118" s="104"/>
      <c r="AO6118" s="104"/>
      <c r="AP6118" s="104"/>
      <c r="AQ6118" s="104"/>
      <c r="AR6118" s="104"/>
      <c r="AS6118" s="104"/>
      <c r="AT6118" s="104"/>
      <c r="AU6118" s="104"/>
      <c r="AV6118" s="104"/>
    </row>
    <row r="6119" spans="3:48" x14ac:dyDescent="0.35">
      <c r="C6119" s="176"/>
      <c r="D6119" s="176"/>
      <c r="E6119" s="176"/>
      <c r="F6119" s="176"/>
      <c r="G6119" s="175"/>
      <c r="H6119" s="175"/>
      <c r="I6119" s="175"/>
      <c r="J6119" s="175"/>
      <c r="L6119" s="175"/>
      <c r="T6119" s="176"/>
      <c r="U6119" s="176"/>
      <c r="V6119" s="176"/>
      <c r="W6119" s="176"/>
      <c r="X6119" s="175"/>
      <c r="Y6119" s="175"/>
      <c r="Z6119" s="175"/>
      <c r="AA6119" s="175"/>
      <c r="AC6119" s="175"/>
      <c r="AL6119" s="106"/>
      <c r="AM6119" s="104"/>
      <c r="AN6119" s="104"/>
      <c r="AO6119" s="104"/>
      <c r="AP6119" s="104"/>
      <c r="AQ6119" s="104"/>
      <c r="AR6119" s="104"/>
      <c r="AS6119" s="104"/>
      <c r="AT6119" s="104"/>
      <c r="AU6119" s="104"/>
      <c r="AV6119" s="104"/>
    </row>
    <row r="6120" spans="3:48" x14ac:dyDescent="0.35">
      <c r="C6120" s="176"/>
      <c r="D6120" s="176"/>
      <c r="E6120" s="176"/>
      <c r="F6120" s="176"/>
      <c r="G6120" s="175"/>
      <c r="H6120" s="175"/>
      <c r="I6120" s="175"/>
      <c r="J6120" s="175"/>
      <c r="L6120" s="175"/>
      <c r="T6120" s="176"/>
      <c r="U6120" s="176"/>
      <c r="V6120" s="176"/>
      <c r="W6120" s="176"/>
      <c r="X6120" s="175"/>
      <c r="Y6120" s="175"/>
      <c r="Z6120" s="175"/>
      <c r="AA6120" s="175"/>
      <c r="AC6120" s="175"/>
      <c r="AL6120" s="106"/>
      <c r="AM6120" s="104"/>
      <c r="AN6120" s="104"/>
      <c r="AO6120" s="104"/>
      <c r="AP6120" s="104"/>
      <c r="AQ6120" s="104"/>
      <c r="AR6120" s="104"/>
      <c r="AS6120" s="104"/>
      <c r="AT6120" s="104"/>
      <c r="AU6120" s="104"/>
      <c r="AV6120" s="104"/>
    </row>
    <row r="6121" spans="3:48" x14ac:dyDescent="0.35">
      <c r="C6121" s="176"/>
      <c r="D6121" s="176"/>
      <c r="E6121" s="176"/>
      <c r="F6121" s="176"/>
      <c r="G6121" s="175"/>
      <c r="H6121" s="175"/>
      <c r="I6121" s="175"/>
      <c r="J6121" s="175"/>
      <c r="L6121" s="175"/>
      <c r="T6121" s="176"/>
      <c r="U6121" s="176"/>
      <c r="V6121" s="176"/>
      <c r="W6121" s="176"/>
      <c r="X6121" s="175"/>
      <c r="Y6121" s="175"/>
      <c r="Z6121" s="175"/>
      <c r="AA6121" s="175"/>
      <c r="AC6121" s="175"/>
      <c r="AL6121" s="106"/>
      <c r="AM6121" s="104"/>
      <c r="AN6121" s="104"/>
      <c r="AO6121" s="104"/>
      <c r="AP6121" s="104"/>
      <c r="AQ6121" s="104"/>
      <c r="AR6121" s="104"/>
      <c r="AS6121" s="104"/>
      <c r="AT6121" s="104"/>
      <c r="AU6121" s="104"/>
      <c r="AV6121" s="104"/>
    </row>
    <row r="6122" spans="3:48" x14ac:dyDescent="0.35">
      <c r="C6122" s="176"/>
      <c r="D6122" s="176"/>
      <c r="E6122" s="176"/>
      <c r="F6122" s="176"/>
      <c r="G6122" s="175"/>
      <c r="H6122" s="175"/>
      <c r="I6122" s="175"/>
      <c r="J6122" s="175"/>
      <c r="L6122" s="175"/>
      <c r="T6122" s="176"/>
      <c r="U6122" s="176"/>
      <c r="V6122" s="176"/>
      <c r="W6122" s="176"/>
      <c r="X6122" s="175"/>
      <c r="Y6122" s="175"/>
      <c r="Z6122" s="175"/>
      <c r="AA6122" s="175"/>
      <c r="AC6122" s="175"/>
      <c r="AL6122" s="106"/>
      <c r="AM6122" s="104"/>
      <c r="AN6122" s="104"/>
      <c r="AO6122" s="104"/>
      <c r="AP6122" s="104"/>
      <c r="AQ6122" s="104"/>
      <c r="AR6122" s="104"/>
      <c r="AS6122" s="104"/>
      <c r="AT6122" s="104"/>
      <c r="AU6122" s="104"/>
      <c r="AV6122" s="104"/>
    </row>
    <row r="6123" spans="3:48" x14ac:dyDescent="0.35">
      <c r="C6123" s="176"/>
      <c r="D6123" s="176"/>
      <c r="E6123" s="176"/>
      <c r="F6123" s="176"/>
      <c r="G6123" s="175"/>
      <c r="H6123" s="175"/>
      <c r="I6123" s="175"/>
      <c r="J6123" s="175"/>
      <c r="L6123" s="175"/>
      <c r="T6123" s="176"/>
      <c r="U6123" s="176"/>
      <c r="V6123" s="176"/>
      <c r="W6123" s="176"/>
      <c r="X6123" s="175"/>
      <c r="Y6123" s="175"/>
      <c r="Z6123" s="175"/>
      <c r="AA6123" s="175"/>
      <c r="AC6123" s="175"/>
      <c r="AL6123" s="106"/>
      <c r="AM6123" s="104"/>
      <c r="AN6123" s="104"/>
      <c r="AO6123" s="104"/>
      <c r="AP6123" s="104"/>
      <c r="AQ6123" s="104"/>
      <c r="AR6123" s="104"/>
      <c r="AS6123" s="104"/>
      <c r="AT6123" s="104"/>
      <c r="AU6123" s="104"/>
      <c r="AV6123" s="104"/>
    </row>
    <row r="6124" spans="3:48" x14ac:dyDescent="0.35">
      <c r="C6124" s="176"/>
      <c r="D6124" s="176"/>
      <c r="E6124" s="176"/>
      <c r="F6124" s="176"/>
      <c r="G6124" s="175"/>
      <c r="H6124" s="175"/>
      <c r="I6124" s="175"/>
      <c r="J6124" s="175"/>
      <c r="L6124" s="175"/>
      <c r="T6124" s="176"/>
      <c r="U6124" s="176"/>
      <c r="V6124" s="176"/>
      <c r="W6124" s="176"/>
      <c r="X6124" s="175"/>
      <c r="Y6124" s="175"/>
      <c r="Z6124" s="175"/>
      <c r="AA6124" s="175"/>
      <c r="AC6124" s="175"/>
      <c r="AL6124" s="106"/>
      <c r="AM6124" s="104"/>
      <c r="AN6124" s="104"/>
      <c r="AO6124" s="104"/>
      <c r="AP6124" s="104"/>
      <c r="AQ6124" s="104"/>
      <c r="AR6124" s="104"/>
      <c r="AS6124" s="104"/>
      <c r="AT6124" s="104"/>
      <c r="AU6124" s="104"/>
      <c r="AV6124" s="104"/>
    </row>
    <row r="6125" spans="3:48" x14ac:dyDescent="0.35">
      <c r="C6125" s="176"/>
      <c r="D6125" s="176"/>
      <c r="E6125" s="176"/>
      <c r="F6125" s="176"/>
      <c r="G6125" s="175"/>
      <c r="H6125" s="175"/>
      <c r="I6125" s="175"/>
      <c r="J6125" s="175"/>
      <c r="L6125" s="175"/>
      <c r="T6125" s="176"/>
      <c r="U6125" s="176"/>
      <c r="V6125" s="176"/>
      <c r="W6125" s="176"/>
      <c r="X6125" s="175"/>
      <c r="Y6125" s="175"/>
      <c r="Z6125" s="175"/>
      <c r="AA6125" s="175"/>
      <c r="AC6125" s="175"/>
      <c r="AL6125" s="106"/>
      <c r="AM6125" s="104"/>
      <c r="AN6125" s="104"/>
      <c r="AO6125" s="104"/>
      <c r="AP6125" s="104"/>
      <c r="AQ6125" s="104"/>
      <c r="AR6125" s="104"/>
      <c r="AS6125" s="104"/>
      <c r="AT6125" s="104"/>
      <c r="AU6125" s="104"/>
      <c r="AV6125" s="104"/>
    </row>
    <row r="6126" spans="3:48" x14ac:dyDescent="0.35">
      <c r="C6126" s="176"/>
      <c r="D6126" s="176"/>
      <c r="E6126" s="176"/>
      <c r="F6126" s="176"/>
      <c r="G6126" s="175"/>
      <c r="H6126" s="175"/>
      <c r="I6126" s="175"/>
      <c r="J6126" s="175"/>
      <c r="L6126" s="175"/>
      <c r="T6126" s="176"/>
      <c r="U6126" s="176"/>
      <c r="V6126" s="176"/>
      <c r="W6126" s="176"/>
      <c r="X6126" s="175"/>
      <c r="Y6126" s="175"/>
      <c r="Z6126" s="175"/>
      <c r="AA6126" s="175"/>
      <c r="AC6126" s="175"/>
      <c r="AL6126" s="106"/>
      <c r="AM6126" s="104"/>
      <c r="AN6126" s="104"/>
      <c r="AO6126" s="104"/>
      <c r="AP6126" s="104"/>
      <c r="AQ6126" s="104"/>
      <c r="AR6126" s="104"/>
      <c r="AS6126" s="104"/>
      <c r="AT6126" s="104"/>
      <c r="AU6126" s="104"/>
      <c r="AV6126" s="104"/>
    </row>
    <row r="6127" spans="3:48" x14ac:dyDescent="0.35">
      <c r="C6127" s="176"/>
      <c r="D6127" s="176"/>
      <c r="E6127" s="176"/>
      <c r="F6127" s="176"/>
      <c r="G6127" s="175"/>
      <c r="H6127" s="175"/>
      <c r="I6127" s="175"/>
      <c r="J6127" s="175"/>
      <c r="L6127" s="175"/>
      <c r="T6127" s="176"/>
      <c r="U6127" s="176"/>
      <c r="V6127" s="176"/>
      <c r="W6127" s="176"/>
      <c r="X6127" s="175"/>
      <c r="Y6127" s="175"/>
      <c r="Z6127" s="175"/>
      <c r="AA6127" s="175"/>
      <c r="AC6127" s="175"/>
      <c r="AL6127" s="106"/>
      <c r="AM6127" s="104"/>
      <c r="AN6127" s="104"/>
      <c r="AO6127" s="104"/>
      <c r="AP6127" s="104"/>
      <c r="AQ6127" s="104"/>
      <c r="AR6127" s="104"/>
      <c r="AS6127" s="104"/>
      <c r="AT6127" s="104"/>
      <c r="AU6127" s="104"/>
      <c r="AV6127" s="104"/>
    </row>
    <row r="6128" spans="3:48" x14ac:dyDescent="0.35">
      <c r="C6128" s="176"/>
      <c r="D6128" s="176"/>
      <c r="E6128" s="176"/>
      <c r="F6128" s="176"/>
      <c r="G6128" s="175"/>
      <c r="H6128" s="175"/>
      <c r="I6128" s="175"/>
      <c r="J6128" s="175"/>
      <c r="L6128" s="175"/>
      <c r="T6128" s="176"/>
      <c r="U6128" s="176"/>
      <c r="V6128" s="176"/>
      <c r="W6128" s="176"/>
      <c r="X6128" s="175"/>
      <c r="Y6128" s="175"/>
      <c r="Z6128" s="175"/>
      <c r="AA6128" s="175"/>
      <c r="AC6128" s="175"/>
      <c r="AL6128" s="106"/>
      <c r="AM6128" s="104"/>
      <c r="AN6128" s="104"/>
      <c r="AO6128" s="104"/>
      <c r="AP6128" s="104"/>
      <c r="AQ6128" s="104"/>
      <c r="AR6128" s="104"/>
      <c r="AS6128" s="104"/>
      <c r="AT6128" s="104"/>
      <c r="AU6128" s="104"/>
      <c r="AV6128" s="104"/>
    </row>
    <row r="6129" spans="3:48" x14ac:dyDescent="0.35">
      <c r="C6129" s="176"/>
      <c r="D6129" s="176"/>
      <c r="E6129" s="176"/>
      <c r="F6129" s="176"/>
      <c r="G6129" s="175"/>
      <c r="H6129" s="175"/>
      <c r="I6129" s="175"/>
      <c r="J6129" s="175"/>
      <c r="L6129" s="175"/>
      <c r="T6129" s="176"/>
      <c r="U6129" s="176"/>
      <c r="V6129" s="176"/>
      <c r="W6129" s="176"/>
      <c r="X6129" s="175"/>
      <c r="Y6129" s="175"/>
      <c r="Z6129" s="175"/>
      <c r="AA6129" s="175"/>
      <c r="AC6129" s="175"/>
      <c r="AL6129" s="106"/>
      <c r="AM6129" s="104"/>
      <c r="AN6129" s="104"/>
      <c r="AO6129" s="104"/>
      <c r="AP6129" s="104"/>
      <c r="AQ6129" s="104"/>
      <c r="AR6129" s="104"/>
      <c r="AS6129" s="104"/>
      <c r="AT6129" s="104"/>
      <c r="AU6129" s="104"/>
      <c r="AV6129" s="104"/>
    </row>
    <row r="6130" spans="3:48" x14ac:dyDescent="0.35">
      <c r="C6130" s="176"/>
      <c r="D6130" s="176"/>
      <c r="E6130" s="176"/>
      <c r="F6130" s="176"/>
      <c r="G6130" s="175"/>
      <c r="H6130" s="175"/>
      <c r="I6130" s="175"/>
      <c r="J6130" s="175"/>
      <c r="L6130" s="175"/>
      <c r="T6130" s="176"/>
      <c r="U6130" s="176"/>
      <c r="V6130" s="176"/>
      <c r="W6130" s="176"/>
      <c r="X6130" s="175"/>
      <c r="Y6130" s="175"/>
      <c r="Z6130" s="175"/>
      <c r="AA6130" s="175"/>
      <c r="AC6130" s="175"/>
      <c r="AL6130" s="106"/>
      <c r="AM6130" s="104"/>
      <c r="AN6130" s="104"/>
      <c r="AO6130" s="104"/>
      <c r="AP6130" s="104"/>
      <c r="AQ6130" s="104"/>
      <c r="AR6130" s="104"/>
      <c r="AS6130" s="104"/>
      <c r="AT6130" s="104"/>
      <c r="AU6130" s="104"/>
      <c r="AV6130" s="104"/>
    </row>
    <row r="6131" spans="3:48" x14ac:dyDescent="0.35">
      <c r="C6131" s="176"/>
      <c r="D6131" s="176"/>
      <c r="E6131" s="176"/>
      <c r="F6131" s="176"/>
      <c r="G6131" s="175"/>
      <c r="H6131" s="175"/>
      <c r="I6131" s="175"/>
      <c r="J6131" s="175"/>
      <c r="L6131" s="175"/>
      <c r="T6131" s="176"/>
      <c r="U6131" s="176"/>
      <c r="V6131" s="176"/>
      <c r="W6131" s="176"/>
      <c r="X6131" s="175"/>
      <c r="Y6131" s="175"/>
      <c r="Z6131" s="175"/>
      <c r="AA6131" s="175"/>
      <c r="AC6131" s="175"/>
      <c r="AL6131" s="106"/>
      <c r="AM6131" s="104"/>
      <c r="AN6131" s="104"/>
      <c r="AO6131" s="104"/>
      <c r="AP6131" s="104"/>
      <c r="AQ6131" s="104"/>
      <c r="AR6131" s="104"/>
      <c r="AS6131" s="104"/>
      <c r="AT6131" s="104"/>
      <c r="AU6131" s="104"/>
      <c r="AV6131" s="104"/>
    </row>
    <row r="6132" spans="3:48" x14ac:dyDescent="0.35">
      <c r="C6132" s="176"/>
      <c r="D6132" s="176"/>
      <c r="E6132" s="176"/>
      <c r="F6132" s="176"/>
      <c r="G6132" s="175"/>
      <c r="H6132" s="175"/>
      <c r="I6132" s="175"/>
      <c r="J6132" s="175"/>
      <c r="L6132" s="175"/>
      <c r="T6132" s="176"/>
      <c r="U6132" s="176"/>
      <c r="V6132" s="176"/>
      <c r="W6132" s="176"/>
      <c r="X6132" s="175"/>
      <c r="Y6132" s="175"/>
      <c r="Z6132" s="175"/>
      <c r="AA6132" s="175"/>
      <c r="AC6132" s="175"/>
      <c r="AL6132" s="106"/>
      <c r="AM6132" s="104"/>
      <c r="AN6132" s="104"/>
      <c r="AO6132" s="104"/>
      <c r="AP6132" s="104"/>
      <c r="AQ6132" s="104"/>
      <c r="AR6132" s="104"/>
      <c r="AS6132" s="104"/>
      <c r="AT6132" s="104"/>
      <c r="AU6132" s="104"/>
      <c r="AV6132" s="104"/>
    </row>
    <row r="6133" spans="3:48" x14ac:dyDescent="0.35">
      <c r="C6133" s="176"/>
      <c r="D6133" s="176"/>
      <c r="E6133" s="176"/>
      <c r="F6133" s="176"/>
      <c r="G6133" s="175"/>
      <c r="H6133" s="175"/>
      <c r="I6133" s="175"/>
      <c r="J6133" s="175"/>
      <c r="L6133" s="175"/>
      <c r="T6133" s="176"/>
      <c r="U6133" s="176"/>
      <c r="V6133" s="176"/>
      <c r="W6133" s="176"/>
      <c r="X6133" s="175"/>
      <c r="Y6133" s="175"/>
      <c r="Z6133" s="175"/>
      <c r="AA6133" s="175"/>
      <c r="AC6133" s="175"/>
      <c r="AL6133" s="106"/>
      <c r="AM6133" s="104"/>
      <c r="AN6133" s="104"/>
      <c r="AO6133" s="104"/>
      <c r="AP6133" s="104"/>
      <c r="AQ6133" s="104"/>
      <c r="AR6133" s="104"/>
      <c r="AS6133" s="104"/>
      <c r="AT6133" s="104"/>
      <c r="AU6133" s="104"/>
      <c r="AV6133" s="104"/>
    </row>
    <row r="6134" spans="3:48" x14ac:dyDescent="0.35">
      <c r="C6134" s="176"/>
      <c r="D6134" s="176"/>
      <c r="E6134" s="176"/>
      <c r="F6134" s="176"/>
      <c r="G6134" s="175"/>
      <c r="H6134" s="175"/>
      <c r="I6134" s="175"/>
      <c r="J6134" s="175"/>
      <c r="L6134" s="175"/>
      <c r="T6134" s="176"/>
      <c r="U6134" s="176"/>
      <c r="V6134" s="176"/>
      <c r="W6134" s="176"/>
      <c r="X6134" s="175"/>
      <c r="Y6134" s="175"/>
      <c r="Z6134" s="175"/>
      <c r="AA6134" s="175"/>
      <c r="AC6134" s="175"/>
      <c r="AL6134" s="106"/>
      <c r="AM6134" s="104"/>
      <c r="AN6134" s="104"/>
      <c r="AO6134" s="104"/>
      <c r="AP6134" s="104"/>
      <c r="AQ6134" s="104"/>
      <c r="AR6134" s="104"/>
      <c r="AS6134" s="104"/>
      <c r="AT6134" s="104"/>
      <c r="AU6134" s="104"/>
      <c r="AV6134" s="104"/>
    </row>
    <row r="6135" spans="3:48" x14ac:dyDescent="0.35">
      <c r="C6135" s="176"/>
      <c r="D6135" s="176"/>
      <c r="E6135" s="176"/>
      <c r="F6135" s="176"/>
      <c r="G6135" s="175"/>
      <c r="H6135" s="175"/>
      <c r="I6135" s="175"/>
      <c r="J6135" s="175"/>
      <c r="L6135" s="175"/>
      <c r="T6135" s="176"/>
      <c r="U6135" s="176"/>
      <c r="V6135" s="176"/>
      <c r="W6135" s="176"/>
      <c r="X6135" s="175"/>
      <c r="Y6135" s="175"/>
      <c r="Z6135" s="175"/>
      <c r="AA6135" s="175"/>
      <c r="AC6135" s="175"/>
      <c r="AL6135" s="106"/>
      <c r="AM6135" s="104"/>
      <c r="AN6135" s="104"/>
      <c r="AO6135" s="104"/>
      <c r="AP6135" s="104"/>
      <c r="AQ6135" s="104"/>
      <c r="AR6135" s="104"/>
      <c r="AS6135" s="104"/>
      <c r="AT6135" s="104"/>
      <c r="AU6135" s="104"/>
      <c r="AV6135" s="104"/>
    </row>
    <row r="6136" spans="3:48" x14ac:dyDescent="0.35">
      <c r="C6136" s="176"/>
      <c r="D6136" s="176"/>
      <c r="E6136" s="176"/>
      <c r="F6136" s="176"/>
      <c r="G6136" s="175"/>
      <c r="H6136" s="175"/>
      <c r="I6136" s="175"/>
      <c r="J6136" s="175"/>
      <c r="L6136" s="175"/>
      <c r="T6136" s="176"/>
      <c r="U6136" s="176"/>
      <c r="V6136" s="176"/>
      <c r="W6136" s="176"/>
      <c r="X6136" s="175"/>
      <c r="Y6136" s="175"/>
      <c r="Z6136" s="175"/>
      <c r="AA6136" s="175"/>
      <c r="AC6136" s="175"/>
      <c r="AL6136" s="106"/>
      <c r="AM6136" s="104"/>
      <c r="AN6136" s="104"/>
      <c r="AO6136" s="104"/>
      <c r="AP6136" s="104"/>
      <c r="AQ6136" s="104"/>
      <c r="AR6136" s="104"/>
      <c r="AS6136" s="104"/>
      <c r="AT6136" s="104"/>
      <c r="AU6136" s="104"/>
      <c r="AV6136" s="104"/>
    </row>
    <row r="6137" spans="3:48" x14ac:dyDescent="0.35">
      <c r="C6137" s="176"/>
      <c r="D6137" s="176"/>
      <c r="E6137" s="176"/>
      <c r="F6137" s="176"/>
      <c r="G6137" s="175"/>
      <c r="H6137" s="175"/>
      <c r="I6137" s="175"/>
      <c r="J6137" s="175"/>
      <c r="L6137" s="175"/>
      <c r="T6137" s="176"/>
      <c r="U6137" s="176"/>
      <c r="V6137" s="176"/>
      <c r="W6137" s="176"/>
      <c r="X6137" s="175"/>
      <c r="Y6137" s="175"/>
      <c r="Z6137" s="175"/>
      <c r="AA6137" s="175"/>
      <c r="AC6137" s="175"/>
      <c r="AL6137" s="106"/>
      <c r="AM6137" s="104"/>
      <c r="AN6137" s="104"/>
      <c r="AO6137" s="104"/>
      <c r="AP6137" s="104"/>
      <c r="AQ6137" s="104"/>
      <c r="AR6137" s="104"/>
      <c r="AS6137" s="104"/>
      <c r="AT6137" s="104"/>
      <c r="AU6137" s="104"/>
      <c r="AV6137" s="104"/>
    </row>
    <row r="6138" spans="3:48" x14ac:dyDescent="0.35">
      <c r="C6138" s="176"/>
      <c r="D6138" s="176"/>
      <c r="E6138" s="176"/>
      <c r="F6138" s="176"/>
      <c r="G6138" s="175"/>
      <c r="H6138" s="175"/>
      <c r="I6138" s="175"/>
      <c r="J6138" s="175"/>
      <c r="L6138" s="175"/>
      <c r="T6138" s="176"/>
      <c r="U6138" s="176"/>
      <c r="V6138" s="176"/>
      <c r="W6138" s="176"/>
      <c r="X6138" s="175"/>
      <c r="Y6138" s="175"/>
      <c r="Z6138" s="175"/>
      <c r="AA6138" s="175"/>
      <c r="AC6138" s="175"/>
      <c r="AL6138" s="106"/>
      <c r="AM6138" s="104"/>
      <c r="AN6138" s="104"/>
      <c r="AO6138" s="104"/>
      <c r="AP6138" s="104"/>
      <c r="AQ6138" s="104"/>
      <c r="AR6138" s="104"/>
      <c r="AS6138" s="104"/>
      <c r="AT6138" s="104"/>
      <c r="AU6138" s="104"/>
      <c r="AV6138" s="104"/>
    </row>
    <row r="6139" spans="3:48" x14ac:dyDescent="0.35">
      <c r="C6139" s="176"/>
      <c r="D6139" s="176"/>
      <c r="E6139" s="176"/>
      <c r="F6139" s="176"/>
      <c r="G6139" s="175"/>
      <c r="H6139" s="175"/>
      <c r="I6139" s="175"/>
      <c r="J6139" s="175"/>
      <c r="L6139" s="175"/>
      <c r="T6139" s="176"/>
      <c r="U6139" s="176"/>
      <c r="V6139" s="176"/>
      <c r="W6139" s="176"/>
      <c r="X6139" s="175"/>
      <c r="Y6139" s="175"/>
      <c r="Z6139" s="175"/>
      <c r="AA6139" s="175"/>
      <c r="AC6139" s="175"/>
      <c r="AL6139" s="106"/>
      <c r="AM6139" s="104"/>
      <c r="AN6139" s="104"/>
      <c r="AO6139" s="104"/>
      <c r="AP6139" s="104"/>
      <c r="AQ6139" s="104"/>
      <c r="AR6139" s="104"/>
      <c r="AS6139" s="104"/>
      <c r="AT6139" s="104"/>
      <c r="AU6139" s="104"/>
      <c r="AV6139" s="104"/>
    </row>
    <row r="6140" spans="3:48" x14ac:dyDescent="0.35">
      <c r="C6140" s="176"/>
      <c r="D6140" s="176"/>
      <c r="E6140" s="176"/>
      <c r="F6140" s="176"/>
      <c r="G6140" s="175"/>
      <c r="H6140" s="175"/>
      <c r="I6140" s="175"/>
      <c r="J6140" s="175"/>
      <c r="L6140" s="175"/>
      <c r="T6140" s="176"/>
      <c r="U6140" s="176"/>
      <c r="V6140" s="176"/>
      <c r="W6140" s="176"/>
      <c r="X6140" s="175"/>
      <c r="Y6140" s="175"/>
      <c r="Z6140" s="175"/>
      <c r="AA6140" s="175"/>
      <c r="AC6140" s="175"/>
      <c r="AL6140" s="106"/>
      <c r="AM6140" s="104"/>
      <c r="AN6140" s="104"/>
      <c r="AO6140" s="104"/>
      <c r="AP6140" s="104"/>
      <c r="AQ6140" s="104"/>
      <c r="AR6140" s="104"/>
      <c r="AS6140" s="104"/>
      <c r="AT6140" s="104"/>
      <c r="AU6140" s="104"/>
      <c r="AV6140" s="104"/>
    </row>
    <row r="6141" spans="3:48" x14ac:dyDescent="0.35">
      <c r="C6141" s="176"/>
      <c r="D6141" s="176"/>
      <c r="E6141" s="176"/>
      <c r="F6141" s="176"/>
      <c r="G6141" s="175"/>
      <c r="H6141" s="175"/>
      <c r="I6141" s="175"/>
      <c r="J6141" s="175"/>
      <c r="L6141" s="175"/>
      <c r="T6141" s="176"/>
      <c r="U6141" s="176"/>
      <c r="V6141" s="176"/>
      <c r="W6141" s="176"/>
      <c r="X6141" s="175"/>
      <c r="Y6141" s="175"/>
      <c r="Z6141" s="175"/>
      <c r="AA6141" s="175"/>
      <c r="AC6141" s="175"/>
      <c r="AL6141" s="106"/>
      <c r="AM6141" s="104"/>
      <c r="AN6141" s="104"/>
      <c r="AO6141" s="104"/>
      <c r="AP6141" s="104"/>
      <c r="AQ6141" s="104"/>
      <c r="AR6141" s="104"/>
      <c r="AS6141" s="104"/>
      <c r="AT6141" s="104"/>
      <c r="AU6141" s="104"/>
      <c r="AV6141" s="104"/>
    </row>
    <row r="6142" spans="3:48" x14ac:dyDescent="0.35">
      <c r="C6142" s="176"/>
      <c r="D6142" s="176"/>
      <c r="E6142" s="176"/>
      <c r="F6142" s="176"/>
      <c r="G6142" s="175"/>
      <c r="H6142" s="175"/>
      <c r="I6142" s="175"/>
      <c r="J6142" s="175"/>
      <c r="L6142" s="175"/>
      <c r="T6142" s="176"/>
      <c r="U6142" s="176"/>
      <c r="V6142" s="176"/>
      <c r="W6142" s="176"/>
      <c r="X6142" s="175"/>
      <c r="Y6142" s="175"/>
      <c r="Z6142" s="175"/>
      <c r="AA6142" s="175"/>
      <c r="AC6142" s="175"/>
      <c r="AL6142" s="106"/>
      <c r="AM6142" s="104"/>
      <c r="AN6142" s="104"/>
      <c r="AO6142" s="104"/>
      <c r="AP6142" s="104"/>
      <c r="AQ6142" s="104"/>
      <c r="AR6142" s="104"/>
      <c r="AS6142" s="104"/>
      <c r="AT6142" s="104"/>
      <c r="AU6142" s="104"/>
      <c r="AV6142" s="104"/>
    </row>
    <row r="6143" spans="3:48" x14ac:dyDescent="0.35">
      <c r="C6143" s="176"/>
      <c r="D6143" s="176"/>
      <c r="E6143" s="176"/>
      <c r="F6143" s="176"/>
      <c r="G6143" s="175"/>
      <c r="H6143" s="175"/>
      <c r="I6143" s="175"/>
      <c r="J6143" s="175"/>
      <c r="L6143" s="175"/>
      <c r="T6143" s="176"/>
      <c r="U6143" s="176"/>
      <c r="V6143" s="176"/>
      <c r="W6143" s="176"/>
      <c r="X6143" s="175"/>
      <c r="Y6143" s="175"/>
      <c r="Z6143" s="175"/>
      <c r="AA6143" s="175"/>
      <c r="AC6143" s="175"/>
      <c r="AL6143" s="106"/>
      <c r="AM6143" s="104"/>
      <c r="AN6143" s="104"/>
      <c r="AO6143" s="104"/>
      <c r="AP6143" s="104"/>
      <c r="AQ6143" s="104"/>
      <c r="AR6143" s="104"/>
      <c r="AS6143" s="104"/>
      <c r="AT6143" s="104"/>
      <c r="AU6143" s="104"/>
      <c r="AV6143" s="104"/>
    </row>
    <row r="6144" spans="3:48" x14ac:dyDescent="0.35">
      <c r="C6144" s="176"/>
      <c r="D6144" s="176"/>
      <c r="E6144" s="176"/>
      <c r="F6144" s="176"/>
      <c r="G6144" s="175"/>
      <c r="H6144" s="175"/>
      <c r="I6144" s="175"/>
      <c r="J6144" s="175"/>
      <c r="L6144" s="175"/>
      <c r="T6144" s="176"/>
      <c r="U6144" s="176"/>
      <c r="V6144" s="176"/>
      <c r="W6144" s="176"/>
      <c r="X6144" s="175"/>
      <c r="Y6144" s="175"/>
      <c r="Z6144" s="175"/>
      <c r="AA6144" s="175"/>
      <c r="AC6144" s="175"/>
      <c r="AL6144" s="106"/>
      <c r="AM6144" s="104"/>
      <c r="AN6144" s="104"/>
      <c r="AO6144" s="104"/>
      <c r="AP6144" s="104"/>
      <c r="AQ6144" s="104"/>
      <c r="AR6144" s="104"/>
      <c r="AS6144" s="104"/>
      <c r="AT6144" s="104"/>
      <c r="AU6144" s="104"/>
      <c r="AV6144" s="104"/>
    </row>
    <row r="6145" spans="3:48" x14ac:dyDescent="0.35">
      <c r="C6145" s="176"/>
      <c r="D6145" s="176"/>
      <c r="E6145" s="176"/>
      <c r="F6145" s="176"/>
      <c r="G6145" s="175"/>
      <c r="H6145" s="175"/>
      <c r="I6145" s="175"/>
      <c r="J6145" s="175"/>
      <c r="L6145" s="175"/>
      <c r="T6145" s="176"/>
      <c r="U6145" s="176"/>
      <c r="V6145" s="176"/>
      <c r="W6145" s="176"/>
      <c r="X6145" s="175"/>
      <c r="Y6145" s="175"/>
      <c r="Z6145" s="175"/>
      <c r="AA6145" s="175"/>
      <c r="AC6145" s="175"/>
      <c r="AL6145" s="106"/>
      <c r="AM6145" s="104"/>
      <c r="AN6145" s="104"/>
      <c r="AO6145" s="104"/>
      <c r="AP6145" s="104"/>
      <c r="AQ6145" s="104"/>
      <c r="AR6145" s="104"/>
      <c r="AS6145" s="104"/>
      <c r="AT6145" s="104"/>
      <c r="AU6145" s="104"/>
      <c r="AV6145" s="104"/>
    </row>
    <row r="6146" spans="3:48" x14ac:dyDescent="0.35">
      <c r="C6146" s="176"/>
      <c r="D6146" s="176"/>
      <c r="E6146" s="176"/>
      <c r="F6146" s="176"/>
      <c r="G6146" s="175"/>
      <c r="H6146" s="175"/>
      <c r="I6146" s="175"/>
      <c r="J6146" s="175"/>
      <c r="L6146" s="175"/>
      <c r="T6146" s="176"/>
      <c r="U6146" s="176"/>
      <c r="V6146" s="176"/>
      <c r="W6146" s="176"/>
      <c r="X6146" s="175"/>
      <c r="Y6146" s="175"/>
      <c r="Z6146" s="175"/>
      <c r="AA6146" s="175"/>
      <c r="AC6146" s="175"/>
      <c r="AL6146" s="106"/>
      <c r="AM6146" s="104"/>
      <c r="AN6146" s="104"/>
      <c r="AO6146" s="104"/>
      <c r="AP6146" s="104"/>
      <c r="AQ6146" s="104"/>
      <c r="AR6146" s="104"/>
      <c r="AS6146" s="104"/>
      <c r="AT6146" s="104"/>
      <c r="AU6146" s="104"/>
      <c r="AV6146" s="104"/>
    </row>
    <row r="6147" spans="3:48" x14ac:dyDescent="0.35">
      <c r="C6147" s="176"/>
      <c r="D6147" s="176"/>
      <c r="E6147" s="176"/>
      <c r="F6147" s="176"/>
      <c r="G6147" s="175"/>
      <c r="H6147" s="175"/>
      <c r="I6147" s="175"/>
      <c r="J6147" s="175"/>
      <c r="L6147" s="175"/>
      <c r="T6147" s="176"/>
      <c r="U6147" s="176"/>
      <c r="V6147" s="176"/>
      <c r="W6147" s="176"/>
      <c r="X6147" s="175"/>
      <c r="Y6147" s="175"/>
      <c r="Z6147" s="175"/>
      <c r="AA6147" s="175"/>
      <c r="AC6147" s="175"/>
      <c r="AL6147" s="106"/>
      <c r="AM6147" s="104"/>
      <c r="AN6147" s="104"/>
      <c r="AO6147" s="104"/>
      <c r="AP6147" s="104"/>
      <c r="AQ6147" s="104"/>
      <c r="AR6147" s="104"/>
      <c r="AS6147" s="104"/>
      <c r="AT6147" s="104"/>
      <c r="AU6147" s="104"/>
      <c r="AV6147" s="104"/>
    </row>
    <row r="6148" spans="3:48" x14ac:dyDescent="0.35">
      <c r="C6148" s="176"/>
      <c r="D6148" s="176"/>
      <c r="E6148" s="176"/>
      <c r="F6148" s="176"/>
      <c r="G6148" s="175"/>
      <c r="H6148" s="175"/>
      <c r="I6148" s="175"/>
      <c r="J6148" s="175"/>
      <c r="L6148" s="175"/>
      <c r="T6148" s="176"/>
      <c r="U6148" s="176"/>
      <c r="V6148" s="176"/>
      <c r="W6148" s="176"/>
      <c r="X6148" s="175"/>
      <c r="Y6148" s="175"/>
      <c r="Z6148" s="175"/>
      <c r="AA6148" s="175"/>
      <c r="AC6148" s="175"/>
      <c r="AL6148" s="106"/>
      <c r="AM6148" s="104"/>
      <c r="AN6148" s="104"/>
      <c r="AO6148" s="104"/>
      <c r="AP6148" s="104"/>
      <c r="AQ6148" s="104"/>
      <c r="AR6148" s="104"/>
      <c r="AS6148" s="104"/>
      <c r="AT6148" s="104"/>
      <c r="AU6148" s="104"/>
      <c r="AV6148" s="104"/>
    </row>
    <row r="6149" spans="3:48" x14ac:dyDescent="0.35">
      <c r="C6149" s="176"/>
      <c r="D6149" s="176"/>
      <c r="E6149" s="176"/>
      <c r="F6149" s="176"/>
      <c r="G6149" s="175"/>
      <c r="H6149" s="175"/>
      <c r="I6149" s="175"/>
      <c r="J6149" s="175"/>
      <c r="L6149" s="175"/>
      <c r="T6149" s="176"/>
      <c r="U6149" s="176"/>
      <c r="V6149" s="176"/>
      <c r="W6149" s="176"/>
      <c r="X6149" s="175"/>
      <c r="Y6149" s="175"/>
      <c r="Z6149" s="175"/>
      <c r="AA6149" s="175"/>
      <c r="AC6149" s="175"/>
      <c r="AL6149" s="106"/>
      <c r="AM6149" s="104"/>
      <c r="AN6149" s="104"/>
      <c r="AO6149" s="104"/>
      <c r="AP6149" s="104"/>
      <c r="AQ6149" s="104"/>
      <c r="AR6149" s="104"/>
      <c r="AS6149" s="104"/>
      <c r="AT6149" s="104"/>
      <c r="AU6149" s="104"/>
      <c r="AV6149" s="104"/>
    </row>
    <row r="6150" spans="3:48" x14ac:dyDescent="0.35">
      <c r="C6150" s="176"/>
      <c r="D6150" s="176"/>
      <c r="E6150" s="176"/>
      <c r="F6150" s="176"/>
      <c r="G6150" s="175"/>
      <c r="H6150" s="175"/>
      <c r="I6150" s="175"/>
      <c r="J6150" s="175"/>
      <c r="L6150" s="175"/>
      <c r="T6150" s="176"/>
      <c r="U6150" s="176"/>
      <c r="V6150" s="176"/>
      <c r="W6150" s="176"/>
      <c r="X6150" s="175"/>
      <c r="Y6150" s="175"/>
      <c r="Z6150" s="175"/>
      <c r="AA6150" s="175"/>
      <c r="AC6150" s="175"/>
      <c r="AL6150" s="106"/>
      <c r="AM6150" s="104"/>
      <c r="AN6150" s="104"/>
      <c r="AO6150" s="104"/>
      <c r="AP6150" s="104"/>
      <c r="AQ6150" s="104"/>
      <c r="AR6150" s="104"/>
      <c r="AS6150" s="104"/>
      <c r="AT6150" s="104"/>
      <c r="AU6150" s="104"/>
      <c r="AV6150" s="104"/>
    </row>
    <row r="6151" spans="3:48" x14ac:dyDescent="0.35">
      <c r="C6151" s="176"/>
      <c r="D6151" s="176"/>
      <c r="E6151" s="176"/>
      <c r="F6151" s="176"/>
      <c r="G6151" s="175"/>
      <c r="H6151" s="175"/>
      <c r="I6151" s="175"/>
      <c r="J6151" s="175"/>
      <c r="L6151" s="175"/>
      <c r="T6151" s="176"/>
      <c r="U6151" s="176"/>
      <c r="V6151" s="176"/>
      <c r="W6151" s="176"/>
      <c r="X6151" s="175"/>
      <c r="Y6151" s="175"/>
      <c r="Z6151" s="175"/>
      <c r="AA6151" s="175"/>
      <c r="AC6151" s="175"/>
      <c r="AL6151" s="106"/>
      <c r="AM6151" s="104"/>
      <c r="AN6151" s="104"/>
      <c r="AO6151" s="104"/>
      <c r="AP6151" s="104"/>
      <c r="AQ6151" s="104"/>
      <c r="AR6151" s="104"/>
      <c r="AS6151" s="104"/>
      <c r="AT6151" s="104"/>
      <c r="AU6151" s="104"/>
      <c r="AV6151" s="104"/>
    </row>
    <row r="6152" spans="3:48" x14ac:dyDescent="0.35">
      <c r="C6152" s="176"/>
      <c r="D6152" s="176"/>
      <c r="E6152" s="176"/>
      <c r="F6152" s="176"/>
      <c r="G6152" s="175"/>
      <c r="H6152" s="175"/>
      <c r="I6152" s="175"/>
      <c r="J6152" s="175"/>
      <c r="L6152" s="175"/>
      <c r="T6152" s="176"/>
      <c r="U6152" s="176"/>
      <c r="V6152" s="176"/>
      <c r="W6152" s="176"/>
      <c r="X6152" s="175"/>
      <c r="Y6152" s="175"/>
      <c r="Z6152" s="175"/>
      <c r="AA6152" s="175"/>
      <c r="AC6152" s="175"/>
      <c r="AL6152" s="106"/>
      <c r="AM6152" s="104"/>
      <c r="AN6152" s="104"/>
      <c r="AO6152" s="104"/>
      <c r="AP6152" s="104"/>
      <c r="AQ6152" s="104"/>
      <c r="AR6152" s="104"/>
      <c r="AS6152" s="104"/>
      <c r="AT6152" s="104"/>
      <c r="AU6152" s="104"/>
      <c r="AV6152" s="104"/>
    </row>
    <row r="6153" spans="3:48" x14ac:dyDescent="0.35">
      <c r="C6153" s="176"/>
      <c r="D6153" s="176"/>
      <c r="E6153" s="176"/>
      <c r="F6153" s="176"/>
      <c r="G6153" s="175"/>
      <c r="H6153" s="175"/>
      <c r="I6153" s="175"/>
      <c r="J6153" s="175"/>
      <c r="L6153" s="175"/>
      <c r="T6153" s="176"/>
      <c r="U6153" s="176"/>
      <c r="V6153" s="176"/>
      <c r="W6153" s="176"/>
      <c r="X6153" s="175"/>
      <c r="Y6153" s="175"/>
      <c r="Z6153" s="175"/>
      <c r="AA6153" s="175"/>
      <c r="AC6153" s="175"/>
      <c r="AL6153" s="106"/>
      <c r="AM6153" s="104"/>
      <c r="AN6153" s="104"/>
      <c r="AO6153" s="104"/>
      <c r="AP6153" s="104"/>
      <c r="AQ6153" s="104"/>
      <c r="AR6153" s="104"/>
      <c r="AS6153" s="104"/>
      <c r="AT6153" s="104"/>
      <c r="AU6153" s="104"/>
      <c r="AV6153" s="104"/>
    </row>
    <row r="6154" spans="3:48" x14ac:dyDescent="0.35">
      <c r="C6154" s="176"/>
      <c r="D6154" s="176"/>
      <c r="E6154" s="176"/>
      <c r="F6154" s="176"/>
      <c r="G6154" s="175"/>
      <c r="H6154" s="175"/>
      <c r="I6154" s="175"/>
      <c r="J6154" s="175"/>
      <c r="L6154" s="175"/>
      <c r="T6154" s="176"/>
      <c r="U6154" s="176"/>
      <c r="V6154" s="176"/>
      <c r="W6154" s="176"/>
      <c r="X6154" s="175"/>
      <c r="Y6154" s="175"/>
      <c r="Z6154" s="175"/>
      <c r="AA6154" s="175"/>
      <c r="AC6154" s="175"/>
      <c r="AL6154" s="106"/>
      <c r="AM6154" s="104"/>
      <c r="AN6154" s="104"/>
      <c r="AO6154" s="104"/>
      <c r="AP6154" s="104"/>
      <c r="AQ6154" s="104"/>
      <c r="AR6154" s="104"/>
      <c r="AS6154" s="104"/>
      <c r="AT6154" s="104"/>
      <c r="AU6154" s="104"/>
      <c r="AV6154" s="104"/>
    </row>
    <row r="6155" spans="3:48" x14ac:dyDescent="0.35">
      <c r="C6155" s="176"/>
      <c r="D6155" s="176"/>
      <c r="E6155" s="176"/>
      <c r="F6155" s="176"/>
      <c r="G6155" s="175"/>
      <c r="H6155" s="175"/>
      <c r="I6155" s="175"/>
      <c r="J6155" s="175"/>
      <c r="L6155" s="175"/>
      <c r="T6155" s="176"/>
      <c r="U6155" s="176"/>
      <c r="V6155" s="176"/>
      <c r="W6155" s="176"/>
      <c r="X6155" s="175"/>
      <c r="Y6155" s="175"/>
      <c r="Z6155" s="175"/>
      <c r="AA6155" s="175"/>
      <c r="AC6155" s="175"/>
      <c r="AL6155" s="106"/>
      <c r="AM6155" s="104"/>
      <c r="AN6155" s="104"/>
      <c r="AO6155" s="104"/>
      <c r="AP6155" s="104"/>
      <c r="AQ6155" s="104"/>
      <c r="AR6155" s="104"/>
      <c r="AS6155" s="104"/>
      <c r="AT6155" s="104"/>
      <c r="AU6155" s="104"/>
      <c r="AV6155" s="104"/>
    </row>
    <row r="6156" spans="3:48" x14ac:dyDescent="0.35">
      <c r="C6156" s="176"/>
      <c r="D6156" s="176"/>
      <c r="E6156" s="176"/>
      <c r="F6156" s="176"/>
      <c r="G6156" s="175"/>
      <c r="H6156" s="175"/>
      <c r="I6156" s="175"/>
      <c r="J6156" s="175"/>
      <c r="L6156" s="175"/>
      <c r="T6156" s="176"/>
      <c r="U6156" s="176"/>
      <c r="V6156" s="176"/>
      <c r="W6156" s="176"/>
      <c r="X6156" s="175"/>
      <c r="Y6156" s="175"/>
      <c r="Z6156" s="175"/>
      <c r="AA6156" s="175"/>
      <c r="AC6156" s="175"/>
      <c r="AL6156" s="106"/>
      <c r="AM6156" s="104"/>
      <c r="AN6156" s="104"/>
      <c r="AO6156" s="104"/>
      <c r="AP6156" s="104"/>
      <c r="AQ6156" s="104"/>
      <c r="AR6156" s="104"/>
      <c r="AS6156" s="104"/>
      <c r="AT6156" s="104"/>
      <c r="AU6156" s="104"/>
      <c r="AV6156" s="104"/>
    </row>
    <row r="6157" spans="3:48" x14ac:dyDescent="0.35">
      <c r="C6157" s="176"/>
      <c r="D6157" s="176"/>
      <c r="E6157" s="176"/>
      <c r="F6157" s="176"/>
      <c r="G6157" s="175"/>
      <c r="H6157" s="175"/>
      <c r="I6157" s="175"/>
      <c r="J6157" s="175"/>
      <c r="L6157" s="175"/>
      <c r="T6157" s="176"/>
      <c r="U6157" s="176"/>
      <c r="V6157" s="176"/>
      <c r="W6157" s="176"/>
      <c r="X6157" s="175"/>
      <c r="Y6157" s="175"/>
      <c r="Z6157" s="175"/>
      <c r="AA6157" s="175"/>
      <c r="AC6157" s="175"/>
      <c r="AL6157" s="106"/>
      <c r="AM6157" s="104"/>
      <c r="AN6157" s="104"/>
      <c r="AO6157" s="104"/>
      <c r="AP6157" s="104"/>
      <c r="AQ6157" s="104"/>
      <c r="AR6157" s="104"/>
      <c r="AS6157" s="104"/>
      <c r="AT6157" s="104"/>
      <c r="AU6157" s="104"/>
      <c r="AV6157" s="104"/>
    </row>
    <row r="6158" spans="3:48" x14ac:dyDescent="0.35">
      <c r="C6158" s="176"/>
      <c r="D6158" s="176"/>
      <c r="E6158" s="176"/>
      <c r="F6158" s="176"/>
      <c r="G6158" s="175"/>
      <c r="H6158" s="175"/>
      <c r="I6158" s="175"/>
      <c r="J6158" s="175"/>
      <c r="L6158" s="175"/>
      <c r="T6158" s="176"/>
      <c r="U6158" s="176"/>
      <c r="V6158" s="176"/>
      <c r="W6158" s="176"/>
      <c r="X6158" s="175"/>
      <c r="Y6158" s="175"/>
      <c r="Z6158" s="175"/>
      <c r="AA6158" s="175"/>
      <c r="AC6158" s="175"/>
      <c r="AL6158" s="106"/>
      <c r="AM6158" s="104"/>
      <c r="AN6158" s="104"/>
      <c r="AO6158" s="104"/>
      <c r="AP6158" s="104"/>
      <c r="AQ6158" s="104"/>
      <c r="AR6158" s="104"/>
      <c r="AS6158" s="104"/>
      <c r="AT6158" s="104"/>
      <c r="AU6158" s="104"/>
      <c r="AV6158" s="104"/>
    </row>
    <row r="6159" spans="3:48" x14ac:dyDescent="0.35">
      <c r="C6159" s="176"/>
      <c r="D6159" s="176"/>
      <c r="E6159" s="176"/>
      <c r="F6159" s="176"/>
      <c r="G6159" s="175"/>
      <c r="H6159" s="175"/>
      <c r="I6159" s="175"/>
      <c r="J6159" s="175"/>
      <c r="L6159" s="175"/>
      <c r="T6159" s="176"/>
      <c r="U6159" s="176"/>
      <c r="V6159" s="176"/>
      <c r="W6159" s="176"/>
      <c r="X6159" s="175"/>
      <c r="Y6159" s="175"/>
      <c r="Z6159" s="175"/>
      <c r="AA6159" s="175"/>
      <c r="AC6159" s="175"/>
      <c r="AL6159" s="106"/>
      <c r="AM6159" s="104"/>
      <c r="AN6159" s="104"/>
      <c r="AO6159" s="104"/>
      <c r="AP6159" s="104"/>
      <c r="AQ6159" s="104"/>
      <c r="AR6159" s="104"/>
      <c r="AS6159" s="104"/>
      <c r="AT6159" s="104"/>
      <c r="AU6159" s="104"/>
      <c r="AV6159" s="104"/>
    </row>
    <row r="6160" spans="3:48" x14ac:dyDescent="0.35">
      <c r="C6160" s="176"/>
      <c r="D6160" s="176"/>
      <c r="E6160" s="176"/>
      <c r="F6160" s="176"/>
      <c r="G6160" s="175"/>
      <c r="H6160" s="175"/>
      <c r="I6160" s="175"/>
      <c r="J6160" s="175"/>
      <c r="L6160" s="175"/>
      <c r="T6160" s="176"/>
      <c r="U6160" s="176"/>
      <c r="V6160" s="176"/>
      <c r="W6160" s="176"/>
      <c r="X6160" s="175"/>
      <c r="Y6160" s="175"/>
      <c r="Z6160" s="175"/>
      <c r="AA6160" s="175"/>
      <c r="AC6160" s="175"/>
      <c r="AL6160" s="106"/>
      <c r="AM6160" s="104"/>
      <c r="AN6160" s="104"/>
      <c r="AO6160" s="104"/>
      <c r="AP6160" s="104"/>
      <c r="AQ6160" s="104"/>
      <c r="AR6160" s="104"/>
      <c r="AS6160" s="104"/>
      <c r="AT6160" s="104"/>
      <c r="AU6160" s="104"/>
      <c r="AV6160" s="104"/>
    </row>
    <row r="6161" spans="3:48" x14ac:dyDescent="0.35">
      <c r="C6161" s="176"/>
      <c r="D6161" s="176"/>
      <c r="E6161" s="176"/>
      <c r="F6161" s="176"/>
      <c r="G6161" s="175"/>
      <c r="H6161" s="175"/>
      <c r="I6161" s="175"/>
      <c r="J6161" s="175"/>
      <c r="L6161" s="175"/>
      <c r="T6161" s="176"/>
      <c r="U6161" s="176"/>
      <c r="V6161" s="176"/>
      <c r="W6161" s="176"/>
      <c r="X6161" s="175"/>
      <c r="Y6161" s="175"/>
      <c r="Z6161" s="175"/>
      <c r="AA6161" s="175"/>
      <c r="AC6161" s="175"/>
      <c r="AL6161" s="106"/>
      <c r="AM6161" s="104"/>
      <c r="AN6161" s="104"/>
      <c r="AO6161" s="104"/>
      <c r="AP6161" s="104"/>
      <c r="AQ6161" s="104"/>
      <c r="AR6161" s="104"/>
      <c r="AS6161" s="104"/>
      <c r="AT6161" s="104"/>
      <c r="AU6161" s="104"/>
      <c r="AV6161" s="104"/>
    </row>
    <row r="6162" spans="3:48" x14ac:dyDescent="0.35">
      <c r="C6162" s="176"/>
      <c r="D6162" s="176"/>
      <c r="E6162" s="176"/>
      <c r="F6162" s="176"/>
      <c r="G6162" s="175"/>
      <c r="H6162" s="175"/>
      <c r="I6162" s="175"/>
      <c r="J6162" s="175"/>
      <c r="L6162" s="175"/>
      <c r="T6162" s="176"/>
      <c r="U6162" s="176"/>
      <c r="V6162" s="176"/>
      <c r="W6162" s="176"/>
      <c r="X6162" s="175"/>
      <c r="Y6162" s="175"/>
      <c r="Z6162" s="175"/>
      <c r="AA6162" s="175"/>
      <c r="AC6162" s="175"/>
      <c r="AL6162" s="106"/>
      <c r="AM6162" s="104"/>
      <c r="AN6162" s="104"/>
      <c r="AO6162" s="104"/>
      <c r="AP6162" s="104"/>
      <c r="AQ6162" s="104"/>
      <c r="AR6162" s="104"/>
      <c r="AS6162" s="104"/>
      <c r="AT6162" s="104"/>
      <c r="AU6162" s="104"/>
      <c r="AV6162" s="104"/>
    </row>
    <row r="6163" spans="3:48" x14ac:dyDescent="0.35">
      <c r="C6163" s="176"/>
      <c r="D6163" s="176"/>
      <c r="E6163" s="176"/>
      <c r="F6163" s="176"/>
      <c r="G6163" s="175"/>
      <c r="H6163" s="175"/>
      <c r="I6163" s="175"/>
      <c r="J6163" s="175"/>
      <c r="L6163" s="175"/>
      <c r="T6163" s="176"/>
      <c r="U6163" s="176"/>
      <c r="V6163" s="176"/>
      <c r="W6163" s="176"/>
      <c r="X6163" s="175"/>
      <c r="Y6163" s="175"/>
      <c r="Z6163" s="175"/>
      <c r="AA6163" s="175"/>
      <c r="AC6163" s="175"/>
      <c r="AL6163" s="106"/>
      <c r="AM6163" s="104"/>
      <c r="AN6163" s="104"/>
      <c r="AO6163" s="104"/>
      <c r="AP6163" s="104"/>
      <c r="AQ6163" s="104"/>
      <c r="AR6163" s="104"/>
      <c r="AS6163" s="104"/>
      <c r="AT6163" s="104"/>
      <c r="AU6163" s="104"/>
      <c r="AV6163" s="104"/>
    </row>
    <row r="6164" spans="3:48" x14ac:dyDescent="0.35">
      <c r="C6164" s="176"/>
      <c r="D6164" s="176"/>
      <c r="E6164" s="176"/>
      <c r="F6164" s="176"/>
      <c r="G6164" s="175"/>
      <c r="H6164" s="175"/>
      <c r="I6164" s="175"/>
      <c r="J6164" s="175"/>
      <c r="L6164" s="175"/>
      <c r="T6164" s="176"/>
      <c r="U6164" s="176"/>
      <c r="V6164" s="176"/>
      <c r="W6164" s="176"/>
      <c r="X6164" s="175"/>
      <c r="Y6164" s="175"/>
      <c r="Z6164" s="175"/>
      <c r="AA6164" s="175"/>
      <c r="AC6164" s="175"/>
      <c r="AL6164" s="106"/>
      <c r="AM6164" s="104"/>
      <c r="AN6164" s="104"/>
      <c r="AO6164" s="104"/>
      <c r="AP6164" s="104"/>
      <c r="AQ6164" s="104"/>
      <c r="AR6164" s="104"/>
      <c r="AS6164" s="104"/>
      <c r="AT6164" s="104"/>
      <c r="AU6164" s="104"/>
      <c r="AV6164" s="104"/>
    </row>
    <row r="6165" spans="3:48" x14ac:dyDescent="0.35">
      <c r="C6165" s="176"/>
      <c r="D6165" s="176"/>
      <c r="E6165" s="176"/>
      <c r="F6165" s="176"/>
      <c r="G6165" s="175"/>
      <c r="H6165" s="175"/>
      <c r="I6165" s="175"/>
      <c r="J6165" s="175"/>
      <c r="L6165" s="175"/>
      <c r="T6165" s="176"/>
      <c r="U6165" s="176"/>
      <c r="V6165" s="176"/>
      <c r="W6165" s="176"/>
      <c r="X6165" s="175"/>
      <c r="Y6165" s="175"/>
      <c r="Z6165" s="175"/>
      <c r="AA6165" s="175"/>
      <c r="AC6165" s="175"/>
      <c r="AL6165" s="106"/>
      <c r="AM6165" s="104"/>
      <c r="AN6165" s="104"/>
      <c r="AO6165" s="104"/>
      <c r="AP6165" s="104"/>
      <c r="AQ6165" s="104"/>
      <c r="AR6165" s="104"/>
      <c r="AS6165" s="104"/>
      <c r="AT6165" s="104"/>
      <c r="AU6165" s="104"/>
      <c r="AV6165" s="104"/>
    </row>
    <row r="6166" spans="3:48" x14ac:dyDescent="0.35">
      <c r="C6166" s="176"/>
      <c r="D6166" s="176"/>
      <c r="E6166" s="176"/>
      <c r="F6166" s="176"/>
      <c r="G6166" s="175"/>
      <c r="H6166" s="175"/>
      <c r="I6166" s="175"/>
      <c r="J6166" s="175"/>
      <c r="L6166" s="175"/>
      <c r="T6166" s="176"/>
      <c r="U6166" s="176"/>
      <c r="V6166" s="176"/>
      <c r="W6166" s="176"/>
      <c r="X6166" s="175"/>
      <c r="Y6166" s="175"/>
      <c r="Z6166" s="175"/>
      <c r="AA6166" s="175"/>
      <c r="AC6166" s="175"/>
      <c r="AL6166" s="106"/>
      <c r="AM6166" s="104"/>
      <c r="AN6166" s="104"/>
      <c r="AO6166" s="104"/>
      <c r="AP6166" s="104"/>
      <c r="AQ6166" s="104"/>
      <c r="AR6166" s="104"/>
      <c r="AS6166" s="104"/>
      <c r="AT6166" s="104"/>
      <c r="AU6166" s="104"/>
      <c r="AV6166" s="104"/>
    </row>
    <row r="6167" spans="3:48" x14ac:dyDescent="0.35">
      <c r="C6167" s="176"/>
      <c r="D6167" s="176"/>
      <c r="E6167" s="176"/>
      <c r="F6167" s="176"/>
      <c r="G6167" s="175"/>
      <c r="H6167" s="175"/>
      <c r="I6167" s="175"/>
      <c r="J6167" s="175"/>
      <c r="L6167" s="175"/>
      <c r="T6167" s="176"/>
      <c r="U6167" s="176"/>
      <c r="V6167" s="176"/>
      <c r="W6167" s="176"/>
      <c r="X6167" s="175"/>
      <c r="Y6167" s="175"/>
      <c r="Z6167" s="175"/>
      <c r="AA6167" s="175"/>
      <c r="AC6167" s="175"/>
      <c r="AL6167" s="106"/>
      <c r="AM6167" s="104"/>
      <c r="AN6167" s="104"/>
      <c r="AO6167" s="104"/>
      <c r="AP6167" s="104"/>
      <c r="AQ6167" s="104"/>
      <c r="AR6167" s="104"/>
      <c r="AS6167" s="104"/>
      <c r="AT6167" s="104"/>
      <c r="AU6167" s="104"/>
      <c r="AV6167" s="104"/>
    </row>
    <row r="6168" spans="3:48" x14ac:dyDescent="0.35">
      <c r="C6168" s="176"/>
      <c r="D6168" s="176"/>
      <c r="E6168" s="176"/>
      <c r="F6168" s="176"/>
      <c r="G6168" s="175"/>
      <c r="H6168" s="175"/>
      <c r="I6168" s="175"/>
      <c r="J6168" s="175"/>
      <c r="L6168" s="175"/>
      <c r="T6168" s="176"/>
      <c r="U6168" s="176"/>
      <c r="V6168" s="176"/>
      <c r="W6168" s="176"/>
      <c r="X6168" s="175"/>
      <c r="Y6168" s="175"/>
      <c r="Z6168" s="175"/>
      <c r="AA6168" s="175"/>
      <c r="AC6168" s="175"/>
      <c r="AL6168" s="106"/>
      <c r="AM6168" s="104"/>
      <c r="AN6168" s="104"/>
      <c r="AO6168" s="104"/>
      <c r="AP6168" s="104"/>
      <c r="AQ6168" s="104"/>
      <c r="AR6168" s="104"/>
      <c r="AS6168" s="104"/>
      <c r="AT6168" s="104"/>
      <c r="AU6168" s="104"/>
      <c r="AV6168" s="104"/>
    </row>
    <row r="6169" spans="3:48" x14ac:dyDescent="0.35">
      <c r="C6169" s="176"/>
      <c r="D6169" s="176"/>
      <c r="E6169" s="176"/>
      <c r="F6169" s="176"/>
      <c r="G6169" s="175"/>
      <c r="H6169" s="175"/>
      <c r="I6169" s="175"/>
      <c r="J6169" s="175"/>
      <c r="L6169" s="175"/>
      <c r="T6169" s="176"/>
      <c r="U6169" s="176"/>
      <c r="V6169" s="176"/>
      <c r="W6169" s="176"/>
      <c r="X6169" s="175"/>
      <c r="Y6169" s="175"/>
      <c r="Z6169" s="175"/>
      <c r="AA6169" s="175"/>
      <c r="AC6169" s="175"/>
      <c r="AL6169" s="106"/>
      <c r="AM6169" s="104"/>
      <c r="AN6169" s="104"/>
      <c r="AO6169" s="104"/>
      <c r="AP6169" s="104"/>
      <c r="AQ6169" s="104"/>
      <c r="AR6169" s="104"/>
      <c r="AS6169" s="104"/>
      <c r="AT6169" s="104"/>
      <c r="AU6169" s="104"/>
      <c r="AV6169" s="104"/>
    </row>
    <row r="6170" spans="3:48" x14ac:dyDescent="0.35">
      <c r="C6170" s="176"/>
      <c r="D6170" s="176"/>
      <c r="E6170" s="176"/>
      <c r="F6170" s="176"/>
      <c r="G6170" s="175"/>
      <c r="H6170" s="175"/>
      <c r="I6170" s="175"/>
      <c r="J6170" s="175"/>
      <c r="L6170" s="175"/>
      <c r="T6170" s="176"/>
      <c r="U6170" s="176"/>
      <c r="V6170" s="176"/>
      <c r="W6170" s="176"/>
      <c r="X6170" s="175"/>
      <c r="Y6170" s="175"/>
      <c r="Z6170" s="175"/>
      <c r="AA6170" s="175"/>
      <c r="AC6170" s="175"/>
      <c r="AL6170" s="106"/>
      <c r="AM6170" s="104"/>
      <c r="AN6170" s="104"/>
      <c r="AO6170" s="104"/>
      <c r="AP6170" s="104"/>
      <c r="AQ6170" s="104"/>
      <c r="AR6170" s="104"/>
      <c r="AS6170" s="104"/>
      <c r="AT6170" s="104"/>
      <c r="AU6170" s="104"/>
      <c r="AV6170" s="104"/>
    </row>
    <row r="6171" spans="3:48" x14ac:dyDescent="0.35">
      <c r="C6171" s="176"/>
      <c r="D6171" s="176"/>
      <c r="E6171" s="176"/>
      <c r="F6171" s="176"/>
      <c r="G6171" s="175"/>
      <c r="H6171" s="175"/>
      <c r="I6171" s="175"/>
      <c r="J6171" s="175"/>
      <c r="L6171" s="175"/>
      <c r="T6171" s="176"/>
      <c r="U6171" s="176"/>
      <c r="V6171" s="176"/>
      <c r="W6171" s="176"/>
      <c r="X6171" s="175"/>
      <c r="Y6171" s="175"/>
      <c r="Z6171" s="175"/>
      <c r="AA6171" s="175"/>
      <c r="AC6171" s="175"/>
      <c r="AL6171" s="106"/>
      <c r="AM6171" s="104"/>
      <c r="AN6171" s="104"/>
      <c r="AO6171" s="104"/>
      <c r="AP6171" s="104"/>
      <c r="AQ6171" s="104"/>
      <c r="AR6171" s="104"/>
      <c r="AS6171" s="104"/>
      <c r="AT6171" s="104"/>
      <c r="AU6171" s="104"/>
      <c r="AV6171" s="104"/>
    </row>
    <row r="6172" spans="3:48" x14ac:dyDescent="0.35">
      <c r="C6172" s="176"/>
      <c r="D6172" s="176"/>
      <c r="E6172" s="176"/>
      <c r="F6172" s="176"/>
      <c r="G6172" s="175"/>
      <c r="H6172" s="175"/>
      <c r="I6172" s="175"/>
      <c r="J6172" s="175"/>
      <c r="L6172" s="175"/>
      <c r="T6172" s="176"/>
      <c r="U6172" s="176"/>
      <c r="V6172" s="176"/>
      <c r="W6172" s="176"/>
      <c r="X6172" s="175"/>
      <c r="Y6172" s="175"/>
      <c r="Z6172" s="175"/>
      <c r="AA6172" s="175"/>
      <c r="AC6172" s="175"/>
      <c r="AL6172" s="106"/>
      <c r="AM6172" s="104"/>
      <c r="AN6172" s="104"/>
      <c r="AO6172" s="104"/>
      <c r="AP6172" s="104"/>
      <c r="AQ6172" s="104"/>
      <c r="AR6172" s="104"/>
      <c r="AS6172" s="104"/>
      <c r="AT6172" s="104"/>
      <c r="AU6172" s="104"/>
      <c r="AV6172" s="104"/>
    </row>
    <row r="6173" spans="3:48" x14ac:dyDescent="0.35">
      <c r="C6173" s="176"/>
      <c r="D6173" s="176"/>
      <c r="E6173" s="176"/>
      <c r="F6173" s="176"/>
      <c r="G6173" s="175"/>
      <c r="H6173" s="175"/>
      <c r="I6173" s="175"/>
      <c r="J6173" s="175"/>
      <c r="L6173" s="175"/>
      <c r="T6173" s="176"/>
      <c r="U6173" s="176"/>
      <c r="V6173" s="176"/>
      <c r="W6173" s="176"/>
      <c r="X6173" s="175"/>
      <c r="Y6173" s="175"/>
      <c r="Z6173" s="175"/>
      <c r="AA6173" s="175"/>
      <c r="AC6173" s="175"/>
      <c r="AL6173" s="106"/>
      <c r="AM6173" s="104"/>
      <c r="AN6173" s="104"/>
      <c r="AO6173" s="104"/>
      <c r="AP6173" s="104"/>
      <c r="AQ6173" s="104"/>
      <c r="AR6173" s="104"/>
      <c r="AS6173" s="104"/>
      <c r="AT6173" s="104"/>
      <c r="AU6173" s="104"/>
      <c r="AV6173" s="104"/>
    </row>
    <row r="6174" spans="3:48" x14ac:dyDescent="0.35">
      <c r="C6174" s="176"/>
      <c r="D6174" s="176"/>
      <c r="E6174" s="176"/>
      <c r="F6174" s="176"/>
      <c r="G6174" s="175"/>
      <c r="H6174" s="175"/>
      <c r="I6174" s="175"/>
      <c r="J6174" s="175"/>
      <c r="L6174" s="175"/>
      <c r="T6174" s="176"/>
      <c r="U6174" s="176"/>
      <c r="V6174" s="176"/>
      <c r="W6174" s="176"/>
      <c r="X6174" s="175"/>
      <c r="Y6174" s="175"/>
      <c r="Z6174" s="175"/>
      <c r="AA6174" s="175"/>
      <c r="AC6174" s="175"/>
      <c r="AL6174" s="106"/>
      <c r="AM6174" s="104"/>
      <c r="AN6174" s="104"/>
      <c r="AO6174" s="104"/>
      <c r="AP6174" s="104"/>
      <c r="AQ6174" s="104"/>
      <c r="AR6174" s="104"/>
      <c r="AS6174" s="104"/>
      <c r="AT6174" s="104"/>
      <c r="AU6174" s="104"/>
      <c r="AV6174" s="104"/>
    </row>
    <row r="6175" spans="3:48" x14ac:dyDescent="0.35">
      <c r="C6175" s="176"/>
      <c r="D6175" s="176"/>
      <c r="E6175" s="176"/>
      <c r="F6175" s="176"/>
      <c r="G6175" s="175"/>
      <c r="H6175" s="175"/>
      <c r="I6175" s="175"/>
      <c r="J6175" s="175"/>
      <c r="L6175" s="175"/>
      <c r="T6175" s="176"/>
      <c r="U6175" s="176"/>
      <c r="V6175" s="176"/>
      <c r="W6175" s="176"/>
      <c r="X6175" s="175"/>
      <c r="Y6175" s="175"/>
      <c r="Z6175" s="175"/>
      <c r="AA6175" s="175"/>
      <c r="AC6175" s="175"/>
      <c r="AL6175" s="106"/>
      <c r="AM6175" s="104"/>
      <c r="AN6175" s="104"/>
      <c r="AO6175" s="104"/>
      <c r="AP6175" s="104"/>
      <c r="AQ6175" s="104"/>
      <c r="AR6175" s="104"/>
      <c r="AS6175" s="104"/>
      <c r="AT6175" s="104"/>
      <c r="AU6175" s="104"/>
      <c r="AV6175" s="104"/>
    </row>
    <row r="6176" spans="3:48" x14ac:dyDescent="0.35">
      <c r="C6176" s="176"/>
      <c r="D6176" s="176"/>
      <c r="E6176" s="176"/>
      <c r="F6176" s="176"/>
      <c r="G6176" s="175"/>
      <c r="H6176" s="175"/>
      <c r="I6176" s="175"/>
      <c r="J6176" s="175"/>
      <c r="L6176" s="175"/>
      <c r="T6176" s="176"/>
      <c r="U6176" s="176"/>
      <c r="V6176" s="176"/>
      <c r="W6176" s="176"/>
      <c r="X6176" s="175"/>
      <c r="Y6176" s="175"/>
      <c r="Z6176" s="175"/>
      <c r="AA6176" s="175"/>
      <c r="AC6176" s="175"/>
      <c r="AL6176" s="106"/>
      <c r="AM6176" s="104"/>
      <c r="AN6176" s="104"/>
      <c r="AO6176" s="104"/>
      <c r="AP6176" s="104"/>
      <c r="AQ6176" s="104"/>
      <c r="AR6176" s="104"/>
      <c r="AS6176" s="104"/>
      <c r="AT6176" s="104"/>
      <c r="AU6176" s="104"/>
      <c r="AV6176" s="104"/>
    </row>
    <row r="6177" spans="3:48" x14ac:dyDescent="0.35">
      <c r="C6177" s="176"/>
      <c r="D6177" s="176"/>
      <c r="E6177" s="176"/>
      <c r="F6177" s="176"/>
      <c r="G6177" s="175"/>
      <c r="H6177" s="175"/>
      <c r="I6177" s="175"/>
      <c r="J6177" s="175"/>
      <c r="L6177" s="175"/>
      <c r="T6177" s="176"/>
      <c r="U6177" s="176"/>
      <c r="V6177" s="176"/>
      <c r="W6177" s="176"/>
      <c r="X6177" s="175"/>
      <c r="Y6177" s="175"/>
      <c r="Z6177" s="175"/>
      <c r="AA6177" s="175"/>
      <c r="AC6177" s="175"/>
      <c r="AL6177" s="106"/>
      <c r="AM6177" s="104"/>
      <c r="AN6177" s="104"/>
      <c r="AO6177" s="104"/>
      <c r="AP6177" s="104"/>
      <c r="AQ6177" s="104"/>
      <c r="AR6177" s="104"/>
      <c r="AS6177" s="104"/>
      <c r="AT6177" s="104"/>
      <c r="AU6177" s="104"/>
      <c r="AV6177" s="104"/>
    </row>
    <row r="6178" spans="3:48" x14ac:dyDescent="0.35">
      <c r="C6178" s="176"/>
      <c r="D6178" s="176"/>
      <c r="E6178" s="176"/>
      <c r="F6178" s="176"/>
      <c r="G6178" s="175"/>
      <c r="H6178" s="175"/>
      <c r="I6178" s="175"/>
      <c r="J6178" s="175"/>
      <c r="L6178" s="175"/>
      <c r="T6178" s="176"/>
      <c r="U6178" s="176"/>
      <c r="V6178" s="176"/>
      <c r="W6178" s="176"/>
      <c r="X6178" s="175"/>
      <c r="Y6178" s="175"/>
      <c r="Z6178" s="175"/>
      <c r="AA6178" s="175"/>
      <c r="AC6178" s="175"/>
      <c r="AL6178" s="106"/>
      <c r="AM6178" s="104"/>
      <c r="AN6178" s="104"/>
      <c r="AO6178" s="104"/>
      <c r="AP6178" s="104"/>
      <c r="AQ6178" s="104"/>
      <c r="AR6178" s="104"/>
      <c r="AS6178" s="104"/>
      <c r="AT6178" s="104"/>
      <c r="AU6178" s="104"/>
      <c r="AV6178" s="104"/>
    </row>
    <row r="6179" spans="3:48" x14ac:dyDescent="0.35">
      <c r="C6179" s="176"/>
      <c r="D6179" s="176"/>
      <c r="E6179" s="176"/>
      <c r="F6179" s="176"/>
      <c r="G6179" s="175"/>
      <c r="H6179" s="175"/>
      <c r="I6179" s="175"/>
      <c r="J6179" s="175"/>
      <c r="L6179" s="175"/>
      <c r="T6179" s="176"/>
      <c r="U6179" s="176"/>
      <c r="V6179" s="176"/>
      <c r="W6179" s="176"/>
      <c r="X6179" s="175"/>
      <c r="Y6179" s="175"/>
      <c r="Z6179" s="175"/>
      <c r="AA6179" s="175"/>
      <c r="AC6179" s="175"/>
      <c r="AL6179" s="106"/>
      <c r="AM6179" s="104"/>
      <c r="AN6179" s="104"/>
      <c r="AO6179" s="104"/>
      <c r="AP6179" s="104"/>
      <c r="AQ6179" s="104"/>
      <c r="AR6179" s="104"/>
      <c r="AS6179" s="104"/>
      <c r="AT6179" s="104"/>
      <c r="AU6179" s="104"/>
      <c r="AV6179" s="104"/>
    </row>
    <row r="6180" spans="3:48" x14ac:dyDescent="0.35">
      <c r="C6180" s="176"/>
      <c r="D6180" s="176"/>
      <c r="E6180" s="176"/>
      <c r="F6180" s="176"/>
      <c r="G6180" s="175"/>
      <c r="H6180" s="175"/>
      <c r="I6180" s="175"/>
      <c r="J6180" s="175"/>
      <c r="L6180" s="175"/>
      <c r="T6180" s="176"/>
      <c r="U6180" s="176"/>
      <c r="V6180" s="176"/>
      <c r="W6180" s="176"/>
      <c r="X6180" s="175"/>
      <c r="Y6180" s="175"/>
      <c r="Z6180" s="175"/>
      <c r="AA6180" s="175"/>
      <c r="AC6180" s="175"/>
      <c r="AL6180" s="106"/>
      <c r="AM6180" s="104"/>
      <c r="AN6180" s="104"/>
      <c r="AO6180" s="104"/>
      <c r="AP6180" s="104"/>
      <c r="AQ6180" s="104"/>
      <c r="AR6180" s="104"/>
      <c r="AS6180" s="104"/>
      <c r="AT6180" s="104"/>
      <c r="AU6180" s="104"/>
      <c r="AV6180" s="104"/>
    </row>
    <row r="6181" spans="3:48" x14ac:dyDescent="0.35">
      <c r="C6181" s="176"/>
      <c r="D6181" s="176"/>
      <c r="E6181" s="176"/>
      <c r="F6181" s="176"/>
      <c r="G6181" s="175"/>
      <c r="H6181" s="175"/>
      <c r="I6181" s="175"/>
      <c r="J6181" s="175"/>
      <c r="L6181" s="175"/>
      <c r="T6181" s="176"/>
      <c r="U6181" s="176"/>
      <c r="V6181" s="176"/>
      <c r="W6181" s="176"/>
      <c r="X6181" s="175"/>
      <c r="Y6181" s="175"/>
      <c r="Z6181" s="175"/>
      <c r="AA6181" s="175"/>
      <c r="AC6181" s="175"/>
      <c r="AL6181" s="106"/>
      <c r="AM6181" s="104"/>
      <c r="AN6181" s="104"/>
      <c r="AO6181" s="104"/>
      <c r="AP6181" s="104"/>
      <c r="AQ6181" s="104"/>
      <c r="AR6181" s="104"/>
      <c r="AS6181" s="104"/>
      <c r="AT6181" s="104"/>
      <c r="AU6181" s="104"/>
      <c r="AV6181" s="104"/>
    </row>
    <row r="6182" spans="3:48" x14ac:dyDescent="0.35">
      <c r="C6182" s="176"/>
      <c r="D6182" s="176"/>
      <c r="E6182" s="176"/>
      <c r="F6182" s="176"/>
      <c r="G6182" s="175"/>
      <c r="H6182" s="175"/>
      <c r="I6182" s="175"/>
      <c r="J6182" s="175"/>
      <c r="L6182" s="175"/>
      <c r="T6182" s="176"/>
      <c r="U6182" s="176"/>
      <c r="V6182" s="176"/>
      <c r="W6182" s="176"/>
      <c r="X6182" s="175"/>
      <c r="Y6182" s="175"/>
      <c r="Z6182" s="175"/>
      <c r="AA6182" s="175"/>
      <c r="AC6182" s="175"/>
      <c r="AL6182" s="106"/>
      <c r="AM6182" s="104"/>
      <c r="AN6182" s="104"/>
      <c r="AO6182" s="104"/>
      <c r="AP6182" s="104"/>
      <c r="AQ6182" s="104"/>
      <c r="AR6182" s="104"/>
      <c r="AS6182" s="104"/>
      <c r="AT6182" s="104"/>
      <c r="AU6182" s="104"/>
      <c r="AV6182" s="104"/>
    </row>
    <row r="6183" spans="3:48" x14ac:dyDescent="0.35">
      <c r="C6183" s="176"/>
      <c r="D6183" s="176"/>
      <c r="E6183" s="176"/>
      <c r="F6183" s="176"/>
      <c r="G6183" s="175"/>
      <c r="H6183" s="175"/>
      <c r="I6183" s="175"/>
      <c r="J6183" s="175"/>
      <c r="L6183" s="175"/>
      <c r="T6183" s="176"/>
      <c r="U6183" s="176"/>
      <c r="V6183" s="176"/>
      <c r="W6183" s="176"/>
      <c r="X6183" s="175"/>
      <c r="Y6183" s="175"/>
      <c r="Z6183" s="175"/>
      <c r="AA6183" s="175"/>
      <c r="AC6183" s="175"/>
      <c r="AL6183" s="106"/>
      <c r="AM6183" s="104"/>
      <c r="AN6183" s="104"/>
      <c r="AO6183" s="104"/>
      <c r="AP6183" s="104"/>
      <c r="AQ6183" s="104"/>
      <c r="AR6183" s="104"/>
      <c r="AS6183" s="104"/>
      <c r="AT6183" s="104"/>
      <c r="AU6183" s="104"/>
      <c r="AV6183" s="104"/>
    </row>
    <row r="6184" spans="3:48" x14ac:dyDescent="0.35">
      <c r="C6184" s="176"/>
      <c r="D6184" s="176"/>
      <c r="E6184" s="176"/>
      <c r="F6184" s="176"/>
      <c r="G6184" s="175"/>
      <c r="H6184" s="175"/>
      <c r="I6184" s="175"/>
      <c r="J6184" s="175"/>
      <c r="L6184" s="175"/>
      <c r="T6184" s="176"/>
      <c r="U6184" s="176"/>
      <c r="V6184" s="176"/>
      <c r="W6184" s="176"/>
      <c r="X6184" s="175"/>
      <c r="Y6184" s="175"/>
      <c r="Z6184" s="175"/>
      <c r="AA6184" s="175"/>
      <c r="AC6184" s="175"/>
      <c r="AL6184" s="106"/>
      <c r="AM6184" s="104"/>
      <c r="AN6184" s="104"/>
      <c r="AO6184" s="104"/>
      <c r="AP6184" s="104"/>
      <c r="AQ6184" s="104"/>
      <c r="AR6184" s="104"/>
      <c r="AS6184" s="104"/>
      <c r="AT6184" s="104"/>
      <c r="AU6184" s="104"/>
      <c r="AV6184" s="104"/>
    </row>
    <row r="6185" spans="3:48" x14ac:dyDescent="0.35">
      <c r="C6185" s="176"/>
      <c r="D6185" s="176"/>
      <c r="E6185" s="176"/>
      <c r="F6185" s="176"/>
      <c r="G6185" s="175"/>
      <c r="H6185" s="175"/>
      <c r="I6185" s="175"/>
      <c r="J6185" s="175"/>
      <c r="L6185" s="175"/>
      <c r="T6185" s="176"/>
      <c r="U6185" s="176"/>
      <c r="V6185" s="176"/>
      <c r="W6185" s="176"/>
      <c r="X6185" s="175"/>
      <c r="Y6185" s="175"/>
      <c r="Z6185" s="175"/>
      <c r="AA6185" s="175"/>
      <c r="AC6185" s="175"/>
      <c r="AL6185" s="106"/>
      <c r="AM6185" s="104"/>
      <c r="AN6185" s="104"/>
      <c r="AO6185" s="104"/>
      <c r="AP6185" s="104"/>
      <c r="AQ6185" s="104"/>
      <c r="AR6185" s="104"/>
      <c r="AS6185" s="104"/>
      <c r="AT6185" s="104"/>
      <c r="AU6185" s="104"/>
      <c r="AV6185" s="104"/>
    </row>
    <row r="6186" spans="3:48" x14ac:dyDescent="0.35">
      <c r="C6186" s="176"/>
      <c r="D6186" s="176"/>
      <c r="E6186" s="176"/>
      <c r="F6186" s="176"/>
      <c r="G6186" s="175"/>
      <c r="H6186" s="175"/>
      <c r="I6186" s="175"/>
      <c r="J6186" s="175"/>
      <c r="L6186" s="175"/>
      <c r="T6186" s="176"/>
      <c r="U6186" s="176"/>
      <c r="V6186" s="176"/>
      <c r="W6186" s="176"/>
      <c r="X6186" s="175"/>
      <c r="Y6186" s="175"/>
      <c r="Z6186" s="175"/>
      <c r="AA6186" s="175"/>
      <c r="AC6186" s="175"/>
      <c r="AL6186" s="106"/>
      <c r="AM6186" s="104"/>
      <c r="AN6186" s="104"/>
      <c r="AO6186" s="104"/>
      <c r="AP6186" s="104"/>
      <c r="AQ6186" s="104"/>
      <c r="AR6186" s="104"/>
      <c r="AS6186" s="104"/>
      <c r="AT6186" s="104"/>
      <c r="AU6186" s="104"/>
      <c r="AV6186" s="104"/>
    </row>
    <row r="6187" spans="3:48" x14ac:dyDescent="0.35">
      <c r="C6187" s="176"/>
      <c r="D6187" s="176"/>
      <c r="E6187" s="176"/>
      <c r="F6187" s="176"/>
      <c r="G6187" s="175"/>
      <c r="H6187" s="175"/>
      <c r="I6187" s="175"/>
      <c r="J6187" s="175"/>
      <c r="L6187" s="175"/>
      <c r="T6187" s="176"/>
      <c r="U6187" s="176"/>
      <c r="V6187" s="176"/>
      <c r="W6187" s="176"/>
      <c r="X6187" s="175"/>
      <c r="Y6187" s="175"/>
      <c r="Z6187" s="175"/>
      <c r="AA6187" s="175"/>
      <c r="AC6187" s="175"/>
      <c r="AL6187" s="106"/>
      <c r="AM6187" s="104"/>
      <c r="AN6187" s="104"/>
      <c r="AO6187" s="104"/>
      <c r="AP6187" s="104"/>
      <c r="AQ6187" s="104"/>
      <c r="AR6187" s="104"/>
      <c r="AS6187" s="104"/>
      <c r="AT6187" s="104"/>
      <c r="AU6187" s="104"/>
      <c r="AV6187" s="104"/>
    </row>
    <row r="6188" spans="3:48" x14ac:dyDescent="0.35">
      <c r="C6188" s="176"/>
      <c r="D6188" s="176"/>
      <c r="E6188" s="176"/>
      <c r="F6188" s="176"/>
      <c r="G6188" s="175"/>
      <c r="H6188" s="175"/>
      <c r="I6188" s="175"/>
      <c r="J6188" s="175"/>
      <c r="L6188" s="175"/>
      <c r="T6188" s="176"/>
      <c r="U6188" s="176"/>
      <c r="V6188" s="176"/>
      <c r="W6188" s="176"/>
      <c r="X6188" s="175"/>
      <c r="Y6188" s="175"/>
      <c r="Z6188" s="175"/>
      <c r="AA6188" s="175"/>
      <c r="AC6188" s="175"/>
      <c r="AL6188" s="106"/>
      <c r="AM6188" s="104"/>
      <c r="AN6188" s="104"/>
      <c r="AO6188" s="104"/>
      <c r="AP6188" s="104"/>
      <c r="AQ6188" s="104"/>
      <c r="AR6188" s="104"/>
      <c r="AS6188" s="104"/>
      <c r="AT6188" s="104"/>
      <c r="AU6188" s="104"/>
      <c r="AV6188" s="104"/>
    </row>
    <row r="6189" spans="3:48" x14ac:dyDescent="0.35">
      <c r="C6189" s="176"/>
      <c r="D6189" s="176"/>
      <c r="E6189" s="176"/>
      <c r="F6189" s="176"/>
      <c r="G6189" s="175"/>
      <c r="H6189" s="175"/>
      <c r="I6189" s="175"/>
      <c r="J6189" s="175"/>
      <c r="L6189" s="175"/>
      <c r="T6189" s="176"/>
      <c r="U6189" s="176"/>
      <c r="V6189" s="176"/>
      <c r="W6189" s="176"/>
      <c r="X6189" s="175"/>
      <c r="Y6189" s="175"/>
      <c r="Z6189" s="175"/>
      <c r="AA6189" s="175"/>
      <c r="AC6189" s="175"/>
      <c r="AL6189" s="106"/>
      <c r="AM6189" s="104"/>
      <c r="AN6189" s="104"/>
      <c r="AO6189" s="104"/>
      <c r="AP6189" s="104"/>
      <c r="AQ6189" s="104"/>
      <c r="AR6189" s="104"/>
      <c r="AS6189" s="104"/>
      <c r="AT6189" s="104"/>
      <c r="AU6189" s="104"/>
      <c r="AV6189" s="104"/>
    </row>
    <row r="6190" spans="3:48" x14ac:dyDescent="0.35">
      <c r="C6190" s="176"/>
      <c r="D6190" s="176"/>
      <c r="E6190" s="176"/>
      <c r="F6190" s="176"/>
      <c r="G6190" s="175"/>
      <c r="H6190" s="175"/>
      <c r="I6190" s="175"/>
      <c r="J6190" s="175"/>
      <c r="L6190" s="175"/>
      <c r="T6190" s="176"/>
      <c r="U6190" s="176"/>
      <c r="V6190" s="176"/>
      <c r="W6190" s="176"/>
      <c r="X6190" s="175"/>
      <c r="Y6190" s="175"/>
      <c r="Z6190" s="175"/>
      <c r="AA6190" s="175"/>
      <c r="AC6190" s="175"/>
      <c r="AL6190" s="106"/>
      <c r="AM6190" s="104"/>
      <c r="AN6190" s="104"/>
      <c r="AO6190" s="104"/>
      <c r="AP6190" s="104"/>
      <c r="AQ6190" s="104"/>
      <c r="AR6190" s="104"/>
      <c r="AS6190" s="104"/>
      <c r="AT6190" s="104"/>
      <c r="AU6190" s="104"/>
      <c r="AV6190" s="104"/>
    </row>
    <row r="6191" spans="3:48" x14ac:dyDescent="0.35">
      <c r="C6191" s="176"/>
      <c r="D6191" s="176"/>
      <c r="E6191" s="176"/>
      <c r="F6191" s="176"/>
      <c r="G6191" s="175"/>
      <c r="H6191" s="175"/>
      <c r="I6191" s="175"/>
      <c r="J6191" s="175"/>
      <c r="L6191" s="175"/>
      <c r="T6191" s="176"/>
      <c r="U6191" s="176"/>
      <c r="V6191" s="176"/>
      <c r="W6191" s="176"/>
      <c r="X6191" s="175"/>
      <c r="Y6191" s="175"/>
      <c r="Z6191" s="175"/>
      <c r="AA6191" s="175"/>
      <c r="AC6191" s="175"/>
      <c r="AL6191" s="106"/>
      <c r="AM6191" s="104"/>
      <c r="AN6191" s="104"/>
      <c r="AO6191" s="104"/>
      <c r="AP6191" s="104"/>
      <c r="AQ6191" s="104"/>
      <c r="AR6191" s="104"/>
      <c r="AS6191" s="104"/>
      <c r="AT6191" s="104"/>
      <c r="AU6191" s="104"/>
      <c r="AV6191" s="104"/>
    </row>
    <row r="6192" spans="3:48" x14ac:dyDescent="0.35">
      <c r="C6192" s="176"/>
      <c r="D6192" s="176"/>
      <c r="E6192" s="176"/>
      <c r="F6192" s="176"/>
      <c r="G6192" s="175"/>
      <c r="H6192" s="175"/>
      <c r="I6192" s="175"/>
      <c r="J6192" s="175"/>
      <c r="L6192" s="175"/>
      <c r="T6192" s="176"/>
      <c r="U6192" s="176"/>
      <c r="V6192" s="176"/>
      <c r="W6192" s="176"/>
      <c r="X6192" s="175"/>
      <c r="Y6192" s="175"/>
      <c r="Z6192" s="175"/>
      <c r="AA6192" s="175"/>
      <c r="AC6192" s="175"/>
      <c r="AL6192" s="106"/>
      <c r="AM6192" s="104"/>
      <c r="AN6192" s="104"/>
      <c r="AO6192" s="104"/>
      <c r="AP6192" s="104"/>
      <c r="AQ6192" s="104"/>
      <c r="AR6192" s="104"/>
      <c r="AS6192" s="104"/>
      <c r="AT6192" s="104"/>
      <c r="AU6192" s="104"/>
      <c r="AV6192" s="104"/>
    </row>
    <row r="6193" spans="3:48" x14ac:dyDescent="0.35">
      <c r="C6193" s="176"/>
      <c r="D6193" s="176"/>
      <c r="E6193" s="176"/>
      <c r="F6193" s="176"/>
      <c r="G6193" s="175"/>
      <c r="H6193" s="175"/>
      <c r="I6193" s="175"/>
      <c r="J6193" s="175"/>
      <c r="L6193" s="175"/>
      <c r="T6193" s="176"/>
      <c r="U6193" s="176"/>
      <c r="V6193" s="176"/>
      <c r="W6193" s="176"/>
      <c r="X6193" s="175"/>
      <c r="Y6193" s="175"/>
      <c r="Z6193" s="175"/>
      <c r="AA6193" s="175"/>
      <c r="AC6193" s="175"/>
      <c r="AL6193" s="106"/>
      <c r="AM6193" s="104"/>
      <c r="AN6193" s="104"/>
      <c r="AO6193" s="104"/>
      <c r="AP6193" s="104"/>
      <c r="AQ6193" s="104"/>
      <c r="AR6193" s="104"/>
      <c r="AS6193" s="104"/>
      <c r="AT6193" s="104"/>
      <c r="AU6193" s="104"/>
      <c r="AV6193" s="104"/>
    </row>
    <row r="6194" spans="3:48" x14ac:dyDescent="0.35">
      <c r="C6194" s="176"/>
      <c r="D6194" s="176"/>
      <c r="E6194" s="176"/>
      <c r="F6194" s="176"/>
      <c r="G6194" s="175"/>
      <c r="H6194" s="175"/>
      <c r="I6194" s="175"/>
      <c r="J6194" s="175"/>
      <c r="L6194" s="175"/>
      <c r="T6194" s="176"/>
      <c r="U6194" s="176"/>
      <c r="V6194" s="176"/>
      <c r="W6194" s="176"/>
      <c r="X6194" s="175"/>
      <c r="Y6194" s="175"/>
      <c r="Z6194" s="175"/>
      <c r="AA6194" s="175"/>
      <c r="AC6194" s="175"/>
      <c r="AL6194" s="106"/>
      <c r="AM6194" s="104"/>
      <c r="AN6194" s="104"/>
      <c r="AO6194" s="104"/>
      <c r="AP6194" s="104"/>
      <c r="AQ6194" s="104"/>
      <c r="AR6194" s="104"/>
      <c r="AS6194" s="104"/>
      <c r="AT6194" s="104"/>
      <c r="AU6194" s="104"/>
      <c r="AV6194" s="104"/>
    </row>
    <row r="6195" spans="3:48" x14ac:dyDescent="0.35">
      <c r="C6195" s="176"/>
      <c r="D6195" s="176"/>
      <c r="E6195" s="176"/>
      <c r="F6195" s="176"/>
      <c r="G6195" s="175"/>
      <c r="H6195" s="175"/>
      <c r="I6195" s="175"/>
      <c r="J6195" s="175"/>
      <c r="L6195" s="175"/>
      <c r="T6195" s="176"/>
      <c r="U6195" s="176"/>
      <c r="V6195" s="176"/>
      <c r="W6195" s="176"/>
      <c r="X6195" s="175"/>
      <c r="Y6195" s="175"/>
      <c r="Z6195" s="175"/>
      <c r="AA6195" s="175"/>
      <c r="AC6195" s="175"/>
      <c r="AL6195" s="106"/>
      <c r="AM6195" s="104"/>
      <c r="AN6195" s="104"/>
      <c r="AO6195" s="104"/>
      <c r="AP6195" s="104"/>
      <c r="AQ6195" s="104"/>
      <c r="AR6195" s="104"/>
      <c r="AS6195" s="104"/>
      <c r="AT6195" s="104"/>
      <c r="AU6195" s="104"/>
      <c r="AV6195" s="104"/>
    </row>
    <row r="6196" spans="3:48" x14ac:dyDescent="0.35">
      <c r="C6196" s="176"/>
      <c r="D6196" s="176"/>
      <c r="E6196" s="176"/>
      <c r="F6196" s="176"/>
      <c r="G6196" s="175"/>
      <c r="H6196" s="175"/>
      <c r="I6196" s="175"/>
      <c r="J6196" s="175"/>
      <c r="L6196" s="175"/>
      <c r="T6196" s="176"/>
      <c r="U6196" s="176"/>
      <c r="V6196" s="176"/>
      <c r="W6196" s="176"/>
      <c r="X6196" s="175"/>
      <c r="Y6196" s="175"/>
      <c r="Z6196" s="175"/>
      <c r="AA6196" s="175"/>
      <c r="AC6196" s="175"/>
      <c r="AL6196" s="106"/>
      <c r="AM6196" s="104"/>
      <c r="AN6196" s="104"/>
      <c r="AO6196" s="104"/>
      <c r="AP6196" s="104"/>
      <c r="AQ6196" s="104"/>
      <c r="AR6196" s="104"/>
      <c r="AS6196" s="104"/>
      <c r="AT6196" s="104"/>
      <c r="AU6196" s="104"/>
      <c r="AV6196" s="104"/>
    </row>
    <row r="6197" spans="3:48" x14ac:dyDescent="0.35">
      <c r="C6197" s="176"/>
      <c r="D6197" s="176"/>
      <c r="E6197" s="176"/>
      <c r="F6197" s="176"/>
      <c r="G6197" s="175"/>
      <c r="H6197" s="175"/>
      <c r="I6197" s="175"/>
      <c r="J6197" s="175"/>
      <c r="L6197" s="175"/>
      <c r="T6197" s="176"/>
      <c r="U6197" s="176"/>
      <c r="V6197" s="176"/>
      <c r="W6197" s="176"/>
      <c r="X6197" s="175"/>
      <c r="Y6197" s="175"/>
      <c r="Z6197" s="175"/>
      <c r="AA6197" s="175"/>
      <c r="AC6197" s="175"/>
      <c r="AL6197" s="106"/>
      <c r="AM6197" s="104"/>
      <c r="AN6197" s="104"/>
      <c r="AO6197" s="104"/>
      <c r="AP6197" s="104"/>
      <c r="AQ6197" s="104"/>
      <c r="AR6197" s="104"/>
      <c r="AS6197" s="104"/>
      <c r="AT6197" s="104"/>
      <c r="AU6197" s="104"/>
      <c r="AV6197" s="104"/>
    </row>
    <row r="6198" spans="3:48" x14ac:dyDescent="0.35">
      <c r="C6198" s="176"/>
      <c r="D6198" s="176"/>
      <c r="E6198" s="176"/>
      <c r="F6198" s="176"/>
      <c r="G6198" s="175"/>
      <c r="H6198" s="175"/>
      <c r="I6198" s="175"/>
      <c r="J6198" s="175"/>
      <c r="L6198" s="175"/>
      <c r="T6198" s="176"/>
      <c r="U6198" s="176"/>
      <c r="V6198" s="176"/>
      <c r="W6198" s="176"/>
      <c r="X6198" s="175"/>
      <c r="Y6198" s="175"/>
      <c r="Z6198" s="175"/>
      <c r="AA6198" s="175"/>
      <c r="AC6198" s="175"/>
      <c r="AL6198" s="106"/>
      <c r="AM6198" s="104"/>
      <c r="AN6198" s="104"/>
      <c r="AO6198" s="104"/>
      <c r="AP6198" s="104"/>
      <c r="AQ6198" s="104"/>
      <c r="AR6198" s="104"/>
      <c r="AS6198" s="104"/>
      <c r="AT6198" s="104"/>
      <c r="AU6198" s="104"/>
      <c r="AV6198" s="104"/>
    </row>
    <row r="6199" spans="3:48" x14ac:dyDescent="0.35">
      <c r="C6199" s="176"/>
      <c r="D6199" s="176"/>
      <c r="E6199" s="176"/>
      <c r="F6199" s="176"/>
      <c r="G6199" s="175"/>
      <c r="H6199" s="175"/>
      <c r="I6199" s="175"/>
      <c r="J6199" s="175"/>
      <c r="L6199" s="175"/>
      <c r="T6199" s="176"/>
      <c r="U6199" s="176"/>
      <c r="V6199" s="176"/>
      <c r="W6199" s="176"/>
      <c r="X6199" s="175"/>
      <c r="Y6199" s="175"/>
      <c r="Z6199" s="175"/>
      <c r="AA6199" s="175"/>
      <c r="AC6199" s="175"/>
      <c r="AL6199" s="106"/>
      <c r="AM6199" s="104"/>
      <c r="AN6199" s="104"/>
      <c r="AO6199" s="104"/>
      <c r="AP6199" s="104"/>
      <c r="AQ6199" s="104"/>
      <c r="AR6199" s="104"/>
      <c r="AS6199" s="104"/>
      <c r="AT6199" s="104"/>
      <c r="AU6199" s="104"/>
      <c r="AV6199" s="104"/>
    </row>
    <row r="6200" spans="3:48" x14ac:dyDescent="0.35">
      <c r="C6200" s="176"/>
      <c r="D6200" s="176"/>
      <c r="E6200" s="176"/>
      <c r="F6200" s="176"/>
      <c r="G6200" s="175"/>
      <c r="H6200" s="175"/>
      <c r="I6200" s="175"/>
      <c r="J6200" s="175"/>
      <c r="L6200" s="175"/>
      <c r="T6200" s="176"/>
      <c r="U6200" s="176"/>
      <c r="V6200" s="176"/>
      <c r="W6200" s="176"/>
      <c r="X6200" s="175"/>
      <c r="Y6200" s="175"/>
      <c r="Z6200" s="175"/>
      <c r="AA6200" s="175"/>
      <c r="AC6200" s="175"/>
      <c r="AL6200" s="106"/>
      <c r="AM6200" s="104"/>
      <c r="AN6200" s="104"/>
      <c r="AO6200" s="104"/>
      <c r="AP6200" s="104"/>
      <c r="AQ6200" s="104"/>
      <c r="AR6200" s="104"/>
      <c r="AS6200" s="104"/>
      <c r="AT6200" s="104"/>
      <c r="AU6200" s="104"/>
      <c r="AV6200" s="104"/>
    </row>
    <row r="6201" spans="3:48" x14ac:dyDescent="0.35">
      <c r="C6201" s="176"/>
      <c r="D6201" s="176"/>
      <c r="E6201" s="176"/>
      <c r="F6201" s="176"/>
      <c r="G6201" s="175"/>
      <c r="H6201" s="175"/>
      <c r="I6201" s="175"/>
      <c r="J6201" s="175"/>
      <c r="L6201" s="175"/>
      <c r="T6201" s="176"/>
      <c r="U6201" s="176"/>
      <c r="V6201" s="176"/>
      <c r="W6201" s="176"/>
      <c r="X6201" s="175"/>
      <c r="Y6201" s="175"/>
      <c r="Z6201" s="175"/>
      <c r="AA6201" s="175"/>
      <c r="AC6201" s="175"/>
      <c r="AL6201" s="106"/>
      <c r="AM6201" s="104"/>
      <c r="AN6201" s="104"/>
      <c r="AO6201" s="104"/>
      <c r="AP6201" s="104"/>
      <c r="AQ6201" s="104"/>
      <c r="AR6201" s="104"/>
      <c r="AS6201" s="104"/>
      <c r="AT6201" s="104"/>
      <c r="AU6201" s="104"/>
      <c r="AV6201" s="104"/>
    </row>
    <row r="6202" spans="3:48" x14ac:dyDescent="0.35">
      <c r="C6202" s="176"/>
      <c r="D6202" s="176"/>
      <c r="E6202" s="176"/>
      <c r="F6202" s="176"/>
      <c r="G6202" s="175"/>
      <c r="H6202" s="175"/>
      <c r="I6202" s="175"/>
      <c r="J6202" s="175"/>
      <c r="L6202" s="175"/>
      <c r="T6202" s="176"/>
      <c r="U6202" s="176"/>
      <c r="V6202" s="176"/>
      <c r="W6202" s="176"/>
      <c r="X6202" s="175"/>
      <c r="Y6202" s="175"/>
      <c r="Z6202" s="175"/>
      <c r="AA6202" s="175"/>
      <c r="AC6202" s="175"/>
      <c r="AL6202" s="106"/>
      <c r="AM6202" s="104"/>
      <c r="AN6202" s="104"/>
      <c r="AO6202" s="104"/>
      <c r="AP6202" s="104"/>
      <c r="AQ6202" s="104"/>
      <c r="AR6202" s="104"/>
      <c r="AS6202" s="104"/>
      <c r="AT6202" s="104"/>
      <c r="AU6202" s="104"/>
      <c r="AV6202" s="104"/>
    </row>
    <row r="6203" spans="3:48" x14ac:dyDescent="0.35">
      <c r="C6203" s="176"/>
      <c r="D6203" s="176"/>
      <c r="E6203" s="176"/>
      <c r="F6203" s="176"/>
      <c r="G6203" s="175"/>
      <c r="H6203" s="175"/>
      <c r="I6203" s="175"/>
      <c r="J6203" s="175"/>
      <c r="L6203" s="175"/>
      <c r="T6203" s="176"/>
      <c r="U6203" s="176"/>
      <c r="V6203" s="176"/>
      <c r="W6203" s="176"/>
      <c r="X6203" s="175"/>
      <c r="Y6203" s="175"/>
      <c r="Z6203" s="175"/>
      <c r="AA6203" s="175"/>
      <c r="AC6203" s="175"/>
      <c r="AL6203" s="106"/>
      <c r="AM6203" s="104"/>
      <c r="AN6203" s="104"/>
      <c r="AO6203" s="104"/>
      <c r="AP6203" s="104"/>
      <c r="AQ6203" s="104"/>
      <c r="AR6203" s="104"/>
      <c r="AS6203" s="104"/>
      <c r="AT6203" s="104"/>
      <c r="AU6203" s="104"/>
      <c r="AV6203" s="104"/>
    </row>
    <row r="6204" spans="3:48" x14ac:dyDescent="0.35">
      <c r="C6204" s="176"/>
      <c r="D6204" s="176"/>
      <c r="E6204" s="176"/>
      <c r="F6204" s="176"/>
      <c r="G6204" s="175"/>
      <c r="H6204" s="175"/>
      <c r="I6204" s="175"/>
      <c r="J6204" s="175"/>
      <c r="L6204" s="175"/>
      <c r="T6204" s="176"/>
      <c r="U6204" s="176"/>
      <c r="V6204" s="176"/>
      <c r="W6204" s="176"/>
      <c r="X6204" s="175"/>
      <c r="Y6204" s="175"/>
      <c r="Z6204" s="175"/>
      <c r="AA6204" s="175"/>
      <c r="AC6204" s="175"/>
      <c r="AL6204" s="106"/>
      <c r="AM6204" s="104"/>
      <c r="AN6204" s="104"/>
      <c r="AO6204" s="104"/>
      <c r="AP6204" s="104"/>
      <c r="AQ6204" s="104"/>
      <c r="AR6204" s="104"/>
      <c r="AS6204" s="104"/>
      <c r="AT6204" s="104"/>
      <c r="AU6204" s="104"/>
      <c r="AV6204" s="104"/>
    </row>
    <row r="6205" spans="3:48" x14ac:dyDescent="0.35">
      <c r="C6205" s="176"/>
      <c r="D6205" s="176"/>
      <c r="E6205" s="176"/>
      <c r="F6205" s="176"/>
      <c r="G6205" s="175"/>
      <c r="H6205" s="175"/>
      <c r="I6205" s="175"/>
      <c r="J6205" s="175"/>
      <c r="L6205" s="175"/>
      <c r="T6205" s="176"/>
      <c r="U6205" s="176"/>
      <c r="V6205" s="176"/>
      <c r="W6205" s="176"/>
      <c r="X6205" s="175"/>
      <c r="Y6205" s="175"/>
      <c r="Z6205" s="175"/>
      <c r="AA6205" s="175"/>
      <c r="AC6205" s="175"/>
      <c r="AL6205" s="106"/>
      <c r="AM6205" s="104"/>
      <c r="AN6205" s="104"/>
      <c r="AO6205" s="104"/>
      <c r="AP6205" s="104"/>
      <c r="AQ6205" s="104"/>
      <c r="AR6205" s="104"/>
      <c r="AS6205" s="104"/>
      <c r="AT6205" s="104"/>
      <c r="AU6205" s="104"/>
      <c r="AV6205" s="104"/>
    </row>
    <row r="6206" spans="3:48" x14ac:dyDescent="0.35">
      <c r="C6206" s="176"/>
      <c r="D6206" s="176"/>
      <c r="E6206" s="176"/>
      <c r="F6206" s="176"/>
      <c r="G6206" s="175"/>
      <c r="H6206" s="175"/>
      <c r="I6206" s="175"/>
      <c r="J6206" s="175"/>
      <c r="L6206" s="175"/>
      <c r="T6206" s="176"/>
      <c r="U6206" s="176"/>
      <c r="V6206" s="176"/>
      <c r="W6206" s="176"/>
      <c r="X6206" s="175"/>
      <c r="Y6206" s="175"/>
      <c r="Z6206" s="175"/>
      <c r="AA6206" s="175"/>
      <c r="AC6206" s="175"/>
      <c r="AL6206" s="106"/>
      <c r="AM6206" s="104"/>
      <c r="AN6206" s="104"/>
      <c r="AO6206" s="104"/>
      <c r="AP6206" s="104"/>
      <c r="AQ6206" s="104"/>
      <c r="AR6206" s="104"/>
      <c r="AS6206" s="104"/>
      <c r="AT6206" s="104"/>
      <c r="AU6206" s="104"/>
      <c r="AV6206" s="104"/>
    </row>
    <row r="6207" spans="3:48" x14ac:dyDescent="0.35">
      <c r="C6207" s="176"/>
      <c r="D6207" s="176"/>
      <c r="E6207" s="176"/>
      <c r="F6207" s="176"/>
      <c r="G6207" s="175"/>
      <c r="H6207" s="175"/>
      <c r="I6207" s="175"/>
      <c r="J6207" s="175"/>
      <c r="L6207" s="175"/>
      <c r="T6207" s="176"/>
      <c r="U6207" s="176"/>
      <c r="V6207" s="176"/>
      <c r="W6207" s="176"/>
      <c r="X6207" s="175"/>
      <c r="Y6207" s="175"/>
      <c r="Z6207" s="175"/>
      <c r="AA6207" s="175"/>
      <c r="AC6207" s="175"/>
      <c r="AL6207" s="106"/>
      <c r="AM6207" s="104"/>
      <c r="AN6207" s="104"/>
      <c r="AO6207" s="104"/>
      <c r="AP6207" s="104"/>
      <c r="AQ6207" s="104"/>
      <c r="AR6207" s="104"/>
      <c r="AS6207" s="104"/>
      <c r="AT6207" s="104"/>
      <c r="AU6207" s="104"/>
      <c r="AV6207" s="104"/>
    </row>
    <row r="6208" spans="3:48" x14ac:dyDescent="0.35">
      <c r="C6208" s="176"/>
      <c r="D6208" s="176"/>
      <c r="E6208" s="176"/>
      <c r="F6208" s="176"/>
      <c r="G6208" s="175"/>
      <c r="H6208" s="175"/>
      <c r="I6208" s="175"/>
      <c r="J6208" s="175"/>
      <c r="L6208" s="175"/>
      <c r="T6208" s="176"/>
      <c r="U6208" s="176"/>
      <c r="V6208" s="176"/>
      <c r="W6208" s="176"/>
      <c r="X6208" s="175"/>
      <c r="Y6208" s="175"/>
      <c r="Z6208" s="175"/>
      <c r="AA6208" s="175"/>
      <c r="AC6208" s="175"/>
      <c r="AL6208" s="106"/>
      <c r="AM6208" s="104"/>
      <c r="AN6208" s="104"/>
      <c r="AO6208" s="104"/>
      <c r="AP6208" s="104"/>
      <c r="AQ6208" s="104"/>
      <c r="AR6208" s="104"/>
      <c r="AS6208" s="104"/>
      <c r="AT6208" s="104"/>
      <c r="AU6208" s="104"/>
      <c r="AV6208" s="104"/>
    </row>
    <row r="6209" spans="3:48" x14ac:dyDescent="0.35">
      <c r="C6209" s="176"/>
      <c r="D6209" s="176"/>
      <c r="E6209" s="176"/>
      <c r="F6209" s="176"/>
      <c r="G6209" s="175"/>
      <c r="H6209" s="175"/>
      <c r="I6209" s="175"/>
      <c r="J6209" s="175"/>
      <c r="L6209" s="175"/>
      <c r="T6209" s="176"/>
      <c r="U6209" s="176"/>
      <c r="V6209" s="176"/>
      <c r="W6209" s="176"/>
      <c r="X6209" s="175"/>
      <c r="Y6209" s="175"/>
      <c r="Z6209" s="175"/>
      <c r="AA6209" s="175"/>
      <c r="AC6209" s="175"/>
      <c r="AL6209" s="106"/>
      <c r="AM6209" s="104"/>
      <c r="AN6209" s="104"/>
      <c r="AO6209" s="104"/>
      <c r="AP6209" s="104"/>
      <c r="AQ6209" s="104"/>
      <c r="AR6209" s="104"/>
      <c r="AS6209" s="104"/>
      <c r="AT6209" s="104"/>
      <c r="AU6209" s="104"/>
      <c r="AV6209" s="104"/>
    </row>
    <row r="6210" spans="3:48" x14ac:dyDescent="0.35">
      <c r="C6210" s="176"/>
      <c r="D6210" s="176"/>
      <c r="E6210" s="176"/>
      <c r="F6210" s="176"/>
      <c r="G6210" s="175"/>
      <c r="H6210" s="175"/>
      <c r="I6210" s="175"/>
      <c r="J6210" s="175"/>
      <c r="L6210" s="175"/>
      <c r="T6210" s="176"/>
      <c r="U6210" s="176"/>
      <c r="V6210" s="176"/>
      <c r="W6210" s="176"/>
      <c r="X6210" s="175"/>
      <c r="Y6210" s="175"/>
      <c r="Z6210" s="175"/>
      <c r="AA6210" s="175"/>
      <c r="AC6210" s="175"/>
      <c r="AL6210" s="106"/>
      <c r="AM6210" s="104"/>
      <c r="AN6210" s="104"/>
      <c r="AO6210" s="104"/>
      <c r="AP6210" s="104"/>
      <c r="AQ6210" s="104"/>
      <c r="AR6210" s="104"/>
      <c r="AS6210" s="104"/>
      <c r="AT6210" s="104"/>
      <c r="AU6210" s="104"/>
      <c r="AV6210" s="104"/>
    </row>
    <row r="6211" spans="3:48" x14ac:dyDescent="0.35">
      <c r="C6211" s="176"/>
      <c r="D6211" s="176"/>
      <c r="E6211" s="176"/>
      <c r="F6211" s="176"/>
      <c r="G6211" s="175"/>
      <c r="H6211" s="175"/>
      <c r="I6211" s="175"/>
      <c r="J6211" s="175"/>
      <c r="L6211" s="175"/>
      <c r="T6211" s="176"/>
      <c r="U6211" s="176"/>
      <c r="V6211" s="176"/>
      <c r="W6211" s="176"/>
      <c r="X6211" s="175"/>
      <c r="Y6211" s="175"/>
      <c r="Z6211" s="175"/>
      <c r="AA6211" s="175"/>
      <c r="AC6211" s="175"/>
      <c r="AL6211" s="106"/>
      <c r="AM6211" s="104"/>
      <c r="AN6211" s="104"/>
      <c r="AO6211" s="104"/>
      <c r="AP6211" s="104"/>
      <c r="AQ6211" s="104"/>
      <c r="AR6211" s="104"/>
      <c r="AS6211" s="104"/>
      <c r="AT6211" s="104"/>
      <c r="AU6211" s="104"/>
      <c r="AV6211" s="104"/>
    </row>
    <row r="6212" spans="3:48" x14ac:dyDescent="0.35">
      <c r="C6212" s="176"/>
      <c r="D6212" s="176"/>
      <c r="E6212" s="176"/>
      <c r="F6212" s="176"/>
      <c r="G6212" s="175"/>
      <c r="H6212" s="175"/>
      <c r="I6212" s="175"/>
      <c r="J6212" s="175"/>
      <c r="L6212" s="175"/>
      <c r="T6212" s="176"/>
      <c r="U6212" s="176"/>
      <c r="V6212" s="176"/>
      <c r="W6212" s="176"/>
      <c r="X6212" s="175"/>
      <c r="Y6212" s="175"/>
      <c r="Z6212" s="175"/>
      <c r="AA6212" s="175"/>
      <c r="AC6212" s="175"/>
      <c r="AL6212" s="106"/>
      <c r="AM6212" s="104"/>
      <c r="AN6212" s="104"/>
      <c r="AO6212" s="104"/>
      <c r="AP6212" s="104"/>
      <c r="AQ6212" s="104"/>
      <c r="AR6212" s="104"/>
      <c r="AS6212" s="104"/>
      <c r="AT6212" s="104"/>
      <c r="AU6212" s="104"/>
      <c r="AV6212" s="104"/>
    </row>
    <row r="6213" spans="3:48" x14ac:dyDescent="0.35">
      <c r="C6213" s="176"/>
      <c r="D6213" s="176"/>
      <c r="E6213" s="176"/>
      <c r="F6213" s="176"/>
      <c r="G6213" s="175"/>
      <c r="H6213" s="175"/>
      <c r="I6213" s="175"/>
      <c r="J6213" s="175"/>
      <c r="L6213" s="175"/>
      <c r="T6213" s="176"/>
      <c r="U6213" s="176"/>
      <c r="V6213" s="176"/>
      <c r="W6213" s="176"/>
      <c r="X6213" s="175"/>
      <c r="Y6213" s="175"/>
      <c r="Z6213" s="175"/>
      <c r="AA6213" s="175"/>
      <c r="AC6213" s="175"/>
      <c r="AL6213" s="106"/>
      <c r="AM6213" s="104"/>
      <c r="AN6213" s="104"/>
      <c r="AO6213" s="104"/>
      <c r="AP6213" s="104"/>
      <c r="AQ6213" s="104"/>
      <c r="AR6213" s="104"/>
      <c r="AS6213" s="104"/>
      <c r="AT6213" s="104"/>
      <c r="AU6213" s="104"/>
      <c r="AV6213" s="104"/>
    </row>
    <row r="6214" spans="3:48" x14ac:dyDescent="0.35">
      <c r="C6214" s="176"/>
      <c r="D6214" s="176"/>
      <c r="E6214" s="176"/>
      <c r="F6214" s="176"/>
      <c r="G6214" s="175"/>
      <c r="H6214" s="175"/>
      <c r="I6214" s="175"/>
      <c r="J6214" s="175"/>
      <c r="L6214" s="175"/>
      <c r="T6214" s="176"/>
      <c r="U6214" s="176"/>
      <c r="V6214" s="176"/>
      <c r="W6214" s="176"/>
      <c r="X6214" s="175"/>
      <c r="Y6214" s="175"/>
      <c r="Z6214" s="175"/>
      <c r="AA6214" s="175"/>
      <c r="AC6214" s="175"/>
      <c r="AL6214" s="106"/>
      <c r="AM6214" s="104"/>
      <c r="AN6214" s="104"/>
      <c r="AO6214" s="104"/>
      <c r="AP6214" s="104"/>
      <c r="AQ6214" s="104"/>
      <c r="AR6214" s="104"/>
      <c r="AS6214" s="104"/>
      <c r="AT6214" s="104"/>
      <c r="AU6214" s="104"/>
      <c r="AV6214" s="104"/>
    </row>
    <row r="6215" spans="3:48" x14ac:dyDescent="0.35">
      <c r="C6215" s="176"/>
      <c r="D6215" s="176"/>
      <c r="E6215" s="176"/>
      <c r="F6215" s="176"/>
      <c r="G6215" s="175"/>
      <c r="H6215" s="175"/>
      <c r="I6215" s="175"/>
      <c r="J6215" s="175"/>
      <c r="L6215" s="175"/>
      <c r="T6215" s="176"/>
      <c r="U6215" s="176"/>
      <c r="V6215" s="176"/>
      <c r="W6215" s="176"/>
      <c r="X6215" s="175"/>
      <c r="Y6215" s="175"/>
      <c r="Z6215" s="175"/>
      <c r="AA6215" s="175"/>
      <c r="AC6215" s="175"/>
      <c r="AL6215" s="106"/>
      <c r="AM6215" s="104"/>
      <c r="AN6215" s="104"/>
      <c r="AO6215" s="104"/>
      <c r="AP6215" s="104"/>
      <c r="AQ6215" s="104"/>
      <c r="AR6215" s="104"/>
      <c r="AS6215" s="104"/>
      <c r="AT6215" s="104"/>
      <c r="AU6215" s="104"/>
      <c r="AV6215" s="104"/>
    </row>
    <row r="6216" spans="3:48" x14ac:dyDescent="0.35">
      <c r="C6216" s="176"/>
      <c r="D6216" s="176"/>
      <c r="E6216" s="176"/>
      <c r="F6216" s="176"/>
      <c r="G6216" s="175"/>
      <c r="H6216" s="175"/>
      <c r="I6216" s="175"/>
      <c r="J6216" s="175"/>
      <c r="L6216" s="175"/>
      <c r="T6216" s="176"/>
      <c r="U6216" s="176"/>
      <c r="V6216" s="176"/>
      <c r="W6216" s="176"/>
      <c r="X6216" s="175"/>
      <c r="Y6216" s="175"/>
      <c r="Z6216" s="175"/>
      <c r="AA6216" s="175"/>
      <c r="AC6216" s="175"/>
      <c r="AL6216" s="106"/>
      <c r="AM6216" s="104"/>
      <c r="AN6216" s="104"/>
      <c r="AO6216" s="104"/>
      <c r="AP6216" s="104"/>
      <c r="AQ6216" s="104"/>
      <c r="AR6216" s="104"/>
      <c r="AS6216" s="104"/>
      <c r="AT6216" s="104"/>
      <c r="AU6216" s="104"/>
      <c r="AV6216" s="104"/>
    </row>
    <row r="6217" spans="3:48" x14ac:dyDescent="0.35">
      <c r="C6217" s="176"/>
      <c r="D6217" s="176"/>
      <c r="E6217" s="176"/>
      <c r="F6217" s="176"/>
      <c r="G6217" s="175"/>
      <c r="H6217" s="175"/>
      <c r="I6217" s="175"/>
      <c r="J6217" s="175"/>
      <c r="L6217" s="175"/>
      <c r="T6217" s="176"/>
      <c r="U6217" s="176"/>
      <c r="V6217" s="176"/>
      <c r="W6217" s="176"/>
      <c r="X6217" s="175"/>
      <c r="Y6217" s="175"/>
      <c r="Z6217" s="175"/>
      <c r="AA6217" s="175"/>
      <c r="AC6217" s="175"/>
      <c r="AL6217" s="106"/>
      <c r="AM6217" s="104"/>
      <c r="AN6217" s="104"/>
      <c r="AO6217" s="104"/>
      <c r="AP6217" s="104"/>
      <c r="AQ6217" s="104"/>
      <c r="AR6217" s="104"/>
      <c r="AS6217" s="104"/>
      <c r="AT6217" s="104"/>
      <c r="AU6217" s="104"/>
      <c r="AV6217" s="104"/>
    </row>
    <row r="6218" spans="3:48" x14ac:dyDescent="0.35">
      <c r="C6218" s="176"/>
      <c r="D6218" s="176"/>
      <c r="E6218" s="176"/>
      <c r="F6218" s="176"/>
      <c r="G6218" s="175"/>
      <c r="H6218" s="175"/>
      <c r="I6218" s="175"/>
      <c r="J6218" s="175"/>
      <c r="L6218" s="175"/>
      <c r="T6218" s="176"/>
      <c r="U6218" s="176"/>
      <c r="V6218" s="176"/>
      <c r="W6218" s="176"/>
      <c r="X6218" s="175"/>
      <c r="Y6218" s="175"/>
      <c r="Z6218" s="175"/>
      <c r="AA6218" s="175"/>
      <c r="AC6218" s="175"/>
      <c r="AL6218" s="106"/>
      <c r="AM6218" s="104"/>
      <c r="AN6218" s="104"/>
      <c r="AO6218" s="104"/>
      <c r="AP6218" s="104"/>
      <c r="AQ6218" s="104"/>
      <c r="AR6218" s="104"/>
      <c r="AS6218" s="104"/>
      <c r="AT6218" s="104"/>
      <c r="AU6218" s="104"/>
      <c r="AV6218" s="104"/>
    </row>
    <row r="6219" spans="3:48" x14ac:dyDescent="0.35">
      <c r="C6219" s="176"/>
      <c r="D6219" s="176"/>
      <c r="E6219" s="176"/>
      <c r="F6219" s="176"/>
      <c r="G6219" s="175"/>
      <c r="H6219" s="175"/>
      <c r="I6219" s="175"/>
      <c r="J6219" s="175"/>
      <c r="L6219" s="175"/>
      <c r="T6219" s="176"/>
      <c r="U6219" s="176"/>
      <c r="V6219" s="176"/>
      <c r="W6219" s="176"/>
      <c r="X6219" s="175"/>
      <c r="Y6219" s="175"/>
      <c r="Z6219" s="175"/>
      <c r="AA6219" s="175"/>
      <c r="AC6219" s="175"/>
      <c r="AL6219" s="106"/>
      <c r="AM6219" s="104"/>
      <c r="AN6219" s="104"/>
      <c r="AO6219" s="104"/>
      <c r="AP6219" s="104"/>
      <c r="AQ6219" s="104"/>
      <c r="AR6219" s="104"/>
      <c r="AS6219" s="104"/>
      <c r="AT6219" s="104"/>
      <c r="AU6219" s="104"/>
      <c r="AV6219" s="104"/>
    </row>
    <row r="6220" spans="3:48" x14ac:dyDescent="0.35">
      <c r="C6220" s="176"/>
      <c r="D6220" s="176"/>
      <c r="E6220" s="176"/>
      <c r="F6220" s="176"/>
      <c r="G6220" s="175"/>
      <c r="H6220" s="175"/>
      <c r="I6220" s="175"/>
      <c r="J6220" s="175"/>
      <c r="L6220" s="175"/>
      <c r="T6220" s="176"/>
      <c r="U6220" s="176"/>
      <c r="V6220" s="176"/>
      <c r="W6220" s="176"/>
      <c r="X6220" s="175"/>
      <c r="Y6220" s="175"/>
      <c r="Z6220" s="175"/>
      <c r="AA6220" s="175"/>
      <c r="AC6220" s="175"/>
      <c r="AL6220" s="106"/>
      <c r="AM6220" s="104"/>
      <c r="AN6220" s="104"/>
      <c r="AO6220" s="104"/>
      <c r="AP6220" s="104"/>
      <c r="AQ6220" s="104"/>
      <c r="AR6220" s="104"/>
      <c r="AS6220" s="104"/>
      <c r="AT6220" s="104"/>
      <c r="AU6220" s="104"/>
      <c r="AV6220" s="104"/>
    </row>
    <row r="6221" spans="3:48" x14ac:dyDescent="0.35">
      <c r="C6221" s="176"/>
      <c r="D6221" s="176"/>
      <c r="E6221" s="176"/>
      <c r="F6221" s="176"/>
      <c r="G6221" s="175"/>
      <c r="H6221" s="175"/>
      <c r="I6221" s="175"/>
      <c r="J6221" s="175"/>
      <c r="L6221" s="175"/>
      <c r="T6221" s="176"/>
      <c r="U6221" s="176"/>
      <c r="V6221" s="176"/>
      <c r="W6221" s="176"/>
      <c r="X6221" s="175"/>
      <c r="Y6221" s="175"/>
      <c r="Z6221" s="175"/>
      <c r="AA6221" s="175"/>
      <c r="AC6221" s="175"/>
      <c r="AL6221" s="106"/>
      <c r="AM6221" s="104"/>
      <c r="AN6221" s="104"/>
      <c r="AO6221" s="104"/>
      <c r="AP6221" s="104"/>
      <c r="AQ6221" s="104"/>
      <c r="AR6221" s="104"/>
      <c r="AS6221" s="104"/>
      <c r="AT6221" s="104"/>
      <c r="AU6221" s="104"/>
      <c r="AV6221" s="104"/>
    </row>
    <row r="6222" spans="3:48" x14ac:dyDescent="0.35">
      <c r="C6222" s="176"/>
      <c r="D6222" s="176"/>
      <c r="E6222" s="176"/>
      <c r="F6222" s="176"/>
      <c r="G6222" s="175"/>
      <c r="H6222" s="175"/>
      <c r="I6222" s="175"/>
      <c r="J6222" s="175"/>
      <c r="L6222" s="175"/>
      <c r="T6222" s="176"/>
      <c r="U6222" s="176"/>
      <c r="V6222" s="176"/>
      <c r="W6222" s="176"/>
      <c r="X6222" s="175"/>
      <c r="Y6222" s="175"/>
      <c r="Z6222" s="175"/>
      <c r="AA6222" s="175"/>
      <c r="AC6222" s="175"/>
      <c r="AL6222" s="106"/>
      <c r="AM6222" s="104"/>
      <c r="AN6222" s="104"/>
      <c r="AO6222" s="104"/>
      <c r="AP6222" s="104"/>
      <c r="AQ6222" s="104"/>
      <c r="AR6222" s="104"/>
      <c r="AS6222" s="104"/>
      <c r="AT6222" s="104"/>
      <c r="AU6222" s="104"/>
      <c r="AV6222" s="104"/>
    </row>
    <row r="6223" spans="3:48" x14ac:dyDescent="0.35">
      <c r="C6223" s="176"/>
      <c r="D6223" s="176"/>
      <c r="E6223" s="176"/>
      <c r="F6223" s="176"/>
      <c r="G6223" s="175"/>
      <c r="H6223" s="175"/>
      <c r="I6223" s="175"/>
      <c r="J6223" s="175"/>
      <c r="L6223" s="175"/>
      <c r="T6223" s="176"/>
      <c r="U6223" s="176"/>
      <c r="V6223" s="176"/>
      <c r="W6223" s="176"/>
      <c r="X6223" s="175"/>
      <c r="Y6223" s="175"/>
      <c r="Z6223" s="175"/>
      <c r="AA6223" s="175"/>
      <c r="AC6223" s="175"/>
      <c r="AL6223" s="106"/>
      <c r="AM6223" s="104"/>
      <c r="AN6223" s="104"/>
      <c r="AO6223" s="104"/>
      <c r="AP6223" s="104"/>
      <c r="AQ6223" s="104"/>
      <c r="AR6223" s="104"/>
      <c r="AS6223" s="104"/>
      <c r="AT6223" s="104"/>
      <c r="AU6223" s="104"/>
      <c r="AV6223" s="104"/>
    </row>
    <row r="6224" spans="3:48" x14ac:dyDescent="0.35">
      <c r="C6224" s="176"/>
      <c r="D6224" s="176"/>
      <c r="E6224" s="176"/>
      <c r="F6224" s="176"/>
      <c r="G6224" s="175"/>
      <c r="H6224" s="175"/>
      <c r="I6224" s="175"/>
      <c r="J6224" s="175"/>
      <c r="L6224" s="175"/>
      <c r="T6224" s="176"/>
      <c r="U6224" s="176"/>
      <c r="V6224" s="176"/>
      <c r="W6224" s="176"/>
      <c r="X6224" s="175"/>
      <c r="Y6224" s="175"/>
      <c r="Z6224" s="175"/>
      <c r="AA6224" s="175"/>
      <c r="AC6224" s="175"/>
      <c r="AL6224" s="106"/>
      <c r="AM6224" s="104"/>
      <c r="AN6224" s="104"/>
      <c r="AO6224" s="104"/>
      <c r="AP6224" s="104"/>
      <c r="AQ6224" s="104"/>
      <c r="AR6224" s="104"/>
      <c r="AS6224" s="104"/>
      <c r="AT6224" s="104"/>
      <c r="AU6224" s="104"/>
      <c r="AV6224" s="104"/>
    </row>
    <row r="6225" spans="3:48" x14ac:dyDescent="0.35">
      <c r="C6225" s="176"/>
      <c r="D6225" s="176"/>
      <c r="E6225" s="176"/>
      <c r="F6225" s="176"/>
      <c r="G6225" s="175"/>
      <c r="H6225" s="175"/>
      <c r="I6225" s="175"/>
      <c r="J6225" s="175"/>
      <c r="L6225" s="175"/>
      <c r="T6225" s="176"/>
      <c r="U6225" s="176"/>
      <c r="V6225" s="176"/>
      <c r="W6225" s="176"/>
      <c r="X6225" s="175"/>
      <c r="Y6225" s="175"/>
      <c r="Z6225" s="175"/>
      <c r="AA6225" s="175"/>
      <c r="AC6225" s="175"/>
      <c r="AL6225" s="106"/>
      <c r="AM6225" s="104"/>
      <c r="AN6225" s="104"/>
      <c r="AO6225" s="104"/>
      <c r="AP6225" s="104"/>
      <c r="AQ6225" s="104"/>
      <c r="AR6225" s="104"/>
      <c r="AS6225" s="104"/>
      <c r="AT6225" s="104"/>
      <c r="AU6225" s="104"/>
      <c r="AV6225" s="104"/>
    </row>
    <row r="6226" spans="3:48" x14ac:dyDescent="0.35">
      <c r="C6226" s="176"/>
      <c r="D6226" s="176"/>
      <c r="E6226" s="176"/>
      <c r="F6226" s="176"/>
      <c r="G6226" s="175"/>
      <c r="H6226" s="175"/>
      <c r="I6226" s="175"/>
      <c r="J6226" s="175"/>
      <c r="L6226" s="175"/>
      <c r="T6226" s="176"/>
      <c r="U6226" s="176"/>
      <c r="V6226" s="176"/>
      <c r="W6226" s="176"/>
      <c r="X6226" s="175"/>
      <c r="Y6226" s="175"/>
      <c r="Z6226" s="175"/>
      <c r="AA6226" s="175"/>
      <c r="AC6226" s="175"/>
      <c r="AL6226" s="106"/>
      <c r="AM6226" s="104"/>
      <c r="AN6226" s="104"/>
      <c r="AO6226" s="104"/>
      <c r="AP6226" s="104"/>
      <c r="AQ6226" s="104"/>
      <c r="AR6226" s="104"/>
      <c r="AS6226" s="104"/>
      <c r="AT6226" s="104"/>
      <c r="AU6226" s="104"/>
      <c r="AV6226" s="104"/>
    </row>
    <row r="6227" spans="3:48" x14ac:dyDescent="0.35">
      <c r="C6227" s="176"/>
      <c r="D6227" s="176"/>
      <c r="E6227" s="176"/>
      <c r="F6227" s="176"/>
      <c r="G6227" s="175"/>
      <c r="H6227" s="175"/>
      <c r="I6227" s="175"/>
      <c r="J6227" s="175"/>
      <c r="L6227" s="175"/>
      <c r="T6227" s="176"/>
      <c r="U6227" s="176"/>
      <c r="V6227" s="176"/>
      <c r="W6227" s="176"/>
      <c r="X6227" s="175"/>
      <c r="Y6227" s="175"/>
      <c r="Z6227" s="175"/>
      <c r="AA6227" s="175"/>
      <c r="AC6227" s="175"/>
      <c r="AL6227" s="106"/>
      <c r="AM6227" s="104"/>
      <c r="AN6227" s="104"/>
      <c r="AO6227" s="104"/>
      <c r="AP6227" s="104"/>
      <c r="AQ6227" s="104"/>
      <c r="AR6227" s="104"/>
      <c r="AS6227" s="104"/>
      <c r="AT6227" s="104"/>
      <c r="AU6227" s="104"/>
      <c r="AV6227" s="104"/>
    </row>
    <row r="6228" spans="3:48" x14ac:dyDescent="0.35">
      <c r="C6228" s="176"/>
      <c r="D6228" s="176"/>
      <c r="E6228" s="176"/>
      <c r="F6228" s="176"/>
      <c r="G6228" s="175"/>
      <c r="H6228" s="175"/>
      <c r="I6228" s="175"/>
      <c r="J6228" s="175"/>
      <c r="L6228" s="175"/>
      <c r="T6228" s="176"/>
      <c r="U6228" s="176"/>
      <c r="V6228" s="176"/>
      <c r="W6228" s="176"/>
      <c r="X6228" s="175"/>
      <c r="Y6228" s="175"/>
      <c r="Z6228" s="175"/>
      <c r="AA6228" s="175"/>
      <c r="AC6228" s="175"/>
      <c r="AL6228" s="106"/>
      <c r="AM6228" s="104"/>
      <c r="AN6228" s="104"/>
      <c r="AO6228" s="104"/>
      <c r="AP6228" s="104"/>
      <c r="AQ6228" s="104"/>
      <c r="AR6228" s="104"/>
      <c r="AS6228" s="104"/>
      <c r="AT6228" s="104"/>
      <c r="AU6228" s="104"/>
      <c r="AV6228" s="104"/>
    </row>
    <row r="6229" spans="3:48" x14ac:dyDescent="0.35">
      <c r="C6229" s="176"/>
      <c r="D6229" s="176"/>
      <c r="E6229" s="176"/>
      <c r="F6229" s="176"/>
      <c r="G6229" s="175"/>
      <c r="H6229" s="175"/>
      <c r="I6229" s="175"/>
      <c r="J6229" s="175"/>
      <c r="L6229" s="175"/>
      <c r="T6229" s="176"/>
      <c r="U6229" s="176"/>
      <c r="V6229" s="176"/>
      <c r="W6229" s="176"/>
      <c r="X6229" s="175"/>
      <c r="Y6229" s="175"/>
      <c r="Z6229" s="175"/>
      <c r="AA6229" s="175"/>
      <c r="AC6229" s="175"/>
      <c r="AL6229" s="106"/>
      <c r="AM6229" s="104"/>
      <c r="AN6229" s="104"/>
      <c r="AO6229" s="104"/>
      <c r="AP6229" s="104"/>
      <c r="AQ6229" s="104"/>
      <c r="AR6229" s="104"/>
      <c r="AS6229" s="104"/>
      <c r="AT6229" s="104"/>
      <c r="AU6229" s="104"/>
      <c r="AV6229" s="104"/>
    </row>
    <row r="6230" spans="3:48" x14ac:dyDescent="0.35">
      <c r="C6230" s="176"/>
      <c r="D6230" s="176"/>
      <c r="E6230" s="176"/>
      <c r="F6230" s="176"/>
      <c r="G6230" s="175"/>
      <c r="H6230" s="175"/>
      <c r="I6230" s="175"/>
      <c r="J6230" s="175"/>
      <c r="L6230" s="175"/>
      <c r="T6230" s="176"/>
      <c r="U6230" s="176"/>
      <c r="V6230" s="176"/>
      <c r="W6230" s="176"/>
      <c r="X6230" s="175"/>
      <c r="Y6230" s="175"/>
      <c r="Z6230" s="175"/>
      <c r="AA6230" s="175"/>
      <c r="AC6230" s="175"/>
      <c r="AL6230" s="106"/>
      <c r="AM6230" s="104"/>
      <c r="AN6230" s="104"/>
      <c r="AO6230" s="104"/>
      <c r="AP6230" s="104"/>
      <c r="AQ6230" s="104"/>
      <c r="AR6230" s="104"/>
      <c r="AS6230" s="104"/>
      <c r="AT6230" s="104"/>
      <c r="AU6230" s="104"/>
      <c r="AV6230" s="104"/>
    </row>
    <row r="6231" spans="3:48" x14ac:dyDescent="0.35">
      <c r="C6231" s="176"/>
      <c r="D6231" s="176"/>
      <c r="E6231" s="176"/>
      <c r="F6231" s="176"/>
      <c r="G6231" s="175"/>
      <c r="H6231" s="175"/>
      <c r="I6231" s="175"/>
      <c r="J6231" s="175"/>
      <c r="L6231" s="175"/>
      <c r="T6231" s="176"/>
      <c r="U6231" s="176"/>
      <c r="V6231" s="176"/>
      <c r="W6231" s="176"/>
      <c r="X6231" s="175"/>
      <c r="Y6231" s="175"/>
      <c r="Z6231" s="175"/>
      <c r="AA6231" s="175"/>
      <c r="AC6231" s="175"/>
      <c r="AL6231" s="106"/>
      <c r="AM6231" s="104"/>
      <c r="AN6231" s="104"/>
      <c r="AO6231" s="104"/>
      <c r="AP6231" s="104"/>
      <c r="AQ6231" s="104"/>
      <c r="AR6231" s="104"/>
      <c r="AS6231" s="104"/>
      <c r="AT6231" s="104"/>
      <c r="AU6231" s="104"/>
      <c r="AV6231" s="104"/>
    </row>
    <row r="6232" spans="3:48" x14ac:dyDescent="0.35">
      <c r="C6232" s="176"/>
      <c r="D6232" s="176"/>
      <c r="E6232" s="176"/>
      <c r="F6232" s="176"/>
      <c r="G6232" s="175"/>
      <c r="H6232" s="175"/>
      <c r="I6232" s="175"/>
      <c r="J6232" s="175"/>
      <c r="L6232" s="175"/>
      <c r="T6232" s="176"/>
      <c r="U6232" s="176"/>
      <c r="V6232" s="176"/>
      <c r="W6232" s="176"/>
      <c r="X6232" s="175"/>
      <c r="Y6232" s="175"/>
      <c r="Z6232" s="175"/>
      <c r="AA6232" s="175"/>
      <c r="AC6232" s="175"/>
      <c r="AL6232" s="106"/>
      <c r="AM6232" s="104"/>
      <c r="AN6232" s="104"/>
      <c r="AO6232" s="104"/>
      <c r="AP6232" s="104"/>
      <c r="AQ6232" s="104"/>
      <c r="AR6232" s="104"/>
      <c r="AS6232" s="104"/>
      <c r="AT6232" s="104"/>
      <c r="AU6232" s="104"/>
      <c r="AV6232" s="104"/>
    </row>
    <row r="6233" spans="3:48" x14ac:dyDescent="0.35">
      <c r="C6233" s="176"/>
      <c r="D6233" s="176"/>
      <c r="E6233" s="176"/>
      <c r="F6233" s="176"/>
      <c r="G6233" s="175"/>
      <c r="H6233" s="175"/>
      <c r="I6233" s="175"/>
      <c r="J6233" s="175"/>
      <c r="L6233" s="175"/>
      <c r="T6233" s="176"/>
      <c r="U6233" s="176"/>
      <c r="V6233" s="176"/>
      <c r="W6233" s="176"/>
      <c r="X6233" s="175"/>
      <c r="Y6233" s="175"/>
      <c r="Z6233" s="175"/>
      <c r="AA6233" s="175"/>
      <c r="AC6233" s="175"/>
      <c r="AL6233" s="106"/>
      <c r="AM6233" s="104"/>
      <c r="AN6233" s="104"/>
      <c r="AO6233" s="104"/>
      <c r="AP6233" s="104"/>
      <c r="AQ6233" s="104"/>
      <c r="AR6233" s="104"/>
      <c r="AS6233" s="104"/>
      <c r="AT6233" s="104"/>
      <c r="AU6233" s="104"/>
      <c r="AV6233" s="104"/>
    </row>
    <row r="6234" spans="3:48" x14ac:dyDescent="0.35">
      <c r="C6234" s="176"/>
      <c r="D6234" s="176"/>
      <c r="E6234" s="176"/>
      <c r="F6234" s="176"/>
      <c r="G6234" s="175"/>
      <c r="H6234" s="175"/>
      <c r="I6234" s="175"/>
      <c r="J6234" s="175"/>
      <c r="L6234" s="175"/>
      <c r="T6234" s="176"/>
      <c r="U6234" s="176"/>
      <c r="V6234" s="176"/>
      <c r="W6234" s="176"/>
      <c r="X6234" s="175"/>
      <c r="Y6234" s="175"/>
      <c r="Z6234" s="175"/>
      <c r="AA6234" s="175"/>
      <c r="AC6234" s="175"/>
      <c r="AL6234" s="106"/>
      <c r="AM6234" s="104"/>
      <c r="AN6234" s="104"/>
      <c r="AO6234" s="104"/>
      <c r="AP6234" s="104"/>
      <c r="AQ6234" s="104"/>
      <c r="AR6234" s="104"/>
      <c r="AS6234" s="104"/>
      <c r="AT6234" s="104"/>
      <c r="AU6234" s="104"/>
      <c r="AV6234" s="104"/>
    </row>
    <row r="6235" spans="3:48" x14ac:dyDescent="0.35">
      <c r="C6235" s="176"/>
      <c r="D6235" s="176"/>
      <c r="E6235" s="176"/>
      <c r="F6235" s="176"/>
      <c r="G6235" s="175"/>
      <c r="H6235" s="175"/>
      <c r="I6235" s="175"/>
      <c r="J6235" s="175"/>
      <c r="L6235" s="175"/>
      <c r="T6235" s="176"/>
      <c r="U6235" s="176"/>
      <c r="V6235" s="176"/>
      <c r="W6235" s="176"/>
      <c r="X6235" s="175"/>
      <c r="Y6235" s="175"/>
      <c r="Z6235" s="175"/>
      <c r="AA6235" s="175"/>
      <c r="AC6235" s="175"/>
      <c r="AL6235" s="106"/>
      <c r="AM6235" s="104"/>
      <c r="AN6235" s="104"/>
      <c r="AO6235" s="104"/>
      <c r="AP6235" s="104"/>
      <c r="AQ6235" s="104"/>
      <c r="AR6235" s="104"/>
      <c r="AS6235" s="104"/>
      <c r="AT6235" s="104"/>
      <c r="AU6235" s="104"/>
      <c r="AV6235" s="104"/>
    </row>
    <row r="6236" spans="3:48" x14ac:dyDescent="0.35">
      <c r="C6236" s="176"/>
      <c r="D6236" s="176"/>
      <c r="E6236" s="176"/>
      <c r="F6236" s="176"/>
      <c r="G6236" s="175"/>
      <c r="H6236" s="175"/>
      <c r="I6236" s="175"/>
      <c r="J6236" s="175"/>
      <c r="L6236" s="175"/>
      <c r="T6236" s="176"/>
      <c r="U6236" s="176"/>
      <c r="V6236" s="176"/>
      <c r="W6236" s="176"/>
      <c r="X6236" s="175"/>
      <c r="Y6236" s="175"/>
      <c r="Z6236" s="175"/>
      <c r="AA6236" s="175"/>
      <c r="AC6236" s="175"/>
      <c r="AL6236" s="106"/>
      <c r="AM6236" s="104"/>
      <c r="AN6236" s="104"/>
      <c r="AO6236" s="104"/>
      <c r="AP6236" s="104"/>
      <c r="AQ6236" s="104"/>
      <c r="AR6236" s="104"/>
      <c r="AS6236" s="104"/>
      <c r="AT6236" s="104"/>
      <c r="AU6236" s="104"/>
      <c r="AV6236" s="104"/>
    </row>
    <row r="6237" spans="3:48" x14ac:dyDescent="0.35">
      <c r="C6237" s="176"/>
      <c r="D6237" s="176"/>
      <c r="E6237" s="176"/>
      <c r="F6237" s="176"/>
      <c r="G6237" s="175"/>
      <c r="H6237" s="175"/>
      <c r="I6237" s="175"/>
      <c r="J6237" s="175"/>
      <c r="L6237" s="175"/>
      <c r="T6237" s="176"/>
      <c r="U6237" s="176"/>
      <c r="V6237" s="176"/>
      <c r="W6237" s="176"/>
      <c r="X6237" s="175"/>
      <c r="Y6237" s="175"/>
      <c r="Z6237" s="175"/>
      <c r="AA6237" s="175"/>
      <c r="AC6237" s="175"/>
      <c r="AL6237" s="106"/>
      <c r="AM6237" s="104"/>
      <c r="AN6237" s="104"/>
      <c r="AO6237" s="104"/>
      <c r="AP6237" s="104"/>
      <c r="AQ6237" s="104"/>
      <c r="AR6237" s="104"/>
      <c r="AS6237" s="104"/>
      <c r="AT6237" s="104"/>
      <c r="AU6237" s="104"/>
      <c r="AV6237" s="104"/>
    </row>
    <row r="6238" spans="3:48" x14ac:dyDescent="0.35">
      <c r="C6238" s="176"/>
      <c r="D6238" s="176"/>
      <c r="E6238" s="176"/>
      <c r="F6238" s="176"/>
      <c r="G6238" s="175"/>
      <c r="H6238" s="175"/>
      <c r="I6238" s="175"/>
      <c r="J6238" s="175"/>
      <c r="L6238" s="175"/>
      <c r="T6238" s="176"/>
      <c r="U6238" s="176"/>
      <c r="V6238" s="176"/>
      <c r="W6238" s="176"/>
      <c r="X6238" s="175"/>
      <c r="Y6238" s="175"/>
      <c r="Z6238" s="175"/>
      <c r="AA6238" s="175"/>
      <c r="AC6238" s="175"/>
      <c r="AL6238" s="106"/>
      <c r="AM6238" s="104"/>
      <c r="AN6238" s="104"/>
      <c r="AO6238" s="104"/>
      <c r="AP6238" s="104"/>
      <c r="AQ6238" s="104"/>
      <c r="AR6238" s="104"/>
      <c r="AS6238" s="104"/>
      <c r="AT6238" s="104"/>
      <c r="AU6238" s="104"/>
      <c r="AV6238" s="104"/>
    </row>
    <row r="6239" spans="3:48" x14ac:dyDescent="0.35">
      <c r="C6239" s="176"/>
      <c r="D6239" s="176"/>
      <c r="E6239" s="176"/>
      <c r="F6239" s="176"/>
      <c r="G6239" s="175"/>
      <c r="H6239" s="175"/>
      <c r="I6239" s="175"/>
      <c r="J6239" s="175"/>
      <c r="L6239" s="175"/>
      <c r="T6239" s="176"/>
      <c r="U6239" s="176"/>
      <c r="V6239" s="176"/>
      <c r="W6239" s="176"/>
      <c r="X6239" s="175"/>
      <c r="Y6239" s="175"/>
      <c r="Z6239" s="175"/>
      <c r="AA6239" s="175"/>
      <c r="AC6239" s="175"/>
      <c r="AL6239" s="106"/>
      <c r="AM6239" s="104"/>
      <c r="AN6239" s="104"/>
      <c r="AO6239" s="104"/>
      <c r="AP6239" s="104"/>
      <c r="AQ6239" s="104"/>
      <c r="AR6239" s="104"/>
      <c r="AS6239" s="104"/>
      <c r="AT6239" s="104"/>
      <c r="AU6239" s="104"/>
      <c r="AV6239" s="104"/>
    </row>
    <row r="6240" spans="3:48" x14ac:dyDescent="0.35">
      <c r="C6240" s="176"/>
      <c r="D6240" s="176"/>
      <c r="E6240" s="176"/>
      <c r="F6240" s="176"/>
      <c r="G6240" s="175"/>
      <c r="H6240" s="175"/>
      <c r="I6240" s="175"/>
      <c r="J6240" s="175"/>
      <c r="L6240" s="175"/>
      <c r="T6240" s="176"/>
      <c r="U6240" s="176"/>
      <c r="V6240" s="176"/>
      <c r="W6240" s="176"/>
      <c r="X6240" s="175"/>
      <c r="Y6240" s="175"/>
      <c r="Z6240" s="175"/>
      <c r="AA6240" s="175"/>
      <c r="AC6240" s="175"/>
      <c r="AL6240" s="106"/>
      <c r="AM6240" s="104"/>
      <c r="AN6240" s="104"/>
      <c r="AO6240" s="104"/>
      <c r="AP6240" s="104"/>
      <c r="AQ6240" s="104"/>
      <c r="AR6240" s="104"/>
      <c r="AS6240" s="104"/>
      <c r="AT6240" s="104"/>
      <c r="AU6240" s="104"/>
      <c r="AV6240" s="104"/>
    </row>
    <row r="6241" spans="3:48" x14ac:dyDescent="0.35">
      <c r="C6241" s="176"/>
      <c r="D6241" s="176"/>
      <c r="E6241" s="176"/>
      <c r="F6241" s="176"/>
      <c r="G6241" s="175"/>
      <c r="H6241" s="175"/>
      <c r="I6241" s="175"/>
      <c r="J6241" s="175"/>
      <c r="L6241" s="175"/>
      <c r="T6241" s="176"/>
      <c r="U6241" s="176"/>
      <c r="V6241" s="176"/>
      <c r="W6241" s="176"/>
      <c r="X6241" s="175"/>
      <c r="Y6241" s="175"/>
      <c r="Z6241" s="175"/>
      <c r="AA6241" s="175"/>
      <c r="AC6241" s="175"/>
      <c r="AL6241" s="106"/>
      <c r="AM6241" s="104"/>
      <c r="AN6241" s="104"/>
      <c r="AO6241" s="104"/>
      <c r="AP6241" s="104"/>
      <c r="AQ6241" s="104"/>
      <c r="AR6241" s="104"/>
      <c r="AS6241" s="104"/>
      <c r="AT6241" s="104"/>
      <c r="AU6241" s="104"/>
      <c r="AV6241" s="104"/>
    </row>
    <row r="6242" spans="3:48" x14ac:dyDescent="0.35">
      <c r="C6242" s="176"/>
      <c r="D6242" s="176"/>
      <c r="E6242" s="176"/>
      <c r="F6242" s="176"/>
      <c r="G6242" s="175"/>
      <c r="H6242" s="175"/>
      <c r="I6242" s="175"/>
      <c r="J6242" s="175"/>
      <c r="L6242" s="175"/>
      <c r="T6242" s="176"/>
      <c r="U6242" s="176"/>
      <c r="V6242" s="176"/>
      <c r="W6242" s="176"/>
      <c r="X6242" s="175"/>
      <c r="Y6242" s="175"/>
      <c r="Z6242" s="175"/>
      <c r="AA6242" s="175"/>
      <c r="AC6242" s="175"/>
      <c r="AL6242" s="106"/>
      <c r="AM6242" s="104"/>
      <c r="AN6242" s="104"/>
      <c r="AO6242" s="104"/>
      <c r="AP6242" s="104"/>
      <c r="AQ6242" s="104"/>
      <c r="AR6242" s="104"/>
      <c r="AS6242" s="104"/>
      <c r="AT6242" s="104"/>
      <c r="AU6242" s="104"/>
      <c r="AV6242" s="104"/>
    </row>
    <row r="6243" spans="3:48" x14ac:dyDescent="0.35">
      <c r="C6243" s="176"/>
      <c r="D6243" s="176"/>
      <c r="E6243" s="176"/>
      <c r="F6243" s="176"/>
      <c r="G6243" s="175"/>
      <c r="H6243" s="175"/>
      <c r="I6243" s="175"/>
      <c r="J6243" s="175"/>
      <c r="L6243" s="175"/>
      <c r="T6243" s="176"/>
      <c r="U6243" s="176"/>
      <c r="V6243" s="176"/>
      <c r="W6243" s="176"/>
      <c r="X6243" s="175"/>
      <c r="Y6243" s="175"/>
      <c r="Z6243" s="175"/>
      <c r="AA6243" s="175"/>
      <c r="AC6243" s="175"/>
      <c r="AL6243" s="106"/>
      <c r="AM6243" s="104"/>
      <c r="AN6243" s="104"/>
      <c r="AO6243" s="104"/>
      <c r="AP6243" s="104"/>
      <c r="AQ6243" s="104"/>
      <c r="AR6243" s="104"/>
      <c r="AS6243" s="104"/>
      <c r="AT6243" s="104"/>
      <c r="AU6243" s="104"/>
      <c r="AV6243" s="104"/>
    </row>
    <row r="6244" spans="3:48" x14ac:dyDescent="0.35">
      <c r="C6244" s="176"/>
      <c r="D6244" s="176"/>
      <c r="E6244" s="176"/>
      <c r="F6244" s="176"/>
      <c r="G6244" s="175"/>
      <c r="H6244" s="175"/>
      <c r="I6244" s="175"/>
      <c r="J6244" s="175"/>
      <c r="L6244" s="175"/>
      <c r="T6244" s="176"/>
      <c r="U6244" s="176"/>
      <c r="V6244" s="176"/>
      <c r="W6244" s="176"/>
      <c r="X6244" s="175"/>
      <c r="Y6244" s="175"/>
      <c r="Z6244" s="175"/>
      <c r="AA6244" s="175"/>
      <c r="AC6244" s="175"/>
      <c r="AL6244" s="106"/>
      <c r="AM6244" s="104"/>
      <c r="AN6244" s="104"/>
      <c r="AO6244" s="104"/>
      <c r="AP6244" s="104"/>
      <c r="AQ6244" s="104"/>
      <c r="AR6244" s="104"/>
      <c r="AS6244" s="104"/>
      <c r="AT6244" s="104"/>
      <c r="AU6244" s="104"/>
      <c r="AV6244" s="104"/>
    </row>
    <row r="6245" spans="3:48" x14ac:dyDescent="0.35">
      <c r="C6245" s="176"/>
      <c r="D6245" s="176"/>
      <c r="E6245" s="176"/>
      <c r="F6245" s="176"/>
      <c r="G6245" s="175"/>
      <c r="H6245" s="175"/>
      <c r="I6245" s="175"/>
      <c r="J6245" s="175"/>
      <c r="L6245" s="175"/>
      <c r="T6245" s="176"/>
      <c r="U6245" s="176"/>
      <c r="V6245" s="176"/>
      <c r="W6245" s="176"/>
      <c r="X6245" s="175"/>
      <c r="Y6245" s="175"/>
      <c r="Z6245" s="175"/>
      <c r="AA6245" s="175"/>
      <c r="AC6245" s="175"/>
      <c r="AL6245" s="106"/>
      <c r="AM6245" s="104"/>
      <c r="AN6245" s="104"/>
      <c r="AO6245" s="104"/>
      <c r="AP6245" s="104"/>
      <c r="AQ6245" s="104"/>
      <c r="AR6245" s="104"/>
      <c r="AS6245" s="104"/>
      <c r="AT6245" s="104"/>
      <c r="AU6245" s="104"/>
      <c r="AV6245" s="104"/>
    </row>
    <row r="6246" spans="3:48" x14ac:dyDescent="0.35">
      <c r="C6246" s="176"/>
      <c r="D6246" s="176"/>
      <c r="E6246" s="176"/>
      <c r="F6246" s="176"/>
      <c r="G6246" s="175"/>
      <c r="H6246" s="175"/>
      <c r="I6246" s="175"/>
      <c r="J6246" s="175"/>
      <c r="L6246" s="175"/>
      <c r="T6246" s="176"/>
      <c r="U6246" s="176"/>
      <c r="V6246" s="176"/>
      <c r="W6246" s="176"/>
      <c r="X6246" s="175"/>
      <c r="Y6246" s="175"/>
      <c r="Z6246" s="175"/>
      <c r="AA6246" s="175"/>
      <c r="AC6246" s="175"/>
      <c r="AL6246" s="106"/>
      <c r="AM6246" s="104"/>
      <c r="AN6246" s="104"/>
      <c r="AO6246" s="104"/>
      <c r="AP6246" s="104"/>
      <c r="AQ6246" s="104"/>
      <c r="AR6246" s="104"/>
      <c r="AS6246" s="104"/>
      <c r="AT6246" s="104"/>
      <c r="AU6246" s="104"/>
      <c r="AV6246" s="104"/>
    </row>
    <row r="6247" spans="3:48" x14ac:dyDescent="0.35">
      <c r="C6247" s="176"/>
      <c r="D6247" s="176"/>
      <c r="E6247" s="176"/>
      <c r="F6247" s="176"/>
      <c r="G6247" s="175"/>
      <c r="H6247" s="175"/>
      <c r="I6247" s="175"/>
      <c r="J6247" s="175"/>
      <c r="L6247" s="175"/>
      <c r="T6247" s="176"/>
      <c r="U6247" s="176"/>
      <c r="V6247" s="176"/>
      <c r="W6247" s="176"/>
      <c r="X6247" s="175"/>
      <c r="Y6247" s="175"/>
      <c r="Z6247" s="175"/>
      <c r="AA6247" s="175"/>
      <c r="AC6247" s="175"/>
      <c r="AL6247" s="106"/>
      <c r="AM6247" s="104"/>
      <c r="AN6247" s="104"/>
      <c r="AO6247" s="104"/>
      <c r="AP6247" s="104"/>
      <c r="AQ6247" s="104"/>
      <c r="AR6247" s="104"/>
      <c r="AS6247" s="104"/>
      <c r="AT6247" s="104"/>
      <c r="AU6247" s="104"/>
      <c r="AV6247" s="104"/>
    </row>
    <row r="6248" spans="3:48" x14ac:dyDescent="0.35">
      <c r="C6248" s="176"/>
      <c r="D6248" s="176"/>
      <c r="E6248" s="176"/>
      <c r="F6248" s="176"/>
      <c r="G6248" s="175"/>
      <c r="H6248" s="175"/>
      <c r="I6248" s="175"/>
      <c r="J6248" s="175"/>
      <c r="L6248" s="175"/>
      <c r="T6248" s="176"/>
      <c r="U6248" s="176"/>
      <c r="V6248" s="176"/>
      <c r="W6248" s="176"/>
      <c r="X6248" s="175"/>
      <c r="Y6248" s="175"/>
      <c r="Z6248" s="175"/>
      <c r="AA6248" s="175"/>
      <c r="AC6248" s="175"/>
      <c r="AL6248" s="106"/>
      <c r="AM6248" s="104"/>
      <c r="AN6248" s="104"/>
      <c r="AO6248" s="104"/>
      <c r="AP6248" s="104"/>
      <c r="AQ6248" s="104"/>
      <c r="AR6248" s="104"/>
      <c r="AS6248" s="104"/>
      <c r="AT6248" s="104"/>
      <c r="AU6248" s="104"/>
      <c r="AV6248" s="104"/>
    </row>
    <row r="6249" spans="3:48" x14ac:dyDescent="0.35">
      <c r="C6249" s="176"/>
      <c r="D6249" s="176"/>
      <c r="E6249" s="176"/>
      <c r="F6249" s="176"/>
      <c r="G6249" s="175"/>
      <c r="H6249" s="175"/>
      <c r="I6249" s="175"/>
      <c r="J6249" s="175"/>
      <c r="L6249" s="175"/>
      <c r="T6249" s="176"/>
      <c r="U6249" s="176"/>
      <c r="V6249" s="176"/>
      <c r="W6249" s="176"/>
      <c r="X6249" s="175"/>
      <c r="Y6249" s="175"/>
      <c r="Z6249" s="175"/>
      <c r="AA6249" s="175"/>
      <c r="AC6249" s="175"/>
      <c r="AL6249" s="106"/>
      <c r="AM6249" s="104"/>
      <c r="AN6249" s="104"/>
      <c r="AO6249" s="104"/>
      <c r="AP6249" s="104"/>
      <c r="AQ6249" s="104"/>
      <c r="AR6249" s="104"/>
      <c r="AS6249" s="104"/>
      <c r="AT6249" s="104"/>
      <c r="AU6249" s="104"/>
      <c r="AV6249" s="104"/>
    </row>
    <row r="6250" spans="3:48" x14ac:dyDescent="0.35">
      <c r="C6250" s="176"/>
      <c r="D6250" s="176"/>
      <c r="E6250" s="176"/>
      <c r="F6250" s="176"/>
      <c r="G6250" s="175"/>
      <c r="H6250" s="175"/>
      <c r="I6250" s="175"/>
      <c r="J6250" s="175"/>
      <c r="L6250" s="175"/>
      <c r="T6250" s="176"/>
      <c r="U6250" s="176"/>
      <c r="V6250" s="176"/>
      <c r="W6250" s="176"/>
      <c r="X6250" s="175"/>
      <c r="Y6250" s="175"/>
      <c r="Z6250" s="175"/>
      <c r="AA6250" s="175"/>
      <c r="AC6250" s="175"/>
      <c r="AL6250" s="106"/>
      <c r="AM6250" s="104"/>
      <c r="AN6250" s="104"/>
      <c r="AO6250" s="104"/>
      <c r="AP6250" s="104"/>
      <c r="AQ6250" s="104"/>
      <c r="AR6250" s="104"/>
      <c r="AS6250" s="104"/>
      <c r="AT6250" s="104"/>
      <c r="AU6250" s="104"/>
      <c r="AV6250" s="104"/>
    </row>
    <row r="6251" spans="3:48" x14ac:dyDescent="0.35">
      <c r="C6251" s="176"/>
      <c r="D6251" s="176"/>
      <c r="E6251" s="176"/>
      <c r="F6251" s="176"/>
      <c r="G6251" s="175"/>
      <c r="H6251" s="175"/>
      <c r="I6251" s="175"/>
      <c r="J6251" s="175"/>
      <c r="L6251" s="175"/>
      <c r="T6251" s="176"/>
      <c r="U6251" s="176"/>
      <c r="V6251" s="176"/>
      <c r="W6251" s="176"/>
      <c r="X6251" s="175"/>
      <c r="Y6251" s="175"/>
      <c r="Z6251" s="175"/>
      <c r="AA6251" s="175"/>
      <c r="AC6251" s="175"/>
      <c r="AL6251" s="106"/>
      <c r="AM6251" s="104"/>
      <c r="AN6251" s="104"/>
      <c r="AO6251" s="104"/>
      <c r="AP6251" s="104"/>
      <c r="AQ6251" s="104"/>
      <c r="AR6251" s="104"/>
      <c r="AS6251" s="104"/>
      <c r="AT6251" s="104"/>
      <c r="AU6251" s="104"/>
      <c r="AV6251" s="104"/>
    </row>
    <row r="6252" spans="3:48" x14ac:dyDescent="0.35">
      <c r="C6252" s="176"/>
      <c r="D6252" s="176"/>
      <c r="E6252" s="176"/>
      <c r="F6252" s="176"/>
      <c r="G6252" s="175"/>
      <c r="H6252" s="175"/>
      <c r="I6252" s="175"/>
      <c r="J6252" s="175"/>
      <c r="L6252" s="175"/>
      <c r="T6252" s="176"/>
      <c r="U6252" s="176"/>
      <c r="V6252" s="176"/>
      <c r="W6252" s="176"/>
      <c r="X6252" s="175"/>
      <c r="Y6252" s="175"/>
      <c r="Z6252" s="175"/>
      <c r="AA6252" s="175"/>
      <c r="AC6252" s="175"/>
      <c r="AL6252" s="106"/>
      <c r="AM6252" s="104"/>
      <c r="AN6252" s="104"/>
      <c r="AO6252" s="104"/>
      <c r="AP6252" s="104"/>
      <c r="AQ6252" s="104"/>
      <c r="AR6252" s="104"/>
      <c r="AS6252" s="104"/>
      <c r="AT6252" s="104"/>
      <c r="AU6252" s="104"/>
      <c r="AV6252" s="104"/>
    </row>
    <row r="6253" spans="3:48" x14ac:dyDescent="0.35">
      <c r="C6253" s="176"/>
      <c r="D6253" s="176"/>
      <c r="E6253" s="176"/>
      <c r="F6253" s="176"/>
      <c r="G6253" s="175"/>
      <c r="H6253" s="175"/>
      <c r="I6253" s="175"/>
      <c r="J6253" s="175"/>
      <c r="L6253" s="175"/>
      <c r="T6253" s="176"/>
      <c r="U6253" s="176"/>
      <c r="V6253" s="176"/>
      <c r="W6253" s="176"/>
      <c r="X6253" s="175"/>
      <c r="Y6253" s="175"/>
      <c r="Z6253" s="175"/>
      <c r="AA6253" s="175"/>
      <c r="AC6253" s="175"/>
      <c r="AL6253" s="106"/>
      <c r="AM6253" s="104"/>
      <c r="AN6253" s="104"/>
      <c r="AO6253" s="104"/>
      <c r="AP6253" s="104"/>
      <c r="AQ6253" s="104"/>
      <c r="AR6253" s="104"/>
      <c r="AS6253" s="104"/>
      <c r="AT6253" s="104"/>
      <c r="AU6253" s="104"/>
      <c r="AV6253" s="104"/>
    </row>
    <row r="6254" spans="3:48" x14ac:dyDescent="0.35">
      <c r="C6254" s="176"/>
      <c r="D6254" s="176"/>
      <c r="E6254" s="176"/>
      <c r="F6254" s="176"/>
      <c r="G6254" s="175"/>
      <c r="H6254" s="175"/>
      <c r="I6254" s="175"/>
      <c r="J6254" s="175"/>
      <c r="L6254" s="175"/>
      <c r="T6254" s="176"/>
      <c r="U6254" s="176"/>
      <c r="V6254" s="176"/>
      <c r="W6254" s="176"/>
      <c r="X6254" s="175"/>
      <c r="Y6254" s="175"/>
      <c r="Z6254" s="175"/>
      <c r="AA6254" s="175"/>
      <c r="AC6254" s="175"/>
      <c r="AL6254" s="106"/>
      <c r="AM6254" s="104"/>
      <c r="AN6254" s="104"/>
      <c r="AO6254" s="104"/>
      <c r="AP6254" s="104"/>
      <c r="AQ6254" s="104"/>
      <c r="AR6254" s="104"/>
      <c r="AS6254" s="104"/>
      <c r="AT6254" s="104"/>
      <c r="AU6254" s="104"/>
      <c r="AV6254" s="104"/>
    </row>
    <row r="6255" spans="3:48" x14ac:dyDescent="0.35">
      <c r="C6255" s="176"/>
      <c r="D6255" s="176"/>
      <c r="E6255" s="176"/>
      <c r="F6255" s="176"/>
      <c r="G6255" s="175"/>
      <c r="H6255" s="175"/>
      <c r="I6255" s="175"/>
      <c r="J6255" s="175"/>
      <c r="L6255" s="175"/>
      <c r="T6255" s="176"/>
      <c r="U6255" s="176"/>
      <c r="V6255" s="176"/>
      <c r="W6255" s="176"/>
      <c r="X6255" s="175"/>
      <c r="Y6255" s="175"/>
      <c r="Z6255" s="175"/>
      <c r="AA6255" s="175"/>
      <c r="AC6255" s="175"/>
      <c r="AL6255" s="106"/>
      <c r="AM6255" s="104"/>
      <c r="AN6255" s="104"/>
      <c r="AO6255" s="104"/>
      <c r="AP6255" s="104"/>
      <c r="AQ6255" s="104"/>
      <c r="AR6255" s="104"/>
      <c r="AS6255" s="104"/>
      <c r="AT6255" s="104"/>
      <c r="AU6255" s="104"/>
      <c r="AV6255" s="104"/>
    </row>
    <row r="6256" spans="3:48" x14ac:dyDescent="0.35">
      <c r="C6256" s="176"/>
      <c r="D6256" s="176"/>
      <c r="E6256" s="176"/>
      <c r="F6256" s="176"/>
      <c r="G6256" s="175"/>
      <c r="H6256" s="175"/>
      <c r="I6256" s="175"/>
      <c r="J6256" s="175"/>
      <c r="L6256" s="175"/>
      <c r="T6256" s="176"/>
      <c r="U6256" s="176"/>
      <c r="V6256" s="176"/>
      <c r="W6256" s="176"/>
      <c r="X6256" s="175"/>
      <c r="Y6256" s="175"/>
      <c r="Z6256" s="175"/>
      <c r="AA6256" s="175"/>
      <c r="AC6256" s="175"/>
      <c r="AL6256" s="106"/>
      <c r="AM6256" s="104"/>
      <c r="AN6256" s="104"/>
      <c r="AO6256" s="104"/>
      <c r="AP6256" s="104"/>
      <c r="AQ6256" s="104"/>
      <c r="AR6256" s="104"/>
      <c r="AS6256" s="104"/>
      <c r="AT6256" s="104"/>
      <c r="AU6256" s="104"/>
      <c r="AV6256" s="104"/>
    </row>
    <row r="6257" spans="3:48" x14ac:dyDescent="0.35">
      <c r="C6257" s="176"/>
      <c r="D6257" s="176"/>
      <c r="E6257" s="176"/>
      <c r="F6257" s="176"/>
      <c r="G6257" s="175"/>
      <c r="H6257" s="175"/>
      <c r="I6257" s="175"/>
      <c r="J6257" s="175"/>
      <c r="L6257" s="175"/>
      <c r="T6257" s="176"/>
      <c r="U6257" s="176"/>
      <c r="V6257" s="176"/>
      <c r="W6257" s="176"/>
      <c r="X6257" s="175"/>
      <c r="Y6257" s="175"/>
      <c r="Z6257" s="175"/>
      <c r="AA6257" s="175"/>
      <c r="AC6257" s="175"/>
      <c r="AL6257" s="106"/>
      <c r="AM6257" s="104"/>
      <c r="AN6257" s="104"/>
      <c r="AO6257" s="104"/>
      <c r="AP6257" s="104"/>
      <c r="AQ6257" s="104"/>
      <c r="AR6257" s="104"/>
      <c r="AS6257" s="104"/>
      <c r="AT6257" s="104"/>
      <c r="AU6257" s="104"/>
      <c r="AV6257" s="104"/>
    </row>
    <row r="6258" spans="3:48" x14ac:dyDescent="0.35">
      <c r="C6258" s="176"/>
      <c r="D6258" s="176"/>
      <c r="E6258" s="176"/>
      <c r="F6258" s="176"/>
      <c r="G6258" s="175"/>
      <c r="H6258" s="175"/>
      <c r="I6258" s="175"/>
      <c r="J6258" s="175"/>
      <c r="L6258" s="175"/>
      <c r="T6258" s="176"/>
      <c r="U6258" s="176"/>
      <c r="V6258" s="176"/>
      <c r="W6258" s="176"/>
      <c r="X6258" s="175"/>
      <c r="Y6258" s="175"/>
      <c r="Z6258" s="175"/>
      <c r="AA6258" s="175"/>
      <c r="AC6258" s="175"/>
      <c r="AL6258" s="106"/>
      <c r="AM6258" s="104"/>
      <c r="AN6258" s="104"/>
      <c r="AO6258" s="104"/>
      <c r="AP6258" s="104"/>
      <c r="AQ6258" s="104"/>
      <c r="AR6258" s="104"/>
      <c r="AS6258" s="104"/>
      <c r="AT6258" s="104"/>
      <c r="AU6258" s="104"/>
      <c r="AV6258" s="104"/>
    </row>
    <row r="6259" spans="3:48" x14ac:dyDescent="0.35">
      <c r="C6259" s="176"/>
      <c r="D6259" s="176"/>
      <c r="E6259" s="176"/>
      <c r="F6259" s="176"/>
      <c r="G6259" s="175"/>
      <c r="H6259" s="175"/>
      <c r="I6259" s="175"/>
      <c r="J6259" s="175"/>
      <c r="L6259" s="175"/>
      <c r="T6259" s="176"/>
      <c r="U6259" s="176"/>
      <c r="V6259" s="176"/>
      <c r="W6259" s="176"/>
      <c r="X6259" s="175"/>
      <c r="Y6259" s="175"/>
      <c r="Z6259" s="175"/>
      <c r="AA6259" s="175"/>
      <c r="AC6259" s="175"/>
      <c r="AL6259" s="106"/>
      <c r="AM6259" s="104"/>
      <c r="AN6259" s="104"/>
      <c r="AO6259" s="104"/>
      <c r="AP6259" s="104"/>
      <c r="AQ6259" s="104"/>
      <c r="AR6259" s="104"/>
      <c r="AS6259" s="104"/>
      <c r="AT6259" s="104"/>
      <c r="AU6259" s="104"/>
      <c r="AV6259" s="104"/>
    </row>
    <row r="6260" spans="3:48" x14ac:dyDescent="0.35">
      <c r="C6260" s="176"/>
      <c r="D6260" s="176"/>
      <c r="E6260" s="176"/>
      <c r="F6260" s="176"/>
      <c r="G6260" s="175"/>
      <c r="H6260" s="175"/>
      <c r="I6260" s="175"/>
      <c r="J6260" s="175"/>
      <c r="L6260" s="175"/>
      <c r="T6260" s="176"/>
      <c r="U6260" s="176"/>
      <c r="V6260" s="176"/>
      <c r="W6260" s="176"/>
      <c r="X6260" s="175"/>
      <c r="Y6260" s="175"/>
      <c r="Z6260" s="175"/>
      <c r="AA6260" s="175"/>
      <c r="AC6260" s="175"/>
      <c r="AL6260" s="106"/>
      <c r="AM6260" s="104"/>
      <c r="AN6260" s="104"/>
      <c r="AO6260" s="104"/>
      <c r="AP6260" s="104"/>
      <c r="AQ6260" s="104"/>
      <c r="AR6260" s="104"/>
      <c r="AS6260" s="104"/>
      <c r="AT6260" s="104"/>
      <c r="AU6260" s="104"/>
      <c r="AV6260" s="104"/>
    </row>
    <row r="6261" spans="3:48" x14ac:dyDescent="0.35">
      <c r="C6261" s="176"/>
      <c r="D6261" s="176"/>
      <c r="E6261" s="176"/>
      <c r="F6261" s="176"/>
      <c r="G6261" s="175"/>
      <c r="H6261" s="175"/>
      <c r="I6261" s="175"/>
      <c r="J6261" s="175"/>
      <c r="L6261" s="175"/>
      <c r="T6261" s="176"/>
      <c r="U6261" s="176"/>
      <c r="V6261" s="176"/>
      <c r="W6261" s="176"/>
      <c r="X6261" s="175"/>
      <c r="Y6261" s="175"/>
      <c r="Z6261" s="175"/>
      <c r="AA6261" s="175"/>
      <c r="AC6261" s="175"/>
      <c r="AL6261" s="106"/>
      <c r="AM6261" s="104"/>
      <c r="AN6261" s="104"/>
      <c r="AO6261" s="104"/>
      <c r="AP6261" s="104"/>
      <c r="AQ6261" s="104"/>
      <c r="AR6261" s="104"/>
      <c r="AS6261" s="104"/>
      <c r="AT6261" s="104"/>
      <c r="AU6261" s="104"/>
      <c r="AV6261" s="104"/>
    </row>
    <row r="6262" spans="3:48" x14ac:dyDescent="0.35">
      <c r="C6262" s="176"/>
      <c r="D6262" s="176"/>
      <c r="E6262" s="176"/>
      <c r="F6262" s="176"/>
      <c r="G6262" s="175"/>
      <c r="H6262" s="175"/>
      <c r="I6262" s="175"/>
      <c r="J6262" s="175"/>
      <c r="L6262" s="175"/>
      <c r="T6262" s="176"/>
      <c r="U6262" s="176"/>
      <c r="V6262" s="176"/>
      <c r="W6262" s="176"/>
      <c r="X6262" s="175"/>
      <c r="Y6262" s="175"/>
      <c r="Z6262" s="175"/>
      <c r="AA6262" s="175"/>
      <c r="AC6262" s="175"/>
      <c r="AL6262" s="106"/>
      <c r="AM6262" s="104"/>
      <c r="AN6262" s="104"/>
      <c r="AO6262" s="104"/>
      <c r="AP6262" s="104"/>
      <c r="AQ6262" s="104"/>
      <c r="AR6262" s="104"/>
      <c r="AS6262" s="104"/>
      <c r="AT6262" s="104"/>
      <c r="AU6262" s="104"/>
      <c r="AV6262" s="104"/>
    </row>
    <row r="6263" spans="3:48" x14ac:dyDescent="0.35">
      <c r="C6263" s="176"/>
      <c r="D6263" s="176"/>
      <c r="E6263" s="176"/>
      <c r="F6263" s="176"/>
      <c r="G6263" s="175"/>
      <c r="H6263" s="175"/>
      <c r="I6263" s="175"/>
      <c r="J6263" s="175"/>
      <c r="L6263" s="175"/>
      <c r="T6263" s="176"/>
      <c r="U6263" s="176"/>
      <c r="V6263" s="176"/>
      <c r="W6263" s="176"/>
      <c r="X6263" s="175"/>
      <c r="Y6263" s="175"/>
      <c r="Z6263" s="175"/>
      <c r="AA6263" s="175"/>
      <c r="AC6263" s="175"/>
      <c r="AL6263" s="106"/>
      <c r="AM6263" s="104"/>
      <c r="AN6263" s="104"/>
      <c r="AO6263" s="104"/>
      <c r="AP6263" s="104"/>
      <c r="AQ6263" s="104"/>
      <c r="AR6263" s="104"/>
      <c r="AS6263" s="104"/>
      <c r="AT6263" s="104"/>
      <c r="AU6263" s="104"/>
      <c r="AV6263" s="104"/>
    </row>
    <row r="6264" spans="3:48" x14ac:dyDescent="0.35">
      <c r="C6264" s="176"/>
      <c r="D6264" s="176"/>
      <c r="E6264" s="176"/>
      <c r="F6264" s="176"/>
      <c r="G6264" s="175"/>
      <c r="H6264" s="175"/>
      <c r="I6264" s="175"/>
      <c r="J6264" s="175"/>
      <c r="L6264" s="175"/>
      <c r="T6264" s="176"/>
      <c r="U6264" s="176"/>
      <c r="V6264" s="176"/>
      <c r="W6264" s="176"/>
      <c r="X6264" s="175"/>
      <c r="Y6264" s="175"/>
      <c r="Z6264" s="175"/>
      <c r="AA6264" s="175"/>
      <c r="AC6264" s="175"/>
      <c r="AL6264" s="106"/>
      <c r="AM6264" s="104"/>
      <c r="AN6264" s="104"/>
      <c r="AO6264" s="104"/>
      <c r="AP6264" s="104"/>
      <c r="AQ6264" s="104"/>
      <c r="AR6264" s="104"/>
      <c r="AS6264" s="104"/>
      <c r="AT6264" s="104"/>
      <c r="AU6264" s="104"/>
      <c r="AV6264" s="104"/>
    </row>
    <row r="6265" spans="3:48" x14ac:dyDescent="0.35">
      <c r="C6265" s="176"/>
      <c r="D6265" s="176"/>
      <c r="E6265" s="176"/>
      <c r="F6265" s="176"/>
      <c r="G6265" s="175"/>
      <c r="H6265" s="175"/>
      <c r="I6265" s="175"/>
      <c r="J6265" s="175"/>
      <c r="L6265" s="175"/>
      <c r="T6265" s="176"/>
      <c r="U6265" s="176"/>
      <c r="V6265" s="176"/>
      <c r="W6265" s="176"/>
      <c r="X6265" s="175"/>
      <c r="Y6265" s="175"/>
      <c r="Z6265" s="175"/>
      <c r="AA6265" s="175"/>
      <c r="AC6265" s="175"/>
      <c r="AL6265" s="106"/>
      <c r="AM6265" s="104"/>
      <c r="AN6265" s="104"/>
      <c r="AO6265" s="104"/>
      <c r="AP6265" s="104"/>
      <c r="AQ6265" s="104"/>
      <c r="AR6265" s="104"/>
      <c r="AS6265" s="104"/>
      <c r="AT6265" s="104"/>
      <c r="AU6265" s="104"/>
      <c r="AV6265" s="104"/>
    </row>
    <row r="6266" spans="3:48" x14ac:dyDescent="0.35">
      <c r="C6266" s="176"/>
      <c r="D6266" s="176"/>
      <c r="E6266" s="176"/>
      <c r="F6266" s="176"/>
      <c r="G6266" s="175"/>
      <c r="H6266" s="175"/>
      <c r="I6266" s="175"/>
      <c r="J6266" s="175"/>
      <c r="L6266" s="175"/>
      <c r="T6266" s="176"/>
      <c r="U6266" s="176"/>
      <c r="V6266" s="176"/>
      <c r="W6266" s="176"/>
      <c r="X6266" s="175"/>
      <c r="Y6266" s="175"/>
      <c r="Z6266" s="175"/>
      <c r="AA6266" s="175"/>
      <c r="AC6266" s="175"/>
      <c r="AL6266" s="106"/>
      <c r="AM6266" s="104"/>
      <c r="AN6266" s="104"/>
      <c r="AO6266" s="104"/>
      <c r="AP6266" s="104"/>
      <c r="AQ6266" s="104"/>
      <c r="AR6266" s="104"/>
      <c r="AS6266" s="104"/>
      <c r="AT6266" s="104"/>
      <c r="AU6266" s="104"/>
      <c r="AV6266" s="104"/>
    </row>
    <row r="6267" spans="3:48" x14ac:dyDescent="0.35">
      <c r="C6267" s="176"/>
      <c r="D6267" s="176"/>
      <c r="E6267" s="176"/>
      <c r="F6267" s="176"/>
      <c r="G6267" s="175"/>
      <c r="H6267" s="175"/>
      <c r="I6267" s="175"/>
      <c r="J6267" s="175"/>
      <c r="L6267" s="175"/>
      <c r="T6267" s="176"/>
      <c r="U6267" s="176"/>
      <c r="V6267" s="176"/>
      <c r="W6267" s="176"/>
      <c r="X6267" s="175"/>
      <c r="Y6267" s="175"/>
      <c r="Z6267" s="175"/>
      <c r="AA6267" s="175"/>
      <c r="AC6267" s="175"/>
      <c r="AL6267" s="106"/>
      <c r="AM6267" s="104"/>
      <c r="AN6267" s="104"/>
      <c r="AO6267" s="104"/>
      <c r="AP6267" s="104"/>
      <c r="AQ6267" s="104"/>
      <c r="AR6267" s="104"/>
      <c r="AS6267" s="104"/>
      <c r="AT6267" s="104"/>
      <c r="AU6267" s="104"/>
      <c r="AV6267" s="104"/>
    </row>
    <row r="6268" spans="3:48" x14ac:dyDescent="0.35">
      <c r="C6268" s="176"/>
      <c r="D6268" s="176"/>
      <c r="E6268" s="176"/>
      <c r="F6268" s="176"/>
      <c r="G6268" s="175"/>
      <c r="H6268" s="175"/>
      <c r="I6268" s="175"/>
      <c r="J6268" s="175"/>
      <c r="L6268" s="175"/>
      <c r="T6268" s="176"/>
      <c r="U6268" s="176"/>
      <c r="V6268" s="176"/>
      <c r="W6268" s="176"/>
      <c r="X6268" s="175"/>
      <c r="Y6268" s="175"/>
      <c r="Z6268" s="175"/>
      <c r="AA6268" s="175"/>
      <c r="AC6268" s="175"/>
      <c r="AL6268" s="106"/>
      <c r="AM6268" s="104"/>
      <c r="AN6268" s="104"/>
      <c r="AO6268" s="104"/>
      <c r="AP6268" s="104"/>
      <c r="AQ6268" s="104"/>
      <c r="AR6268" s="104"/>
      <c r="AS6268" s="104"/>
      <c r="AT6268" s="104"/>
      <c r="AU6268" s="104"/>
      <c r="AV6268" s="104"/>
    </row>
    <row r="6269" spans="3:48" x14ac:dyDescent="0.35">
      <c r="C6269" s="176"/>
      <c r="D6269" s="176"/>
      <c r="E6269" s="176"/>
      <c r="F6269" s="176"/>
      <c r="G6269" s="175"/>
      <c r="H6269" s="175"/>
      <c r="I6269" s="175"/>
      <c r="J6269" s="175"/>
      <c r="L6269" s="175"/>
      <c r="T6269" s="176"/>
      <c r="U6269" s="176"/>
      <c r="V6269" s="176"/>
      <c r="W6269" s="176"/>
      <c r="X6269" s="175"/>
      <c r="Y6269" s="175"/>
      <c r="Z6269" s="175"/>
      <c r="AA6269" s="175"/>
      <c r="AC6269" s="175"/>
      <c r="AL6269" s="106"/>
      <c r="AM6269" s="104"/>
      <c r="AN6269" s="104"/>
      <c r="AO6269" s="104"/>
      <c r="AP6269" s="104"/>
      <c r="AQ6269" s="104"/>
      <c r="AR6269" s="104"/>
      <c r="AS6269" s="104"/>
      <c r="AT6269" s="104"/>
      <c r="AU6269" s="104"/>
      <c r="AV6269" s="104"/>
    </row>
    <row r="6270" spans="3:48" x14ac:dyDescent="0.35">
      <c r="C6270" s="176"/>
      <c r="D6270" s="176"/>
      <c r="E6270" s="176"/>
      <c r="F6270" s="176"/>
      <c r="G6270" s="175"/>
      <c r="H6270" s="175"/>
      <c r="I6270" s="175"/>
      <c r="J6270" s="175"/>
      <c r="L6270" s="175"/>
      <c r="T6270" s="176"/>
      <c r="U6270" s="176"/>
      <c r="V6270" s="176"/>
      <c r="W6270" s="176"/>
      <c r="X6270" s="175"/>
      <c r="Y6270" s="175"/>
      <c r="Z6270" s="175"/>
      <c r="AA6270" s="175"/>
      <c r="AC6270" s="175"/>
      <c r="AL6270" s="106"/>
      <c r="AM6270" s="104"/>
      <c r="AN6270" s="104"/>
      <c r="AO6270" s="104"/>
      <c r="AP6270" s="104"/>
      <c r="AQ6270" s="104"/>
      <c r="AR6270" s="104"/>
      <c r="AS6270" s="104"/>
      <c r="AT6270" s="104"/>
      <c r="AU6270" s="104"/>
      <c r="AV6270" s="104"/>
    </row>
    <row r="6271" spans="3:48" x14ac:dyDescent="0.35">
      <c r="C6271" s="176"/>
      <c r="D6271" s="176"/>
      <c r="E6271" s="176"/>
      <c r="F6271" s="176"/>
      <c r="G6271" s="175"/>
      <c r="H6271" s="175"/>
      <c r="I6271" s="175"/>
      <c r="J6271" s="175"/>
      <c r="L6271" s="175"/>
      <c r="T6271" s="176"/>
      <c r="U6271" s="176"/>
      <c r="V6271" s="176"/>
      <c r="W6271" s="176"/>
      <c r="X6271" s="175"/>
      <c r="Y6271" s="175"/>
      <c r="Z6271" s="175"/>
      <c r="AA6271" s="175"/>
      <c r="AC6271" s="175"/>
      <c r="AL6271" s="106"/>
      <c r="AM6271" s="104"/>
      <c r="AN6271" s="104"/>
      <c r="AO6271" s="104"/>
      <c r="AP6271" s="104"/>
      <c r="AQ6271" s="104"/>
      <c r="AR6271" s="104"/>
      <c r="AS6271" s="104"/>
      <c r="AT6271" s="104"/>
      <c r="AU6271" s="104"/>
      <c r="AV6271" s="104"/>
    </row>
    <row r="6272" spans="3:48" x14ac:dyDescent="0.35">
      <c r="C6272" s="176"/>
      <c r="D6272" s="176"/>
      <c r="E6272" s="176"/>
      <c r="F6272" s="176"/>
      <c r="G6272" s="175"/>
      <c r="H6272" s="175"/>
      <c r="I6272" s="175"/>
      <c r="J6272" s="175"/>
      <c r="L6272" s="175"/>
      <c r="T6272" s="176"/>
      <c r="U6272" s="176"/>
      <c r="V6272" s="176"/>
      <c r="W6272" s="176"/>
      <c r="X6272" s="175"/>
      <c r="Y6272" s="175"/>
      <c r="Z6272" s="175"/>
      <c r="AA6272" s="175"/>
      <c r="AC6272" s="175"/>
      <c r="AL6272" s="106"/>
      <c r="AM6272" s="104"/>
      <c r="AN6272" s="104"/>
      <c r="AO6272" s="104"/>
      <c r="AP6272" s="104"/>
      <c r="AQ6272" s="104"/>
      <c r="AR6272" s="104"/>
      <c r="AS6272" s="104"/>
      <c r="AT6272" s="104"/>
      <c r="AU6272" s="104"/>
      <c r="AV6272" s="104"/>
    </row>
    <row r="6273" spans="3:48" x14ac:dyDescent="0.35">
      <c r="C6273" s="176"/>
      <c r="D6273" s="176"/>
      <c r="E6273" s="176"/>
      <c r="F6273" s="176"/>
      <c r="G6273" s="175"/>
      <c r="H6273" s="175"/>
      <c r="I6273" s="175"/>
      <c r="J6273" s="175"/>
      <c r="L6273" s="175"/>
      <c r="T6273" s="176"/>
      <c r="U6273" s="176"/>
      <c r="V6273" s="176"/>
      <c r="W6273" s="176"/>
      <c r="X6273" s="175"/>
      <c r="Y6273" s="175"/>
      <c r="Z6273" s="175"/>
      <c r="AA6273" s="175"/>
      <c r="AC6273" s="175"/>
      <c r="AL6273" s="106"/>
      <c r="AM6273" s="104"/>
      <c r="AN6273" s="104"/>
      <c r="AO6273" s="104"/>
      <c r="AP6273" s="104"/>
      <c r="AQ6273" s="104"/>
      <c r="AR6273" s="104"/>
      <c r="AS6273" s="104"/>
      <c r="AT6273" s="104"/>
      <c r="AU6273" s="104"/>
      <c r="AV6273" s="104"/>
    </row>
    <row r="6274" spans="3:48" x14ac:dyDescent="0.35">
      <c r="C6274" s="176"/>
      <c r="D6274" s="176"/>
      <c r="E6274" s="176"/>
      <c r="F6274" s="176"/>
      <c r="G6274" s="175"/>
      <c r="H6274" s="175"/>
      <c r="I6274" s="175"/>
      <c r="J6274" s="175"/>
      <c r="L6274" s="175"/>
      <c r="T6274" s="176"/>
      <c r="U6274" s="176"/>
      <c r="V6274" s="176"/>
      <c r="W6274" s="176"/>
      <c r="X6274" s="175"/>
      <c r="Y6274" s="175"/>
      <c r="Z6274" s="175"/>
      <c r="AA6274" s="175"/>
      <c r="AC6274" s="175"/>
      <c r="AL6274" s="106"/>
      <c r="AM6274" s="104"/>
      <c r="AN6274" s="104"/>
      <c r="AO6274" s="104"/>
      <c r="AP6274" s="104"/>
      <c r="AQ6274" s="104"/>
      <c r="AR6274" s="104"/>
      <c r="AS6274" s="104"/>
      <c r="AT6274" s="104"/>
      <c r="AU6274" s="104"/>
      <c r="AV6274" s="104"/>
    </row>
    <row r="6275" spans="3:48" x14ac:dyDescent="0.35">
      <c r="C6275" s="176"/>
      <c r="D6275" s="176"/>
      <c r="E6275" s="176"/>
      <c r="F6275" s="176"/>
      <c r="G6275" s="175"/>
      <c r="H6275" s="175"/>
      <c r="I6275" s="175"/>
      <c r="J6275" s="175"/>
      <c r="L6275" s="175"/>
      <c r="T6275" s="176"/>
      <c r="U6275" s="176"/>
      <c r="V6275" s="176"/>
      <c r="W6275" s="176"/>
      <c r="X6275" s="175"/>
      <c r="Y6275" s="175"/>
      <c r="Z6275" s="175"/>
      <c r="AA6275" s="175"/>
      <c r="AC6275" s="175"/>
      <c r="AL6275" s="106"/>
      <c r="AM6275" s="104"/>
      <c r="AN6275" s="104"/>
      <c r="AO6275" s="104"/>
      <c r="AP6275" s="104"/>
      <c r="AQ6275" s="104"/>
      <c r="AR6275" s="104"/>
      <c r="AS6275" s="104"/>
      <c r="AT6275" s="104"/>
      <c r="AU6275" s="104"/>
      <c r="AV6275" s="104"/>
    </row>
    <row r="6276" spans="3:48" x14ac:dyDescent="0.35">
      <c r="C6276" s="176"/>
      <c r="D6276" s="176"/>
      <c r="E6276" s="176"/>
      <c r="F6276" s="176"/>
      <c r="G6276" s="175"/>
      <c r="H6276" s="175"/>
      <c r="I6276" s="175"/>
      <c r="J6276" s="175"/>
      <c r="L6276" s="175"/>
      <c r="T6276" s="176"/>
      <c r="U6276" s="176"/>
      <c r="V6276" s="176"/>
      <c r="W6276" s="176"/>
      <c r="X6276" s="175"/>
      <c r="Y6276" s="175"/>
      <c r="Z6276" s="175"/>
      <c r="AA6276" s="175"/>
      <c r="AC6276" s="175"/>
      <c r="AL6276" s="106"/>
      <c r="AM6276" s="104"/>
      <c r="AN6276" s="104"/>
      <c r="AO6276" s="104"/>
      <c r="AP6276" s="104"/>
      <c r="AQ6276" s="104"/>
      <c r="AR6276" s="104"/>
      <c r="AS6276" s="104"/>
      <c r="AT6276" s="104"/>
      <c r="AU6276" s="104"/>
      <c r="AV6276" s="104"/>
    </row>
    <row r="6277" spans="3:48" x14ac:dyDescent="0.35">
      <c r="C6277" s="176"/>
      <c r="D6277" s="176"/>
      <c r="E6277" s="176"/>
      <c r="F6277" s="176"/>
      <c r="G6277" s="175"/>
      <c r="H6277" s="175"/>
      <c r="I6277" s="175"/>
      <c r="J6277" s="175"/>
      <c r="L6277" s="175"/>
      <c r="T6277" s="176"/>
      <c r="U6277" s="176"/>
      <c r="V6277" s="176"/>
      <c r="W6277" s="176"/>
      <c r="X6277" s="175"/>
      <c r="Y6277" s="175"/>
      <c r="Z6277" s="175"/>
      <c r="AA6277" s="175"/>
      <c r="AC6277" s="175"/>
      <c r="AL6277" s="106"/>
      <c r="AM6277" s="104"/>
      <c r="AN6277" s="104"/>
      <c r="AO6277" s="104"/>
      <c r="AP6277" s="104"/>
      <c r="AQ6277" s="104"/>
      <c r="AR6277" s="104"/>
      <c r="AS6277" s="104"/>
      <c r="AT6277" s="104"/>
      <c r="AU6277" s="104"/>
      <c r="AV6277" s="104"/>
    </row>
    <row r="6278" spans="3:48" x14ac:dyDescent="0.35">
      <c r="C6278" s="176"/>
      <c r="D6278" s="176"/>
      <c r="E6278" s="176"/>
      <c r="F6278" s="176"/>
      <c r="G6278" s="175"/>
      <c r="H6278" s="175"/>
      <c r="I6278" s="175"/>
      <c r="J6278" s="175"/>
      <c r="L6278" s="175"/>
      <c r="T6278" s="176"/>
      <c r="U6278" s="176"/>
      <c r="V6278" s="176"/>
      <c r="W6278" s="176"/>
      <c r="X6278" s="175"/>
      <c r="Y6278" s="175"/>
      <c r="Z6278" s="175"/>
      <c r="AA6278" s="175"/>
      <c r="AC6278" s="175"/>
      <c r="AL6278" s="106"/>
      <c r="AM6278" s="104"/>
      <c r="AN6278" s="104"/>
      <c r="AO6278" s="104"/>
      <c r="AP6278" s="104"/>
      <c r="AQ6278" s="104"/>
      <c r="AR6278" s="104"/>
      <c r="AS6278" s="104"/>
      <c r="AT6278" s="104"/>
      <c r="AU6278" s="104"/>
      <c r="AV6278" s="104"/>
    </row>
    <row r="6279" spans="3:48" x14ac:dyDescent="0.35">
      <c r="C6279" s="176"/>
      <c r="D6279" s="176"/>
      <c r="E6279" s="176"/>
      <c r="F6279" s="176"/>
      <c r="G6279" s="175"/>
      <c r="H6279" s="175"/>
      <c r="I6279" s="175"/>
      <c r="J6279" s="175"/>
      <c r="L6279" s="175"/>
      <c r="T6279" s="176"/>
      <c r="U6279" s="176"/>
      <c r="V6279" s="176"/>
      <c r="W6279" s="176"/>
      <c r="X6279" s="175"/>
      <c r="Y6279" s="175"/>
      <c r="Z6279" s="175"/>
      <c r="AA6279" s="175"/>
      <c r="AC6279" s="175"/>
      <c r="AL6279" s="106"/>
      <c r="AM6279" s="104"/>
      <c r="AN6279" s="104"/>
      <c r="AO6279" s="104"/>
      <c r="AP6279" s="104"/>
      <c r="AQ6279" s="104"/>
      <c r="AR6279" s="104"/>
      <c r="AS6279" s="104"/>
      <c r="AT6279" s="104"/>
      <c r="AU6279" s="104"/>
      <c r="AV6279" s="104"/>
    </row>
    <row r="6280" spans="3:48" x14ac:dyDescent="0.35">
      <c r="C6280" s="176"/>
      <c r="D6280" s="176"/>
      <c r="E6280" s="176"/>
      <c r="F6280" s="176"/>
      <c r="G6280" s="175"/>
      <c r="H6280" s="175"/>
      <c r="I6280" s="175"/>
      <c r="J6280" s="175"/>
      <c r="L6280" s="175"/>
      <c r="T6280" s="176"/>
      <c r="U6280" s="176"/>
      <c r="V6280" s="176"/>
      <c r="W6280" s="176"/>
      <c r="X6280" s="175"/>
      <c r="Y6280" s="175"/>
      <c r="Z6280" s="175"/>
      <c r="AA6280" s="175"/>
      <c r="AC6280" s="175"/>
      <c r="AL6280" s="106"/>
      <c r="AM6280" s="104"/>
      <c r="AN6280" s="104"/>
      <c r="AO6280" s="104"/>
      <c r="AP6280" s="104"/>
      <c r="AQ6280" s="104"/>
      <c r="AR6280" s="104"/>
      <c r="AS6280" s="104"/>
      <c r="AT6280" s="104"/>
      <c r="AU6280" s="104"/>
      <c r="AV6280" s="104"/>
    </row>
    <row r="6281" spans="3:48" x14ac:dyDescent="0.35">
      <c r="C6281" s="176"/>
      <c r="D6281" s="176"/>
      <c r="E6281" s="176"/>
      <c r="F6281" s="176"/>
      <c r="G6281" s="175"/>
      <c r="H6281" s="175"/>
      <c r="I6281" s="175"/>
      <c r="J6281" s="175"/>
      <c r="L6281" s="175"/>
      <c r="T6281" s="176"/>
      <c r="U6281" s="176"/>
      <c r="V6281" s="176"/>
      <c r="W6281" s="176"/>
      <c r="X6281" s="175"/>
      <c r="Y6281" s="175"/>
      <c r="Z6281" s="175"/>
      <c r="AA6281" s="175"/>
      <c r="AC6281" s="175"/>
      <c r="AL6281" s="106"/>
      <c r="AM6281" s="104"/>
      <c r="AN6281" s="104"/>
      <c r="AO6281" s="104"/>
      <c r="AP6281" s="104"/>
      <c r="AQ6281" s="104"/>
      <c r="AR6281" s="104"/>
      <c r="AS6281" s="104"/>
      <c r="AT6281" s="104"/>
      <c r="AU6281" s="104"/>
      <c r="AV6281" s="104"/>
    </row>
    <row r="6282" spans="3:48" x14ac:dyDescent="0.35">
      <c r="C6282" s="176"/>
      <c r="D6282" s="176"/>
      <c r="E6282" s="176"/>
      <c r="F6282" s="176"/>
      <c r="G6282" s="175"/>
      <c r="H6282" s="175"/>
      <c r="I6282" s="175"/>
      <c r="J6282" s="175"/>
      <c r="L6282" s="175"/>
      <c r="T6282" s="176"/>
      <c r="U6282" s="176"/>
      <c r="V6282" s="176"/>
      <c r="W6282" s="176"/>
      <c r="X6282" s="175"/>
      <c r="Y6282" s="175"/>
      <c r="Z6282" s="175"/>
      <c r="AA6282" s="175"/>
      <c r="AC6282" s="175"/>
      <c r="AL6282" s="106"/>
      <c r="AM6282" s="104"/>
      <c r="AN6282" s="104"/>
      <c r="AO6282" s="104"/>
      <c r="AP6282" s="104"/>
      <c r="AQ6282" s="104"/>
      <c r="AR6282" s="104"/>
      <c r="AS6282" s="104"/>
      <c r="AT6282" s="104"/>
      <c r="AU6282" s="104"/>
      <c r="AV6282" s="104"/>
    </row>
    <row r="6283" spans="3:48" x14ac:dyDescent="0.35">
      <c r="C6283" s="176"/>
      <c r="D6283" s="176"/>
      <c r="E6283" s="176"/>
      <c r="F6283" s="176"/>
      <c r="G6283" s="175"/>
      <c r="H6283" s="175"/>
      <c r="I6283" s="175"/>
      <c r="J6283" s="175"/>
      <c r="L6283" s="175"/>
      <c r="T6283" s="176"/>
      <c r="U6283" s="176"/>
      <c r="V6283" s="176"/>
      <c r="W6283" s="176"/>
      <c r="X6283" s="175"/>
      <c r="Y6283" s="175"/>
      <c r="Z6283" s="175"/>
      <c r="AA6283" s="175"/>
      <c r="AC6283" s="175"/>
      <c r="AL6283" s="106"/>
      <c r="AM6283" s="104"/>
      <c r="AN6283" s="104"/>
      <c r="AO6283" s="104"/>
      <c r="AP6283" s="104"/>
      <c r="AQ6283" s="104"/>
      <c r="AR6283" s="104"/>
      <c r="AS6283" s="104"/>
      <c r="AT6283" s="104"/>
      <c r="AU6283" s="104"/>
      <c r="AV6283" s="104"/>
    </row>
    <row r="6284" spans="3:48" x14ac:dyDescent="0.35">
      <c r="C6284" s="176"/>
      <c r="D6284" s="176"/>
      <c r="E6284" s="176"/>
      <c r="F6284" s="176"/>
      <c r="G6284" s="175"/>
      <c r="H6284" s="175"/>
      <c r="I6284" s="175"/>
      <c r="J6284" s="175"/>
      <c r="L6284" s="175"/>
      <c r="T6284" s="176"/>
      <c r="U6284" s="176"/>
      <c r="V6284" s="176"/>
      <c r="W6284" s="176"/>
      <c r="X6284" s="175"/>
      <c r="Y6284" s="175"/>
      <c r="Z6284" s="175"/>
      <c r="AA6284" s="175"/>
      <c r="AC6284" s="175"/>
      <c r="AL6284" s="106"/>
      <c r="AM6284" s="104"/>
      <c r="AN6284" s="104"/>
      <c r="AO6284" s="104"/>
      <c r="AP6284" s="104"/>
      <c r="AQ6284" s="104"/>
      <c r="AR6284" s="104"/>
      <c r="AS6284" s="104"/>
      <c r="AT6284" s="104"/>
      <c r="AU6284" s="104"/>
      <c r="AV6284" s="104"/>
    </row>
    <row r="6285" spans="3:48" x14ac:dyDescent="0.35">
      <c r="C6285" s="176"/>
      <c r="D6285" s="176"/>
      <c r="E6285" s="176"/>
      <c r="F6285" s="176"/>
      <c r="G6285" s="175"/>
      <c r="H6285" s="175"/>
      <c r="I6285" s="175"/>
      <c r="J6285" s="175"/>
      <c r="L6285" s="175"/>
      <c r="T6285" s="176"/>
      <c r="U6285" s="176"/>
      <c r="V6285" s="176"/>
      <c r="W6285" s="176"/>
      <c r="X6285" s="175"/>
      <c r="Y6285" s="175"/>
      <c r="Z6285" s="175"/>
      <c r="AA6285" s="175"/>
      <c r="AC6285" s="175"/>
      <c r="AL6285" s="106"/>
      <c r="AM6285" s="104"/>
      <c r="AN6285" s="104"/>
      <c r="AO6285" s="104"/>
      <c r="AP6285" s="104"/>
      <c r="AQ6285" s="104"/>
      <c r="AR6285" s="104"/>
      <c r="AS6285" s="104"/>
      <c r="AT6285" s="104"/>
      <c r="AU6285" s="104"/>
      <c r="AV6285" s="104"/>
    </row>
    <row r="6286" spans="3:48" x14ac:dyDescent="0.35">
      <c r="C6286" s="176"/>
      <c r="D6286" s="176"/>
      <c r="E6286" s="176"/>
      <c r="F6286" s="176"/>
      <c r="G6286" s="175"/>
      <c r="H6286" s="175"/>
      <c r="I6286" s="175"/>
      <c r="J6286" s="175"/>
      <c r="L6286" s="175"/>
      <c r="T6286" s="176"/>
      <c r="U6286" s="176"/>
      <c r="V6286" s="176"/>
      <c r="W6286" s="176"/>
      <c r="X6286" s="175"/>
      <c r="Y6286" s="175"/>
      <c r="Z6286" s="175"/>
      <c r="AA6286" s="175"/>
      <c r="AC6286" s="175"/>
      <c r="AL6286" s="106"/>
      <c r="AM6286" s="104"/>
      <c r="AN6286" s="104"/>
      <c r="AO6286" s="104"/>
      <c r="AP6286" s="104"/>
      <c r="AQ6286" s="104"/>
      <c r="AR6286" s="104"/>
      <c r="AS6286" s="104"/>
      <c r="AT6286" s="104"/>
      <c r="AU6286" s="104"/>
      <c r="AV6286" s="104"/>
    </row>
    <row r="6287" spans="3:48" x14ac:dyDescent="0.35">
      <c r="C6287" s="176"/>
      <c r="D6287" s="176"/>
      <c r="E6287" s="176"/>
      <c r="F6287" s="176"/>
      <c r="G6287" s="175"/>
      <c r="H6287" s="175"/>
      <c r="I6287" s="175"/>
      <c r="J6287" s="175"/>
      <c r="L6287" s="175"/>
      <c r="T6287" s="176"/>
      <c r="U6287" s="176"/>
      <c r="V6287" s="176"/>
      <c r="W6287" s="176"/>
      <c r="X6287" s="175"/>
      <c r="Y6287" s="175"/>
      <c r="Z6287" s="175"/>
      <c r="AA6287" s="175"/>
      <c r="AC6287" s="175"/>
      <c r="AL6287" s="106"/>
      <c r="AM6287" s="104"/>
      <c r="AN6287" s="104"/>
      <c r="AO6287" s="104"/>
      <c r="AP6287" s="104"/>
      <c r="AQ6287" s="104"/>
      <c r="AR6287" s="104"/>
      <c r="AS6287" s="104"/>
      <c r="AT6287" s="104"/>
      <c r="AU6287" s="104"/>
      <c r="AV6287" s="104"/>
    </row>
    <row r="6288" spans="3:48" x14ac:dyDescent="0.35">
      <c r="C6288" s="176"/>
      <c r="D6288" s="176"/>
      <c r="E6288" s="176"/>
      <c r="F6288" s="176"/>
      <c r="G6288" s="175"/>
      <c r="H6288" s="175"/>
      <c r="I6288" s="175"/>
      <c r="J6288" s="175"/>
      <c r="L6288" s="175"/>
      <c r="T6288" s="176"/>
      <c r="U6288" s="176"/>
      <c r="V6288" s="176"/>
      <c r="W6288" s="176"/>
      <c r="X6288" s="175"/>
      <c r="Y6288" s="175"/>
      <c r="Z6288" s="175"/>
      <c r="AA6288" s="175"/>
      <c r="AC6288" s="175"/>
      <c r="AL6288" s="106"/>
      <c r="AM6288" s="104"/>
      <c r="AN6288" s="104"/>
      <c r="AO6288" s="104"/>
      <c r="AP6288" s="104"/>
      <c r="AQ6288" s="104"/>
      <c r="AR6288" s="104"/>
      <c r="AS6288" s="104"/>
      <c r="AT6288" s="104"/>
      <c r="AU6288" s="104"/>
      <c r="AV6288" s="104"/>
    </row>
    <row r="6289" spans="3:48" x14ac:dyDescent="0.35">
      <c r="C6289" s="176"/>
      <c r="D6289" s="176"/>
      <c r="E6289" s="176"/>
      <c r="F6289" s="176"/>
      <c r="G6289" s="175"/>
      <c r="H6289" s="175"/>
      <c r="I6289" s="175"/>
      <c r="J6289" s="175"/>
      <c r="L6289" s="175"/>
      <c r="T6289" s="176"/>
      <c r="U6289" s="176"/>
      <c r="V6289" s="176"/>
      <c r="W6289" s="176"/>
      <c r="X6289" s="175"/>
      <c r="Y6289" s="175"/>
      <c r="Z6289" s="175"/>
      <c r="AA6289" s="175"/>
      <c r="AC6289" s="175"/>
      <c r="AL6289" s="106"/>
      <c r="AM6289" s="104"/>
      <c r="AN6289" s="104"/>
      <c r="AO6289" s="104"/>
      <c r="AP6289" s="104"/>
      <c r="AQ6289" s="104"/>
      <c r="AR6289" s="104"/>
      <c r="AS6289" s="104"/>
      <c r="AT6289" s="104"/>
      <c r="AU6289" s="104"/>
      <c r="AV6289" s="104"/>
    </row>
    <row r="6290" spans="3:48" x14ac:dyDescent="0.35">
      <c r="C6290" s="176"/>
      <c r="D6290" s="176"/>
      <c r="E6290" s="176"/>
      <c r="F6290" s="176"/>
      <c r="G6290" s="175"/>
      <c r="H6290" s="175"/>
      <c r="I6290" s="175"/>
      <c r="J6290" s="175"/>
      <c r="L6290" s="175"/>
      <c r="T6290" s="176"/>
      <c r="U6290" s="176"/>
      <c r="V6290" s="176"/>
      <c r="W6290" s="176"/>
      <c r="X6290" s="175"/>
      <c r="Y6290" s="175"/>
      <c r="Z6290" s="175"/>
      <c r="AA6290" s="175"/>
      <c r="AC6290" s="175"/>
      <c r="AL6290" s="106"/>
      <c r="AM6290" s="104"/>
      <c r="AN6290" s="104"/>
      <c r="AO6290" s="104"/>
      <c r="AP6290" s="104"/>
      <c r="AQ6290" s="104"/>
      <c r="AR6290" s="104"/>
      <c r="AS6290" s="104"/>
      <c r="AT6290" s="104"/>
      <c r="AU6290" s="104"/>
      <c r="AV6290" s="104"/>
    </row>
    <row r="6291" spans="3:48" x14ac:dyDescent="0.35">
      <c r="C6291" s="176"/>
      <c r="D6291" s="176"/>
      <c r="E6291" s="176"/>
      <c r="F6291" s="176"/>
      <c r="G6291" s="175"/>
      <c r="H6291" s="175"/>
      <c r="I6291" s="175"/>
      <c r="J6291" s="175"/>
      <c r="L6291" s="175"/>
      <c r="T6291" s="176"/>
      <c r="U6291" s="176"/>
      <c r="V6291" s="176"/>
      <c r="W6291" s="176"/>
      <c r="X6291" s="175"/>
      <c r="Y6291" s="175"/>
      <c r="Z6291" s="175"/>
      <c r="AA6291" s="175"/>
      <c r="AC6291" s="175"/>
      <c r="AL6291" s="106"/>
      <c r="AM6291" s="104"/>
      <c r="AN6291" s="104"/>
      <c r="AO6291" s="104"/>
      <c r="AP6291" s="104"/>
      <c r="AQ6291" s="104"/>
      <c r="AR6291" s="104"/>
      <c r="AS6291" s="104"/>
      <c r="AT6291" s="104"/>
      <c r="AU6291" s="104"/>
      <c r="AV6291" s="104"/>
    </row>
    <row r="6292" spans="3:48" x14ac:dyDescent="0.35">
      <c r="C6292" s="176"/>
      <c r="D6292" s="176"/>
      <c r="E6292" s="176"/>
      <c r="F6292" s="176"/>
      <c r="G6292" s="175"/>
      <c r="H6292" s="175"/>
      <c r="I6292" s="175"/>
      <c r="J6292" s="175"/>
      <c r="L6292" s="175"/>
      <c r="T6292" s="176"/>
      <c r="U6292" s="176"/>
      <c r="V6292" s="176"/>
      <c r="W6292" s="176"/>
      <c r="X6292" s="175"/>
      <c r="Y6292" s="175"/>
      <c r="Z6292" s="175"/>
      <c r="AA6292" s="175"/>
      <c r="AC6292" s="175"/>
      <c r="AL6292" s="106"/>
      <c r="AM6292" s="104"/>
      <c r="AN6292" s="104"/>
      <c r="AO6292" s="104"/>
      <c r="AP6292" s="104"/>
      <c r="AQ6292" s="104"/>
      <c r="AR6292" s="104"/>
      <c r="AS6292" s="104"/>
      <c r="AT6292" s="104"/>
      <c r="AU6292" s="104"/>
      <c r="AV6292" s="104"/>
    </row>
    <row r="6293" spans="3:48" x14ac:dyDescent="0.35">
      <c r="C6293" s="176"/>
      <c r="D6293" s="176"/>
      <c r="E6293" s="176"/>
      <c r="F6293" s="176"/>
      <c r="G6293" s="175"/>
      <c r="H6293" s="175"/>
      <c r="I6293" s="175"/>
      <c r="J6293" s="175"/>
      <c r="L6293" s="175"/>
      <c r="T6293" s="176"/>
      <c r="U6293" s="176"/>
      <c r="V6293" s="176"/>
      <c r="W6293" s="176"/>
      <c r="X6293" s="175"/>
      <c r="Y6293" s="175"/>
      <c r="Z6293" s="175"/>
      <c r="AA6293" s="175"/>
      <c r="AC6293" s="175"/>
      <c r="AL6293" s="106"/>
      <c r="AM6293" s="104"/>
      <c r="AN6293" s="104"/>
      <c r="AO6293" s="104"/>
      <c r="AP6293" s="104"/>
      <c r="AQ6293" s="104"/>
      <c r="AR6293" s="104"/>
      <c r="AS6293" s="104"/>
      <c r="AT6293" s="104"/>
      <c r="AU6293" s="104"/>
      <c r="AV6293" s="104"/>
    </row>
    <row r="6294" spans="3:48" x14ac:dyDescent="0.35">
      <c r="C6294" s="176"/>
      <c r="D6294" s="176"/>
      <c r="E6294" s="176"/>
      <c r="F6294" s="176"/>
      <c r="G6294" s="175"/>
      <c r="H6294" s="175"/>
      <c r="I6294" s="175"/>
      <c r="J6294" s="175"/>
      <c r="L6294" s="175"/>
      <c r="T6294" s="176"/>
      <c r="U6294" s="176"/>
      <c r="V6294" s="176"/>
      <c r="W6294" s="176"/>
      <c r="X6294" s="175"/>
      <c r="Y6294" s="175"/>
      <c r="Z6294" s="175"/>
      <c r="AA6294" s="175"/>
      <c r="AC6294" s="175"/>
      <c r="AL6294" s="106"/>
      <c r="AM6294" s="104"/>
      <c r="AN6294" s="104"/>
      <c r="AO6294" s="104"/>
      <c r="AP6294" s="104"/>
      <c r="AQ6294" s="104"/>
      <c r="AR6294" s="104"/>
      <c r="AS6294" s="104"/>
      <c r="AT6294" s="104"/>
      <c r="AU6294" s="104"/>
      <c r="AV6294" s="104"/>
    </row>
    <row r="6295" spans="3:48" x14ac:dyDescent="0.35">
      <c r="C6295" s="176"/>
      <c r="D6295" s="176"/>
      <c r="E6295" s="176"/>
      <c r="F6295" s="176"/>
      <c r="G6295" s="175"/>
      <c r="H6295" s="175"/>
      <c r="I6295" s="175"/>
      <c r="J6295" s="175"/>
      <c r="L6295" s="175"/>
      <c r="T6295" s="176"/>
      <c r="U6295" s="176"/>
      <c r="V6295" s="176"/>
      <c r="W6295" s="176"/>
      <c r="X6295" s="175"/>
      <c r="Y6295" s="175"/>
      <c r="Z6295" s="175"/>
      <c r="AA6295" s="175"/>
      <c r="AC6295" s="175"/>
      <c r="AL6295" s="106"/>
      <c r="AM6295" s="104"/>
      <c r="AN6295" s="104"/>
      <c r="AO6295" s="104"/>
      <c r="AP6295" s="104"/>
      <c r="AQ6295" s="104"/>
      <c r="AR6295" s="104"/>
      <c r="AS6295" s="104"/>
      <c r="AT6295" s="104"/>
      <c r="AU6295" s="104"/>
      <c r="AV6295" s="104"/>
    </row>
    <row r="6296" spans="3:48" x14ac:dyDescent="0.35">
      <c r="C6296" s="176"/>
      <c r="D6296" s="176"/>
      <c r="E6296" s="176"/>
      <c r="F6296" s="176"/>
      <c r="G6296" s="175"/>
      <c r="H6296" s="175"/>
      <c r="I6296" s="175"/>
      <c r="J6296" s="175"/>
      <c r="L6296" s="175"/>
      <c r="T6296" s="176"/>
      <c r="U6296" s="176"/>
      <c r="V6296" s="176"/>
      <c r="W6296" s="176"/>
      <c r="X6296" s="175"/>
      <c r="Y6296" s="175"/>
      <c r="Z6296" s="175"/>
      <c r="AA6296" s="175"/>
      <c r="AC6296" s="175"/>
      <c r="AL6296" s="106"/>
      <c r="AM6296" s="104"/>
      <c r="AN6296" s="104"/>
      <c r="AO6296" s="104"/>
      <c r="AP6296" s="104"/>
      <c r="AQ6296" s="104"/>
      <c r="AR6296" s="104"/>
      <c r="AS6296" s="104"/>
      <c r="AT6296" s="104"/>
      <c r="AU6296" s="104"/>
      <c r="AV6296" s="104"/>
    </row>
    <row r="6297" spans="3:48" x14ac:dyDescent="0.35">
      <c r="C6297" s="176"/>
      <c r="D6297" s="176"/>
      <c r="E6297" s="176"/>
      <c r="F6297" s="176"/>
      <c r="G6297" s="175"/>
      <c r="H6297" s="175"/>
      <c r="I6297" s="175"/>
      <c r="J6297" s="175"/>
      <c r="L6297" s="175"/>
      <c r="T6297" s="176"/>
      <c r="U6297" s="176"/>
      <c r="V6297" s="176"/>
      <c r="W6297" s="176"/>
      <c r="X6297" s="175"/>
      <c r="Y6297" s="175"/>
      <c r="Z6297" s="175"/>
      <c r="AA6297" s="175"/>
      <c r="AC6297" s="175"/>
      <c r="AL6297" s="106"/>
      <c r="AM6297" s="104"/>
      <c r="AN6297" s="104"/>
      <c r="AO6297" s="104"/>
      <c r="AP6297" s="104"/>
      <c r="AQ6297" s="104"/>
      <c r="AR6297" s="104"/>
      <c r="AS6297" s="104"/>
      <c r="AT6297" s="104"/>
      <c r="AU6297" s="104"/>
      <c r="AV6297" s="104"/>
    </row>
    <row r="6298" spans="3:48" x14ac:dyDescent="0.35">
      <c r="C6298" s="176"/>
      <c r="D6298" s="176"/>
      <c r="E6298" s="176"/>
      <c r="F6298" s="176"/>
      <c r="G6298" s="175"/>
      <c r="H6298" s="175"/>
      <c r="I6298" s="175"/>
      <c r="J6298" s="175"/>
      <c r="L6298" s="175"/>
      <c r="T6298" s="176"/>
      <c r="U6298" s="176"/>
      <c r="V6298" s="176"/>
      <c r="W6298" s="176"/>
      <c r="X6298" s="175"/>
      <c r="Y6298" s="175"/>
      <c r="Z6298" s="175"/>
      <c r="AA6298" s="175"/>
      <c r="AC6298" s="175"/>
      <c r="AL6298" s="106"/>
      <c r="AM6298" s="104"/>
      <c r="AN6298" s="104"/>
      <c r="AO6298" s="104"/>
      <c r="AP6298" s="104"/>
      <c r="AQ6298" s="104"/>
      <c r="AR6298" s="104"/>
      <c r="AS6298" s="104"/>
      <c r="AT6298" s="104"/>
      <c r="AU6298" s="104"/>
      <c r="AV6298" s="104"/>
    </row>
    <row r="6299" spans="3:48" x14ac:dyDescent="0.35">
      <c r="C6299" s="176"/>
      <c r="D6299" s="176"/>
      <c r="E6299" s="176"/>
      <c r="F6299" s="176"/>
      <c r="G6299" s="175"/>
      <c r="H6299" s="175"/>
      <c r="I6299" s="175"/>
      <c r="J6299" s="175"/>
      <c r="L6299" s="175"/>
      <c r="T6299" s="176"/>
      <c r="U6299" s="176"/>
      <c r="V6299" s="176"/>
      <c r="W6299" s="176"/>
      <c r="X6299" s="175"/>
      <c r="Y6299" s="175"/>
      <c r="Z6299" s="175"/>
      <c r="AA6299" s="175"/>
      <c r="AC6299" s="175"/>
      <c r="AL6299" s="106"/>
      <c r="AM6299" s="104"/>
      <c r="AN6299" s="104"/>
      <c r="AO6299" s="104"/>
      <c r="AP6299" s="104"/>
      <c r="AQ6299" s="104"/>
      <c r="AR6299" s="104"/>
      <c r="AS6299" s="104"/>
      <c r="AT6299" s="104"/>
      <c r="AU6299" s="104"/>
      <c r="AV6299" s="104"/>
    </row>
    <row r="6300" spans="3:48" x14ac:dyDescent="0.35">
      <c r="C6300" s="176"/>
      <c r="D6300" s="176"/>
      <c r="E6300" s="176"/>
      <c r="F6300" s="176"/>
      <c r="G6300" s="175"/>
      <c r="H6300" s="175"/>
      <c r="I6300" s="175"/>
      <c r="J6300" s="175"/>
      <c r="L6300" s="175"/>
      <c r="T6300" s="176"/>
      <c r="U6300" s="176"/>
      <c r="V6300" s="176"/>
      <c r="W6300" s="176"/>
      <c r="X6300" s="175"/>
      <c r="Y6300" s="175"/>
      <c r="Z6300" s="175"/>
      <c r="AA6300" s="175"/>
      <c r="AC6300" s="175"/>
      <c r="AL6300" s="106"/>
      <c r="AM6300" s="104"/>
      <c r="AN6300" s="104"/>
      <c r="AO6300" s="104"/>
      <c r="AP6300" s="104"/>
      <c r="AQ6300" s="104"/>
      <c r="AR6300" s="104"/>
      <c r="AS6300" s="104"/>
      <c r="AT6300" s="104"/>
      <c r="AU6300" s="104"/>
      <c r="AV6300" s="104"/>
    </row>
    <row r="6301" spans="3:48" x14ac:dyDescent="0.35">
      <c r="C6301" s="176"/>
      <c r="D6301" s="176"/>
      <c r="E6301" s="176"/>
      <c r="F6301" s="176"/>
      <c r="G6301" s="175"/>
      <c r="H6301" s="175"/>
      <c r="I6301" s="175"/>
      <c r="J6301" s="175"/>
      <c r="L6301" s="175"/>
      <c r="T6301" s="176"/>
      <c r="U6301" s="176"/>
      <c r="V6301" s="176"/>
      <c r="W6301" s="176"/>
      <c r="X6301" s="175"/>
      <c r="Y6301" s="175"/>
      <c r="Z6301" s="175"/>
      <c r="AA6301" s="175"/>
      <c r="AC6301" s="175"/>
      <c r="AL6301" s="106"/>
      <c r="AM6301" s="104"/>
      <c r="AN6301" s="104"/>
      <c r="AO6301" s="104"/>
      <c r="AP6301" s="104"/>
      <c r="AQ6301" s="104"/>
      <c r="AR6301" s="104"/>
      <c r="AS6301" s="104"/>
      <c r="AT6301" s="104"/>
      <c r="AU6301" s="104"/>
      <c r="AV6301" s="104"/>
    </row>
    <row r="6302" spans="3:48" x14ac:dyDescent="0.35">
      <c r="C6302" s="176"/>
      <c r="D6302" s="176"/>
      <c r="E6302" s="176"/>
      <c r="F6302" s="176"/>
      <c r="G6302" s="175"/>
      <c r="H6302" s="175"/>
      <c r="I6302" s="175"/>
      <c r="J6302" s="175"/>
      <c r="L6302" s="175"/>
      <c r="T6302" s="176"/>
      <c r="U6302" s="176"/>
      <c r="V6302" s="176"/>
      <c r="W6302" s="176"/>
      <c r="X6302" s="175"/>
      <c r="Y6302" s="175"/>
      <c r="Z6302" s="175"/>
      <c r="AA6302" s="175"/>
      <c r="AC6302" s="175"/>
      <c r="AL6302" s="106"/>
      <c r="AM6302" s="104"/>
      <c r="AN6302" s="104"/>
      <c r="AO6302" s="104"/>
      <c r="AP6302" s="104"/>
      <c r="AQ6302" s="104"/>
      <c r="AR6302" s="104"/>
      <c r="AS6302" s="104"/>
      <c r="AT6302" s="104"/>
      <c r="AU6302" s="104"/>
      <c r="AV6302" s="104"/>
    </row>
    <row r="6303" spans="3:48" x14ac:dyDescent="0.35">
      <c r="C6303" s="176"/>
      <c r="D6303" s="176"/>
      <c r="E6303" s="176"/>
      <c r="F6303" s="176"/>
      <c r="G6303" s="175"/>
      <c r="H6303" s="175"/>
      <c r="I6303" s="175"/>
      <c r="J6303" s="175"/>
      <c r="L6303" s="175"/>
      <c r="T6303" s="176"/>
      <c r="U6303" s="176"/>
      <c r="V6303" s="176"/>
      <c r="W6303" s="176"/>
      <c r="X6303" s="175"/>
      <c r="Y6303" s="175"/>
      <c r="Z6303" s="175"/>
      <c r="AA6303" s="175"/>
      <c r="AC6303" s="175"/>
      <c r="AL6303" s="106"/>
      <c r="AM6303" s="104"/>
      <c r="AN6303" s="104"/>
      <c r="AO6303" s="104"/>
      <c r="AP6303" s="104"/>
      <c r="AQ6303" s="104"/>
      <c r="AR6303" s="104"/>
      <c r="AS6303" s="104"/>
      <c r="AT6303" s="104"/>
      <c r="AU6303" s="104"/>
      <c r="AV6303" s="104"/>
    </row>
    <row r="6304" spans="3:48" x14ac:dyDescent="0.35">
      <c r="C6304" s="176"/>
      <c r="D6304" s="176"/>
      <c r="E6304" s="176"/>
      <c r="F6304" s="176"/>
      <c r="G6304" s="175"/>
      <c r="H6304" s="175"/>
      <c r="I6304" s="175"/>
      <c r="J6304" s="175"/>
      <c r="L6304" s="175"/>
      <c r="T6304" s="176"/>
      <c r="U6304" s="176"/>
      <c r="V6304" s="176"/>
      <c r="W6304" s="176"/>
      <c r="X6304" s="175"/>
      <c r="Y6304" s="175"/>
      <c r="Z6304" s="175"/>
      <c r="AA6304" s="175"/>
      <c r="AC6304" s="175"/>
      <c r="AL6304" s="106"/>
      <c r="AM6304" s="104"/>
      <c r="AN6304" s="104"/>
      <c r="AO6304" s="104"/>
      <c r="AP6304" s="104"/>
      <c r="AQ6304" s="104"/>
      <c r="AR6304" s="104"/>
      <c r="AS6304" s="104"/>
      <c r="AT6304" s="104"/>
      <c r="AU6304" s="104"/>
      <c r="AV6304" s="104"/>
    </row>
    <row r="6305" spans="3:48" x14ac:dyDescent="0.35">
      <c r="C6305" s="176"/>
      <c r="D6305" s="176"/>
      <c r="E6305" s="176"/>
      <c r="F6305" s="176"/>
      <c r="G6305" s="175"/>
      <c r="H6305" s="175"/>
      <c r="I6305" s="175"/>
      <c r="J6305" s="175"/>
      <c r="L6305" s="175"/>
      <c r="T6305" s="176"/>
      <c r="U6305" s="176"/>
      <c r="V6305" s="176"/>
      <c r="W6305" s="176"/>
      <c r="X6305" s="175"/>
      <c r="Y6305" s="175"/>
      <c r="Z6305" s="175"/>
      <c r="AA6305" s="175"/>
      <c r="AC6305" s="175"/>
      <c r="AL6305" s="106"/>
      <c r="AM6305" s="104"/>
      <c r="AN6305" s="104"/>
      <c r="AO6305" s="104"/>
      <c r="AP6305" s="104"/>
      <c r="AQ6305" s="104"/>
      <c r="AR6305" s="104"/>
      <c r="AS6305" s="104"/>
      <c r="AT6305" s="104"/>
      <c r="AU6305" s="104"/>
      <c r="AV6305" s="104"/>
    </row>
    <row r="6306" spans="3:48" x14ac:dyDescent="0.35">
      <c r="C6306" s="176"/>
      <c r="D6306" s="176"/>
      <c r="E6306" s="176"/>
      <c r="F6306" s="176"/>
      <c r="G6306" s="175"/>
      <c r="H6306" s="175"/>
      <c r="I6306" s="175"/>
      <c r="J6306" s="175"/>
      <c r="L6306" s="175"/>
      <c r="T6306" s="176"/>
      <c r="U6306" s="176"/>
      <c r="V6306" s="176"/>
      <c r="W6306" s="176"/>
      <c r="X6306" s="175"/>
      <c r="Y6306" s="175"/>
      <c r="Z6306" s="175"/>
      <c r="AA6306" s="175"/>
      <c r="AC6306" s="175"/>
      <c r="AL6306" s="106"/>
      <c r="AM6306" s="104"/>
      <c r="AN6306" s="104"/>
      <c r="AO6306" s="104"/>
      <c r="AP6306" s="104"/>
      <c r="AQ6306" s="104"/>
      <c r="AR6306" s="104"/>
      <c r="AS6306" s="104"/>
      <c r="AT6306" s="104"/>
      <c r="AU6306" s="104"/>
      <c r="AV6306" s="104"/>
    </row>
    <row r="6307" spans="3:48" x14ac:dyDescent="0.35">
      <c r="C6307" s="176"/>
      <c r="D6307" s="176"/>
      <c r="E6307" s="176"/>
      <c r="F6307" s="176"/>
      <c r="G6307" s="175"/>
      <c r="H6307" s="175"/>
      <c r="I6307" s="175"/>
      <c r="J6307" s="175"/>
      <c r="L6307" s="175"/>
      <c r="T6307" s="176"/>
      <c r="U6307" s="176"/>
      <c r="V6307" s="176"/>
      <c r="W6307" s="176"/>
      <c r="X6307" s="175"/>
      <c r="Y6307" s="175"/>
      <c r="Z6307" s="175"/>
      <c r="AA6307" s="175"/>
      <c r="AC6307" s="175"/>
      <c r="AL6307" s="106"/>
      <c r="AM6307" s="104"/>
      <c r="AN6307" s="104"/>
      <c r="AO6307" s="104"/>
      <c r="AP6307" s="104"/>
      <c r="AQ6307" s="104"/>
      <c r="AR6307" s="104"/>
      <c r="AS6307" s="104"/>
      <c r="AT6307" s="104"/>
      <c r="AU6307" s="104"/>
      <c r="AV6307" s="104"/>
    </row>
    <row r="6308" spans="3:48" x14ac:dyDescent="0.35">
      <c r="C6308" s="176"/>
      <c r="D6308" s="176"/>
      <c r="E6308" s="176"/>
      <c r="F6308" s="176"/>
      <c r="G6308" s="175"/>
      <c r="H6308" s="175"/>
      <c r="I6308" s="175"/>
      <c r="J6308" s="175"/>
      <c r="L6308" s="175"/>
      <c r="T6308" s="176"/>
      <c r="U6308" s="176"/>
      <c r="V6308" s="176"/>
      <c r="W6308" s="176"/>
      <c r="X6308" s="175"/>
      <c r="Y6308" s="175"/>
      <c r="Z6308" s="175"/>
      <c r="AA6308" s="175"/>
      <c r="AC6308" s="175"/>
      <c r="AL6308" s="106"/>
      <c r="AM6308" s="104"/>
      <c r="AN6308" s="104"/>
      <c r="AO6308" s="104"/>
      <c r="AP6308" s="104"/>
      <c r="AQ6308" s="104"/>
      <c r="AR6308" s="104"/>
      <c r="AS6308" s="104"/>
      <c r="AT6308" s="104"/>
      <c r="AU6308" s="104"/>
      <c r="AV6308" s="104"/>
    </row>
    <row r="6309" spans="3:48" x14ac:dyDescent="0.35">
      <c r="C6309" s="176"/>
      <c r="D6309" s="176"/>
      <c r="E6309" s="176"/>
      <c r="F6309" s="176"/>
      <c r="G6309" s="175"/>
      <c r="H6309" s="175"/>
      <c r="I6309" s="175"/>
      <c r="J6309" s="175"/>
      <c r="L6309" s="175"/>
      <c r="T6309" s="176"/>
      <c r="U6309" s="176"/>
      <c r="V6309" s="176"/>
      <c r="W6309" s="176"/>
      <c r="X6309" s="175"/>
      <c r="Y6309" s="175"/>
      <c r="Z6309" s="175"/>
      <c r="AA6309" s="175"/>
      <c r="AC6309" s="175"/>
      <c r="AL6309" s="106"/>
      <c r="AM6309" s="104"/>
      <c r="AN6309" s="104"/>
      <c r="AO6309" s="104"/>
      <c r="AP6309" s="104"/>
      <c r="AQ6309" s="104"/>
      <c r="AR6309" s="104"/>
      <c r="AS6309" s="104"/>
      <c r="AT6309" s="104"/>
      <c r="AU6309" s="104"/>
      <c r="AV6309" s="104"/>
    </row>
    <row r="6310" spans="3:48" x14ac:dyDescent="0.35">
      <c r="C6310" s="176"/>
      <c r="D6310" s="176"/>
      <c r="E6310" s="176"/>
      <c r="F6310" s="176"/>
      <c r="G6310" s="175"/>
      <c r="H6310" s="175"/>
      <c r="I6310" s="175"/>
      <c r="J6310" s="175"/>
      <c r="L6310" s="175"/>
      <c r="T6310" s="176"/>
      <c r="U6310" s="176"/>
      <c r="V6310" s="176"/>
      <c r="W6310" s="176"/>
      <c r="X6310" s="175"/>
      <c r="Y6310" s="175"/>
      <c r="Z6310" s="175"/>
      <c r="AA6310" s="175"/>
      <c r="AC6310" s="175"/>
      <c r="AL6310" s="106"/>
      <c r="AM6310" s="104"/>
      <c r="AN6310" s="104"/>
      <c r="AO6310" s="104"/>
      <c r="AP6310" s="104"/>
      <c r="AQ6310" s="104"/>
      <c r="AR6310" s="104"/>
      <c r="AS6310" s="104"/>
      <c r="AT6310" s="104"/>
      <c r="AU6310" s="104"/>
      <c r="AV6310" s="104"/>
    </row>
    <row r="6311" spans="3:48" x14ac:dyDescent="0.35">
      <c r="C6311" s="176"/>
      <c r="D6311" s="176"/>
      <c r="E6311" s="176"/>
      <c r="F6311" s="176"/>
      <c r="G6311" s="175"/>
      <c r="H6311" s="175"/>
      <c r="I6311" s="175"/>
      <c r="J6311" s="175"/>
      <c r="L6311" s="175"/>
      <c r="T6311" s="176"/>
      <c r="U6311" s="176"/>
      <c r="V6311" s="176"/>
      <c r="W6311" s="176"/>
      <c r="X6311" s="175"/>
      <c r="Y6311" s="175"/>
      <c r="Z6311" s="175"/>
      <c r="AA6311" s="175"/>
      <c r="AC6311" s="175"/>
      <c r="AL6311" s="106"/>
      <c r="AM6311" s="104"/>
      <c r="AN6311" s="104"/>
      <c r="AO6311" s="104"/>
      <c r="AP6311" s="104"/>
      <c r="AQ6311" s="104"/>
      <c r="AR6311" s="104"/>
      <c r="AS6311" s="104"/>
      <c r="AT6311" s="104"/>
      <c r="AU6311" s="104"/>
      <c r="AV6311" s="104"/>
    </row>
    <row r="6312" spans="3:48" x14ac:dyDescent="0.35">
      <c r="C6312" s="176"/>
      <c r="D6312" s="176"/>
      <c r="E6312" s="176"/>
      <c r="F6312" s="176"/>
      <c r="G6312" s="175"/>
      <c r="H6312" s="175"/>
      <c r="I6312" s="175"/>
      <c r="J6312" s="175"/>
      <c r="L6312" s="175"/>
      <c r="T6312" s="176"/>
      <c r="U6312" s="176"/>
      <c r="V6312" s="176"/>
      <c r="W6312" s="176"/>
      <c r="X6312" s="175"/>
      <c r="Y6312" s="175"/>
      <c r="Z6312" s="175"/>
      <c r="AA6312" s="175"/>
      <c r="AC6312" s="175"/>
      <c r="AL6312" s="106"/>
      <c r="AM6312" s="104"/>
      <c r="AN6312" s="104"/>
      <c r="AO6312" s="104"/>
      <c r="AP6312" s="104"/>
      <c r="AQ6312" s="104"/>
      <c r="AR6312" s="104"/>
      <c r="AS6312" s="104"/>
      <c r="AT6312" s="104"/>
      <c r="AU6312" s="104"/>
      <c r="AV6312" s="104"/>
    </row>
    <row r="6313" spans="3:48" x14ac:dyDescent="0.35">
      <c r="C6313" s="176"/>
      <c r="D6313" s="176"/>
      <c r="E6313" s="176"/>
      <c r="F6313" s="176"/>
      <c r="G6313" s="175"/>
      <c r="H6313" s="175"/>
      <c r="I6313" s="175"/>
      <c r="J6313" s="175"/>
      <c r="L6313" s="175"/>
      <c r="T6313" s="176"/>
      <c r="U6313" s="176"/>
      <c r="V6313" s="176"/>
      <c r="W6313" s="176"/>
      <c r="X6313" s="175"/>
      <c r="Y6313" s="175"/>
      <c r="Z6313" s="175"/>
      <c r="AA6313" s="175"/>
      <c r="AC6313" s="175"/>
      <c r="AL6313" s="106"/>
      <c r="AM6313" s="104"/>
      <c r="AN6313" s="104"/>
      <c r="AO6313" s="104"/>
      <c r="AP6313" s="104"/>
      <c r="AQ6313" s="104"/>
      <c r="AR6313" s="104"/>
      <c r="AS6313" s="104"/>
      <c r="AT6313" s="104"/>
      <c r="AU6313" s="104"/>
      <c r="AV6313" s="104"/>
    </row>
    <row r="6314" spans="3:48" x14ac:dyDescent="0.35">
      <c r="C6314" s="176"/>
      <c r="D6314" s="176"/>
      <c r="E6314" s="176"/>
      <c r="F6314" s="176"/>
      <c r="G6314" s="175"/>
      <c r="H6314" s="175"/>
      <c r="I6314" s="175"/>
      <c r="J6314" s="175"/>
      <c r="L6314" s="175"/>
      <c r="T6314" s="176"/>
      <c r="U6314" s="176"/>
      <c r="V6314" s="176"/>
      <c r="W6314" s="176"/>
      <c r="X6314" s="175"/>
      <c r="Y6314" s="175"/>
      <c r="Z6314" s="175"/>
      <c r="AA6314" s="175"/>
      <c r="AC6314" s="175"/>
      <c r="AL6314" s="106"/>
      <c r="AM6314" s="104"/>
      <c r="AN6314" s="104"/>
      <c r="AO6314" s="104"/>
      <c r="AP6314" s="104"/>
      <c r="AQ6314" s="104"/>
      <c r="AR6314" s="104"/>
      <c r="AS6314" s="104"/>
      <c r="AT6314" s="104"/>
      <c r="AU6314" s="104"/>
      <c r="AV6314" s="104"/>
    </row>
    <row r="6315" spans="3:48" x14ac:dyDescent="0.35">
      <c r="C6315" s="176"/>
      <c r="D6315" s="176"/>
      <c r="E6315" s="176"/>
      <c r="F6315" s="176"/>
      <c r="G6315" s="175"/>
      <c r="H6315" s="175"/>
      <c r="I6315" s="175"/>
      <c r="J6315" s="175"/>
      <c r="L6315" s="175"/>
      <c r="T6315" s="176"/>
      <c r="U6315" s="176"/>
      <c r="V6315" s="176"/>
      <c r="W6315" s="176"/>
      <c r="X6315" s="175"/>
      <c r="Y6315" s="175"/>
      <c r="Z6315" s="175"/>
      <c r="AA6315" s="175"/>
      <c r="AC6315" s="175"/>
      <c r="AL6315" s="106"/>
      <c r="AM6315" s="104"/>
      <c r="AN6315" s="104"/>
      <c r="AO6315" s="104"/>
      <c r="AP6315" s="104"/>
      <c r="AQ6315" s="104"/>
      <c r="AR6315" s="104"/>
      <c r="AS6315" s="104"/>
      <c r="AT6315" s="104"/>
      <c r="AU6315" s="104"/>
      <c r="AV6315" s="104"/>
    </row>
    <row r="6316" spans="3:48" x14ac:dyDescent="0.35">
      <c r="C6316" s="176"/>
      <c r="D6316" s="176"/>
      <c r="E6316" s="176"/>
      <c r="F6316" s="176"/>
      <c r="G6316" s="175"/>
      <c r="H6316" s="175"/>
      <c r="I6316" s="175"/>
      <c r="J6316" s="175"/>
      <c r="L6316" s="175"/>
      <c r="T6316" s="176"/>
      <c r="U6316" s="176"/>
      <c r="V6316" s="176"/>
      <c r="W6316" s="176"/>
      <c r="X6316" s="175"/>
      <c r="Y6316" s="175"/>
      <c r="Z6316" s="175"/>
      <c r="AA6316" s="175"/>
      <c r="AC6316" s="175"/>
      <c r="AL6316" s="106"/>
      <c r="AM6316" s="104"/>
      <c r="AN6316" s="104"/>
      <c r="AO6316" s="104"/>
      <c r="AP6316" s="104"/>
      <c r="AQ6316" s="104"/>
      <c r="AR6316" s="104"/>
      <c r="AS6316" s="104"/>
      <c r="AT6316" s="104"/>
      <c r="AU6316" s="104"/>
      <c r="AV6316" s="104"/>
    </row>
    <row r="6317" spans="3:48" x14ac:dyDescent="0.35">
      <c r="C6317" s="176"/>
      <c r="D6317" s="176"/>
      <c r="E6317" s="176"/>
      <c r="F6317" s="176"/>
      <c r="G6317" s="175"/>
      <c r="H6317" s="175"/>
      <c r="I6317" s="175"/>
      <c r="J6317" s="175"/>
      <c r="L6317" s="175"/>
      <c r="T6317" s="176"/>
      <c r="U6317" s="176"/>
      <c r="V6317" s="176"/>
      <c r="W6317" s="176"/>
      <c r="X6317" s="175"/>
      <c r="Y6317" s="175"/>
      <c r="Z6317" s="175"/>
      <c r="AA6317" s="175"/>
      <c r="AC6317" s="175"/>
      <c r="AL6317" s="106"/>
      <c r="AM6317" s="104"/>
      <c r="AN6317" s="104"/>
      <c r="AO6317" s="104"/>
      <c r="AP6317" s="104"/>
      <c r="AQ6317" s="104"/>
      <c r="AR6317" s="104"/>
      <c r="AS6317" s="104"/>
      <c r="AT6317" s="104"/>
      <c r="AU6317" s="104"/>
      <c r="AV6317" s="104"/>
    </row>
    <row r="6318" spans="3:48" x14ac:dyDescent="0.35">
      <c r="C6318" s="176"/>
      <c r="D6318" s="176"/>
      <c r="E6318" s="176"/>
      <c r="F6318" s="176"/>
      <c r="G6318" s="175"/>
      <c r="H6318" s="175"/>
      <c r="I6318" s="175"/>
      <c r="J6318" s="175"/>
      <c r="L6318" s="175"/>
      <c r="T6318" s="176"/>
      <c r="U6318" s="176"/>
      <c r="V6318" s="176"/>
      <c r="W6318" s="176"/>
      <c r="X6318" s="175"/>
      <c r="Y6318" s="175"/>
      <c r="Z6318" s="175"/>
      <c r="AA6318" s="175"/>
      <c r="AC6318" s="175"/>
      <c r="AL6318" s="106"/>
      <c r="AM6318" s="104"/>
      <c r="AN6318" s="104"/>
      <c r="AO6318" s="104"/>
      <c r="AP6318" s="104"/>
      <c r="AQ6318" s="104"/>
      <c r="AR6318" s="104"/>
      <c r="AS6318" s="104"/>
      <c r="AT6318" s="104"/>
      <c r="AU6318" s="104"/>
      <c r="AV6318" s="104"/>
    </row>
    <row r="6319" spans="3:48" x14ac:dyDescent="0.35">
      <c r="C6319" s="176"/>
      <c r="D6319" s="176"/>
      <c r="E6319" s="176"/>
      <c r="F6319" s="176"/>
      <c r="G6319" s="175"/>
      <c r="H6319" s="175"/>
      <c r="I6319" s="175"/>
      <c r="J6319" s="175"/>
      <c r="L6319" s="175"/>
      <c r="T6319" s="176"/>
      <c r="U6319" s="176"/>
      <c r="V6319" s="176"/>
      <c r="W6319" s="176"/>
      <c r="X6319" s="175"/>
      <c r="Y6319" s="175"/>
      <c r="Z6319" s="175"/>
      <c r="AA6319" s="175"/>
      <c r="AC6319" s="175"/>
      <c r="AL6319" s="106"/>
      <c r="AM6319" s="104"/>
      <c r="AN6319" s="104"/>
      <c r="AO6319" s="104"/>
      <c r="AP6319" s="104"/>
      <c r="AQ6319" s="104"/>
      <c r="AR6319" s="104"/>
      <c r="AS6319" s="104"/>
      <c r="AT6319" s="104"/>
      <c r="AU6319" s="104"/>
      <c r="AV6319" s="104"/>
    </row>
    <row r="6320" spans="3:48" x14ac:dyDescent="0.35">
      <c r="C6320" s="176"/>
      <c r="D6320" s="176"/>
      <c r="E6320" s="176"/>
      <c r="F6320" s="176"/>
      <c r="G6320" s="175"/>
      <c r="H6320" s="175"/>
      <c r="I6320" s="175"/>
      <c r="J6320" s="175"/>
      <c r="L6320" s="175"/>
      <c r="T6320" s="176"/>
      <c r="U6320" s="176"/>
      <c r="V6320" s="176"/>
      <c r="W6320" s="176"/>
      <c r="X6320" s="175"/>
      <c r="Y6320" s="175"/>
      <c r="Z6320" s="175"/>
      <c r="AA6320" s="175"/>
      <c r="AC6320" s="175"/>
      <c r="AL6320" s="106"/>
      <c r="AM6320" s="104"/>
      <c r="AN6320" s="104"/>
      <c r="AO6320" s="104"/>
      <c r="AP6320" s="104"/>
      <c r="AQ6320" s="104"/>
      <c r="AR6320" s="104"/>
      <c r="AS6320" s="104"/>
      <c r="AT6320" s="104"/>
      <c r="AU6320" s="104"/>
      <c r="AV6320" s="104"/>
    </row>
    <row r="6321" spans="3:48" x14ac:dyDescent="0.35">
      <c r="C6321" s="176"/>
      <c r="D6321" s="176"/>
      <c r="E6321" s="176"/>
      <c r="F6321" s="176"/>
      <c r="G6321" s="175"/>
      <c r="H6321" s="175"/>
      <c r="I6321" s="175"/>
      <c r="J6321" s="175"/>
      <c r="L6321" s="175"/>
      <c r="T6321" s="176"/>
      <c r="U6321" s="176"/>
      <c r="V6321" s="176"/>
      <c r="W6321" s="176"/>
      <c r="X6321" s="175"/>
      <c r="Y6321" s="175"/>
      <c r="Z6321" s="175"/>
      <c r="AA6321" s="175"/>
      <c r="AC6321" s="175"/>
      <c r="AL6321" s="106"/>
      <c r="AM6321" s="104"/>
      <c r="AN6321" s="104"/>
      <c r="AO6321" s="104"/>
      <c r="AP6321" s="104"/>
      <c r="AQ6321" s="104"/>
      <c r="AR6321" s="104"/>
      <c r="AS6321" s="104"/>
      <c r="AT6321" s="104"/>
      <c r="AU6321" s="104"/>
      <c r="AV6321" s="104"/>
    </row>
    <row r="6322" spans="3:48" x14ac:dyDescent="0.35">
      <c r="C6322" s="176"/>
      <c r="D6322" s="176"/>
      <c r="E6322" s="176"/>
      <c r="F6322" s="176"/>
      <c r="G6322" s="175"/>
      <c r="H6322" s="175"/>
      <c r="I6322" s="175"/>
      <c r="J6322" s="175"/>
      <c r="L6322" s="175"/>
      <c r="T6322" s="176"/>
      <c r="U6322" s="176"/>
      <c r="V6322" s="176"/>
      <c r="W6322" s="176"/>
      <c r="X6322" s="175"/>
      <c r="Y6322" s="175"/>
      <c r="Z6322" s="175"/>
      <c r="AA6322" s="175"/>
      <c r="AC6322" s="175"/>
      <c r="AL6322" s="106"/>
      <c r="AM6322" s="104"/>
      <c r="AN6322" s="104"/>
      <c r="AO6322" s="104"/>
      <c r="AP6322" s="104"/>
      <c r="AQ6322" s="104"/>
      <c r="AR6322" s="104"/>
      <c r="AS6322" s="104"/>
      <c r="AT6322" s="104"/>
      <c r="AU6322" s="104"/>
      <c r="AV6322" s="104"/>
    </row>
    <row r="6323" spans="3:48" x14ac:dyDescent="0.35">
      <c r="C6323" s="176"/>
      <c r="D6323" s="176"/>
      <c r="E6323" s="176"/>
      <c r="F6323" s="176"/>
      <c r="G6323" s="175"/>
      <c r="H6323" s="175"/>
      <c r="I6323" s="175"/>
      <c r="J6323" s="175"/>
      <c r="L6323" s="175"/>
      <c r="T6323" s="176"/>
      <c r="U6323" s="176"/>
      <c r="V6323" s="176"/>
      <c r="W6323" s="176"/>
      <c r="X6323" s="175"/>
      <c r="Y6323" s="175"/>
      <c r="Z6323" s="175"/>
      <c r="AA6323" s="175"/>
      <c r="AC6323" s="175"/>
      <c r="AL6323" s="106"/>
      <c r="AM6323" s="104"/>
      <c r="AN6323" s="104"/>
      <c r="AO6323" s="104"/>
      <c r="AP6323" s="104"/>
      <c r="AQ6323" s="104"/>
      <c r="AR6323" s="104"/>
      <c r="AS6323" s="104"/>
      <c r="AT6323" s="104"/>
      <c r="AU6323" s="104"/>
      <c r="AV6323" s="104"/>
    </row>
    <row r="6324" spans="3:48" x14ac:dyDescent="0.35">
      <c r="C6324" s="176"/>
      <c r="D6324" s="176"/>
      <c r="E6324" s="176"/>
      <c r="F6324" s="176"/>
      <c r="G6324" s="175"/>
      <c r="H6324" s="175"/>
      <c r="I6324" s="175"/>
      <c r="J6324" s="175"/>
      <c r="L6324" s="175"/>
      <c r="T6324" s="176"/>
      <c r="U6324" s="176"/>
      <c r="V6324" s="176"/>
      <c r="W6324" s="176"/>
      <c r="X6324" s="175"/>
      <c r="Y6324" s="175"/>
      <c r="Z6324" s="175"/>
      <c r="AA6324" s="175"/>
      <c r="AC6324" s="175"/>
      <c r="AL6324" s="106"/>
      <c r="AM6324" s="104"/>
      <c r="AN6324" s="104"/>
      <c r="AO6324" s="104"/>
      <c r="AP6324" s="104"/>
      <c r="AQ6324" s="104"/>
      <c r="AR6324" s="104"/>
      <c r="AS6324" s="104"/>
      <c r="AT6324" s="104"/>
      <c r="AU6324" s="104"/>
      <c r="AV6324" s="104"/>
    </row>
    <row r="6325" spans="3:48" x14ac:dyDescent="0.35">
      <c r="C6325" s="176"/>
      <c r="D6325" s="176"/>
      <c r="E6325" s="176"/>
      <c r="F6325" s="176"/>
      <c r="G6325" s="175"/>
      <c r="H6325" s="175"/>
      <c r="I6325" s="175"/>
      <c r="J6325" s="175"/>
      <c r="L6325" s="175"/>
      <c r="T6325" s="176"/>
      <c r="U6325" s="176"/>
      <c r="V6325" s="176"/>
      <c r="W6325" s="176"/>
      <c r="X6325" s="175"/>
      <c r="Y6325" s="175"/>
      <c r="Z6325" s="175"/>
      <c r="AA6325" s="175"/>
      <c r="AC6325" s="175"/>
      <c r="AL6325" s="106"/>
      <c r="AM6325" s="104"/>
      <c r="AN6325" s="104"/>
      <c r="AO6325" s="104"/>
      <c r="AP6325" s="104"/>
      <c r="AQ6325" s="104"/>
      <c r="AR6325" s="104"/>
      <c r="AS6325" s="104"/>
      <c r="AT6325" s="104"/>
      <c r="AU6325" s="104"/>
      <c r="AV6325" s="104"/>
    </row>
    <row r="6326" spans="3:48" x14ac:dyDescent="0.35">
      <c r="C6326" s="176"/>
      <c r="D6326" s="176"/>
      <c r="E6326" s="176"/>
      <c r="F6326" s="176"/>
      <c r="G6326" s="175"/>
      <c r="H6326" s="175"/>
      <c r="I6326" s="175"/>
      <c r="J6326" s="175"/>
      <c r="L6326" s="175"/>
      <c r="T6326" s="176"/>
      <c r="U6326" s="176"/>
      <c r="V6326" s="176"/>
      <c r="W6326" s="176"/>
      <c r="X6326" s="175"/>
      <c r="Y6326" s="175"/>
      <c r="Z6326" s="175"/>
      <c r="AA6326" s="175"/>
      <c r="AC6326" s="175"/>
      <c r="AL6326" s="106"/>
      <c r="AM6326" s="104"/>
      <c r="AN6326" s="104"/>
      <c r="AO6326" s="104"/>
      <c r="AP6326" s="104"/>
      <c r="AQ6326" s="104"/>
      <c r="AR6326" s="104"/>
      <c r="AS6326" s="104"/>
      <c r="AT6326" s="104"/>
      <c r="AU6326" s="104"/>
      <c r="AV6326" s="104"/>
    </row>
    <row r="6327" spans="3:48" x14ac:dyDescent="0.35">
      <c r="C6327" s="176"/>
      <c r="D6327" s="176"/>
      <c r="E6327" s="176"/>
      <c r="F6327" s="176"/>
      <c r="G6327" s="175"/>
      <c r="H6327" s="175"/>
      <c r="I6327" s="175"/>
      <c r="J6327" s="175"/>
      <c r="L6327" s="175"/>
      <c r="T6327" s="176"/>
      <c r="U6327" s="176"/>
      <c r="V6327" s="176"/>
      <c r="W6327" s="176"/>
      <c r="X6327" s="175"/>
      <c r="Y6327" s="175"/>
      <c r="Z6327" s="175"/>
      <c r="AA6327" s="175"/>
      <c r="AC6327" s="175"/>
      <c r="AL6327" s="106"/>
      <c r="AM6327" s="104"/>
      <c r="AN6327" s="104"/>
      <c r="AO6327" s="104"/>
      <c r="AP6327" s="104"/>
      <c r="AQ6327" s="104"/>
      <c r="AR6327" s="104"/>
      <c r="AS6327" s="104"/>
      <c r="AT6327" s="104"/>
      <c r="AU6327" s="104"/>
      <c r="AV6327" s="104"/>
    </row>
    <row r="6328" spans="3:48" x14ac:dyDescent="0.35">
      <c r="C6328" s="176"/>
      <c r="D6328" s="176"/>
      <c r="E6328" s="176"/>
      <c r="F6328" s="176"/>
      <c r="G6328" s="175"/>
      <c r="H6328" s="175"/>
      <c r="I6328" s="175"/>
      <c r="J6328" s="175"/>
      <c r="L6328" s="175"/>
      <c r="T6328" s="176"/>
      <c r="U6328" s="176"/>
      <c r="V6328" s="176"/>
      <c r="W6328" s="176"/>
      <c r="X6328" s="175"/>
      <c r="Y6328" s="175"/>
      <c r="Z6328" s="175"/>
      <c r="AA6328" s="175"/>
      <c r="AC6328" s="175"/>
      <c r="AL6328" s="106"/>
      <c r="AM6328" s="104"/>
      <c r="AN6328" s="104"/>
      <c r="AO6328" s="104"/>
      <c r="AP6328" s="104"/>
      <c r="AQ6328" s="104"/>
      <c r="AR6328" s="104"/>
      <c r="AS6328" s="104"/>
      <c r="AT6328" s="104"/>
      <c r="AU6328" s="104"/>
      <c r="AV6328" s="104"/>
    </row>
    <row r="6329" spans="3:48" x14ac:dyDescent="0.35">
      <c r="C6329" s="176"/>
      <c r="D6329" s="176"/>
      <c r="E6329" s="176"/>
      <c r="F6329" s="176"/>
      <c r="G6329" s="175"/>
      <c r="H6329" s="175"/>
      <c r="I6329" s="175"/>
      <c r="J6329" s="175"/>
      <c r="L6329" s="175"/>
      <c r="T6329" s="176"/>
      <c r="U6329" s="176"/>
      <c r="V6329" s="176"/>
      <c r="W6329" s="176"/>
      <c r="X6329" s="175"/>
      <c r="Y6329" s="175"/>
      <c r="Z6329" s="175"/>
      <c r="AA6329" s="175"/>
      <c r="AC6329" s="175"/>
      <c r="AL6329" s="106"/>
      <c r="AM6329" s="104"/>
      <c r="AN6329" s="104"/>
      <c r="AO6329" s="104"/>
      <c r="AP6329" s="104"/>
      <c r="AQ6329" s="104"/>
      <c r="AR6329" s="104"/>
      <c r="AS6329" s="104"/>
      <c r="AT6329" s="104"/>
      <c r="AU6329" s="104"/>
      <c r="AV6329" s="104"/>
    </row>
    <row r="6330" spans="3:48" x14ac:dyDescent="0.35">
      <c r="C6330" s="176"/>
      <c r="D6330" s="176"/>
      <c r="E6330" s="176"/>
      <c r="F6330" s="176"/>
      <c r="G6330" s="175"/>
      <c r="H6330" s="175"/>
      <c r="I6330" s="175"/>
      <c r="J6330" s="175"/>
      <c r="L6330" s="175"/>
      <c r="T6330" s="176"/>
      <c r="U6330" s="176"/>
      <c r="V6330" s="176"/>
      <c r="W6330" s="176"/>
      <c r="X6330" s="175"/>
      <c r="Y6330" s="175"/>
      <c r="Z6330" s="175"/>
      <c r="AA6330" s="175"/>
      <c r="AC6330" s="175"/>
      <c r="AL6330" s="106"/>
      <c r="AM6330" s="104"/>
      <c r="AN6330" s="104"/>
      <c r="AO6330" s="104"/>
      <c r="AP6330" s="104"/>
      <c r="AQ6330" s="104"/>
      <c r="AR6330" s="104"/>
      <c r="AS6330" s="104"/>
      <c r="AT6330" s="104"/>
      <c r="AU6330" s="104"/>
      <c r="AV6330" s="104"/>
    </row>
    <row r="6331" spans="3:48" x14ac:dyDescent="0.35">
      <c r="C6331" s="176"/>
      <c r="D6331" s="176"/>
      <c r="E6331" s="176"/>
      <c r="F6331" s="176"/>
      <c r="G6331" s="175"/>
      <c r="H6331" s="175"/>
      <c r="I6331" s="175"/>
      <c r="J6331" s="175"/>
      <c r="L6331" s="175"/>
      <c r="T6331" s="176"/>
      <c r="U6331" s="176"/>
      <c r="V6331" s="176"/>
      <c r="W6331" s="176"/>
      <c r="X6331" s="175"/>
      <c r="Y6331" s="175"/>
      <c r="Z6331" s="175"/>
      <c r="AA6331" s="175"/>
      <c r="AC6331" s="175"/>
      <c r="AL6331" s="106"/>
      <c r="AM6331" s="104"/>
      <c r="AN6331" s="104"/>
      <c r="AO6331" s="104"/>
      <c r="AP6331" s="104"/>
      <c r="AQ6331" s="104"/>
      <c r="AR6331" s="104"/>
      <c r="AS6331" s="104"/>
      <c r="AT6331" s="104"/>
      <c r="AU6331" s="104"/>
      <c r="AV6331" s="104"/>
    </row>
    <row r="6332" spans="3:48" x14ac:dyDescent="0.35">
      <c r="C6332" s="176"/>
      <c r="D6332" s="176"/>
      <c r="E6332" s="176"/>
      <c r="F6332" s="176"/>
      <c r="G6332" s="175"/>
      <c r="H6332" s="175"/>
      <c r="I6332" s="175"/>
      <c r="J6332" s="175"/>
      <c r="L6332" s="175"/>
      <c r="T6332" s="176"/>
      <c r="U6332" s="176"/>
      <c r="V6332" s="176"/>
      <c r="W6332" s="176"/>
      <c r="X6332" s="175"/>
      <c r="Y6332" s="175"/>
      <c r="Z6332" s="175"/>
      <c r="AA6332" s="175"/>
      <c r="AC6332" s="175"/>
      <c r="AL6332" s="106"/>
      <c r="AM6332" s="104"/>
      <c r="AN6332" s="104"/>
      <c r="AO6332" s="104"/>
      <c r="AP6332" s="104"/>
      <c r="AQ6332" s="104"/>
      <c r="AR6332" s="104"/>
      <c r="AS6332" s="104"/>
      <c r="AT6332" s="104"/>
      <c r="AU6332" s="104"/>
      <c r="AV6332" s="104"/>
    </row>
    <row r="6333" spans="3:48" x14ac:dyDescent="0.35">
      <c r="C6333" s="176"/>
      <c r="D6333" s="176"/>
      <c r="E6333" s="176"/>
      <c r="F6333" s="176"/>
      <c r="G6333" s="175"/>
      <c r="H6333" s="175"/>
      <c r="I6333" s="175"/>
      <c r="J6333" s="175"/>
      <c r="L6333" s="175"/>
      <c r="T6333" s="176"/>
      <c r="U6333" s="176"/>
      <c r="V6333" s="176"/>
      <c r="W6333" s="176"/>
      <c r="X6333" s="175"/>
      <c r="Y6333" s="175"/>
      <c r="Z6333" s="175"/>
      <c r="AA6333" s="175"/>
      <c r="AC6333" s="175"/>
      <c r="AL6333" s="106"/>
      <c r="AM6333" s="104"/>
      <c r="AN6333" s="104"/>
      <c r="AO6333" s="104"/>
      <c r="AP6333" s="104"/>
      <c r="AQ6333" s="104"/>
      <c r="AR6333" s="104"/>
      <c r="AS6333" s="104"/>
      <c r="AT6333" s="104"/>
      <c r="AU6333" s="104"/>
      <c r="AV6333" s="104"/>
    </row>
    <row r="6334" spans="3:48" x14ac:dyDescent="0.35">
      <c r="C6334" s="176"/>
      <c r="D6334" s="176"/>
      <c r="E6334" s="176"/>
      <c r="F6334" s="176"/>
      <c r="G6334" s="175"/>
      <c r="H6334" s="175"/>
      <c r="I6334" s="175"/>
      <c r="J6334" s="175"/>
      <c r="L6334" s="175"/>
      <c r="T6334" s="176"/>
      <c r="U6334" s="176"/>
      <c r="V6334" s="176"/>
      <c r="W6334" s="176"/>
      <c r="X6334" s="175"/>
      <c r="Y6334" s="175"/>
      <c r="Z6334" s="175"/>
      <c r="AA6334" s="175"/>
      <c r="AC6334" s="175"/>
      <c r="AL6334" s="106"/>
      <c r="AM6334" s="104"/>
      <c r="AN6334" s="104"/>
      <c r="AO6334" s="104"/>
      <c r="AP6334" s="104"/>
      <c r="AQ6334" s="104"/>
      <c r="AR6334" s="104"/>
      <c r="AS6334" s="104"/>
      <c r="AT6334" s="104"/>
      <c r="AU6334" s="104"/>
      <c r="AV6334" s="104"/>
    </row>
    <row r="6335" spans="3:48" x14ac:dyDescent="0.35">
      <c r="C6335" s="176"/>
      <c r="D6335" s="176"/>
      <c r="E6335" s="176"/>
      <c r="F6335" s="176"/>
      <c r="G6335" s="175"/>
      <c r="H6335" s="175"/>
      <c r="I6335" s="175"/>
      <c r="J6335" s="175"/>
      <c r="L6335" s="175"/>
      <c r="T6335" s="176"/>
      <c r="U6335" s="176"/>
      <c r="V6335" s="176"/>
      <c r="W6335" s="176"/>
      <c r="X6335" s="175"/>
      <c r="Y6335" s="175"/>
      <c r="Z6335" s="175"/>
      <c r="AA6335" s="175"/>
      <c r="AC6335" s="175"/>
      <c r="AL6335" s="106"/>
      <c r="AM6335" s="104"/>
      <c r="AN6335" s="104"/>
      <c r="AO6335" s="104"/>
      <c r="AP6335" s="104"/>
      <c r="AQ6335" s="104"/>
      <c r="AR6335" s="104"/>
      <c r="AS6335" s="104"/>
      <c r="AT6335" s="104"/>
      <c r="AU6335" s="104"/>
      <c r="AV6335" s="104"/>
    </row>
    <row r="6336" spans="3:48" x14ac:dyDescent="0.35">
      <c r="C6336" s="176"/>
      <c r="D6336" s="176"/>
      <c r="E6336" s="176"/>
      <c r="F6336" s="176"/>
      <c r="G6336" s="175"/>
      <c r="H6336" s="175"/>
      <c r="I6336" s="175"/>
      <c r="J6336" s="175"/>
      <c r="L6336" s="175"/>
      <c r="T6336" s="176"/>
      <c r="U6336" s="176"/>
      <c r="V6336" s="176"/>
      <c r="W6336" s="176"/>
      <c r="X6336" s="175"/>
      <c r="Y6336" s="175"/>
      <c r="Z6336" s="175"/>
      <c r="AA6336" s="175"/>
      <c r="AC6336" s="175"/>
      <c r="AL6336" s="106"/>
      <c r="AM6336" s="104"/>
      <c r="AN6336" s="104"/>
      <c r="AO6336" s="104"/>
      <c r="AP6336" s="104"/>
      <c r="AQ6336" s="104"/>
      <c r="AR6336" s="104"/>
      <c r="AS6336" s="104"/>
      <c r="AT6336" s="104"/>
      <c r="AU6336" s="104"/>
      <c r="AV6336" s="104"/>
    </row>
    <row r="6337" spans="3:48" x14ac:dyDescent="0.35">
      <c r="C6337" s="176"/>
      <c r="D6337" s="176"/>
      <c r="E6337" s="176"/>
      <c r="F6337" s="176"/>
      <c r="G6337" s="175"/>
      <c r="H6337" s="175"/>
      <c r="I6337" s="175"/>
      <c r="J6337" s="175"/>
      <c r="L6337" s="175"/>
      <c r="T6337" s="176"/>
      <c r="U6337" s="176"/>
      <c r="V6337" s="176"/>
      <c r="W6337" s="176"/>
      <c r="X6337" s="175"/>
      <c r="Y6337" s="175"/>
      <c r="Z6337" s="175"/>
      <c r="AA6337" s="175"/>
      <c r="AC6337" s="175"/>
      <c r="AL6337" s="106"/>
      <c r="AM6337" s="104"/>
      <c r="AN6337" s="104"/>
      <c r="AO6337" s="104"/>
      <c r="AP6337" s="104"/>
      <c r="AQ6337" s="104"/>
      <c r="AR6337" s="104"/>
      <c r="AS6337" s="104"/>
      <c r="AT6337" s="104"/>
      <c r="AU6337" s="104"/>
      <c r="AV6337" s="104"/>
    </row>
    <row r="6338" spans="3:48" x14ac:dyDescent="0.35">
      <c r="C6338" s="176"/>
      <c r="D6338" s="176"/>
      <c r="E6338" s="176"/>
      <c r="F6338" s="176"/>
      <c r="G6338" s="175"/>
      <c r="H6338" s="175"/>
      <c r="I6338" s="175"/>
      <c r="J6338" s="175"/>
      <c r="L6338" s="175"/>
      <c r="T6338" s="176"/>
      <c r="U6338" s="176"/>
      <c r="V6338" s="176"/>
      <c r="W6338" s="176"/>
      <c r="X6338" s="175"/>
      <c r="Y6338" s="175"/>
      <c r="Z6338" s="175"/>
      <c r="AA6338" s="175"/>
      <c r="AC6338" s="175"/>
      <c r="AL6338" s="106"/>
      <c r="AM6338" s="104"/>
      <c r="AN6338" s="104"/>
      <c r="AO6338" s="104"/>
      <c r="AP6338" s="104"/>
      <c r="AQ6338" s="104"/>
      <c r="AR6338" s="104"/>
      <c r="AS6338" s="104"/>
      <c r="AT6338" s="104"/>
      <c r="AU6338" s="104"/>
      <c r="AV6338" s="104"/>
    </row>
    <row r="6339" spans="3:48" x14ac:dyDescent="0.35">
      <c r="C6339" s="176"/>
      <c r="D6339" s="176"/>
      <c r="E6339" s="176"/>
      <c r="F6339" s="176"/>
      <c r="G6339" s="175"/>
      <c r="H6339" s="175"/>
      <c r="I6339" s="175"/>
      <c r="J6339" s="175"/>
      <c r="L6339" s="175"/>
      <c r="T6339" s="176"/>
      <c r="U6339" s="176"/>
      <c r="V6339" s="176"/>
      <c r="W6339" s="176"/>
      <c r="X6339" s="175"/>
      <c r="Y6339" s="175"/>
      <c r="Z6339" s="175"/>
      <c r="AA6339" s="175"/>
      <c r="AC6339" s="175"/>
      <c r="AL6339" s="106"/>
      <c r="AM6339" s="104"/>
      <c r="AN6339" s="104"/>
      <c r="AO6339" s="104"/>
      <c r="AP6339" s="104"/>
      <c r="AQ6339" s="104"/>
      <c r="AR6339" s="104"/>
      <c r="AS6339" s="104"/>
      <c r="AT6339" s="104"/>
      <c r="AU6339" s="104"/>
      <c r="AV6339" s="104"/>
    </row>
    <row r="6340" spans="3:48" x14ac:dyDescent="0.35">
      <c r="C6340" s="176"/>
      <c r="D6340" s="176"/>
      <c r="E6340" s="176"/>
      <c r="F6340" s="176"/>
      <c r="G6340" s="175"/>
      <c r="H6340" s="175"/>
      <c r="I6340" s="175"/>
      <c r="J6340" s="175"/>
      <c r="L6340" s="175"/>
      <c r="T6340" s="176"/>
      <c r="U6340" s="176"/>
      <c r="V6340" s="176"/>
      <c r="W6340" s="176"/>
      <c r="X6340" s="175"/>
      <c r="Y6340" s="175"/>
      <c r="Z6340" s="175"/>
      <c r="AA6340" s="175"/>
      <c r="AC6340" s="175"/>
      <c r="AL6340" s="106"/>
      <c r="AM6340" s="104"/>
      <c r="AN6340" s="104"/>
      <c r="AO6340" s="104"/>
      <c r="AP6340" s="104"/>
      <c r="AQ6340" s="104"/>
      <c r="AR6340" s="104"/>
      <c r="AS6340" s="104"/>
      <c r="AT6340" s="104"/>
      <c r="AU6340" s="104"/>
      <c r="AV6340" s="104"/>
    </row>
    <row r="6341" spans="3:48" x14ac:dyDescent="0.35">
      <c r="C6341" s="176"/>
      <c r="D6341" s="176"/>
      <c r="E6341" s="176"/>
      <c r="F6341" s="176"/>
      <c r="G6341" s="175"/>
      <c r="H6341" s="175"/>
      <c r="I6341" s="175"/>
      <c r="J6341" s="175"/>
      <c r="L6341" s="175"/>
      <c r="T6341" s="176"/>
      <c r="U6341" s="176"/>
      <c r="V6341" s="176"/>
      <c r="W6341" s="176"/>
      <c r="X6341" s="175"/>
      <c r="Y6341" s="175"/>
      <c r="Z6341" s="175"/>
      <c r="AA6341" s="175"/>
      <c r="AC6341" s="175"/>
      <c r="AL6341" s="106"/>
      <c r="AM6341" s="104"/>
      <c r="AN6341" s="104"/>
      <c r="AO6341" s="104"/>
      <c r="AP6341" s="104"/>
      <c r="AQ6341" s="104"/>
      <c r="AR6341" s="104"/>
      <c r="AS6341" s="104"/>
      <c r="AT6341" s="104"/>
      <c r="AU6341" s="104"/>
      <c r="AV6341" s="104"/>
    </row>
    <row r="6342" spans="3:48" x14ac:dyDescent="0.35">
      <c r="C6342" s="176"/>
      <c r="D6342" s="176"/>
      <c r="E6342" s="176"/>
      <c r="F6342" s="176"/>
      <c r="G6342" s="175"/>
      <c r="H6342" s="175"/>
      <c r="I6342" s="175"/>
      <c r="J6342" s="175"/>
      <c r="L6342" s="175"/>
      <c r="T6342" s="176"/>
      <c r="U6342" s="176"/>
      <c r="V6342" s="176"/>
      <c r="W6342" s="176"/>
      <c r="X6342" s="175"/>
      <c r="Y6342" s="175"/>
      <c r="Z6342" s="175"/>
      <c r="AA6342" s="175"/>
      <c r="AC6342" s="175"/>
      <c r="AL6342" s="106"/>
      <c r="AM6342" s="104"/>
      <c r="AN6342" s="104"/>
      <c r="AO6342" s="104"/>
      <c r="AP6342" s="104"/>
      <c r="AQ6342" s="104"/>
      <c r="AR6342" s="104"/>
      <c r="AS6342" s="104"/>
      <c r="AT6342" s="104"/>
      <c r="AU6342" s="104"/>
      <c r="AV6342" s="104"/>
    </row>
    <row r="6343" spans="3:48" x14ac:dyDescent="0.35">
      <c r="C6343" s="176"/>
      <c r="D6343" s="176"/>
      <c r="E6343" s="176"/>
      <c r="F6343" s="176"/>
      <c r="G6343" s="175"/>
      <c r="H6343" s="175"/>
      <c r="I6343" s="175"/>
      <c r="J6343" s="175"/>
      <c r="L6343" s="175"/>
      <c r="T6343" s="176"/>
      <c r="U6343" s="176"/>
      <c r="V6343" s="176"/>
      <c r="W6343" s="176"/>
      <c r="X6343" s="175"/>
      <c r="Y6343" s="175"/>
      <c r="Z6343" s="175"/>
      <c r="AA6343" s="175"/>
      <c r="AC6343" s="175"/>
      <c r="AL6343" s="106"/>
      <c r="AM6343" s="104"/>
      <c r="AN6343" s="104"/>
      <c r="AO6343" s="104"/>
      <c r="AP6343" s="104"/>
      <c r="AQ6343" s="104"/>
      <c r="AR6343" s="104"/>
      <c r="AS6343" s="104"/>
      <c r="AT6343" s="104"/>
      <c r="AU6343" s="104"/>
      <c r="AV6343" s="104"/>
    </row>
    <row r="6344" spans="3:48" x14ac:dyDescent="0.35">
      <c r="C6344" s="176"/>
      <c r="D6344" s="176"/>
      <c r="E6344" s="176"/>
      <c r="F6344" s="176"/>
      <c r="G6344" s="175"/>
      <c r="H6344" s="175"/>
      <c r="I6344" s="175"/>
      <c r="J6344" s="175"/>
      <c r="L6344" s="175"/>
      <c r="T6344" s="176"/>
      <c r="U6344" s="176"/>
      <c r="V6344" s="176"/>
      <c r="W6344" s="176"/>
      <c r="X6344" s="175"/>
      <c r="Y6344" s="175"/>
      <c r="Z6344" s="175"/>
      <c r="AA6344" s="175"/>
      <c r="AC6344" s="175"/>
      <c r="AL6344" s="106"/>
      <c r="AM6344" s="104"/>
      <c r="AN6344" s="104"/>
      <c r="AO6344" s="104"/>
      <c r="AP6344" s="104"/>
      <c r="AQ6344" s="104"/>
      <c r="AR6344" s="104"/>
      <c r="AS6344" s="104"/>
      <c r="AT6344" s="104"/>
      <c r="AU6344" s="104"/>
      <c r="AV6344" s="104"/>
    </row>
    <row r="6345" spans="3:48" x14ac:dyDescent="0.35">
      <c r="C6345" s="176"/>
      <c r="D6345" s="176"/>
      <c r="E6345" s="176"/>
      <c r="F6345" s="176"/>
      <c r="G6345" s="175"/>
      <c r="H6345" s="175"/>
      <c r="I6345" s="175"/>
      <c r="J6345" s="175"/>
      <c r="L6345" s="175"/>
      <c r="T6345" s="176"/>
      <c r="U6345" s="176"/>
      <c r="V6345" s="176"/>
      <c r="W6345" s="176"/>
      <c r="X6345" s="175"/>
      <c r="Y6345" s="175"/>
      <c r="Z6345" s="175"/>
      <c r="AA6345" s="175"/>
      <c r="AC6345" s="175"/>
      <c r="AL6345" s="106"/>
      <c r="AM6345" s="104"/>
      <c r="AN6345" s="104"/>
      <c r="AO6345" s="104"/>
      <c r="AP6345" s="104"/>
      <c r="AQ6345" s="104"/>
      <c r="AR6345" s="104"/>
      <c r="AS6345" s="104"/>
      <c r="AT6345" s="104"/>
      <c r="AU6345" s="104"/>
      <c r="AV6345" s="104"/>
    </row>
    <row r="6346" spans="3:48" x14ac:dyDescent="0.35">
      <c r="C6346" s="176"/>
      <c r="D6346" s="176"/>
      <c r="E6346" s="176"/>
      <c r="F6346" s="176"/>
      <c r="G6346" s="175"/>
      <c r="H6346" s="175"/>
      <c r="I6346" s="175"/>
      <c r="J6346" s="175"/>
      <c r="L6346" s="175"/>
      <c r="T6346" s="176"/>
      <c r="U6346" s="176"/>
      <c r="V6346" s="176"/>
      <c r="W6346" s="176"/>
      <c r="X6346" s="175"/>
      <c r="Y6346" s="175"/>
      <c r="Z6346" s="175"/>
      <c r="AA6346" s="175"/>
      <c r="AC6346" s="175"/>
      <c r="AL6346" s="106"/>
      <c r="AM6346" s="104"/>
      <c r="AN6346" s="104"/>
      <c r="AO6346" s="104"/>
      <c r="AP6346" s="104"/>
      <c r="AQ6346" s="104"/>
      <c r="AR6346" s="104"/>
      <c r="AS6346" s="104"/>
      <c r="AT6346" s="104"/>
      <c r="AU6346" s="104"/>
      <c r="AV6346" s="104"/>
    </row>
    <row r="6347" spans="3:48" x14ac:dyDescent="0.35">
      <c r="C6347" s="176"/>
      <c r="D6347" s="176"/>
      <c r="E6347" s="176"/>
      <c r="F6347" s="176"/>
      <c r="G6347" s="175"/>
      <c r="H6347" s="175"/>
      <c r="I6347" s="175"/>
      <c r="J6347" s="175"/>
      <c r="L6347" s="175"/>
      <c r="T6347" s="176"/>
      <c r="U6347" s="176"/>
      <c r="V6347" s="176"/>
      <c r="W6347" s="176"/>
      <c r="X6347" s="175"/>
      <c r="Y6347" s="175"/>
      <c r="Z6347" s="175"/>
      <c r="AA6347" s="175"/>
      <c r="AC6347" s="175"/>
      <c r="AL6347" s="106"/>
      <c r="AM6347" s="104"/>
      <c r="AN6347" s="104"/>
      <c r="AO6347" s="104"/>
      <c r="AP6347" s="104"/>
      <c r="AQ6347" s="104"/>
      <c r="AR6347" s="104"/>
      <c r="AS6347" s="104"/>
      <c r="AT6347" s="104"/>
      <c r="AU6347" s="104"/>
      <c r="AV6347" s="104"/>
    </row>
    <row r="6348" spans="3:48" x14ac:dyDescent="0.35">
      <c r="C6348" s="176"/>
      <c r="D6348" s="176"/>
      <c r="E6348" s="176"/>
      <c r="F6348" s="176"/>
      <c r="G6348" s="175"/>
      <c r="H6348" s="175"/>
      <c r="I6348" s="175"/>
      <c r="J6348" s="175"/>
      <c r="L6348" s="175"/>
      <c r="T6348" s="176"/>
      <c r="U6348" s="176"/>
      <c r="V6348" s="176"/>
      <c r="W6348" s="176"/>
      <c r="X6348" s="175"/>
      <c r="Y6348" s="175"/>
      <c r="Z6348" s="175"/>
      <c r="AA6348" s="175"/>
      <c r="AC6348" s="175"/>
      <c r="AL6348" s="106"/>
      <c r="AM6348" s="104"/>
      <c r="AN6348" s="104"/>
      <c r="AO6348" s="104"/>
      <c r="AP6348" s="104"/>
      <c r="AQ6348" s="104"/>
      <c r="AR6348" s="104"/>
      <c r="AS6348" s="104"/>
      <c r="AT6348" s="104"/>
      <c r="AU6348" s="104"/>
      <c r="AV6348" s="104"/>
    </row>
    <row r="6349" spans="3:48" x14ac:dyDescent="0.35">
      <c r="C6349" s="176"/>
      <c r="D6349" s="176"/>
      <c r="E6349" s="176"/>
      <c r="F6349" s="176"/>
      <c r="G6349" s="175"/>
      <c r="H6349" s="175"/>
      <c r="I6349" s="175"/>
      <c r="J6349" s="175"/>
      <c r="L6349" s="175"/>
      <c r="T6349" s="176"/>
      <c r="U6349" s="176"/>
      <c r="V6349" s="176"/>
      <c r="W6349" s="176"/>
      <c r="X6349" s="175"/>
      <c r="Y6349" s="175"/>
      <c r="Z6349" s="175"/>
      <c r="AA6349" s="175"/>
      <c r="AC6349" s="175"/>
      <c r="AL6349" s="106"/>
      <c r="AM6349" s="104"/>
      <c r="AN6349" s="104"/>
      <c r="AO6349" s="104"/>
      <c r="AP6349" s="104"/>
      <c r="AQ6349" s="104"/>
      <c r="AR6349" s="104"/>
      <c r="AS6349" s="104"/>
      <c r="AT6349" s="104"/>
      <c r="AU6349" s="104"/>
      <c r="AV6349" s="104"/>
    </row>
    <row r="6350" spans="3:48" x14ac:dyDescent="0.35">
      <c r="C6350" s="176"/>
      <c r="D6350" s="176"/>
      <c r="E6350" s="176"/>
      <c r="F6350" s="176"/>
      <c r="G6350" s="175"/>
      <c r="H6350" s="175"/>
      <c r="I6350" s="175"/>
      <c r="J6350" s="175"/>
      <c r="L6350" s="175"/>
      <c r="T6350" s="176"/>
      <c r="U6350" s="176"/>
      <c r="V6350" s="176"/>
      <c r="W6350" s="176"/>
      <c r="X6350" s="175"/>
      <c r="Y6350" s="175"/>
      <c r="Z6350" s="175"/>
      <c r="AA6350" s="175"/>
      <c r="AC6350" s="175"/>
      <c r="AL6350" s="106"/>
      <c r="AM6350" s="104"/>
      <c r="AN6350" s="104"/>
      <c r="AO6350" s="104"/>
      <c r="AP6350" s="104"/>
      <c r="AQ6350" s="104"/>
      <c r="AR6350" s="104"/>
      <c r="AS6350" s="104"/>
      <c r="AT6350" s="104"/>
      <c r="AU6350" s="104"/>
      <c r="AV6350" s="104"/>
    </row>
    <row r="6351" spans="3:48" x14ac:dyDescent="0.35">
      <c r="C6351" s="176"/>
      <c r="D6351" s="176"/>
      <c r="E6351" s="176"/>
      <c r="F6351" s="176"/>
      <c r="G6351" s="175"/>
      <c r="H6351" s="175"/>
      <c r="I6351" s="175"/>
      <c r="J6351" s="175"/>
      <c r="L6351" s="175"/>
      <c r="T6351" s="176"/>
      <c r="U6351" s="176"/>
      <c r="V6351" s="176"/>
      <c r="W6351" s="176"/>
      <c r="X6351" s="175"/>
      <c r="Y6351" s="175"/>
      <c r="Z6351" s="175"/>
      <c r="AA6351" s="175"/>
      <c r="AC6351" s="175"/>
      <c r="AL6351" s="106"/>
      <c r="AM6351" s="104"/>
      <c r="AN6351" s="104"/>
      <c r="AO6351" s="104"/>
      <c r="AP6351" s="104"/>
      <c r="AQ6351" s="104"/>
      <c r="AR6351" s="104"/>
      <c r="AS6351" s="104"/>
      <c r="AT6351" s="104"/>
      <c r="AU6351" s="104"/>
      <c r="AV6351" s="104"/>
    </row>
    <row r="6352" spans="3:48" x14ac:dyDescent="0.35">
      <c r="C6352" s="176"/>
      <c r="D6352" s="176"/>
      <c r="E6352" s="176"/>
      <c r="F6352" s="176"/>
      <c r="G6352" s="175"/>
      <c r="H6352" s="175"/>
      <c r="I6352" s="175"/>
      <c r="J6352" s="175"/>
      <c r="L6352" s="175"/>
      <c r="T6352" s="176"/>
      <c r="U6352" s="176"/>
      <c r="V6352" s="176"/>
      <c r="W6352" s="176"/>
      <c r="X6352" s="175"/>
      <c r="Y6352" s="175"/>
      <c r="Z6352" s="175"/>
      <c r="AA6352" s="175"/>
      <c r="AC6352" s="175"/>
      <c r="AL6352" s="106"/>
      <c r="AM6352" s="104"/>
      <c r="AN6352" s="104"/>
      <c r="AO6352" s="104"/>
      <c r="AP6352" s="104"/>
      <c r="AQ6352" s="104"/>
      <c r="AR6352" s="104"/>
      <c r="AS6352" s="104"/>
      <c r="AT6352" s="104"/>
      <c r="AU6352" s="104"/>
      <c r="AV6352" s="104"/>
    </row>
    <row r="6353" spans="3:48" x14ac:dyDescent="0.35">
      <c r="C6353" s="176"/>
      <c r="D6353" s="176"/>
      <c r="E6353" s="176"/>
      <c r="F6353" s="176"/>
      <c r="G6353" s="175"/>
      <c r="H6353" s="175"/>
      <c r="I6353" s="175"/>
      <c r="J6353" s="175"/>
      <c r="L6353" s="175"/>
      <c r="T6353" s="176"/>
      <c r="U6353" s="176"/>
      <c r="V6353" s="176"/>
      <c r="W6353" s="176"/>
      <c r="X6353" s="175"/>
      <c r="Y6353" s="175"/>
      <c r="Z6353" s="175"/>
      <c r="AA6353" s="175"/>
      <c r="AC6353" s="175"/>
      <c r="AL6353" s="106"/>
      <c r="AM6353" s="104"/>
      <c r="AN6353" s="104"/>
      <c r="AO6353" s="104"/>
      <c r="AP6353" s="104"/>
      <c r="AQ6353" s="104"/>
      <c r="AR6353" s="104"/>
      <c r="AS6353" s="104"/>
      <c r="AT6353" s="104"/>
      <c r="AU6353" s="104"/>
      <c r="AV6353" s="104"/>
    </row>
    <row r="6354" spans="3:48" x14ac:dyDescent="0.35">
      <c r="C6354" s="176"/>
      <c r="D6354" s="176"/>
      <c r="E6354" s="176"/>
      <c r="F6354" s="176"/>
      <c r="G6354" s="175"/>
      <c r="H6354" s="175"/>
      <c r="I6354" s="175"/>
      <c r="J6354" s="175"/>
      <c r="L6354" s="175"/>
      <c r="T6354" s="176"/>
      <c r="U6354" s="176"/>
      <c r="V6354" s="176"/>
      <c r="W6354" s="176"/>
      <c r="X6354" s="175"/>
      <c r="Y6354" s="175"/>
      <c r="Z6354" s="175"/>
      <c r="AA6354" s="175"/>
      <c r="AC6354" s="175"/>
      <c r="AL6354" s="106"/>
      <c r="AM6354" s="104"/>
      <c r="AN6354" s="104"/>
      <c r="AO6354" s="104"/>
      <c r="AP6354" s="104"/>
      <c r="AQ6354" s="104"/>
      <c r="AR6354" s="104"/>
      <c r="AS6354" s="104"/>
      <c r="AT6354" s="104"/>
      <c r="AU6354" s="104"/>
      <c r="AV6354" s="104"/>
    </row>
    <row r="6355" spans="3:48" x14ac:dyDescent="0.35">
      <c r="C6355" s="176"/>
      <c r="D6355" s="176"/>
      <c r="E6355" s="176"/>
      <c r="F6355" s="176"/>
      <c r="G6355" s="175"/>
      <c r="H6355" s="175"/>
      <c r="I6355" s="175"/>
      <c r="J6355" s="175"/>
      <c r="L6355" s="175"/>
      <c r="T6355" s="176"/>
      <c r="U6355" s="176"/>
      <c r="V6355" s="176"/>
      <c r="W6355" s="176"/>
      <c r="X6355" s="175"/>
      <c r="Y6355" s="175"/>
      <c r="Z6355" s="175"/>
      <c r="AA6355" s="175"/>
      <c r="AC6355" s="175"/>
      <c r="AL6355" s="106"/>
      <c r="AM6355" s="104"/>
      <c r="AN6355" s="104"/>
      <c r="AO6355" s="104"/>
      <c r="AP6355" s="104"/>
      <c r="AQ6355" s="104"/>
      <c r="AR6355" s="104"/>
      <c r="AS6355" s="104"/>
      <c r="AT6355" s="104"/>
      <c r="AU6355" s="104"/>
      <c r="AV6355" s="104"/>
    </row>
    <row r="6356" spans="3:48" x14ac:dyDescent="0.35">
      <c r="C6356" s="176"/>
      <c r="D6356" s="176"/>
      <c r="E6356" s="176"/>
      <c r="F6356" s="176"/>
      <c r="G6356" s="175"/>
      <c r="H6356" s="175"/>
      <c r="I6356" s="175"/>
      <c r="J6356" s="175"/>
      <c r="L6356" s="175"/>
      <c r="T6356" s="176"/>
      <c r="U6356" s="176"/>
      <c r="V6356" s="176"/>
      <c r="W6356" s="176"/>
      <c r="X6356" s="175"/>
      <c r="Y6356" s="175"/>
      <c r="Z6356" s="175"/>
      <c r="AA6356" s="175"/>
      <c r="AC6356" s="175"/>
      <c r="AL6356" s="106"/>
      <c r="AM6356" s="104"/>
      <c r="AN6356" s="104"/>
      <c r="AO6356" s="104"/>
      <c r="AP6356" s="104"/>
      <c r="AQ6356" s="104"/>
      <c r="AR6356" s="104"/>
      <c r="AS6356" s="104"/>
      <c r="AT6356" s="104"/>
      <c r="AU6356" s="104"/>
      <c r="AV6356" s="104"/>
    </row>
    <row r="6357" spans="3:48" x14ac:dyDescent="0.35">
      <c r="C6357" s="176"/>
      <c r="D6357" s="176"/>
      <c r="E6357" s="176"/>
      <c r="F6357" s="176"/>
      <c r="G6357" s="175"/>
      <c r="H6357" s="175"/>
      <c r="I6357" s="175"/>
      <c r="J6357" s="175"/>
      <c r="L6357" s="175"/>
      <c r="T6357" s="176"/>
      <c r="U6357" s="176"/>
      <c r="V6357" s="176"/>
      <c r="W6357" s="176"/>
      <c r="X6357" s="175"/>
      <c r="Y6357" s="175"/>
      <c r="Z6357" s="175"/>
      <c r="AA6357" s="175"/>
      <c r="AC6357" s="175"/>
      <c r="AL6357" s="106"/>
      <c r="AM6357" s="104"/>
      <c r="AN6357" s="104"/>
      <c r="AO6357" s="104"/>
      <c r="AP6357" s="104"/>
      <c r="AQ6357" s="104"/>
      <c r="AR6357" s="104"/>
      <c r="AS6357" s="104"/>
      <c r="AT6357" s="104"/>
      <c r="AU6357" s="104"/>
      <c r="AV6357" s="104"/>
    </row>
    <row r="6358" spans="3:48" x14ac:dyDescent="0.35">
      <c r="C6358" s="176"/>
      <c r="D6358" s="176"/>
      <c r="E6358" s="176"/>
      <c r="F6358" s="176"/>
      <c r="G6358" s="175"/>
      <c r="H6358" s="175"/>
      <c r="I6358" s="175"/>
      <c r="J6358" s="175"/>
      <c r="L6358" s="175"/>
      <c r="T6358" s="176"/>
      <c r="U6358" s="176"/>
      <c r="V6358" s="176"/>
      <c r="W6358" s="176"/>
      <c r="X6358" s="175"/>
      <c r="Y6358" s="175"/>
      <c r="Z6358" s="175"/>
      <c r="AA6358" s="175"/>
      <c r="AC6358" s="175"/>
      <c r="AL6358" s="106"/>
      <c r="AM6358" s="104"/>
      <c r="AN6358" s="104"/>
      <c r="AO6358" s="104"/>
      <c r="AP6358" s="104"/>
      <c r="AQ6358" s="104"/>
      <c r="AR6358" s="104"/>
      <c r="AS6358" s="104"/>
      <c r="AT6358" s="104"/>
      <c r="AU6358" s="104"/>
      <c r="AV6358" s="104"/>
    </row>
    <row r="6359" spans="3:48" x14ac:dyDescent="0.35">
      <c r="C6359" s="176"/>
      <c r="D6359" s="176"/>
      <c r="E6359" s="176"/>
      <c r="F6359" s="176"/>
      <c r="G6359" s="175"/>
      <c r="H6359" s="175"/>
      <c r="I6359" s="175"/>
      <c r="J6359" s="175"/>
      <c r="L6359" s="175"/>
      <c r="T6359" s="176"/>
      <c r="U6359" s="176"/>
      <c r="V6359" s="176"/>
      <c r="W6359" s="176"/>
      <c r="X6359" s="175"/>
      <c r="Y6359" s="175"/>
      <c r="Z6359" s="175"/>
      <c r="AA6359" s="175"/>
      <c r="AC6359" s="175"/>
      <c r="AL6359" s="106"/>
      <c r="AM6359" s="104"/>
      <c r="AN6359" s="104"/>
      <c r="AO6359" s="104"/>
      <c r="AP6359" s="104"/>
      <c r="AQ6359" s="104"/>
      <c r="AR6359" s="104"/>
      <c r="AS6359" s="104"/>
      <c r="AT6359" s="104"/>
      <c r="AU6359" s="104"/>
      <c r="AV6359" s="104"/>
    </row>
    <row r="6360" spans="3:48" x14ac:dyDescent="0.35">
      <c r="C6360" s="176"/>
      <c r="D6360" s="176"/>
      <c r="E6360" s="176"/>
      <c r="F6360" s="176"/>
      <c r="G6360" s="175"/>
      <c r="H6360" s="175"/>
      <c r="I6360" s="175"/>
      <c r="J6360" s="175"/>
      <c r="L6360" s="175"/>
      <c r="T6360" s="176"/>
      <c r="U6360" s="176"/>
      <c r="V6360" s="176"/>
      <c r="W6360" s="176"/>
      <c r="X6360" s="175"/>
      <c r="Y6360" s="175"/>
      <c r="Z6360" s="175"/>
      <c r="AA6360" s="175"/>
      <c r="AC6360" s="175"/>
      <c r="AL6360" s="106"/>
      <c r="AM6360" s="104"/>
      <c r="AN6360" s="104"/>
      <c r="AO6360" s="104"/>
      <c r="AP6360" s="104"/>
      <c r="AQ6360" s="104"/>
      <c r="AR6360" s="104"/>
      <c r="AS6360" s="104"/>
      <c r="AT6360" s="104"/>
      <c r="AU6360" s="104"/>
      <c r="AV6360" s="104"/>
    </row>
    <row r="6361" spans="3:48" x14ac:dyDescent="0.35">
      <c r="C6361" s="176"/>
      <c r="D6361" s="176"/>
      <c r="E6361" s="176"/>
      <c r="F6361" s="176"/>
      <c r="G6361" s="175"/>
      <c r="H6361" s="175"/>
      <c r="I6361" s="175"/>
      <c r="J6361" s="175"/>
      <c r="L6361" s="175"/>
      <c r="T6361" s="176"/>
      <c r="U6361" s="176"/>
      <c r="V6361" s="176"/>
      <c r="W6361" s="176"/>
      <c r="X6361" s="175"/>
      <c r="Y6361" s="175"/>
      <c r="Z6361" s="175"/>
      <c r="AA6361" s="175"/>
      <c r="AC6361" s="175"/>
      <c r="AL6361" s="106"/>
      <c r="AM6361" s="104"/>
      <c r="AN6361" s="104"/>
      <c r="AO6361" s="104"/>
      <c r="AP6361" s="104"/>
      <c r="AQ6361" s="104"/>
      <c r="AR6361" s="104"/>
      <c r="AS6361" s="104"/>
      <c r="AT6361" s="104"/>
      <c r="AU6361" s="104"/>
      <c r="AV6361" s="104"/>
    </row>
    <row r="6362" spans="3:48" x14ac:dyDescent="0.35">
      <c r="C6362" s="176"/>
      <c r="D6362" s="176"/>
      <c r="E6362" s="176"/>
      <c r="F6362" s="176"/>
      <c r="G6362" s="175"/>
      <c r="H6362" s="175"/>
      <c r="I6362" s="175"/>
      <c r="J6362" s="175"/>
      <c r="L6362" s="175"/>
      <c r="T6362" s="176"/>
      <c r="U6362" s="176"/>
      <c r="V6362" s="176"/>
      <c r="W6362" s="176"/>
      <c r="X6362" s="175"/>
      <c r="Y6362" s="175"/>
      <c r="Z6362" s="175"/>
      <c r="AA6362" s="175"/>
      <c r="AC6362" s="175"/>
      <c r="AL6362" s="106"/>
      <c r="AM6362" s="104"/>
      <c r="AN6362" s="104"/>
      <c r="AO6362" s="104"/>
      <c r="AP6362" s="104"/>
      <c r="AQ6362" s="104"/>
      <c r="AR6362" s="104"/>
      <c r="AS6362" s="104"/>
      <c r="AT6362" s="104"/>
      <c r="AU6362" s="104"/>
      <c r="AV6362" s="104"/>
    </row>
    <row r="6363" spans="3:48" x14ac:dyDescent="0.35">
      <c r="C6363" s="176"/>
      <c r="D6363" s="176"/>
      <c r="E6363" s="176"/>
      <c r="F6363" s="176"/>
      <c r="G6363" s="175"/>
      <c r="H6363" s="175"/>
      <c r="I6363" s="175"/>
      <c r="J6363" s="175"/>
      <c r="L6363" s="175"/>
      <c r="T6363" s="176"/>
      <c r="U6363" s="176"/>
      <c r="V6363" s="176"/>
      <c r="W6363" s="176"/>
      <c r="X6363" s="175"/>
      <c r="Y6363" s="175"/>
      <c r="Z6363" s="175"/>
      <c r="AA6363" s="175"/>
      <c r="AC6363" s="175"/>
      <c r="AL6363" s="106"/>
      <c r="AM6363" s="104"/>
      <c r="AN6363" s="104"/>
      <c r="AO6363" s="104"/>
      <c r="AP6363" s="104"/>
      <c r="AQ6363" s="104"/>
      <c r="AR6363" s="104"/>
      <c r="AS6363" s="104"/>
      <c r="AT6363" s="104"/>
      <c r="AU6363" s="104"/>
      <c r="AV6363" s="104"/>
    </row>
    <row r="6364" spans="3:48" x14ac:dyDescent="0.35">
      <c r="C6364" s="176"/>
      <c r="D6364" s="176"/>
      <c r="E6364" s="176"/>
      <c r="F6364" s="176"/>
      <c r="G6364" s="175"/>
      <c r="H6364" s="175"/>
      <c r="I6364" s="175"/>
      <c r="J6364" s="175"/>
      <c r="L6364" s="175"/>
      <c r="T6364" s="176"/>
      <c r="U6364" s="176"/>
      <c r="V6364" s="176"/>
      <c r="W6364" s="176"/>
      <c r="X6364" s="175"/>
      <c r="Y6364" s="175"/>
      <c r="Z6364" s="175"/>
      <c r="AA6364" s="175"/>
      <c r="AC6364" s="175"/>
      <c r="AL6364" s="106"/>
      <c r="AM6364" s="104"/>
      <c r="AN6364" s="104"/>
      <c r="AO6364" s="104"/>
      <c r="AP6364" s="104"/>
      <c r="AQ6364" s="104"/>
      <c r="AR6364" s="104"/>
      <c r="AS6364" s="104"/>
      <c r="AT6364" s="104"/>
      <c r="AU6364" s="104"/>
      <c r="AV6364" s="104"/>
    </row>
    <row r="6365" spans="3:48" x14ac:dyDescent="0.35">
      <c r="C6365" s="176"/>
      <c r="D6365" s="176"/>
      <c r="E6365" s="176"/>
      <c r="F6365" s="176"/>
      <c r="G6365" s="175"/>
      <c r="H6365" s="175"/>
      <c r="I6365" s="175"/>
      <c r="J6365" s="175"/>
      <c r="L6365" s="175"/>
      <c r="T6365" s="176"/>
      <c r="U6365" s="176"/>
      <c r="V6365" s="176"/>
      <c r="W6365" s="176"/>
      <c r="X6365" s="175"/>
      <c r="Y6365" s="175"/>
      <c r="Z6365" s="175"/>
      <c r="AA6365" s="175"/>
      <c r="AC6365" s="175"/>
      <c r="AL6365" s="106"/>
      <c r="AM6365" s="104"/>
      <c r="AN6365" s="104"/>
      <c r="AO6365" s="104"/>
      <c r="AP6365" s="104"/>
      <c r="AQ6365" s="104"/>
      <c r="AR6365" s="104"/>
      <c r="AS6365" s="104"/>
      <c r="AT6365" s="104"/>
      <c r="AU6365" s="104"/>
      <c r="AV6365" s="104"/>
    </row>
    <row r="6366" spans="3:48" x14ac:dyDescent="0.35">
      <c r="C6366" s="176"/>
      <c r="D6366" s="176"/>
      <c r="E6366" s="176"/>
      <c r="F6366" s="176"/>
      <c r="G6366" s="175"/>
      <c r="H6366" s="175"/>
      <c r="I6366" s="175"/>
      <c r="J6366" s="175"/>
      <c r="L6366" s="175"/>
      <c r="T6366" s="176"/>
      <c r="U6366" s="176"/>
      <c r="V6366" s="176"/>
      <c r="W6366" s="176"/>
      <c r="X6366" s="175"/>
      <c r="Y6366" s="175"/>
      <c r="Z6366" s="175"/>
      <c r="AA6366" s="175"/>
      <c r="AC6366" s="175"/>
      <c r="AL6366" s="106"/>
      <c r="AM6366" s="104"/>
      <c r="AN6366" s="104"/>
      <c r="AO6366" s="104"/>
      <c r="AP6366" s="104"/>
      <c r="AQ6366" s="104"/>
      <c r="AR6366" s="104"/>
      <c r="AS6366" s="104"/>
      <c r="AT6366" s="104"/>
      <c r="AU6366" s="104"/>
      <c r="AV6366" s="104"/>
    </row>
    <row r="6367" spans="3:48" x14ac:dyDescent="0.35">
      <c r="C6367" s="176"/>
      <c r="D6367" s="176"/>
      <c r="E6367" s="176"/>
      <c r="F6367" s="176"/>
      <c r="G6367" s="175"/>
      <c r="H6367" s="175"/>
      <c r="I6367" s="175"/>
      <c r="J6367" s="175"/>
      <c r="L6367" s="175"/>
      <c r="T6367" s="176"/>
      <c r="U6367" s="176"/>
      <c r="V6367" s="176"/>
      <c r="W6367" s="176"/>
      <c r="X6367" s="175"/>
      <c r="Y6367" s="175"/>
      <c r="Z6367" s="175"/>
      <c r="AA6367" s="175"/>
      <c r="AC6367" s="175"/>
      <c r="AL6367" s="106"/>
      <c r="AM6367" s="104"/>
      <c r="AN6367" s="104"/>
      <c r="AO6367" s="104"/>
      <c r="AP6367" s="104"/>
      <c r="AQ6367" s="104"/>
      <c r="AR6367" s="104"/>
      <c r="AS6367" s="104"/>
      <c r="AT6367" s="104"/>
      <c r="AU6367" s="104"/>
      <c r="AV6367" s="104"/>
    </row>
    <row r="6368" spans="3:48" x14ac:dyDescent="0.35">
      <c r="C6368" s="176"/>
      <c r="D6368" s="176"/>
      <c r="E6368" s="176"/>
      <c r="F6368" s="176"/>
      <c r="G6368" s="175"/>
      <c r="H6368" s="175"/>
      <c r="I6368" s="175"/>
      <c r="J6368" s="175"/>
      <c r="L6368" s="175"/>
      <c r="T6368" s="176"/>
      <c r="U6368" s="176"/>
      <c r="V6368" s="176"/>
      <c r="W6368" s="176"/>
      <c r="X6368" s="175"/>
      <c r="Y6368" s="175"/>
      <c r="Z6368" s="175"/>
      <c r="AA6368" s="175"/>
      <c r="AC6368" s="175"/>
      <c r="AL6368" s="106"/>
      <c r="AM6368" s="104"/>
      <c r="AN6368" s="104"/>
      <c r="AO6368" s="104"/>
      <c r="AP6368" s="104"/>
      <c r="AQ6368" s="104"/>
      <c r="AR6368" s="104"/>
      <c r="AS6368" s="104"/>
      <c r="AT6368" s="104"/>
      <c r="AU6368" s="104"/>
      <c r="AV6368" s="104"/>
    </row>
    <row r="6369" spans="3:48" x14ac:dyDescent="0.35">
      <c r="C6369" s="176"/>
      <c r="D6369" s="176"/>
      <c r="E6369" s="176"/>
      <c r="F6369" s="176"/>
      <c r="G6369" s="175"/>
      <c r="H6369" s="175"/>
      <c r="I6369" s="175"/>
      <c r="J6369" s="175"/>
      <c r="L6369" s="175"/>
      <c r="T6369" s="176"/>
      <c r="U6369" s="176"/>
      <c r="V6369" s="176"/>
      <c r="W6369" s="176"/>
      <c r="X6369" s="175"/>
      <c r="Y6369" s="175"/>
      <c r="Z6369" s="175"/>
      <c r="AA6369" s="175"/>
      <c r="AC6369" s="175"/>
      <c r="AL6369" s="106"/>
      <c r="AM6369" s="104"/>
      <c r="AN6369" s="104"/>
      <c r="AO6369" s="104"/>
      <c r="AP6369" s="104"/>
      <c r="AQ6369" s="104"/>
      <c r="AR6369" s="104"/>
      <c r="AS6369" s="104"/>
      <c r="AT6369" s="104"/>
      <c r="AU6369" s="104"/>
      <c r="AV6369" s="104"/>
    </row>
    <row r="6370" spans="3:48" x14ac:dyDescent="0.35">
      <c r="C6370" s="176"/>
      <c r="D6370" s="176"/>
      <c r="E6370" s="176"/>
      <c r="F6370" s="176"/>
      <c r="G6370" s="175"/>
      <c r="H6370" s="175"/>
      <c r="I6370" s="175"/>
      <c r="J6370" s="175"/>
      <c r="L6370" s="175"/>
      <c r="T6370" s="176"/>
      <c r="U6370" s="176"/>
      <c r="V6370" s="176"/>
      <c r="W6370" s="176"/>
      <c r="X6370" s="175"/>
      <c r="Y6370" s="175"/>
      <c r="Z6370" s="175"/>
      <c r="AA6370" s="175"/>
      <c r="AC6370" s="175"/>
      <c r="AL6370" s="106"/>
      <c r="AM6370" s="104"/>
      <c r="AN6370" s="104"/>
      <c r="AO6370" s="104"/>
      <c r="AP6370" s="104"/>
      <c r="AQ6370" s="104"/>
      <c r="AR6370" s="104"/>
      <c r="AS6370" s="104"/>
      <c r="AT6370" s="104"/>
      <c r="AU6370" s="104"/>
      <c r="AV6370" s="104"/>
    </row>
    <row r="6371" spans="3:48" x14ac:dyDescent="0.35">
      <c r="C6371" s="176"/>
      <c r="D6371" s="176"/>
      <c r="E6371" s="176"/>
      <c r="F6371" s="176"/>
      <c r="G6371" s="175"/>
      <c r="H6371" s="175"/>
      <c r="I6371" s="175"/>
      <c r="J6371" s="175"/>
      <c r="L6371" s="175"/>
      <c r="T6371" s="176"/>
      <c r="U6371" s="176"/>
      <c r="V6371" s="176"/>
      <c r="W6371" s="176"/>
      <c r="X6371" s="175"/>
      <c r="Y6371" s="175"/>
      <c r="Z6371" s="175"/>
      <c r="AA6371" s="175"/>
      <c r="AC6371" s="175"/>
      <c r="AL6371" s="106"/>
      <c r="AM6371" s="104"/>
      <c r="AN6371" s="104"/>
      <c r="AO6371" s="104"/>
      <c r="AP6371" s="104"/>
      <c r="AQ6371" s="104"/>
      <c r="AR6371" s="104"/>
      <c r="AS6371" s="104"/>
      <c r="AT6371" s="104"/>
      <c r="AU6371" s="104"/>
      <c r="AV6371" s="104"/>
    </row>
    <row r="6372" spans="3:48" x14ac:dyDescent="0.35">
      <c r="C6372" s="176"/>
      <c r="D6372" s="176"/>
      <c r="E6372" s="176"/>
      <c r="F6372" s="176"/>
      <c r="G6372" s="175"/>
      <c r="H6372" s="175"/>
      <c r="I6372" s="175"/>
      <c r="J6372" s="175"/>
      <c r="L6372" s="175"/>
      <c r="T6372" s="176"/>
      <c r="U6372" s="176"/>
      <c r="V6372" s="176"/>
      <c r="W6372" s="176"/>
      <c r="X6372" s="175"/>
      <c r="Y6372" s="175"/>
      <c r="Z6372" s="175"/>
      <c r="AA6372" s="175"/>
      <c r="AC6372" s="175"/>
      <c r="AL6372" s="106"/>
      <c r="AM6372" s="104"/>
      <c r="AN6372" s="104"/>
      <c r="AO6372" s="104"/>
      <c r="AP6372" s="104"/>
      <c r="AQ6372" s="104"/>
      <c r="AR6372" s="104"/>
      <c r="AS6372" s="104"/>
      <c r="AT6372" s="104"/>
      <c r="AU6372" s="104"/>
      <c r="AV6372" s="104"/>
    </row>
    <row r="6373" spans="3:48" x14ac:dyDescent="0.35">
      <c r="C6373" s="176"/>
      <c r="D6373" s="176"/>
      <c r="E6373" s="176"/>
      <c r="F6373" s="176"/>
      <c r="G6373" s="175"/>
      <c r="H6373" s="175"/>
      <c r="I6373" s="175"/>
      <c r="J6373" s="175"/>
      <c r="L6373" s="175"/>
      <c r="T6373" s="176"/>
      <c r="U6373" s="176"/>
      <c r="V6373" s="176"/>
      <c r="W6373" s="176"/>
      <c r="X6373" s="175"/>
      <c r="Y6373" s="175"/>
      <c r="Z6373" s="175"/>
      <c r="AA6373" s="175"/>
      <c r="AC6373" s="175"/>
      <c r="AL6373" s="106"/>
      <c r="AM6373" s="104"/>
      <c r="AN6373" s="104"/>
      <c r="AO6373" s="104"/>
      <c r="AP6373" s="104"/>
      <c r="AQ6373" s="104"/>
      <c r="AR6373" s="104"/>
      <c r="AS6373" s="104"/>
      <c r="AT6373" s="104"/>
      <c r="AU6373" s="104"/>
      <c r="AV6373" s="104"/>
    </row>
    <row r="6374" spans="3:48" x14ac:dyDescent="0.35">
      <c r="C6374" s="176"/>
      <c r="D6374" s="176"/>
      <c r="E6374" s="176"/>
      <c r="F6374" s="176"/>
      <c r="G6374" s="175"/>
      <c r="H6374" s="175"/>
      <c r="I6374" s="175"/>
      <c r="J6374" s="175"/>
      <c r="L6374" s="175"/>
      <c r="T6374" s="176"/>
      <c r="U6374" s="176"/>
      <c r="V6374" s="176"/>
      <c r="W6374" s="176"/>
      <c r="X6374" s="175"/>
      <c r="Y6374" s="175"/>
      <c r="Z6374" s="175"/>
      <c r="AA6374" s="175"/>
      <c r="AC6374" s="175"/>
      <c r="AL6374" s="106"/>
      <c r="AM6374" s="104"/>
      <c r="AN6374" s="104"/>
      <c r="AO6374" s="104"/>
      <c r="AP6374" s="104"/>
      <c r="AQ6374" s="104"/>
      <c r="AR6374" s="104"/>
      <c r="AS6374" s="104"/>
      <c r="AT6374" s="104"/>
      <c r="AU6374" s="104"/>
      <c r="AV6374" s="104"/>
    </row>
    <row r="6375" spans="3:48" x14ac:dyDescent="0.35">
      <c r="C6375" s="176"/>
      <c r="D6375" s="176"/>
      <c r="E6375" s="176"/>
      <c r="F6375" s="176"/>
      <c r="G6375" s="175"/>
      <c r="H6375" s="175"/>
      <c r="I6375" s="175"/>
      <c r="J6375" s="175"/>
      <c r="L6375" s="175"/>
      <c r="T6375" s="176"/>
      <c r="U6375" s="176"/>
      <c r="V6375" s="176"/>
      <c r="W6375" s="176"/>
      <c r="X6375" s="175"/>
      <c r="Y6375" s="175"/>
      <c r="Z6375" s="175"/>
      <c r="AA6375" s="175"/>
      <c r="AC6375" s="175"/>
      <c r="AL6375" s="106"/>
      <c r="AM6375" s="104"/>
      <c r="AN6375" s="104"/>
      <c r="AO6375" s="104"/>
      <c r="AP6375" s="104"/>
      <c r="AQ6375" s="104"/>
      <c r="AR6375" s="104"/>
      <c r="AS6375" s="104"/>
      <c r="AT6375" s="104"/>
      <c r="AU6375" s="104"/>
      <c r="AV6375" s="104"/>
    </row>
    <row r="6376" spans="3:48" x14ac:dyDescent="0.35">
      <c r="C6376" s="176"/>
      <c r="D6376" s="176"/>
      <c r="E6376" s="176"/>
      <c r="F6376" s="176"/>
      <c r="G6376" s="175"/>
      <c r="H6376" s="175"/>
      <c r="I6376" s="175"/>
      <c r="J6376" s="175"/>
      <c r="L6376" s="175"/>
      <c r="T6376" s="176"/>
      <c r="U6376" s="176"/>
      <c r="V6376" s="176"/>
      <c r="W6376" s="176"/>
      <c r="X6376" s="175"/>
      <c r="Y6376" s="175"/>
      <c r="Z6376" s="175"/>
      <c r="AA6376" s="175"/>
      <c r="AC6376" s="175"/>
      <c r="AL6376" s="106"/>
      <c r="AM6376" s="104"/>
      <c r="AN6376" s="104"/>
      <c r="AO6376" s="104"/>
      <c r="AP6376" s="104"/>
      <c r="AQ6376" s="104"/>
      <c r="AR6376" s="104"/>
      <c r="AS6376" s="104"/>
      <c r="AT6376" s="104"/>
      <c r="AU6376" s="104"/>
      <c r="AV6376" s="104"/>
    </row>
    <row r="6377" spans="3:48" x14ac:dyDescent="0.35">
      <c r="C6377" s="176"/>
      <c r="D6377" s="176"/>
      <c r="E6377" s="176"/>
      <c r="F6377" s="176"/>
      <c r="G6377" s="175"/>
      <c r="H6377" s="175"/>
      <c r="I6377" s="175"/>
      <c r="J6377" s="175"/>
      <c r="L6377" s="175"/>
      <c r="T6377" s="176"/>
      <c r="U6377" s="176"/>
      <c r="V6377" s="176"/>
      <c r="W6377" s="176"/>
      <c r="X6377" s="175"/>
      <c r="Y6377" s="175"/>
      <c r="Z6377" s="175"/>
      <c r="AA6377" s="175"/>
      <c r="AC6377" s="175"/>
      <c r="AL6377" s="106"/>
      <c r="AM6377" s="104"/>
      <c r="AN6377" s="104"/>
      <c r="AO6377" s="104"/>
      <c r="AP6377" s="104"/>
      <c r="AQ6377" s="104"/>
      <c r="AR6377" s="104"/>
      <c r="AS6377" s="104"/>
      <c r="AT6377" s="104"/>
      <c r="AU6377" s="104"/>
      <c r="AV6377" s="104"/>
    </row>
    <row r="6378" spans="3:48" x14ac:dyDescent="0.35">
      <c r="C6378" s="176"/>
      <c r="D6378" s="176"/>
      <c r="E6378" s="176"/>
      <c r="F6378" s="176"/>
      <c r="G6378" s="175"/>
      <c r="H6378" s="175"/>
      <c r="I6378" s="175"/>
      <c r="J6378" s="175"/>
      <c r="L6378" s="175"/>
      <c r="T6378" s="176"/>
      <c r="U6378" s="176"/>
      <c r="V6378" s="176"/>
      <c r="W6378" s="176"/>
      <c r="X6378" s="175"/>
      <c r="Y6378" s="175"/>
      <c r="Z6378" s="175"/>
      <c r="AA6378" s="175"/>
      <c r="AC6378" s="175"/>
      <c r="AL6378" s="106"/>
      <c r="AM6378" s="104"/>
      <c r="AN6378" s="104"/>
      <c r="AO6378" s="104"/>
      <c r="AP6378" s="104"/>
      <c r="AQ6378" s="104"/>
      <c r="AR6378" s="104"/>
      <c r="AS6378" s="104"/>
      <c r="AT6378" s="104"/>
      <c r="AU6378" s="104"/>
      <c r="AV6378" s="104"/>
    </row>
    <row r="6379" spans="3:48" x14ac:dyDescent="0.35">
      <c r="C6379" s="176"/>
      <c r="D6379" s="176"/>
      <c r="E6379" s="176"/>
      <c r="F6379" s="176"/>
      <c r="G6379" s="175"/>
      <c r="H6379" s="175"/>
      <c r="I6379" s="175"/>
      <c r="J6379" s="175"/>
      <c r="L6379" s="175"/>
      <c r="T6379" s="176"/>
      <c r="U6379" s="176"/>
      <c r="V6379" s="176"/>
      <c r="W6379" s="176"/>
      <c r="X6379" s="175"/>
      <c r="Y6379" s="175"/>
      <c r="Z6379" s="175"/>
      <c r="AA6379" s="175"/>
      <c r="AC6379" s="175"/>
      <c r="AL6379" s="106"/>
      <c r="AM6379" s="104"/>
      <c r="AN6379" s="104"/>
      <c r="AO6379" s="104"/>
      <c r="AP6379" s="104"/>
      <c r="AQ6379" s="104"/>
      <c r="AR6379" s="104"/>
      <c r="AS6379" s="104"/>
      <c r="AT6379" s="104"/>
      <c r="AU6379" s="104"/>
      <c r="AV6379" s="104"/>
    </row>
    <row r="6380" spans="3:48" x14ac:dyDescent="0.35">
      <c r="C6380" s="176"/>
      <c r="D6380" s="176"/>
      <c r="E6380" s="176"/>
      <c r="F6380" s="176"/>
      <c r="G6380" s="175"/>
      <c r="H6380" s="175"/>
      <c r="I6380" s="175"/>
      <c r="J6380" s="175"/>
      <c r="L6380" s="175"/>
      <c r="T6380" s="176"/>
      <c r="U6380" s="176"/>
      <c r="V6380" s="176"/>
      <c r="W6380" s="176"/>
      <c r="X6380" s="175"/>
      <c r="Y6380" s="175"/>
      <c r="Z6380" s="175"/>
      <c r="AA6380" s="175"/>
      <c r="AC6380" s="175"/>
      <c r="AL6380" s="106"/>
      <c r="AM6380" s="104"/>
      <c r="AN6380" s="104"/>
      <c r="AO6380" s="104"/>
      <c r="AP6380" s="104"/>
      <c r="AQ6380" s="104"/>
      <c r="AR6380" s="104"/>
      <c r="AS6380" s="104"/>
      <c r="AT6380" s="104"/>
      <c r="AU6380" s="104"/>
      <c r="AV6380" s="104"/>
    </row>
    <row r="6381" spans="3:48" x14ac:dyDescent="0.35">
      <c r="C6381" s="176"/>
      <c r="D6381" s="176"/>
      <c r="E6381" s="176"/>
      <c r="F6381" s="176"/>
      <c r="G6381" s="175"/>
      <c r="H6381" s="175"/>
      <c r="I6381" s="175"/>
      <c r="J6381" s="175"/>
      <c r="L6381" s="175"/>
      <c r="T6381" s="176"/>
      <c r="U6381" s="176"/>
      <c r="V6381" s="176"/>
      <c r="W6381" s="176"/>
      <c r="X6381" s="175"/>
      <c r="Y6381" s="175"/>
      <c r="Z6381" s="175"/>
      <c r="AA6381" s="175"/>
      <c r="AC6381" s="175"/>
      <c r="AL6381" s="106"/>
      <c r="AM6381" s="104"/>
      <c r="AN6381" s="104"/>
      <c r="AO6381" s="104"/>
      <c r="AP6381" s="104"/>
      <c r="AQ6381" s="104"/>
      <c r="AR6381" s="104"/>
      <c r="AS6381" s="104"/>
      <c r="AT6381" s="104"/>
      <c r="AU6381" s="104"/>
      <c r="AV6381" s="104"/>
    </row>
    <row r="6382" spans="3:48" x14ac:dyDescent="0.35">
      <c r="C6382" s="176"/>
      <c r="D6382" s="176"/>
      <c r="E6382" s="176"/>
      <c r="F6382" s="176"/>
      <c r="G6382" s="175"/>
      <c r="H6382" s="175"/>
      <c r="I6382" s="175"/>
      <c r="J6382" s="175"/>
      <c r="L6382" s="175"/>
      <c r="T6382" s="176"/>
      <c r="U6382" s="176"/>
      <c r="V6382" s="176"/>
      <c r="W6382" s="176"/>
      <c r="X6382" s="175"/>
      <c r="Y6382" s="175"/>
      <c r="Z6382" s="175"/>
      <c r="AA6382" s="175"/>
      <c r="AC6382" s="175"/>
      <c r="AL6382" s="106"/>
      <c r="AM6382" s="104"/>
      <c r="AN6382" s="104"/>
      <c r="AO6382" s="104"/>
      <c r="AP6382" s="104"/>
      <c r="AQ6382" s="104"/>
      <c r="AR6382" s="104"/>
      <c r="AS6382" s="104"/>
      <c r="AT6382" s="104"/>
      <c r="AU6382" s="104"/>
      <c r="AV6382" s="104"/>
    </row>
    <row r="6383" spans="3:48" x14ac:dyDescent="0.35">
      <c r="C6383" s="176"/>
      <c r="D6383" s="176"/>
      <c r="E6383" s="176"/>
      <c r="F6383" s="176"/>
      <c r="G6383" s="175"/>
      <c r="H6383" s="175"/>
      <c r="I6383" s="175"/>
      <c r="J6383" s="175"/>
      <c r="L6383" s="175"/>
      <c r="T6383" s="176"/>
      <c r="U6383" s="176"/>
      <c r="V6383" s="176"/>
      <c r="W6383" s="176"/>
      <c r="X6383" s="175"/>
      <c r="Y6383" s="175"/>
      <c r="Z6383" s="175"/>
      <c r="AA6383" s="175"/>
      <c r="AC6383" s="175"/>
      <c r="AL6383" s="106"/>
      <c r="AM6383" s="104"/>
      <c r="AN6383" s="104"/>
      <c r="AO6383" s="104"/>
      <c r="AP6383" s="104"/>
      <c r="AQ6383" s="104"/>
      <c r="AR6383" s="104"/>
      <c r="AS6383" s="104"/>
      <c r="AT6383" s="104"/>
      <c r="AU6383" s="104"/>
      <c r="AV6383" s="104"/>
    </row>
    <row r="6384" spans="3:48" x14ac:dyDescent="0.35">
      <c r="C6384" s="176"/>
      <c r="D6384" s="176"/>
      <c r="E6384" s="176"/>
      <c r="F6384" s="176"/>
      <c r="G6384" s="175"/>
      <c r="H6384" s="175"/>
      <c r="I6384" s="175"/>
      <c r="J6384" s="175"/>
      <c r="L6384" s="175"/>
      <c r="T6384" s="176"/>
      <c r="U6384" s="176"/>
      <c r="V6384" s="176"/>
      <c r="W6384" s="176"/>
      <c r="X6384" s="175"/>
      <c r="Y6384" s="175"/>
      <c r="Z6384" s="175"/>
      <c r="AA6384" s="175"/>
      <c r="AC6384" s="175"/>
      <c r="AL6384" s="106"/>
      <c r="AM6384" s="104"/>
      <c r="AN6384" s="104"/>
      <c r="AO6384" s="104"/>
      <c r="AP6384" s="104"/>
      <c r="AQ6384" s="104"/>
      <c r="AR6384" s="104"/>
      <c r="AS6384" s="104"/>
      <c r="AT6384" s="104"/>
      <c r="AU6384" s="104"/>
      <c r="AV6384" s="104"/>
    </row>
    <row r="6385" spans="3:48" x14ac:dyDescent="0.35">
      <c r="C6385" s="176"/>
      <c r="D6385" s="176"/>
      <c r="E6385" s="176"/>
      <c r="F6385" s="176"/>
      <c r="G6385" s="175"/>
      <c r="H6385" s="175"/>
      <c r="I6385" s="175"/>
      <c r="J6385" s="175"/>
      <c r="L6385" s="175"/>
      <c r="T6385" s="176"/>
      <c r="U6385" s="176"/>
      <c r="V6385" s="176"/>
      <c r="W6385" s="176"/>
      <c r="X6385" s="175"/>
      <c r="Y6385" s="175"/>
      <c r="Z6385" s="175"/>
      <c r="AA6385" s="175"/>
      <c r="AC6385" s="175"/>
      <c r="AL6385" s="106"/>
      <c r="AM6385" s="104"/>
      <c r="AN6385" s="104"/>
      <c r="AO6385" s="104"/>
      <c r="AP6385" s="104"/>
      <c r="AQ6385" s="104"/>
      <c r="AR6385" s="104"/>
      <c r="AS6385" s="104"/>
      <c r="AT6385" s="104"/>
      <c r="AU6385" s="104"/>
      <c r="AV6385" s="104"/>
    </row>
    <row r="6386" spans="3:48" x14ac:dyDescent="0.35">
      <c r="C6386" s="176"/>
      <c r="D6386" s="176"/>
      <c r="E6386" s="176"/>
      <c r="F6386" s="176"/>
      <c r="G6386" s="175"/>
      <c r="H6386" s="175"/>
      <c r="I6386" s="175"/>
      <c r="J6386" s="175"/>
      <c r="L6386" s="175"/>
      <c r="T6386" s="176"/>
      <c r="U6386" s="176"/>
      <c r="V6386" s="176"/>
      <c r="W6386" s="176"/>
      <c r="X6386" s="175"/>
      <c r="Y6386" s="175"/>
      <c r="Z6386" s="175"/>
      <c r="AA6386" s="175"/>
      <c r="AC6386" s="175"/>
      <c r="AL6386" s="106"/>
      <c r="AM6386" s="104"/>
      <c r="AN6386" s="104"/>
      <c r="AO6386" s="104"/>
      <c r="AP6386" s="104"/>
      <c r="AQ6386" s="104"/>
      <c r="AR6386" s="104"/>
      <c r="AS6386" s="104"/>
      <c r="AT6386" s="104"/>
      <c r="AU6386" s="104"/>
      <c r="AV6386" s="104"/>
    </row>
    <row r="6387" spans="3:48" x14ac:dyDescent="0.35">
      <c r="C6387" s="176"/>
      <c r="D6387" s="176"/>
      <c r="E6387" s="176"/>
      <c r="F6387" s="176"/>
      <c r="G6387" s="175"/>
      <c r="H6387" s="175"/>
      <c r="I6387" s="175"/>
      <c r="J6387" s="175"/>
      <c r="L6387" s="175"/>
      <c r="T6387" s="176"/>
      <c r="U6387" s="176"/>
      <c r="V6387" s="176"/>
      <c r="W6387" s="176"/>
      <c r="X6387" s="175"/>
      <c r="Y6387" s="175"/>
      <c r="Z6387" s="175"/>
      <c r="AA6387" s="175"/>
      <c r="AC6387" s="175"/>
      <c r="AL6387" s="106"/>
      <c r="AM6387" s="104"/>
      <c r="AN6387" s="104"/>
      <c r="AO6387" s="104"/>
      <c r="AP6387" s="104"/>
      <c r="AQ6387" s="104"/>
      <c r="AR6387" s="104"/>
      <c r="AS6387" s="104"/>
      <c r="AT6387" s="104"/>
      <c r="AU6387" s="104"/>
      <c r="AV6387" s="104"/>
    </row>
    <row r="6388" spans="3:48" x14ac:dyDescent="0.35">
      <c r="C6388" s="176"/>
      <c r="D6388" s="176"/>
      <c r="E6388" s="176"/>
      <c r="F6388" s="176"/>
      <c r="G6388" s="175"/>
      <c r="H6388" s="175"/>
      <c r="I6388" s="175"/>
      <c r="J6388" s="175"/>
      <c r="L6388" s="175"/>
      <c r="T6388" s="176"/>
      <c r="U6388" s="176"/>
      <c r="V6388" s="176"/>
      <c r="W6388" s="176"/>
      <c r="X6388" s="175"/>
      <c r="Y6388" s="175"/>
      <c r="Z6388" s="175"/>
      <c r="AA6388" s="175"/>
      <c r="AC6388" s="175"/>
      <c r="AL6388" s="106"/>
      <c r="AM6388" s="104"/>
      <c r="AN6388" s="104"/>
      <c r="AO6388" s="104"/>
      <c r="AP6388" s="104"/>
      <c r="AQ6388" s="104"/>
      <c r="AR6388" s="104"/>
      <c r="AS6388" s="104"/>
      <c r="AT6388" s="104"/>
      <c r="AU6388" s="104"/>
      <c r="AV6388" s="104"/>
    </row>
    <row r="6389" spans="3:48" x14ac:dyDescent="0.35">
      <c r="C6389" s="176"/>
      <c r="D6389" s="176"/>
      <c r="E6389" s="176"/>
      <c r="F6389" s="176"/>
      <c r="G6389" s="175"/>
      <c r="H6389" s="175"/>
      <c r="I6389" s="175"/>
      <c r="J6389" s="175"/>
      <c r="L6389" s="175"/>
      <c r="T6389" s="176"/>
      <c r="U6389" s="176"/>
      <c r="V6389" s="176"/>
      <c r="W6389" s="176"/>
      <c r="X6389" s="175"/>
      <c r="Y6389" s="175"/>
      <c r="Z6389" s="175"/>
      <c r="AA6389" s="175"/>
      <c r="AC6389" s="175"/>
      <c r="AL6389" s="106"/>
      <c r="AM6389" s="104"/>
      <c r="AN6389" s="104"/>
      <c r="AO6389" s="104"/>
      <c r="AP6389" s="104"/>
      <c r="AQ6389" s="104"/>
      <c r="AR6389" s="104"/>
      <c r="AS6389" s="104"/>
      <c r="AT6389" s="104"/>
      <c r="AU6389" s="104"/>
      <c r="AV6389" s="104"/>
    </row>
    <row r="6390" spans="3:48" x14ac:dyDescent="0.35">
      <c r="C6390" s="176"/>
      <c r="D6390" s="176"/>
      <c r="E6390" s="176"/>
      <c r="F6390" s="176"/>
      <c r="G6390" s="175"/>
      <c r="H6390" s="175"/>
      <c r="I6390" s="175"/>
      <c r="J6390" s="175"/>
      <c r="L6390" s="175"/>
      <c r="T6390" s="176"/>
      <c r="U6390" s="176"/>
      <c r="V6390" s="176"/>
      <c r="W6390" s="176"/>
      <c r="X6390" s="175"/>
      <c r="Y6390" s="175"/>
      <c r="Z6390" s="175"/>
      <c r="AA6390" s="175"/>
      <c r="AC6390" s="175"/>
      <c r="AL6390" s="106"/>
      <c r="AM6390" s="104"/>
      <c r="AN6390" s="104"/>
      <c r="AO6390" s="104"/>
      <c r="AP6390" s="104"/>
      <c r="AQ6390" s="104"/>
      <c r="AR6390" s="104"/>
      <c r="AS6390" s="104"/>
      <c r="AT6390" s="104"/>
      <c r="AU6390" s="104"/>
      <c r="AV6390" s="104"/>
    </row>
    <row r="6391" spans="3:48" x14ac:dyDescent="0.35">
      <c r="C6391" s="176"/>
      <c r="D6391" s="176"/>
      <c r="E6391" s="176"/>
      <c r="F6391" s="176"/>
      <c r="G6391" s="175"/>
      <c r="H6391" s="175"/>
      <c r="I6391" s="175"/>
      <c r="J6391" s="175"/>
      <c r="L6391" s="175"/>
      <c r="T6391" s="176"/>
      <c r="U6391" s="176"/>
      <c r="V6391" s="176"/>
      <c r="W6391" s="176"/>
      <c r="X6391" s="175"/>
      <c r="Y6391" s="175"/>
      <c r="Z6391" s="175"/>
      <c r="AA6391" s="175"/>
      <c r="AC6391" s="175"/>
      <c r="AL6391" s="106"/>
      <c r="AM6391" s="104"/>
      <c r="AN6391" s="104"/>
      <c r="AO6391" s="104"/>
      <c r="AP6391" s="104"/>
      <c r="AQ6391" s="104"/>
      <c r="AR6391" s="104"/>
      <c r="AS6391" s="104"/>
      <c r="AT6391" s="104"/>
      <c r="AU6391" s="104"/>
      <c r="AV6391" s="104"/>
    </row>
    <row r="6392" spans="3:48" x14ac:dyDescent="0.35">
      <c r="C6392" s="176"/>
      <c r="D6392" s="176"/>
      <c r="E6392" s="176"/>
      <c r="F6392" s="176"/>
      <c r="G6392" s="175"/>
      <c r="H6392" s="175"/>
      <c r="I6392" s="175"/>
      <c r="J6392" s="175"/>
      <c r="L6392" s="175"/>
      <c r="T6392" s="176"/>
      <c r="U6392" s="176"/>
      <c r="V6392" s="176"/>
      <c r="W6392" s="176"/>
      <c r="X6392" s="175"/>
      <c r="Y6392" s="175"/>
      <c r="Z6392" s="175"/>
      <c r="AA6392" s="175"/>
      <c r="AC6392" s="175"/>
      <c r="AL6392" s="106"/>
      <c r="AM6392" s="104"/>
      <c r="AN6392" s="104"/>
      <c r="AO6392" s="104"/>
      <c r="AP6392" s="104"/>
      <c r="AQ6392" s="104"/>
      <c r="AR6392" s="104"/>
      <c r="AS6392" s="104"/>
      <c r="AT6392" s="104"/>
      <c r="AU6392" s="104"/>
      <c r="AV6392" s="104"/>
    </row>
    <row r="6393" spans="3:48" x14ac:dyDescent="0.35">
      <c r="C6393" s="176"/>
      <c r="D6393" s="176"/>
      <c r="E6393" s="176"/>
      <c r="F6393" s="176"/>
      <c r="G6393" s="175"/>
      <c r="H6393" s="175"/>
      <c r="I6393" s="175"/>
      <c r="J6393" s="175"/>
      <c r="L6393" s="175"/>
      <c r="T6393" s="176"/>
      <c r="U6393" s="176"/>
      <c r="V6393" s="176"/>
      <c r="W6393" s="176"/>
      <c r="X6393" s="175"/>
      <c r="Y6393" s="175"/>
      <c r="Z6393" s="175"/>
      <c r="AA6393" s="175"/>
      <c r="AC6393" s="175"/>
      <c r="AL6393" s="106"/>
      <c r="AM6393" s="104"/>
      <c r="AN6393" s="104"/>
      <c r="AO6393" s="104"/>
      <c r="AP6393" s="104"/>
      <c r="AQ6393" s="104"/>
      <c r="AR6393" s="104"/>
      <c r="AS6393" s="104"/>
      <c r="AT6393" s="104"/>
      <c r="AU6393" s="104"/>
      <c r="AV6393" s="104"/>
    </row>
    <row r="6394" spans="3:48" x14ac:dyDescent="0.35">
      <c r="C6394" s="176"/>
      <c r="D6394" s="176"/>
      <c r="E6394" s="176"/>
      <c r="F6394" s="176"/>
      <c r="G6394" s="175"/>
      <c r="H6394" s="175"/>
      <c r="I6394" s="175"/>
      <c r="J6394" s="175"/>
      <c r="L6394" s="175"/>
      <c r="T6394" s="176"/>
      <c r="U6394" s="176"/>
      <c r="V6394" s="176"/>
      <c r="W6394" s="176"/>
      <c r="X6394" s="175"/>
      <c r="Y6394" s="175"/>
      <c r="Z6394" s="175"/>
      <c r="AA6394" s="175"/>
      <c r="AC6394" s="175"/>
      <c r="AL6394" s="106"/>
      <c r="AM6394" s="104"/>
      <c r="AN6394" s="104"/>
      <c r="AO6394" s="104"/>
      <c r="AP6394" s="104"/>
      <c r="AQ6394" s="104"/>
      <c r="AR6394" s="104"/>
      <c r="AS6394" s="104"/>
      <c r="AT6394" s="104"/>
      <c r="AU6394" s="104"/>
      <c r="AV6394" s="104"/>
    </row>
    <row r="6395" spans="3:48" x14ac:dyDescent="0.35">
      <c r="C6395" s="176"/>
      <c r="D6395" s="176"/>
      <c r="E6395" s="176"/>
      <c r="F6395" s="176"/>
      <c r="G6395" s="175"/>
      <c r="H6395" s="175"/>
      <c r="I6395" s="175"/>
      <c r="J6395" s="175"/>
      <c r="L6395" s="175"/>
      <c r="T6395" s="176"/>
      <c r="U6395" s="176"/>
      <c r="V6395" s="176"/>
      <c r="W6395" s="176"/>
      <c r="X6395" s="175"/>
      <c r="Y6395" s="175"/>
      <c r="Z6395" s="175"/>
      <c r="AA6395" s="175"/>
      <c r="AC6395" s="175"/>
      <c r="AL6395" s="106"/>
      <c r="AM6395" s="104"/>
      <c r="AN6395" s="104"/>
      <c r="AO6395" s="104"/>
      <c r="AP6395" s="104"/>
      <c r="AQ6395" s="104"/>
      <c r="AR6395" s="104"/>
      <c r="AS6395" s="104"/>
      <c r="AT6395" s="104"/>
      <c r="AU6395" s="104"/>
      <c r="AV6395" s="104"/>
    </row>
    <row r="6396" spans="3:48" x14ac:dyDescent="0.35">
      <c r="C6396" s="176"/>
      <c r="D6396" s="176"/>
      <c r="E6396" s="176"/>
      <c r="F6396" s="176"/>
      <c r="G6396" s="175"/>
      <c r="H6396" s="175"/>
      <c r="I6396" s="175"/>
      <c r="J6396" s="175"/>
      <c r="L6396" s="175"/>
      <c r="T6396" s="176"/>
      <c r="U6396" s="176"/>
      <c r="V6396" s="176"/>
      <c r="W6396" s="176"/>
      <c r="X6396" s="175"/>
      <c r="Y6396" s="175"/>
      <c r="Z6396" s="175"/>
      <c r="AA6396" s="175"/>
      <c r="AC6396" s="175"/>
      <c r="AL6396" s="106"/>
      <c r="AM6396" s="104"/>
      <c r="AN6396" s="104"/>
      <c r="AO6396" s="104"/>
      <c r="AP6396" s="104"/>
      <c r="AQ6396" s="104"/>
      <c r="AR6396" s="104"/>
      <c r="AS6396" s="104"/>
      <c r="AT6396" s="104"/>
      <c r="AU6396" s="104"/>
      <c r="AV6396" s="104"/>
    </row>
    <row r="6397" spans="3:48" x14ac:dyDescent="0.35">
      <c r="C6397" s="176"/>
      <c r="D6397" s="176"/>
      <c r="E6397" s="176"/>
      <c r="F6397" s="176"/>
      <c r="G6397" s="175"/>
      <c r="H6397" s="175"/>
      <c r="I6397" s="175"/>
      <c r="J6397" s="175"/>
      <c r="L6397" s="175"/>
      <c r="T6397" s="176"/>
      <c r="U6397" s="176"/>
      <c r="V6397" s="176"/>
      <c r="W6397" s="176"/>
      <c r="X6397" s="175"/>
      <c r="Y6397" s="175"/>
      <c r="Z6397" s="175"/>
      <c r="AA6397" s="175"/>
      <c r="AC6397" s="175"/>
      <c r="AL6397" s="106"/>
      <c r="AM6397" s="104"/>
      <c r="AN6397" s="104"/>
      <c r="AO6397" s="104"/>
      <c r="AP6397" s="104"/>
      <c r="AQ6397" s="104"/>
      <c r="AR6397" s="104"/>
      <c r="AS6397" s="104"/>
      <c r="AT6397" s="104"/>
      <c r="AU6397" s="104"/>
      <c r="AV6397" s="104"/>
    </row>
    <row r="6398" spans="3:48" x14ac:dyDescent="0.35">
      <c r="C6398" s="176"/>
      <c r="D6398" s="176"/>
      <c r="E6398" s="176"/>
      <c r="F6398" s="176"/>
      <c r="G6398" s="175"/>
      <c r="H6398" s="175"/>
      <c r="I6398" s="175"/>
      <c r="J6398" s="175"/>
      <c r="L6398" s="175"/>
      <c r="T6398" s="176"/>
      <c r="U6398" s="176"/>
      <c r="V6398" s="176"/>
      <c r="W6398" s="176"/>
      <c r="X6398" s="175"/>
      <c r="Y6398" s="175"/>
      <c r="Z6398" s="175"/>
      <c r="AA6398" s="175"/>
      <c r="AC6398" s="175"/>
      <c r="AL6398" s="106"/>
      <c r="AM6398" s="104"/>
      <c r="AN6398" s="104"/>
      <c r="AO6398" s="104"/>
      <c r="AP6398" s="104"/>
      <c r="AQ6398" s="104"/>
      <c r="AR6398" s="104"/>
      <c r="AS6398" s="104"/>
      <c r="AT6398" s="104"/>
      <c r="AU6398" s="104"/>
      <c r="AV6398" s="104"/>
    </row>
    <row r="6399" spans="3:48" x14ac:dyDescent="0.35">
      <c r="C6399" s="176"/>
      <c r="D6399" s="176"/>
      <c r="E6399" s="176"/>
      <c r="F6399" s="176"/>
      <c r="G6399" s="175"/>
      <c r="H6399" s="175"/>
      <c r="I6399" s="175"/>
      <c r="J6399" s="175"/>
      <c r="L6399" s="175"/>
      <c r="T6399" s="176"/>
      <c r="U6399" s="176"/>
      <c r="V6399" s="176"/>
      <c r="W6399" s="176"/>
      <c r="X6399" s="175"/>
      <c r="Y6399" s="175"/>
      <c r="Z6399" s="175"/>
      <c r="AA6399" s="175"/>
      <c r="AC6399" s="175"/>
      <c r="AL6399" s="106"/>
      <c r="AM6399" s="104"/>
      <c r="AN6399" s="104"/>
      <c r="AO6399" s="104"/>
      <c r="AP6399" s="104"/>
      <c r="AQ6399" s="104"/>
      <c r="AR6399" s="104"/>
      <c r="AS6399" s="104"/>
      <c r="AT6399" s="104"/>
      <c r="AU6399" s="104"/>
      <c r="AV6399" s="104"/>
    </row>
    <row r="6400" spans="3:48" x14ac:dyDescent="0.35">
      <c r="C6400" s="176"/>
      <c r="D6400" s="176"/>
      <c r="E6400" s="176"/>
      <c r="F6400" s="176"/>
      <c r="G6400" s="175"/>
      <c r="H6400" s="175"/>
      <c r="I6400" s="175"/>
      <c r="J6400" s="175"/>
      <c r="L6400" s="175"/>
      <c r="T6400" s="176"/>
      <c r="U6400" s="176"/>
      <c r="V6400" s="176"/>
      <c r="W6400" s="176"/>
      <c r="X6400" s="175"/>
      <c r="Y6400" s="175"/>
      <c r="Z6400" s="175"/>
      <c r="AA6400" s="175"/>
      <c r="AC6400" s="175"/>
      <c r="AL6400" s="106"/>
      <c r="AM6400" s="104"/>
      <c r="AN6400" s="104"/>
      <c r="AO6400" s="104"/>
      <c r="AP6400" s="104"/>
      <c r="AQ6400" s="104"/>
      <c r="AR6400" s="104"/>
      <c r="AS6400" s="104"/>
      <c r="AT6400" s="104"/>
      <c r="AU6400" s="104"/>
      <c r="AV6400" s="104"/>
    </row>
    <row r="6401" spans="3:48" x14ac:dyDescent="0.35">
      <c r="C6401" s="176"/>
      <c r="D6401" s="176"/>
      <c r="E6401" s="176"/>
      <c r="F6401" s="176"/>
      <c r="G6401" s="175"/>
      <c r="H6401" s="175"/>
      <c r="I6401" s="175"/>
      <c r="J6401" s="175"/>
      <c r="L6401" s="175"/>
      <c r="T6401" s="176"/>
      <c r="U6401" s="176"/>
      <c r="V6401" s="176"/>
      <c r="W6401" s="176"/>
      <c r="X6401" s="175"/>
      <c r="Y6401" s="175"/>
      <c r="Z6401" s="175"/>
      <c r="AA6401" s="175"/>
      <c r="AC6401" s="175"/>
      <c r="AL6401" s="106"/>
      <c r="AM6401" s="104"/>
      <c r="AN6401" s="104"/>
      <c r="AO6401" s="104"/>
      <c r="AP6401" s="104"/>
      <c r="AQ6401" s="104"/>
      <c r="AR6401" s="104"/>
      <c r="AS6401" s="104"/>
      <c r="AT6401" s="104"/>
      <c r="AU6401" s="104"/>
      <c r="AV6401" s="104"/>
    </row>
    <row r="6402" spans="3:48" x14ac:dyDescent="0.35">
      <c r="C6402" s="176"/>
      <c r="D6402" s="176"/>
      <c r="E6402" s="176"/>
      <c r="F6402" s="176"/>
      <c r="G6402" s="175"/>
      <c r="H6402" s="175"/>
      <c r="I6402" s="175"/>
      <c r="J6402" s="175"/>
      <c r="L6402" s="175"/>
      <c r="T6402" s="176"/>
      <c r="U6402" s="176"/>
      <c r="V6402" s="176"/>
      <c r="W6402" s="176"/>
      <c r="X6402" s="175"/>
      <c r="Y6402" s="175"/>
      <c r="Z6402" s="175"/>
      <c r="AA6402" s="175"/>
      <c r="AC6402" s="175"/>
      <c r="AL6402" s="106"/>
      <c r="AM6402" s="104"/>
      <c r="AN6402" s="104"/>
      <c r="AO6402" s="104"/>
      <c r="AP6402" s="104"/>
      <c r="AQ6402" s="104"/>
      <c r="AR6402" s="104"/>
      <c r="AS6402" s="104"/>
      <c r="AT6402" s="104"/>
      <c r="AU6402" s="104"/>
      <c r="AV6402" s="104"/>
    </row>
    <row r="6403" spans="3:48" x14ac:dyDescent="0.35">
      <c r="C6403" s="176"/>
      <c r="D6403" s="176"/>
      <c r="E6403" s="176"/>
      <c r="F6403" s="176"/>
      <c r="G6403" s="175"/>
      <c r="H6403" s="175"/>
      <c r="I6403" s="175"/>
      <c r="J6403" s="175"/>
      <c r="L6403" s="175"/>
      <c r="T6403" s="176"/>
      <c r="U6403" s="176"/>
      <c r="V6403" s="176"/>
      <c r="W6403" s="176"/>
      <c r="X6403" s="175"/>
      <c r="Y6403" s="175"/>
      <c r="Z6403" s="175"/>
      <c r="AA6403" s="175"/>
      <c r="AC6403" s="175"/>
      <c r="AL6403" s="106"/>
      <c r="AM6403" s="104"/>
      <c r="AN6403" s="104"/>
      <c r="AO6403" s="104"/>
      <c r="AP6403" s="104"/>
      <c r="AQ6403" s="104"/>
      <c r="AR6403" s="104"/>
      <c r="AS6403" s="104"/>
      <c r="AT6403" s="104"/>
      <c r="AU6403" s="104"/>
      <c r="AV6403" s="104"/>
    </row>
    <row r="6404" spans="3:48" x14ac:dyDescent="0.35">
      <c r="C6404" s="176"/>
      <c r="D6404" s="176"/>
      <c r="E6404" s="176"/>
      <c r="F6404" s="176"/>
      <c r="G6404" s="175"/>
      <c r="H6404" s="175"/>
      <c r="I6404" s="175"/>
      <c r="J6404" s="175"/>
      <c r="L6404" s="175"/>
      <c r="T6404" s="176"/>
      <c r="U6404" s="176"/>
      <c r="V6404" s="176"/>
      <c r="W6404" s="176"/>
      <c r="X6404" s="175"/>
      <c r="Y6404" s="175"/>
      <c r="Z6404" s="175"/>
      <c r="AA6404" s="175"/>
      <c r="AC6404" s="175"/>
      <c r="AL6404" s="106"/>
      <c r="AM6404" s="104"/>
      <c r="AN6404" s="104"/>
      <c r="AO6404" s="104"/>
      <c r="AP6404" s="104"/>
      <c r="AQ6404" s="104"/>
      <c r="AR6404" s="104"/>
      <c r="AS6404" s="104"/>
      <c r="AT6404" s="104"/>
      <c r="AU6404" s="104"/>
      <c r="AV6404" s="104"/>
    </row>
    <row r="6405" spans="3:48" x14ac:dyDescent="0.35">
      <c r="C6405" s="176"/>
      <c r="D6405" s="176"/>
      <c r="E6405" s="176"/>
      <c r="F6405" s="176"/>
      <c r="G6405" s="175"/>
      <c r="H6405" s="175"/>
      <c r="I6405" s="175"/>
      <c r="J6405" s="175"/>
      <c r="L6405" s="175"/>
      <c r="T6405" s="176"/>
      <c r="U6405" s="176"/>
      <c r="V6405" s="176"/>
      <c r="W6405" s="176"/>
      <c r="X6405" s="175"/>
      <c r="Y6405" s="175"/>
      <c r="Z6405" s="175"/>
      <c r="AA6405" s="175"/>
      <c r="AC6405" s="175"/>
      <c r="AL6405" s="106"/>
      <c r="AM6405" s="104"/>
      <c r="AN6405" s="104"/>
      <c r="AO6405" s="104"/>
      <c r="AP6405" s="104"/>
      <c r="AQ6405" s="104"/>
      <c r="AR6405" s="104"/>
      <c r="AS6405" s="104"/>
      <c r="AT6405" s="104"/>
      <c r="AU6405" s="104"/>
      <c r="AV6405" s="104"/>
    </row>
    <row r="6406" spans="3:48" x14ac:dyDescent="0.35">
      <c r="C6406" s="176"/>
      <c r="D6406" s="176"/>
      <c r="E6406" s="176"/>
      <c r="F6406" s="176"/>
      <c r="G6406" s="175"/>
      <c r="H6406" s="175"/>
      <c r="I6406" s="175"/>
      <c r="J6406" s="175"/>
      <c r="L6406" s="175"/>
      <c r="T6406" s="176"/>
      <c r="U6406" s="176"/>
      <c r="V6406" s="176"/>
      <c r="W6406" s="176"/>
      <c r="X6406" s="175"/>
      <c r="Y6406" s="175"/>
      <c r="Z6406" s="175"/>
      <c r="AA6406" s="175"/>
      <c r="AC6406" s="175"/>
      <c r="AL6406" s="106"/>
      <c r="AM6406" s="104"/>
      <c r="AN6406" s="104"/>
      <c r="AO6406" s="104"/>
      <c r="AP6406" s="104"/>
      <c r="AQ6406" s="104"/>
      <c r="AR6406" s="104"/>
      <c r="AS6406" s="104"/>
      <c r="AT6406" s="104"/>
      <c r="AU6406" s="104"/>
      <c r="AV6406" s="104"/>
    </row>
    <row r="6407" spans="3:48" x14ac:dyDescent="0.35">
      <c r="C6407" s="176"/>
      <c r="D6407" s="176"/>
      <c r="E6407" s="176"/>
      <c r="F6407" s="176"/>
      <c r="G6407" s="175"/>
      <c r="H6407" s="175"/>
      <c r="I6407" s="175"/>
      <c r="J6407" s="175"/>
      <c r="L6407" s="175"/>
      <c r="T6407" s="176"/>
      <c r="U6407" s="176"/>
      <c r="V6407" s="176"/>
      <c r="W6407" s="176"/>
      <c r="X6407" s="175"/>
      <c r="Y6407" s="175"/>
      <c r="Z6407" s="175"/>
      <c r="AA6407" s="175"/>
      <c r="AC6407" s="175"/>
      <c r="AL6407" s="106"/>
      <c r="AM6407" s="104"/>
      <c r="AN6407" s="104"/>
      <c r="AO6407" s="104"/>
      <c r="AP6407" s="104"/>
      <c r="AQ6407" s="104"/>
      <c r="AR6407" s="104"/>
      <c r="AS6407" s="104"/>
      <c r="AT6407" s="104"/>
      <c r="AU6407" s="104"/>
      <c r="AV6407" s="104"/>
    </row>
    <row r="6408" spans="3:48" x14ac:dyDescent="0.35">
      <c r="C6408" s="176"/>
      <c r="D6408" s="176"/>
      <c r="E6408" s="176"/>
      <c r="F6408" s="176"/>
      <c r="G6408" s="175"/>
      <c r="H6408" s="175"/>
      <c r="I6408" s="175"/>
      <c r="J6408" s="175"/>
      <c r="L6408" s="175"/>
      <c r="T6408" s="176"/>
      <c r="U6408" s="176"/>
      <c r="V6408" s="176"/>
      <c r="W6408" s="176"/>
      <c r="X6408" s="175"/>
      <c r="Y6408" s="175"/>
      <c r="Z6408" s="175"/>
      <c r="AA6408" s="175"/>
      <c r="AC6408" s="175"/>
      <c r="AL6408" s="106"/>
      <c r="AM6408" s="104"/>
      <c r="AN6408" s="104"/>
      <c r="AO6408" s="104"/>
      <c r="AP6408" s="104"/>
      <c r="AQ6408" s="104"/>
      <c r="AR6408" s="104"/>
      <c r="AS6408" s="104"/>
      <c r="AT6408" s="104"/>
      <c r="AU6408" s="104"/>
      <c r="AV6408" s="104"/>
    </row>
    <row r="6409" spans="3:48" x14ac:dyDescent="0.35">
      <c r="C6409" s="176"/>
      <c r="D6409" s="176"/>
      <c r="E6409" s="176"/>
      <c r="F6409" s="176"/>
      <c r="G6409" s="175"/>
      <c r="H6409" s="175"/>
      <c r="I6409" s="175"/>
      <c r="J6409" s="175"/>
      <c r="L6409" s="175"/>
      <c r="T6409" s="176"/>
      <c r="U6409" s="176"/>
      <c r="V6409" s="176"/>
      <c r="W6409" s="176"/>
      <c r="X6409" s="175"/>
      <c r="Y6409" s="175"/>
      <c r="Z6409" s="175"/>
      <c r="AA6409" s="175"/>
      <c r="AC6409" s="175"/>
      <c r="AL6409" s="106"/>
      <c r="AM6409" s="104"/>
      <c r="AN6409" s="104"/>
      <c r="AO6409" s="104"/>
      <c r="AP6409" s="104"/>
      <c r="AQ6409" s="104"/>
      <c r="AR6409" s="104"/>
      <c r="AS6409" s="104"/>
      <c r="AT6409" s="104"/>
      <c r="AU6409" s="104"/>
      <c r="AV6409" s="104"/>
    </row>
    <row r="6410" spans="3:48" x14ac:dyDescent="0.35">
      <c r="C6410" s="176"/>
      <c r="D6410" s="176"/>
      <c r="E6410" s="176"/>
      <c r="F6410" s="176"/>
      <c r="G6410" s="175"/>
      <c r="H6410" s="175"/>
      <c r="I6410" s="175"/>
      <c r="J6410" s="175"/>
      <c r="L6410" s="175"/>
      <c r="T6410" s="176"/>
      <c r="U6410" s="176"/>
      <c r="V6410" s="176"/>
      <c r="W6410" s="176"/>
      <c r="X6410" s="175"/>
      <c r="Y6410" s="175"/>
      <c r="Z6410" s="175"/>
      <c r="AA6410" s="175"/>
      <c r="AC6410" s="175"/>
      <c r="AL6410" s="106"/>
      <c r="AM6410" s="104"/>
      <c r="AN6410" s="104"/>
      <c r="AO6410" s="104"/>
      <c r="AP6410" s="104"/>
      <c r="AQ6410" s="104"/>
      <c r="AR6410" s="104"/>
      <c r="AS6410" s="104"/>
      <c r="AT6410" s="104"/>
      <c r="AU6410" s="104"/>
      <c r="AV6410" s="104"/>
    </row>
    <row r="6411" spans="3:48" x14ac:dyDescent="0.35">
      <c r="C6411" s="176"/>
      <c r="D6411" s="176"/>
      <c r="E6411" s="176"/>
      <c r="F6411" s="176"/>
      <c r="G6411" s="175"/>
      <c r="H6411" s="175"/>
      <c r="I6411" s="175"/>
      <c r="J6411" s="175"/>
      <c r="L6411" s="175"/>
      <c r="T6411" s="176"/>
      <c r="U6411" s="176"/>
      <c r="V6411" s="176"/>
      <c r="W6411" s="176"/>
      <c r="X6411" s="175"/>
      <c r="Y6411" s="175"/>
      <c r="Z6411" s="175"/>
      <c r="AA6411" s="175"/>
      <c r="AC6411" s="175"/>
      <c r="AL6411" s="106"/>
      <c r="AM6411" s="104"/>
      <c r="AN6411" s="104"/>
      <c r="AO6411" s="104"/>
      <c r="AP6411" s="104"/>
      <c r="AQ6411" s="104"/>
      <c r="AR6411" s="104"/>
      <c r="AS6411" s="104"/>
      <c r="AT6411" s="104"/>
      <c r="AU6411" s="104"/>
      <c r="AV6411" s="104"/>
    </row>
    <row r="6412" spans="3:48" x14ac:dyDescent="0.35">
      <c r="C6412" s="176"/>
      <c r="D6412" s="176"/>
      <c r="E6412" s="176"/>
      <c r="F6412" s="176"/>
      <c r="G6412" s="175"/>
      <c r="H6412" s="175"/>
      <c r="I6412" s="175"/>
      <c r="J6412" s="175"/>
      <c r="L6412" s="175"/>
      <c r="T6412" s="176"/>
      <c r="U6412" s="176"/>
      <c r="V6412" s="176"/>
      <c r="W6412" s="176"/>
      <c r="X6412" s="175"/>
      <c r="Y6412" s="175"/>
      <c r="Z6412" s="175"/>
      <c r="AA6412" s="175"/>
      <c r="AC6412" s="175"/>
      <c r="AL6412" s="106"/>
      <c r="AM6412" s="104"/>
      <c r="AN6412" s="104"/>
      <c r="AO6412" s="104"/>
      <c r="AP6412" s="104"/>
      <c r="AQ6412" s="104"/>
      <c r="AR6412" s="104"/>
      <c r="AS6412" s="104"/>
      <c r="AT6412" s="104"/>
      <c r="AU6412" s="104"/>
      <c r="AV6412" s="104"/>
    </row>
    <row r="6413" spans="3:48" x14ac:dyDescent="0.35">
      <c r="C6413" s="176"/>
      <c r="D6413" s="176"/>
      <c r="E6413" s="176"/>
      <c r="F6413" s="176"/>
      <c r="G6413" s="175"/>
      <c r="H6413" s="175"/>
      <c r="I6413" s="175"/>
      <c r="J6413" s="175"/>
      <c r="L6413" s="175"/>
      <c r="T6413" s="176"/>
      <c r="U6413" s="176"/>
      <c r="V6413" s="176"/>
      <c r="W6413" s="176"/>
      <c r="X6413" s="175"/>
      <c r="Y6413" s="175"/>
      <c r="Z6413" s="175"/>
      <c r="AA6413" s="175"/>
      <c r="AC6413" s="175"/>
      <c r="AL6413" s="106"/>
      <c r="AM6413" s="104"/>
      <c r="AN6413" s="104"/>
      <c r="AO6413" s="104"/>
      <c r="AP6413" s="104"/>
      <c r="AQ6413" s="104"/>
      <c r="AR6413" s="104"/>
      <c r="AS6413" s="104"/>
      <c r="AT6413" s="104"/>
      <c r="AU6413" s="104"/>
      <c r="AV6413" s="104"/>
    </row>
    <row r="6414" spans="3:48" x14ac:dyDescent="0.35">
      <c r="C6414" s="176"/>
      <c r="D6414" s="176"/>
      <c r="E6414" s="176"/>
      <c r="F6414" s="176"/>
      <c r="G6414" s="175"/>
      <c r="H6414" s="175"/>
      <c r="I6414" s="175"/>
      <c r="J6414" s="175"/>
      <c r="L6414" s="175"/>
      <c r="T6414" s="176"/>
      <c r="U6414" s="176"/>
      <c r="V6414" s="176"/>
      <c r="W6414" s="176"/>
      <c r="X6414" s="175"/>
      <c r="Y6414" s="175"/>
      <c r="Z6414" s="175"/>
      <c r="AA6414" s="175"/>
      <c r="AC6414" s="175"/>
      <c r="AL6414" s="106"/>
      <c r="AM6414" s="104"/>
      <c r="AN6414" s="104"/>
      <c r="AO6414" s="104"/>
      <c r="AP6414" s="104"/>
      <c r="AQ6414" s="104"/>
      <c r="AR6414" s="104"/>
      <c r="AS6414" s="104"/>
      <c r="AT6414" s="104"/>
      <c r="AU6414" s="104"/>
      <c r="AV6414" s="104"/>
    </row>
    <row r="6415" spans="3:48" x14ac:dyDescent="0.35">
      <c r="C6415" s="176"/>
      <c r="D6415" s="176"/>
      <c r="E6415" s="176"/>
      <c r="F6415" s="176"/>
      <c r="G6415" s="175"/>
      <c r="H6415" s="175"/>
      <c r="I6415" s="175"/>
      <c r="J6415" s="175"/>
      <c r="L6415" s="175"/>
      <c r="T6415" s="176"/>
      <c r="U6415" s="176"/>
      <c r="V6415" s="176"/>
      <c r="W6415" s="176"/>
      <c r="X6415" s="175"/>
      <c r="Y6415" s="175"/>
      <c r="Z6415" s="175"/>
      <c r="AA6415" s="175"/>
      <c r="AC6415" s="175"/>
      <c r="AL6415" s="106"/>
      <c r="AM6415" s="104"/>
      <c r="AN6415" s="104"/>
      <c r="AO6415" s="104"/>
      <c r="AP6415" s="104"/>
      <c r="AQ6415" s="104"/>
      <c r="AR6415" s="104"/>
      <c r="AS6415" s="104"/>
      <c r="AT6415" s="104"/>
      <c r="AU6415" s="104"/>
      <c r="AV6415" s="104"/>
    </row>
    <row r="6416" spans="3:48" x14ac:dyDescent="0.35">
      <c r="C6416" s="176"/>
      <c r="D6416" s="176"/>
      <c r="E6416" s="176"/>
      <c r="F6416" s="176"/>
      <c r="G6416" s="175"/>
      <c r="H6416" s="175"/>
      <c r="I6416" s="175"/>
      <c r="J6416" s="175"/>
      <c r="L6416" s="175"/>
      <c r="T6416" s="176"/>
      <c r="U6416" s="176"/>
      <c r="V6416" s="176"/>
      <c r="W6416" s="176"/>
      <c r="X6416" s="175"/>
      <c r="Y6416" s="175"/>
      <c r="Z6416" s="175"/>
      <c r="AA6416" s="175"/>
      <c r="AC6416" s="175"/>
      <c r="AL6416" s="106"/>
      <c r="AM6416" s="104"/>
      <c r="AN6416" s="104"/>
      <c r="AO6416" s="104"/>
      <c r="AP6416" s="104"/>
      <c r="AQ6416" s="104"/>
      <c r="AR6416" s="104"/>
      <c r="AS6416" s="104"/>
      <c r="AT6416" s="104"/>
      <c r="AU6416" s="104"/>
      <c r="AV6416" s="104"/>
    </row>
    <row r="6417" spans="3:48" x14ac:dyDescent="0.35">
      <c r="C6417" s="176"/>
      <c r="D6417" s="176"/>
      <c r="E6417" s="176"/>
      <c r="F6417" s="176"/>
      <c r="G6417" s="175"/>
      <c r="H6417" s="175"/>
      <c r="I6417" s="175"/>
      <c r="J6417" s="175"/>
      <c r="L6417" s="175"/>
      <c r="T6417" s="176"/>
      <c r="U6417" s="176"/>
      <c r="V6417" s="176"/>
      <c r="W6417" s="176"/>
      <c r="X6417" s="175"/>
      <c r="Y6417" s="175"/>
      <c r="Z6417" s="175"/>
      <c r="AA6417" s="175"/>
      <c r="AC6417" s="175"/>
      <c r="AL6417" s="106"/>
      <c r="AM6417" s="104"/>
      <c r="AN6417" s="104"/>
      <c r="AO6417" s="104"/>
      <c r="AP6417" s="104"/>
      <c r="AQ6417" s="104"/>
      <c r="AR6417" s="104"/>
      <c r="AS6417" s="104"/>
      <c r="AT6417" s="104"/>
      <c r="AU6417" s="104"/>
      <c r="AV6417" s="104"/>
    </row>
    <row r="6418" spans="3:48" x14ac:dyDescent="0.35">
      <c r="C6418" s="176"/>
      <c r="D6418" s="176"/>
      <c r="E6418" s="176"/>
      <c r="F6418" s="176"/>
      <c r="G6418" s="175"/>
      <c r="H6418" s="175"/>
      <c r="I6418" s="175"/>
      <c r="J6418" s="175"/>
      <c r="L6418" s="175"/>
      <c r="T6418" s="176"/>
      <c r="U6418" s="176"/>
      <c r="V6418" s="176"/>
      <c r="W6418" s="176"/>
      <c r="X6418" s="175"/>
      <c r="Y6418" s="175"/>
      <c r="Z6418" s="175"/>
      <c r="AA6418" s="175"/>
      <c r="AC6418" s="175"/>
      <c r="AL6418" s="106"/>
      <c r="AM6418" s="104"/>
      <c r="AN6418" s="104"/>
      <c r="AO6418" s="104"/>
      <c r="AP6418" s="104"/>
      <c r="AQ6418" s="104"/>
      <c r="AR6418" s="104"/>
      <c r="AS6418" s="104"/>
      <c r="AT6418" s="104"/>
      <c r="AU6418" s="104"/>
      <c r="AV6418" s="104"/>
    </row>
    <row r="6419" spans="3:48" x14ac:dyDescent="0.35">
      <c r="C6419" s="176"/>
      <c r="D6419" s="176"/>
      <c r="E6419" s="176"/>
      <c r="F6419" s="176"/>
      <c r="G6419" s="175"/>
      <c r="H6419" s="175"/>
      <c r="I6419" s="175"/>
      <c r="J6419" s="175"/>
      <c r="L6419" s="175"/>
      <c r="T6419" s="176"/>
      <c r="U6419" s="176"/>
      <c r="V6419" s="176"/>
      <c r="W6419" s="176"/>
      <c r="X6419" s="175"/>
      <c r="Y6419" s="175"/>
      <c r="Z6419" s="175"/>
      <c r="AA6419" s="175"/>
      <c r="AC6419" s="175"/>
      <c r="AL6419" s="106"/>
      <c r="AM6419" s="104"/>
      <c r="AN6419" s="104"/>
      <c r="AO6419" s="104"/>
      <c r="AP6419" s="104"/>
      <c r="AQ6419" s="104"/>
      <c r="AR6419" s="104"/>
      <c r="AS6419" s="104"/>
      <c r="AT6419" s="104"/>
      <c r="AU6419" s="104"/>
      <c r="AV6419" s="104"/>
    </row>
    <row r="6420" spans="3:48" x14ac:dyDescent="0.35">
      <c r="C6420" s="176"/>
      <c r="D6420" s="176"/>
      <c r="E6420" s="176"/>
      <c r="F6420" s="176"/>
      <c r="G6420" s="175"/>
      <c r="H6420" s="175"/>
      <c r="I6420" s="175"/>
      <c r="J6420" s="175"/>
      <c r="L6420" s="175"/>
      <c r="T6420" s="176"/>
      <c r="U6420" s="176"/>
      <c r="V6420" s="176"/>
      <c r="W6420" s="176"/>
      <c r="X6420" s="175"/>
      <c r="Y6420" s="175"/>
      <c r="Z6420" s="175"/>
      <c r="AA6420" s="175"/>
      <c r="AC6420" s="175"/>
      <c r="AL6420" s="106"/>
      <c r="AM6420" s="104"/>
      <c r="AN6420" s="104"/>
      <c r="AO6420" s="104"/>
      <c r="AP6420" s="104"/>
      <c r="AQ6420" s="104"/>
      <c r="AR6420" s="104"/>
      <c r="AS6420" s="104"/>
      <c r="AT6420" s="104"/>
      <c r="AU6420" s="104"/>
      <c r="AV6420" s="104"/>
    </row>
    <row r="6421" spans="3:48" x14ac:dyDescent="0.35">
      <c r="C6421" s="176"/>
      <c r="D6421" s="176"/>
      <c r="E6421" s="176"/>
      <c r="F6421" s="176"/>
      <c r="G6421" s="175"/>
      <c r="H6421" s="175"/>
      <c r="I6421" s="175"/>
      <c r="J6421" s="175"/>
      <c r="L6421" s="175"/>
      <c r="T6421" s="176"/>
      <c r="U6421" s="176"/>
      <c r="V6421" s="176"/>
      <c r="W6421" s="176"/>
      <c r="X6421" s="175"/>
      <c r="Y6421" s="175"/>
      <c r="Z6421" s="175"/>
      <c r="AA6421" s="175"/>
      <c r="AC6421" s="175"/>
      <c r="AL6421" s="106"/>
      <c r="AM6421" s="104"/>
      <c r="AN6421" s="104"/>
      <c r="AO6421" s="104"/>
      <c r="AP6421" s="104"/>
      <c r="AQ6421" s="104"/>
      <c r="AR6421" s="104"/>
      <c r="AS6421" s="104"/>
      <c r="AT6421" s="104"/>
      <c r="AU6421" s="104"/>
      <c r="AV6421" s="104"/>
    </row>
    <row r="6422" spans="3:48" x14ac:dyDescent="0.35">
      <c r="C6422" s="176"/>
      <c r="D6422" s="176"/>
      <c r="E6422" s="176"/>
      <c r="F6422" s="176"/>
      <c r="G6422" s="175"/>
      <c r="H6422" s="175"/>
      <c r="I6422" s="175"/>
      <c r="J6422" s="175"/>
      <c r="L6422" s="175"/>
      <c r="T6422" s="176"/>
      <c r="U6422" s="176"/>
      <c r="V6422" s="176"/>
      <c r="W6422" s="176"/>
      <c r="X6422" s="175"/>
      <c r="Y6422" s="175"/>
      <c r="Z6422" s="175"/>
      <c r="AA6422" s="175"/>
      <c r="AC6422" s="175"/>
      <c r="AL6422" s="106"/>
      <c r="AM6422" s="104"/>
      <c r="AN6422" s="104"/>
      <c r="AO6422" s="104"/>
      <c r="AP6422" s="104"/>
      <c r="AQ6422" s="104"/>
      <c r="AR6422" s="104"/>
      <c r="AS6422" s="104"/>
      <c r="AT6422" s="104"/>
      <c r="AU6422" s="104"/>
      <c r="AV6422" s="104"/>
    </row>
    <row r="6423" spans="3:48" x14ac:dyDescent="0.35">
      <c r="C6423" s="176"/>
      <c r="D6423" s="176"/>
      <c r="E6423" s="176"/>
      <c r="F6423" s="176"/>
      <c r="G6423" s="175"/>
      <c r="H6423" s="175"/>
      <c r="I6423" s="175"/>
      <c r="J6423" s="175"/>
      <c r="L6423" s="175"/>
      <c r="T6423" s="176"/>
      <c r="U6423" s="176"/>
      <c r="V6423" s="176"/>
      <c r="W6423" s="176"/>
      <c r="X6423" s="175"/>
      <c r="Y6423" s="175"/>
      <c r="Z6423" s="175"/>
      <c r="AA6423" s="175"/>
      <c r="AC6423" s="175"/>
      <c r="AL6423" s="106"/>
      <c r="AM6423" s="104"/>
      <c r="AN6423" s="104"/>
      <c r="AO6423" s="104"/>
      <c r="AP6423" s="104"/>
      <c r="AQ6423" s="104"/>
      <c r="AR6423" s="104"/>
      <c r="AS6423" s="104"/>
      <c r="AT6423" s="104"/>
      <c r="AU6423" s="104"/>
      <c r="AV6423" s="104"/>
    </row>
    <row r="6424" spans="3:48" x14ac:dyDescent="0.35">
      <c r="C6424" s="176"/>
      <c r="D6424" s="176"/>
      <c r="E6424" s="176"/>
      <c r="F6424" s="176"/>
      <c r="G6424" s="175"/>
      <c r="H6424" s="175"/>
      <c r="I6424" s="175"/>
      <c r="J6424" s="175"/>
      <c r="L6424" s="175"/>
      <c r="T6424" s="176"/>
      <c r="U6424" s="176"/>
      <c r="V6424" s="176"/>
      <c r="W6424" s="176"/>
      <c r="X6424" s="175"/>
      <c r="Y6424" s="175"/>
      <c r="Z6424" s="175"/>
      <c r="AA6424" s="175"/>
      <c r="AC6424" s="175"/>
      <c r="AL6424" s="106"/>
      <c r="AM6424" s="104"/>
      <c r="AN6424" s="104"/>
      <c r="AO6424" s="104"/>
      <c r="AP6424" s="104"/>
      <c r="AQ6424" s="104"/>
      <c r="AR6424" s="104"/>
      <c r="AS6424" s="104"/>
      <c r="AT6424" s="104"/>
      <c r="AU6424" s="104"/>
      <c r="AV6424" s="104"/>
    </row>
    <row r="6425" spans="3:48" x14ac:dyDescent="0.35">
      <c r="C6425" s="176"/>
      <c r="D6425" s="176"/>
      <c r="E6425" s="176"/>
      <c r="F6425" s="176"/>
      <c r="G6425" s="175"/>
      <c r="H6425" s="175"/>
      <c r="I6425" s="175"/>
      <c r="J6425" s="175"/>
      <c r="L6425" s="175"/>
      <c r="T6425" s="176"/>
      <c r="U6425" s="176"/>
      <c r="V6425" s="176"/>
      <c r="W6425" s="176"/>
      <c r="X6425" s="175"/>
      <c r="Y6425" s="175"/>
      <c r="Z6425" s="175"/>
      <c r="AA6425" s="175"/>
      <c r="AC6425" s="175"/>
      <c r="AL6425" s="106"/>
      <c r="AM6425" s="104"/>
      <c r="AN6425" s="104"/>
      <c r="AO6425" s="104"/>
      <c r="AP6425" s="104"/>
      <c r="AQ6425" s="104"/>
      <c r="AR6425" s="104"/>
      <c r="AS6425" s="104"/>
      <c r="AT6425" s="104"/>
      <c r="AU6425" s="104"/>
      <c r="AV6425" s="104"/>
    </row>
    <row r="6426" spans="3:48" x14ac:dyDescent="0.35">
      <c r="C6426" s="176"/>
      <c r="D6426" s="176"/>
      <c r="E6426" s="176"/>
      <c r="F6426" s="176"/>
      <c r="G6426" s="175"/>
      <c r="H6426" s="175"/>
      <c r="I6426" s="175"/>
      <c r="J6426" s="175"/>
      <c r="L6426" s="175"/>
      <c r="T6426" s="176"/>
      <c r="U6426" s="176"/>
      <c r="V6426" s="176"/>
      <c r="W6426" s="176"/>
      <c r="X6426" s="175"/>
      <c r="Y6426" s="175"/>
      <c r="Z6426" s="175"/>
      <c r="AA6426" s="175"/>
      <c r="AC6426" s="175"/>
      <c r="AL6426" s="106"/>
      <c r="AM6426" s="104"/>
      <c r="AN6426" s="104"/>
      <c r="AO6426" s="104"/>
      <c r="AP6426" s="104"/>
      <c r="AQ6426" s="104"/>
      <c r="AR6426" s="104"/>
      <c r="AS6426" s="104"/>
      <c r="AT6426" s="104"/>
      <c r="AU6426" s="104"/>
      <c r="AV6426" s="104"/>
    </row>
    <row r="6427" spans="3:48" x14ac:dyDescent="0.35">
      <c r="C6427" s="176"/>
      <c r="D6427" s="176"/>
      <c r="E6427" s="176"/>
      <c r="F6427" s="176"/>
      <c r="G6427" s="175"/>
      <c r="H6427" s="175"/>
      <c r="I6427" s="175"/>
      <c r="J6427" s="175"/>
      <c r="L6427" s="175"/>
      <c r="T6427" s="176"/>
      <c r="U6427" s="176"/>
      <c r="V6427" s="176"/>
      <c r="W6427" s="176"/>
      <c r="X6427" s="175"/>
      <c r="Y6427" s="175"/>
      <c r="Z6427" s="175"/>
      <c r="AA6427" s="175"/>
      <c r="AC6427" s="175"/>
      <c r="AL6427" s="106"/>
      <c r="AM6427" s="104"/>
      <c r="AN6427" s="104"/>
      <c r="AO6427" s="104"/>
      <c r="AP6427" s="104"/>
      <c r="AQ6427" s="104"/>
      <c r="AR6427" s="104"/>
      <c r="AS6427" s="104"/>
      <c r="AT6427" s="104"/>
      <c r="AU6427" s="104"/>
      <c r="AV6427" s="104"/>
    </row>
    <row r="6428" spans="3:48" x14ac:dyDescent="0.35">
      <c r="C6428" s="176"/>
      <c r="D6428" s="176"/>
      <c r="E6428" s="176"/>
      <c r="F6428" s="176"/>
      <c r="G6428" s="175"/>
      <c r="H6428" s="175"/>
      <c r="I6428" s="175"/>
      <c r="J6428" s="175"/>
      <c r="L6428" s="175"/>
      <c r="T6428" s="176"/>
      <c r="U6428" s="176"/>
      <c r="V6428" s="176"/>
      <c r="W6428" s="176"/>
      <c r="X6428" s="175"/>
      <c r="Y6428" s="175"/>
      <c r="Z6428" s="175"/>
      <c r="AA6428" s="175"/>
      <c r="AC6428" s="175"/>
      <c r="AL6428" s="106"/>
      <c r="AM6428" s="104"/>
      <c r="AN6428" s="104"/>
      <c r="AO6428" s="104"/>
      <c r="AP6428" s="104"/>
      <c r="AQ6428" s="104"/>
      <c r="AR6428" s="104"/>
      <c r="AS6428" s="104"/>
      <c r="AT6428" s="104"/>
      <c r="AU6428" s="104"/>
      <c r="AV6428" s="104"/>
    </row>
    <row r="6429" spans="3:48" x14ac:dyDescent="0.35">
      <c r="C6429" s="176"/>
      <c r="D6429" s="176"/>
      <c r="E6429" s="176"/>
      <c r="F6429" s="176"/>
      <c r="G6429" s="175"/>
      <c r="H6429" s="175"/>
      <c r="I6429" s="175"/>
      <c r="J6429" s="175"/>
      <c r="L6429" s="175"/>
      <c r="T6429" s="176"/>
      <c r="U6429" s="176"/>
      <c r="V6429" s="176"/>
      <c r="W6429" s="176"/>
      <c r="X6429" s="175"/>
      <c r="Y6429" s="175"/>
      <c r="Z6429" s="175"/>
      <c r="AA6429" s="175"/>
      <c r="AC6429" s="175"/>
      <c r="AL6429" s="106"/>
      <c r="AM6429" s="104"/>
      <c r="AN6429" s="104"/>
      <c r="AO6429" s="104"/>
      <c r="AP6429" s="104"/>
      <c r="AQ6429" s="104"/>
      <c r="AR6429" s="104"/>
      <c r="AS6429" s="104"/>
      <c r="AT6429" s="104"/>
      <c r="AU6429" s="104"/>
      <c r="AV6429" s="104"/>
    </row>
    <row r="6430" spans="3:48" x14ac:dyDescent="0.35">
      <c r="C6430" s="176"/>
      <c r="D6430" s="176"/>
      <c r="E6430" s="176"/>
      <c r="F6430" s="176"/>
      <c r="G6430" s="175"/>
      <c r="H6430" s="175"/>
      <c r="I6430" s="175"/>
      <c r="J6430" s="175"/>
      <c r="L6430" s="175"/>
      <c r="T6430" s="176"/>
      <c r="U6430" s="176"/>
      <c r="V6430" s="176"/>
      <c r="W6430" s="176"/>
      <c r="X6430" s="175"/>
      <c r="Y6430" s="175"/>
      <c r="Z6430" s="175"/>
      <c r="AA6430" s="175"/>
      <c r="AC6430" s="175"/>
      <c r="AL6430" s="106"/>
      <c r="AM6430" s="104"/>
      <c r="AN6430" s="104"/>
      <c r="AO6430" s="104"/>
      <c r="AP6430" s="104"/>
      <c r="AQ6430" s="104"/>
      <c r="AR6430" s="104"/>
      <c r="AS6430" s="104"/>
      <c r="AT6430" s="104"/>
      <c r="AU6430" s="104"/>
      <c r="AV6430" s="104"/>
    </row>
    <row r="6431" spans="3:48" x14ac:dyDescent="0.35">
      <c r="C6431" s="176"/>
      <c r="D6431" s="176"/>
      <c r="E6431" s="176"/>
      <c r="F6431" s="176"/>
      <c r="G6431" s="175"/>
      <c r="H6431" s="175"/>
      <c r="I6431" s="175"/>
      <c r="J6431" s="175"/>
      <c r="L6431" s="175"/>
      <c r="T6431" s="176"/>
      <c r="U6431" s="176"/>
      <c r="V6431" s="176"/>
      <c r="W6431" s="176"/>
      <c r="X6431" s="175"/>
      <c r="Y6431" s="175"/>
      <c r="Z6431" s="175"/>
      <c r="AA6431" s="175"/>
      <c r="AC6431" s="175"/>
      <c r="AL6431" s="106"/>
      <c r="AM6431" s="104"/>
      <c r="AN6431" s="104"/>
      <c r="AO6431" s="104"/>
      <c r="AP6431" s="104"/>
      <c r="AQ6431" s="104"/>
      <c r="AR6431" s="104"/>
      <c r="AS6431" s="104"/>
      <c r="AT6431" s="104"/>
      <c r="AU6431" s="104"/>
      <c r="AV6431" s="104"/>
    </row>
    <row r="6432" spans="3:48" x14ac:dyDescent="0.35">
      <c r="C6432" s="176"/>
      <c r="D6432" s="176"/>
      <c r="E6432" s="176"/>
      <c r="F6432" s="176"/>
      <c r="G6432" s="175"/>
      <c r="H6432" s="175"/>
      <c r="I6432" s="175"/>
      <c r="J6432" s="175"/>
      <c r="L6432" s="175"/>
      <c r="T6432" s="176"/>
      <c r="U6432" s="176"/>
      <c r="V6432" s="176"/>
      <c r="W6432" s="176"/>
      <c r="X6432" s="175"/>
      <c r="Y6432" s="175"/>
      <c r="Z6432" s="175"/>
      <c r="AA6432" s="175"/>
      <c r="AC6432" s="175"/>
      <c r="AL6432" s="106"/>
      <c r="AM6432" s="104"/>
      <c r="AN6432" s="104"/>
      <c r="AO6432" s="104"/>
      <c r="AP6432" s="104"/>
      <c r="AQ6432" s="104"/>
      <c r="AR6432" s="104"/>
      <c r="AS6432" s="104"/>
      <c r="AT6432" s="104"/>
      <c r="AU6432" s="104"/>
      <c r="AV6432" s="104"/>
    </row>
    <row r="6433" spans="3:48" x14ac:dyDescent="0.35">
      <c r="C6433" s="176"/>
      <c r="D6433" s="176"/>
      <c r="E6433" s="176"/>
      <c r="F6433" s="176"/>
      <c r="G6433" s="175"/>
      <c r="H6433" s="175"/>
      <c r="I6433" s="175"/>
      <c r="J6433" s="175"/>
      <c r="L6433" s="175"/>
      <c r="T6433" s="176"/>
      <c r="U6433" s="176"/>
      <c r="V6433" s="176"/>
      <c r="W6433" s="176"/>
      <c r="X6433" s="175"/>
      <c r="Y6433" s="175"/>
      <c r="Z6433" s="175"/>
      <c r="AA6433" s="175"/>
      <c r="AC6433" s="175"/>
      <c r="AL6433" s="106"/>
      <c r="AM6433" s="104"/>
      <c r="AN6433" s="104"/>
      <c r="AO6433" s="104"/>
      <c r="AP6433" s="104"/>
      <c r="AQ6433" s="104"/>
      <c r="AR6433" s="104"/>
      <c r="AS6433" s="104"/>
      <c r="AT6433" s="104"/>
      <c r="AU6433" s="104"/>
      <c r="AV6433" s="104"/>
    </row>
    <row r="6434" spans="3:48" x14ac:dyDescent="0.35">
      <c r="C6434" s="176"/>
      <c r="D6434" s="176"/>
      <c r="E6434" s="176"/>
      <c r="F6434" s="176"/>
      <c r="G6434" s="175"/>
      <c r="H6434" s="175"/>
      <c r="I6434" s="175"/>
      <c r="J6434" s="175"/>
      <c r="L6434" s="175"/>
      <c r="T6434" s="176"/>
      <c r="U6434" s="176"/>
      <c r="V6434" s="176"/>
      <c r="W6434" s="176"/>
      <c r="X6434" s="175"/>
      <c r="Y6434" s="175"/>
      <c r="Z6434" s="175"/>
      <c r="AA6434" s="175"/>
      <c r="AC6434" s="175"/>
      <c r="AL6434" s="106"/>
      <c r="AM6434" s="104"/>
      <c r="AN6434" s="104"/>
      <c r="AO6434" s="104"/>
      <c r="AP6434" s="104"/>
      <c r="AQ6434" s="104"/>
      <c r="AR6434" s="104"/>
      <c r="AS6434" s="104"/>
      <c r="AT6434" s="104"/>
      <c r="AU6434" s="104"/>
      <c r="AV6434" s="104"/>
    </row>
    <row r="6435" spans="3:48" x14ac:dyDescent="0.35">
      <c r="C6435" s="176"/>
      <c r="D6435" s="176"/>
      <c r="E6435" s="176"/>
      <c r="F6435" s="176"/>
      <c r="G6435" s="175"/>
      <c r="H6435" s="175"/>
      <c r="I6435" s="175"/>
      <c r="J6435" s="175"/>
      <c r="L6435" s="175"/>
      <c r="T6435" s="176"/>
      <c r="U6435" s="176"/>
      <c r="V6435" s="176"/>
      <c r="W6435" s="176"/>
      <c r="X6435" s="175"/>
      <c r="Y6435" s="175"/>
      <c r="Z6435" s="175"/>
      <c r="AA6435" s="175"/>
      <c r="AC6435" s="175"/>
      <c r="AL6435" s="106"/>
      <c r="AM6435" s="104"/>
      <c r="AN6435" s="104"/>
      <c r="AO6435" s="104"/>
      <c r="AP6435" s="104"/>
      <c r="AQ6435" s="104"/>
      <c r="AR6435" s="104"/>
      <c r="AS6435" s="104"/>
      <c r="AT6435" s="104"/>
      <c r="AU6435" s="104"/>
      <c r="AV6435" s="104"/>
    </row>
    <row r="6436" spans="3:48" x14ac:dyDescent="0.35">
      <c r="C6436" s="176"/>
      <c r="D6436" s="176"/>
      <c r="E6436" s="176"/>
      <c r="F6436" s="176"/>
      <c r="G6436" s="175"/>
      <c r="H6436" s="175"/>
      <c r="I6436" s="175"/>
      <c r="J6436" s="175"/>
      <c r="L6436" s="175"/>
      <c r="T6436" s="176"/>
      <c r="U6436" s="176"/>
      <c r="V6436" s="176"/>
      <c r="W6436" s="176"/>
      <c r="X6436" s="175"/>
      <c r="Y6436" s="175"/>
      <c r="Z6436" s="175"/>
      <c r="AA6436" s="175"/>
      <c r="AC6436" s="175"/>
      <c r="AL6436" s="106"/>
      <c r="AM6436" s="104"/>
      <c r="AN6436" s="104"/>
      <c r="AO6436" s="104"/>
      <c r="AP6436" s="104"/>
      <c r="AQ6436" s="104"/>
      <c r="AR6436" s="104"/>
      <c r="AS6436" s="104"/>
      <c r="AT6436" s="104"/>
      <c r="AU6436" s="104"/>
      <c r="AV6436" s="104"/>
    </row>
    <row r="6437" spans="3:48" x14ac:dyDescent="0.35">
      <c r="C6437" s="176"/>
      <c r="D6437" s="176"/>
      <c r="E6437" s="176"/>
      <c r="F6437" s="176"/>
      <c r="G6437" s="175"/>
      <c r="H6437" s="175"/>
      <c r="I6437" s="175"/>
      <c r="J6437" s="175"/>
      <c r="L6437" s="175"/>
      <c r="T6437" s="176"/>
      <c r="U6437" s="176"/>
      <c r="V6437" s="176"/>
      <c r="W6437" s="176"/>
      <c r="X6437" s="175"/>
      <c r="Y6437" s="175"/>
      <c r="Z6437" s="175"/>
      <c r="AA6437" s="175"/>
      <c r="AC6437" s="175"/>
      <c r="AL6437" s="106"/>
      <c r="AM6437" s="104"/>
      <c r="AN6437" s="104"/>
      <c r="AO6437" s="104"/>
      <c r="AP6437" s="104"/>
      <c r="AQ6437" s="104"/>
      <c r="AR6437" s="104"/>
      <c r="AS6437" s="104"/>
      <c r="AT6437" s="104"/>
      <c r="AU6437" s="104"/>
      <c r="AV6437" s="104"/>
    </row>
    <row r="6438" spans="3:48" x14ac:dyDescent="0.35">
      <c r="C6438" s="176"/>
      <c r="D6438" s="176"/>
      <c r="E6438" s="176"/>
      <c r="F6438" s="176"/>
      <c r="G6438" s="175"/>
      <c r="H6438" s="175"/>
      <c r="I6438" s="175"/>
      <c r="J6438" s="175"/>
      <c r="L6438" s="175"/>
      <c r="T6438" s="176"/>
      <c r="U6438" s="176"/>
      <c r="V6438" s="176"/>
      <c r="W6438" s="176"/>
      <c r="X6438" s="175"/>
      <c r="Y6438" s="175"/>
      <c r="Z6438" s="175"/>
      <c r="AA6438" s="175"/>
      <c r="AC6438" s="175"/>
      <c r="AL6438" s="106"/>
      <c r="AM6438" s="104"/>
      <c r="AN6438" s="104"/>
      <c r="AO6438" s="104"/>
      <c r="AP6438" s="104"/>
      <c r="AQ6438" s="104"/>
      <c r="AR6438" s="104"/>
      <c r="AS6438" s="104"/>
      <c r="AT6438" s="104"/>
      <c r="AU6438" s="104"/>
      <c r="AV6438" s="104"/>
    </row>
    <row r="6439" spans="3:48" x14ac:dyDescent="0.35">
      <c r="C6439" s="176"/>
      <c r="D6439" s="176"/>
      <c r="E6439" s="176"/>
      <c r="F6439" s="176"/>
      <c r="G6439" s="175"/>
      <c r="H6439" s="175"/>
      <c r="I6439" s="175"/>
      <c r="J6439" s="175"/>
      <c r="L6439" s="175"/>
      <c r="T6439" s="176"/>
      <c r="U6439" s="176"/>
      <c r="V6439" s="176"/>
      <c r="W6439" s="176"/>
      <c r="X6439" s="175"/>
      <c r="Y6439" s="175"/>
      <c r="Z6439" s="175"/>
      <c r="AA6439" s="175"/>
      <c r="AC6439" s="175"/>
      <c r="AL6439" s="106"/>
      <c r="AM6439" s="104"/>
      <c r="AN6439" s="104"/>
      <c r="AO6439" s="104"/>
      <c r="AP6439" s="104"/>
      <c r="AQ6439" s="104"/>
      <c r="AR6439" s="104"/>
      <c r="AS6439" s="104"/>
      <c r="AT6439" s="104"/>
      <c r="AU6439" s="104"/>
      <c r="AV6439" s="104"/>
    </row>
    <row r="6440" spans="3:48" x14ac:dyDescent="0.35">
      <c r="C6440" s="176"/>
      <c r="D6440" s="176"/>
      <c r="E6440" s="176"/>
      <c r="F6440" s="176"/>
      <c r="G6440" s="175"/>
      <c r="H6440" s="175"/>
      <c r="I6440" s="175"/>
      <c r="J6440" s="175"/>
      <c r="L6440" s="175"/>
      <c r="T6440" s="176"/>
      <c r="U6440" s="176"/>
      <c r="V6440" s="176"/>
      <c r="W6440" s="176"/>
      <c r="X6440" s="175"/>
      <c r="Y6440" s="175"/>
      <c r="Z6440" s="175"/>
      <c r="AA6440" s="175"/>
      <c r="AC6440" s="175"/>
      <c r="AL6440" s="106"/>
      <c r="AM6440" s="104"/>
      <c r="AN6440" s="104"/>
      <c r="AO6440" s="104"/>
      <c r="AP6440" s="104"/>
      <c r="AQ6440" s="104"/>
      <c r="AR6440" s="104"/>
      <c r="AS6440" s="104"/>
      <c r="AT6440" s="104"/>
      <c r="AU6440" s="104"/>
      <c r="AV6440" s="104"/>
    </row>
    <row r="6441" spans="3:48" x14ac:dyDescent="0.35">
      <c r="C6441" s="176"/>
      <c r="D6441" s="176"/>
      <c r="E6441" s="176"/>
      <c r="F6441" s="176"/>
      <c r="G6441" s="175"/>
      <c r="H6441" s="175"/>
      <c r="I6441" s="175"/>
      <c r="J6441" s="175"/>
      <c r="L6441" s="175"/>
      <c r="T6441" s="176"/>
      <c r="U6441" s="176"/>
      <c r="V6441" s="176"/>
      <c r="W6441" s="176"/>
      <c r="X6441" s="175"/>
      <c r="Y6441" s="175"/>
      <c r="Z6441" s="175"/>
      <c r="AA6441" s="175"/>
      <c r="AC6441" s="175"/>
      <c r="AL6441" s="106"/>
      <c r="AM6441" s="104"/>
      <c r="AN6441" s="104"/>
      <c r="AO6441" s="104"/>
      <c r="AP6441" s="104"/>
      <c r="AQ6441" s="104"/>
      <c r="AR6441" s="104"/>
      <c r="AS6441" s="104"/>
      <c r="AT6441" s="104"/>
      <c r="AU6441" s="104"/>
      <c r="AV6441" s="104"/>
    </row>
    <row r="6442" spans="3:48" x14ac:dyDescent="0.35">
      <c r="C6442" s="176"/>
      <c r="D6442" s="176"/>
      <c r="E6442" s="176"/>
      <c r="F6442" s="176"/>
      <c r="G6442" s="175"/>
      <c r="H6442" s="175"/>
      <c r="I6442" s="175"/>
      <c r="J6442" s="175"/>
      <c r="L6442" s="175"/>
      <c r="T6442" s="176"/>
      <c r="U6442" s="176"/>
      <c r="V6442" s="176"/>
      <c r="W6442" s="176"/>
      <c r="X6442" s="175"/>
      <c r="Y6442" s="175"/>
      <c r="Z6442" s="175"/>
      <c r="AA6442" s="175"/>
      <c r="AC6442" s="175"/>
      <c r="AL6442" s="106"/>
      <c r="AM6442" s="104"/>
      <c r="AN6442" s="104"/>
      <c r="AO6442" s="104"/>
      <c r="AP6442" s="104"/>
      <c r="AQ6442" s="104"/>
      <c r="AR6442" s="104"/>
      <c r="AS6442" s="104"/>
      <c r="AT6442" s="104"/>
      <c r="AU6442" s="104"/>
      <c r="AV6442" s="104"/>
    </row>
    <row r="6443" spans="3:48" x14ac:dyDescent="0.35">
      <c r="C6443" s="176"/>
      <c r="D6443" s="176"/>
      <c r="E6443" s="176"/>
      <c r="F6443" s="176"/>
      <c r="G6443" s="175"/>
      <c r="H6443" s="175"/>
      <c r="I6443" s="175"/>
      <c r="J6443" s="175"/>
      <c r="L6443" s="175"/>
      <c r="T6443" s="176"/>
      <c r="U6443" s="176"/>
      <c r="V6443" s="176"/>
      <c r="W6443" s="176"/>
      <c r="X6443" s="175"/>
      <c r="Y6443" s="175"/>
      <c r="Z6443" s="175"/>
      <c r="AA6443" s="175"/>
      <c r="AC6443" s="175"/>
      <c r="AL6443" s="106"/>
      <c r="AM6443" s="104"/>
      <c r="AN6443" s="104"/>
      <c r="AO6443" s="104"/>
      <c r="AP6443" s="104"/>
      <c r="AQ6443" s="104"/>
      <c r="AR6443" s="104"/>
      <c r="AS6443" s="104"/>
      <c r="AT6443" s="104"/>
      <c r="AU6443" s="104"/>
      <c r="AV6443" s="104"/>
    </row>
    <row r="6444" spans="3:48" x14ac:dyDescent="0.35">
      <c r="C6444" s="176"/>
      <c r="D6444" s="176"/>
      <c r="E6444" s="176"/>
      <c r="F6444" s="176"/>
      <c r="G6444" s="175"/>
      <c r="H6444" s="175"/>
      <c r="I6444" s="175"/>
      <c r="J6444" s="175"/>
      <c r="L6444" s="175"/>
      <c r="T6444" s="176"/>
      <c r="U6444" s="176"/>
      <c r="V6444" s="176"/>
      <c r="W6444" s="176"/>
      <c r="X6444" s="175"/>
      <c r="Y6444" s="175"/>
      <c r="Z6444" s="175"/>
      <c r="AA6444" s="175"/>
      <c r="AC6444" s="175"/>
      <c r="AL6444" s="106"/>
      <c r="AM6444" s="104"/>
      <c r="AN6444" s="104"/>
      <c r="AO6444" s="104"/>
      <c r="AP6444" s="104"/>
      <c r="AQ6444" s="104"/>
      <c r="AR6444" s="104"/>
      <c r="AS6444" s="104"/>
      <c r="AT6444" s="104"/>
      <c r="AU6444" s="104"/>
      <c r="AV6444" s="104"/>
    </row>
    <row r="6445" spans="3:48" x14ac:dyDescent="0.35">
      <c r="C6445" s="176"/>
      <c r="D6445" s="176"/>
      <c r="E6445" s="176"/>
      <c r="F6445" s="176"/>
      <c r="G6445" s="175"/>
      <c r="H6445" s="175"/>
      <c r="I6445" s="175"/>
      <c r="J6445" s="175"/>
      <c r="L6445" s="175"/>
      <c r="T6445" s="176"/>
      <c r="U6445" s="176"/>
      <c r="V6445" s="176"/>
      <c r="W6445" s="176"/>
      <c r="X6445" s="175"/>
      <c r="Y6445" s="175"/>
      <c r="Z6445" s="175"/>
      <c r="AA6445" s="175"/>
      <c r="AC6445" s="175"/>
      <c r="AL6445" s="106"/>
      <c r="AM6445" s="104"/>
      <c r="AN6445" s="104"/>
      <c r="AO6445" s="104"/>
      <c r="AP6445" s="104"/>
      <c r="AQ6445" s="104"/>
      <c r="AR6445" s="104"/>
      <c r="AS6445" s="104"/>
      <c r="AT6445" s="104"/>
      <c r="AU6445" s="104"/>
      <c r="AV6445" s="104"/>
    </row>
    <row r="6446" spans="3:48" x14ac:dyDescent="0.35">
      <c r="C6446" s="176"/>
      <c r="D6446" s="176"/>
      <c r="E6446" s="176"/>
      <c r="F6446" s="176"/>
      <c r="G6446" s="175"/>
      <c r="H6446" s="175"/>
      <c r="I6446" s="175"/>
      <c r="J6446" s="175"/>
      <c r="L6446" s="175"/>
      <c r="T6446" s="176"/>
      <c r="U6446" s="176"/>
      <c r="V6446" s="176"/>
      <c r="W6446" s="176"/>
      <c r="X6446" s="175"/>
      <c r="Y6446" s="175"/>
      <c r="Z6446" s="175"/>
      <c r="AA6446" s="175"/>
      <c r="AC6446" s="175"/>
      <c r="AL6446" s="106"/>
      <c r="AM6446" s="104"/>
      <c r="AN6446" s="104"/>
      <c r="AO6446" s="104"/>
      <c r="AP6446" s="104"/>
      <c r="AQ6446" s="104"/>
      <c r="AR6446" s="104"/>
      <c r="AS6446" s="104"/>
      <c r="AT6446" s="104"/>
      <c r="AU6446" s="104"/>
      <c r="AV6446" s="104"/>
    </row>
    <row r="6447" spans="3:48" x14ac:dyDescent="0.35">
      <c r="C6447" s="176"/>
      <c r="D6447" s="176"/>
      <c r="E6447" s="176"/>
      <c r="F6447" s="176"/>
      <c r="G6447" s="175"/>
      <c r="H6447" s="175"/>
      <c r="I6447" s="175"/>
      <c r="J6447" s="175"/>
      <c r="L6447" s="175"/>
      <c r="T6447" s="176"/>
      <c r="U6447" s="176"/>
      <c r="V6447" s="176"/>
      <c r="W6447" s="176"/>
      <c r="X6447" s="175"/>
      <c r="Y6447" s="175"/>
      <c r="Z6447" s="175"/>
      <c r="AA6447" s="175"/>
      <c r="AC6447" s="175"/>
      <c r="AL6447" s="106"/>
      <c r="AM6447" s="104"/>
      <c r="AN6447" s="104"/>
      <c r="AO6447" s="104"/>
      <c r="AP6447" s="104"/>
      <c r="AQ6447" s="104"/>
      <c r="AR6447" s="104"/>
      <c r="AS6447" s="104"/>
      <c r="AT6447" s="104"/>
      <c r="AU6447" s="104"/>
      <c r="AV6447" s="104"/>
    </row>
    <row r="6448" spans="3:48" x14ac:dyDescent="0.35">
      <c r="C6448" s="176"/>
      <c r="D6448" s="176"/>
      <c r="E6448" s="176"/>
      <c r="F6448" s="176"/>
      <c r="G6448" s="175"/>
      <c r="H6448" s="175"/>
      <c r="I6448" s="175"/>
      <c r="J6448" s="175"/>
      <c r="L6448" s="175"/>
      <c r="T6448" s="176"/>
      <c r="U6448" s="176"/>
      <c r="V6448" s="176"/>
      <c r="W6448" s="176"/>
      <c r="X6448" s="175"/>
      <c r="Y6448" s="175"/>
      <c r="Z6448" s="175"/>
      <c r="AA6448" s="175"/>
      <c r="AC6448" s="175"/>
      <c r="AL6448" s="106"/>
      <c r="AM6448" s="104"/>
      <c r="AN6448" s="104"/>
      <c r="AO6448" s="104"/>
      <c r="AP6448" s="104"/>
      <c r="AQ6448" s="104"/>
      <c r="AR6448" s="104"/>
      <c r="AS6448" s="104"/>
      <c r="AT6448" s="104"/>
      <c r="AU6448" s="104"/>
      <c r="AV6448" s="104"/>
    </row>
    <row r="6449" spans="3:48" x14ac:dyDescent="0.35">
      <c r="C6449" s="176"/>
      <c r="D6449" s="176"/>
      <c r="E6449" s="176"/>
      <c r="F6449" s="176"/>
      <c r="G6449" s="175"/>
      <c r="H6449" s="175"/>
      <c r="I6449" s="175"/>
      <c r="J6449" s="175"/>
      <c r="L6449" s="175"/>
      <c r="T6449" s="176"/>
      <c r="U6449" s="176"/>
      <c r="V6449" s="176"/>
      <c r="W6449" s="176"/>
      <c r="X6449" s="175"/>
      <c r="Y6449" s="175"/>
      <c r="Z6449" s="175"/>
      <c r="AA6449" s="175"/>
      <c r="AC6449" s="175"/>
      <c r="AL6449" s="106"/>
      <c r="AM6449" s="104"/>
      <c r="AN6449" s="104"/>
      <c r="AO6449" s="104"/>
      <c r="AP6449" s="104"/>
      <c r="AQ6449" s="104"/>
      <c r="AR6449" s="104"/>
      <c r="AS6449" s="104"/>
      <c r="AT6449" s="104"/>
      <c r="AU6449" s="104"/>
      <c r="AV6449" s="104"/>
    </row>
    <row r="6450" spans="3:48" x14ac:dyDescent="0.35">
      <c r="C6450" s="176"/>
      <c r="D6450" s="176"/>
      <c r="E6450" s="176"/>
      <c r="F6450" s="176"/>
      <c r="G6450" s="175"/>
      <c r="H6450" s="175"/>
      <c r="I6450" s="175"/>
      <c r="J6450" s="175"/>
      <c r="L6450" s="175"/>
      <c r="T6450" s="176"/>
      <c r="U6450" s="176"/>
      <c r="V6450" s="176"/>
      <c r="W6450" s="176"/>
      <c r="X6450" s="175"/>
      <c r="Y6450" s="175"/>
      <c r="Z6450" s="175"/>
      <c r="AA6450" s="175"/>
      <c r="AC6450" s="175"/>
      <c r="AL6450" s="106"/>
      <c r="AM6450" s="104"/>
      <c r="AN6450" s="104"/>
      <c r="AO6450" s="104"/>
      <c r="AP6450" s="104"/>
      <c r="AQ6450" s="104"/>
      <c r="AR6450" s="104"/>
      <c r="AS6450" s="104"/>
      <c r="AT6450" s="104"/>
      <c r="AU6450" s="104"/>
      <c r="AV6450" s="104"/>
    </row>
    <row r="6451" spans="3:48" x14ac:dyDescent="0.35">
      <c r="C6451" s="176"/>
      <c r="D6451" s="176"/>
      <c r="E6451" s="176"/>
      <c r="F6451" s="176"/>
      <c r="G6451" s="175"/>
      <c r="H6451" s="175"/>
      <c r="I6451" s="175"/>
      <c r="J6451" s="175"/>
      <c r="L6451" s="175"/>
      <c r="T6451" s="176"/>
      <c r="U6451" s="176"/>
      <c r="V6451" s="176"/>
      <c r="W6451" s="176"/>
      <c r="X6451" s="175"/>
      <c r="Y6451" s="175"/>
      <c r="Z6451" s="175"/>
      <c r="AA6451" s="175"/>
      <c r="AC6451" s="175"/>
      <c r="AL6451" s="106"/>
      <c r="AM6451" s="104"/>
      <c r="AN6451" s="104"/>
      <c r="AO6451" s="104"/>
      <c r="AP6451" s="104"/>
      <c r="AQ6451" s="104"/>
      <c r="AR6451" s="104"/>
      <c r="AS6451" s="104"/>
      <c r="AT6451" s="104"/>
      <c r="AU6451" s="104"/>
      <c r="AV6451" s="104"/>
    </row>
    <row r="6452" spans="3:48" x14ac:dyDescent="0.35">
      <c r="C6452" s="176"/>
      <c r="D6452" s="176"/>
      <c r="E6452" s="176"/>
      <c r="F6452" s="176"/>
      <c r="G6452" s="175"/>
      <c r="H6452" s="175"/>
      <c r="I6452" s="175"/>
      <c r="J6452" s="175"/>
      <c r="L6452" s="175"/>
      <c r="T6452" s="176"/>
      <c r="U6452" s="176"/>
      <c r="V6452" s="176"/>
      <c r="W6452" s="176"/>
      <c r="X6452" s="175"/>
      <c r="Y6452" s="175"/>
      <c r="Z6452" s="175"/>
      <c r="AA6452" s="175"/>
      <c r="AC6452" s="175"/>
      <c r="AL6452" s="106"/>
      <c r="AM6452" s="104"/>
      <c r="AN6452" s="104"/>
      <c r="AO6452" s="104"/>
      <c r="AP6452" s="104"/>
      <c r="AQ6452" s="104"/>
      <c r="AR6452" s="104"/>
      <c r="AS6452" s="104"/>
      <c r="AT6452" s="104"/>
      <c r="AU6452" s="104"/>
      <c r="AV6452" s="104"/>
    </row>
    <row r="6453" spans="3:48" x14ac:dyDescent="0.35">
      <c r="C6453" s="176"/>
      <c r="D6453" s="176"/>
      <c r="E6453" s="176"/>
      <c r="F6453" s="176"/>
      <c r="G6453" s="175"/>
      <c r="H6453" s="175"/>
      <c r="I6453" s="175"/>
      <c r="J6453" s="175"/>
      <c r="L6453" s="175"/>
      <c r="T6453" s="176"/>
      <c r="U6453" s="176"/>
      <c r="V6453" s="176"/>
      <c r="W6453" s="176"/>
      <c r="X6453" s="175"/>
      <c r="Y6453" s="175"/>
      <c r="Z6453" s="175"/>
      <c r="AA6453" s="175"/>
      <c r="AC6453" s="175"/>
      <c r="AL6453" s="106"/>
      <c r="AM6453" s="104"/>
      <c r="AN6453" s="104"/>
      <c r="AO6453" s="104"/>
      <c r="AP6453" s="104"/>
      <c r="AQ6453" s="104"/>
      <c r="AR6453" s="104"/>
      <c r="AS6453" s="104"/>
      <c r="AT6453" s="104"/>
      <c r="AU6453" s="104"/>
      <c r="AV6453" s="104"/>
    </row>
    <row r="6454" spans="3:48" x14ac:dyDescent="0.35">
      <c r="C6454" s="176"/>
      <c r="D6454" s="176"/>
      <c r="E6454" s="176"/>
      <c r="F6454" s="176"/>
      <c r="G6454" s="175"/>
      <c r="H6454" s="175"/>
      <c r="I6454" s="175"/>
      <c r="J6454" s="175"/>
      <c r="L6454" s="175"/>
      <c r="T6454" s="176"/>
      <c r="U6454" s="176"/>
      <c r="V6454" s="176"/>
      <c r="W6454" s="176"/>
      <c r="X6454" s="175"/>
      <c r="Y6454" s="175"/>
      <c r="Z6454" s="175"/>
      <c r="AA6454" s="175"/>
      <c r="AC6454" s="175"/>
      <c r="AL6454" s="106"/>
      <c r="AM6454" s="104"/>
      <c r="AN6454" s="104"/>
      <c r="AO6454" s="104"/>
      <c r="AP6454" s="104"/>
      <c r="AQ6454" s="104"/>
      <c r="AR6454" s="104"/>
      <c r="AS6454" s="104"/>
      <c r="AT6454" s="104"/>
      <c r="AU6454" s="104"/>
      <c r="AV6454" s="104"/>
    </row>
    <row r="6455" spans="3:48" x14ac:dyDescent="0.35">
      <c r="C6455" s="176"/>
      <c r="D6455" s="176"/>
      <c r="E6455" s="176"/>
      <c r="F6455" s="176"/>
      <c r="G6455" s="175"/>
      <c r="H6455" s="175"/>
      <c r="I6455" s="175"/>
      <c r="J6455" s="175"/>
      <c r="L6455" s="175"/>
      <c r="T6455" s="176"/>
      <c r="U6455" s="176"/>
      <c r="V6455" s="176"/>
      <c r="W6455" s="176"/>
      <c r="X6455" s="175"/>
      <c r="Y6455" s="175"/>
      <c r="Z6455" s="175"/>
      <c r="AA6455" s="175"/>
      <c r="AC6455" s="175"/>
      <c r="AL6455" s="106"/>
      <c r="AM6455" s="104"/>
      <c r="AN6455" s="104"/>
      <c r="AO6455" s="104"/>
      <c r="AP6455" s="104"/>
      <c r="AQ6455" s="104"/>
      <c r="AR6455" s="104"/>
      <c r="AS6455" s="104"/>
      <c r="AT6455" s="104"/>
      <c r="AU6455" s="104"/>
      <c r="AV6455" s="104"/>
    </row>
    <row r="6456" spans="3:48" x14ac:dyDescent="0.35">
      <c r="C6456" s="176"/>
      <c r="D6456" s="176"/>
      <c r="E6456" s="176"/>
      <c r="F6456" s="176"/>
      <c r="G6456" s="175"/>
      <c r="H6456" s="175"/>
      <c r="I6456" s="175"/>
      <c r="J6456" s="175"/>
      <c r="L6456" s="175"/>
      <c r="T6456" s="176"/>
      <c r="U6456" s="176"/>
      <c r="V6456" s="176"/>
      <c r="W6456" s="176"/>
      <c r="X6456" s="175"/>
      <c r="Y6456" s="175"/>
      <c r="Z6456" s="175"/>
      <c r="AA6456" s="175"/>
      <c r="AC6456" s="175"/>
      <c r="AL6456" s="106"/>
      <c r="AM6456" s="104"/>
      <c r="AN6456" s="104"/>
      <c r="AO6456" s="104"/>
      <c r="AP6456" s="104"/>
      <c r="AQ6456" s="104"/>
      <c r="AR6456" s="104"/>
      <c r="AS6456" s="104"/>
      <c r="AT6456" s="104"/>
      <c r="AU6456" s="104"/>
      <c r="AV6456" s="104"/>
    </row>
    <row r="6457" spans="3:48" x14ac:dyDescent="0.35">
      <c r="C6457" s="176"/>
      <c r="D6457" s="176"/>
      <c r="E6457" s="176"/>
      <c r="F6457" s="176"/>
      <c r="G6457" s="175"/>
      <c r="H6457" s="175"/>
      <c r="I6457" s="175"/>
      <c r="J6457" s="175"/>
      <c r="L6457" s="175"/>
      <c r="T6457" s="176"/>
      <c r="U6457" s="176"/>
      <c r="V6457" s="176"/>
      <c r="W6457" s="176"/>
      <c r="X6457" s="175"/>
      <c r="Y6457" s="175"/>
      <c r="Z6457" s="175"/>
      <c r="AA6457" s="175"/>
      <c r="AC6457" s="175"/>
      <c r="AL6457" s="106"/>
      <c r="AM6457" s="104"/>
      <c r="AN6457" s="104"/>
      <c r="AO6457" s="104"/>
      <c r="AP6457" s="104"/>
      <c r="AQ6457" s="104"/>
      <c r="AR6457" s="104"/>
      <c r="AS6457" s="104"/>
      <c r="AT6457" s="104"/>
      <c r="AU6457" s="104"/>
      <c r="AV6457" s="104"/>
    </row>
    <row r="6458" spans="3:48" x14ac:dyDescent="0.35">
      <c r="C6458" s="176"/>
      <c r="D6458" s="176"/>
      <c r="E6458" s="176"/>
      <c r="F6458" s="176"/>
      <c r="G6458" s="175"/>
      <c r="H6458" s="175"/>
      <c r="I6458" s="175"/>
      <c r="J6458" s="175"/>
      <c r="L6458" s="175"/>
      <c r="T6458" s="176"/>
      <c r="U6458" s="176"/>
      <c r="V6458" s="176"/>
      <c r="W6458" s="176"/>
      <c r="X6458" s="175"/>
      <c r="Y6458" s="175"/>
      <c r="Z6458" s="175"/>
      <c r="AA6458" s="175"/>
      <c r="AC6458" s="175"/>
      <c r="AL6458" s="106"/>
      <c r="AM6458" s="104"/>
      <c r="AN6458" s="104"/>
      <c r="AO6458" s="104"/>
      <c r="AP6458" s="104"/>
      <c r="AQ6458" s="104"/>
      <c r="AR6458" s="104"/>
      <c r="AS6458" s="104"/>
      <c r="AT6458" s="104"/>
      <c r="AU6458" s="104"/>
      <c r="AV6458" s="104"/>
    </row>
    <row r="6459" spans="3:48" x14ac:dyDescent="0.35">
      <c r="C6459" s="176"/>
      <c r="D6459" s="176"/>
      <c r="E6459" s="176"/>
      <c r="F6459" s="176"/>
      <c r="G6459" s="175"/>
      <c r="H6459" s="175"/>
      <c r="I6459" s="175"/>
      <c r="J6459" s="175"/>
      <c r="L6459" s="175"/>
      <c r="T6459" s="176"/>
      <c r="U6459" s="176"/>
      <c r="V6459" s="176"/>
      <c r="W6459" s="176"/>
      <c r="X6459" s="175"/>
      <c r="Y6459" s="175"/>
      <c r="Z6459" s="175"/>
      <c r="AA6459" s="175"/>
      <c r="AC6459" s="175"/>
      <c r="AL6459" s="106"/>
      <c r="AM6459" s="104"/>
      <c r="AN6459" s="104"/>
      <c r="AO6459" s="104"/>
      <c r="AP6459" s="104"/>
      <c r="AQ6459" s="104"/>
      <c r="AR6459" s="104"/>
      <c r="AS6459" s="104"/>
      <c r="AT6459" s="104"/>
      <c r="AU6459" s="104"/>
      <c r="AV6459" s="104"/>
    </row>
    <row r="6460" spans="3:48" x14ac:dyDescent="0.35">
      <c r="C6460" s="176"/>
      <c r="D6460" s="176"/>
      <c r="E6460" s="176"/>
      <c r="F6460" s="176"/>
      <c r="G6460" s="175"/>
      <c r="H6460" s="175"/>
      <c r="I6460" s="175"/>
      <c r="J6460" s="175"/>
      <c r="L6460" s="175"/>
      <c r="T6460" s="176"/>
      <c r="U6460" s="176"/>
      <c r="V6460" s="176"/>
      <c r="W6460" s="176"/>
      <c r="X6460" s="175"/>
      <c r="Y6460" s="175"/>
      <c r="Z6460" s="175"/>
      <c r="AA6460" s="175"/>
      <c r="AC6460" s="175"/>
      <c r="AL6460" s="106"/>
      <c r="AM6460" s="104"/>
      <c r="AN6460" s="104"/>
      <c r="AO6460" s="104"/>
      <c r="AP6460" s="104"/>
      <c r="AQ6460" s="104"/>
      <c r="AR6460" s="104"/>
      <c r="AS6460" s="104"/>
      <c r="AT6460" s="104"/>
      <c r="AU6460" s="104"/>
      <c r="AV6460" s="104"/>
    </row>
    <row r="6461" spans="3:48" x14ac:dyDescent="0.35">
      <c r="C6461" s="176"/>
      <c r="D6461" s="176"/>
      <c r="E6461" s="176"/>
      <c r="F6461" s="176"/>
      <c r="G6461" s="175"/>
      <c r="H6461" s="175"/>
      <c r="I6461" s="175"/>
      <c r="J6461" s="175"/>
      <c r="L6461" s="175"/>
      <c r="T6461" s="176"/>
      <c r="U6461" s="176"/>
      <c r="V6461" s="176"/>
      <c r="W6461" s="176"/>
      <c r="X6461" s="175"/>
      <c r="Y6461" s="175"/>
      <c r="Z6461" s="175"/>
      <c r="AA6461" s="175"/>
      <c r="AC6461" s="175"/>
      <c r="AL6461" s="106"/>
      <c r="AM6461" s="104"/>
      <c r="AN6461" s="104"/>
      <c r="AO6461" s="104"/>
      <c r="AP6461" s="104"/>
      <c r="AQ6461" s="104"/>
      <c r="AR6461" s="104"/>
      <c r="AS6461" s="104"/>
      <c r="AT6461" s="104"/>
      <c r="AU6461" s="104"/>
      <c r="AV6461" s="104"/>
    </row>
    <row r="6462" spans="3:48" x14ac:dyDescent="0.35">
      <c r="C6462" s="176"/>
      <c r="D6462" s="176"/>
      <c r="E6462" s="176"/>
      <c r="F6462" s="176"/>
      <c r="G6462" s="175"/>
      <c r="H6462" s="175"/>
      <c r="I6462" s="175"/>
      <c r="J6462" s="175"/>
      <c r="L6462" s="175"/>
      <c r="T6462" s="176"/>
      <c r="U6462" s="176"/>
      <c r="V6462" s="176"/>
      <c r="W6462" s="176"/>
      <c r="X6462" s="175"/>
      <c r="Y6462" s="175"/>
      <c r="Z6462" s="175"/>
      <c r="AA6462" s="175"/>
      <c r="AC6462" s="175"/>
      <c r="AL6462" s="106"/>
      <c r="AM6462" s="104"/>
      <c r="AN6462" s="104"/>
      <c r="AO6462" s="104"/>
      <c r="AP6462" s="104"/>
      <c r="AQ6462" s="104"/>
      <c r="AR6462" s="104"/>
      <c r="AS6462" s="104"/>
      <c r="AT6462" s="104"/>
      <c r="AU6462" s="104"/>
      <c r="AV6462" s="104"/>
    </row>
    <row r="6463" spans="3:48" x14ac:dyDescent="0.35">
      <c r="C6463" s="176"/>
      <c r="D6463" s="176"/>
      <c r="E6463" s="176"/>
      <c r="F6463" s="176"/>
      <c r="G6463" s="175"/>
      <c r="H6463" s="175"/>
      <c r="I6463" s="175"/>
      <c r="J6463" s="175"/>
      <c r="L6463" s="175"/>
      <c r="T6463" s="176"/>
      <c r="U6463" s="176"/>
      <c r="V6463" s="176"/>
      <c r="W6463" s="176"/>
      <c r="X6463" s="175"/>
      <c r="Y6463" s="175"/>
      <c r="Z6463" s="175"/>
      <c r="AA6463" s="175"/>
      <c r="AC6463" s="175"/>
      <c r="AL6463" s="106"/>
      <c r="AM6463" s="104"/>
      <c r="AN6463" s="104"/>
      <c r="AO6463" s="104"/>
      <c r="AP6463" s="104"/>
      <c r="AQ6463" s="104"/>
      <c r="AR6463" s="104"/>
      <c r="AS6463" s="104"/>
      <c r="AT6463" s="104"/>
      <c r="AU6463" s="104"/>
      <c r="AV6463" s="104"/>
    </row>
    <row r="6464" spans="3:48" x14ac:dyDescent="0.35">
      <c r="C6464" s="176"/>
      <c r="D6464" s="176"/>
      <c r="E6464" s="176"/>
      <c r="F6464" s="176"/>
      <c r="G6464" s="175"/>
      <c r="H6464" s="175"/>
      <c r="I6464" s="175"/>
      <c r="J6464" s="175"/>
      <c r="L6464" s="175"/>
      <c r="T6464" s="176"/>
      <c r="U6464" s="176"/>
      <c r="V6464" s="176"/>
      <c r="W6464" s="176"/>
      <c r="X6464" s="175"/>
      <c r="Y6464" s="175"/>
      <c r="Z6464" s="175"/>
      <c r="AA6464" s="175"/>
      <c r="AC6464" s="175"/>
      <c r="AL6464" s="106"/>
      <c r="AM6464" s="104"/>
      <c r="AN6464" s="104"/>
      <c r="AO6464" s="104"/>
      <c r="AP6464" s="104"/>
      <c r="AQ6464" s="104"/>
      <c r="AR6464" s="104"/>
      <c r="AS6464" s="104"/>
      <c r="AT6464" s="104"/>
      <c r="AU6464" s="104"/>
      <c r="AV6464" s="104"/>
    </row>
    <row r="6465" spans="3:48" x14ac:dyDescent="0.35">
      <c r="C6465" s="176"/>
      <c r="D6465" s="176"/>
      <c r="E6465" s="176"/>
      <c r="F6465" s="176"/>
      <c r="G6465" s="175"/>
      <c r="H6465" s="175"/>
      <c r="I6465" s="175"/>
      <c r="J6465" s="175"/>
      <c r="L6465" s="175"/>
      <c r="T6465" s="176"/>
      <c r="U6465" s="176"/>
      <c r="V6465" s="176"/>
      <c r="W6465" s="176"/>
      <c r="X6465" s="175"/>
      <c r="Y6465" s="175"/>
      <c r="Z6465" s="175"/>
      <c r="AA6465" s="175"/>
      <c r="AC6465" s="175"/>
      <c r="AL6465" s="106"/>
      <c r="AM6465" s="104"/>
      <c r="AN6465" s="104"/>
      <c r="AO6465" s="104"/>
      <c r="AP6465" s="104"/>
      <c r="AQ6465" s="104"/>
      <c r="AR6465" s="104"/>
      <c r="AS6465" s="104"/>
      <c r="AT6465" s="104"/>
      <c r="AU6465" s="104"/>
      <c r="AV6465" s="104"/>
    </row>
    <row r="6466" spans="3:48" x14ac:dyDescent="0.35">
      <c r="C6466" s="176"/>
      <c r="D6466" s="176"/>
      <c r="E6466" s="176"/>
      <c r="F6466" s="176"/>
      <c r="G6466" s="175"/>
      <c r="H6466" s="175"/>
      <c r="I6466" s="175"/>
      <c r="J6466" s="175"/>
      <c r="L6466" s="175"/>
      <c r="T6466" s="176"/>
      <c r="U6466" s="176"/>
      <c r="V6466" s="176"/>
      <c r="W6466" s="176"/>
      <c r="X6466" s="175"/>
      <c r="Y6466" s="175"/>
      <c r="Z6466" s="175"/>
      <c r="AA6466" s="175"/>
      <c r="AC6466" s="175"/>
      <c r="AL6466" s="106"/>
      <c r="AM6466" s="104"/>
      <c r="AN6466" s="104"/>
      <c r="AO6466" s="104"/>
      <c r="AP6466" s="104"/>
      <c r="AQ6466" s="104"/>
      <c r="AR6466" s="104"/>
      <c r="AS6466" s="104"/>
      <c r="AT6466" s="104"/>
      <c r="AU6466" s="104"/>
      <c r="AV6466" s="104"/>
    </row>
    <row r="6467" spans="3:48" x14ac:dyDescent="0.35">
      <c r="C6467" s="176"/>
      <c r="D6467" s="176"/>
      <c r="E6467" s="176"/>
      <c r="F6467" s="176"/>
      <c r="G6467" s="175"/>
      <c r="H6467" s="175"/>
      <c r="I6467" s="175"/>
      <c r="J6467" s="175"/>
      <c r="L6467" s="175"/>
      <c r="T6467" s="176"/>
      <c r="U6467" s="176"/>
      <c r="V6467" s="176"/>
      <c r="W6467" s="176"/>
      <c r="X6467" s="175"/>
      <c r="Y6467" s="175"/>
      <c r="Z6467" s="175"/>
      <c r="AA6467" s="175"/>
      <c r="AC6467" s="175"/>
      <c r="AL6467" s="106"/>
      <c r="AM6467" s="104"/>
      <c r="AN6467" s="104"/>
      <c r="AO6467" s="104"/>
      <c r="AP6467" s="104"/>
      <c r="AQ6467" s="104"/>
      <c r="AR6467" s="104"/>
      <c r="AS6467" s="104"/>
      <c r="AT6467" s="104"/>
      <c r="AU6467" s="104"/>
      <c r="AV6467" s="104"/>
    </row>
    <row r="6468" spans="3:48" x14ac:dyDescent="0.35">
      <c r="C6468" s="176"/>
      <c r="D6468" s="176"/>
      <c r="E6468" s="176"/>
      <c r="F6468" s="176"/>
      <c r="G6468" s="175"/>
      <c r="H6468" s="175"/>
      <c r="I6468" s="175"/>
      <c r="J6468" s="175"/>
      <c r="L6468" s="175"/>
      <c r="T6468" s="176"/>
      <c r="U6468" s="176"/>
      <c r="V6468" s="176"/>
      <c r="W6468" s="176"/>
      <c r="X6468" s="175"/>
      <c r="Y6468" s="175"/>
      <c r="Z6468" s="175"/>
      <c r="AA6468" s="175"/>
      <c r="AC6468" s="175"/>
      <c r="AL6468" s="106"/>
      <c r="AM6468" s="104"/>
      <c r="AN6468" s="104"/>
      <c r="AO6468" s="104"/>
      <c r="AP6468" s="104"/>
      <c r="AQ6468" s="104"/>
      <c r="AR6468" s="104"/>
      <c r="AS6468" s="104"/>
      <c r="AT6468" s="104"/>
      <c r="AU6468" s="104"/>
      <c r="AV6468" s="104"/>
    </row>
    <row r="6469" spans="3:48" x14ac:dyDescent="0.35">
      <c r="C6469" s="176"/>
      <c r="D6469" s="176"/>
      <c r="E6469" s="176"/>
      <c r="F6469" s="176"/>
      <c r="G6469" s="175"/>
      <c r="H6469" s="175"/>
      <c r="I6469" s="175"/>
      <c r="J6469" s="175"/>
      <c r="L6469" s="175"/>
      <c r="T6469" s="176"/>
      <c r="U6469" s="176"/>
      <c r="V6469" s="176"/>
      <c r="W6469" s="176"/>
      <c r="X6469" s="175"/>
      <c r="Y6469" s="175"/>
      <c r="Z6469" s="175"/>
      <c r="AA6469" s="175"/>
      <c r="AC6469" s="175"/>
      <c r="AL6469" s="106"/>
      <c r="AM6469" s="104"/>
      <c r="AN6469" s="104"/>
      <c r="AO6469" s="104"/>
      <c r="AP6469" s="104"/>
      <c r="AQ6469" s="104"/>
      <c r="AR6469" s="104"/>
      <c r="AS6469" s="104"/>
      <c r="AT6469" s="104"/>
      <c r="AU6469" s="104"/>
      <c r="AV6469" s="104"/>
    </row>
    <row r="6470" spans="3:48" x14ac:dyDescent="0.35">
      <c r="C6470" s="176"/>
      <c r="D6470" s="176"/>
      <c r="E6470" s="176"/>
      <c r="F6470" s="176"/>
      <c r="G6470" s="175"/>
      <c r="H6470" s="175"/>
      <c r="I6470" s="175"/>
      <c r="J6470" s="175"/>
      <c r="L6470" s="175"/>
      <c r="T6470" s="176"/>
      <c r="U6470" s="176"/>
      <c r="V6470" s="176"/>
      <c r="W6470" s="176"/>
      <c r="X6470" s="175"/>
      <c r="Y6470" s="175"/>
      <c r="Z6470" s="175"/>
      <c r="AA6470" s="175"/>
      <c r="AC6470" s="175"/>
      <c r="AL6470" s="106"/>
      <c r="AM6470" s="104"/>
      <c r="AN6470" s="104"/>
      <c r="AO6470" s="104"/>
      <c r="AP6470" s="104"/>
      <c r="AQ6470" s="104"/>
      <c r="AR6470" s="104"/>
      <c r="AS6470" s="104"/>
      <c r="AT6470" s="104"/>
      <c r="AU6470" s="104"/>
      <c r="AV6470" s="104"/>
    </row>
    <row r="6471" spans="3:48" x14ac:dyDescent="0.35">
      <c r="C6471" s="176"/>
      <c r="D6471" s="176"/>
      <c r="E6471" s="176"/>
      <c r="F6471" s="176"/>
      <c r="G6471" s="175"/>
      <c r="H6471" s="175"/>
      <c r="I6471" s="175"/>
      <c r="J6471" s="175"/>
      <c r="L6471" s="175"/>
      <c r="T6471" s="176"/>
      <c r="U6471" s="176"/>
      <c r="V6471" s="176"/>
      <c r="W6471" s="176"/>
      <c r="X6471" s="175"/>
      <c r="Y6471" s="175"/>
      <c r="Z6471" s="175"/>
      <c r="AA6471" s="175"/>
      <c r="AC6471" s="175"/>
      <c r="AL6471" s="106"/>
      <c r="AM6471" s="104"/>
      <c r="AN6471" s="104"/>
      <c r="AO6471" s="104"/>
      <c r="AP6471" s="104"/>
      <c r="AQ6471" s="104"/>
      <c r="AR6471" s="104"/>
      <c r="AS6471" s="104"/>
      <c r="AT6471" s="104"/>
      <c r="AU6471" s="104"/>
      <c r="AV6471" s="104"/>
    </row>
    <row r="6472" spans="3:48" x14ac:dyDescent="0.35">
      <c r="C6472" s="176"/>
      <c r="D6472" s="176"/>
      <c r="E6472" s="176"/>
      <c r="F6472" s="176"/>
      <c r="G6472" s="175"/>
      <c r="H6472" s="175"/>
      <c r="I6472" s="175"/>
      <c r="J6472" s="175"/>
      <c r="L6472" s="175"/>
      <c r="T6472" s="176"/>
      <c r="U6472" s="176"/>
      <c r="V6472" s="176"/>
      <c r="W6472" s="176"/>
      <c r="X6472" s="175"/>
      <c r="Y6472" s="175"/>
      <c r="Z6472" s="175"/>
      <c r="AA6472" s="175"/>
      <c r="AC6472" s="175"/>
      <c r="AL6472" s="106"/>
      <c r="AM6472" s="104"/>
      <c r="AN6472" s="104"/>
      <c r="AO6472" s="104"/>
      <c r="AP6472" s="104"/>
      <c r="AQ6472" s="104"/>
      <c r="AR6472" s="104"/>
      <c r="AS6472" s="104"/>
      <c r="AT6472" s="104"/>
      <c r="AU6472" s="104"/>
      <c r="AV6472" s="104"/>
    </row>
    <row r="6473" spans="3:48" x14ac:dyDescent="0.35">
      <c r="C6473" s="176"/>
      <c r="D6473" s="176"/>
      <c r="E6473" s="176"/>
      <c r="F6473" s="176"/>
      <c r="G6473" s="175"/>
      <c r="H6473" s="175"/>
      <c r="I6473" s="175"/>
      <c r="J6473" s="175"/>
      <c r="L6473" s="175"/>
      <c r="T6473" s="176"/>
      <c r="U6473" s="176"/>
      <c r="V6473" s="176"/>
      <c r="W6473" s="176"/>
      <c r="X6473" s="175"/>
      <c r="Y6473" s="175"/>
      <c r="Z6473" s="175"/>
      <c r="AA6473" s="175"/>
      <c r="AC6473" s="175"/>
      <c r="AL6473" s="106"/>
      <c r="AM6473" s="104"/>
      <c r="AN6473" s="104"/>
      <c r="AO6473" s="104"/>
      <c r="AP6473" s="104"/>
      <c r="AQ6473" s="104"/>
      <c r="AR6473" s="104"/>
      <c r="AS6473" s="104"/>
      <c r="AT6473" s="104"/>
      <c r="AU6473" s="104"/>
      <c r="AV6473" s="104"/>
    </row>
    <row r="6474" spans="3:48" x14ac:dyDescent="0.35">
      <c r="C6474" s="176"/>
      <c r="D6474" s="176"/>
      <c r="E6474" s="176"/>
      <c r="F6474" s="176"/>
      <c r="G6474" s="175"/>
      <c r="H6474" s="175"/>
      <c r="I6474" s="175"/>
      <c r="J6474" s="175"/>
      <c r="L6474" s="175"/>
      <c r="T6474" s="176"/>
      <c r="U6474" s="176"/>
      <c r="V6474" s="176"/>
      <c r="W6474" s="176"/>
      <c r="X6474" s="175"/>
      <c r="Y6474" s="175"/>
      <c r="Z6474" s="175"/>
      <c r="AA6474" s="175"/>
      <c r="AC6474" s="175"/>
      <c r="AL6474" s="106"/>
      <c r="AM6474" s="104"/>
      <c r="AN6474" s="104"/>
      <c r="AO6474" s="104"/>
      <c r="AP6474" s="104"/>
      <c r="AQ6474" s="104"/>
      <c r="AR6474" s="104"/>
      <c r="AS6474" s="104"/>
      <c r="AT6474" s="104"/>
      <c r="AU6474" s="104"/>
      <c r="AV6474" s="104"/>
    </row>
    <row r="6475" spans="3:48" x14ac:dyDescent="0.35">
      <c r="C6475" s="176"/>
      <c r="D6475" s="176"/>
      <c r="E6475" s="176"/>
      <c r="F6475" s="176"/>
      <c r="G6475" s="175"/>
      <c r="H6475" s="175"/>
      <c r="I6475" s="175"/>
      <c r="J6475" s="175"/>
      <c r="L6475" s="175"/>
      <c r="T6475" s="176"/>
      <c r="U6475" s="176"/>
      <c r="V6475" s="176"/>
      <c r="W6475" s="176"/>
      <c r="X6475" s="175"/>
      <c r="Y6475" s="175"/>
      <c r="Z6475" s="175"/>
      <c r="AA6475" s="175"/>
      <c r="AC6475" s="175"/>
      <c r="AL6475" s="106"/>
      <c r="AM6475" s="104"/>
      <c r="AN6475" s="104"/>
      <c r="AO6475" s="104"/>
      <c r="AP6475" s="104"/>
      <c r="AQ6475" s="104"/>
      <c r="AR6475" s="104"/>
      <c r="AS6475" s="104"/>
      <c r="AT6475" s="104"/>
      <c r="AU6475" s="104"/>
      <c r="AV6475" s="104"/>
    </row>
    <row r="6476" spans="3:48" x14ac:dyDescent="0.35">
      <c r="C6476" s="176"/>
      <c r="D6476" s="176"/>
      <c r="E6476" s="176"/>
      <c r="F6476" s="176"/>
      <c r="G6476" s="175"/>
      <c r="H6476" s="175"/>
      <c r="I6476" s="175"/>
      <c r="J6476" s="175"/>
      <c r="L6476" s="175"/>
      <c r="T6476" s="176"/>
      <c r="U6476" s="176"/>
      <c r="V6476" s="176"/>
      <c r="W6476" s="176"/>
      <c r="X6476" s="175"/>
      <c r="Y6476" s="175"/>
      <c r="Z6476" s="175"/>
      <c r="AA6476" s="175"/>
      <c r="AC6476" s="175"/>
      <c r="AL6476" s="106"/>
      <c r="AM6476" s="104"/>
      <c r="AN6476" s="104"/>
      <c r="AO6476" s="104"/>
      <c r="AP6476" s="104"/>
      <c r="AQ6476" s="104"/>
      <c r="AR6476" s="104"/>
      <c r="AS6476" s="104"/>
      <c r="AT6476" s="104"/>
      <c r="AU6476" s="104"/>
      <c r="AV6476" s="104"/>
    </row>
    <row r="6477" spans="3:48" x14ac:dyDescent="0.35">
      <c r="C6477" s="176"/>
      <c r="D6477" s="176"/>
      <c r="E6477" s="176"/>
      <c r="F6477" s="176"/>
      <c r="G6477" s="175"/>
      <c r="H6477" s="175"/>
      <c r="I6477" s="175"/>
      <c r="J6477" s="175"/>
      <c r="L6477" s="175"/>
      <c r="T6477" s="176"/>
      <c r="U6477" s="176"/>
      <c r="V6477" s="176"/>
      <c r="W6477" s="176"/>
      <c r="X6477" s="175"/>
      <c r="Y6477" s="175"/>
      <c r="Z6477" s="175"/>
      <c r="AA6477" s="175"/>
      <c r="AC6477" s="175"/>
      <c r="AL6477" s="106"/>
      <c r="AM6477" s="104"/>
      <c r="AN6477" s="104"/>
      <c r="AO6477" s="104"/>
      <c r="AP6477" s="104"/>
      <c r="AQ6477" s="104"/>
      <c r="AR6477" s="104"/>
      <c r="AS6477" s="104"/>
      <c r="AT6477" s="104"/>
      <c r="AU6477" s="104"/>
      <c r="AV6477" s="104"/>
    </row>
    <row r="6478" spans="3:48" x14ac:dyDescent="0.35">
      <c r="C6478" s="176"/>
      <c r="D6478" s="176"/>
      <c r="E6478" s="176"/>
      <c r="F6478" s="176"/>
      <c r="G6478" s="175"/>
      <c r="H6478" s="175"/>
      <c r="I6478" s="175"/>
      <c r="J6478" s="175"/>
      <c r="L6478" s="175"/>
      <c r="T6478" s="176"/>
      <c r="U6478" s="176"/>
      <c r="V6478" s="176"/>
      <c r="W6478" s="176"/>
      <c r="X6478" s="175"/>
      <c r="Y6478" s="175"/>
      <c r="Z6478" s="175"/>
      <c r="AA6478" s="175"/>
      <c r="AC6478" s="175"/>
      <c r="AL6478" s="106"/>
      <c r="AM6478" s="104"/>
      <c r="AN6478" s="104"/>
      <c r="AO6478" s="104"/>
      <c r="AP6478" s="104"/>
      <c r="AQ6478" s="104"/>
      <c r="AR6478" s="104"/>
      <c r="AS6478" s="104"/>
      <c r="AT6478" s="104"/>
      <c r="AU6478" s="104"/>
      <c r="AV6478" s="104"/>
    </row>
    <row r="6479" spans="3:48" x14ac:dyDescent="0.35">
      <c r="C6479" s="176"/>
      <c r="D6479" s="176"/>
      <c r="E6479" s="176"/>
      <c r="F6479" s="176"/>
      <c r="G6479" s="175"/>
      <c r="H6479" s="175"/>
      <c r="I6479" s="175"/>
      <c r="J6479" s="175"/>
      <c r="L6479" s="175"/>
      <c r="T6479" s="176"/>
      <c r="U6479" s="176"/>
      <c r="V6479" s="176"/>
      <c r="W6479" s="176"/>
      <c r="X6479" s="175"/>
      <c r="Y6479" s="175"/>
      <c r="Z6479" s="175"/>
      <c r="AA6479" s="175"/>
      <c r="AC6479" s="175"/>
      <c r="AL6479" s="106"/>
      <c r="AM6479" s="104"/>
      <c r="AN6479" s="104"/>
      <c r="AO6479" s="104"/>
      <c r="AP6479" s="104"/>
      <c r="AQ6479" s="104"/>
      <c r="AR6479" s="104"/>
      <c r="AS6479" s="104"/>
      <c r="AT6479" s="104"/>
      <c r="AU6479" s="104"/>
      <c r="AV6479" s="104"/>
    </row>
    <row r="6480" spans="3:48" x14ac:dyDescent="0.35">
      <c r="C6480" s="176"/>
      <c r="D6480" s="176"/>
      <c r="E6480" s="176"/>
      <c r="F6480" s="176"/>
      <c r="G6480" s="175"/>
      <c r="H6480" s="175"/>
      <c r="I6480" s="175"/>
      <c r="J6480" s="175"/>
      <c r="L6480" s="175"/>
      <c r="T6480" s="176"/>
      <c r="U6480" s="176"/>
      <c r="V6480" s="176"/>
      <c r="W6480" s="176"/>
      <c r="X6480" s="175"/>
      <c r="Y6480" s="175"/>
      <c r="Z6480" s="175"/>
      <c r="AA6480" s="175"/>
      <c r="AC6480" s="175"/>
      <c r="AL6480" s="106"/>
      <c r="AM6480" s="104"/>
      <c r="AN6480" s="104"/>
      <c r="AO6480" s="104"/>
      <c r="AP6480" s="104"/>
      <c r="AQ6480" s="104"/>
      <c r="AR6480" s="104"/>
      <c r="AS6480" s="104"/>
      <c r="AT6480" s="104"/>
      <c r="AU6480" s="104"/>
      <c r="AV6480" s="104"/>
    </row>
    <row r="6481" spans="3:48" x14ac:dyDescent="0.35">
      <c r="C6481" s="176"/>
      <c r="D6481" s="176"/>
      <c r="E6481" s="176"/>
      <c r="F6481" s="176"/>
      <c r="G6481" s="175"/>
      <c r="H6481" s="175"/>
      <c r="I6481" s="175"/>
      <c r="J6481" s="175"/>
      <c r="L6481" s="175"/>
      <c r="T6481" s="176"/>
      <c r="U6481" s="176"/>
      <c r="V6481" s="176"/>
      <c r="W6481" s="176"/>
      <c r="X6481" s="175"/>
      <c r="Y6481" s="175"/>
      <c r="Z6481" s="175"/>
      <c r="AA6481" s="175"/>
      <c r="AC6481" s="175"/>
      <c r="AL6481" s="106"/>
      <c r="AM6481" s="104"/>
      <c r="AN6481" s="104"/>
      <c r="AO6481" s="104"/>
      <c r="AP6481" s="104"/>
      <c r="AQ6481" s="104"/>
      <c r="AR6481" s="104"/>
      <c r="AS6481" s="104"/>
      <c r="AT6481" s="104"/>
      <c r="AU6481" s="104"/>
      <c r="AV6481" s="104"/>
    </row>
    <row r="6482" spans="3:48" x14ac:dyDescent="0.35">
      <c r="C6482" s="176"/>
      <c r="D6482" s="176"/>
      <c r="E6482" s="176"/>
      <c r="F6482" s="176"/>
      <c r="G6482" s="175"/>
      <c r="H6482" s="175"/>
      <c r="I6482" s="175"/>
      <c r="J6482" s="175"/>
      <c r="L6482" s="175"/>
      <c r="T6482" s="176"/>
      <c r="U6482" s="176"/>
      <c r="V6482" s="176"/>
      <c r="W6482" s="176"/>
      <c r="X6482" s="175"/>
      <c r="Y6482" s="175"/>
      <c r="Z6482" s="175"/>
      <c r="AA6482" s="175"/>
      <c r="AC6482" s="175"/>
      <c r="AL6482" s="106"/>
      <c r="AM6482" s="104"/>
      <c r="AN6482" s="104"/>
      <c r="AO6482" s="104"/>
      <c r="AP6482" s="104"/>
      <c r="AQ6482" s="104"/>
      <c r="AR6482" s="104"/>
      <c r="AS6482" s="104"/>
      <c r="AT6482" s="104"/>
      <c r="AU6482" s="104"/>
      <c r="AV6482" s="104"/>
    </row>
    <row r="6483" spans="3:48" x14ac:dyDescent="0.35">
      <c r="C6483" s="176"/>
      <c r="D6483" s="176"/>
      <c r="E6483" s="176"/>
      <c r="F6483" s="176"/>
      <c r="G6483" s="175"/>
      <c r="H6483" s="175"/>
      <c r="I6483" s="175"/>
      <c r="J6483" s="175"/>
      <c r="L6483" s="175"/>
      <c r="T6483" s="176"/>
      <c r="U6483" s="176"/>
      <c r="V6483" s="176"/>
      <c r="W6483" s="176"/>
      <c r="X6483" s="175"/>
      <c r="Y6483" s="175"/>
      <c r="Z6483" s="175"/>
      <c r="AA6483" s="175"/>
      <c r="AC6483" s="175"/>
      <c r="AL6483" s="106"/>
      <c r="AM6483" s="104"/>
      <c r="AN6483" s="104"/>
      <c r="AO6483" s="104"/>
      <c r="AP6483" s="104"/>
      <c r="AQ6483" s="104"/>
      <c r="AR6483" s="104"/>
      <c r="AS6483" s="104"/>
      <c r="AT6483" s="104"/>
      <c r="AU6483" s="104"/>
      <c r="AV6483" s="104"/>
    </row>
    <row r="6484" spans="3:48" x14ac:dyDescent="0.35">
      <c r="C6484" s="176"/>
      <c r="D6484" s="176"/>
      <c r="E6484" s="176"/>
      <c r="F6484" s="176"/>
      <c r="G6484" s="175"/>
      <c r="H6484" s="175"/>
      <c r="I6484" s="175"/>
      <c r="J6484" s="175"/>
      <c r="L6484" s="175"/>
      <c r="T6484" s="176"/>
      <c r="U6484" s="176"/>
      <c r="V6484" s="176"/>
      <c r="W6484" s="176"/>
      <c r="X6484" s="175"/>
      <c r="Y6484" s="175"/>
      <c r="Z6484" s="175"/>
      <c r="AA6484" s="175"/>
      <c r="AC6484" s="175"/>
      <c r="AL6484" s="106"/>
      <c r="AM6484" s="104"/>
      <c r="AN6484" s="104"/>
      <c r="AO6484" s="104"/>
      <c r="AP6484" s="104"/>
      <c r="AQ6484" s="104"/>
      <c r="AR6484" s="104"/>
      <c r="AS6484" s="104"/>
      <c r="AT6484" s="104"/>
      <c r="AU6484" s="104"/>
      <c r="AV6484" s="104"/>
    </row>
    <row r="6485" spans="3:48" x14ac:dyDescent="0.35">
      <c r="C6485" s="176"/>
      <c r="D6485" s="176"/>
      <c r="E6485" s="176"/>
      <c r="F6485" s="176"/>
      <c r="G6485" s="175"/>
      <c r="H6485" s="175"/>
      <c r="I6485" s="175"/>
      <c r="J6485" s="175"/>
      <c r="L6485" s="175"/>
      <c r="T6485" s="176"/>
      <c r="U6485" s="176"/>
      <c r="V6485" s="176"/>
      <c r="W6485" s="176"/>
      <c r="X6485" s="175"/>
      <c r="Y6485" s="175"/>
      <c r="Z6485" s="175"/>
      <c r="AA6485" s="175"/>
      <c r="AC6485" s="175"/>
      <c r="AL6485" s="106"/>
      <c r="AM6485" s="104"/>
      <c r="AN6485" s="104"/>
      <c r="AO6485" s="104"/>
      <c r="AP6485" s="104"/>
      <c r="AQ6485" s="104"/>
      <c r="AR6485" s="104"/>
      <c r="AS6485" s="104"/>
      <c r="AT6485" s="104"/>
      <c r="AU6485" s="104"/>
      <c r="AV6485" s="104"/>
    </row>
    <row r="6486" spans="3:48" x14ac:dyDescent="0.35">
      <c r="C6486" s="176"/>
      <c r="D6486" s="176"/>
      <c r="E6486" s="176"/>
      <c r="F6486" s="176"/>
      <c r="G6486" s="175"/>
      <c r="H6486" s="175"/>
      <c r="I6486" s="175"/>
      <c r="J6486" s="175"/>
      <c r="L6486" s="175"/>
      <c r="T6486" s="176"/>
      <c r="U6486" s="176"/>
      <c r="V6486" s="176"/>
      <c r="W6486" s="176"/>
      <c r="X6486" s="175"/>
      <c r="Y6486" s="175"/>
      <c r="Z6486" s="175"/>
      <c r="AA6486" s="175"/>
      <c r="AC6486" s="175"/>
      <c r="AL6486" s="106"/>
      <c r="AM6486" s="104"/>
      <c r="AN6486" s="104"/>
      <c r="AO6486" s="104"/>
      <c r="AP6486" s="104"/>
      <c r="AQ6486" s="104"/>
      <c r="AR6486" s="104"/>
      <c r="AS6486" s="104"/>
      <c r="AT6486" s="104"/>
      <c r="AU6486" s="104"/>
      <c r="AV6486" s="104"/>
    </row>
    <row r="6487" spans="3:48" x14ac:dyDescent="0.35">
      <c r="C6487" s="176"/>
      <c r="D6487" s="176"/>
      <c r="E6487" s="176"/>
      <c r="F6487" s="176"/>
      <c r="G6487" s="175"/>
      <c r="H6487" s="175"/>
      <c r="I6487" s="175"/>
      <c r="J6487" s="175"/>
      <c r="L6487" s="175"/>
      <c r="T6487" s="176"/>
      <c r="U6487" s="176"/>
      <c r="V6487" s="176"/>
      <c r="W6487" s="176"/>
      <c r="X6487" s="175"/>
      <c r="Y6487" s="175"/>
      <c r="Z6487" s="175"/>
      <c r="AA6487" s="175"/>
      <c r="AC6487" s="175"/>
      <c r="AL6487" s="106"/>
      <c r="AM6487" s="104"/>
      <c r="AN6487" s="104"/>
      <c r="AO6487" s="104"/>
      <c r="AP6487" s="104"/>
      <c r="AQ6487" s="104"/>
      <c r="AR6487" s="104"/>
      <c r="AS6487" s="104"/>
      <c r="AT6487" s="104"/>
      <c r="AU6487" s="104"/>
      <c r="AV6487" s="104"/>
    </row>
    <row r="6488" spans="3:48" x14ac:dyDescent="0.35">
      <c r="C6488" s="176"/>
      <c r="D6488" s="176"/>
      <c r="E6488" s="176"/>
      <c r="F6488" s="176"/>
      <c r="G6488" s="175"/>
      <c r="H6488" s="175"/>
      <c r="I6488" s="175"/>
      <c r="J6488" s="175"/>
      <c r="L6488" s="175"/>
      <c r="T6488" s="176"/>
      <c r="U6488" s="176"/>
      <c r="V6488" s="176"/>
      <c r="W6488" s="176"/>
      <c r="X6488" s="175"/>
      <c r="Y6488" s="175"/>
      <c r="Z6488" s="175"/>
      <c r="AA6488" s="175"/>
      <c r="AC6488" s="175"/>
      <c r="AL6488" s="106"/>
      <c r="AM6488" s="104"/>
      <c r="AN6488" s="104"/>
      <c r="AO6488" s="104"/>
      <c r="AP6488" s="104"/>
      <c r="AQ6488" s="104"/>
      <c r="AR6488" s="104"/>
      <c r="AS6488" s="104"/>
      <c r="AT6488" s="104"/>
      <c r="AU6488" s="104"/>
      <c r="AV6488" s="104"/>
    </row>
    <row r="6489" spans="3:48" x14ac:dyDescent="0.35">
      <c r="C6489" s="176"/>
      <c r="D6489" s="176"/>
      <c r="E6489" s="176"/>
      <c r="F6489" s="176"/>
      <c r="G6489" s="175"/>
      <c r="H6489" s="175"/>
      <c r="I6489" s="175"/>
      <c r="J6489" s="175"/>
      <c r="L6489" s="175"/>
      <c r="T6489" s="176"/>
      <c r="U6489" s="176"/>
      <c r="V6489" s="176"/>
      <c r="W6489" s="176"/>
      <c r="X6489" s="175"/>
      <c r="Y6489" s="175"/>
      <c r="Z6489" s="175"/>
      <c r="AA6489" s="175"/>
      <c r="AC6489" s="175"/>
      <c r="AL6489" s="106"/>
      <c r="AM6489" s="104"/>
      <c r="AN6489" s="104"/>
      <c r="AO6489" s="104"/>
      <c r="AP6489" s="104"/>
      <c r="AQ6489" s="104"/>
      <c r="AR6489" s="104"/>
      <c r="AS6489" s="104"/>
      <c r="AT6489" s="104"/>
      <c r="AU6489" s="104"/>
      <c r="AV6489" s="104"/>
    </row>
    <row r="6490" spans="3:48" x14ac:dyDescent="0.35">
      <c r="C6490" s="176"/>
      <c r="D6490" s="176"/>
      <c r="E6490" s="176"/>
      <c r="F6490" s="176"/>
      <c r="G6490" s="175"/>
      <c r="H6490" s="175"/>
      <c r="I6490" s="175"/>
      <c r="J6490" s="175"/>
      <c r="L6490" s="175"/>
      <c r="T6490" s="176"/>
      <c r="U6490" s="176"/>
      <c r="V6490" s="176"/>
      <c r="W6490" s="176"/>
      <c r="X6490" s="175"/>
      <c r="Y6490" s="175"/>
      <c r="Z6490" s="175"/>
      <c r="AA6490" s="175"/>
      <c r="AC6490" s="175"/>
      <c r="AL6490" s="106"/>
      <c r="AM6490" s="104"/>
      <c r="AN6490" s="104"/>
      <c r="AO6490" s="104"/>
      <c r="AP6490" s="104"/>
      <c r="AQ6490" s="104"/>
      <c r="AR6490" s="104"/>
      <c r="AS6490" s="104"/>
      <c r="AT6490" s="104"/>
      <c r="AU6490" s="104"/>
      <c r="AV6490" s="104"/>
    </row>
    <row r="6491" spans="3:48" x14ac:dyDescent="0.35">
      <c r="C6491" s="176"/>
      <c r="D6491" s="176"/>
      <c r="E6491" s="176"/>
      <c r="F6491" s="176"/>
      <c r="G6491" s="175"/>
      <c r="H6491" s="175"/>
      <c r="I6491" s="175"/>
      <c r="J6491" s="175"/>
      <c r="L6491" s="175"/>
      <c r="T6491" s="176"/>
      <c r="U6491" s="176"/>
      <c r="V6491" s="176"/>
      <c r="W6491" s="176"/>
      <c r="X6491" s="175"/>
      <c r="Y6491" s="175"/>
      <c r="Z6491" s="175"/>
      <c r="AA6491" s="175"/>
      <c r="AC6491" s="175"/>
      <c r="AL6491" s="106"/>
      <c r="AM6491" s="104"/>
      <c r="AN6491" s="104"/>
      <c r="AO6491" s="104"/>
      <c r="AP6491" s="104"/>
      <c r="AQ6491" s="104"/>
      <c r="AR6491" s="104"/>
      <c r="AS6491" s="104"/>
      <c r="AT6491" s="104"/>
      <c r="AU6491" s="104"/>
      <c r="AV6491" s="104"/>
    </row>
    <row r="6492" spans="3:48" x14ac:dyDescent="0.35">
      <c r="C6492" s="176"/>
      <c r="D6492" s="176"/>
      <c r="E6492" s="176"/>
      <c r="F6492" s="176"/>
      <c r="G6492" s="175"/>
      <c r="H6492" s="175"/>
      <c r="I6492" s="175"/>
      <c r="J6492" s="175"/>
      <c r="L6492" s="175"/>
      <c r="T6492" s="176"/>
      <c r="U6492" s="176"/>
      <c r="V6492" s="176"/>
      <c r="W6492" s="176"/>
      <c r="X6492" s="175"/>
      <c r="Y6492" s="175"/>
      <c r="Z6492" s="175"/>
      <c r="AA6492" s="175"/>
      <c r="AC6492" s="175"/>
      <c r="AL6492" s="106"/>
      <c r="AM6492" s="104"/>
      <c r="AN6492" s="104"/>
      <c r="AO6492" s="104"/>
      <c r="AP6492" s="104"/>
      <c r="AQ6492" s="104"/>
      <c r="AR6492" s="104"/>
      <c r="AS6492" s="104"/>
      <c r="AT6492" s="104"/>
      <c r="AU6492" s="104"/>
      <c r="AV6492" s="104"/>
    </row>
    <row r="6493" spans="3:48" x14ac:dyDescent="0.35">
      <c r="C6493" s="176"/>
      <c r="D6493" s="176"/>
      <c r="E6493" s="176"/>
      <c r="F6493" s="176"/>
      <c r="G6493" s="175"/>
      <c r="H6493" s="175"/>
      <c r="I6493" s="175"/>
      <c r="J6493" s="175"/>
      <c r="L6493" s="175"/>
      <c r="T6493" s="176"/>
      <c r="U6493" s="176"/>
      <c r="V6493" s="176"/>
      <c r="W6493" s="176"/>
      <c r="X6493" s="175"/>
      <c r="Y6493" s="175"/>
      <c r="Z6493" s="175"/>
      <c r="AA6493" s="175"/>
      <c r="AC6493" s="175"/>
      <c r="AL6493" s="106"/>
      <c r="AM6493" s="104"/>
      <c r="AN6493" s="104"/>
      <c r="AO6493" s="104"/>
      <c r="AP6493" s="104"/>
      <c r="AQ6493" s="104"/>
      <c r="AR6493" s="104"/>
      <c r="AS6493" s="104"/>
      <c r="AT6493" s="104"/>
      <c r="AU6493" s="104"/>
      <c r="AV6493" s="104"/>
    </row>
    <row r="6494" spans="3:48" x14ac:dyDescent="0.35">
      <c r="C6494" s="176"/>
      <c r="D6494" s="176"/>
      <c r="E6494" s="176"/>
      <c r="F6494" s="176"/>
      <c r="G6494" s="175"/>
      <c r="H6494" s="175"/>
      <c r="I6494" s="175"/>
      <c r="J6494" s="175"/>
      <c r="L6494" s="175"/>
      <c r="T6494" s="176"/>
      <c r="U6494" s="176"/>
      <c r="V6494" s="176"/>
      <c r="W6494" s="176"/>
      <c r="X6494" s="175"/>
      <c r="Y6494" s="175"/>
      <c r="Z6494" s="175"/>
      <c r="AA6494" s="175"/>
      <c r="AC6494" s="175"/>
      <c r="AL6494" s="106"/>
      <c r="AM6494" s="104"/>
      <c r="AN6494" s="104"/>
      <c r="AO6494" s="104"/>
      <c r="AP6494" s="104"/>
      <c r="AQ6494" s="104"/>
      <c r="AR6494" s="104"/>
      <c r="AS6494" s="104"/>
      <c r="AT6494" s="104"/>
      <c r="AU6494" s="104"/>
      <c r="AV6494" s="104"/>
    </row>
    <row r="6495" spans="3:48" x14ac:dyDescent="0.35">
      <c r="C6495" s="176"/>
      <c r="D6495" s="176"/>
      <c r="E6495" s="176"/>
      <c r="F6495" s="176"/>
      <c r="G6495" s="175"/>
      <c r="H6495" s="175"/>
      <c r="I6495" s="175"/>
      <c r="J6495" s="175"/>
      <c r="L6495" s="175"/>
      <c r="T6495" s="176"/>
      <c r="U6495" s="176"/>
      <c r="V6495" s="176"/>
      <c r="W6495" s="176"/>
      <c r="X6495" s="175"/>
      <c r="Y6495" s="175"/>
      <c r="Z6495" s="175"/>
      <c r="AA6495" s="175"/>
      <c r="AC6495" s="175"/>
      <c r="AL6495" s="106"/>
      <c r="AM6495" s="104"/>
      <c r="AN6495" s="104"/>
      <c r="AO6495" s="104"/>
      <c r="AP6495" s="104"/>
      <c r="AQ6495" s="104"/>
      <c r="AR6495" s="104"/>
      <c r="AS6495" s="104"/>
      <c r="AT6495" s="104"/>
      <c r="AU6495" s="104"/>
      <c r="AV6495" s="104"/>
    </row>
    <row r="6496" spans="3:48" x14ac:dyDescent="0.35">
      <c r="C6496" s="176"/>
      <c r="D6496" s="176"/>
      <c r="E6496" s="176"/>
      <c r="F6496" s="176"/>
      <c r="G6496" s="175"/>
      <c r="H6496" s="175"/>
      <c r="I6496" s="175"/>
      <c r="J6496" s="175"/>
      <c r="L6496" s="175"/>
      <c r="T6496" s="176"/>
      <c r="U6496" s="176"/>
      <c r="V6496" s="176"/>
      <c r="W6496" s="176"/>
      <c r="X6496" s="175"/>
      <c r="Y6496" s="175"/>
      <c r="Z6496" s="175"/>
      <c r="AA6496" s="175"/>
      <c r="AC6496" s="175"/>
      <c r="AL6496" s="106"/>
      <c r="AM6496" s="104"/>
      <c r="AN6496" s="104"/>
      <c r="AO6496" s="104"/>
      <c r="AP6496" s="104"/>
      <c r="AQ6496" s="104"/>
      <c r="AR6496" s="104"/>
      <c r="AS6496" s="104"/>
      <c r="AT6496" s="104"/>
      <c r="AU6496" s="104"/>
      <c r="AV6496" s="104"/>
    </row>
    <row r="6497" spans="3:48" x14ac:dyDescent="0.35">
      <c r="C6497" s="176"/>
      <c r="D6497" s="176"/>
      <c r="E6497" s="176"/>
      <c r="F6497" s="176"/>
      <c r="G6497" s="175"/>
      <c r="H6497" s="175"/>
      <c r="I6497" s="175"/>
      <c r="J6497" s="175"/>
      <c r="L6497" s="175"/>
      <c r="T6497" s="176"/>
      <c r="U6497" s="176"/>
      <c r="V6497" s="176"/>
      <c r="W6497" s="176"/>
      <c r="X6497" s="175"/>
      <c r="Y6497" s="175"/>
      <c r="Z6497" s="175"/>
      <c r="AA6497" s="175"/>
      <c r="AC6497" s="175"/>
      <c r="AL6497" s="106"/>
      <c r="AM6497" s="104"/>
      <c r="AN6497" s="104"/>
      <c r="AO6497" s="104"/>
      <c r="AP6497" s="104"/>
      <c r="AQ6497" s="104"/>
      <c r="AR6497" s="104"/>
      <c r="AS6497" s="104"/>
      <c r="AT6497" s="104"/>
      <c r="AU6497" s="104"/>
      <c r="AV6497" s="104"/>
    </row>
    <row r="6498" spans="3:48" x14ac:dyDescent="0.35">
      <c r="C6498" s="176"/>
      <c r="D6498" s="176"/>
      <c r="E6498" s="176"/>
      <c r="F6498" s="176"/>
      <c r="G6498" s="175"/>
      <c r="H6498" s="175"/>
      <c r="I6498" s="175"/>
      <c r="J6498" s="175"/>
      <c r="L6498" s="175"/>
      <c r="T6498" s="176"/>
      <c r="U6498" s="176"/>
      <c r="V6498" s="176"/>
      <c r="W6498" s="176"/>
      <c r="X6498" s="175"/>
      <c r="Y6498" s="175"/>
      <c r="Z6498" s="175"/>
      <c r="AA6498" s="175"/>
      <c r="AC6498" s="175"/>
      <c r="AL6498" s="106"/>
      <c r="AM6498" s="104"/>
      <c r="AN6498" s="104"/>
      <c r="AO6498" s="104"/>
      <c r="AP6498" s="104"/>
      <c r="AQ6498" s="104"/>
      <c r="AR6498" s="104"/>
      <c r="AS6498" s="104"/>
      <c r="AT6498" s="104"/>
      <c r="AU6498" s="104"/>
      <c r="AV6498" s="104"/>
    </row>
    <row r="6499" spans="3:48" x14ac:dyDescent="0.35">
      <c r="C6499" s="176"/>
      <c r="D6499" s="176"/>
      <c r="E6499" s="176"/>
      <c r="F6499" s="176"/>
      <c r="G6499" s="175"/>
      <c r="H6499" s="175"/>
      <c r="I6499" s="175"/>
      <c r="J6499" s="175"/>
      <c r="L6499" s="175"/>
      <c r="T6499" s="176"/>
      <c r="U6499" s="176"/>
      <c r="V6499" s="176"/>
      <c r="W6499" s="176"/>
      <c r="X6499" s="175"/>
      <c r="Y6499" s="175"/>
      <c r="Z6499" s="175"/>
      <c r="AA6499" s="175"/>
      <c r="AC6499" s="175"/>
      <c r="AL6499" s="106"/>
      <c r="AM6499" s="104"/>
      <c r="AN6499" s="104"/>
      <c r="AO6499" s="104"/>
      <c r="AP6499" s="104"/>
      <c r="AQ6499" s="104"/>
      <c r="AR6499" s="104"/>
      <c r="AS6499" s="104"/>
      <c r="AT6499" s="104"/>
      <c r="AU6499" s="104"/>
      <c r="AV6499" s="104"/>
    </row>
    <row r="6500" spans="3:48" x14ac:dyDescent="0.35">
      <c r="C6500" s="176"/>
      <c r="D6500" s="176"/>
      <c r="E6500" s="176"/>
      <c r="F6500" s="176"/>
      <c r="G6500" s="175"/>
      <c r="H6500" s="175"/>
      <c r="I6500" s="175"/>
      <c r="J6500" s="175"/>
      <c r="L6500" s="175"/>
      <c r="T6500" s="176"/>
      <c r="U6500" s="176"/>
      <c r="V6500" s="176"/>
      <c r="W6500" s="176"/>
      <c r="X6500" s="175"/>
      <c r="Y6500" s="175"/>
      <c r="Z6500" s="175"/>
      <c r="AA6500" s="175"/>
      <c r="AC6500" s="175"/>
      <c r="AL6500" s="106"/>
      <c r="AM6500" s="104"/>
      <c r="AN6500" s="104"/>
      <c r="AO6500" s="104"/>
      <c r="AP6500" s="104"/>
      <c r="AQ6500" s="104"/>
      <c r="AR6500" s="104"/>
      <c r="AS6500" s="104"/>
      <c r="AT6500" s="104"/>
      <c r="AU6500" s="104"/>
      <c r="AV6500" s="104"/>
    </row>
    <row r="6501" spans="3:48" x14ac:dyDescent="0.35">
      <c r="C6501" s="176"/>
      <c r="D6501" s="176"/>
      <c r="E6501" s="176"/>
      <c r="F6501" s="176"/>
      <c r="G6501" s="175"/>
      <c r="H6501" s="175"/>
      <c r="I6501" s="175"/>
      <c r="J6501" s="175"/>
      <c r="L6501" s="175"/>
      <c r="T6501" s="176"/>
      <c r="U6501" s="176"/>
      <c r="V6501" s="176"/>
      <c r="W6501" s="176"/>
      <c r="X6501" s="175"/>
      <c r="Y6501" s="175"/>
      <c r="Z6501" s="175"/>
      <c r="AA6501" s="175"/>
      <c r="AC6501" s="175"/>
      <c r="AL6501" s="106"/>
      <c r="AM6501" s="104"/>
      <c r="AN6501" s="104"/>
      <c r="AO6501" s="104"/>
      <c r="AP6501" s="104"/>
      <c r="AQ6501" s="104"/>
      <c r="AR6501" s="104"/>
      <c r="AS6501" s="104"/>
      <c r="AT6501" s="104"/>
      <c r="AU6501" s="104"/>
      <c r="AV6501" s="104"/>
    </row>
    <row r="6502" spans="3:48" x14ac:dyDescent="0.35">
      <c r="C6502" s="176"/>
      <c r="D6502" s="176"/>
      <c r="E6502" s="176"/>
      <c r="F6502" s="176"/>
      <c r="G6502" s="175"/>
      <c r="H6502" s="175"/>
      <c r="I6502" s="175"/>
      <c r="J6502" s="175"/>
      <c r="L6502" s="175"/>
      <c r="T6502" s="176"/>
      <c r="U6502" s="176"/>
      <c r="V6502" s="176"/>
      <c r="W6502" s="176"/>
      <c r="X6502" s="175"/>
      <c r="Y6502" s="175"/>
      <c r="Z6502" s="175"/>
      <c r="AA6502" s="175"/>
      <c r="AC6502" s="175"/>
      <c r="AL6502" s="106"/>
      <c r="AM6502" s="104"/>
      <c r="AN6502" s="104"/>
      <c r="AO6502" s="104"/>
      <c r="AP6502" s="104"/>
      <c r="AQ6502" s="104"/>
      <c r="AR6502" s="104"/>
      <c r="AS6502" s="104"/>
      <c r="AT6502" s="104"/>
      <c r="AU6502" s="104"/>
      <c r="AV6502" s="104"/>
    </row>
    <row r="6503" spans="3:48" x14ac:dyDescent="0.35">
      <c r="C6503" s="176"/>
      <c r="D6503" s="176"/>
      <c r="E6503" s="176"/>
      <c r="F6503" s="176"/>
      <c r="G6503" s="175"/>
      <c r="H6503" s="175"/>
      <c r="I6503" s="175"/>
      <c r="J6503" s="175"/>
      <c r="L6503" s="175"/>
      <c r="T6503" s="176"/>
      <c r="U6503" s="176"/>
      <c r="V6503" s="176"/>
      <c r="W6503" s="176"/>
      <c r="X6503" s="175"/>
      <c r="Y6503" s="175"/>
      <c r="Z6503" s="175"/>
      <c r="AA6503" s="175"/>
      <c r="AC6503" s="175"/>
      <c r="AL6503" s="106"/>
      <c r="AM6503" s="104"/>
      <c r="AN6503" s="104"/>
      <c r="AO6503" s="104"/>
      <c r="AP6503" s="104"/>
      <c r="AQ6503" s="104"/>
      <c r="AR6503" s="104"/>
      <c r="AS6503" s="104"/>
      <c r="AT6503" s="104"/>
      <c r="AU6503" s="104"/>
      <c r="AV6503" s="104"/>
    </row>
    <row r="6504" spans="3:48" x14ac:dyDescent="0.35">
      <c r="C6504" s="176"/>
      <c r="D6504" s="176"/>
      <c r="E6504" s="176"/>
      <c r="F6504" s="176"/>
      <c r="G6504" s="175"/>
      <c r="H6504" s="175"/>
      <c r="I6504" s="175"/>
      <c r="J6504" s="175"/>
      <c r="L6504" s="175"/>
      <c r="T6504" s="176"/>
      <c r="U6504" s="176"/>
      <c r="V6504" s="176"/>
      <c r="W6504" s="176"/>
      <c r="X6504" s="175"/>
      <c r="Y6504" s="175"/>
      <c r="Z6504" s="175"/>
      <c r="AA6504" s="175"/>
      <c r="AC6504" s="175"/>
      <c r="AL6504" s="106"/>
      <c r="AM6504" s="104"/>
      <c r="AN6504" s="104"/>
      <c r="AO6504" s="104"/>
      <c r="AP6504" s="104"/>
      <c r="AQ6504" s="104"/>
      <c r="AR6504" s="104"/>
      <c r="AS6504" s="104"/>
      <c r="AT6504" s="104"/>
      <c r="AU6504" s="104"/>
      <c r="AV6504" s="104"/>
    </row>
    <row r="6505" spans="3:48" x14ac:dyDescent="0.35">
      <c r="C6505" s="176"/>
      <c r="D6505" s="176"/>
      <c r="E6505" s="176"/>
      <c r="F6505" s="176"/>
      <c r="G6505" s="175"/>
      <c r="H6505" s="175"/>
      <c r="I6505" s="175"/>
      <c r="J6505" s="175"/>
      <c r="L6505" s="175"/>
      <c r="T6505" s="176"/>
      <c r="U6505" s="176"/>
      <c r="V6505" s="176"/>
      <c r="W6505" s="176"/>
      <c r="X6505" s="175"/>
      <c r="Y6505" s="175"/>
      <c r="Z6505" s="175"/>
      <c r="AA6505" s="175"/>
      <c r="AC6505" s="175"/>
      <c r="AL6505" s="106"/>
      <c r="AM6505" s="104"/>
      <c r="AN6505" s="104"/>
      <c r="AO6505" s="104"/>
      <c r="AP6505" s="104"/>
      <c r="AQ6505" s="104"/>
      <c r="AR6505" s="104"/>
      <c r="AS6505" s="104"/>
      <c r="AT6505" s="104"/>
      <c r="AU6505" s="104"/>
      <c r="AV6505" s="104"/>
    </row>
    <row r="6506" spans="3:48" x14ac:dyDescent="0.35">
      <c r="C6506" s="176"/>
      <c r="D6506" s="176"/>
      <c r="E6506" s="176"/>
      <c r="F6506" s="176"/>
      <c r="G6506" s="175"/>
      <c r="H6506" s="175"/>
      <c r="I6506" s="175"/>
      <c r="J6506" s="175"/>
      <c r="L6506" s="175"/>
      <c r="T6506" s="176"/>
      <c r="U6506" s="176"/>
      <c r="V6506" s="176"/>
      <c r="W6506" s="176"/>
      <c r="X6506" s="175"/>
      <c r="Y6506" s="175"/>
      <c r="Z6506" s="175"/>
      <c r="AA6506" s="175"/>
      <c r="AC6506" s="175"/>
      <c r="AL6506" s="106"/>
      <c r="AM6506" s="104"/>
      <c r="AN6506" s="104"/>
      <c r="AO6506" s="104"/>
      <c r="AP6506" s="104"/>
      <c r="AQ6506" s="104"/>
      <c r="AR6506" s="104"/>
      <c r="AS6506" s="104"/>
      <c r="AT6506" s="104"/>
      <c r="AU6506" s="104"/>
      <c r="AV6506" s="104"/>
    </row>
    <row r="6507" spans="3:48" x14ac:dyDescent="0.35">
      <c r="C6507" s="176"/>
      <c r="D6507" s="176"/>
      <c r="E6507" s="176"/>
      <c r="F6507" s="176"/>
      <c r="G6507" s="175"/>
      <c r="H6507" s="175"/>
      <c r="I6507" s="175"/>
      <c r="J6507" s="175"/>
      <c r="L6507" s="175"/>
      <c r="T6507" s="176"/>
      <c r="U6507" s="176"/>
      <c r="V6507" s="176"/>
      <c r="W6507" s="176"/>
      <c r="X6507" s="175"/>
      <c r="Y6507" s="175"/>
      <c r="Z6507" s="175"/>
      <c r="AA6507" s="175"/>
      <c r="AC6507" s="175"/>
      <c r="AL6507" s="106"/>
      <c r="AM6507" s="104"/>
      <c r="AN6507" s="104"/>
      <c r="AO6507" s="104"/>
      <c r="AP6507" s="104"/>
      <c r="AQ6507" s="104"/>
      <c r="AR6507" s="104"/>
      <c r="AS6507" s="104"/>
      <c r="AT6507" s="104"/>
      <c r="AU6507" s="104"/>
      <c r="AV6507" s="104"/>
    </row>
    <row r="6508" spans="3:48" x14ac:dyDescent="0.35">
      <c r="C6508" s="176"/>
      <c r="D6508" s="176"/>
      <c r="E6508" s="176"/>
      <c r="F6508" s="176"/>
      <c r="G6508" s="175"/>
      <c r="H6508" s="175"/>
      <c r="I6508" s="175"/>
      <c r="J6508" s="175"/>
      <c r="L6508" s="175"/>
      <c r="T6508" s="176"/>
      <c r="U6508" s="176"/>
      <c r="V6508" s="176"/>
      <c r="W6508" s="176"/>
      <c r="X6508" s="175"/>
      <c r="Y6508" s="175"/>
      <c r="Z6508" s="175"/>
      <c r="AA6508" s="175"/>
      <c r="AC6508" s="175"/>
      <c r="AL6508" s="106"/>
      <c r="AM6508" s="104"/>
      <c r="AN6508" s="104"/>
      <c r="AO6508" s="104"/>
      <c r="AP6508" s="104"/>
      <c r="AQ6508" s="104"/>
      <c r="AR6508" s="104"/>
      <c r="AS6508" s="104"/>
      <c r="AT6508" s="104"/>
      <c r="AU6508" s="104"/>
      <c r="AV6508" s="104"/>
    </row>
    <row r="6509" spans="3:48" x14ac:dyDescent="0.35">
      <c r="C6509" s="176"/>
      <c r="D6509" s="176"/>
      <c r="E6509" s="176"/>
      <c r="F6509" s="176"/>
      <c r="G6509" s="175"/>
      <c r="H6509" s="175"/>
      <c r="I6509" s="175"/>
      <c r="J6509" s="175"/>
      <c r="L6509" s="175"/>
      <c r="T6509" s="176"/>
      <c r="U6509" s="176"/>
      <c r="V6509" s="176"/>
      <c r="W6509" s="176"/>
      <c r="X6509" s="175"/>
      <c r="Y6509" s="175"/>
      <c r="Z6509" s="175"/>
      <c r="AA6509" s="175"/>
      <c r="AC6509" s="175"/>
      <c r="AL6509" s="106"/>
      <c r="AM6509" s="104"/>
      <c r="AN6509" s="104"/>
      <c r="AO6509" s="104"/>
      <c r="AP6509" s="104"/>
      <c r="AQ6509" s="104"/>
      <c r="AR6509" s="104"/>
      <c r="AS6509" s="104"/>
      <c r="AT6509" s="104"/>
      <c r="AU6509" s="104"/>
      <c r="AV6509" s="104"/>
    </row>
    <row r="6510" spans="3:48" x14ac:dyDescent="0.35">
      <c r="C6510" s="176"/>
      <c r="D6510" s="176"/>
      <c r="E6510" s="176"/>
      <c r="F6510" s="176"/>
      <c r="G6510" s="175"/>
      <c r="H6510" s="175"/>
      <c r="I6510" s="175"/>
      <c r="J6510" s="175"/>
      <c r="L6510" s="175"/>
      <c r="T6510" s="176"/>
      <c r="U6510" s="176"/>
      <c r="V6510" s="176"/>
      <c r="W6510" s="176"/>
      <c r="X6510" s="175"/>
      <c r="Y6510" s="175"/>
      <c r="Z6510" s="175"/>
      <c r="AA6510" s="175"/>
      <c r="AC6510" s="175"/>
      <c r="AL6510" s="106"/>
      <c r="AM6510" s="104"/>
      <c r="AN6510" s="104"/>
      <c r="AO6510" s="104"/>
      <c r="AP6510" s="104"/>
      <c r="AQ6510" s="104"/>
      <c r="AR6510" s="104"/>
      <c r="AS6510" s="104"/>
      <c r="AT6510" s="104"/>
      <c r="AU6510" s="104"/>
      <c r="AV6510" s="104"/>
    </row>
    <row r="6511" spans="3:48" x14ac:dyDescent="0.35">
      <c r="C6511" s="176"/>
      <c r="D6511" s="176"/>
      <c r="E6511" s="176"/>
      <c r="F6511" s="176"/>
      <c r="G6511" s="175"/>
      <c r="H6511" s="175"/>
      <c r="I6511" s="175"/>
      <c r="J6511" s="175"/>
      <c r="L6511" s="175"/>
      <c r="T6511" s="176"/>
      <c r="U6511" s="176"/>
      <c r="V6511" s="176"/>
      <c r="W6511" s="176"/>
      <c r="X6511" s="175"/>
      <c r="Y6511" s="175"/>
      <c r="Z6511" s="175"/>
      <c r="AA6511" s="175"/>
      <c r="AC6511" s="175"/>
      <c r="AL6511" s="106"/>
      <c r="AM6511" s="104"/>
      <c r="AN6511" s="104"/>
      <c r="AO6511" s="104"/>
      <c r="AP6511" s="104"/>
      <c r="AQ6511" s="104"/>
      <c r="AR6511" s="104"/>
      <c r="AS6511" s="104"/>
      <c r="AT6511" s="104"/>
      <c r="AU6511" s="104"/>
      <c r="AV6511" s="104"/>
    </row>
    <row r="6512" spans="3:48" x14ac:dyDescent="0.35">
      <c r="C6512" s="176"/>
      <c r="D6512" s="176"/>
      <c r="E6512" s="176"/>
      <c r="F6512" s="176"/>
      <c r="G6512" s="175"/>
      <c r="H6512" s="175"/>
      <c r="I6512" s="175"/>
      <c r="J6512" s="175"/>
      <c r="L6512" s="175"/>
      <c r="T6512" s="176"/>
      <c r="U6512" s="176"/>
      <c r="V6512" s="176"/>
      <c r="W6512" s="176"/>
      <c r="X6512" s="175"/>
      <c r="Y6512" s="175"/>
      <c r="Z6512" s="175"/>
      <c r="AA6512" s="175"/>
      <c r="AC6512" s="175"/>
      <c r="AL6512" s="106"/>
      <c r="AM6512" s="104"/>
      <c r="AN6512" s="104"/>
      <c r="AO6512" s="104"/>
      <c r="AP6512" s="104"/>
      <c r="AQ6512" s="104"/>
      <c r="AR6512" s="104"/>
      <c r="AS6512" s="104"/>
      <c r="AT6512" s="104"/>
      <c r="AU6512" s="104"/>
      <c r="AV6512" s="104"/>
    </row>
    <row r="6513" spans="3:48" x14ac:dyDescent="0.35">
      <c r="C6513" s="176"/>
      <c r="D6513" s="176"/>
      <c r="E6513" s="176"/>
      <c r="F6513" s="176"/>
      <c r="G6513" s="175"/>
      <c r="H6513" s="175"/>
      <c r="I6513" s="175"/>
      <c r="J6513" s="175"/>
      <c r="L6513" s="175"/>
      <c r="T6513" s="176"/>
      <c r="U6513" s="176"/>
      <c r="V6513" s="176"/>
      <c r="W6513" s="176"/>
      <c r="X6513" s="175"/>
      <c r="Y6513" s="175"/>
      <c r="Z6513" s="175"/>
      <c r="AA6513" s="175"/>
      <c r="AC6513" s="175"/>
      <c r="AL6513" s="106"/>
      <c r="AM6513" s="104"/>
      <c r="AN6513" s="104"/>
      <c r="AO6513" s="104"/>
      <c r="AP6513" s="104"/>
      <c r="AQ6513" s="104"/>
      <c r="AR6513" s="104"/>
      <c r="AS6513" s="104"/>
      <c r="AT6513" s="104"/>
      <c r="AU6513" s="104"/>
      <c r="AV6513" s="104"/>
    </row>
    <row r="6514" spans="3:48" x14ac:dyDescent="0.35">
      <c r="C6514" s="176"/>
      <c r="D6514" s="176"/>
      <c r="E6514" s="176"/>
      <c r="F6514" s="176"/>
      <c r="G6514" s="175"/>
      <c r="H6514" s="175"/>
      <c r="I6514" s="175"/>
      <c r="J6514" s="175"/>
      <c r="L6514" s="175"/>
      <c r="T6514" s="176"/>
      <c r="U6514" s="176"/>
      <c r="V6514" s="176"/>
      <c r="W6514" s="176"/>
      <c r="X6514" s="175"/>
      <c r="Y6514" s="175"/>
      <c r="Z6514" s="175"/>
      <c r="AA6514" s="175"/>
      <c r="AC6514" s="175"/>
      <c r="AL6514" s="106"/>
      <c r="AM6514" s="104"/>
      <c r="AN6514" s="104"/>
      <c r="AO6514" s="104"/>
      <c r="AP6514" s="104"/>
      <c r="AQ6514" s="104"/>
      <c r="AR6514" s="104"/>
      <c r="AS6514" s="104"/>
      <c r="AT6514" s="104"/>
      <c r="AU6514" s="104"/>
      <c r="AV6514" s="104"/>
    </row>
    <row r="6515" spans="3:48" x14ac:dyDescent="0.35">
      <c r="C6515" s="176"/>
      <c r="D6515" s="176"/>
      <c r="E6515" s="176"/>
      <c r="F6515" s="176"/>
      <c r="G6515" s="175"/>
      <c r="H6515" s="175"/>
      <c r="I6515" s="175"/>
      <c r="J6515" s="175"/>
      <c r="L6515" s="175"/>
      <c r="T6515" s="176"/>
      <c r="U6515" s="176"/>
      <c r="V6515" s="176"/>
      <c r="W6515" s="176"/>
      <c r="X6515" s="175"/>
      <c r="Y6515" s="175"/>
      <c r="Z6515" s="175"/>
      <c r="AA6515" s="175"/>
      <c r="AC6515" s="175"/>
      <c r="AL6515" s="106"/>
      <c r="AM6515" s="104"/>
      <c r="AN6515" s="104"/>
      <c r="AO6515" s="104"/>
      <c r="AP6515" s="104"/>
      <c r="AQ6515" s="104"/>
      <c r="AR6515" s="104"/>
      <c r="AS6515" s="104"/>
      <c r="AT6515" s="104"/>
      <c r="AU6515" s="104"/>
      <c r="AV6515" s="104"/>
    </row>
    <row r="6516" spans="3:48" x14ac:dyDescent="0.35">
      <c r="C6516" s="176"/>
      <c r="D6516" s="176"/>
      <c r="E6516" s="176"/>
      <c r="F6516" s="176"/>
      <c r="G6516" s="175"/>
      <c r="H6516" s="175"/>
      <c r="I6516" s="175"/>
      <c r="J6516" s="175"/>
      <c r="L6516" s="175"/>
      <c r="T6516" s="176"/>
      <c r="U6516" s="176"/>
      <c r="V6516" s="176"/>
      <c r="W6516" s="176"/>
      <c r="X6516" s="175"/>
      <c r="Y6516" s="175"/>
      <c r="Z6516" s="175"/>
      <c r="AA6516" s="175"/>
      <c r="AC6516" s="175"/>
      <c r="AL6516" s="106"/>
      <c r="AM6516" s="104"/>
      <c r="AN6516" s="104"/>
      <c r="AO6516" s="104"/>
      <c r="AP6516" s="104"/>
      <c r="AQ6516" s="104"/>
      <c r="AR6516" s="104"/>
      <c r="AS6516" s="104"/>
      <c r="AT6516" s="104"/>
      <c r="AU6516" s="104"/>
      <c r="AV6516" s="104"/>
    </row>
    <row r="6517" spans="3:48" x14ac:dyDescent="0.35">
      <c r="C6517" s="176"/>
      <c r="D6517" s="176"/>
      <c r="E6517" s="176"/>
      <c r="F6517" s="176"/>
      <c r="G6517" s="175"/>
      <c r="H6517" s="175"/>
      <c r="I6517" s="175"/>
      <c r="J6517" s="175"/>
      <c r="L6517" s="175"/>
      <c r="T6517" s="176"/>
      <c r="U6517" s="176"/>
      <c r="V6517" s="176"/>
      <c r="W6517" s="176"/>
      <c r="X6517" s="175"/>
      <c r="Y6517" s="175"/>
      <c r="Z6517" s="175"/>
      <c r="AA6517" s="175"/>
      <c r="AC6517" s="175"/>
      <c r="AL6517" s="106"/>
      <c r="AM6517" s="104"/>
      <c r="AN6517" s="104"/>
      <c r="AO6517" s="104"/>
      <c r="AP6517" s="104"/>
      <c r="AQ6517" s="104"/>
      <c r="AR6517" s="104"/>
      <c r="AS6517" s="104"/>
      <c r="AT6517" s="104"/>
      <c r="AU6517" s="104"/>
      <c r="AV6517" s="104"/>
    </row>
    <row r="6518" spans="3:48" x14ac:dyDescent="0.35">
      <c r="C6518" s="176"/>
      <c r="D6518" s="176"/>
      <c r="E6518" s="176"/>
      <c r="F6518" s="176"/>
      <c r="G6518" s="175"/>
      <c r="H6518" s="175"/>
      <c r="I6518" s="175"/>
      <c r="J6518" s="175"/>
      <c r="L6518" s="175"/>
      <c r="T6518" s="176"/>
      <c r="U6518" s="176"/>
      <c r="V6518" s="176"/>
      <c r="W6518" s="176"/>
      <c r="X6518" s="175"/>
      <c r="Y6518" s="175"/>
      <c r="Z6518" s="175"/>
      <c r="AA6518" s="175"/>
      <c r="AC6518" s="175"/>
      <c r="AL6518" s="106"/>
      <c r="AM6518" s="104"/>
      <c r="AN6518" s="104"/>
      <c r="AO6518" s="104"/>
      <c r="AP6518" s="104"/>
      <c r="AQ6518" s="104"/>
      <c r="AR6518" s="104"/>
      <c r="AS6518" s="104"/>
      <c r="AT6518" s="104"/>
      <c r="AU6518" s="104"/>
      <c r="AV6518" s="104"/>
    </row>
    <row r="6519" spans="3:48" x14ac:dyDescent="0.35">
      <c r="C6519" s="176"/>
      <c r="D6519" s="176"/>
      <c r="E6519" s="176"/>
      <c r="F6519" s="176"/>
      <c r="G6519" s="175"/>
      <c r="H6519" s="175"/>
      <c r="I6519" s="175"/>
      <c r="J6519" s="175"/>
      <c r="L6519" s="175"/>
      <c r="T6519" s="176"/>
      <c r="U6519" s="176"/>
      <c r="V6519" s="176"/>
      <c r="W6519" s="176"/>
      <c r="X6519" s="175"/>
      <c r="Y6519" s="175"/>
      <c r="Z6519" s="175"/>
      <c r="AA6519" s="175"/>
      <c r="AC6519" s="175"/>
      <c r="AL6519" s="106"/>
      <c r="AM6519" s="104"/>
      <c r="AN6519" s="104"/>
      <c r="AO6519" s="104"/>
      <c r="AP6519" s="104"/>
      <c r="AQ6519" s="104"/>
      <c r="AR6519" s="104"/>
      <c r="AS6519" s="104"/>
      <c r="AT6519" s="104"/>
      <c r="AU6519" s="104"/>
      <c r="AV6519" s="104"/>
    </row>
    <row r="6520" spans="3:48" x14ac:dyDescent="0.35">
      <c r="C6520" s="176"/>
      <c r="D6520" s="176"/>
      <c r="E6520" s="176"/>
      <c r="F6520" s="176"/>
      <c r="G6520" s="175"/>
      <c r="H6520" s="175"/>
      <c r="I6520" s="175"/>
      <c r="J6520" s="175"/>
      <c r="L6520" s="175"/>
      <c r="T6520" s="176"/>
      <c r="U6520" s="176"/>
      <c r="V6520" s="176"/>
      <c r="W6520" s="176"/>
      <c r="X6520" s="175"/>
      <c r="Y6520" s="175"/>
      <c r="Z6520" s="175"/>
      <c r="AA6520" s="175"/>
      <c r="AC6520" s="175"/>
      <c r="AL6520" s="106"/>
      <c r="AM6520" s="104"/>
      <c r="AN6520" s="104"/>
      <c r="AO6520" s="104"/>
      <c r="AP6520" s="104"/>
      <c r="AQ6520" s="104"/>
      <c r="AR6520" s="104"/>
      <c r="AS6520" s="104"/>
      <c r="AT6520" s="104"/>
      <c r="AU6520" s="104"/>
      <c r="AV6520" s="104"/>
    </row>
    <row r="6521" spans="3:48" x14ac:dyDescent="0.35">
      <c r="C6521" s="176"/>
      <c r="D6521" s="176"/>
      <c r="E6521" s="176"/>
      <c r="F6521" s="176"/>
      <c r="G6521" s="175"/>
      <c r="H6521" s="175"/>
      <c r="I6521" s="175"/>
      <c r="J6521" s="175"/>
      <c r="L6521" s="175"/>
      <c r="T6521" s="176"/>
      <c r="U6521" s="176"/>
      <c r="V6521" s="176"/>
      <c r="W6521" s="176"/>
      <c r="X6521" s="175"/>
      <c r="Y6521" s="175"/>
      <c r="Z6521" s="175"/>
      <c r="AA6521" s="175"/>
      <c r="AC6521" s="175"/>
      <c r="AL6521" s="106"/>
      <c r="AM6521" s="104"/>
      <c r="AN6521" s="104"/>
      <c r="AO6521" s="104"/>
      <c r="AP6521" s="104"/>
      <c r="AQ6521" s="104"/>
      <c r="AR6521" s="104"/>
      <c r="AS6521" s="104"/>
      <c r="AT6521" s="104"/>
      <c r="AU6521" s="104"/>
      <c r="AV6521" s="104"/>
    </row>
    <row r="6522" spans="3:48" x14ac:dyDescent="0.35">
      <c r="C6522" s="176"/>
      <c r="D6522" s="176"/>
      <c r="E6522" s="176"/>
      <c r="F6522" s="176"/>
      <c r="G6522" s="175"/>
      <c r="H6522" s="175"/>
      <c r="I6522" s="175"/>
      <c r="J6522" s="175"/>
      <c r="L6522" s="175"/>
      <c r="T6522" s="176"/>
      <c r="U6522" s="176"/>
      <c r="V6522" s="176"/>
      <c r="W6522" s="176"/>
      <c r="X6522" s="175"/>
      <c r="Y6522" s="175"/>
      <c r="Z6522" s="175"/>
      <c r="AA6522" s="175"/>
      <c r="AC6522" s="175"/>
      <c r="AL6522" s="106"/>
      <c r="AM6522" s="104"/>
      <c r="AN6522" s="104"/>
      <c r="AO6522" s="104"/>
      <c r="AP6522" s="104"/>
      <c r="AQ6522" s="104"/>
      <c r="AR6522" s="104"/>
      <c r="AS6522" s="104"/>
      <c r="AT6522" s="104"/>
      <c r="AU6522" s="104"/>
      <c r="AV6522" s="104"/>
    </row>
    <row r="6523" spans="3:48" x14ac:dyDescent="0.35">
      <c r="C6523" s="176"/>
      <c r="D6523" s="176"/>
      <c r="E6523" s="176"/>
      <c r="F6523" s="176"/>
      <c r="G6523" s="175"/>
      <c r="H6523" s="175"/>
      <c r="I6523" s="175"/>
      <c r="J6523" s="175"/>
      <c r="L6523" s="175"/>
      <c r="T6523" s="176"/>
      <c r="U6523" s="176"/>
      <c r="V6523" s="176"/>
      <c r="W6523" s="176"/>
      <c r="X6523" s="175"/>
      <c r="Y6523" s="175"/>
      <c r="Z6523" s="175"/>
      <c r="AA6523" s="175"/>
      <c r="AC6523" s="175"/>
      <c r="AL6523" s="106"/>
      <c r="AM6523" s="104"/>
      <c r="AN6523" s="104"/>
      <c r="AO6523" s="104"/>
      <c r="AP6523" s="104"/>
      <c r="AQ6523" s="104"/>
      <c r="AR6523" s="104"/>
      <c r="AS6523" s="104"/>
      <c r="AT6523" s="104"/>
      <c r="AU6523" s="104"/>
      <c r="AV6523" s="104"/>
    </row>
    <row r="6524" spans="3:48" x14ac:dyDescent="0.35">
      <c r="C6524" s="176"/>
      <c r="D6524" s="176"/>
      <c r="E6524" s="176"/>
      <c r="F6524" s="176"/>
      <c r="G6524" s="175"/>
      <c r="H6524" s="175"/>
      <c r="I6524" s="175"/>
      <c r="J6524" s="175"/>
      <c r="L6524" s="175"/>
      <c r="T6524" s="176"/>
      <c r="U6524" s="176"/>
      <c r="V6524" s="176"/>
      <c r="W6524" s="176"/>
      <c r="X6524" s="175"/>
      <c r="Y6524" s="175"/>
      <c r="Z6524" s="175"/>
      <c r="AA6524" s="175"/>
      <c r="AC6524" s="175"/>
      <c r="AL6524" s="106"/>
      <c r="AM6524" s="104"/>
      <c r="AN6524" s="104"/>
      <c r="AO6524" s="104"/>
      <c r="AP6524" s="104"/>
      <c r="AQ6524" s="104"/>
      <c r="AR6524" s="104"/>
      <c r="AS6524" s="104"/>
      <c r="AT6524" s="104"/>
      <c r="AU6524" s="104"/>
      <c r="AV6524" s="104"/>
    </row>
    <row r="6525" spans="3:48" x14ac:dyDescent="0.35">
      <c r="C6525" s="176"/>
      <c r="D6525" s="176"/>
      <c r="E6525" s="176"/>
      <c r="F6525" s="176"/>
      <c r="G6525" s="175"/>
      <c r="H6525" s="175"/>
      <c r="I6525" s="175"/>
      <c r="J6525" s="175"/>
      <c r="L6525" s="175"/>
      <c r="T6525" s="176"/>
      <c r="U6525" s="176"/>
      <c r="V6525" s="176"/>
      <c r="W6525" s="176"/>
      <c r="X6525" s="175"/>
      <c r="Y6525" s="175"/>
      <c r="Z6525" s="175"/>
      <c r="AA6525" s="175"/>
      <c r="AC6525" s="175"/>
      <c r="AL6525" s="106"/>
      <c r="AM6525" s="104"/>
      <c r="AN6525" s="104"/>
      <c r="AO6525" s="104"/>
      <c r="AP6525" s="104"/>
      <c r="AQ6525" s="104"/>
      <c r="AR6525" s="104"/>
      <c r="AS6525" s="104"/>
      <c r="AT6525" s="104"/>
      <c r="AU6525" s="104"/>
      <c r="AV6525" s="104"/>
    </row>
    <row r="6526" spans="3:48" x14ac:dyDescent="0.35">
      <c r="C6526" s="176"/>
      <c r="D6526" s="176"/>
      <c r="E6526" s="176"/>
      <c r="F6526" s="176"/>
      <c r="G6526" s="175"/>
      <c r="H6526" s="175"/>
      <c r="I6526" s="175"/>
      <c r="J6526" s="175"/>
      <c r="L6526" s="175"/>
      <c r="T6526" s="176"/>
      <c r="U6526" s="176"/>
      <c r="V6526" s="176"/>
      <c r="W6526" s="176"/>
      <c r="X6526" s="175"/>
      <c r="Y6526" s="175"/>
      <c r="Z6526" s="175"/>
      <c r="AA6526" s="175"/>
      <c r="AC6526" s="175"/>
      <c r="AL6526" s="106"/>
      <c r="AM6526" s="104"/>
      <c r="AN6526" s="104"/>
      <c r="AO6526" s="104"/>
      <c r="AP6526" s="104"/>
      <c r="AQ6526" s="104"/>
      <c r="AR6526" s="104"/>
      <c r="AS6526" s="104"/>
      <c r="AT6526" s="104"/>
      <c r="AU6526" s="104"/>
      <c r="AV6526" s="104"/>
    </row>
    <row r="6527" spans="3:48" x14ac:dyDescent="0.35">
      <c r="C6527" s="176"/>
      <c r="D6527" s="176"/>
      <c r="E6527" s="176"/>
      <c r="F6527" s="176"/>
      <c r="G6527" s="175"/>
      <c r="H6527" s="175"/>
      <c r="I6527" s="175"/>
      <c r="J6527" s="175"/>
      <c r="L6527" s="175"/>
      <c r="T6527" s="176"/>
      <c r="U6527" s="176"/>
      <c r="V6527" s="176"/>
      <c r="W6527" s="176"/>
      <c r="X6527" s="175"/>
      <c r="Y6527" s="175"/>
      <c r="Z6527" s="175"/>
      <c r="AA6527" s="175"/>
      <c r="AC6527" s="175"/>
      <c r="AL6527" s="106"/>
      <c r="AM6527" s="104"/>
      <c r="AN6527" s="104"/>
      <c r="AO6527" s="104"/>
      <c r="AP6527" s="104"/>
      <c r="AQ6527" s="104"/>
      <c r="AR6527" s="104"/>
      <c r="AS6527" s="104"/>
      <c r="AT6527" s="104"/>
      <c r="AU6527" s="104"/>
      <c r="AV6527" s="104"/>
    </row>
    <row r="6528" spans="3:48" x14ac:dyDescent="0.35">
      <c r="C6528" s="176"/>
      <c r="D6528" s="176"/>
      <c r="E6528" s="176"/>
      <c r="F6528" s="176"/>
      <c r="G6528" s="175"/>
      <c r="H6528" s="175"/>
      <c r="I6528" s="175"/>
      <c r="J6528" s="175"/>
      <c r="L6528" s="175"/>
      <c r="T6528" s="176"/>
      <c r="U6528" s="176"/>
      <c r="V6528" s="176"/>
      <c r="W6528" s="176"/>
      <c r="X6528" s="175"/>
      <c r="Y6528" s="175"/>
      <c r="Z6528" s="175"/>
      <c r="AA6528" s="175"/>
      <c r="AC6528" s="175"/>
      <c r="AL6528" s="106"/>
      <c r="AM6528" s="104"/>
      <c r="AN6528" s="104"/>
      <c r="AO6528" s="104"/>
      <c r="AP6528" s="104"/>
      <c r="AQ6528" s="104"/>
      <c r="AR6528" s="104"/>
      <c r="AS6528" s="104"/>
      <c r="AT6528" s="104"/>
      <c r="AU6528" s="104"/>
      <c r="AV6528" s="104"/>
    </row>
    <row r="6529" spans="3:48" x14ac:dyDescent="0.35">
      <c r="C6529" s="176"/>
      <c r="D6529" s="176"/>
      <c r="E6529" s="176"/>
      <c r="F6529" s="176"/>
      <c r="G6529" s="175"/>
      <c r="H6529" s="175"/>
      <c r="I6529" s="175"/>
      <c r="J6529" s="175"/>
      <c r="L6529" s="175"/>
      <c r="T6529" s="176"/>
      <c r="U6529" s="176"/>
      <c r="V6529" s="176"/>
      <c r="W6529" s="176"/>
      <c r="X6529" s="175"/>
      <c r="Y6529" s="175"/>
      <c r="Z6529" s="175"/>
      <c r="AA6529" s="175"/>
      <c r="AC6529" s="175"/>
      <c r="AL6529" s="106"/>
      <c r="AM6529" s="104"/>
      <c r="AN6529" s="104"/>
      <c r="AO6529" s="104"/>
      <c r="AP6529" s="104"/>
      <c r="AQ6529" s="104"/>
      <c r="AR6529" s="104"/>
      <c r="AS6529" s="104"/>
      <c r="AT6529" s="104"/>
      <c r="AU6529" s="104"/>
      <c r="AV6529" s="104"/>
    </row>
    <row r="6530" spans="3:48" x14ac:dyDescent="0.35">
      <c r="C6530" s="176"/>
      <c r="D6530" s="176"/>
      <c r="E6530" s="176"/>
      <c r="F6530" s="176"/>
      <c r="G6530" s="175"/>
      <c r="H6530" s="175"/>
      <c r="I6530" s="175"/>
      <c r="J6530" s="175"/>
      <c r="L6530" s="175"/>
      <c r="T6530" s="176"/>
      <c r="U6530" s="176"/>
      <c r="V6530" s="176"/>
      <c r="W6530" s="176"/>
      <c r="X6530" s="175"/>
      <c r="Y6530" s="175"/>
      <c r="Z6530" s="175"/>
      <c r="AA6530" s="175"/>
      <c r="AC6530" s="175"/>
      <c r="AL6530" s="106"/>
      <c r="AM6530" s="104"/>
      <c r="AN6530" s="104"/>
      <c r="AO6530" s="104"/>
      <c r="AP6530" s="104"/>
      <c r="AQ6530" s="104"/>
      <c r="AR6530" s="104"/>
      <c r="AS6530" s="104"/>
      <c r="AT6530" s="104"/>
      <c r="AU6530" s="104"/>
      <c r="AV6530" s="104"/>
    </row>
    <row r="6531" spans="3:48" x14ac:dyDescent="0.35">
      <c r="C6531" s="176"/>
      <c r="D6531" s="176"/>
      <c r="E6531" s="176"/>
      <c r="F6531" s="176"/>
      <c r="G6531" s="175"/>
      <c r="H6531" s="175"/>
      <c r="I6531" s="175"/>
      <c r="J6531" s="175"/>
      <c r="L6531" s="175"/>
      <c r="T6531" s="176"/>
      <c r="U6531" s="176"/>
      <c r="V6531" s="176"/>
      <c r="W6531" s="176"/>
      <c r="X6531" s="175"/>
      <c r="Y6531" s="175"/>
      <c r="Z6531" s="175"/>
      <c r="AA6531" s="175"/>
      <c r="AC6531" s="175"/>
      <c r="AL6531" s="106"/>
      <c r="AM6531" s="104"/>
      <c r="AN6531" s="104"/>
      <c r="AO6531" s="104"/>
      <c r="AP6531" s="104"/>
      <c r="AQ6531" s="104"/>
      <c r="AR6531" s="104"/>
      <c r="AS6531" s="104"/>
      <c r="AT6531" s="104"/>
      <c r="AU6531" s="104"/>
      <c r="AV6531" s="104"/>
    </row>
    <row r="6532" spans="3:48" x14ac:dyDescent="0.35">
      <c r="C6532" s="176"/>
      <c r="D6532" s="176"/>
      <c r="E6532" s="176"/>
      <c r="F6532" s="176"/>
      <c r="G6532" s="175"/>
      <c r="H6532" s="175"/>
      <c r="I6532" s="175"/>
      <c r="J6532" s="175"/>
      <c r="L6532" s="175"/>
      <c r="T6532" s="176"/>
      <c r="U6532" s="176"/>
      <c r="V6532" s="176"/>
      <c r="W6532" s="176"/>
      <c r="X6532" s="175"/>
      <c r="Y6532" s="175"/>
      <c r="Z6532" s="175"/>
      <c r="AA6532" s="175"/>
      <c r="AC6532" s="175"/>
      <c r="AL6532" s="106"/>
      <c r="AM6532" s="104"/>
      <c r="AN6532" s="104"/>
      <c r="AO6532" s="104"/>
      <c r="AP6532" s="104"/>
      <c r="AQ6532" s="104"/>
      <c r="AR6532" s="104"/>
      <c r="AS6532" s="104"/>
      <c r="AT6532" s="104"/>
      <c r="AU6532" s="104"/>
      <c r="AV6532" s="104"/>
    </row>
    <row r="6533" spans="3:48" x14ac:dyDescent="0.35">
      <c r="C6533" s="176"/>
      <c r="D6533" s="176"/>
      <c r="E6533" s="176"/>
      <c r="F6533" s="176"/>
      <c r="G6533" s="175"/>
      <c r="H6533" s="175"/>
      <c r="I6533" s="175"/>
      <c r="J6533" s="175"/>
      <c r="L6533" s="175"/>
      <c r="T6533" s="176"/>
      <c r="U6533" s="176"/>
      <c r="V6533" s="176"/>
      <c r="W6533" s="176"/>
      <c r="X6533" s="175"/>
      <c r="Y6533" s="175"/>
      <c r="Z6533" s="175"/>
      <c r="AA6533" s="175"/>
      <c r="AC6533" s="175"/>
      <c r="AL6533" s="106"/>
      <c r="AM6533" s="104"/>
      <c r="AN6533" s="104"/>
      <c r="AO6533" s="104"/>
      <c r="AP6533" s="104"/>
      <c r="AQ6533" s="104"/>
      <c r="AR6533" s="104"/>
      <c r="AS6533" s="104"/>
      <c r="AT6533" s="104"/>
      <c r="AU6533" s="104"/>
      <c r="AV6533" s="104"/>
    </row>
    <row r="6534" spans="3:48" x14ac:dyDescent="0.35">
      <c r="C6534" s="176"/>
      <c r="D6534" s="176"/>
      <c r="E6534" s="176"/>
      <c r="F6534" s="176"/>
      <c r="G6534" s="175"/>
      <c r="H6534" s="175"/>
      <c r="I6534" s="175"/>
      <c r="J6534" s="175"/>
      <c r="L6534" s="175"/>
      <c r="T6534" s="176"/>
      <c r="U6534" s="176"/>
      <c r="V6534" s="176"/>
      <c r="W6534" s="176"/>
      <c r="X6534" s="175"/>
      <c r="Y6534" s="175"/>
      <c r="Z6534" s="175"/>
      <c r="AA6534" s="175"/>
      <c r="AC6534" s="175"/>
      <c r="AL6534" s="106"/>
      <c r="AM6534" s="104"/>
      <c r="AN6534" s="104"/>
      <c r="AO6534" s="104"/>
      <c r="AP6534" s="104"/>
      <c r="AQ6534" s="104"/>
      <c r="AR6534" s="104"/>
      <c r="AS6534" s="104"/>
      <c r="AT6534" s="104"/>
      <c r="AU6534" s="104"/>
      <c r="AV6534" s="104"/>
    </row>
    <row r="6535" spans="3:48" x14ac:dyDescent="0.35">
      <c r="C6535" s="176"/>
      <c r="D6535" s="176"/>
      <c r="E6535" s="176"/>
      <c r="F6535" s="176"/>
      <c r="G6535" s="175"/>
      <c r="H6535" s="175"/>
      <c r="I6535" s="175"/>
      <c r="J6535" s="175"/>
      <c r="L6535" s="175"/>
      <c r="T6535" s="176"/>
      <c r="U6535" s="176"/>
      <c r="V6535" s="176"/>
      <c r="W6535" s="176"/>
      <c r="X6535" s="175"/>
      <c r="Y6535" s="175"/>
      <c r="Z6535" s="175"/>
      <c r="AA6535" s="175"/>
      <c r="AC6535" s="175"/>
      <c r="AL6535" s="106"/>
      <c r="AM6535" s="104"/>
      <c r="AN6535" s="104"/>
      <c r="AO6535" s="104"/>
      <c r="AP6535" s="104"/>
      <c r="AQ6535" s="104"/>
      <c r="AR6535" s="104"/>
      <c r="AS6535" s="104"/>
      <c r="AT6535" s="104"/>
      <c r="AU6535" s="104"/>
      <c r="AV6535" s="104"/>
    </row>
    <row r="6536" spans="3:48" x14ac:dyDescent="0.35">
      <c r="C6536" s="176"/>
      <c r="D6536" s="176"/>
      <c r="E6536" s="176"/>
      <c r="F6536" s="176"/>
      <c r="G6536" s="175"/>
      <c r="H6536" s="175"/>
      <c r="I6536" s="175"/>
      <c r="J6536" s="175"/>
      <c r="L6536" s="175"/>
      <c r="T6536" s="176"/>
      <c r="U6536" s="176"/>
      <c r="V6536" s="176"/>
      <c r="W6536" s="176"/>
      <c r="X6536" s="175"/>
      <c r="Y6536" s="175"/>
      <c r="Z6536" s="175"/>
      <c r="AA6536" s="175"/>
      <c r="AC6536" s="175"/>
      <c r="AL6536" s="106"/>
      <c r="AM6536" s="104"/>
      <c r="AN6536" s="104"/>
      <c r="AO6536" s="104"/>
      <c r="AP6536" s="104"/>
      <c r="AQ6536" s="104"/>
      <c r="AR6536" s="104"/>
      <c r="AS6536" s="104"/>
      <c r="AT6536" s="104"/>
      <c r="AU6536" s="104"/>
      <c r="AV6536" s="104"/>
    </row>
    <row r="6537" spans="3:48" x14ac:dyDescent="0.35">
      <c r="C6537" s="176"/>
      <c r="D6537" s="176"/>
      <c r="E6537" s="176"/>
      <c r="F6537" s="176"/>
      <c r="G6537" s="175"/>
      <c r="H6537" s="175"/>
      <c r="I6537" s="175"/>
      <c r="J6537" s="175"/>
      <c r="L6537" s="175"/>
      <c r="T6537" s="176"/>
      <c r="U6537" s="176"/>
      <c r="V6537" s="176"/>
      <c r="W6537" s="176"/>
      <c r="X6537" s="175"/>
      <c r="Y6537" s="175"/>
      <c r="Z6537" s="175"/>
      <c r="AA6537" s="175"/>
      <c r="AC6537" s="175"/>
      <c r="AL6537" s="106"/>
      <c r="AM6537" s="104"/>
      <c r="AN6537" s="104"/>
      <c r="AO6537" s="104"/>
      <c r="AP6537" s="104"/>
      <c r="AQ6537" s="104"/>
      <c r="AR6537" s="104"/>
      <c r="AS6537" s="104"/>
      <c r="AT6537" s="104"/>
      <c r="AU6537" s="104"/>
      <c r="AV6537" s="104"/>
    </row>
    <row r="6538" spans="3:48" x14ac:dyDescent="0.35">
      <c r="C6538" s="176"/>
      <c r="D6538" s="176"/>
      <c r="E6538" s="176"/>
      <c r="F6538" s="176"/>
      <c r="G6538" s="175"/>
      <c r="H6538" s="175"/>
      <c r="I6538" s="175"/>
      <c r="J6538" s="175"/>
      <c r="L6538" s="175"/>
      <c r="T6538" s="176"/>
      <c r="U6538" s="176"/>
      <c r="V6538" s="176"/>
      <c r="W6538" s="176"/>
      <c r="X6538" s="175"/>
      <c r="Y6538" s="175"/>
      <c r="Z6538" s="175"/>
      <c r="AA6538" s="175"/>
      <c r="AC6538" s="175"/>
      <c r="AL6538" s="106"/>
      <c r="AM6538" s="104"/>
      <c r="AN6538" s="104"/>
      <c r="AO6538" s="104"/>
      <c r="AP6538" s="104"/>
      <c r="AQ6538" s="104"/>
      <c r="AR6538" s="104"/>
      <c r="AS6538" s="104"/>
      <c r="AT6538" s="104"/>
      <c r="AU6538" s="104"/>
      <c r="AV6538" s="104"/>
    </row>
    <row r="6539" spans="3:48" x14ac:dyDescent="0.35">
      <c r="C6539" s="176"/>
      <c r="D6539" s="176"/>
      <c r="E6539" s="176"/>
      <c r="F6539" s="176"/>
      <c r="G6539" s="175"/>
      <c r="H6539" s="175"/>
      <c r="I6539" s="175"/>
      <c r="J6539" s="175"/>
      <c r="L6539" s="175"/>
      <c r="T6539" s="176"/>
      <c r="U6539" s="176"/>
      <c r="V6539" s="176"/>
      <c r="W6539" s="176"/>
      <c r="X6539" s="175"/>
      <c r="Y6539" s="175"/>
      <c r="Z6539" s="175"/>
      <c r="AA6539" s="175"/>
      <c r="AC6539" s="175"/>
      <c r="AL6539" s="106"/>
      <c r="AM6539" s="104"/>
      <c r="AN6539" s="104"/>
      <c r="AO6539" s="104"/>
      <c r="AP6539" s="104"/>
      <c r="AQ6539" s="104"/>
      <c r="AR6539" s="104"/>
      <c r="AS6539" s="104"/>
      <c r="AT6539" s="104"/>
      <c r="AU6539" s="104"/>
      <c r="AV6539" s="104"/>
    </row>
    <row r="6540" spans="3:48" x14ac:dyDescent="0.35">
      <c r="C6540" s="176"/>
      <c r="D6540" s="176"/>
      <c r="E6540" s="176"/>
      <c r="F6540" s="176"/>
      <c r="G6540" s="175"/>
      <c r="H6540" s="175"/>
      <c r="I6540" s="175"/>
      <c r="J6540" s="175"/>
      <c r="L6540" s="175"/>
      <c r="T6540" s="176"/>
      <c r="U6540" s="176"/>
      <c r="V6540" s="176"/>
      <c r="W6540" s="176"/>
      <c r="X6540" s="175"/>
      <c r="Y6540" s="175"/>
      <c r="Z6540" s="175"/>
      <c r="AA6540" s="175"/>
      <c r="AC6540" s="175"/>
      <c r="AL6540" s="106"/>
      <c r="AM6540" s="104"/>
      <c r="AN6540" s="104"/>
      <c r="AO6540" s="104"/>
      <c r="AP6540" s="104"/>
      <c r="AQ6540" s="104"/>
      <c r="AR6540" s="104"/>
      <c r="AS6540" s="104"/>
      <c r="AT6540" s="104"/>
      <c r="AU6540" s="104"/>
      <c r="AV6540" s="104"/>
    </row>
    <row r="6541" spans="3:48" x14ac:dyDescent="0.35">
      <c r="C6541" s="176"/>
      <c r="D6541" s="176"/>
      <c r="E6541" s="176"/>
      <c r="F6541" s="176"/>
      <c r="G6541" s="175"/>
      <c r="H6541" s="175"/>
      <c r="I6541" s="175"/>
      <c r="J6541" s="175"/>
      <c r="L6541" s="175"/>
      <c r="T6541" s="176"/>
      <c r="U6541" s="176"/>
      <c r="V6541" s="176"/>
      <c r="W6541" s="176"/>
      <c r="X6541" s="175"/>
      <c r="Y6541" s="175"/>
      <c r="Z6541" s="175"/>
      <c r="AA6541" s="175"/>
      <c r="AC6541" s="175"/>
      <c r="AL6541" s="106"/>
      <c r="AM6541" s="104"/>
      <c r="AN6541" s="104"/>
      <c r="AO6541" s="104"/>
      <c r="AP6541" s="104"/>
      <c r="AQ6541" s="104"/>
      <c r="AR6541" s="104"/>
      <c r="AS6541" s="104"/>
      <c r="AT6541" s="104"/>
      <c r="AU6541" s="104"/>
      <c r="AV6541" s="104"/>
    </row>
    <row r="6542" spans="3:48" x14ac:dyDescent="0.35">
      <c r="C6542" s="176"/>
      <c r="D6542" s="176"/>
      <c r="E6542" s="176"/>
      <c r="F6542" s="176"/>
      <c r="G6542" s="175"/>
      <c r="H6542" s="175"/>
      <c r="I6542" s="175"/>
      <c r="J6542" s="175"/>
      <c r="L6542" s="175"/>
      <c r="T6542" s="176"/>
      <c r="U6542" s="176"/>
      <c r="V6542" s="176"/>
      <c r="W6542" s="176"/>
      <c r="X6542" s="175"/>
      <c r="Y6542" s="175"/>
      <c r="Z6542" s="175"/>
      <c r="AA6542" s="175"/>
      <c r="AC6542" s="175"/>
      <c r="AL6542" s="106"/>
      <c r="AM6542" s="104"/>
      <c r="AN6542" s="104"/>
      <c r="AO6542" s="104"/>
      <c r="AP6542" s="104"/>
      <c r="AQ6542" s="104"/>
      <c r="AR6542" s="104"/>
      <c r="AS6542" s="104"/>
      <c r="AT6542" s="104"/>
      <c r="AU6542" s="104"/>
      <c r="AV6542" s="104"/>
    </row>
    <row r="6543" spans="3:48" x14ac:dyDescent="0.35">
      <c r="C6543" s="176"/>
      <c r="D6543" s="176"/>
      <c r="E6543" s="176"/>
      <c r="F6543" s="176"/>
      <c r="G6543" s="175"/>
      <c r="H6543" s="175"/>
      <c r="I6543" s="175"/>
      <c r="J6543" s="175"/>
      <c r="L6543" s="175"/>
      <c r="T6543" s="176"/>
      <c r="U6543" s="176"/>
      <c r="V6543" s="176"/>
      <c r="W6543" s="176"/>
      <c r="X6543" s="175"/>
      <c r="Y6543" s="175"/>
      <c r="Z6543" s="175"/>
      <c r="AA6543" s="175"/>
      <c r="AC6543" s="175"/>
      <c r="AL6543" s="106"/>
      <c r="AM6543" s="104"/>
      <c r="AN6543" s="104"/>
      <c r="AO6543" s="104"/>
      <c r="AP6543" s="104"/>
      <c r="AQ6543" s="104"/>
      <c r="AR6543" s="104"/>
      <c r="AS6543" s="104"/>
      <c r="AT6543" s="104"/>
      <c r="AU6543" s="104"/>
      <c r="AV6543" s="104"/>
    </row>
    <row r="6544" spans="3:48" x14ac:dyDescent="0.35">
      <c r="C6544" s="176"/>
      <c r="D6544" s="176"/>
      <c r="E6544" s="176"/>
      <c r="F6544" s="176"/>
      <c r="G6544" s="175"/>
      <c r="H6544" s="175"/>
      <c r="I6544" s="175"/>
      <c r="J6544" s="175"/>
      <c r="L6544" s="175"/>
      <c r="T6544" s="176"/>
      <c r="U6544" s="176"/>
      <c r="V6544" s="176"/>
      <c r="W6544" s="176"/>
      <c r="X6544" s="175"/>
      <c r="Y6544" s="175"/>
      <c r="Z6544" s="175"/>
      <c r="AA6544" s="175"/>
      <c r="AC6544" s="175"/>
      <c r="AL6544" s="106"/>
      <c r="AM6544" s="104"/>
      <c r="AN6544" s="104"/>
      <c r="AO6544" s="104"/>
      <c r="AP6544" s="104"/>
      <c r="AQ6544" s="104"/>
      <c r="AR6544" s="104"/>
      <c r="AS6544" s="104"/>
      <c r="AT6544" s="104"/>
      <c r="AU6544" s="104"/>
      <c r="AV6544" s="104"/>
    </row>
    <row r="6545" spans="3:48" x14ac:dyDescent="0.35">
      <c r="C6545" s="176"/>
      <c r="D6545" s="176"/>
      <c r="E6545" s="176"/>
      <c r="F6545" s="176"/>
      <c r="G6545" s="175"/>
      <c r="H6545" s="175"/>
      <c r="I6545" s="175"/>
      <c r="J6545" s="175"/>
      <c r="L6545" s="175"/>
      <c r="T6545" s="176"/>
      <c r="U6545" s="176"/>
      <c r="V6545" s="176"/>
      <c r="W6545" s="176"/>
      <c r="X6545" s="175"/>
      <c r="Y6545" s="175"/>
      <c r="Z6545" s="175"/>
      <c r="AA6545" s="175"/>
      <c r="AC6545" s="175"/>
      <c r="AL6545" s="106"/>
      <c r="AM6545" s="104"/>
      <c r="AN6545" s="104"/>
      <c r="AO6545" s="104"/>
      <c r="AP6545" s="104"/>
      <c r="AQ6545" s="104"/>
      <c r="AR6545" s="104"/>
      <c r="AS6545" s="104"/>
      <c r="AT6545" s="104"/>
      <c r="AU6545" s="104"/>
      <c r="AV6545" s="104"/>
    </row>
    <row r="6546" spans="3:48" x14ac:dyDescent="0.35">
      <c r="C6546" s="176"/>
      <c r="D6546" s="176"/>
      <c r="E6546" s="176"/>
      <c r="F6546" s="176"/>
      <c r="G6546" s="175"/>
      <c r="H6546" s="175"/>
      <c r="I6546" s="175"/>
      <c r="J6546" s="175"/>
      <c r="L6546" s="175"/>
      <c r="T6546" s="176"/>
      <c r="U6546" s="176"/>
      <c r="V6546" s="176"/>
      <c r="W6546" s="176"/>
      <c r="X6546" s="175"/>
      <c r="Y6546" s="175"/>
      <c r="Z6546" s="175"/>
      <c r="AA6546" s="175"/>
      <c r="AC6546" s="175"/>
      <c r="AL6546" s="106"/>
      <c r="AM6546" s="104"/>
      <c r="AN6546" s="104"/>
      <c r="AO6546" s="104"/>
      <c r="AP6546" s="104"/>
      <c r="AQ6546" s="104"/>
      <c r="AR6546" s="104"/>
      <c r="AS6546" s="104"/>
      <c r="AT6546" s="104"/>
      <c r="AU6546" s="104"/>
      <c r="AV6546" s="104"/>
    </row>
    <row r="6547" spans="3:48" x14ac:dyDescent="0.35">
      <c r="C6547" s="176"/>
      <c r="D6547" s="176"/>
      <c r="E6547" s="176"/>
      <c r="F6547" s="176"/>
      <c r="G6547" s="175"/>
      <c r="H6547" s="175"/>
      <c r="I6547" s="175"/>
      <c r="J6547" s="175"/>
      <c r="L6547" s="175"/>
      <c r="T6547" s="176"/>
      <c r="U6547" s="176"/>
      <c r="V6547" s="176"/>
      <c r="W6547" s="176"/>
      <c r="X6547" s="175"/>
      <c r="Y6547" s="175"/>
      <c r="Z6547" s="175"/>
      <c r="AA6547" s="175"/>
      <c r="AC6547" s="175"/>
      <c r="AL6547" s="106"/>
      <c r="AM6547" s="104"/>
      <c r="AN6547" s="104"/>
      <c r="AO6547" s="104"/>
      <c r="AP6547" s="104"/>
      <c r="AQ6547" s="104"/>
      <c r="AR6547" s="104"/>
      <c r="AS6547" s="104"/>
      <c r="AT6547" s="104"/>
      <c r="AU6547" s="104"/>
      <c r="AV6547" s="104"/>
    </row>
    <row r="6548" spans="3:48" x14ac:dyDescent="0.35">
      <c r="C6548" s="176"/>
      <c r="D6548" s="176"/>
      <c r="E6548" s="176"/>
      <c r="F6548" s="176"/>
      <c r="G6548" s="175"/>
      <c r="H6548" s="175"/>
      <c r="I6548" s="175"/>
      <c r="J6548" s="175"/>
      <c r="L6548" s="175"/>
      <c r="T6548" s="176"/>
      <c r="U6548" s="176"/>
      <c r="V6548" s="176"/>
      <c r="W6548" s="176"/>
      <c r="X6548" s="175"/>
      <c r="Y6548" s="175"/>
      <c r="Z6548" s="175"/>
      <c r="AA6548" s="175"/>
      <c r="AC6548" s="175"/>
      <c r="AL6548" s="106"/>
      <c r="AM6548" s="104"/>
      <c r="AN6548" s="104"/>
      <c r="AO6548" s="104"/>
      <c r="AP6548" s="104"/>
      <c r="AQ6548" s="104"/>
      <c r="AR6548" s="104"/>
      <c r="AS6548" s="104"/>
      <c r="AT6548" s="104"/>
      <c r="AU6548" s="104"/>
      <c r="AV6548" s="104"/>
    </row>
    <row r="6549" spans="3:48" x14ac:dyDescent="0.35">
      <c r="C6549" s="176"/>
      <c r="D6549" s="176"/>
      <c r="E6549" s="176"/>
      <c r="F6549" s="176"/>
      <c r="G6549" s="175"/>
      <c r="H6549" s="175"/>
      <c r="I6549" s="175"/>
      <c r="J6549" s="175"/>
      <c r="L6549" s="175"/>
      <c r="T6549" s="176"/>
      <c r="U6549" s="176"/>
      <c r="V6549" s="176"/>
      <c r="W6549" s="176"/>
      <c r="X6549" s="175"/>
      <c r="Y6549" s="175"/>
      <c r="Z6549" s="175"/>
      <c r="AA6549" s="175"/>
      <c r="AC6549" s="175"/>
      <c r="AL6549" s="106"/>
      <c r="AM6549" s="104"/>
      <c r="AN6549" s="104"/>
      <c r="AO6549" s="104"/>
      <c r="AP6549" s="104"/>
      <c r="AQ6549" s="104"/>
      <c r="AR6549" s="104"/>
      <c r="AS6549" s="104"/>
      <c r="AT6549" s="104"/>
      <c r="AU6549" s="104"/>
      <c r="AV6549" s="104"/>
    </row>
    <row r="6550" spans="3:48" x14ac:dyDescent="0.35">
      <c r="C6550" s="176"/>
      <c r="D6550" s="176"/>
      <c r="E6550" s="176"/>
      <c r="F6550" s="176"/>
      <c r="G6550" s="175"/>
      <c r="H6550" s="175"/>
      <c r="I6550" s="175"/>
      <c r="J6550" s="175"/>
      <c r="L6550" s="175"/>
      <c r="T6550" s="176"/>
      <c r="U6550" s="176"/>
      <c r="V6550" s="176"/>
      <c r="W6550" s="176"/>
      <c r="X6550" s="175"/>
      <c r="Y6550" s="175"/>
      <c r="Z6550" s="175"/>
      <c r="AA6550" s="175"/>
      <c r="AC6550" s="175"/>
      <c r="AL6550" s="106"/>
      <c r="AM6550" s="104"/>
      <c r="AN6550" s="104"/>
      <c r="AO6550" s="104"/>
      <c r="AP6550" s="104"/>
      <c r="AQ6550" s="104"/>
      <c r="AR6550" s="104"/>
      <c r="AS6550" s="104"/>
      <c r="AT6550" s="104"/>
      <c r="AU6550" s="104"/>
      <c r="AV6550" s="104"/>
    </row>
    <row r="6551" spans="3:48" x14ac:dyDescent="0.35">
      <c r="C6551" s="176"/>
      <c r="D6551" s="176"/>
      <c r="E6551" s="176"/>
      <c r="F6551" s="176"/>
      <c r="G6551" s="175"/>
      <c r="H6551" s="175"/>
      <c r="I6551" s="175"/>
      <c r="J6551" s="175"/>
      <c r="L6551" s="175"/>
      <c r="T6551" s="176"/>
      <c r="U6551" s="176"/>
      <c r="V6551" s="176"/>
      <c r="W6551" s="176"/>
      <c r="X6551" s="175"/>
      <c r="Y6551" s="175"/>
      <c r="Z6551" s="175"/>
      <c r="AA6551" s="175"/>
      <c r="AC6551" s="175"/>
      <c r="AL6551" s="106"/>
      <c r="AM6551" s="104"/>
      <c r="AN6551" s="104"/>
      <c r="AO6551" s="104"/>
      <c r="AP6551" s="104"/>
      <c r="AQ6551" s="104"/>
      <c r="AR6551" s="104"/>
      <c r="AS6551" s="104"/>
      <c r="AT6551" s="104"/>
      <c r="AU6551" s="104"/>
      <c r="AV6551" s="104"/>
    </row>
    <row r="6552" spans="3:48" x14ac:dyDescent="0.35">
      <c r="C6552" s="176"/>
      <c r="D6552" s="176"/>
      <c r="E6552" s="176"/>
      <c r="F6552" s="176"/>
      <c r="G6552" s="175"/>
      <c r="H6552" s="175"/>
      <c r="I6552" s="175"/>
      <c r="J6552" s="175"/>
      <c r="L6552" s="175"/>
      <c r="T6552" s="176"/>
      <c r="U6552" s="176"/>
      <c r="V6552" s="176"/>
      <c r="W6552" s="176"/>
      <c r="X6552" s="175"/>
      <c r="Y6552" s="175"/>
      <c r="Z6552" s="175"/>
      <c r="AA6552" s="175"/>
      <c r="AC6552" s="175"/>
      <c r="AL6552" s="106"/>
      <c r="AM6552" s="104"/>
      <c r="AN6552" s="104"/>
      <c r="AO6552" s="104"/>
      <c r="AP6552" s="104"/>
      <c r="AQ6552" s="104"/>
      <c r="AR6552" s="104"/>
      <c r="AS6552" s="104"/>
      <c r="AT6552" s="104"/>
      <c r="AU6552" s="104"/>
      <c r="AV6552" s="104"/>
    </row>
    <row r="6553" spans="3:48" x14ac:dyDescent="0.35">
      <c r="C6553" s="176"/>
      <c r="D6553" s="176"/>
      <c r="E6553" s="176"/>
      <c r="F6553" s="176"/>
      <c r="G6553" s="175"/>
      <c r="H6553" s="175"/>
      <c r="I6553" s="175"/>
      <c r="J6553" s="175"/>
      <c r="L6553" s="175"/>
      <c r="T6553" s="176"/>
      <c r="U6553" s="176"/>
      <c r="V6553" s="176"/>
      <c r="W6553" s="176"/>
      <c r="X6553" s="175"/>
      <c r="Y6553" s="175"/>
      <c r="Z6553" s="175"/>
      <c r="AA6553" s="175"/>
      <c r="AC6553" s="175"/>
      <c r="AL6553" s="106"/>
      <c r="AM6553" s="104"/>
      <c r="AN6553" s="104"/>
      <c r="AO6553" s="104"/>
      <c r="AP6553" s="104"/>
      <c r="AQ6553" s="104"/>
      <c r="AR6553" s="104"/>
      <c r="AS6553" s="104"/>
      <c r="AT6553" s="104"/>
      <c r="AU6553" s="104"/>
      <c r="AV6553" s="104"/>
    </row>
    <row r="6554" spans="3:48" x14ac:dyDescent="0.35">
      <c r="C6554" s="176"/>
      <c r="D6554" s="176"/>
      <c r="E6554" s="176"/>
      <c r="F6554" s="176"/>
      <c r="G6554" s="175"/>
      <c r="H6554" s="175"/>
      <c r="I6554" s="175"/>
      <c r="J6554" s="175"/>
      <c r="L6554" s="175"/>
      <c r="T6554" s="176"/>
      <c r="U6554" s="176"/>
      <c r="V6554" s="176"/>
      <c r="W6554" s="176"/>
      <c r="X6554" s="175"/>
      <c r="Y6554" s="175"/>
      <c r="Z6554" s="175"/>
      <c r="AA6554" s="175"/>
      <c r="AC6554" s="175"/>
      <c r="AL6554" s="106"/>
      <c r="AM6554" s="104"/>
      <c r="AN6554" s="104"/>
      <c r="AO6554" s="104"/>
      <c r="AP6554" s="104"/>
      <c r="AQ6554" s="104"/>
      <c r="AR6554" s="104"/>
      <c r="AS6554" s="104"/>
      <c r="AT6554" s="104"/>
      <c r="AU6554" s="104"/>
      <c r="AV6554" s="104"/>
    </row>
    <row r="6555" spans="3:48" x14ac:dyDescent="0.35">
      <c r="C6555" s="176"/>
      <c r="D6555" s="176"/>
      <c r="E6555" s="176"/>
      <c r="F6555" s="176"/>
      <c r="G6555" s="175"/>
      <c r="H6555" s="175"/>
      <c r="I6555" s="175"/>
      <c r="J6555" s="175"/>
      <c r="L6555" s="175"/>
      <c r="T6555" s="176"/>
      <c r="U6555" s="176"/>
      <c r="V6555" s="176"/>
      <c r="W6555" s="176"/>
      <c r="X6555" s="175"/>
      <c r="Y6555" s="175"/>
      <c r="Z6555" s="175"/>
      <c r="AA6555" s="175"/>
      <c r="AC6555" s="175"/>
      <c r="AL6555" s="106"/>
      <c r="AM6555" s="104"/>
      <c r="AN6555" s="104"/>
      <c r="AO6555" s="104"/>
      <c r="AP6555" s="104"/>
      <c r="AQ6555" s="104"/>
      <c r="AR6555" s="104"/>
      <c r="AS6555" s="104"/>
      <c r="AT6555" s="104"/>
      <c r="AU6555" s="104"/>
      <c r="AV6555" s="104"/>
    </row>
    <row r="6556" spans="3:48" x14ac:dyDescent="0.35">
      <c r="C6556" s="176"/>
      <c r="D6556" s="176"/>
      <c r="E6556" s="176"/>
      <c r="F6556" s="176"/>
      <c r="G6556" s="175"/>
      <c r="H6556" s="175"/>
      <c r="I6556" s="175"/>
      <c r="J6556" s="175"/>
      <c r="L6556" s="175"/>
      <c r="T6556" s="176"/>
      <c r="U6556" s="176"/>
      <c r="V6556" s="176"/>
      <c r="W6556" s="176"/>
      <c r="X6556" s="175"/>
      <c r="Y6556" s="175"/>
      <c r="Z6556" s="175"/>
      <c r="AA6556" s="175"/>
      <c r="AC6556" s="175"/>
      <c r="AL6556" s="106"/>
      <c r="AM6556" s="104"/>
      <c r="AN6556" s="104"/>
      <c r="AO6556" s="104"/>
      <c r="AP6556" s="104"/>
      <c r="AQ6556" s="104"/>
      <c r="AR6556" s="104"/>
      <c r="AS6556" s="104"/>
      <c r="AT6556" s="104"/>
      <c r="AU6556" s="104"/>
      <c r="AV6556" s="104"/>
    </row>
    <row r="6557" spans="3:48" x14ac:dyDescent="0.35">
      <c r="C6557" s="176"/>
      <c r="D6557" s="176"/>
      <c r="E6557" s="176"/>
      <c r="F6557" s="176"/>
      <c r="G6557" s="175"/>
      <c r="H6557" s="175"/>
      <c r="I6557" s="175"/>
      <c r="J6557" s="175"/>
      <c r="L6557" s="175"/>
      <c r="T6557" s="176"/>
      <c r="U6557" s="176"/>
      <c r="V6557" s="176"/>
      <c r="W6557" s="176"/>
      <c r="X6557" s="175"/>
      <c r="Y6557" s="175"/>
      <c r="Z6557" s="175"/>
      <c r="AA6557" s="175"/>
      <c r="AC6557" s="175"/>
      <c r="AL6557" s="106"/>
      <c r="AM6557" s="104"/>
      <c r="AN6557" s="104"/>
      <c r="AO6557" s="104"/>
      <c r="AP6557" s="104"/>
      <c r="AQ6557" s="104"/>
      <c r="AR6557" s="104"/>
      <c r="AS6557" s="104"/>
      <c r="AT6557" s="104"/>
      <c r="AU6557" s="104"/>
      <c r="AV6557" s="104"/>
    </row>
    <row r="6558" spans="3:48" x14ac:dyDescent="0.35">
      <c r="C6558" s="176"/>
      <c r="D6558" s="176"/>
      <c r="E6558" s="176"/>
      <c r="F6558" s="176"/>
      <c r="G6558" s="175"/>
      <c r="H6558" s="175"/>
      <c r="I6558" s="175"/>
      <c r="J6558" s="175"/>
      <c r="L6558" s="175"/>
      <c r="T6558" s="176"/>
      <c r="U6558" s="176"/>
      <c r="V6558" s="176"/>
      <c r="W6558" s="176"/>
      <c r="X6558" s="175"/>
      <c r="Y6558" s="175"/>
      <c r="Z6558" s="175"/>
      <c r="AA6558" s="175"/>
      <c r="AC6558" s="175"/>
      <c r="AL6558" s="106"/>
      <c r="AM6558" s="104"/>
      <c r="AN6558" s="104"/>
      <c r="AO6558" s="104"/>
      <c r="AP6558" s="104"/>
      <c r="AQ6558" s="104"/>
      <c r="AR6558" s="104"/>
      <c r="AS6558" s="104"/>
      <c r="AT6558" s="104"/>
      <c r="AU6558" s="104"/>
      <c r="AV6558" s="104"/>
    </row>
    <row r="6559" spans="3:48" x14ac:dyDescent="0.35">
      <c r="C6559" s="176"/>
      <c r="D6559" s="176"/>
      <c r="E6559" s="176"/>
      <c r="F6559" s="176"/>
      <c r="G6559" s="175"/>
      <c r="H6559" s="175"/>
      <c r="I6559" s="175"/>
      <c r="J6559" s="175"/>
      <c r="L6559" s="175"/>
      <c r="T6559" s="176"/>
      <c r="U6559" s="176"/>
      <c r="V6559" s="176"/>
      <c r="W6559" s="176"/>
      <c r="X6559" s="175"/>
      <c r="Y6559" s="175"/>
      <c r="Z6559" s="175"/>
      <c r="AA6559" s="175"/>
      <c r="AC6559" s="175"/>
      <c r="AL6559" s="106"/>
      <c r="AM6559" s="104"/>
      <c r="AN6559" s="104"/>
      <c r="AO6559" s="104"/>
      <c r="AP6559" s="104"/>
      <c r="AQ6559" s="104"/>
      <c r="AR6559" s="104"/>
      <c r="AS6559" s="104"/>
      <c r="AT6559" s="104"/>
      <c r="AU6559" s="104"/>
      <c r="AV6559" s="104"/>
    </row>
    <row r="6560" spans="3:48" x14ac:dyDescent="0.35">
      <c r="C6560" s="176"/>
      <c r="D6560" s="176"/>
      <c r="E6560" s="176"/>
      <c r="F6560" s="176"/>
      <c r="G6560" s="175"/>
      <c r="H6560" s="175"/>
      <c r="I6560" s="175"/>
      <c r="J6560" s="175"/>
      <c r="L6560" s="175"/>
      <c r="T6560" s="176"/>
      <c r="U6560" s="176"/>
      <c r="V6560" s="176"/>
      <c r="W6560" s="176"/>
      <c r="X6560" s="175"/>
      <c r="Y6560" s="175"/>
      <c r="Z6560" s="175"/>
      <c r="AA6560" s="175"/>
      <c r="AC6560" s="175"/>
      <c r="AL6560" s="106"/>
      <c r="AM6560" s="104"/>
      <c r="AN6560" s="104"/>
      <c r="AO6560" s="104"/>
      <c r="AP6560" s="104"/>
      <c r="AQ6560" s="104"/>
      <c r="AR6560" s="104"/>
      <c r="AS6560" s="104"/>
      <c r="AT6560" s="104"/>
      <c r="AU6560" s="104"/>
      <c r="AV6560" s="104"/>
    </row>
    <row r="6561" spans="3:48" x14ac:dyDescent="0.35">
      <c r="C6561" s="176"/>
      <c r="D6561" s="176"/>
      <c r="E6561" s="176"/>
      <c r="F6561" s="176"/>
      <c r="G6561" s="175"/>
      <c r="H6561" s="175"/>
      <c r="I6561" s="175"/>
      <c r="J6561" s="175"/>
      <c r="L6561" s="175"/>
      <c r="T6561" s="176"/>
      <c r="U6561" s="176"/>
      <c r="V6561" s="176"/>
      <c r="W6561" s="176"/>
      <c r="X6561" s="175"/>
      <c r="Y6561" s="175"/>
      <c r="Z6561" s="175"/>
      <c r="AA6561" s="175"/>
      <c r="AC6561" s="175"/>
      <c r="AL6561" s="106"/>
      <c r="AM6561" s="104"/>
      <c r="AN6561" s="104"/>
      <c r="AO6561" s="104"/>
      <c r="AP6561" s="104"/>
      <c r="AQ6561" s="104"/>
      <c r="AR6561" s="104"/>
      <c r="AS6561" s="104"/>
      <c r="AT6561" s="104"/>
      <c r="AU6561" s="104"/>
      <c r="AV6561" s="104"/>
    </row>
    <row r="6562" spans="3:48" x14ac:dyDescent="0.35">
      <c r="C6562" s="176"/>
      <c r="D6562" s="176"/>
      <c r="E6562" s="176"/>
      <c r="F6562" s="176"/>
      <c r="G6562" s="175"/>
      <c r="H6562" s="175"/>
      <c r="I6562" s="175"/>
      <c r="J6562" s="175"/>
      <c r="L6562" s="175"/>
      <c r="T6562" s="176"/>
      <c r="U6562" s="176"/>
      <c r="V6562" s="176"/>
      <c r="W6562" s="176"/>
      <c r="X6562" s="175"/>
      <c r="Y6562" s="175"/>
      <c r="Z6562" s="175"/>
      <c r="AA6562" s="175"/>
      <c r="AC6562" s="175"/>
      <c r="AL6562" s="106"/>
      <c r="AM6562" s="104"/>
      <c r="AN6562" s="104"/>
      <c r="AO6562" s="104"/>
      <c r="AP6562" s="104"/>
      <c r="AQ6562" s="104"/>
      <c r="AR6562" s="104"/>
      <c r="AS6562" s="104"/>
      <c r="AT6562" s="104"/>
      <c r="AU6562" s="104"/>
      <c r="AV6562" s="104"/>
    </row>
    <row r="6563" spans="3:48" x14ac:dyDescent="0.35">
      <c r="C6563" s="176"/>
      <c r="D6563" s="176"/>
      <c r="E6563" s="176"/>
      <c r="F6563" s="176"/>
      <c r="G6563" s="175"/>
      <c r="H6563" s="175"/>
      <c r="I6563" s="175"/>
      <c r="J6563" s="175"/>
      <c r="L6563" s="175"/>
      <c r="T6563" s="176"/>
      <c r="U6563" s="176"/>
      <c r="V6563" s="176"/>
      <c r="W6563" s="176"/>
      <c r="X6563" s="175"/>
      <c r="Y6563" s="175"/>
      <c r="Z6563" s="175"/>
      <c r="AA6563" s="175"/>
      <c r="AC6563" s="175"/>
      <c r="AL6563" s="106"/>
      <c r="AM6563" s="104"/>
      <c r="AN6563" s="104"/>
      <c r="AO6563" s="104"/>
      <c r="AP6563" s="104"/>
      <c r="AQ6563" s="104"/>
      <c r="AR6563" s="104"/>
      <c r="AS6563" s="104"/>
      <c r="AT6563" s="104"/>
      <c r="AU6563" s="104"/>
      <c r="AV6563" s="104"/>
    </row>
    <row r="6564" spans="3:48" x14ac:dyDescent="0.35">
      <c r="C6564" s="176"/>
      <c r="D6564" s="176"/>
      <c r="E6564" s="176"/>
      <c r="F6564" s="176"/>
      <c r="G6564" s="175"/>
      <c r="H6564" s="175"/>
      <c r="I6564" s="175"/>
      <c r="J6564" s="175"/>
      <c r="L6564" s="175"/>
      <c r="T6564" s="176"/>
      <c r="U6564" s="176"/>
      <c r="V6564" s="176"/>
      <c r="W6564" s="176"/>
      <c r="X6564" s="175"/>
      <c r="Y6564" s="175"/>
      <c r="Z6564" s="175"/>
      <c r="AA6564" s="175"/>
      <c r="AC6564" s="175"/>
      <c r="AL6564" s="106"/>
      <c r="AM6564" s="104"/>
      <c r="AN6564" s="104"/>
      <c r="AO6564" s="104"/>
      <c r="AP6564" s="104"/>
      <c r="AQ6564" s="104"/>
      <c r="AR6564" s="104"/>
      <c r="AS6564" s="104"/>
      <c r="AT6564" s="104"/>
      <c r="AU6564" s="104"/>
      <c r="AV6564" s="104"/>
    </row>
    <row r="6565" spans="3:48" x14ac:dyDescent="0.35">
      <c r="C6565" s="176"/>
      <c r="D6565" s="176"/>
      <c r="E6565" s="176"/>
      <c r="F6565" s="176"/>
      <c r="G6565" s="175"/>
      <c r="H6565" s="175"/>
      <c r="I6565" s="175"/>
      <c r="J6565" s="175"/>
      <c r="L6565" s="175"/>
      <c r="T6565" s="176"/>
      <c r="U6565" s="176"/>
      <c r="V6565" s="176"/>
      <c r="W6565" s="176"/>
      <c r="X6565" s="175"/>
      <c r="Y6565" s="175"/>
      <c r="Z6565" s="175"/>
      <c r="AA6565" s="175"/>
      <c r="AC6565" s="175"/>
      <c r="AL6565" s="106"/>
      <c r="AM6565" s="104"/>
      <c r="AN6565" s="104"/>
      <c r="AO6565" s="104"/>
      <c r="AP6565" s="104"/>
      <c r="AQ6565" s="104"/>
      <c r="AR6565" s="104"/>
      <c r="AS6565" s="104"/>
      <c r="AT6565" s="104"/>
      <c r="AU6565" s="104"/>
      <c r="AV6565" s="104"/>
    </row>
    <row r="6566" spans="3:48" x14ac:dyDescent="0.35">
      <c r="C6566" s="176"/>
      <c r="D6566" s="176"/>
      <c r="E6566" s="176"/>
      <c r="F6566" s="176"/>
      <c r="G6566" s="175"/>
      <c r="H6566" s="175"/>
      <c r="I6566" s="175"/>
      <c r="J6566" s="175"/>
      <c r="L6566" s="175"/>
      <c r="T6566" s="176"/>
      <c r="U6566" s="176"/>
      <c r="V6566" s="176"/>
      <c r="W6566" s="176"/>
      <c r="X6566" s="175"/>
      <c r="Y6566" s="175"/>
      <c r="Z6566" s="175"/>
      <c r="AA6566" s="175"/>
      <c r="AC6566" s="175"/>
      <c r="AL6566" s="106"/>
      <c r="AM6566" s="104"/>
      <c r="AN6566" s="104"/>
      <c r="AO6566" s="104"/>
      <c r="AP6566" s="104"/>
      <c r="AQ6566" s="104"/>
      <c r="AR6566" s="104"/>
      <c r="AS6566" s="104"/>
      <c r="AT6566" s="104"/>
      <c r="AU6566" s="104"/>
      <c r="AV6566" s="104"/>
    </row>
    <row r="6567" spans="3:48" x14ac:dyDescent="0.35">
      <c r="C6567" s="176"/>
      <c r="D6567" s="176"/>
      <c r="E6567" s="176"/>
      <c r="F6567" s="176"/>
      <c r="G6567" s="175"/>
      <c r="H6567" s="175"/>
      <c r="I6567" s="175"/>
      <c r="J6567" s="175"/>
      <c r="L6567" s="175"/>
      <c r="T6567" s="176"/>
      <c r="U6567" s="176"/>
      <c r="V6567" s="176"/>
      <c r="W6567" s="176"/>
      <c r="X6567" s="175"/>
      <c r="Y6567" s="175"/>
      <c r="Z6567" s="175"/>
      <c r="AA6567" s="175"/>
      <c r="AC6567" s="175"/>
      <c r="AL6567" s="106"/>
      <c r="AM6567" s="104"/>
      <c r="AN6567" s="104"/>
      <c r="AO6567" s="104"/>
      <c r="AP6567" s="104"/>
      <c r="AQ6567" s="104"/>
      <c r="AR6567" s="104"/>
      <c r="AS6567" s="104"/>
      <c r="AT6567" s="104"/>
      <c r="AU6567" s="104"/>
      <c r="AV6567" s="104"/>
    </row>
    <row r="6568" spans="3:48" x14ac:dyDescent="0.35">
      <c r="C6568" s="176"/>
      <c r="D6568" s="176"/>
      <c r="E6568" s="176"/>
      <c r="F6568" s="176"/>
      <c r="G6568" s="175"/>
      <c r="H6568" s="175"/>
      <c r="I6568" s="175"/>
      <c r="J6568" s="175"/>
      <c r="L6568" s="175"/>
      <c r="T6568" s="176"/>
      <c r="U6568" s="176"/>
      <c r="V6568" s="176"/>
      <c r="W6568" s="176"/>
      <c r="X6568" s="175"/>
      <c r="Y6568" s="175"/>
      <c r="Z6568" s="175"/>
      <c r="AA6568" s="175"/>
      <c r="AC6568" s="175"/>
      <c r="AL6568" s="106"/>
      <c r="AM6568" s="104"/>
      <c r="AN6568" s="104"/>
      <c r="AO6568" s="104"/>
      <c r="AP6568" s="104"/>
      <c r="AQ6568" s="104"/>
      <c r="AR6568" s="104"/>
      <c r="AS6568" s="104"/>
      <c r="AT6568" s="104"/>
      <c r="AU6568" s="104"/>
      <c r="AV6568" s="104"/>
    </row>
    <row r="6569" spans="3:48" x14ac:dyDescent="0.35">
      <c r="C6569" s="176"/>
      <c r="D6569" s="176"/>
      <c r="E6569" s="176"/>
      <c r="F6569" s="176"/>
      <c r="G6569" s="175"/>
      <c r="H6569" s="175"/>
      <c r="I6569" s="175"/>
      <c r="J6569" s="175"/>
      <c r="L6569" s="175"/>
      <c r="T6569" s="176"/>
      <c r="U6569" s="176"/>
      <c r="V6569" s="176"/>
      <c r="W6569" s="176"/>
      <c r="X6569" s="175"/>
      <c r="Y6569" s="175"/>
      <c r="Z6569" s="175"/>
      <c r="AA6569" s="175"/>
      <c r="AC6569" s="175"/>
      <c r="AL6569" s="106"/>
      <c r="AM6569" s="104"/>
      <c r="AN6569" s="104"/>
      <c r="AO6569" s="104"/>
      <c r="AP6569" s="104"/>
      <c r="AQ6569" s="104"/>
      <c r="AR6569" s="104"/>
      <c r="AS6569" s="104"/>
      <c r="AT6569" s="104"/>
      <c r="AU6569" s="104"/>
      <c r="AV6569" s="104"/>
    </row>
    <row r="6570" spans="3:48" x14ac:dyDescent="0.35">
      <c r="C6570" s="176"/>
      <c r="D6570" s="176"/>
      <c r="E6570" s="176"/>
      <c r="F6570" s="176"/>
      <c r="G6570" s="175"/>
      <c r="H6570" s="175"/>
      <c r="I6570" s="175"/>
      <c r="J6570" s="175"/>
      <c r="L6570" s="175"/>
      <c r="T6570" s="176"/>
      <c r="U6570" s="176"/>
      <c r="V6570" s="176"/>
      <c r="W6570" s="176"/>
      <c r="X6570" s="175"/>
      <c r="Y6570" s="175"/>
      <c r="Z6570" s="175"/>
      <c r="AA6570" s="175"/>
      <c r="AC6570" s="175"/>
      <c r="AL6570" s="106"/>
      <c r="AM6570" s="104"/>
      <c r="AN6570" s="104"/>
      <c r="AO6570" s="104"/>
      <c r="AP6570" s="104"/>
      <c r="AQ6570" s="104"/>
      <c r="AR6570" s="104"/>
      <c r="AS6570" s="104"/>
      <c r="AT6570" s="104"/>
      <c r="AU6570" s="104"/>
      <c r="AV6570" s="104"/>
    </row>
    <row r="6571" spans="3:48" x14ac:dyDescent="0.35">
      <c r="C6571" s="176"/>
      <c r="D6571" s="176"/>
      <c r="E6571" s="176"/>
      <c r="F6571" s="176"/>
      <c r="G6571" s="175"/>
      <c r="H6571" s="175"/>
      <c r="I6571" s="175"/>
      <c r="J6571" s="175"/>
      <c r="L6571" s="175"/>
      <c r="T6571" s="176"/>
      <c r="U6571" s="176"/>
      <c r="V6571" s="176"/>
      <c r="W6571" s="176"/>
      <c r="X6571" s="175"/>
      <c r="Y6571" s="175"/>
      <c r="Z6571" s="175"/>
      <c r="AA6571" s="175"/>
      <c r="AC6571" s="175"/>
      <c r="AL6571" s="106"/>
      <c r="AM6571" s="104"/>
      <c r="AN6571" s="104"/>
      <c r="AO6571" s="104"/>
      <c r="AP6571" s="104"/>
      <c r="AQ6571" s="104"/>
      <c r="AR6571" s="104"/>
      <c r="AS6571" s="104"/>
      <c r="AT6571" s="104"/>
      <c r="AU6571" s="104"/>
      <c r="AV6571" s="104"/>
    </row>
    <row r="6572" spans="3:48" x14ac:dyDescent="0.35">
      <c r="C6572" s="176"/>
      <c r="D6572" s="176"/>
      <c r="E6572" s="176"/>
      <c r="F6572" s="176"/>
      <c r="G6572" s="175"/>
      <c r="H6572" s="175"/>
      <c r="I6572" s="175"/>
      <c r="J6572" s="175"/>
      <c r="L6572" s="175"/>
      <c r="T6572" s="176"/>
      <c r="U6572" s="176"/>
      <c r="V6572" s="176"/>
      <c r="W6572" s="176"/>
      <c r="X6572" s="175"/>
      <c r="Y6572" s="175"/>
      <c r="Z6572" s="175"/>
      <c r="AA6572" s="175"/>
      <c r="AC6572" s="175"/>
      <c r="AL6572" s="106"/>
      <c r="AM6572" s="104"/>
      <c r="AN6572" s="104"/>
      <c r="AO6572" s="104"/>
      <c r="AP6572" s="104"/>
      <c r="AQ6572" s="104"/>
      <c r="AR6572" s="104"/>
      <c r="AS6572" s="104"/>
      <c r="AT6572" s="104"/>
      <c r="AU6572" s="104"/>
      <c r="AV6572" s="104"/>
    </row>
    <row r="6573" spans="3:48" x14ac:dyDescent="0.35">
      <c r="C6573" s="176"/>
      <c r="D6573" s="176"/>
      <c r="E6573" s="176"/>
      <c r="F6573" s="176"/>
      <c r="G6573" s="175"/>
      <c r="H6573" s="175"/>
      <c r="I6573" s="175"/>
      <c r="J6573" s="175"/>
      <c r="L6573" s="175"/>
      <c r="T6573" s="176"/>
      <c r="U6573" s="176"/>
      <c r="V6573" s="176"/>
      <c r="W6573" s="176"/>
      <c r="X6573" s="175"/>
      <c r="Y6573" s="175"/>
      <c r="Z6573" s="175"/>
      <c r="AA6573" s="175"/>
      <c r="AC6573" s="175"/>
      <c r="AL6573" s="106"/>
      <c r="AM6573" s="104"/>
      <c r="AN6573" s="104"/>
      <c r="AO6573" s="104"/>
      <c r="AP6573" s="104"/>
      <c r="AQ6573" s="104"/>
      <c r="AR6573" s="104"/>
      <c r="AS6573" s="104"/>
      <c r="AT6573" s="104"/>
      <c r="AU6573" s="104"/>
      <c r="AV6573" s="104"/>
    </row>
    <row r="6574" spans="3:48" x14ac:dyDescent="0.35">
      <c r="C6574" s="176"/>
      <c r="D6574" s="176"/>
      <c r="E6574" s="176"/>
      <c r="F6574" s="176"/>
      <c r="G6574" s="175"/>
      <c r="H6574" s="175"/>
      <c r="I6574" s="175"/>
      <c r="J6574" s="175"/>
      <c r="L6574" s="175"/>
      <c r="T6574" s="176"/>
      <c r="U6574" s="176"/>
      <c r="V6574" s="176"/>
      <c r="W6574" s="176"/>
      <c r="X6574" s="175"/>
      <c r="Y6574" s="175"/>
      <c r="Z6574" s="175"/>
      <c r="AA6574" s="175"/>
      <c r="AC6574" s="175"/>
      <c r="AL6574" s="106"/>
      <c r="AM6574" s="104"/>
      <c r="AN6574" s="104"/>
      <c r="AO6574" s="104"/>
      <c r="AP6574" s="104"/>
      <c r="AQ6574" s="104"/>
      <c r="AR6574" s="104"/>
      <c r="AS6574" s="104"/>
      <c r="AT6574" s="104"/>
      <c r="AU6574" s="104"/>
      <c r="AV6574" s="104"/>
    </row>
    <row r="6575" spans="3:48" x14ac:dyDescent="0.35">
      <c r="C6575" s="176"/>
      <c r="D6575" s="176"/>
      <c r="E6575" s="176"/>
      <c r="F6575" s="176"/>
      <c r="G6575" s="175"/>
      <c r="H6575" s="175"/>
      <c r="I6575" s="175"/>
      <c r="J6575" s="175"/>
      <c r="L6575" s="175"/>
      <c r="T6575" s="176"/>
      <c r="U6575" s="176"/>
      <c r="V6575" s="176"/>
      <c r="W6575" s="176"/>
      <c r="X6575" s="175"/>
      <c r="Y6575" s="175"/>
      <c r="Z6575" s="175"/>
      <c r="AA6575" s="175"/>
      <c r="AC6575" s="175"/>
      <c r="AL6575" s="106"/>
      <c r="AM6575" s="104"/>
      <c r="AN6575" s="104"/>
      <c r="AO6575" s="104"/>
      <c r="AP6575" s="104"/>
      <c r="AQ6575" s="104"/>
      <c r="AR6575" s="104"/>
      <c r="AS6575" s="104"/>
      <c r="AT6575" s="104"/>
      <c r="AU6575" s="104"/>
      <c r="AV6575" s="104"/>
    </row>
    <row r="6576" spans="3:48" x14ac:dyDescent="0.35">
      <c r="C6576" s="176"/>
      <c r="D6576" s="176"/>
      <c r="E6576" s="176"/>
      <c r="F6576" s="176"/>
      <c r="G6576" s="175"/>
      <c r="H6576" s="175"/>
      <c r="I6576" s="175"/>
      <c r="J6576" s="175"/>
      <c r="L6576" s="175"/>
      <c r="T6576" s="176"/>
      <c r="U6576" s="176"/>
      <c r="V6576" s="176"/>
      <c r="W6576" s="176"/>
      <c r="X6576" s="175"/>
      <c r="Y6576" s="175"/>
      <c r="Z6576" s="175"/>
      <c r="AA6576" s="175"/>
      <c r="AC6576" s="175"/>
      <c r="AL6576" s="106"/>
      <c r="AM6576" s="104"/>
      <c r="AN6576" s="104"/>
      <c r="AO6576" s="104"/>
      <c r="AP6576" s="104"/>
      <c r="AQ6576" s="104"/>
      <c r="AR6576" s="104"/>
      <c r="AS6576" s="104"/>
      <c r="AT6576" s="104"/>
      <c r="AU6576" s="104"/>
      <c r="AV6576" s="104"/>
    </row>
    <row r="6577" spans="3:48" x14ac:dyDescent="0.35">
      <c r="C6577" s="176"/>
      <c r="D6577" s="176"/>
      <c r="E6577" s="176"/>
      <c r="F6577" s="176"/>
      <c r="G6577" s="175"/>
      <c r="H6577" s="175"/>
      <c r="I6577" s="175"/>
      <c r="J6577" s="175"/>
      <c r="L6577" s="175"/>
      <c r="T6577" s="176"/>
      <c r="U6577" s="176"/>
      <c r="V6577" s="176"/>
      <c r="W6577" s="176"/>
      <c r="X6577" s="175"/>
      <c r="Y6577" s="175"/>
      <c r="Z6577" s="175"/>
      <c r="AA6577" s="175"/>
      <c r="AC6577" s="175"/>
      <c r="AL6577" s="106"/>
      <c r="AM6577" s="104"/>
      <c r="AN6577" s="104"/>
      <c r="AO6577" s="104"/>
      <c r="AP6577" s="104"/>
      <c r="AQ6577" s="104"/>
      <c r="AR6577" s="104"/>
      <c r="AS6577" s="104"/>
      <c r="AT6577" s="104"/>
      <c r="AU6577" s="104"/>
      <c r="AV6577" s="104"/>
    </row>
    <row r="6578" spans="3:48" x14ac:dyDescent="0.35">
      <c r="C6578" s="176"/>
      <c r="D6578" s="176"/>
      <c r="E6578" s="176"/>
      <c r="F6578" s="176"/>
      <c r="G6578" s="175"/>
      <c r="H6578" s="175"/>
      <c r="I6578" s="175"/>
      <c r="J6578" s="175"/>
      <c r="L6578" s="175"/>
      <c r="T6578" s="176"/>
      <c r="U6578" s="176"/>
      <c r="V6578" s="176"/>
      <c r="W6578" s="176"/>
      <c r="X6578" s="175"/>
      <c r="Y6578" s="175"/>
      <c r="Z6578" s="175"/>
      <c r="AA6578" s="175"/>
      <c r="AC6578" s="175"/>
      <c r="AL6578" s="106"/>
      <c r="AM6578" s="104"/>
      <c r="AN6578" s="104"/>
      <c r="AO6578" s="104"/>
      <c r="AP6578" s="104"/>
      <c r="AQ6578" s="104"/>
      <c r="AR6578" s="104"/>
      <c r="AS6578" s="104"/>
      <c r="AT6578" s="104"/>
      <c r="AU6578" s="104"/>
      <c r="AV6578" s="104"/>
    </row>
    <row r="6579" spans="3:48" x14ac:dyDescent="0.35">
      <c r="C6579" s="176"/>
      <c r="D6579" s="176"/>
      <c r="E6579" s="176"/>
      <c r="F6579" s="176"/>
      <c r="G6579" s="175"/>
      <c r="H6579" s="175"/>
      <c r="I6579" s="175"/>
      <c r="J6579" s="175"/>
      <c r="L6579" s="175"/>
      <c r="T6579" s="176"/>
      <c r="U6579" s="176"/>
      <c r="V6579" s="176"/>
      <c r="W6579" s="176"/>
      <c r="X6579" s="175"/>
      <c r="Y6579" s="175"/>
      <c r="Z6579" s="175"/>
      <c r="AA6579" s="175"/>
      <c r="AC6579" s="175"/>
      <c r="AL6579" s="106"/>
      <c r="AM6579" s="104"/>
      <c r="AN6579" s="104"/>
      <c r="AO6579" s="104"/>
      <c r="AP6579" s="104"/>
      <c r="AQ6579" s="104"/>
      <c r="AR6579" s="104"/>
      <c r="AS6579" s="104"/>
      <c r="AT6579" s="104"/>
      <c r="AU6579" s="104"/>
      <c r="AV6579" s="104"/>
    </row>
    <row r="6580" spans="3:48" x14ac:dyDescent="0.35">
      <c r="C6580" s="176"/>
      <c r="D6580" s="176"/>
      <c r="E6580" s="176"/>
      <c r="F6580" s="176"/>
      <c r="G6580" s="175"/>
      <c r="H6580" s="175"/>
      <c r="I6580" s="175"/>
      <c r="J6580" s="175"/>
      <c r="L6580" s="175"/>
      <c r="T6580" s="176"/>
      <c r="U6580" s="176"/>
      <c r="V6580" s="176"/>
      <c r="W6580" s="176"/>
      <c r="X6580" s="175"/>
      <c r="Y6580" s="175"/>
      <c r="Z6580" s="175"/>
      <c r="AA6580" s="175"/>
      <c r="AC6580" s="175"/>
      <c r="AL6580" s="106"/>
      <c r="AM6580" s="104"/>
      <c r="AN6580" s="104"/>
      <c r="AO6580" s="104"/>
      <c r="AP6580" s="104"/>
      <c r="AQ6580" s="104"/>
      <c r="AR6580" s="104"/>
      <c r="AS6580" s="104"/>
      <c r="AT6580" s="104"/>
      <c r="AU6580" s="104"/>
      <c r="AV6580" s="104"/>
    </row>
    <row r="6581" spans="3:48" x14ac:dyDescent="0.35">
      <c r="C6581" s="176"/>
      <c r="D6581" s="176"/>
      <c r="E6581" s="176"/>
      <c r="F6581" s="176"/>
      <c r="G6581" s="175"/>
      <c r="H6581" s="175"/>
      <c r="I6581" s="175"/>
      <c r="J6581" s="175"/>
      <c r="L6581" s="175"/>
      <c r="T6581" s="176"/>
      <c r="U6581" s="176"/>
      <c r="V6581" s="176"/>
      <c r="W6581" s="176"/>
      <c r="X6581" s="175"/>
      <c r="Y6581" s="175"/>
      <c r="Z6581" s="175"/>
      <c r="AA6581" s="175"/>
      <c r="AC6581" s="175"/>
      <c r="AL6581" s="106"/>
      <c r="AM6581" s="104"/>
      <c r="AN6581" s="104"/>
      <c r="AO6581" s="104"/>
      <c r="AP6581" s="104"/>
      <c r="AQ6581" s="104"/>
      <c r="AR6581" s="104"/>
      <c r="AS6581" s="104"/>
      <c r="AT6581" s="104"/>
      <c r="AU6581" s="104"/>
      <c r="AV6581" s="104"/>
    </row>
    <row r="6582" spans="3:48" x14ac:dyDescent="0.35">
      <c r="C6582" s="176"/>
      <c r="D6582" s="176"/>
      <c r="E6582" s="176"/>
      <c r="F6582" s="176"/>
      <c r="G6582" s="175"/>
      <c r="H6582" s="175"/>
      <c r="I6582" s="175"/>
      <c r="J6582" s="175"/>
      <c r="L6582" s="175"/>
      <c r="T6582" s="176"/>
      <c r="U6582" s="176"/>
      <c r="V6582" s="176"/>
      <c r="W6582" s="176"/>
      <c r="X6582" s="175"/>
      <c r="Y6582" s="175"/>
      <c r="Z6582" s="175"/>
      <c r="AA6582" s="175"/>
      <c r="AC6582" s="175"/>
      <c r="AL6582" s="106"/>
      <c r="AM6582" s="104"/>
      <c r="AN6582" s="104"/>
      <c r="AO6582" s="104"/>
      <c r="AP6582" s="104"/>
      <c r="AQ6582" s="104"/>
      <c r="AR6582" s="104"/>
      <c r="AS6582" s="104"/>
      <c r="AT6582" s="104"/>
      <c r="AU6582" s="104"/>
      <c r="AV6582" s="104"/>
    </row>
    <row r="6583" spans="3:48" x14ac:dyDescent="0.35">
      <c r="C6583" s="176"/>
      <c r="D6583" s="176"/>
      <c r="E6583" s="176"/>
      <c r="F6583" s="176"/>
      <c r="G6583" s="175"/>
      <c r="H6583" s="175"/>
      <c r="I6583" s="175"/>
      <c r="J6583" s="175"/>
      <c r="L6583" s="175"/>
      <c r="T6583" s="176"/>
      <c r="U6583" s="176"/>
      <c r="V6583" s="176"/>
      <c r="W6583" s="176"/>
      <c r="X6583" s="175"/>
      <c r="Y6583" s="175"/>
      <c r="Z6583" s="175"/>
      <c r="AA6583" s="175"/>
      <c r="AC6583" s="175"/>
      <c r="AL6583" s="106"/>
      <c r="AM6583" s="104"/>
      <c r="AN6583" s="104"/>
      <c r="AO6583" s="104"/>
      <c r="AP6583" s="104"/>
      <c r="AQ6583" s="104"/>
      <c r="AR6583" s="104"/>
      <c r="AS6583" s="104"/>
      <c r="AT6583" s="104"/>
      <c r="AU6583" s="104"/>
      <c r="AV6583" s="104"/>
    </row>
    <row r="6584" spans="3:48" x14ac:dyDescent="0.35">
      <c r="C6584" s="176"/>
      <c r="D6584" s="176"/>
      <c r="E6584" s="176"/>
      <c r="F6584" s="176"/>
      <c r="G6584" s="175"/>
      <c r="H6584" s="175"/>
      <c r="I6584" s="175"/>
      <c r="J6584" s="175"/>
      <c r="L6584" s="175"/>
      <c r="T6584" s="176"/>
      <c r="U6584" s="176"/>
      <c r="V6584" s="176"/>
      <c r="W6584" s="176"/>
      <c r="X6584" s="175"/>
      <c r="Y6584" s="175"/>
      <c r="Z6584" s="175"/>
      <c r="AA6584" s="175"/>
      <c r="AC6584" s="175"/>
      <c r="AL6584" s="106"/>
      <c r="AM6584" s="104"/>
      <c r="AN6584" s="104"/>
      <c r="AO6584" s="104"/>
      <c r="AP6584" s="104"/>
      <c r="AQ6584" s="104"/>
      <c r="AR6584" s="104"/>
      <c r="AS6584" s="104"/>
      <c r="AT6584" s="104"/>
      <c r="AU6584" s="104"/>
      <c r="AV6584" s="104"/>
    </row>
    <row r="6585" spans="3:48" x14ac:dyDescent="0.35">
      <c r="C6585" s="176"/>
      <c r="D6585" s="176"/>
      <c r="E6585" s="176"/>
      <c r="F6585" s="176"/>
      <c r="G6585" s="175"/>
      <c r="H6585" s="175"/>
      <c r="I6585" s="175"/>
      <c r="J6585" s="175"/>
      <c r="L6585" s="175"/>
      <c r="T6585" s="176"/>
      <c r="U6585" s="176"/>
      <c r="V6585" s="176"/>
      <c r="W6585" s="176"/>
      <c r="X6585" s="175"/>
      <c r="Y6585" s="175"/>
      <c r="Z6585" s="175"/>
      <c r="AA6585" s="175"/>
      <c r="AC6585" s="175"/>
      <c r="AL6585" s="106"/>
      <c r="AM6585" s="104"/>
      <c r="AN6585" s="104"/>
      <c r="AO6585" s="104"/>
      <c r="AP6585" s="104"/>
      <c r="AQ6585" s="104"/>
      <c r="AR6585" s="104"/>
      <c r="AS6585" s="104"/>
      <c r="AT6585" s="104"/>
      <c r="AU6585" s="104"/>
      <c r="AV6585" s="104"/>
    </row>
    <row r="6586" spans="3:48" x14ac:dyDescent="0.35">
      <c r="C6586" s="176"/>
      <c r="D6586" s="176"/>
      <c r="E6586" s="176"/>
      <c r="F6586" s="176"/>
      <c r="G6586" s="175"/>
      <c r="H6586" s="175"/>
      <c r="I6586" s="175"/>
      <c r="J6586" s="175"/>
      <c r="L6586" s="175"/>
      <c r="T6586" s="176"/>
      <c r="U6586" s="176"/>
      <c r="V6586" s="176"/>
      <c r="W6586" s="176"/>
      <c r="X6586" s="175"/>
      <c r="Y6586" s="175"/>
      <c r="Z6586" s="175"/>
      <c r="AA6586" s="175"/>
      <c r="AC6586" s="175"/>
      <c r="AL6586" s="106"/>
      <c r="AM6586" s="104"/>
      <c r="AN6586" s="104"/>
      <c r="AO6586" s="104"/>
      <c r="AP6586" s="104"/>
      <c r="AQ6586" s="104"/>
      <c r="AR6586" s="104"/>
      <c r="AS6586" s="104"/>
      <c r="AT6586" s="104"/>
      <c r="AU6586" s="104"/>
      <c r="AV6586" s="104"/>
    </row>
    <row r="6587" spans="3:48" x14ac:dyDescent="0.35">
      <c r="C6587" s="176"/>
      <c r="D6587" s="176"/>
      <c r="E6587" s="176"/>
      <c r="F6587" s="176"/>
      <c r="G6587" s="175"/>
      <c r="H6587" s="175"/>
      <c r="I6587" s="175"/>
      <c r="J6587" s="175"/>
      <c r="L6587" s="175"/>
      <c r="T6587" s="176"/>
      <c r="U6587" s="176"/>
      <c r="V6587" s="176"/>
      <c r="W6587" s="176"/>
      <c r="X6587" s="175"/>
      <c r="Y6587" s="175"/>
      <c r="Z6587" s="175"/>
      <c r="AA6587" s="175"/>
      <c r="AC6587" s="175"/>
      <c r="AL6587" s="106"/>
      <c r="AM6587" s="104"/>
      <c r="AN6587" s="104"/>
      <c r="AO6587" s="104"/>
      <c r="AP6587" s="104"/>
      <c r="AQ6587" s="104"/>
      <c r="AR6587" s="104"/>
      <c r="AS6587" s="104"/>
      <c r="AT6587" s="104"/>
      <c r="AU6587" s="104"/>
      <c r="AV6587" s="104"/>
    </row>
    <row r="6588" spans="3:48" x14ac:dyDescent="0.35">
      <c r="C6588" s="176"/>
      <c r="D6588" s="176"/>
      <c r="E6588" s="176"/>
      <c r="F6588" s="176"/>
      <c r="G6588" s="175"/>
      <c r="H6588" s="175"/>
      <c r="I6588" s="175"/>
      <c r="J6588" s="175"/>
      <c r="L6588" s="175"/>
      <c r="T6588" s="176"/>
      <c r="U6588" s="176"/>
      <c r="V6588" s="176"/>
      <c r="W6588" s="176"/>
      <c r="X6588" s="175"/>
      <c r="Y6588" s="175"/>
      <c r="Z6588" s="175"/>
      <c r="AA6588" s="175"/>
      <c r="AC6588" s="175"/>
      <c r="AL6588" s="106"/>
      <c r="AM6588" s="104"/>
      <c r="AN6588" s="104"/>
      <c r="AO6588" s="104"/>
      <c r="AP6588" s="104"/>
      <c r="AQ6588" s="104"/>
      <c r="AR6588" s="104"/>
      <c r="AS6588" s="104"/>
      <c r="AT6588" s="104"/>
      <c r="AU6588" s="104"/>
      <c r="AV6588" s="104"/>
    </row>
    <row r="6589" spans="3:48" x14ac:dyDescent="0.35">
      <c r="C6589" s="176"/>
      <c r="D6589" s="176"/>
      <c r="E6589" s="176"/>
      <c r="F6589" s="176"/>
      <c r="G6589" s="175"/>
      <c r="H6589" s="175"/>
      <c r="I6589" s="175"/>
      <c r="J6589" s="175"/>
      <c r="L6589" s="175"/>
      <c r="T6589" s="176"/>
      <c r="U6589" s="176"/>
      <c r="V6589" s="176"/>
      <c r="W6589" s="176"/>
      <c r="X6589" s="175"/>
      <c r="Y6589" s="175"/>
      <c r="Z6589" s="175"/>
      <c r="AA6589" s="175"/>
      <c r="AC6589" s="175"/>
      <c r="AL6589" s="106"/>
      <c r="AM6589" s="104"/>
      <c r="AN6589" s="104"/>
      <c r="AO6589" s="104"/>
      <c r="AP6589" s="104"/>
      <c r="AQ6589" s="104"/>
      <c r="AR6589" s="104"/>
      <c r="AS6589" s="104"/>
      <c r="AT6589" s="104"/>
      <c r="AU6589" s="104"/>
      <c r="AV6589" s="104"/>
    </row>
    <row r="6590" spans="3:48" x14ac:dyDescent="0.35">
      <c r="C6590" s="176"/>
      <c r="D6590" s="176"/>
      <c r="E6590" s="176"/>
      <c r="F6590" s="176"/>
      <c r="G6590" s="175"/>
      <c r="H6590" s="175"/>
      <c r="I6590" s="175"/>
      <c r="J6590" s="175"/>
      <c r="L6590" s="175"/>
      <c r="T6590" s="176"/>
      <c r="U6590" s="176"/>
      <c r="V6590" s="176"/>
      <c r="W6590" s="176"/>
      <c r="X6590" s="175"/>
      <c r="Y6590" s="175"/>
      <c r="Z6590" s="175"/>
      <c r="AA6590" s="175"/>
      <c r="AC6590" s="175"/>
      <c r="AL6590" s="106"/>
      <c r="AM6590" s="104"/>
      <c r="AN6590" s="104"/>
      <c r="AO6590" s="104"/>
      <c r="AP6590" s="104"/>
      <c r="AQ6590" s="104"/>
      <c r="AR6590" s="104"/>
      <c r="AS6590" s="104"/>
      <c r="AT6590" s="104"/>
      <c r="AU6590" s="104"/>
      <c r="AV6590" s="104"/>
    </row>
    <row r="6591" spans="3:48" x14ac:dyDescent="0.35">
      <c r="C6591" s="176"/>
      <c r="D6591" s="176"/>
      <c r="E6591" s="176"/>
      <c r="F6591" s="176"/>
      <c r="G6591" s="175"/>
      <c r="H6591" s="175"/>
      <c r="I6591" s="175"/>
      <c r="J6591" s="175"/>
      <c r="L6591" s="175"/>
      <c r="T6591" s="176"/>
      <c r="U6591" s="176"/>
      <c r="V6591" s="176"/>
      <c r="W6591" s="176"/>
      <c r="X6591" s="175"/>
      <c r="Y6591" s="175"/>
      <c r="Z6591" s="175"/>
      <c r="AA6591" s="175"/>
      <c r="AC6591" s="175"/>
      <c r="AL6591" s="106"/>
      <c r="AM6591" s="104"/>
      <c r="AN6591" s="104"/>
      <c r="AO6591" s="104"/>
      <c r="AP6591" s="104"/>
      <c r="AQ6591" s="104"/>
      <c r="AR6591" s="104"/>
      <c r="AS6591" s="104"/>
      <c r="AT6591" s="104"/>
      <c r="AU6591" s="104"/>
      <c r="AV6591" s="104"/>
    </row>
    <row r="6592" spans="3:48" x14ac:dyDescent="0.35">
      <c r="C6592" s="176"/>
      <c r="D6592" s="176"/>
      <c r="E6592" s="176"/>
      <c r="F6592" s="176"/>
      <c r="G6592" s="175"/>
      <c r="H6592" s="175"/>
      <c r="I6592" s="175"/>
      <c r="J6592" s="175"/>
      <c r="L6592" s="175"/>
      <c r="T6592" s="176"/>
      <c r="U6592" s="176"/>
      <c r="V6592" s="176"/>
      <c r="W6592" s="176"/>
      <c r="X6592" s="175"/>
      <c r="Y6592" s="175"/>
      <c r="Z6592" s="175"/>
      <c r="AA6592" s="175"/>
      <c r="AC6592" s="175"/>
      <c r="AL6592" s="106"/>
      <c r="AM6592" s="104"/>
      <c r="AN6592" s="104"/>
      <c r="AO6592" s="104"/>
      <c r="AP6592" s="104"/>
      <c r="AQ6592" s="104"/>
      <c r="AR6592" s="104"/>
      <c r="AS6592" s="104"/>
      <c r="AT6592" s="104"/>
      <c r="AU6592" s="104"/>
      <c r="AV6592" s="104"/>
    </row>
    <row r="6593" spans="3:48" x14ac:dyDescent="0.35">
      <c r="C6593" s="176"/>
      <c r="D6593" s="176"/>
      <c r="E6593" s="176"/>
      <c r="F6593" s="176"/>
      <c r="G6593" s="175"/>
      <c r="H6593" s="175"/>
      <c r="I6593" s="175"/>
      <c r="J6593" s="175"/>
      <c r="L6593" s="175"/>
      <c r="T6593" s="176"/>
      <c r="U6593" s="176"/>
      <c r="V6593" s="176"/>
      <c r="W6593" s="176"/>
      <c r="X6593" s="175"/>
      <c r="Y6593" s="175"/>
      <c r="Z6593" s="175"/>
      <c r="AA6593" s="175"/>
      <c r="AC6593" s="175"/>
      <c r="AL6593" s="106"/>
      <c r="AM6593" s="104"/>
      <c r="AN6593" s="104"/>
      <c r="AO6593" s="104"/>
      <c r="AP6593" s="104"/>
      <c r="AQ6593" s="104"/>
      <c r="AR6593" s="104"/>
      <c r="AS6593" s="104"/>
      <c r="AT6593" s="104"/>
      <c r="AU6593" s="104"/>
      <c r="AV6593" s="104"/>
    </row>
    <row r="6594" spans="3:48" x14ac:dyDescent="0.35">
      <c r="C6594" s="176"/>
      <c r="D6594" s="176"/>
      <c r="E6594" s="176"/>
      <c r="F6594" s="176"/>
      <c r="G6594" s="175"/>
      <c r="H6594" s="175"/>
      <c r="I6594" s="175"/>
      <c r="J6594" s="175"/>
      <c r="L6594" s="175"/>
      <c r="T6594" s="176"/>
      <c r="U6594" s="176"/>
      <c r="V6594" s="176"/>
      <c r="W6594" s="176"/>
      <c r="X6594" s="175"/>
      <c r="Y6594" s="175"/>
      <c r="Z6594" s="175"/>
      <c r="AA6594" s="175"/>
      <c r="AC6594" s="175"/>
      <c r="AL6594" s="106"/>
      <c r="AM6594" s="104"/>
      <c r="AN6594" s="104"/>
      <c r="AO6594" s="104"/>
      <c r="AP6594" s="104"/>
      <c r="AQ6594" s="104"/>
      <c r="AR6594" s="104"/>
      <c r="AS6594" s="104"/>
      <c r="AT6594" s="104"/>
      <c r="AU6594" s="104"/>
      <c r="AV6594" s="104"/>
    </row>
    <row r="6595" spans="3:48" x14ac:dyDescent="0.35">
      <c r="C6595" s="176"/>
      <c r="D6595" s="176"/>
      <c r="E6595" s="176"/>
      <c r="F6595" s="176"/>
      <c r="G6595" s="175"/>
      <c r="H6595" s="175"/>
      <c r="I6595" s="175"/>
      <c r="J6595" s="175"/>
      <c r="L6595" s="175"/>
      <c r="T6595" s="176"/>
      <c r="U6595" s="176"/>
      <c r="V6595" s="176"/>
      <c r="W6595" s="176"/>
      <c r="X6595" s="175"/>
      <c r="Y6595" s="175"/>
      <c r="Z6595" s="175"/>
      <c r="AA6595" s="175"/>
      <c r="AC6595" s="175"/>
      <c r="AL6595" s="106"/>
      <c r="AM6595" s="104"/>
      <c r="AN6595" s="104"/>
      <c r="AO6595" s="104"/>
      <c r="AP6595" s="104"/>
      <c r="AQ6595" s="104"/>
      <c r="AR6595" s="104"/>
      <c r="AS6595" s="104"/>
      <c r="AT6595" s="104"/>
      <c r="AU6595" s="104"/>
      <c r="AV6595" s="104"/>
    </row>
    <row r="6596" spans="3:48" x14ac:dyDescent="0.35">
      <c r="C6596" s="176"/>
      <c r="D6596" s="176"/>
      <c r="E6596" s="176"/>
      <c r="F6596" s="176"/>
      <c r="G6596" s="175"/>
      <c r="H6596" s="175"/>
      <c r="I6596" s="175"/>
      <c r="J6596" s="175"/>
      <c r="L6596" s="175"/>
      <c r="T6596" s="176"/>
      <c r="U6596" s="176"/>
      <c r="V6596" s="176"/>
      <c r="W6596" s="176"/>
      <c r="X6596" s="175"/>
      <c r="Y6596" s="175"/>
      <c r="Z6596" s="175"/>
      <c r="AA6596" s="175"/>
      <c r="AC6596" s="175"/>
      <c r="AL6596" s="106"/>
      <c r="AM6596" s="104"/>
      <c r="AN6596" s="104"/>
      <c r="AO6596" s="104"/>
      <c r="AP6596" s="104"/>
      <c r="AQ6596" s="104"/>
      <c r="AR6596" s="104"/>
      <c r="AS6596" s="104"/>
      <c r="AT6596" s="104"/>
      <c r="AU6596" s="104"/>
      <c r="AV6596" s="104"/>
    </row>
    <row r="6597" spans="3:48" x14ac:dyDescent="0.35">
      <c r="C6597" s="176"/>
      <c r="D6597" s="176"/>
      <c r="E6597" s="176"/>
      <c r="F6597" s="176"/>
      <c r="G6597" s="175"/>
      <c r="H6597" s="175"/>
      <c r="I6597" s="175"/>
      <c r="J6597" s="175"/>
      <c r="L6597" s="175"/>
      <c r="T6597" s="176"/>
      <c r="U6597" s="176"/>
      <c r="V6597" s="176"/>
      <c r="W6597" s="176"/>
      <c r="X6597" s="175"/>
      <c r="Y6597" s="175"/>
      <c r="Z6597" s="175"/>
      <c r="AA6597" s="175"/>
      <c r="AC6597" s="175"/>
      <c r="AL6597" s="106"/>
      <c r="AM6597" s="104"/>
      <c r="AN6597" s="104"/>
      <c r="AO6597" s="104"/>
      <c r="AP6597" s="104"/>
      <c r="AQ6597" s="104"/>
      <c r="AR6597" s="104"/>
      <c r="AS6597" s="104"/>
      <c r="AT6597" s="104"/>
      <c r="AU6597" s="104"/>
      <c r="AV6597" s="104"/>
    </row>
    <row r="6598" spans="3:48" x14ac:dyDescent="0.35">
      <c r="C6598" s="176"/>
      <c r="D6598" s="176"/>
      <c r="E6598" s="176"/>
      <c r="F6598" s="176"/>
      <c r="G6598" s="175"/>
      <c r="H6598" s="175"/>
      <c r="I6598" s="175"/>
      <c r="J6598" s="175"/>
      <c r="L6598" s="175"/>
      <c r="T6598" s="176"/>
      <c r="U6598" s="176"/>
      <c r="V6598" s="176"/>
      <c r="W6598" s="176"/>
      <c r="X6598" s="175"/>
      <c r="Y6598" s="175"/>
      <c r="Z6598" s="175"/>
      <c r="AA6598" s="175"/>
      <c r="AC6598" s="175"/>
      <c r="AL6598" s="106"/>
      <c r="AM6598" s="104"/>
      <c r="AN6598" s="104"/>
      <c r="AO6598" s="104"/>
      <c r="AP6598" s="104"/>
      <c r="AQ6598" s="104"/>
      <c r="AR6598" s="104"/>
      <c r="AS6598" s="104"/>
      <c r="AT6598" s="104"/>
      <c r="AU6598" s="104"/>
      <c r="AV6598" s="104"/>
    </row>
    <row r="6599" spans="3:48" x14ac:dyDescent="0.35">
      <c r="C6599" s="176"/>
      <c r="D6599" s="176"/>
      <c r="E6599" s="176"/>
      <c r="F6599" s="176"/>
      <c r="G6599" s="175"/>
      <c r="H6599" s="175"/>
      <c r="I6599" s="175"/>
      <c r="J6599" s="175"/>
      <c r="L6599" s="175"/>
      <c r="T6599" s="176"/>
      <c r="U6599" s="176"/>
      <c r="V6599" s="176"/>
      <c r="W6599" s="176"/>
      <c r="X6599" s="175"/>
      <c r="Y6599" s="175"/>
      <c r="Z6599" s="175"/>
      <c r="AA6599" s="175"/>
      <c r="AC6599" s="175"/>
      <c r="AL6599" s="106"/>
      <c r="AM6599" s="104"/>
      <c r="AN6599" s="104"/>
      <c r="AO6599" s="104"/>
      <c r="AP6599" s="104"/>
      <c r="AQ6599" s="104"/>
      <c r="AR6599" s="104"/>
      <c r="AS6599" s="104"/>
      <c r="AT6599" s="104"/>
      <c r="AU6599" s="104"/>
      <c r="AV6599" s="104"/>
    </row>
    <row r="6600" spans="3:48" x14ac:dyDescent="0.35">
      <c r="C6600" s="176"/>
      <c r="D6600" s="176"/>
      <c r="E6600" s="176"/>
      <c r="F6600" s="176"/>
      <c r="G6600" s="175"/>
      <c r="H6600" s="175"/>
      <c r="I6600" s="175"/>
      <c r="J6600" s="175"/>
      <c r="L6600" s="175"/>
      <c r="T6600" s="176"/>
      <c r="U6600" s="176"/>
      <c r="V6600" s="176"/>
      <c r="W6600" s="176"/>
      <c r="X6600" s="175"/>
      <c r="Y6600" s="175"/>
      <c r="Z6600" s="175"/>
      <c r="AA6600" s="175"/>
      <c r="AC6600" s="175"/>
      <c r="AL6600" s="106"/>
      <c r="AM6600" s="104"/>
      <c r="AN6600" s="104"/>
      <c r="AO6600" s="104"/>
      <c r="AP6600" s="104"/>
      <c r="AQ6600" s="104"/>
      <c r="AR6600" s="104"/>
      <c r="AS6600" s="104"/>
      <c r="AT6600" s="104"/>
      <c r="AU6600" s="104"/>
      <c r="AV6600" s="104"/>
    </row>
    <row r="6601" spans="3:48" x14ac:dyDescent="0.35">
      <c r="C6601" s="176"/>
      <c r="D6601" s="176"/>
      <c r="E6601" s="176"/>
      <c r="F6601" s="176"/>
      <c r="G6601" s="175"/>
      <c r="H6601" s="175"/>
      <c r="I6601" s="175"/>
      <c r="J6601" s="175"/>
      <c r="L6601" s="175"/>
      <c r="T6601" s="176"/>
      <c r="U6601" s="176"/>
      <c r="V6601" s="176"/>
      <c r="W6601" s="176"/>
      <c r="X6601" s="175"/>
      <c r="Y6601" s="175"/>
      <c r="Z6601" s="175"/>
      <c r="AA6601" s="175"/>
      <c r="AC6601" s="175"/>
      <c r="AL6601" s="106"/>
      <c r="AM6601" s="104"/>
      <c r="AN6601" s="104"/>
      <c r="AO6601" s="104"/>
      <c r="AP6601" s="104"/>
      <c r="AQ6601" s="104"/>
      <c r="AR6601" s="104"/>
      <c r="AS6601" s="104"/>
      <c r="AT6601" s="104"/>
      <c r="AU6601" s="104"/>
      <c r="AV6601" s="104"/>
    </row>
    <row r="6602" spans="3:48" x14ac:dyDescent="0.35">
      <c r="C6602" s="176"/>
      <c r="D6602" s="176"/>
      <c r="E6602" s="176"/>
      <c r="F6602" s="176"/>
      <c r="G6602" s="175"/>
      <c r="H6602" s="175"/>
      <c r="I6602" s="175"/>
      <c r="J6602" s="175"/>
      <c r="L6602" s="175"/>
      <c r="T6602" s="176"/>
      <c r="U6602" s="176"/>
      <c r="V6602" s="176"/>
      <c r="W6602" s="176"/>
      <c r="X6602" s="175"/>
      <c r="Y6602" s="175"/>
      <c r="Z6602" s="175"/>
      <c r="AA6602" s="175"/>
      <c r="AC6602" s="175"/>
      <c r="AL6602" s="106"/>
      <c r="AM6602" s="104"/>
      <c r="AN6602" s="104"/>
      <c r="AO6602" s="104"/>
      <c r="AP6602" s="104"/>
      <c r="AQ6602" s="104"/>
      <c r="AR6602" s="104"/>
      <c r="AS6602" s="104"/>
      <c r="AT6602" s="104"/>
      <c r="AU6602" s="104"/>
      <c r="AV6602" s="104"/>
    </row>
    <row r="6603" spans="3:48" x14ac:dyDescent="0.35">
      <c r="C6603" s="176"/>
      <c r="D6603" s="176"/>
      <c r="E6603" s="176"/>
      <c r="F6603" s="176"/>
      <c r="G6603" s="175"/>
      <c r="H6603" s="175"/>
      <c r="I6603" s="175"/>
      <c r="J6603" s="175"/>
      <c r="L6603" s="175"/>
      <c r="T6603" s="176"/>
      <c r="U6603" s="176"/>
      <c r="V6603" s="176"/>
      <c r="W6603" s="176"/>
      <c r="X6603" s="175"/>
      <c r="Y6603" s="175"/>
      <c r="Z6603" s="175"/>
      <c r="AA6603" s="175"/>
      <c r="AC6603" s="175"/>
      <c r="AL6603" s="106"/>
      <c r="AM6603" s="104"/>
      <c r="AN6603" s="104"/>
      <c r="AO6603" s="104"/>
      <c r="AP6603" s="104"/>
      <c r="AQ6603" s="104"/>
      <c r="AR6603" s="104"/>
      <c r="AS6603" s="104"/>
      <c r="AT6603" s="104"/>
      <c r="AU6603" s="104"/>
      <c r="AV6603" s="104"/>
    </row>
    <row r="6604" spans="3:48" x14ac:dyDescent="0.35">
      <c r="C6604" s="176"/>
      <c r="D6604" s="176"/>
      <c r="E6604" s="176"/>
      <c r="F6604" s="176"/>
      <c r="G6604" s="175"/>
      <c r="H6604" s="175"/>
      <c r="I6604" s="175"/>
      <c r="J6604" s="175"/>
      <c r="L6604" s="175"/>
      <c r="T6604" s="176"/>
      <c r="U6604" s="176"/>
      <c r="V6604" s="176"/>
      <c r="W6604" s="176"/>
      <c r="X6604" s="175"/>
      <c r="Y6604" s="175"/>
      <c r="Z6604" s="175"/>
      <c r="AA6604" s="175"/>
      <c r="AC6604" s="175"/>
      <c r="AL6604" s="106"/>
      <c r="AM6604" s="104"/>
      <c r="AN6604" s="104"/>
      <c r="AO6604" s="104"/>
      <c r="AP6604" s="104"/>
      <c r="AQ6604" s="104"/>
      <c r="AR6604" s="104"/>
      <c r="AS6604" s="104"/>
      <c r="AT6604" s="104"/>
      <c r="AU6604" s="104"/>
      <c r="AV6604" s="104"/>
    </row>
    <row r="6605" spans="3:48" x14ac:dyDescent="0.35">
      <c r="C6605" s="176"/>
      <c r="D6605" s="176"/>
      <c r="E6605" s="176"/>
      <c r="F6605" s="176"/>
      <c r="G6605" s="175"/>
      <c r="H6605" s="175"/>
      <c r="I6605" s="175"/>
      <c r="J6605" s="175"/>
      <c r="L6605" s="175"/>
      <c r="T6605" s="176"/>
      <c r="U6605" s="176"/>
      <c r="V6605" s="176"/>
      <c r="W6605" s="176"/>
      <c r="X6605" s="175"/>
      <c r="Y6605" s="175"/>
      <c r="Z6605" s="175"/>
      <c r="AA6605" s="175"/>
      <c r="AC6605" s="175"/>
      <c r="AL6605" s="106"/>
      <c r="AM6605" s="104"/>
      <c r="AN6605" s="104"/>
      <c r="AO6605" s="104"/>
      <c r="AP6605" s="104"/>
      <c r="AQ6605" s="104"/>
      <c r="AR6605" s="104"/>
      <c r="AS6605" s="104"/>
      <c r="AT6605" s="104"/>
      <c r="AU6605" s="104"/>
      <c r="AV6605" s="104"/>
    </row>
    <row r="6606" spans="3:48" x14ac:dyDescent="0.35">
      <c r="C6606" s="176"/>
      <c r="D6606" s="176"/>
      <c r="E6606" s="176"/>
      <c r="F6606" s="176"/>
      <c r="G6606" s="175"/>
      <c r="H6606" s="175"/>
      <c r="I6606" s="175"/>
      <c r="J6606" s="175"/>
      <c r="L6606" s="175"/>
      <c r="T6606" s="176"/>
      <c r="U6606" s="176"/>
      <c r="V6606" s="176"/>
      <c r="W6606" s="176"/>
      <c r="X6606" s="175"/>
      <c r="Y6606" s="175"/>
      <c r="Z6606" s="175"/>
      <c r="AA6606" s="175"/>
      <c r="AC6606" s="175"/>
      <c r="AL6606" s="106"/>
      <c r="AM6606" s="104"/>
      <c r="AN6606" s="104"/>
      <c r="AO6606" s="104"/>
      <c r="AP6606" s="104"/>
      <c r="AQ6606" s="104"/>
      <c r="AR6606" s="104"/>
      <c r="AS6606" s="104"/>
      <c r="AT6606" s="104"/>
      <c r="AU6606" s="104"/>
      <c r="AV6606" s="104"/>
    </row>
    <row r="6607" spans="3:48" x14ac:dyDescent="0.35">
      <c r="C6607" s="176"/>
      <c r="D6607" s="176"/>
      <c r="E6607" s="176"/>
      <c r="F6607" s="176"/>
      <c r="G6607" s="175"/>
      <c r="H6607" s="175"/>
      <c r="I6607" s="175"/>
      <c r="J6607" s="175"/>
      <c r="L6607" s="175"/>
      <c r="T6607" s="176"/>
      <c r="U6607" s="176"/>
      <c r="V6607" s="176"/>
      <c r="W6607" s="176"/>
      <c r="X6607" s="175"/>
      <c r="Y6607" s="175"/>
      <c r="Z6607" s="175"/>
      <c r="AA6607" s="175"/>
      <c r="AC6607" s="175"/>
      <c r="AL6607" s="106"/>
      <c r="AM6607" s="104"/>
      <c r="AN6607" s="104"/>
      <c r="AO6607" s="104"/>
      <c r="AP6607" s="104"/>
      <c r="AQ6607" s="104"/>
      <c r="AR6607" s="104"/>
      <c r="AS6607" s="104"/>
      <c r="AT6607" s="104"/>
      <c r="AU6607" s="104"/>
      <c r="AV6607" s="104"/>
    </row>
    <row r="6608" spans="3:48" x14ac:dyDescent="0.35">
      <c r="C6608" s="176"/>
      <c r="D6608" s="176"/>
      <c r="E6608" s="176"/>
      <c r="F6608" s="176"/>
      <c r="G6608" s="175"/>
      <c r="H6608" s="175"/>
      <c r="I6608" s="175"/>
      <c r="J6608" s="175"/>
      <c r="L6608" s="175"/>
      <c r="T6608" s="176"/>
      <c r="U6608" s="176"/>
      <c r="V6608" s="176"/>
      <c r="W6608" s="176"/>
      <c r="X6608" s="175"/>
      <c r="Y6608" s="175"/>
      <c r="Z6608" s="175"/>
      <c r="AA6608" s="175"/>
      <c r="AC6608" s="175"/>
      <c r="AL6608" s="106"/>
      <c r="AM6608" s="104"/>
      <c r="AN6608" s="104"/>
      <c r="AO6608" s="104"/>
      <c r="AP6608" s="104"/>
      <c r="AQ6608" s="104"/>
      <c r="AR6608" s="104"/>
      <c r="AS6608" s="104"/>
      <c r="AT6608" s="104"/>
      <c r="AU6608" s="104"/>
      <c r="AV6608" s="104"/>
    </row>
    <row r="6609" spans="3:48" x14ac:dyDescent="0.35">
      <c r="C6609" s="176"/>
      <c r="D6609" s="176"/>
      <c r="E6609" s="176"/>
      <c r="F6609" s="176"/>
      <c r="G6609" s="175"/>
      <c r="H6609" s="175"/>
      <c r="I6609" s="175"/>
      <c r="J6609" s="175"/>
      <c r="L6609" s="175"/>
      <c r="T6609" s="176"/>
      <c r="U6609" s="176"/>
      <c r="V6609" s="176"/>
      <c r="W6609" s="176"/>
      <c r="X6609" s="175"/>
      <c r="Y6609" s="175"/>
      <c r="Z6609" s="175"/>
      <c r="AA6609" s="175"/>
      <c r="AC6609" s="175"/>
      <c r="AL6609" s="106"/>
      <c r="AM6609" s="104"/>
      <c r="AN6609" s="104"/>
      <c r="AO6609" s="104"/>
      <c r="AP6609" s="104"/>
      <c r="AQ6609" s="104"/>
      <c r="AR6609" s="104"/>
      <c r="AS6609" s="104"/>
      <c r="AT6609" s="104"/>
      <c r="AU6609" s="104"/>
      <c r="AV6609" s="104"/>
    </row>
    <row r="6610" spans="3:48" x14ac:dyDescent="0.35">
      <c r="C6610" s="176"/>
      <c r="D6610" s="176"/>
      <c r="E6610" s="176"/>
      <c r="F6610" s="176"/>
      <c r="G6610" s="175"/>
      <c r="H6610" s="175"/>
      <c r="I6610" s="175"/>
      <c r="J6610" s="175"/>
      <c r="L6610" s="175"/>
      <c r="T6610" s="176"/>
      <c r="U6610" s="176"/>
      <c r="V6610" s="176"/>
      <c r="W6610" s="176"/>
      <c r="X6610" s="175"/>
      <c r="Y6610" s="175"/>
      <c r="Z6610" s="175"/>
      <c r="AA6610" s="175"/>
      <c r="AC6610" s="175"/>
      <c r="AL6610" s="106"/>
      <c r="AM6610" s="104"/>
      <c r="AN6610" s="104"/>
      <c r="AO6610" s="104"/>
      <c r="AP6610" s="104"/>
      <c r="AQ6610" s="104"/>
      <c r="AR6610" s="104"/>
      <c r="AS6610" s="104"/>
      <c r="AT6610" s="104"/>
      <c r="AU6610" s="104"/>
      <c r="AV6610" s="104"/>
    </row>
    <row r="6611" spans="3:48" x14ac:dyDescent="0.35">
      <c r="C6611" s="176"/>
      <c r="D6611" s="176"/>
      <c r="E6611" s="176"/>
      <c r="F6611" s="176"/>
      <c r="G6611" s="175"/>
      <c r="H6611" s="175"/>
      <c r="I6611" s="175"/>
      <c r="J6611" s="175"/>
      <c r="L6611" s="175"/>
      <c r="T6611" s="176"/>
      <c r="U6611" s="176"/>
      <c r="V6611" s="176"/>
      <c r="W6611" s="176"/>
      <c r="X6611" s="175"/>
      <c r="Y6611" s="175"/>
      <c r="Z6611" s="175"/>
      <c r="AA6611" s="175"/>
      <c r="AC6611" s="175"/>
      <c r="AL6611" s="106"/>
      <c r="AM6611" s="104"/>
      <c r="AN6611" s="104"/>
      <c r="AO6611" s="104"/>
      <c r="AP6611" s="104"/>
      <c r="AQ6611" s="104"/>
      <c r="AR6611" s="104"/>
      <c r="AS6611" s="104"/>
      <c r="AT6611" s="104"/>
      <c r="AU6611" s="104"/>
      <c r="AV6611" s="104"/>
    </row>
    <row r="6612" spans="3:48" x14ac:dyDescent="0.35">
      <c r="C6612" s="176"/>
      <c r="D6612" s="176"/>
      <c r="E6612" s="176"/>
      <c r="F6612" s="176"/>
      <c r="G6612" s="175"/>
      <c r="H6612" s="175"/>
      <c r="I6612" s="175"/>
      <c r="J6612" s="175"/>
      <c r="L6612" s="175"/>
      <c r="T6612" s="176"/>
      <c r="U6612" s="176"/>
      <c r="V6612" s="176"/>
      <c r="W6612" s="176"/>
      <c r="X6612" s="175"/>
      <c r="Y6612" s="175"/>
      <c r="Z6612" s="175"/>
      <c r="AA6612" s="175"/>
      <c r="AC6612" s="175"/>
      <c r="AL6612" s="106"/>
      <c r="AM6612" s="104"/>
      <c r="AN6612" s="104"/>
      <c r="AO6612" s="104"/>
      <c r="AP6612" s="104"/>
      <c r="AQ6612" s="104"/>
      <c r="AR6612" s="104"/>
      <c r="AS6612" s="104"/>
      <c r="AT6612" s="104"/>
      <c r="AU6612" s="104"/>
      <c r="AV6612" s="104"/>
    </row>
    <row r="6613" spans="3:48" x14ac:dyDescent="0.35">
      <c r="C6613" s="176"/>
      <c r="D6613" s="176"/>
      <c r="E6613" s="176"/>
      <c r="F6613" s="176"/>
      <c r="G6613" s="175"/>
      <c r="H6613" s="175"/>
      <c r="I6613" s="175"/>
      <c r="J6613" s="175"/>
      <c r="L6613" s="175"/>
      <c r="T6613" s="176"/>
      <c r="U6613" s="176"/>
      <c r="V6613" s="176"/>
      <c r="W6613" s="176"/>
      <c r="X6613" s="175"/>
      <c r="Y6613" s="175"/>
      <c r="Z6613" s="175"/>
      <c r="AA6613" s="175"/>
      <c r="AC6613" s="175"/>
      <c r="AL6613" s="106"/>
      <c r="AM6613" s="104"/>
      <c r="AN6613" s="104"/>
      <c r="AO6613" s="104"/>
      <c r="AP6613" s="104"/>
      <c r="AQ6613" s="104"/>
      <c r="AR6613" s="104"/>
      <c r="AS6613" s="104"/>
      <c r="AT6613" s="104"/>
      <c r="AU6613" s="104"/>
      <c r="AV6613" s="104"/>
    </row>
    <row r="6614" spans="3:48" x14ac:dyDescent="0.35">
      <c r="C6614" s="176"/>
      <c r="D6614" s="176"/>
      <c r="E6614" s="176"/>
      <c r="F6614" s="176"/>
      <c r="G6614" s="175"/>
      <c r="H6614" s="175"/>
      <c r="I6614" s="175"/>
      <c r="J6614" s="175"/>
      <c r="L6614" s="175"/>
      <c r="T6614" s="176"/>
      <c r="U6614" s="176"/>
      <c r="V6614" s="176"/>
      <c r="W6614" s="176"/>
      <c r="X6614" s="175"/>
      <c r="Y6614" s="175"/>
      <c r="Z6614" s="175"/>
      <c r="AA6614" s="175"/>
      <c r="AC6614" s="175"/>
      <c r="AL6614" s="106"/>
      <c r="AM6614" s="104"/>
      <c r="AN6614" s="104"/>
      <c r="AO6614" s="104"/>
      <c r="AP6614" s="104"/>
      <c r="AQ6614" s="104"/>
      <c r="AR6614" s="104"/>
      <c r="AS6614" s="104"/>
      <c r="AT6614" s="104"/>
      <c r="AU6614" s="104"/>
      <c r="AV6614" s="104"/>
    </row>
    <row r="6615" spans="3:48" x14ac:dyDescent="0.35">
      <c r="C6615" s="176"/>
      <c r="D6615" s="176"/>
      <c r="E6615" s="176"/>
      <c r="F6615" s="176"/>
      <c r="G6615" s="175"/>
      <c r="H6615" s="175"/>
      <c r="I6615" s="175"/>
      <c r="J6615" s="175"/>
      <c r="L6615" s="175"/>
      <c r="T6615" s="176"/>
      <c r="U6615" s="176"/>
      <c r="V6615" s="176"/>
      <c r="W6615" s="176"/>
      <c r="X6615" s="175"/>
      <c r="Y6615" s="175"/>
      <c r="Z6615" s="175"/>
      <c r="AA6615" s="175"/>
      <c r="AC6615" s="175"/>
      <c r="AL6615" s="106"/>
      <c r="AM6615" s="104"/>
      <c r="AN6615" s="104"/>
      <c r="AO6615" s="104"/>
      <c r="AP6615" s="104"/>
      <c r="AQ6615" s="104"/>
      <c r="AR6615" s="104"/>
      <c r="AS6615" s="104"/>
      <c r="AT6615" s="104"/>
      <c r="AU6615" s="104"/>
      <c r="AV6615" s="104"/>
    </row>
    <row r="6616" spans="3:48" x14ac:dyDescent="0.35">
      <c r="C6616" s="176"/>
      <c r="D6616" s="176"/>
      <c r="E6616" s="176"/>
      <c r="F6616" s="176"/>
      <c r="G6616" s="175"/>
      <c r="H6616" s="175"/>
      <c r="I6616" s="175"/>
      <c r="J6616" s="175"/>
      <c r="L6616" s="175"/>
      <c r="T6616" s="176"/>
      <c r="U6616" s="176"/>
      <c r="V6616" s="176"/>
      <c r="W6616" s="176"/>
      <c r="X6616" s="175"/>
      <c r="Y6616" s="175"/>
      <c r="Z6616" s="175"/>
      <c r="AA6616" s="175"/>
      <c r="AC6616" s="175"/>
      <c r="AL6616" s="106"/>
      <c r="AM6616" s="104"/>
      <c r="AN6616" s="104"/>
      <c r="AO6616" s="104"/>
      <c r="AP6616" s="104"/>
      <c r="AQ6616" s="104"/>
      <c r="AR6616" s="104"/>
      <c r="AS6616" s="104"/>
      <c r="AT6616" s="104"/>
      <c r="AU6616" s="104"/>
      <c r="AV6616" s="104"/>
    </row>
    <row r="6617" spans="3:48" x14ac:dyDescent="0.35">
      <c r="C6617" s="176"/>
      <c r="D6617" s="176"/>
      <c r="E6617" s="176"/>
      <c r="F6617" s="176"/>
      <c r="G6617" s="175"/>
      <c r="H6617" s="175"/>
      <c r="I6617" s="175"/>
      <c r="J6617" s="175"/>
      <c r="L6617" s="175"/>
      <c r="T6617" s="176"/>
      <c r="U6617" s="176"/>
      <c r="V6617" s="176"/>
      <c r="W6617" s="176"/>
      <c r="X6617" s="175"/>
      <c r="Y6617" s="175"/>
      <c r="Z6617" s="175"/>
      <c r="AA6617" s="175"/>
      <c r="AC6617" s="175"/>
      <c r="AL6617" s="106"/>
      <c r="AM6617" s="104"/>
      <c r="AN6617" s="104"/>
      <c r="AO6617" s="104"/>
      <c r="AP6617" s="104"/>
      <c r="AQ6617" s="104"/>
      <c r="AR6617" s="104"/>
      <c r="AS6617" s="104"/>
      <c r="AT6617" s="104"/>
      <c r="AU6617" s="104"/>
      <c r="AV6617" s="104"/>
    </row>
    <row r="6618" spans="3:48" x14ac:dyDescent="0.35">
      <c r="C6618" s="176"/>
      <c r="D6618" s="176"/>
      <c r="E6618" s="176"/>
      <c r="F6618" s="176"/>
      <c r="G6618" s="175"/>
      <c r="H6618" s="175"/>
      <c r="I6618" s="175"/>
      <c r="J6618" s="175"/>
      <c r="L6618" s="175"/>
      <c r="T6618" s="176"/>
      <c r="U6618" s="176"/>
      <c r="V6618" s="176"/>
      <c r="W6618" s="176"/>
      <c r="X6618" s="175"/>
      <c r="Y6618" s="175"/>
      <c r="Z6618" s="175"/>
      <c r="AA6618" s="175"/>
      <c r="AC6618" s="175"/>
      <c r="AL6618" s="106"/>
      <c r="AM6618" s="104"/>
      <c r="AN6618" s="104"/>
      <c r="AO6618" s="104"/>
      <c r="AP6618" s="104"/>
      <c r="AQ6618" s="104"/>
      <c r="AR6618" s="104"/>
      <c r="AS6618" s="104"/>
      <c r="AT6618" s="104"/>
      <c r="AU6618" s="104"/>
      <c r="AV6618" s="104"/>
    </row>
    <row r="6619" spans="3:48" x14ac:dyDescent="0.35">
      <c r="C6619" s="176"/>
      <c r="D6619" s="176"/>
      <c r="E6619" s="176"/>
      <c r="F6619" s="176"/>
      <c r="G6619" s="175"/>
      <c r="H6619" s="175"/>
      <c r="I6619" s="175"/>
      <c r="J6619" s="175"/>
      <c r="L6619" s="175"/>
      <c r="T6619" s="176"/>
      <c r="U6619" s="176"/>
      <c r="V6619" s="176"/>
      <c r="W6619" s="176"/>
      <c r="X6619" s="175"/>
      <c r="Y6619" s="175"/>
      <c r="Z6619" s="175"/>
      <c r="AA6619" s="175"/>
      <c r="AC6619" s="175"/>
      <c r="AL6619" s="106"/>
      <c r="AM6619" s="104"/>
      <c r="AN6619" s="104"/>
      <c r="AO6619" s="104"/>
      <c r="AP6619" s="104"/>
      <c r="AQ6619" s="104"/>
      <c r="AR6619" s="104"/>
      <c r="AS6619" s="104"/>
      <c r="AT6619" s="104"/>
      <c r="AU6619" s="104"/>
      <c r="AV6619" s="104"/>
    </row>
    <row r="6620" spans="3:48" x14ac:dyDescent="0.35">
      <c r="C6620" s="176"/>
      <c r="D6620" s="176"/>
      <c r="E6620" s="176"/>
      <c r="F6620" s="176"/>
      <c r="G6620" s="175"/>
      <c r="H6620" s="175"/>
      <c r="I6620" s="175"/>
      <c r="J6620" s="175"/>
      <c r="L6620" s="175"/>
      <c r="T6620" s="176"/>
      <c r="U6620" s="176"/>
      <c r="V6620" s="176"/>
      <c r="W6620" s="176"/>
      <c r="X6620" s="175"/>
      <c r="Y6620" s="175"/>
      <c r="Z6620" s="175"/>
      <c r="AA6620" s="175"/>
      <c r="AC6620" s="175"/>
      <c r="AL6620" s="106"/>
      <c r="AM6620" s="104"/>
      <c r="AN6620" s="104"/>
      <c r="AO6620" s="104"/>
      <c r="AP6620" s="104"/>
      <c r="AQ6620" s="104"/>
      <c r="AR6620" s="104"/>
      <c r="AS6620" s="104"/>
      <c r="AT6620" s="104"/>
      <c r="AU6620" s="104"/>
      <c r="AV6620" s="104"/>
    </row>
    <row r="6621" spans="3:48" x14ac:dyDescent="0.35">
      <c r="C6621" s="176"/>
      <c r="D6621" s="176"/>
      <c r="E6621" s="176"/>
      <c r="F6621" s="176"/>
      <c r="G6621" s="175"/>
      <c r="H6621" s="175"/>
      <c r="I6621" s="175"/>
      <c r="J6621" s="175"/>
      <c r="L6621" s="175"/>
      <c r="T6621" s="176"/>
      <c r="U6621" s="176"/>
      <c r="V6621" s="176"/>
      <c r="W6621" s="176"/>
      <c r="X6621" s="175"/>
      <c r="Y6621" s="175"/>
      <c r="Z6621" s="175"/>
      <c r="AA6621" s="175"/>
      <c r="AC6621" s="175"/>
      <c r="AL6621" s="106"/>
      <c r="AM6621" s="104"/>
      <c r="AN6621" s="104"/>
      <c r="AO6621" s="104"/>
      <c r="AP6621" s="104"/>
      <c r="AQ6621" s="104"/>
      <c r="AR6621" s="104"/>
      <c r="AS6621" s="104"/>
      <c r="AT6621" s="104"/>
      <c r="AU6621" s="104"/>
      <c r="AV6621" s="104"/>
    </row>
    <row r="6622" spans="3:48" x14ac:dyDescent="0.35">
      <c r="C6622" s="176"/>
      <c r="D6622" s="176"/>
      <c r="E6622" s="176"/>
      <c r="F6622" s="176"/>
      <c r="G6622" s="175"/>
      <c r="H6622" s="175"/>
      <c r="I6622" s="175"/>
      <c r="J6622" s="175"/>
      <c r="L6622" s="175"/>
      <c r="T6622" s="176"/>
      <c r="U6622" s="176"/>
      <c r="V6622" s="176"/>
      <c r="W6622" s="176"/>
      <c r="X6622" s="175"/>
      <c r="Y6622" s="175"/>
      <c r="Z6622" s="175"/>
      <c r="AA6622" s="175"/>
      <c r="AC6622" s="175"/>
      <c r="AL6622" s="106"/>
      <c r="AM6622" s="104"/>
      <c r="AN6622" s="104"/>
      <c r="AO6622" s="104"/>
      <c r="AP6622" s="104"/>
      <c r="AQ6622" s="104"/>
      <c r="AR6622" s="104"/>
      <c r="AS6622" s="104"/>
      <c r="AT6622" s="104"/>
      <c r="AU6622" s="104"/>
      <c r="AV6622" s="104"/>
    </row>
    <row r="6623" spans="3:48" x14ac:dyDescent="0.35">
      <c r="C6623" s="176"/>
      <c r="D6623" s="176"/>
      <c r="E6623" s="176"/>
      <c r="F6623" s="176"/>
      <c r="G6623" s="175"/>
      <c r="H6623" s="175"/>
      <c r="I6623" s="175"/>
      <c r="J6623" s="175"/>
      <c r="L6623" s="175"/>
      <c r="T6623" s="176"/>
      <c r="U6623" s="176"/>
      <c r="V6623" s="176"/>
      <c r="W6623" s="176"/>
      <c r="X6623" s="175"/>
      <c r="Y6623" s="175"/>
      <c r="Z6623" s="175"/>
      <c r="AA6623" s="175"/>
      <c r="AC6623" s="175"/>
      <c r="AL6623" s="106"/>
      <c r="AM6623" s="104"/>
      <c r="AN6623" s="104"/>
      <c r="AO6623" s="104"/>
      <c r="AP6623" s="104"/>
      <c r="AQ6623" s="104"/>
      <c r="AR6623" s="104"/>
      <c r="AS6623" s="104"/>
      <c r="AT6623" s="104"/>
      <c r="AU6623" s="104"/>
      <c r="AV6623" s="104"/>
    </row>
    <row r="6624" spans="3:48" x14ac:dyDescent="0.35">
      <c r="C6624" s="176"/>
      <c r="D6624" s="176"/>
      <c r="E6624" s="176"/>
      <c r="F6624" s="176"/>
      <c r="G6624" s="175"/>
      <c r="H6624" s="175"/>
      <c r="I6624" s="175"/>
      <c r="J6624" s="175"/>
      <c r="L6624" s="175"/>
      <c r="T6624" s="176"/>
      <c r="U6624" s="176"/>
      <c r="V6624" s="176"/>
      <c r="W6624" s="176"/>
      <c r="X6624" s="175"/>
      <c r="Y6624" s="175"/>
      <c r="Z6624" s="175"/>
      <c r="AA6624" s="175"/>
      <c r="AC6624" s="175"/>
      <c r="AL6624" s="106"/>
      <c r="AM6624" s="104"/>
      <c r="AN6624" s="104"/>
      <c r="AO6624" s="104"/>
      <c r="AP6624" s="104"/>
      <c r="AQ6624" s="104"/>
      <c r="AR6624" s="104"/>
      <c r="AS6624" s="104"/>
      <c r="AT6624" s="104"/>
      <c r="AU6624" s="104"/>
      <c r="AV6624" s="104"/>
    </row>
    <row r="6625" spans="3:48" x14ac:dyDescent="0.35">
      <c r="C6625" s="176"/>
      <c r="D6625" s="176"/>
      <c r="E6625" s="176"/>
      <c r="F6625" s="176"/>
      <c r="G6625" s="175"/>
      <c r="H6625" s="175"/>
      <c r="I6625" s="175"/>
      <c r="J6625" s="175"/>
      <c r="L6625" s="175"/>
      <c r="T6625" s="176"/>
      <c r="U6625" s="176"/>
      <c r="V6625" s="176"/>
      <c r="W6625" s="176"/>
      <c r="X6625" s="175"/>
      <c r="Y6625" s="175"/>
      <c r="Z6625" s="175"/>
      <c r="AA6625" s="175"/>
      <c r="AC6625" s="175"/>
      <c r="AL6625" s="106"/>
      <c r="AM6625" s="104"/>
      <c r="AN6625" s="104"/>
      <c r="AO6625" s="104"/>
      <c r="AP6625" s="104"/>
      <c r="AQ6625" s="104"/>
      <c r="AR6625" s="104"/>
      <c r="AS6625" s="104"/>
      <c r="AT6625" s="104"/>
      <c r="AU6625" s="104"/>
      <c r="AV6625" s="104"/>
    </row>
    <row r="6626" spans="3:48" x14ac:dyDescent="0.35">
      <c r="C6626" s="176"/>
      <c r="D6626" s="176"/>
      <c r="E6626" s="176"/>
      <c r="F6626" s="176"/>
      <c r="G6626" s="175"/>
      <c r="H6626" s="175"/>
      <c r="I6626" s="175"/>
      <c r="J6626" s="175"/>
      <c r="L6626" s="175"/>
      <c r="T6626" s="176"/>
      <c r="U6626" s="176"/>
      <c r="V6626" s="176"/>
      <c r="W6626" s="176"/>
      <c r="X6626" s="175"/>
      <c r="Y6626" s="175"/>
      <c r="Z6626" s="175"/>
      <c r="AA6626" s="175"/>
      <c r="AC6626" s="175"/>
      <c r="AL6626" s="106"/>
      <c r="AM6626" s="104"/>
      <c r="AN6626" s="104"/>
      <c r="AO6626" s="104"/>
      <c r="AP6626" s="104"/>
      <c r="AQ6626" s="104"/>
      <c r="AR6626" s="104"/>
      <c r="AS6626" s="104"/>
      <c r="AT6626" s="104"/>
      <c r="AU6626" s="104"/>
      <c r="AV6626" s="104"/>
    </row>
    <row r="6627" spans="3:48" x14ac:dyDescent="0.35">
      <c r="C6627" s="176"/>
      <c r="D6627" s="176"/>
      <c r="E6627" s="176"/>
      <c r="F6627" s="176"/>
      <c r="G6627" s="175"/>
      <c r="H6627" s="175"/>
      <c r="I6627" s="175"/>
      <c r="J6627" s="175"/>
      <c r="L6627" s="175"/>
      <c r="T6627" s="176"/>
      <c r="U6627" s="176"/>
      <c r="V6627" s="176"/>
      <c r="W6627" s="176"/>
      <c r="X6627" s="175"/>
      <c r="Y6627" s="175"/>
      <c r="Z6627" s="175"/>
      <c r="AA6627" s="175"/>
      <c r="AC6627" s="175"/>
      <c r="AL6627" s="106"/>
      <c r="AM6627" s="104"/>
      <c r="AN6627" s="104"/>
      <c r="AO6627" s="104"/>
      <c r="AP6627" s="104"/>
      <c r="AQ6627" s="104"/>
      <c r="AR6627" s="104"/>
      <c r="AS6627" s="104"/>
      <c r="AT6627" s="104"/>
      <c r="AU6627" s="104"/>
      <c r="AV6627" s="104"/>
    </row>
    <row r="6628" spans="3:48" x14ac:dyDescent="0.35">
      <c r="C6628" s="176"/>
      <c r="D6628" s="176"/>
      <c r="E6628" s="176"/>
      <c r="F6628" s="176"/>
      <c r="G6628" s="175"/>
      <c r="H6628" s="175"/>
      <c r="I6628" s="175"/>
      <c r="J6628" s="175"/>
      <c r="L6628" s="175"/>
      <c r="T6628" s="176"/>
      <c r="U6628" s="176"/>
      <c r="V6628" s="176"/>
      <c r="W6628" s="176"/>
      <c r="X6628" s="175"/>
      <c r="Y6628" s="175"/>
      <c r="Z6628" s="175"/>
      <c r="AA6628" s="175"/>
      <c r="AC6628" s="175"/>
      <c r="AL6628" s="106"/>
      <c r="AM6628" s="104"/>
      <c r="AN6628" s="104"/>
      <c r="AO6628" s="104"/>
      <c r="AP6628" s="104"/>
      <c r="AQ6628" s="104"/>
      <c r="AR6628" s="104"/>
      <c r="AS6628" s="104"/>
      <c r="AT6628" s="104"/>
      <c r="AU6628" s="104"/>
      <c r="AV6628" s="104"/>
    </row>
    <row r="6629" spans="3:48" x14ac:dyDescent="0.35">
      <c r="C6629" s="176"/>
      <c r="D6629" s="176"/>
      <c r="E6629" s="176"/>
      <c r="F6629" s="176"/>
      <c r="G6629" s="175"/>
      <c r="H6629" s="175"/>
      <c r="I6629" s="175"/>
      <c r="J6629" s="175"/>
      <c r="L6629" s="175"/>
      <c r="T6629" s="176"/>
      <c r="U6629" s="176"/>
      <c r="V6629" s="176"/>
      <c r="W6629" s="176"/>
      <c r="X6629" s="175"/>
      <c r="Y6629" s="175"/>
      <c r="Z6629" s="175"/>
      <c r="AA6629" s="175"/>
      <c r="AC6629" s="175"/>
      <c r="AL6629" s="106"/>
      <c r="AM6629" s="104"/>
      <c r="AN6629" s="104"/>
      <c r="AO6629" s="104"/>
      <c r="AP6629" s="104"/>
      <c r="AQ6629" s="104"/>
      <c r="AR6629" s="104"/>
      <c r="AS6629" s="104"/>
      <c r="AT6629" s="104"/>
      <c r="AU6629" s="104"/>
      <c r="AV6629" s="104"/>
    </row>
    <row r="6630" spans="3:48" x14ac:dyDescent="0.35">
      <c r="C6630" s="176"/>
      <c r="D6630" s="176"/>
      <c r="E6630" s="176"/>
      <c r="F6630" s="176"/>
      <c r="G6630" s="175"/>
      <c r="H6630" s="175"/>
      <c r="I6630" s="175"/>
      <c r="J6630" s="175"/>
      <c r="L6630" s="175"/>
      <c r="T6630" s="176"/>
      <c r="U6630" s="176"/>
      <c r="V6630" s="176"/>
      <c r="W6630" s="176"/>
      <c r="X6630" s="175"/>
      <c r="Y6630" s="175"/>
      <c r="Z6630" s="175"/>
      <c r="AA6630" s="175"/>
      <c r="AC6630" s="175"/>
      <c r="AL6630" s="106"/>
      <c r="AM6630" s="104"/>
      <c r="AN6630" s="104"/>
      <c r="AO6630" s="104"/>
      <c r="AP6630" s="104"/>
      <c r="AQ6630" s="104"/>
      <c r="AR6630" s="104"/>
      <c r="AS6630" s="104"/>
      <c r="AT6630" s="104"/>
      <c r="AU6630" s="104"/>
      <c r="AV6630" s="104"/>
    </row>
    <row r="6631" spans="3:48" x14ac:dyDescent="0.35">
      <c r="C6631" s="176"/>
      <c r="D6631" s="176"/>
      <c r="E6631" s="176"/>
      <c r="F6631" s="176"/>
      <c r="G6631" s="175"/>
      <c r="H6631" s="175"/>
      <c r="I6631" s="175"/>
      <c r="J6631" s="175"/>
      <c r="L6631" s="175"/>
      <c r="T6631" s="176"/>
      <c r="U6631" s="176"/>
      <c r="V6631" s="176"/>
      <c r="W6631" s="176"/>
      <c r="X6631" s="175"/>
      <c r="Y6631" s="175"/>
      <c r="Z6631" s="175"/>
      <c r="AA6631" s="175"/>
      <c r="AC6631" s="175"/>
      <c r="AL6631" s="106"/>
      <c r="AM6631" s="104"/>
      <c r="AN6631" s="104"/>
      <c r="AO6631" s="104"/>
      <c r="AP6631" s="104"/>
      <c r="AQ6631" s="104"/>
      <c r="AR6631" s="104"/>
      <c r="AS6631" s="104"/>
      <c r="AT6631" s="104"/>
      <c r="AU6631" s="104"/>
      <c r="AV6631" s="104"/>
    </row>
    <row r="6632" spans="3:48" x14ac:dyDescent="0.35">
      <c r="C6632" s="176"/>
      <c r="D6632" s="176"/>
      <c r="E6632" s="176"/>
      <c r="F6632" s="176"/>
      <c r="G6632" s="175"/>
      <c r="H6632" s="175"/>
      <c r="I6632" s="175"/>
      <c r="J6632" s="175"/>
      <c r="L6632" s="175"/>
      <c r="T6632" s="176"/>
      <c r="U6632" s="176"/>
      <c r="V6632" s="176"/>
      <c r="W6632" s="176"/>
      <c r="X6632" s="175"/>
      <c r="Y6632" s="175"/>
      <c r="Z6632" s="175"/>
      <c r="AA6632" s="175"/>
      <c r="AC6632" s="175"/>
      <c r="AL6632" s="106"/>
      <c r="AM6632" s="104"/>
      <c r="AN6632" s="104"/>
      <c r="AO6632" s="104"/>
      <c r="AP6632" s="104"/>
      <c r="AQ6632" s="104"/>
      <c r="AR6632" s="104"/>
      <c r="AS6632" s="104"/>
      <c r="AT6632" s="104"/>
      <c r="AU6632" s="104"/>
      <c r="AV6632" s="104"/>
    </row>
    <row r="6633" spans="3:48" x14ac:dyDescent="0.35">
      <c r="C6633" s="176"/>
      <c r="D6633" s="176"/>
      <c r="E6633" s="176"/>
      <c r="F6633" s="176"/>
      <c r="G6633" s="175"/>
      <c r="H6633" s="175"/>
      <c r="I6633" s="175"/>
      <c r="J6633" s="175"/>
      <c r="L6633" s="175"/>
      <c r="T6633" s="176"/>
      <c r="U6633" s="176"/>
      <c r="V6633" s="176"/>
      <c r="W6633" s="176"/>
      <c r="X6633" s="175"/>
      <c r="Y6633" s="175"/>
      <c r="Z6633" s="175"/>
      <c r="AA6633" s="175"/>
      <c r="AC6633" s="175"/>
      <c r="AL6633" s="106"/>
      <c r="AM6633" s="104"/>
      <c r="AN6633" s="104"/>
      <c r="AO6633" s="104"/>
      <c r="AP6633" s="104"/>
      <c r="AQ6633" s="104"/>
      <c r="AR6633" s="104"/>
      <c r="AS6633" s="104"/>
      <c r="AT6633" s="104"/>
      <c r="AU6633" s="104"/>
      <c r="AV6633" s="104"/>
    </row>
    <row r="6634" spans="3:48" x14ac:dyDescent="0.35">
      <c r="C6634" s="176"/>
      <c r="D6634" s="176"/>
      <c r="E6634" s="176"/>
      <c r="F6634" s="176"/>
      <c r="G6634" s="175"/>
      <c r="H6634" s="175"/>
      <c r="I6634" s="175"/>
      <c r="J6634" s="175"/>
      <c r="L6634" s="175"/>
      <c r="T6634" s="176"/>
      <c r="U6634" s="176"/>
      <c r="V6634" s="176"/>
      <c r="W6634" s="176"/>
      <c r="X6634" s="175"/>
      <c r="Y6634" s="175"/>
      <c r="Z6634" s="175"/>
      <c r="AA6634" s="175"/>
      <c r="AC6634" s="175"/>
      <c r="AL6634" s="106"/>
      <c r="AM6634" s="104"/>
      <c r="AN6634" s="104"/>
      <c r="AO6634" s="104"/>
      <c r="AP6634" s="104"/>
      <c r="AQ6634" s="104"/>
      <c r="AR6634" s="104"/>
      <c r="AS6634" s="104"/>
      <c r="AT6634" s="104"/>
      <c r="AU6634" s="104"/>
      <c r="AV6634" s="104"/>
    </row>
    <row r="6635" spans="3:48" x14ac:dyDescent="0.35">
      <c r="C6635" s="176"/>
      <c r="D6635" s="176"/>
      <c r="E6635" s="176"/>
      <c r="F6635" s="176"/>
      <c r="G6635" s="175"/>
      <c r="H6635" s="175"/>
      <c r="I6635" s="175"/>
      <c r="J6635" s="175"/>
      <c r="L6635" s="175"/>
      <c r="T6635" s="176"/>
      <c r="U6635" s="176"/>
      <c r="V6635" s="176"/>
      <c r="W6635" s="176"/>
      <c r="X6635" s="175"/>
      <c r="Y6635" s="175"/>
      <c r="Z6635" s="175"/>
      <c r="AA6635" s="175"/>
      <c r="AC6635" s="175"/>
      <c r="AL6635" s="106"/>
      <c r="AM6635" s="104"/>
      <c r="AN6635" s="104"/>
      <c r="AO6635" s="104"/>
      <c r="AP6635" s="104"/>
      <c r="AQ6635" s="104"/>
      <c r="AR6635" s="104"/>
      <c r="AS6635" s="104"/>
      <c r="AT6635" s="104"/>
      <c r="AU6635" s="104"/>
      <c r="AV6635" s="104"/>
    </row>
    <row r="6636" spans="3:48" x14ac:dyDescent="0.35">
      <c r="C6636" s="176"/>
      <c r="D6636" s="176"/>
      <c r="E6636" s="176"/>
      <c r="F6636" s="176"/>
      <c r="G6636" s="175"/>
      <c r="H6636" s="175"/>
      <c r="I6636" s="175"/>
      <c r="J6636" s="175"/>
      <c r="L6636" s="175"/>
      <c r="T6636" s="176"/>
      <c r="U6636" s="176"/>
      <c r="V6636" s="176"/>
      <c r="W6636" s="176"/>
      <c r="X6636" s="175"/>
      <c r="Y6636" s="175"/>
      <c r="Z6636" s="175"/>
      <c r="AA6636" s="175"/>
      <c r="AC6636" s="175"/>
      <c r="AL6636" s="106"/>
      <c r="AM6636" s="104"/>
      <c r="AN6636" s="104"/>
      <c r="AO6636" s="104"/>
      <c r="AP6636" s="104"/>
      <c r="AQ6636" s="104"/>
      <c r="AR6636" s="104"/>
      <c r="AS6636" s="104"/>
      <c r="AT6636" s="104"/>
      <c r="AU6636" s="104"/>
      <c r="AV6636" s="104"/>
    </row>
    <row r="6637" spans="3:48" x14ac:dyDescent="0.35">
      <c r="C6637" s="176"/>
      <c r="D6637" s="176"/>
      <c r="E6637" s="176"/>
      <c r="F6637" s="176"/>
      <c r="G6637" s="175"/>
      <c r="H6637" s="175"/>
      <c r="I6637" s="175"/>
      <c r="J6637" s="175"/>
      <c r="L6637" s="175"/>
      <c r="T6637" s="176"/>
      <c r="U6637" s="176"/>
      <c r="V6637" s="176"/>
      <c r="W6637" s="176"/>
      <c r="X6637" s="175"/>
      <c r="Y6637" s="175"/>
      <c r="Z6637" s="175"/>
      <c r="AA6637" s="175"/>
      <c r="AC6637" s="175"/>
      <c r="AL6637" s="106"/>
      <c r="AM6637" s="104"/>
      <c r="AN6637" s="104"/>
      <c r="AO6637" s="104"/>
      <c r="AP6637" s="104"/>
      <c r="AQ6637" s="104"/>
      <c r="AR6637" s="104"/>
      <c r="AS6637" s="104"/>
      <c r="AT6637" s="104"/>
      <c r="AU6637" s="104"/>
      <c r="AV6637" s="104"/>
    </row>
    <row r="6638" spans="3:48" x14ac:dyDescent="0.35">
      <c r="C6638" s="176"/>
      <c r="D6638" s="176"/>
      <c r="E6638" s="176"/>
      <c r="F6638" s="176"/>
      <c r="G6638" s="175"/>
      <c r="H6638" s="175"/>
      <c r="I6638" s="175"/>
      <c r="J6638" s="175"/>
      <c r="L6638" s="175"/>
      <c r="T6638" s="176"/>
      <c r="U6638" s="176"/>
      <c r="V6638" s="176"/>
      <c r="W6638" s="176"/>
      <c r="X6638" s="175"/>
      <c r="Y6638" s="175"/>
      <c r="Z6638" s="175"/>
      <c r="AA6638" s="175"/>
      <c r="AC6638" s="175"/>
      <c r="AL6638" s="106"/>
      <c r="AM6638" s="104"/>
      <c r="AN6638" s="104"/>
      <c r="AO6638" s="104"/>
      <c r="AP6638" s="104"/>
      <c r="AQ6638" s="104"/>
      <c r="AR6638" s="104"/>
      <c r="AS6638" s="104"/>
      <c r="AT6638" s="104"/>
      <c r="AU6638" s="104"/>
      <c r="AV6638" s="104"/>
    </row>
    <row r="6639" spans="3:48" x14ac:dyDescent="0.35">
      <c r="C6639" s="176"/>
      <c r="D6639" s="176"/>
      <c r="E6639" s="176"/>
      <c r="F6639" s="176"/>
      <c r="G6639" s="175"/>
      <c r="H6639" s="175"/>
      <c r="I6639" s="175"/>
      <c r="J6639" s="175"/>
      <c r="L6639" s="175"/>
      <c r="T6639" s="176"/>
      <c r="U6639" s="176"/>
      <c r="V6639" s="176"/>
      <c r="W6639" s="176"/>
      <c r="X6639" s="175"/>
      <c r="Y6639" s="175"/>
      <c r="Z6639" s="175"/>
      <c r="AA6639" s="175"/>
      <c r="AC6639" s="175"/>
      <c r="AL6639" s="106"/>
      <c r="AM6639" s="104"/>
      <c r="AN6639" s="104"/>
      <c r="AO6639" s="104"/>
      <c r="AP6639" s="104"/>
      <c r="AQ6639" s="104"/>
      <c r="AR6639" s="104"/>
      <c r="AS6639" s="104"/>
      <c r="AT6639" s="104"/>
      <c r="AU6639" s="104"/>
      <c r="AV6639" s="104"/>
    </row>
    <row r="6640" spans="3:48" x14ac:dyDescent="0.35">
      <c r="C6640" s="176"/>
      <c r="D6640" s="176"/>
      <c r="E6640" s="176"/>
      <c r="F6640" s="176"/>
      <c r="G6640" s="175"/>
      <c r="H6640" s="175"/>
      <c r="I6640" s="175"/>
      <c r="J6640" s="175"/>
      <c r="L6640" s="175"/>
      <c r="T6640" s="176"/>
      <c r="U6640" s="176"/>
      <c r="V6640" s="176"/>
      <c r="W6640" s="176"/>
      <c r="X6640" s="175"/>
      <c r="Y6640" s="175"/>
      <c r="Z6640" s="175"/>
      <c r="AA6640" s="175"/>
      <c r="AC6640" s="175"/>
      <c r="AL6640" s="106"/>
      <c r="AM6640" s="104"/>
      <c r="AN6640" s="104"/>
      <c r="AO6640" s="104"/>
      <c r="AP6640" s="104"/>
      <c r="AQ6640" s="104"/>
      <c r="AR6640" s="104"/>
      <c r="AS6640" s="104"/>
      <c r="AT6640" s="104"/>
      <c r="AU6640" s="104"/>
      <c r="AV6640" s="104"/>
    </row>
    <row r="6641" spans="3:48" x14ac:dyDescent="0.35">
      <c r="C6641" s="176"/>
      <c r="D6641" s="176"/>
      <c r="E6641" s="176"/>
      <c r="F6641" s="176"/>
      <c r="G6641" s="175"/>
      <c r="H6641" s="175"/>
      <c r="I6641" s="175"/>
      <c r="J6641" s="175"/>
      <c r="L6641" s="175"/>
      <c r="T6641" s="176"/>
      <c r="U6641" s="176"/>
      <c r="V6641" s="176"/>
      <c r="W6641" s="176"/>
      <c r="X6641" s="175"/>
      <c r="Y6641" s="175"/>
      <c r="Z6641" s="175"/>
      <c r="AA6641" s="175"/>
      <c r="AC6641" s="175"/>
      <c r="AL6641" s="106"/>
      <c r="AM6641" s="104"/>
      <c r="AN6641" s="104"/>
      <c r="AO6641" s="104"/>
      <c r="AP6641" s="104"/>
      <c r="AQ6641" s="104"/>
      <c r="AR6641" s="104"/>
      <c r="AS6641" s="104"/>
      <c r="AT6641" s="104"/>
      <c r="AU6641" s="104"/>
      <c r="AV6641" s="104"/>
    </row>
    <row r="6642" spans="3:48" x14ac:dyDescent="0.35">
      <c r="C6642" s="176"/>
      <c r="D6642" s="176"/>
      <c r="E6642" s="176"/>
      <c r="F6642" s="176"/>
      <c r="G6642" s="175"/>
      <c r="H6642" s="175"/>
      <c r="I6642" s="175"/>
      <c r="J6642" s="175"/>
      <c r="L6642" s="175"/>
      <c r="T6642" s="176"/>
      <c r="U6642" s="176"/>
      <c r="V6642" s="176"/>
      <c r="W6642" s="176"/>
      <c r="X6642" s="175"/>
      <c r="Y6642" s="175"/>
      <c r="Z6642" s="175"/>
      <c r="AA6642" s="175"/>
      <c r="AC6642" s="175"/>
      <c r="AL6642" s="106"/>
      <c r="AM6642" s="104"/>
      <c r="AN6642" s="104"/>
      <c r="AO6642" s="104"/>
      <c r="AP6642" s="104"/>
      <c r="AQ6642" s="104"/>
      <c r="AR6642" s="104"/>
      <c r="AS6642" s="104"/>
      <c r="AT6642" s="104"/>
      <c r="AU6642" s="104"/>
      <c r="AV6642" s="104"/>
    </row>
    <row r="6643" spans="3:48" x14ac:dyDescent="0.35">
      <c r="C6643" s="176"/>
      <c r="D6643" s="176"/>
      <c r="E6643" s="176"/>
      <c r="F6643" s="176"/>
      <c r="G6643" s="175"/>
      <c r="H6643" s="175"/>
      <c r="I6643" s="175"/>
      <c r="J6643" s="175"/>
      <c r="L6643" s="175"/>
      <c r="T6643" s="176"/>
      <c r="U6643" s="176"/>
      <c r="V6643" s="176"/>
      <c r="W6643" s="176"/>
      <c r="X6643" s="175"/>
      <c r="Y6643" s="175"/>
      <c r="Z6643" s="175"/>
      <c r="AA6643" s="175"/>
      <c r="AC6643" s="175"/>
      <c r="AL6643" s="106"/>
      <c r="AM6643" s="104"/>
      <c r="AN6643" s="104"/>
      <c r="AO6643" s="104"/>
      <c r="AP6643" s="104"/>
      <c r="AQ6643" s="104"/>
      <c r="AR6643" s="104"/>
      <c r="AS6643" s="104"/>
      <c r="AT6643" s="104"/>
      <c r="AU6643" s="104"/>
      <c r="AV6643" s="104"/>
    </row>
    <row r="6644" spans="3:48" x14ac:dyDescent="0.35">
      <c r="C6644" s="176"/>
      <c r="D6644" s="176"/>
      <c r="E6644" s="176"/>
      <c r="F6644" s="176"/>
      <c r="G6644" s="175"/>
      <c r="H6644" s="175"/>
      <c r="I6644" s="175"/>
      <c r="J6644" s="175"/>
      <c r="L6644" s="175"/>
      <c r="T6644" s="176"/>
      <c r="U6644" s="176"/>
      <c r="V6644" s="176"/>
      <c r="W6644" s="176"/>
      <c r="X6644" s="175"/>
      <c r="Y6644" s="175"/>
      <c r="Z6644" s="175"/>
      <c r="AA6644" s="175"/>
      <c r="AC6644" s="175"/>
      <c r="AL6644" s="106"/>
      <c r="AM6644" s="104"/>
      <c r="AN6644" s="104"/>
      <c r="AO6644" s="104"/>
      <c r="AP6644" s="104"/>
      <c r="AQ6644" s="104"/>
      <c r="AR6644" s="104"/>
      <c r="AS6644" s="104"/>
      <c r="AT6644" s="104"/>
      <c r="AU6644" s="104"/>
      <c r="AV6644" s="104"/>
    </row>
    <row r="6645" spans="3:48" x14ac:dyDescent="0.35">
      <c r="C6645" s="176"/>
      <c r="D6645" s="176"/>
      <c r="E6645" s="176"/>
      <c r="F6645" s="176"/>
      <c r="G6645" s="175"/>
      <c r="H6645" s="175"/>
      <c r="I6645" s="175"/>
      <c r="J6645" s="175"/>
      <c r="L6645" s="175"/>
      <c r="T6645" s="176"/>
      <c r="U6645" s="176"/>
      <c r="V6645" s="176"/>
      <c r="W6645" s="176"/>
      <c r="X6645" s="175"/>
      <c r="Y6645" s="175"/>
      <c r="Z6645" s="175"/>
      <c r="AA6645" s="175"/>
      <c r="AC6645" s="175"/>
      <c r="AL6645" s="106"/>
      <c r="AM6645" s="104"/>
      <c r="AN6645" s="104"/>
      <c r="AO6645" s="104"/>
      <c r="AP6645" s="104"/>
      <c r="AQ6645" s="104"/>
      <c r="AR6645" s="104"/>
      <c r="AS6645" s="104"/>
      <c r="AT6645" s="104"/>
      <c r="AU6645" s="104"/>
      <c r="AV6645" s="104"/>
    </row>
    <row r="6646" spans="3:48" x14ac:dyDescent="0.35">
      <c r="C6646" s="176"/>
      <c r="D6646" s="176"/>
      <c r="E6646" s="176"/>
      <c r="F6646" s="176"/>
      <c r="G6646" s="175"/>
      <c r="H6646" s="175"/>
      <c r="I6646" s="175"/>
      <c r="J6646" s="175"/>
      <c r="L6646" s="175"/>
      <c r="T6646" s="176"/>
      <c r="U6646" s="176"/>
      <c r="V6646" s="176"/>
      <c r="W6646" s="176"/>
      <c r="X6646" s="175"/>
      <c r="Y6646" s="175"/>
      <c r="Z6646" s="175"/>
      <c r="AA6646" s="175"/>
      <c r="AC6646" s="175"/>
      <c r="AL6646" s="106"/>
      <c r="AM6646" s="104"/>
      <c r="AN6646" s="104"/>
      <c r="AO6646" s="104"/>
      <c r="AP6646" s="104"/>
      <c r="AQ6646" s="104"/>
      <c r="AR6646" s="104"/>
      <c r="AS6646" s="104"/>
      <c r="AT6646" s="104"/>
      <c r="AU6646" s="104"/>
      <c r="AV6646" s="104"/>
    </row>
    <row r="6647" spans="3:48" x14ac:dyDescent="0.35">
      <c r="C6647" s="176"/>
      <c r="D6647" s="176"/>
      <c r="E6647" s="176"/>
      <c r="F6647" s="176"/>
      <c r="G6647" s="175"/>
      <c r="H6647" s="175"/>
      <c r="I6647" s="175"/>
      <c r="J6647" s="175"/>
      <c r="L6647" s="175"/>
      <c r="T6647" s="176"/>
      <c r="U6647" s="176"/>
      <c r="V6647" s="176"/>
      <c r="W6647" s="176"/>
      <c r="X6647" s="175"/>
      <c r="Y6647" s="175"/>
      <c r="Z6647" s="175"/>
      <c r="AA6647" s="175"/>
      <c r="AC6647" s="175"/>
      <c r="AL6647" s="106"/>
      <c r="AM6647" s="104"/>
      <c r="AN6647" s="104"/>
      <c r="AO6647" s="104"/>
      <c r="AP6647" s="104"/>
      <c r="AQ6647" s="104"/>
      <c r="AR6647" s="104"/>
      <c r="AS6647" s="104"/>
      <c r="AT6647" s="104"/>
      <c r="AU6647" s="104"/>
      <c r="AV6647" s="104"/>
    </row>
    <row r="6648" spans="3:48" x14ac:dyDescent="0.35">
      <c r="C6648" s="176"/>
      <c r="D6648" s="176"/>
      <c r="E6648" s="176"/>
      <c r="F6648" s="176"/>
      <c r="G6648" s="175"/>
      <c r="H6648" s="175"/>
      <c r="I6648" s="175"/>
      <c r="J6648" s="175"/>
      <c r="L6648" s="175"/>
      <c r="T6648" s="176"/>
      <c r="U6648" s="176"/>
      <c r="V6648" s="176"/>
      <c r="W6648" s="176"/>
      <c r="X6648" s="175"/>
      <c r="Y6648" s="175"/>
      <c r="Z6648" s="175"/>
      <c r="AA6648" s="175"/>
      <c r="AC6648" s="175"/>
      <c r="AL6648" s="106"/>
      <c r="AM6648" s="104"/>
      <c r="AN6648" s="104"/>
      <c r="AO6648" s="104"/>
      <c r="AP6648" s="104"/>
      <c r="AQ6648" s="104"/>
      <c r="AR6648" s="104"/>
      <c r="AS6648" s="104"/>
      <c r="AT6648" s="104"/>
      <c r="AU6648" s="104"/>
      <c r="AV6648" s="104"/>
    </row>
    <row r="6649" spans="3:48" x14ac:dyDescent="0.35">
      <c r="C6649" s="176"/>
      <c r="D6649" s="176"/>
      <c r="E6649" s="176"/>
      <c r="F6649" s="176"/>
      <c r="G6649" s="175"/>
      <c r="H6649" s="175"/>
      <c r="I6649" s="175"/>
      <c r="J6649" s="175"/>
      <c r="L6649" s="175"/>
      <c r="T6649" s="176"/>
      <c r="U6649" s="176"/>
      <c r="V6649" s="176"/>
      <c r="W6649" s="176"/>
      <c r="X6649" s="175"/>
      <c r="Y6649" s="175"/>
      <c r="Z6649" s="175"/>
      <c r="AA6649" s="175"/>
      <c r="AC6649" s="175"/>
      <c r="AL6649" s="106"/>
      <c r="AM6649" s="104"/>
      <c r="AN6649" s="104"/>
      <c r="AO6649" s="104"/>
      <c r="AP6649" s="104"/>
      <c r="AQ6649" s="104"/>
      <c r="AR6649" s="104"/>
      <c r="AS6649" s="104"/>
      <c r="AT6649" s="104"/>
      <c r="AU6649" s="104"/>
      <c r="AV6649" s="104"/>
    </row>
    <row r="6650" spans="3:48" x14ac:dyDescent="0.35">
      <c r="C6650" s="176"/>
      <c r="D6650" s="176"/>
      <c r="E6650" s="176"/>
      <c r="F6650" s="176"/>
      <c r="G6650" s="175"/>
      <c r="H6650" s="175"/>
      <c r="I6650" s="175"/>
      <c r="J6650" s="175"/>
      <c r="L6650" s="175"/>
      <c r="T6650" s="176"/>
      <c r="U6650" s="176"/>
      <c r="V6650" s="176"/>
      <c r="W6650" s="176"/>
      <c r="X6650" s="175"/>
      <c r="Y6650" s="175"/>
      <c r="Z6650" s="175"/>
      <c r="AA6650" s="175"/>
      <c r="AC6650" s="175"/>
      <c r="AL6650" s="106"/>
      <c r="AM6650" s="104"/>
      <c r="AN6650" s="104"/>
      <c r="AO6650" s="104"/>
      <c r="AP6650" s="104"/>
      <c r="AQ6650" s="104"/>
      <c r="AR6650" s="104"/>
      <c r="AS6650" s="104"/>
      <c r="AT6650" s="104"/>
      <c r="AU6650" s="104"/>
      <c r="AV6650" s="104"/>
    </row>
    <row r="6651" spans="3:48" x14ac:dyDescent="0.35">
      <c r="C6651" s="176"/>
      <c r="D6651" s="176"/>
      <c r="E6651" s="176"/>
      <c r="F6651" s="176"/>
      <c r="G6651" s="175"/>
      <c r="H6651" s="175"/>
      <c r="I6651" s="175"/>
      <c r="J6651" s="175"/>
      <c r="L6651" s="175"/>
      <c r="T6651" s="176"/>
      <c r="U6651" s="176"/>
      <c r="V6651" s="176"/>
      <c r="W6651" s="176"/>
      <c r="X6651" s="175"/>
      <c r="Y6651" s="175"/>
      <c r="Z6651" s="175"/>
      <c r="AA6651" s="175"/>
      <c r="AC6651" s="175"/>
      <c r="AL6651" s="106"/>
      <c r="AM6651" s="104"/>
      <c r="AN6651" s="104"/>
      <c r="AO6651" s="104"/>
      <c r="AP6651" s="104"/>
      <c r="AQ6651" s="104"/>
      <c r="AR6651" s="104"/>
      <c r="AS6651" s="104"/>
      <c r="AT6651" s="104"/>
      <c r="AU6651" s="104"/>
      <c r="AV6651" s="104"/>
    </row>
    <row r="6652" spans="3:48" x14ac:dyDescent="0.35">
      <c r="C6652" s="176"/>
      <c r="D6652" s="176"/>
      <c r="E6652" s="176"/>
      <c r="F6652" s="176"/>
      <c r="G6652" s="175"/>
      <c r="H6652" s="175"/>
      <c r="I6652" s="175"/>
      <c r="J6652" s="175"/>
      <c r="L6652" s="175"/>
      <c r="T6652" s="176"/>
      <c r="U6652" s="176"/>
      <c r="V6652" s="176"/>
      <c r="W6652" s="176"/>
      <c r="X6652" s="175"/>
      <c r="Y6652" s="175"/>
      <c r="Z6652" s="175"/>
      <c r="AA6652" s="175"/>
      <c r="AC6652" s="175"/>
      <c r="AL6652" s="106"/>
      <c r="AM6652" s="104"/>
      <c r="AN6652" s="104"/>
      <c r="AO6652" s="104"/>
      <c r="AP6652" s="104"/>
      <c r="AQ6652" s="104"/>
      <c r="AR6652" s="104"/>
      <c r="AS6652" s="104"/>
      <c r="AT6652" s="104"/>
      <c r="AU6652" s="104"/>
      <c r="AV6652" s="104"/>
    </row>
    <row r="6653" spans="3:48" x14ac:dyDescent="0.35">
      <c r="C6653" s="176"/>
      <c r="D6653" s="176"/>
      <c r="E6653" s="176"/>
      <c r="F6653" s="176"/>
      <c r="G6653" s="175"/>
      <c r="H6653" s="175"/>
      <c r="I6653" s="175"/>
      <c r="J6653" s="175"/>
      <c r="L6653" s="175"/>
      <c r="T6653" s="176"/>
      <c r="U6653" s="176"/>
      <c r="V6653" s="176"/>
      <c r="W6653" s="176"/>
      <c r="X6653" s="175"/>
      <c r="Y6653" s="175"/>
      <c r="Z6653" s="175"/>
      <c r="AA6653" s="175"/>
      <c r="AC6653" s="175"/>
      <c r="AL6653" s="106"/>
      <c r="AM6653" s="104"/>
      <c r="AN6653" s="104"/>
      <c r="AO6653" s="104"/>
      <c r="AP6653" s="104"/>
      <c r="AQ6653" s="104"/>
      <c r="AR6653" s="104"/>
      <c r="AS6653" s="104"/>
      <c r="AT6653" s="104"/>
      <c r="AU6653" s="104"/>
      <c r="AV6653" s="104"/>
    </row>
    <row r="6654" spans="3:48" x14ac:dyDescent="0.35">
      <c r="C6654" s="176"/>
      <c r="D6654" s="176"/>
      <c r="E6654" s="176"/>
      <c r="F6654" s="176"/>
      <c r="G6654" s="175"/>
      <c r="H6654" s="175"/>
      <c r="I6654" s="175"/>
      <c r="J6654" s="175"/>
      <c r="L6654" s="175"/>
      <c r="T6654" s="176"/>
      <c r="U6654" s="176"/>
      <c r="V6654" s="176"/>
      <c r="W6654" s="176"/>
      <c r="X6654" s="175"/>
      <c r="Y6654" s="175"/>
      <c r="Z6654" s="175"/>
      <c r="AA6654" s="175"/>
      <c r="AC6654" s="175"/>
      <c r="AL6654" s="106"/>
      <c r="AM6654" s="104"/>
      <c r="AN6654" s="104"/>
      <c r="AO6654" s="104"/>
      <c r="AP6654" s="104"/>
      <c r="AQ6654" s="104"/>
      <c r="AR6654" s="104"/>
      <c r="AS6654" s="104"/>
      <c r="AT6654" s="104"/>
      <c r="AU6654" s="104"/>
      <c r="AV6654" s="104"/>
    </row>
    <row r="6655" spans="3:48" x14ac:dyDescent="0.35">
      <c r="C6655" s="176"/>
      <c r="D6655" s="176"/>
      <c r="E6655" s="176"/>
      <c r="F6655" s="176"/>
      <c r="G6655" s="175"/>
      <c r="H6655" s="175"/>
      <c r="I6655" s="175"/>
      <c r="J6655" s="175"/>
      <c r="L6655" s="175"/>
      <c r="T6655" s="176"/>
      <c r="U6655" s="176"/>
      <c r="V6655" s="176"/>
      <c r="W6655" s="176"/>
      <c r="X6655" s="175"/>
      <c r="Y6655" s="175"/>
      <c r="Z6655" s="175"/>
      <c r="AA6655" s="175"/>
      <c r="AC6655" s="175"/>
      <c r="AL6655" s="106"/>
      <c r="AM6655" s="104"/>
      <c r="AN6655" s="104"/>
      <c r="AO6655" s="104"/>
      <c r="AP6655" s="104"/>
      <c r="AQ6655" s="104"/>
      <c r="AR6655" s="104"/>
      <c r="AS6655" s="104"/>
      <c r="AT6655" s="104"/>
      <c r="AU6655" s="104"/>
      <c r="AV6655" s="104"/>
    </row>
    <row r="6656" spans="3:48" x14ac:dyDescent="0.35">
      <c r="C6656" s="176"/>
      <c r="D6656" s="176"/>
      <c r="E6656" s="176"/>
      <c r="F6656" s="176"/>
      <c r="G6656" s="175"/>
      <c r="H6656" s="175"/>
      <c r="I6656" s="175"/>
      <c r="J6656" s="175"/>
      <c r="L6656" s="175"/>
      <c r="T6656" s="176"/>
      <c r="U6656" s="176"/>
      <c r="V6656" s="176"/>
      <c r="W6656" s="176"/>
      <c r="X6656" s="175"/>
      <c r="Y6656" s="175"/>
      <c r="Z6656" s="175"/>
      <c r="AA6656" s="175"/>
      <c r="AC6656" s="175"/>
      <c r="AL6656" s="106"/>
      <c r="AM6656" s="104"/>
      <c r="AN6656" s="104"/>
      <c r="AO6656" s="104"/>
      <c r="AP6656" s="104"/>
      <c r="AQ6656" s="104"/>
      <c r="AR6656" s="104"/>
      <c r="AS6656" s="104"/>
      <c r="AT6656" s="104"/>
      <c r="AU6656" s="104"/>
      <c r="AV6656" s="104"/>
    </row>
    <row r="6657" spans="3:48" x14ac:dyDescent="0.35">
      <c r="C6657" s="176"/>
      <c r="D6657" s="176"/>
      <c r="E6657" s="176"/>
      <c r="F6657" s="176"/>
      <c r="G6657" s="175"/>
      <c r="H6657" s="175"/>
      <c r="I6657" s="175"/>
      <c r="J6657" s="175"/>
      <c r="L6657" s="175"/>
      <c r="T6657" s="176"/>
      <c r="U6657" s="176"/>
      <c r="V6657" s="176"/>
      <c r="W6657" s="176"/>
      <c r="X6657" s="175"/>
      <c r="Y6657" s="175"/>
      <c r="Z6657" s="175"/>
      <c r="AA6657" s="175"/>
      <c r="AC6657" s="175"/>
      <c r="AL6657" s="106"/>
      <c r="AM6657" s="104"/>
      <c r="AN6657" s="104"/>
      <c r="AO6657" s="104"/>
      <c r="AP6657" s="104"/>
      <c r="AQ6657" s="104"/>
      <c r="AR6657" s="104"/>
      <c r="AS6657" s="104"/>
      <c r="AT6657" s="104"/>
      <c r="AU6657" s="104"/>
      <c r="AV6657" s="104"/>
    </row>
    <row r="6658" spans="3:48" x14ac:dyDescent="0.35">
      <c r="C6658" s="176"/>
      <c r="D6658" s="176"/>
      <c r="E6658" s="176"/>
      <c r="F6658" s="176"/>
      <c r="G6658" s="175"/>
      <c r="H6658" s="175"/>
      <c r="I6658" s="175"/>
      <c r="J6658" s="175"/>
      <c r="L6658" s="175"/>
      <c r="T6658" s="176"/>
      <c r="U6658" s="176"/>
      <c r="V6658" s="176"/>
      <c r="W6658" s="176"/>
      <c r="X6658" s="175"/>
      <c r="Y6658" s="175"/>
      <c r="Z6658" s="175"/>
      <c r="AA6658" s="175"/>
      <c r="AC6658" s="175"/>
      <c r="AL6658" s="106"/>
      <c r="AM6658" s="104"/>
      <c r="AN6658" s="104"/>
      <c r="AO6658" s="104"/>
      <c r="AP6658" s="104"/>
      <c r="AQ6658" s="104"/>
      <c r="AR6658" s="104"/>
      <c r="AS6658" s="104"/>
      <c r="AT6658" s="104"/>
      <c r="AU6658" s="104"/>
      <c r="AV6658" s="104"/>
    </row>
    <row r="6659" spans="3:48" x14ac:dyDescent="0.35">
      <c r="C6659" s="176"/>
      <c r="D6659" s="176"/>
      <c r="E6659" s="176"/>
      <c r="F6659" s="176"/>
      <c r="G6659" s="175"/>
      <c r="H6659" s="175"/>
      <c r="I6659" s="175"/>
      <c r="J6659" s="175"/>
      <c r="L6659" s="175"/>
      <c r="T6659" s="176"/>
      <c r="U6659" s="176"/>
      <c r="V6659" s="176"/>
      <c r="W6659" s="176"/>
      <c r="X6659" s="175"/>
      <c r="Y6659" s="175"/>
      <c r="Z6659" s="175"/>
      <c r="AA6659" s="175"/>
      <c r="AC6659" s="175"/>
      <c r="AL6659" s="106"/>
      <c r="AM6659" s="104"/>
      <c r="AN6659" s="104"/>
      <c r="AO6659" s="104"/>
      <c r="AP6659" s="104"/>
      <c r="AQ6659" s="104"/>
      <c r="AR6659" s="104"/>
      <c r="AS6659" s="104"/>
      <c r="AT6659" s="104"/>
      <c r="AU6659" s="104"/>
      <c r="AV6659" s="104"/>
    </row>
    <row r="6660" spans="3:48" x14ac:dyDescent="0.35">
      <c r="C6660" s="176"/>
      <c r="D6660" s="176"/>
      <c r="E6660" s="176"/>
      <c r="F6660" s="176"/>
      <c r="G6660" s="175"/>
      <c r="H6660" s="175"/>
      <c r="I6660" s="175"/>
      <c r="J6660" s="175"/>
      <c r="L6660" s="175"/>
      <c r="T6660" s="176"/>
      <c r="U6660" s="176"/>
      <c r="V6660" s="176"/>
      <c r="W6660" s="176"/>
      <c r="X6660" s="175"/>
      <c r="Y6660" s="175"/>
      <c r="Z6660" s="175"/>
      <c r="AA6660" s="175"/>
      <c r="AC6660" s="175"/>
      <c r="AL6660" s="106"/>
      <c r="AM6660" s="104"/>
      <c r="AN6660" s="104"/>
      <c r="AO6660" s="104"/>
      <c r="AP6660" s="104"/>
      <c r="AQ6660" s="104"/>
      <c r="AR6660" s="104"/>
      <c r="AS6660" s="104"/>
      <c r="AT6660" s="104"/>
      <c r="AU6660" s="104"/>
      <c r="AV6660" s="104"/>
    </row>
    <row r="6661" spans="3:48" x14ac:dyDescent="0.35">
      <c r="C6661" s="176"/>
      <c r="D6661" s="176"/>
      <c r="E6661" s="176"/>
      <c r="F6661" s="176"/>
      <c r="G6661" s="175"/>
      <c r="H6661" s="175"/>
      <c r="I6661" s="175"/>
      <c r="J6661" s="175"/>
      <c r="L6661" s="175"/>
      <c r="T6661" s="176"/>
      <c r="U6661" s="176"/>
      <c r="V6661" s="176"/>
      <c r="W6661" s="176"/>
      <c r="X6661" s="175"/>
      <c r="Y6661" s="175"/>
      <c r="Z6661" s="175"/>
      <c r="AA6661" s="175"/>
      <c r="AC6661" s="175"/>
      <c r="AL6661" s="106"/>
      <c r="AM6661" s="104"/>
      <c r="AN6661" s="104"/>
      <c r="AO6661" s="104"/>
      <c r="AP6661" s="104"/>
      <c r="AQ6661" s="104"/>
      <c r="AR6661" s="104"/>
      <c r="AS6661" s="104"/>
      <c r="AT6661" s="104"/>
      <c r="AU6661" s="104"/>
      <c r="AV6661" s="104"/>
    </row>
    <row r="6662" spans="3:48" x14ac:dyDescent="0.35">
      <c r="C6662" s="176"/>
      <c r="D6662" s="176"/>
      <c r="E6662" s="176"/>
      <c r="F6662" s="176"/>
      <c r="G6662" s="175"/>
      <c r="H6662" s="175"/>
      <c r="I6662" s="175"/>
      <c r="J6662" s="175"/>
      <c r="L6662" s="175"/>
      <c r="T6662" s="176"/>
      <c r="U6662" s="176"/>
      <c r="V6662" s="176"/>
      <c r="W6662" s="176"/>
      <c r="X6662" s="175"/>
      <c r="Y6662" s="175"/>
      <c r="Z6662" s="175"/>
      <c r="AA6662" s="175"/>
      <c r="AC6662" s="175"/>
      <c r="AL6662" s="106"/>
      <c r="AM6662" s="104"/>
      <c r="AN6662" s="104"/>
      <c r="AO6662" s="104"/>
      <c r="AP6662" s="104"/>
      <c r="AQ6662" s="104"/>
      <c r="AR6662" s="104"/>
      <c r="AS6662" s="104"/>
      <c r="AT6662" s="104"/>
      <c r="AU6662" s="104"/>
      <c r="AV6662" s="104"/>
    </row>
    <row r="6663" spans="3:48" x14ac:dyDescent="0.35">
      <c r="C6663" s="176"/>
      <c r="D6663" s="176"/>
      <c r="E6663" s="176"/>
      <c r="F6663" s="176"/>
      <c r="G6663" s="175"/>
      <c r="H6663" s="175"/>
      <c r="I6663" s="175"/>
      <c r="J6663" s="175"/>
      <c r="L6663" s="175"/>
      <c r="T6663" s="176"/>
      <c r="U6663" s="176"/>
      <c r="V6663" s="176"/>
      <c r="W6663" s="176"/>
      <c r="X6663" s="175"/>
      <c r="Y6663" s="175"/>
      <c r="Z6663" s="175"/>
      <c r="AA6663" s="175"/>
      <c r="AC6663" s="175"/>
      <c r="AL6663" s="106"/>
      <c r="AM6663" s="104"/>
      <c r="AN6663" s="104"/>
      <c r="AO6663" s="104"/>
      <c r="AP6663" s="104"/>
      <c r="AQ6663" s="104"/>
      <c r="AR6663" s="104"/>
      <c r="AS6663" s="104"/>
      <c r="AT6663" s="104"/>
      <c r="AU6663" s="104"/>
      <c r="AV6663" s="104"/>
    </row>
    <row r="6664" spans="3:48" x14ac:dyDescent="0.35">
      <c r="C6664" s="176"/>
      <c r="D6664" s="176"/>
      <c r="E6664" s="176"/>
      <c r="F6664" s="176"/>
      <c r="G6664" s="175"/>
      <c r="H6664" s="175"/>
      <c r="I6664" s="175"/>
      <c r="J6664" s="175"/>
      <c r="L6664" s="175"/>
      <c r="T6664" s="176"/>
      <c r="U6664" s="176"/>
      <c r="V6664" s="176"/>
      <c r="W6664" s="176"/>
      <c r="X6664" s="175"/>
      <c r="Y6664" s="175"/>
      <c r="Z6664" s="175"/>
      <c r="AA6664" s="175"/>
      <c r="AC6664" s="175"/>
      <c r="AL6664" s="106"/>
      <c r="AM6664" s="104"/>
      <c r="AN6664" s="104"/>
      <c r="AO6664" s="104"/>
      <c r="AP6664" s="104"/>
      <c r="AQ6664" s="104"/>
      <c r="AR6664" s="104"/>
      <c r="AS6664" s="104"/>
      <c r="AT6664" s="104"/>
      <c r="AU6664" s="104"/>
      <c r="AV6664" s="104"/>
    </row>
    <row r="6665" spans="3:48" x14ac:dyDescent="0.35">
      <c r="C6665" s="176"/>
      <c r="D6665" s="176"/>
      <c r="E6665" s="176"/>
      <c r="F6665" s="176"/>
      <c r="G6665" s="175"/>
      <c r="H6665" s="175"/>
      <c r="I6665" s="175"/>
      <c r="J6665" s="175"/>
      <c r="L6665" s="175"/>
      <c r="T6665" s="176"/>
      <c r="U6665" s="176"/>
      <c r="V6665" s="176"/>
      <c r="W6665" s="176"/>
      <c r="X6665" s="175"/>
      <c r="Y6665" s="175"/>
      <c r="Z6665" s="175"/>
      <c r="AA6665" s="175"/>
      <c r="AC6665" s="175"/>
      <c r="AL6665" s="106"/>
      <c r="AM6665" s="104"/>
      <c r="AN6665" s="104"/>
      <c r="AO6665" s="104"/>
      <c r="AP6665" s="104"/>
      <c r="AQ6665" s="104"/>
      <c r="AR6665" s="104"/>
      <c r="AS6665" s="104"/>
      <c r="AT6665" s="104"/>
      <c r="AU6665" s="104"/>
      <c r="AV6665" s="104"/>
    </row>
    <row r="6666" spans="3:48" x14ac:dyDescent="0.35">
      <c r="C6666" s="176"/>
      <c r="D6666" s="176"/>
      <c r="E6666" s="176"/>
      <c r="F6666" s="176"/>
      <c r="G6666" s="175"/>
      <c r="H6666" s="175"/>
      <c r="I6666" s="175"/>
      <c r="J6666" s="175"/>
      <c r="L6666" s="175"/>
      <c r="T6666" s="176"/>
      <c r="U6666" s="176"/>
      <c r="V6666" s="176"/>
      <c r="W6666" s="176"/>
      <c r="X6666" s="175"/>
      <c r="Y6666" s="175"/>
      <c r="Z6666" s="175"/>
      <c r="AA6666" s="175"/>
      <c r="AC6666" s="175"/>
      <c r="AL6666" s="106"/>
      <c r="AM6666" s="104"/>
      <c r="AN6666" s="104"/>
      <c r="AO6666" s="104"/>
      <c r="AP6666" s="104"/>
      <c r="AQ6666" s="104"/>
      <c r="AR6666" s="104"/>
      <c r="AS6666" s="104"/>
      <c r="AT6666" s="104"/>
      <c r="AU6666" s="104"/>
      <c r="AV6666" s="104"/>
    </row>
    <row r="6667" spans="3:48" x14ac:dyDescent="0.35">
      <c r="C6667" s="176"/>
      <c r="D6667" s="176"/>
      <c r="E6667" s="176"/>
      <c r="F6667" s="176"/>
      <c r="G6667" s="175"/>
      <c r="H6667" s="175"/>
      <c r="I6667" s="175"/>
      <c r="J6667" s="175"/>
      <c r="L6667" s="175"/>
      <c r="T6667" s="176"/>
      <c r="U6667" s="176"/>
      <c r="V6667" s="176"/>
      <c r="W6667" s="176"/>
      <c r="X6667" s="175"/>
      <c r="Y6667" s="175"/>
      <c r="Z6667" s="175"/>
      <c r="AA6667" s="175"/>
      <c r="AC6667" s="175"/>
      <c r="AL6667" s="106"/>
      <c r="AM6667" s="104"/>
      <c r="AN6667" s="104"/>
      <c r="AO6667" s="104"/>
      <c r="AP6667" s="104"/>
      <c r="AQ6667" s="104"/>
      <c r="AR6667" s="104"/>
      <c r="AS6667" s="104"/>
      <c r="AT6667" s="104"/>
      <c r="AU6667" s="104"/>
      <c r="AV6667" s="104"/>
    </row>
    <row r="6668" spans="3:48" x14ac:dyDescent="0.35">
      <c r="C6668" s="176"/>
      <c r="D6668" s="176"/>
      <c r="E6668" s="176"/>
      <c r="F6668" s="176"/>
      <c r="G6668" s="175"/>
      <c r="H6668" s="175"/>
      <c r="I6668" s="175"/>
      <c r="J6668" s="175"/>
      <c r="L6668" s="175"/>
      <c r="T6668" s="176"/>
      <c r="U6668" s="176"/>
      <c r="V6668" s="176"/>
      <c r="W6668" s="176"/>
      <c r="X6668" s="175"/>
      <c r="Y6668" s="175"/>
      <c r="Z6668" s="175"/>
      <c r="AA6668" s="175"/>
      <c r="AC6668" s="175"/>
      <c r="AL6668" s="106"/>
      <c r="AM6668" s="104"/>
      <c r="AN6668" s="104"/>
      <c r="AO6668" s="104"/>
      <c r="AP6668" s="104"/>
      <c r="AQ6668" s="104"/>
      <c r="AR6668" s="104"/>
      <c r="AS6668" s="104"/>
      <c r="AT6668" s="104"/>
      <c r="AU6668" s="104"/>
      <c r="AV6668" s="104"/>
    </row>
    <row r="6669" spans="3:48" x14ac:dyDescent="0.35">
      <c r="C6669" s="176"/>
      <c r="D6669" s="176"/>
      <c r="E6669" s="176"/>
      <c r="F6669" s="176"/>
      <c r="G6669" s="175"/>
      <c r="H6669" s="175"/>
      <c r="I6669" s="175"/>
      <c r="J6669" s="175"/>
      <c r="L6669" s="175"/>
      <c r="T6669" s="176"/>
      <c r="U6669" s="176"/>
      <c r="V6669" s="176"/>
      <c r="W6669" s="176"/>
      <c r="X6669" s="175"/>
      <c r="Y6669" s="175"/>
      <c r="Z6669" s="175"/>
      <c r="AA6669" s="175"/>
      <c r="AC6669" s="175"/>
      <c r="AL6669" s="106"/>
      <c r="AM6669" s="104"/>
      <c r="AN6669" s="104"/>
      <c r="AO6669" s="104"/>
      <c r="AP6669" s="104"/>
      <c r="AQ6669" s="104"/>
      <c r="AR6669" s="104"/>
      <c r="AS6669" s="104"/>
      <c r="AT6669" s="104"/>
      <c r="AU6669" s="104"/>
      <c r="AV6669" s="104"/>
    </row>
    <row r="6670" spans="3:48" x14ac:dyDescent="0.35">
      <c r="C6670" s="176"/>
      <c r="D6670" s="176"/>
      <c r="E6670" s="176"/>
      <c r="F6670" s="176"/>
      <c r="G6670" s="175"/>
      <c r="H6670" s="175"/>
      <c r="I6670" s="175"/>
      <c r="J6670" s="175"/>
      <c r="L6670" s="175"/>
      <c r="T6670" s="176"/>
      <c r="U6670" s="176"/>
      <c r="V6670" s="176"/>
      <c r="W6670" s="176"/>
      <c r="X6670" s="175"/>
      <c r="Y6670" s="175"/>
      <c r="Z6670" s="175"/>
      <c r="AA6670" s="175"/>
      <c r="AC6670" s="175"/>
      <c r="AL6670" s="106"/>
      <c r="AM6670" s="104"/>
      <c r="AN6670" s="104"/>
      <c r="AO6670" s="104"/>
      <c r="AP6670" s="104"/>
      <c r="AQ6670" s="104"/>
      <c r="AR6670" s="104"/>
      <c r="AS6670" s="104"/>
      <c r="AT6670" s="104"/>
      <c r="AU6670" s="104"/>
      <c r="AV6670" s="104"/>
    </row>
    <row r="6671" spans="3:48" x14ac:dyDescent="0.35">
      <c r="C6671" s="176"/>
      <c r="D6671" s="176"/>
      <c r="E6671" s="176"/>
      <c r="F6671" s="176"/>
      <c r="G6671" s="175"/>
      <c r="H6671" s="175"/>
      <c r="I6671" s="175"/>
      <c r="J6671" s="175"/>
      <c r="L6671" s="175"/>
      <c r="T6671" s="176"/>
      <c r="U6671" s="176"/>
      <c r="V6671" s="176"/>
      <c r="W6671" s="176"/>
      <c r="X6671" s="175"/>
      <c r="Y6671" s="175"/>
      <c r="Z6671" s="175"/>
      <c r="AA6671" s="175"/>
      <c r="AC6671" s="175"/>
      <c r="AL6671" s="106"/>
      <c r="AM6671" s="104"/>
      <c r="AN6671" s="104"/>
      <c r="AO6671" s="104"/>
      <c r="AP6671" s="104"/>
      <c r="AQ6671" s="104"/>
      <c r="AR6671" s="104"/>
      <c r="AS6671" s="104"/>
      <c r="AT6671" s="104"/>
      <c r="AU6671" s="104"/>
      <c r="AV6671" s="104"/>
    </row>
    <row r="6672" spans="3:48" x14ac:dyDescent="0.35">
      <c r="C6672" s="176"/>
      <c r="D6672" s="176"/>
      <c r="E6672" s="176"/>
      <c r="F6672" s="176"/>
      <c r="G6672" s="175"/>
      <c r="H6672" s="175"/>
      <c r="I6672" s="175"/>
      <c r="J6672" s="175"/>
      <c r="L6672" s="175"/>
      <c r="T6672" s="176"/>
      <c r="U6672" s="176"/>
      <c r="V6672" s="176"/>
      <c r="W6672" s="176"/>
      <c r="X6672" s="175"/>
      <c r="Y6672" s="175"/>
      <c r="Z6672" s="175"/>
      <c r="AA6672" s="175"/>
      <c r="AC6672" s="175"/>
      <c r="AL6672" s="106"/>
      <c r="AM6672" s="104"/>
      <c r="AN6672" s="104"/>
      <c r="AO6672" s="104"/>
      <c r="AP6672" s="104"/>
      <c r="AQ6672" s="104"/>
      <c r="AR6672" s="104"/>
      <c r="AS6672" s="104"/>
      <c r="AT6672" s="104"/>
      <c r="AU6672" s="104"/>
      <c r="AV6672" s="104"/>
    </row>
    <row r="6673" spans="3:48" x14ac:dyDescent="0.35">
      <c r="C6673" s="176"/>
      <c r="D6673" s="176"/>
      <c r="E6673" s="176"/>
      <c r="F6673" s="176"/>
      <c r="G6673" s="175"/>
      <c r="H6673" s="175"/>
      <c r="I6673" s="175"/>
      <c r="J6673" s="175"/>
      <c r="L6673" s="175"/>
      <c r="T6673" s="176"/>
      <c r="U6673" s="176"/>
      <c r="V6673" s="176"/>
      <c r="W6673" s="176"/>
      <c r="X6673" s="175"/>
      <c r="Y6673" s="175"/>
      <c r="Z6673" s="175"/>
      <c r="AA6673" s="175"/>
      <c r="AC6673" s="175"/>
      <c r="AL6673" s="106"/>
      <c r="AM6673" s="104"/>
      <c r="AN6673" s="104"/>
      <c r="AO6673" s="104"/>
      <c r="AP6673" s="104"/>
      <c r="AQ6673" s="104"/>
      <c r="AR6673" s="104"/>
      <c r="AS6673" s="104"/>
      <c r="AT6673" s="104"/>
      <c r="AU6673" s="104"/>
      <c r="AV6673" s="104"/>
    </row>
    <row r="6674" spans="3:48" x14ac:dyDescent="0.35">
      <c r="C6674" s="176"/>
      <c r="D6674" s="176"/>
      <c r="E6674" s="176"/>
      <c r="F6674" s="176"/>
      <c r="G6674" s="175"/>
      <c r="H6674" s="175"/>
      <c r="I6674" s="175"/>
      <c r="J6674" s="175"/>
      <c r="L6674" s="175"/>
      <c r="T6674" s="176"/>
      <c r="U6674" s="176"/>
      <c r="V6674" s="176"/>
      <c r="W6674" s="176"/>
      <c r="X6674" s="175"/>
      <c r="Y6674" s="175"/>
      <c r="Z6674" s="175"/>
      <c r="AA6674" s="175"/>
      <c r="AC6674" s="175"/>
      <c r="AL6674" s="106"/>
      <c r="AM6674" s="104"/>
      <c r="AN6674" s="104"/>
      <c r="AO6674" s="104"/>
      <c r="AP6674" s="104"/>
      <c r="AQ6674" s="104"/>
      <c r="AR6674" s="104"/>
      <c r="AS6674" s="104"/>
      <c r="AT6674" s="104"/>
      <c r="AU6674" s="104"/>
      <c r="AV6674" s="104"/>
    </row>
    <row r="6675" spans="3:48" x14ac:dyDescent="0.35">
      <c r="C6675" s="176"/>
      <c r="D6675" s="176"/>
      <c r="E6675" s="176"/>
      <c r="F6675" s="176"/>
      <c r="G6675" s="175"/>
      <c r="H6675" s="175"/>
      <c r="I6675" s="175"/>
      <c r="J6675" s="175"/>
      <c r="L6675" s="175"/>
      <c r="T6675" s="176"/>
      <c r="U6675" s="176"/>
      <c r="V6675" s="176"/>
      <c r="W6675" s="176"/>
      <c r="X6675" s="175"/>
      <c r="Y6675" s="175"/>
      <c r="Z6675" s="175"/>
      <c r="AA6675" s="175"/>
      <c r="AC6675" s="175"/>
      <c r="AL6675" s="106"/>
      <c r="AM6675" s="104"/>
      <c r="AN6675" s="104"/>
      <c r="AO6675" s="104"/>
      <c r="AP6675" s="104"/>
      <c r="AQ6675" s="104"/>
      <c r="AR6675" s="104"/>
      <c r="AS6675" s="104"/>
      <c r="AT6675" s="104"/>
      <c r="AU6675" s="104"/>
      <c r="AV6675" s="104"/>
    </row>
    <row r="6676" spans="3:48" x14ac:dyDescent="0.35">
      <c r="C6676" s="176"/>
      <c r="D6676" s="176"/>
      <c r="E6676" s="176"/>
      <c r="F6676" s="176"/>
      <c r="G6676" s="175"/>
      <c r="H6676" s="175"/>
      <c r="I6676" s="175"/>
      <c r="J6676" s="175"/>
      <c r="L6676" s="175"/>
      <c r="T6676" s="176"/>
      <c r="U6676" s="176"/>
      <c r="V6676" s="176"/>
      <c r="W6676" s="176"/>
      <c r="X6676" s="175"/>
      <c r="Y6676" s="175"/>
      <c r="Z6676" s="175"/>
      <c r="AA6676" s="175"/>
      <c r="AC6676" s="175"/>
      <c r="AL6676" s="106"/>
      <c r="AM6676" s="104"/>
      <c r="AN6676" s="104"/>
      <c r="AO6676" s="104"/>
      <c r="AP6676" s="104"/>
      <c r="AQ6676" s="104"/>
      <c r="AR6676" s="104"/>
      <c r="AS6676" s="104"/>
      <c r="AT6676" s="104"/>
      <c r="AU6676" s="104"/>
      <c r="AV6676" s="104"/>
    </row>
    <row r="6677" spans="3:48" x14ac:dyDescent="0.35">
      <c r="C6677" s="176"/>
      <c r="D6677" s="176"/>
      <c r="E6677" s="176"/>
      <c r="F6677" s="176"/>
      <c r="G6677" s="175"/>
      <c r="H6677" s="175"/>
      <c r="I6677" s="175"/>
      <c r="J6677" s="175"/>
      <c r="L6677" s="175"/>
      <c r="T6677" s="176"/>
      <c r="U6677" s="176"/>
      <c r="V6677" s="176"/>
      <c r="W6677" s="176"/>
      <c r="X6677" s="175"/>
      <c r="Y6677" s="175"/>
      <c r="Z6677" s="175"/>
      <c r="AA6677" s="175"/>
      <c r="AC6677" s="175"/>
      <c r="AL6677" s="106"/>
      <c r="AM6677" s="104"/>
      <c r="AN6677" s="104"/>
      <c r="AO6677" s="104"/>
      <c r="AP6677" s="104"/>
      <c r="AQ6677" s="104"/>
      <c r="AR6677" s="104"/>
      <c r="AS6677" s="104"/>
      <c r="AT6677" s="104"/>
      <c r="AU6677" s="104"/>
      <c r="AV6677" s="104"/>
    </row>
    <row r="6678" spans="3:48" x14ac:dyDescent="0.35">
      <c r="C6678" s="176"/>
      <c r="D6678" s="176"/>
      <c r="E6678" s="176"/>
      <c r="F6678" s="176"/>
      <c r="G6678" s="175"/>
      <c r="H6678" s="175"/>
      <c r="I6678" s="175"/>
      <c r="J6678" s="175"/>
      <c r="L6678" s="175"/>
      <c r="T6678" s="176"/>
      <c r="U6678" s="176"/>
      <c r="V6678" s="176"/>
      <c r="W6678" s="176"/>
      <c r="X6678" s="175"/>
      <c r="Y6678" s="175"/>
      <c r="Z6678" s="175"/>
      <c r="AA6678" s="175"/>
      <c r="AC6678" s="175"/>
      <c r="AL6678" s="106"/>
      <c r="AM6678" s="104"/>
      <c r="AN6678" s="104"/>
      <c r="AO6678" s="104"/>
      <c r="AP6678" s="104"/>
      <c r="AQ6678" s="104"/>
      <c r="AR6678" s="104"/>
      <c r="AS6678" s="104"/>
      <c r="AT6678" s="104"/>
      <c r="AU6678" s="104"/>
      <c r="AV6678" s="104"/>
    </row>
    <row r="6679" spans="3:48" x14ac:dyDescent="0.35">
      <c r="C6679" s="176"/>
      <c r="D6679" s="176"/>
      <c r="E6679" s="176"/>
      <c r="F6679" s="176"/>
      <c r="G6679" s="175"/>
      <c r="H6679" s="175"/>
      <c r="I6679" s="175"/>
      <c r="J6679" s="175"/>
      <c r="L6679" s="175"/>
      <c r="T6679" s="176"/>
      <c r="U6679" s="176"/>
      <c r="V6679" s="176"/>
      <c r="W6679" s="176"/>
      <c r="X6679" s="175"/>
      <c r="Y6679" s="175"/>
      <c r="Z6679" s="175"/>
      <c r="AA6679" s="175"/>
      <c r="AC6679" s="175"/>
      <c r="AL6679" s="106"/>
      <c r="AM6679" s="104"/>
      <c r="AN6679" s="104"/>
      <c r="AO6679" s="104"/>
      <c r="AP6679" s="104"/>
      <c r="AQ6679" s="104"/>
      <c r="AR6679" s="104"/>
      <c r="AS6679" s="104"/>
      <c r="AT6679" s="104"/>
      <c r="AU6679" s="104"/>
      <c r="AV6679" s="104"/>
    </row>
    <row r="6680" spans="3:48" x14ac:dyDescent="0.35">
      <c r="C6680" s="176"/>
      <c r="D6680" s="176"/>
      <c r="E6680" s="176"/>
      <c r="F6680" s="176"/>
      <c r="G6680" s="175"/>
      <c r="H6680" s="175"/>
      <c r="I6680" s="175"/>
      <c r="J6680" s="175"/>
      <c r="L6680" s="175"/>
      <c r="T6680" s="176"/>
      <c r="U6680" s="176"/>
      <c r="V6680" s="176"/>
      <c r="W6680" s="176"/>
      <c r="X6680" s="175"/>
      <c r="Y6680" s="175"/>
      <c r="Z6680" s="175"/>
      <c r="AA6680" s="175"/>
      <c r="AC6680" s="175"/>
      <c r="AL6680" s="106"/>
      <c r="AM6680" s="104"/>
      <c r="AN6680" s="104"/>
      <c r="AO6680" s="104"/>
      <c r="AP6680" s="104"/>
      <c r="AQ6680" s="104"/>
      <c r="AR6680" s="104"/>
      <c r="AS6680" s="104"/>
      <c r="AT6680" s="104"/>
      <c r="AU6680" s="104"/>
      <c r="AV6680" s="104"/>
    </row>
    <row r="6681" spans="3:48" x14ac:dyDescent="0.35">
      <c r="C6681" s="176"/>
      <c r="D6681" s="176"/>
      <c r="E6681" s="176"/>
      <c r="F6681" s="176"/>
      <c r="G6681" s="175"/>
      <c r="H6681" s="175"/>
      <c r="I6681" s="175"/>
      <c r="J6681" s="175"/>
      <c r="L6681" s="175"/>
      <c r="T6681" s="176"/>
      <c r="U6681" s="176"/>
      <c r="V6681" s="176"/>
      <c r="W6681" s="176"/>
      <c r="X6681" s="175"/>
      <c r="Y6681" s="175"/>
      <c r="Z6681" s="175"/>
      <c r="AA6681" s="175"/>
      <c r="AC6681" s="175"/>
      <c r="AL6681" s="106"/>
      <c r="AM6681" s="104"/>
      <c r="AN6681" s="104"/>
      <c r="AO6681" s="104"/>
      <c r="AP6681" s="104"/>
      <c r="AQ6681" s="104"/>
      <c r="AR6681" s="104"/>
      <c r="AS6681" s="104"/>
      <c r="AT6681" s="104"/>
      <c r="AU6681" s="104"/>
      <c r="AV6681" s="104"/>
    </row>
    <row r="6682" spans="3:48" x14ac:dyDescent="0.35">
      <c r="C6682" s="176"/>
      <c r="D6682" s="176"/>
      <c r="E6682" s="176"/>
      <c r="F6682" s="176"/>
      <c r="G6682" s="175"/>
      <c r="H6682" s="175"/>
      <c r="I6682" s="175"/>
      <c r="J6682" s="175"/>
      <c r="L6682" s="175"/>
      <c r="T6682" s="176"/>
      <c r="U6682" s="176"/>
      <c r="V6682" s="176"/>
      <c r="W6682" s="176"/>
      <c r="X6682" s="175"/>
      <c r="Y6682" s="175"/>
      <c r="Z6682" s="175"/>
      <c r="AA6682" s="175"/>
      <c r="AC6682" s="175"/>
      <c r="AL6682" s="106"/>
      <c r="AM6682" s="104"/>
      <c r="AN6682" s="104"/>
      <c r="AO6682" s="104"/>
      <c r="AP6682" s="104"/>
      <c r="AQ6682" s="104"/>
      <c r="AR6682" s="104"/>
      <c r="AS6682" s="104"/>
      <c r="AT6682" s="104"/>
      <c r="AU6682" s="104"/>
      <c r="AV6682" s="104"/>
    </row>
    <row r="6683" spans="3:48" x14ac:dyDescent="0.35">
      <c r="C6683" s="176"/>
      <c r="D6683" s="176"/>
      <c r="E6683" s="176"/>
      <c r="F6683" s="176"/>
      <c r="G6683" s="175"/>
      <c r="H6683" s="175"/>
      <c r="I6683" s="175"/>
      <c r="J6683" s="175"/>
      <c r="L6683" s="175"/>
      <c r="T6683" s="176"/>
      <c r="U6683" s="176"/>
      <c r="V6683" s="176"/>
      <c r="W6683" s="176"/>
      <c r="X6683" s="175"/>
      <c r="Y6683" s="175"/>
      <c r="Z6683" s="175"/>
      <c r="AA6683" s="175"/>
      <c r="AC6683" s="175"/>
      <c r="AL6683" s="106"/>
      <c r="AM6683" s="104"/>
      <c r="AN6683" s="104"/>
      <c r="AO6683" s="104"/>
      <c r="AP6683" s="104"/>
      <c r="AQ6683" s="104"/>
      <c r="AR6683" s="104"/>
      <c r="AS6683" s="104"/>
      <c r="AT6683" s="104"/>
      <c r="AU6683" s="104"/>
      <c r="AV6683" s="104"/>
    </row>
    <row r="6684" spans="3:48" x14ac:dyDescent="0.35">
      <c r="C6684" s="176"/>
      <c r="D6684" s="176"/>
      <c r="E6684" s="176"/>
      <c r="F6684" s="176"/>
      <c r="G6684" s="175"/>
      <c r="H6684" s="175"/>
      <c r="I6684" s="175"/>
      <c r="J6684" s="175"/>
      <c r="L6684" s="175"/>
      <c r="T6684" s="176"/>
      <c r="U6684" s="176"/>
      <c r="V6684" s="176"/>
      <c r="W6684" s="176"/>
      <c r="X6684" s="175"/>
      <c r="Y6684" s="175"/>
      <c r="Z6684" s="175"/>
      <c r="AA6684" s="175"/>
      <c r="AC6684" s="175"/>
      <c r="AL6684" s="106"/>
      <c r="AM6684" s="104"/>
      <c r="AN6684" s="104"/>
      <c r="AO6684" s="104"/>
      <c r="AP6684" s="104"/>
      <c r="AQ6684" s="104"/>
      <c r="AR6684" s="104"/>
      <c r="AS6684" s="104"/>
      <c r="AT6684" s="104"/>
      <c r="AU6684" s="104"/>
      <c r="AV6684" s="104"/>
    </row>
    <row r="6685" spans="3:48" x14ac:dyDescent="0.35">
      <c r="C6685" s="176"/>
      <c r="D6685" s="176"/>
      <c r="E6685" s="176"/>
      <c r="F6685" s="176"/>
      <c r="G6685" s="175"/>
      <c r="H6685" s="175"/>
      <c r="I6685" s="175"/>
      <c r="J6685" s="175"/>
      <c r="L6685" s="175"/>
      <c r="T6685" s="176"/>
      <c r="U6685" s="176"/>
      <c r="V6685" s="176"/>
      <c r="W6685" s="176"/>
      <c r="X6685" s="175"/>
      <c r="Y6685" s="175"/>
      <c r="Z6685" s="175"/>
      <c r="AA6685" s="175"/>
      <c r="AC6685" s="175"/>
      <c r="AL6685" s="106"/>
      <c r="AM6685" s="104"/>
      <c r="AN6685" s="104"/>
      <c r="AO6685" s="104"/>
      <c r="AP6685" s="104"/>
      <c r="AQ6685" s="104"/>
      <c r="AR6685" s="104"/>
      <c r="AS6685" s="104"/>
      <c r="AT6685" s="104"/>
      <c r="AU6685" s="104"/>
      <c r="AV6685" s="104"/>
    </row>
    <row r="6686" spans="3:48" x14ac:dyDescent="0.35">
      <c r="C6686" s="176"/>
      <c r="D6686" s="176"/>
      <c r="E6686" s="176"/>
      <c r="F6686" s="176"/>
      <c r="G6686" s="175"/>
      <c r="H6686" s="175"/>
      <c r="I6686" s="175"/>
      <c r="J6686" s="175"/>
      <c r="L6686" s="175"/>
      <c r="T6686" s="176"/>
      <c r="U6686" s="176"/>
      <c r="V6686" s="176"/>
      <c r="W6686" s="176"/>
      <c r="X6686" s="175"/>
      <c r="Y6686" s="175"/>
      <c r="Z6686" s="175"/>
      <c r="AA6686" s="175"/>
      <c r="AC6686" s="175"/>
      <c r="AL6686" s="106"/>
      <c r="AM6686" s="104"/>
      <c r="AN6686" s="104"/>
      <c r="AO6686" s="104"/>
      <c r="AP6686" s="104"/>
      <c r="AQ6686" s="104"/>
      <c r="AR6686" s="104"/>
      <c r="AS6686" s="104"/>
      <c r="AT6686" s="104"/>
      <c r="AU6686" s="104"/>
      <c r="AV6686" s="104"/>
    </row>
    <row r="6687" spans="3:48" x14ac:dyDescent="0.35">
      <c r="C6687" s="176"/>
      <c r="D6687" s="176"/>
      <c r="E6687" s="176"/>
      <c r="F6687" s="176"/>
      <c r="G6687" s="175"/>
      <c r="H6687" s="175"/>
      <c r="I6687" s="175"/>
      <c r="J6687" s="175"/>
      <c r="L6687" s="175"/>
      <c r="T6687" s="176"/>
      <c r="U6687" s="176"/>
      <c r="V6687" s="176"/>
      <c r="W6687" s="176"/>
      <c r="X6687" s="175"/>
      <c r="Y6687" s="175"/>
      <c r="Z6687" s="175"/>
      <c r="AA6687" s="175"/>
      <c r="AC6687" s="175"/>
      <c r="AL6687" s="106"/>
      <c r="AM6687" s="104"/>
      <c r="AN6687" s="104"/>
      <c r="AO6687" s="104"/>
      <c r="AP6687" s="104"/>
      <c r="AQ6687" s="104"/>
      <c r="AR6687" s="104"/>
      <c r="AS6687" s="104"/>
      <c r="AT6687" s="104"/>
      <c r="AU6687" s="104"/>
      <c r="AV6687" s="104"/>
    </row>
    <row r="6688" spans="3:48" x14ac:dyDescent="0.35">
      <c r="C6688" s="176"/>
      <c r="D6688" s="176"/>
      <c r="E6688" s="176"/>
      <c r="F6688" s="176"/>
      <c r="G6688" s="175"/>
      <c r="H6688" s="175"/>
      <c r="I6688" s="175"/>
      <c r="J6688" s="175"/>
      <c r="L6688" s="175"/>
      <c r="T6688" s="176"/>
      <c r="U6688" s="176"/>
      <c r="V6688" s="176"/>
      <c r="W6688" s="176"/>
      <c r="X6688" s="175"/>
      <c r="Y6688" s="175"/>
      <c r="Z6688" s="175"/>
      <c r="AA6688" s="175"/>
      <c r="AC6688" s="175"/>
      <c r="AL6688" s="106"/>
      <c r="AM6688" s="104"/>
      <c r="AN6688" s="104"/>
      <c r="AO6688" s="104"/>
      <c r="AP6688" s="104"/>
      <c r="AQ6688" s="104"/>
      <c r="AR6688" s="104"/>
      <c r="AS6688" s="104"/>
      <c r="AT6688" s="104"/>
      <c r="AU6688" s="104"/>
      <c r="AV6688" s="104"/>
    </row>
    <row r="6689" spans="3:48" x14ac:dyDescent="0.35">
      <c r="C6689" s="176"/>
      <c r="D6689" s="176"/>
      <c r="E6689" s="176"/>
      <c r="F6689" s="176"/>
      <c r="G6689" s="175"/>
      <c r="H6689" s="175"/>
      <c r="I6689" s="175"/>
      <c r="J6689" s="175"/>
      <c r="L6689" s="175"/>
      <c r="T6689" s="176"/>
      <c r="U6689" s="176"/>
      <c r="V6689" s="176"/>
      <c r="W6689" s="176"/>
      <c r="X6689" s="175"/>
      <c r="Y6689" s="175"/>
      <c r="Z6689" s="175"/>
      <c r="AA6689" s="175"/>
      <c r="AC6689" s="175"/>
      <c r="AL6689" s="106"/>
      <c r="AM6689" s="104"/>
      <c r="AN6689" s="104"/>
      <c r="AO6689" s="104"/>
      <c r="AP6689" s="104"/>
      <c r="AQ6689" s="104"/>
      <c r="AR6689" s="104"/>
      <c r="AS6689" s="104"/>
      <c r="AT6689" s="104"/>
      <c r="AU6689" s="104"/>
      <c r="AV6689" s="104"/>
    </row>
    <row r="6690" spans="3:48" x14ac:dyDescent="0.35">
      <c r="C6690" s="176"/>
      <c r="D6690" s="176"/>
      <c r="E6690" s="176"/>
      <c r="F6690" s="176"/>
      <c r="G6690" s="175"/>
      <c r="H6690" s="175"/>
      <c r="I6690" s="175"/>
      <c r="J6690" s="175"/>
      <c r="L6690" s="175"/>
      <c r="T6690" s="176"/>
      <c r="U6690" s="176"/>
      <c r="V6690" s="176"/>
      <c r="W6690" s="176"/>
      <c r="X6690" s="175"/>
      <c r="Y6690" s="175"/>
      <c r="Z6690" s="175"/>
      <c r="AA6690" s="175"/>
      <c r="AC6690" s="175"/>
      <c r="AL6690" s="106"/>
      <c r="AM6690" s="104"/>
      <c r="AN6690" s="104"/>
      <c r="AO6690" s="104"/>
      <c r="AP6690" s="104"/>
      <c r="AQ6690" s="104"/>
      <c r="AR6690" s="104"/>
      <c r="AS6690" s="104"/>
      <c r="AT6690" s="104"/>
      <c r="AU6690" s="104"/>
      <c r="AV6690" s="104"/>
    </row>
    <row r="6691" spans="3:48" x14ac:dyDescent="0.35">
      <c r="C6691" s="176"/>
      <c r="D6691" s="176"/>
      <c r="E6691" s="176"/>
      <c r="F6691" s="176"/>
      <c r="G6691" s="175"/>
      <c r="H6691" s="175"/>
      <c r="I6691" s="175"/>
      <c r="J6691" s="175"/>
      <c r="L6691" s="175"/>
      <c r="T6691" s="176"/>
      <c r="U6691" s="176"/>
      <c r="V6691" s="176"/>
      <c r="W6691" s="176"/>
      <c r="X6691" s="175"/>
      <c r="Y6691" s="175"/>
      <c r="Z6691" s="175"/>
      <c r="AA6691" s="175"/>
      <c r="AC6691" s="175"/>
      <c r="AL6691" s="106"/>
      <c r="AM6691" s="104"/>
      <c r="AN6691" s="104"/>
      <c r="AO6691" s="104"/>
      <c r="AP6691" s="104"/>
      <c r="AQ6691" s="104"/>
      <c r="AR6691" s="104"/>
      <c r="AS6691" s="104"/>
      <c r="AT6691" s="104"/>
      <c r="AU6691" s="104"/>
      <c r="AV6691" s="104"/>
    </row>
    <row r="6692" spans="3:48" x14ac:dyDescent="0.35">
      <c r="C6692" s="176"/>
      <c r="D6692" s="176"/>
      <c r="E6692" s="176"/>
      <c r="F6692" s="176"/>
      <c r="G6692" s="175"/>
      <c r="H6692" s="175"/>
      <c r="I6692" s="175"/>
      <c r="J6692" s="175"/>
      <c r="L6692" s="175"/>
      <c r="T6692" s="176"/>
      <c r="U6692" s="176"/>
      <c r="V6692" s="176"/>
      <c r="W6692" s="176"/>
      <c r="X6692" s="175"/>
      <c r="Y6692" s="175"/>
      <c r="Z6692" s="175"/>
      <c r="AA6692" s="175"/>
      <c r="AC6692" s="175"/>
      <c r="AL6692" s="106"/>
      <c r="AM6692" s="104"/>
      <c r="AN6692" s="104"/>
      <c r="AO6692" s="104"/>
      <c r="AP6692" s="104"/>
      <c r="AQ6692" s="104"/>
      <c r="AR6692" s="104"/>
      <c r="AS6692" s="104"/>
      <c r="AT6692" s="104"/>
      <c r="AU6692" s="104"/>
      <c r="AV6692" s="104"/>
    </row>
    <row r="6693" spans="3:48" x14ac:dyDescent="0.35">
      <c r="C6693" s="176"/>
      <c r="D6693" s="176"/>
      <c r="E6693" s="176"/>
      <c r="F6693" s="176"/>
      <c r="G6693" s="175"/>
      <c r="H6693" s="175"/>
      <c r="I6693" s="175"/>
      <c r="J6693" s="175"/>
      <c r="L6693" s="175"/>
      <c r="T6693" s="176"/>
      <c r="U6693" s="176"/>
      <c r="V6693" s="176"/>
      <c r="W6693" s="176"/>
      <c r="X6693" s="175"/>
      <c r="Y6693" s="175"/>
      <c r="Z6693" s="175"/>
      <c r="AA6693" s="175"/>
      <c r="AC6693" s="175"/>
      <c r="AL6693" s="106"/>
      <c r="AM6693" s="104"/>
      <c r="AN6693" s="104"/>
      <c r="AO6693" s="104"/>
      <c r="AP6693" s="104"/>
      <c r="AQ6693" s="104"/>
      <c r="AR6693" s="104"/>
      <c r="AS6693" s="104"/>
      <c r="AT6693" s="104"/>
      <c r="AU6693" s="104"/>
      <c r="AV6693" s="104"/>
    </row>
    <row r="6694" spans="3:48" x14ac:dyDescent="0.35">
      <c r="C6694" s="176"/>
      <c r="D6694" s="176"/>
      <c r="E6694" s="176"/>
      <c r="F6694" s="176"/>
      <c r="G6694" s="175"/>
      <c r="H6694" s="175"/>
      <c r="I6694" s="175"/>
      <c r="J6694" s="175"/>
      <c r="L6694" s="175"/>
      <c r="T6694" s="176"/>
      <c r="U6694" s="176"/>
      <c r="V6694" s="176"/>
      <c r="W6694" s="176"/>
      <c r="X6694" s="175"/>
      <c r="Y6694" s="175"/>
      <c r="Z6694" s="175"/>
      <c r="AA6694" s="175"/>
      <c r="AC6694" s="175"/>
      <c r="AL6694" s="106"/>
      <c r="AM6694" s="104"/>
      <c r="AN6694" s="104"/>
      <c r="AO6694" s="104"/>
      <c r="AP6694" s="104"/>
      <c r="AQ6694" s="104"/>
      <c r="AR6694" s="104"/>
      <c r="AS6694" s="104"/>
      <c r="AT6694" s="104"/>
      <c r="AU6694" s="104"/>
      <c r="AV6694" s="104"/>
    </row>
    <row r="6695" spans="3:48" x14ac:dyDescent="0.35">
      <c r="C6695" s="176"/>
      <c r="D6695" s="176"/>
      <c r="E6695" s="176"/>
      <c r="F6695" s="176"/>
      <c r="G6695" s="175"/>
      <c r="H6695" s="175"/>
      <c r="I6695" s="175"/>
      <c r="J6695" s="175"/>
      <c r="L6695" s="175"/>
      <c r="T6695" s="176"/>
      <c r="U6695" s="176"/>
      <c r="V6695" s="176"/>
      <c r="W6695" s="176"/>
      <c r="X6695" s="175"/>
      <c r="Y6695" s="175"/>
      <c r="Z6695" s="175"/>
      <c r="AA6695" s="175"/>
      <c r="AC6695" s="175"/>
      <c r="AL6695" s="106"/>
      <c r="AM6695" s="104"/>
      <c r="AN6695" s="104"/>
      <c r="AO6695" s="104"/>
      <c r="AP6695" s="104"/>
      <c r="AQ6695" s="104"/>
      <c r="AR6695" s="104"/>
      <c r="AS6695" s="104"/>
      <c r="AT6695" s="104"/>
      <c r="AU6695" s="104"/>
      <c r="AV6695" s="104"/>
    </row>
    <row r="6696" spans="3:48" x14ac:dyDescent="0.35">
      <c r="C6696" s="176"/>
      <c r="D6696" s="176"/>
      <c r="E6696" s="176"/>
      <c r="F6696" s="176"/>
      <c r="G6696" s="175"/>
      <c r="H6696" s="175"/>
      <c r="I6696" s="175"/>
      <c r="J6696" s="175"/>
      <c r="L6696" s="175"/>
      <c r="T6696" s="176"/>
      <c r="U6696" s="176"/>
      <c r="V6696" s="176"/>
      <c r="W6696" s="176"/>
      <c r="X6696" s="175"/>
      <c r="Y6696" s="175"/>
      <c r="Z6696" s="175"/>
      <c r="AA6696" s="175"/>
      <c r="AC6696" s="175"/>
      <c r="AL6696" s="106"/>
      <c r="AM6696" s="104"/>
      <c r="AN6696" s="104"/>
      <c r="AO6696" s="104"/>
      <c r="AP6696" s="104"/>
      <c r="AQ6696" s="104"/>
      <c r="AR6696" s="104"/>
      <c r="AS6696" s="104"/>
      <c r="AT6696" s="104"/>
      <c r="AU6696" s="104"/>
      <c r="AV6696" s="104"/>
    </row>
    <row r="6697" spans="3:48" x14ac:dyDescent="0.35">
      <c r="C6697" s="176"/>
      <c r="D6697" s="176"/>
      <c r="E6697" s="176"/>
      <c r="F6697" s="176"/>
      <c r="G6697" s="175"/>
      <c r="H6697" s="175"/>
      <c r="I6697" s="175"/>
      <c r="J6697" s="175"/>
      <c r="L6697" s="175"/>
      <c r="T6697" s="176"/>
      <c r="U6697" s="176"/>
      <c r="V6697" s="176"/>
      <c r="W6697" s="176"/>
      <c r="X6697" s="175"/>
      <c r="Y6697" s="175"/>
      <c r="Z6697" s="175"/>
      <c r="AA6697" s="175"/>
      <c r="AC6697" s="175"/>
      <c r="AL6697" s="106"/>
      <c r="AM6697" s="104"/>
      <c r="AN6697" s="104"/>
      <c r="AO6697" s="104"/>
      <c r="AP6697" s="104"/>
      <c r="AQ6697" s="104"/>
      <c r="AR6697" s="104"/>
      <c r="AS6697" s="104"/>
      <c r="AT6697" s="104"/>
      <c r="AU6697" s="104"/>
      <c r="AV6697" s="104"/>
    </row>
    <row r="6698" spans="3:48" x14ac:dyDescent="0.35">
      <c r="C6698" s="176"/>
      <c r="D6698" s="176"/>
      <c r="E6698" s="176"/>
      <c r="F6698" s="176"/>
      <c r="G6698" s="175"/>
      <c r="H6698" s="175"/>
      <c r="I6698" s="175"/>
      <c r="J6698" s="175"/>
      <c r="L6698" s="175"/>
      <c r="T6698" s="176"/>
      <c r="U6698" s="176"/>
      <c r="V6698" s="176"/>
      <c r="W6698" s="176"/>
      <c r="X6698" s="175"/>
      <c r="Y6698" s="175"/>
      <c r="Z6698" s="175"/>
      <c r="AA6698" s="175"/>
      <c r="AC6698" s="175"/>
      <c r="AL6698" s="106"/>
      <c r="AM6698" s="104"/>
      <c r="AN6698" s="104"/>
      <c r="AO6698" s="104"/>
      <c r="AP6698" s="104"/>
      <c r="AQ6698" s="104"/>
      <c r="AR6698" s="104"/>
      <c r="AS6698" s="104"/>
      <c r="AT6698" s="104"/>
      <c r="AU6698" s="104"/>
      <c r="AV6698" s="104"/>
    </row>
    <row r="6699" spans="3:48" x14ac:dyDescent="0.35">
      <c r="C6699" s="176"/>
      <c r="D6699" s="176"/>
      <c r="E6699" s="176"/>
      <c r="F6699" s="176"/>
      <c r="G6699" s="175"/>
      <c r="H6699" s="175"/>
      <c r="I6699" s="175"/>
      <c r="J6699" s="175"/>
      <c r="L6699" s="175"/>
      <c r="T6699" s="176"/>
      <c r="U6699" s="176"/>
      <c r="V6699" s="176"/>
      <c r="W6699" s="176"/>
      <c r="X6699" s="175"/>
      <c r="Y6699" s="175"/>
      <c r="Z6699" s="175"/>
      <c r="AA6699" s="175"/>
      <c r="AC6699" s="175"/>
      <c r="AL6699" s="106"/>
      <c r="AM6699" s="104"/>
      <c r="AN6699" s="104"/>
      <c r="AO6699" s="104"/>
      <c r="AP6699" s="104"/>
      <c r="AQ6699" s="104"/>
      <c r="AR6699" s="104"/>
      <c r="AS6699" s="104"/>
      <c r="AT6699" s="104"/>
      <c r="AU6699" s="104"/>
      <c r="AV6699" s="104"/>
    </row>
    <row r="6700" spans="3:48" x14ac:dyDescent="0.35">
      <c r="C6700" s="176"/>
      <c r="D6700" s="176"/>
      <c r="E6700" s="176"/>
      <c r="F6700" s="176"/>
      <c r="G6700" s="175"/>
      <c r="H6700" s="175"/>
      <c r="I6700" s="175"/>
      <c r="J6700" s="175"/>
      <c r="L6700" s="175"/>
      <c r="T6700" s="176"/>
      <c r="U6700" s="176"/>
      <c r="V6700" s="176"/>
      <c r="W6700" s="176"/>
      <c r="X6700" s="175"/>
      <c r="Y6700" s="175"/>
      <c r="Z6700" s="175"/>
      <c r="AA6700" s="175"/>
      <c r="AC6700" s="175"/>
      <c r="AL6700" s="106"/>
      <c r="AM6700" s="104"/>
      <c r="AN6700" s="104"/>
      <c r="AO6700" s="104"/>
      <c r="AP6700" s="104"/>
      <c r="AQ6700" s="104"/>
      <c r="AR6700" s="104"/>
      <c r="AS6700" s="104"/>
      <c r="AT6700" s="104"/>
      <c r="AU6700" s="104"/>
      <c r="AV6700" s="104"/>
    </row>
    <row r="6701" spans="3:48" x14ac:dyDescent="0.35">
      <c r="C6701" s="176"/>
      <c r="D6701" s="176"/>
      <c r="E6701" s="176"/>
      <c r="F6701" s="176"/>
      <c r="G6701" s="175"/>
      <c r="H6701" s="175"/>
      <c r="I6701" s="175"/>
      <c r="J6701" s="175"/>
      <c r="L6701" s="175"/>
      <c r="T6701" s="176"/>
      <c r="U6701" s="176"/>
      <c r="V6701" s="176"/>
      <c r="W6701" s="176"/>
      <c r="X6701" s="175"/>
      <c r="Y6701" s="175"/>
      <c r="Z6701" s="175"/>
      <c r="AA6701" s="175"/>
      <c r="AC6701" s="175"/>
      <c r="AL6701" s="106"/>
      <c r="AM6701" s="104"/>
      <c r="AN6701" s="104"/>
      <c r="AO6701" s="104"/>
      <c r="AP6701" s="104"/>
      <c r="AQ6701" s="104"/>
      <c r="AR6701" s="104"/>
      <c r="AS6701" s="104"/>
      <c r="AT6701" s="104"/>
      <c r="AU6701" s="104"/>
      <c r="AV6701" s="104"/>
    </row>
    <row r="6702" spans="3:48" x14ac:dyDescent="0.35">
      <c r="C6702" s="176"/>
      <c r="D6702" s="176"/>
      <c r="E6702" s="176"/>
      <c r="F6702" s="176"/>
      <c r="G6702" s="175"/>
      <c r="H6702" s="175"/>
      <c r="I6702" s="175"/>
      <c r="J6702" s="175"/>
      <c r="L6702" s="175"/>
      <c r="T6702" s="176"/>
      <c r="U6702" s="176"/>
      <c r="V6702" s="176"/>
      <c r="W6702" s="176"/>
      <c r="X6702" s="175"/>
      <c r="Y6702" s="175"/>
      <c r="Z6702" s="175"/>
      <c r="AA6702" s="175"/>
      <c r="AC6702" s="175"/>
      <c r="AL6702" s="106"/>
      <c r="AM6702" s="104"/>
      <c r="AN6702" s="104"/>
      <c r="AO6702" s="104"/>
      <c r="AP6702" s="104"/>
      <c r="AQ6702" s="104"/>
      <c r="AR6702" s="104"/>
      <c r="AS6702" s="104"/>
      <c r="AT6702" s="104"/>
      <c r="AU6702" s="104"/>
      <c r="AV6702" s="104"/>
    </row>
    <row r="6703" spans="3:48" x14ac:dyDescent="0.35">
      <c r="C6703" s="176"/>
      <c r="D6703" s="176"/>
      <c r="E6703" s="176"/>
      <c r="F6703" s="176"/>
      <c r="G6703" s="175"/>
      <c r="H6703" s="175"/>
      <c r="I6703" s="175"/>
      <c r="J6703" s="175"/>
      <c r="L6703" s="175"/>
      <c r="T6703" s="176"/>
      <c r="U6703" s="176"/>
      <c r="V6703" s="176"/>
      <c r="W6703" s="176"/>
      <c r="X6703" s="175"/>
      <c r="Y6703" s="175"/>
      <c r="Z6703" s="175"/>
      <c r="AA6703" s="175"/>
      <c r="AC6703" s="175"/>
      <c r="AL6703" s="106"/>
      <c r="AM6703" s="104"/>
      <c r="AN6703" s="104"/>
      <c r="AO6703" s="104"/>
      <c r="AP6703" s="104"/>
      <c r="AQ6703" s="104"/>
      <c r="AR6703" s="104"/>
      <c r="AS6703" s="104"/>
      <c r="AT6703" s="104"/>
      <c r="AU6703" s="104"/>
      <c r="AV6703" s="104"/>
    </row>
    <row r="6704" spans="3:48" x14ac:dyDescent="0.35">
      <c r="C6704" s="176"/>
      <c r="D6704" s="176"/>
      <c r="E6704" s="176"/>
      <c r="F6704" s="176"/>
      <c r="G6704" s="175"/>
      <c r="H6704" s="175"/>
      <c r="I6704" s="175"/>
      <c r="J6704" s="175"/>
      <c r="L6704" s="175"/>
      <c r="T6704" s="176"/>
      <c r="U6704" s="176"/>
      <c r="V6704" s="176"/>
      <c r="W6704" s="176"/>
      <c r="X6704" s="175"/>
      <c r="Y6704" s="175"/>
      <c r="Z6704" s="175"/>
      <c r="AA6704" s="175"/>
      <c r="AC6704" s="175"/>
      <c r="AL6704" s="106"/>
      <c r="AM6704" s="104"/>
      <c r="AN6704" s="104"/>
      <c r="AO6704" s="104"/>
      <c r="AP6704" s="104"/>
      <c r="AQ6704" s="104"/>
      <c r="AR6704" s="104"/>
      <c r="AS6704" s="104"/>
      <c r="AT6704" s="104"/>
      <c r="AU6704" s="104"/>
      <c r="AV6704" s="104"/>
    </row>
    <row r="6705" spans="3:48" x14ac:dyDescent="0.35">
      <c r="C6705" s="176"/>
      <c r="D6705" s="176"/>
      <c r="E6705" s="176"/>
      <c r="F6705" s="176"/>
      <c r="G6705" s="175"/>
      <c r="H6705" s="175"/>
      <c r="I6705" s="175"/>
      <c r="J6705" s="175"/>
      <c r="L6705" s="175"/>
      <c r="T6705" s="176"/>
      <c r="U6705" s="176"/>
      <c r="V6705" s="176"/>
      <c r="W6705" s="176"/>
      <c r="X6705" s="175"/>
      <c r="Y6705" s="175"/>
      <c r="Z6705" s="175"/>
      <c r="AA6705" s="175"/>
      <c r="AC6705" s="175"/>
      <c r="AL6705" s="106"/>
      <c r="AM6705" s="104"/>
      <c r="AN6705" s="104"/>
      <c r="AO6705" s="104"/>
      <c r="AP6705" s="104"/>
      <c r="AQ6705" s="104"/>
      <c r="AR6705" s="104"/>
      <c r="AS6705" s="104"/>
      <c r="AT6705" s="104"/>
      <c r="AU6705" s="104"/>
      <c r="AV6705" s="104"/>
    </row>
    <row r="6706" spans="3:48" x14ac:dyDescent="0.35">
      <c r="C6706" s="176"/>
      <c r="D6706" s="176"/>
      <c r="E6706" s="176"/>
      <c r="F6706" s="176"/>
      <c r="G6706" s="175"/>
      <c r="H6706" s="175"/>
      <c r="I6706" s="175"/>
      <c r="J6706" s="175"/>
      <c r="L6706" s="175"/>
      <c r="T6706" s="176"/>
      <c r="U6706" s="176"/>
      <c r="V6706" s="176"/>
      <c r="W6706" s="176"/>
      <c r="X6706" s="175"/>
      <c r="Y6706" s="175"/>
      <c r="Z6706" s="175"/>
      <c r="AA6706" s="175"/>
      <c r="AC6706" s="175"/>
      <c r="AL6706" s="106"/>
      <c r="AM6706" s="104"/>
      <c r="AN6706" s="104"/>
      <c r="AO6706" s="104"/>
      <c r="AP6706" s="104"/>
      <c r="AQ6706" s="104"/>
      <c r="AR6706" s="104"/>
      <c r="AS6706" s="104"/>
      <c r="AT6706" s="104"/>
      <c r="AU6706" s="104"/>
      <c r="AV6706" s="104"/>
    </row>
    <row r="6707" spans="3:48" x14ac:dyDescent="0.35">
      <c r="C6707" s="176"/>
      <c r="D6707" s="176"/>
      <c r="E6707" s="176"/>
      <c r="F6707" s="176"/>
      <c r="G6707" s="175"/>
      <c r="H6707" s="175"/>
      <c r="I6707" s="175"/>
      <c r="J6707" s="175"/>
      <c r="L6707" s="175"/>
      <c r="T6707" s="176"/>
      <c r="U6707" s="176"/>
      <c r="V6707" s="176"/>
      <c r="W6707" s="176"/>
      <c r="X6707" s="175"/>
      <c r="Y6707" s="175"/>
      <c r="Z6707" s="175"/>
      <c r="AA6707" s="175"/>
      <c r="AC6707" s="175"/>
      <c r="AL6707" s="106"/>
      <c r="AM6707" s="104"/>
      <c r="AN6707" s="104"/>
      <c r="AO6707" s="104"/>
      <c r="AP6707" s="104"/>
      <c r="AQ6707" s="104"/>
      <c r="AR6707" s="104"/>
      <c r="AS6707" s="104"/>
      <c r="AT6707" s="104"/>
      <c r="AU6707" s="104"/>
      <c r="AV6707" s="104"/>
    </row>
    <row r="6708" spans="3:48" x14ac:dyDescent="0.35">
      <c r="C6708" s="176"/>
      <c r="D6708" s="176"/>
      <c r="E6708" s="176"/>
      <c r="F6708" s="176"/>
      <c r="G6708" s="175"/>
      <c r="H6708" s="175"/>
      <c r="I6708" s="175"/>
      <c r="J6708" s="175"/>
      <c r="L6708" s="175"/>
      <c r="T6708" s="176"/>
      <c r="U6708" s="176"/>
      <c r="V6708" s="176"/>
      <c r="W6708" s="176"/>
      <c r="X6708" s="175"/>
      <c r="Y6708" s="175"/>
      <c r="Z6708" s="175"/>
      <c r="AA6708" s="175"/>
      <c r="AC6708" s="175"/>
      <c r="AL6708" s="106"/>
      <c r="AM6708" s="104"/>
      <c r="AN6708" s="104"/>
      <c r="AO6708" s="104"/>
      <c r="AP6708" s="104"/>
      <c r="AQ6708" s="104"/>
      <c r="AR6708" s="104"/>
      <c r="AS6708" s="104"/>
      <c r="AT6708" s="104"/>
      <c r="AU6708" s="104"/>
      <c r="AV6708" s="104"/>
    </row>
    <row r="6709" spans="3:48" x14ac:dyDescent="0.35">
      <c r="C6709" s="176"/>
      <c r="D6709" s="176"/>
      <c r="E6709" s="176"/>
      <c r="F6709" s="176"/>
      <c r="G6709" s="175"/>
      <c r="H6709" s="175"/>
      <c r="I6709" s="175"/>
      <c r="J6709" s="175"/>
      <c r="L6709" s="175"/>
      <c r="T6709" s="176"/>
      <c r="U6709" s="176"/>
      <c r="V6709" s="176"/>
      <c r="W6709" s="176"/>
      <c r="X6709" s="175"/>
      <c r="Y6709" s="175"/>
      <c r="Z6709" s="175"/>
      <c r="AA6709" s="175"/>
      <c r="AC6709" s="175"/>
      <c r="AL6709" s="106"/>
      <c r="AM6709" s="104"/>
      <c r="AN6709" s="104"/>
      <c r="AO6709" s="104"/>
      <c r="AP6709" s="104"/>
      <c r="AQ6709" s="104"/>
      <c r="AR6709" s="104"/>
      <c r="AS6709" s="104"/>
      <c r="AT6709" s="104"/>
      <c r="AU6709" s="104"/>
      <c r="AV6709" s="104"/>
    </row>
    <row r="6710" spans="3:48" x14ac:dyDescent="0.35">
      <c r="C6710" s="176"/>
      <c r="D6710" s="176"/>
      <c r="E6710" s="176"/>
      <c r="F6710" s="176"/>
      <c r="G6710" s="175"/>
      <c r="H6710" s="175"/>
      <c r="I6710" s="175"/>
      <c r="J6710" s="175"/>
      <c r="L6710" s="175"/>
      <c r="T6710" s="176"/>
      <c r="U6710" s="176"/>
      <c r="V6710" s="176"/>
      <c r="W6710" s="176"/>
      <c r="X6710" s="175"/>
      <c r="Y6710" s="175"/>
      <c r="Z6710" s="175"/>
      <c r="AA6710" s="175"/>
      <c r="AC6710" s="175"/>
      <c r="AL6710" s="106"/>
      <c r="AM6710" s="104"/>
      <c r="AN6710" s="104"/>
      <c r="AO6710" s="104"/>
      <c r="AP6710" s="104"/>
      <c r="AQ6710" s="104"/>
      <c r="AR6710" s="104"/>
      <c r="AS6710" s="104"/>
      <c r="AT6710" s="104"/>
      <c r="AU6710" s="104"/>
      <c r="AV6710" s="104"/>
    </row>
    <row r="6711" spans="3:48" x14ac:dyDescent="0.35">
      <c r="C6711" s="176"/>
      <c r="D6711" s="176"/>
      <c r="E6711" s="176"/>
      <c r="F6711" s="176"/>
      <c r="G6711" s="175"/>
      <c r="H6711" s="175"/>
      <c r="I6711" s="175"/>
      <c r="J6711" s="175"/>
      <c r="L6711" s="175"/>
      <c r="T6711" s="176"/>
      <c r="U6711" s="176"/>
      <c r="V6711" s="176"/>
      <c r="W6711" s="176"/>
      <c r="X6711" s="175"/>
      <c r="Y6711" s="175"/>
      <c r="Z6711" s="175"/>
      <c r="AA6711" s="175"/>
      <c r="AC6711" s="175"/>
      <c r="AL6711" s="106"/>
      <c r="AM6711" s="104"/>
      <c r="AN6711" s="104"/>
      <c r="AO6711" s="104"/>
      <c r="AP6711" s="104"/>
      <c r="AQ6711" s="104"/>
      <c r="AR6711" s="104"/>
      <c r="AS6711" s="104"/>
      <c r="AT6711" s="104"/>
      <c r="AU6711" s="104"/>
      <c r="AV6711" s="104"/>
    </row>
    <row r="6712" spans="3:48" x14ac:dyDescent="0.35">
      <c r="C6712" s="176"/>
      <c r="D6712" s="176"/>
      <c r="E6712" s="176"/>
      <c r="F6712" s="176"/>
      <c r="G6712" s="175"/>
      <c r="H6712" s="175"/>
      <c r="I6712" s="175"/>
      <c r="J6712" s="175"/>
      <c r="L6712" s="175"/>
      <c r="T6712" s="176"/>
      <c r="U6712" s="176"/>
      <c r="V6712" s="176"/>
      <c r="W6712" s="176"/>
      <c r="X6712" s="175"/>
      <c r="Y6712" s="175"/>
      <c r="Z6712" s="175"/>
      <c r="AA6712" s="175"/>
      <c r="AC6712" s="175"/>
      <c r="AL6712" s="106"/>
      <c r="AM6712" s="104"/>
      <c r="AN6712" s="104"/>
      <c r="AO6712" s="104"/>
      <c r="AP6712" s="104"/>
      <c r="AQ6712" s="104"/>
      <c r="AR6712" s="104"/>
      <c r="AS6712" s="104"/>
      <c r="AT6712" s="104"/>
      <c r="AU6712" s="104"/>
      <c r="AV6712" s="104"/>
    </row>
    <row r="6713" spans="3:48" x14ac:dyDescent="0.35">
      <c r="C6713" s="176"/>
      <c r="D6713" s="176"/>
      <c r="E6713" s="176"/>
      <c r="F6713" s="176"/>
      <c r="G6713" s="175"/>
      <c r="H6713" s="175"/>
      <c r="I6713" s="175"/>
      <c r="J6713" s="175"/>
      <c r="L6713" s="175"/>
      <c r="T6713" s="176"/>
      <c r="U6713" s="176"/>
      <c r="V6713" s="176"/>
      <c r="W6713" s="176"/>
      <c r="X6713" s="175"/>
      <c r="Y6713" s="175"/>
      <c r="Z6713" s="175"/>
      <c r="AA6713" s="175"/>
      <c r="AC6713" s="175"/>
      <c r="AL6713" s="106"/>
      <c r="AM6713" s="104"/>
      <c r="AN6713" s="104"/>
      <c r="AO6713" s="104"/>
      <c r="AP6713" s="104"/>
      <c r="AQ6713" s="104"/>
      <c r="AR6713" s="104"/>
      <c r="AS6713" s="104"/>
      <c r="AT6713" s="104"/>
      <c r="AU6713" s="104"/>
      <c r="AV6713" s="104"/>
    </row>
    <row r="6714" spans="3:48" x14ac:dyDescent="0.35">
      <c r="C6714" s="176"/>
      <c r="D6714" s="176"/>
      <c r="E6714" s="176"/>
      <c r="F6714" s="176"/>
      <c r="G6714" s="175"/>
      <c r="H6714" s="175"/>
      <c r="I6714" s="175"/>
      <c r="J6714" s="175"/>
      <c r="L6714" s="175"/>
      <c r="T6714" s="176"/>
      <c r="U6714" s="176"/>
      <c r="V6714" s="176"/>
      <c r="W6714" s="176"/>
      <c r="X6714" s="175"/>
      <c r="Y6714" s="175"/>
      <c r="Z6714" s="175"/>
      <c r="AA6714" s="175"/>
      <c r="AC6714" s="175"/>
      <c r="AL6714" s="106"/>
      <c r="AM6714" s="104"/>
      <c r="AN6714" s="104"/>
      <c r="AO6714" s="104"/>
      <c r="AP6714" s="104"/>
      <c r="AQ6714" s="104"/>
      <c r="AR6714" s="104"/>
      <c r="AS6714" s="104"/>
      <c r="AT6714" s="104"/>
      <c r="AU6714" s="104"/>
      <c r="AV6714" s="104"/>
    </row>
    <row r="6715" spans="3:48" x14ac:dyDescent="0.35">
      <c r="C6715" s="176"/>
      <c r="D6715" s="176"/>
      <c r="E6715" s="176"/>
      <c r="F6715" s="176"/>
      <c r="G6715" s="175"/>
      <c r="H6715" s="175"/>
      <c r="I6715" s="175"/>
      <c r="J6715" s="175"/>
      <c r="L6715" s="175"/>
      <c r="T6715" s="176"/>
      <c r="U6715" s="176"/>
      <c r="V6715" s="176"/>
      <c r="W6715" s="176"/>
      <c r="X6715" s="175"/>
      <c r="Y6715" s="175"/>
      <c r="Z6715" s="175"/>
      <c r="AA6715" s="175"/>
      <c r="AC6715" s="175"/>
      <c r="AL6715" s="106"/>
      <c r="AM6715" s="104"/>
      <c r="AN6715" s="104"/>
      <c r="AO6715" s="104"/>
      <c r="AP6715" s="104"/>
      <c r="AQ6715" s="104"/>
      <c r="AR6715" s="104"/>
      <c r="AS6715" s="104"/>
      <c r="AT6715" s="104"/>
      <c r="AU6715" s="104"/>
      <c r="AV6715" s="104"/>
    </row>
    <row r="6716" spans="3:48" x14ac:dyDescent="0.35">
      <c r="C6716" s="176"/>
      <c r="D6716" s="176"/>
      <c r="E6716" s="176"/>
      <c r="F6716" s="176"/>
      <c r="G6716" s="175"/>
      <c r="H6716" s="175"/>
      <c r="I6716" s="175"/>
      <c r="J6716" s="175"/>
      <c r="L6716" s="175"/>
      <c r="T6716" s="176"/>
      <c r="U6716" s="176"/>
      <c r="V6716" s="176"/>
      <c r="W6716" s="176"/>
      <c r="X6716" s="175"/>
      <c r="Y6716" s="175"/>
      <c r="Z6716" s="175"/>
      <c r="AA6716" s="175"/>
      <c r="AC6716" s="175"/>
      <c r="AL6716" s="106"/>
      <c r="AM6716" s="104"/>
      <c r="AN6716" s="104"/>
      <c r="AO6716" s="104"/>
      <c r="AP6716" s="104"/>
      <c r="AQ6716" s="104"/>
      <c r="AR6716" s="104"/>
      <c r="AS6716" s="104"/>
      <c r="AT6716" s="104"/>
      <c r="AU6716" s="104"/>
      <c r="AV6716" s="104"/>
    </row>
    <row r="6717" spans="3:48" x14ac:dyDescent="0.35">
      <c r="C6717" s="176"/>
      <c r="D6717" s="176"/>
      <c r="E6717" s="176"/>
      <c r="F6717" s="176"/>
      <c r="G6717" s="175"/>
      <c r="H6717" s="175"/>
      <c r="I6717" s="175"/>
      <c r="J6717" s="175"/>
      <c r="L6717" s="175"/>
      <c r="T6717" s="176"/>
      <c r="U6717" s="176"/>
      <c r="V6717" s="176"/>
      <c r="W6717" s="176"/>
      <c r="X6717" s="175"/>
      <c r="Y6717" s="175"/>
      <c r="Z6717" s="175"/>
      <c r="AA6717" s="175"/>
      <c r="AC6717" s="175"/>
      <c r="AL6717" s="106"/>
      <c r="AM6717" s="104"/>
      <c r="AN6717" s="104"/>
      <c r="AO6717" s="104"/>
      <c r="AP6717" s="104"/>
      <c r="AQ6717" s="104"/>
      <c r="AR6717" s="104"/>
      <c r="AS6717" s="104"/>
      <c r="AT6717" s="104"/>
      <c r="AU6717" s="104"/>
      <c r="AV6717" s="104"/>
    </row>
    <row r="6718" spans="3:48" x14ac:dyDescent="0.35">
      <c r="C6718" s="176"/>
      <c r="D6718" s="176"/>
      <c r="E6718" s="176"/>
      <c r="F6718" s="176"/>
      <c r="G6718" s="175"/>
      <c r="H6718" s="175"/>
      <c r="I6718" s="175"/>
      <c r="J6718" s="175"/>
      <c r="L6718" s="175"/>
      <c r="T6718" s="176"/>
      <c r="U6718" s="176"/>
      <c r="V6718" s="176"/>
      <c r="W6718" s="176"/>
      <c r="X6718" s="175"/>
      <c r="Y6718" s="175"/>
      <c r="Z6718" s="175"/>
      <c r="AA6718" s="175"/>
      <c r="AC6718" s="175"/>
      <c r="AL6718" s="106"/>
      <c r="AM6718" s="104"/>
      <c r="AN6718" s="104"/>
      <c r="AO6718" s="104"/>
      <c r="AP6718" s="104"/>
      <c r="AQ6718" s="104"/>
      <c r="AR6718" s="104"/>
      <c r="AS6718" s="104"/>
      <c r="AT6718" s="104"/>
      <c r="AU6718" s="104"/>
      <c r="AV6718" s="104"/>
    </row>
    <row r="6719" spans="3:48" x14ac:dyDescent="0.35">
      <c r="C6719" s="176"/>
      <c r="D6719" s="176"/>
      <c r="E6719" s="176"/>
      <c r="F6719" s="176"/>
      <c r="G6719" s="175"/>
      <c r="H6719" s="175"/>
      <c r="I6719" s="175"/>
      <c r="J6719" s="175"/>
      <c r="L6719" s="175"/>
      <c r="T6719" s="176"/>
      <c r="U6719" s="176"/>
      <c r="V6719" s="176"/>
      <c r="W6719" s="176"/>
      <c r="X6719" s="175"/>
      <c r="Y6719" s="175"/>
      <c r="Z6719" s="175"/>
      <c r="AA6719" s="175"/>
      <c r="AC6719" s="175"/>
      <c r="AL6719" s="106"/>
      <c r="AM6719" s="104"/>
      <c r="AN6719" s="104"/>
      <c r="AO6719" s="104"/>
      <c r="AP6719" s="104"/>
      <c r="AQ6719" s="104"/>
      <c r="AR6719" s="104"/>
      <c r="AS6719" s="104"/>
      <c r="AT6719" s="104"/>
      <c r="AU6719" s="104"/>
      <c r="AV6719" s="104"/>
    </row>
    <row r="6720" spans="3:48" x14ac:dyDescent="0.35">
      <c r="C6720" s="176"/>
      <c r="D6720" s="176"/>
      <c r="E6720" s="176"/>
      <c r="F6720" s="176"/>
      <c r="G6720" s="175"/>
      <c r="H6720" s="175"/>
      <c r="I6720" s="175"/>
      <c r="J6720" s="175"/>
      <c r="L6720" s="175"/>
      <c r="T6720" s="176"/>
      <c r="U6720" s="176"/>
      <c r="V6720" s="176"/>
      <c r="W6720" s="176"/>
      <c r="X6720" s="175"/>
      <c r="Y6720" s="175"/>
      <c r="Z6720" s="175"/>
      <c r="AA6720" s="175"/>
      <c r="AC6720" s="175"/>
      <c r="AL6720" s="106"/>
      <c r="AM6720" s="104"/>
      <c r="AN6720" s="104"/>
      <c r="AO6720" s="104"/>
      <c r="AP6720" s="104"/>
      <c r="AQ6720" s="104"/>
      <c r="AR6720" s="104"/>
      <c r="AS6720" s="104"/>
      <c r="AT6720" s="104"/>
      <c r="AU6720" s="104"/>
      <c r="AV6720" s="104"/>
    </row>
    <row r="6721" spans="3:48" x14ac:dyDescent="0.35">
      <c r="C6721" s="176"/>
      <c r="D6721" s="176"/>
      <c r="E6721" s="176"/>
      <c r="F6721" s="176"/>
      <c r="G6721" s="175"/>
      <c r="H6721" s="175"/>
      <c r="I6721" s="175"/>
      <c r="J6721" s="175"/>
      <c r="L6721" s="175"/>
      <c r="T6721" s="176"/>
      <c r="U6721" s="176"/>
      <c r="V6721" s="176"/>
      <c r="W6721" s="176"/>
      <c r="X6721" s="175"/>
      <c r="Y6721" s="175"/>
      <c r="Z6721" s="175"/>
      <c r="AA6721" s="175"/>
      <c r="AC6721" s="175"/>
      <c r="AL6721" s="106"/>
      <c r="AM6721" s="104"/>
      <c r="AN6721" s="104"/>
      <c r="AO6721" s="104"/>
      <c r="AP6721" s="104"/>
      <c r="AQ6721" s="104"/>
      <c r="AR6721" s="104"/>
      <c r="AS6721" s="104"/>
      <c r="AT6721" s="104"/>
      <c r="AU6721" s="104"/>
      <c r="AV6721" s="104"/>
    </row>
    <row r="6722" spans="3:48" x14ac:dyDescent="0.35">
      <c r="C6722" s="176"/>
      <c r="D6722" s="176"/>
      <c r="E6722" s="176"/>
      <c r="F6722" s="176"/>
      <c r="G6722" s="175"/>
      <c r="H6722" s="175"/>
      <c r="I6722" s="175"/>
      <c r="J6722" s="175"/>
      <c r="L6722" s="175"/>
      <c r="T6722" s="176"/>
      <c r="U6722" s="176"/>
      <c r="V6722" s="176"/>
      <c r="W6722" s="176"/>
      <c r="X6722" s="175"/>
      <c r="Y6722" s="175"/>
      <c r="Z6722" s="175"/>
      <c r="AA6722" s="175"/>
      <c r="AC6722" s="175"/>
      <c r="AL6722" s="106"/>
      <c r="AM6722" s="104"/>
      <c r="AN6722" s="104"/>
      <c r="AO6722" s="104"/>
      <c r="AP6722" s="104"/>
      <c r="AQ6722" s="104"/>
      <c r="AR6722" s="104"/>
      <c r="AS6722" s="104"/>
      <c r="AT6722" s="104"/>
      <c r="AU6722" s="104"/>
      <c r="AV6722" s="104"/>
    </row>
    <row r="6723" spans="3:48" x14ac:dyDescent="0.35">
      <c r="C6723" s="176"/>
      <c r="D6723" s="176"/>
      <c r="E6723" s="176"/>
      <c r="F6723" s="176"/>
      <c r="G6723" s="175"/>
      <c r="H6723" s="175"/>
      <c r="I6723" s="175"/>
      <c r="J6723" s="175"/>
      <c r="L6723" s="175"/>
      <c r="T6723" s="176"/>
      <c r="U6723" s="176"/>
      <c r="V6723" s="176"/>
      <c r="W6723" s="176"/>
      <c r="X6723" s="175"/>
      <c r="Y6723" s="175"/>
      <c r="Z6723" s="175"/>
      <c r="AA6723" s="175"/>
      <c r="AC6723" s="175"/>
      <c r="AL6723" s="106"/>
      <c r="AM6723" s="104"/>
      <c r="AN6723" s="104"/>
      <c r="AO6723" s="104"/>
      <c r="AP6723" s="104"/>
      <c r="AQ6723" s="104"/>
      <c r="AR6723" s="104"/>
      <c r="AS6723" s="104"/>
      <c r="AT6723" s="104"/>
      <c r="AU6723" s="104"/>
      <c r="AV6723" s="104"/>
    </row>
    <row r="6724" spans="3:48" x14ac:dyDescent="0.35">
      <c r="C6724" s="176"/>
      <c r="D6724" s="176"/>
      <c r="E6724" s="176"/>
      <c r="F6724" s="176"/>
      <c r="G6724" s="175"/>
      <c r="H6724" s="175"/>
      <c r="I6724" s="175"/>
      <c r="J6724" s="175"/>
      <c r="L6724" s="175"/>
      <c r="T6724" s="176"/>
      <c r="U6724" s="176"/>
      <c r="V6724" s="176"/>
      <c r="W6724" s="176"/>
      <c r="X6724" s="175"/>
      <c r="Y6724" s="175"/>
      <c r="Z6724" s="175"/>
      <c r="AA6724" s="175"/>
      <c r="AC6724" s="175"/>
      <c r="AL6724" s="106"/>
      <c r="AM6724" s="104"/>
      <c r="AN6724" s="104"/>
      <c r="AO6724" s="104"/>
      <c r="AP6724" s="104"/>
      <c r="AQ6724" s="104"/>
      <c r="AR6724" s="104"/>
      <c r="AS6724" s="104"/>
      <c r="AT6724" s="104"/>
      <c r="AU6724" s="104"/>
      <c r="AV6724" s="104"/>
    </row>
    <row r="6725" spans="3:48" x14ac:dyDescent="0.35">
      <c r="C6725" s="176"/>
      <c r="D6725" s="176"/>
      <c r="E6725" s="176"/>
      <c r="F6725" s="176"/>
      <c r="G6725" s="175"/>
      <c r="H6725" s="175"/>
      <c r="I6725" s="175"/>
      <c r="J6725" s="175"/>
      <c r="L6725" s="175"/>
      <c r="T6725" s="176"/>
      <c r="U6725" s="176"/>
      <c r="V6725" s="176"/>
      <c r="W6725" s="176"/>
      <c r="X6725" s="175"/>
      <c r="Y6725" s="175"/>
      <c r="Z6725" s="175"/>
      <c r="AA6725" s="175"/>
      <c r="AC6725" s="175"/>
      <c r="AL6725" s="106"/>
      <c r="AM6725" s="104"/>
      <c r="AN6725" s="104"/>
      <c r="AO6725" s="104"/>
      <c r="AP6725" s="104"/>
      <c r="AQ6725" s="104"/>
      <c r="AR6725" s="104"/>
      <c r="AS6725" s="104"/>
      <c r="AT6725" s="104"/>
      <c r="AU6725" s="104"/>
      <c r="AV6725" s="104"/>
    </row>
    <row r="6726" spans="3:48" x14ac:dyDescent="0.35">
      <c r="C6726" s="176"/>
      <c r="D6726" s="176"/>
      <c r="E6726" s="176"/>
      <c r="F6726" s="176"/>
      <c r="G6726" s="175"/>
      <c r="H6726" s="175"/>
      <c r="I6726" s="175"/>
      <c r="J6726" s="175"/>
      <c r="L6726" s="175"/>
      <c r="T6726" s="176"/>
      <c r="U6726" s="176"/>
      <c r="V6726" s="176"/>
      <c r="W6726" s="176"/>
      <c r="X6726" s="175"/>
      <c r="Y6726" s="175"/>
      <c r="Z6726" s="175"/>
      <c r="AA6726" s="175"/>
      <c r="AC6726" s="175"/>
      <c r="AL6726" s="106"/>
      <c r="AM6726" s="104"/>
      <c r="AN6726" s="104"/>
      <c r="AO6726" s="104"/>
      <c r="AP6726" s="104"/>
      <c r="AQ6726" s="104"/>
      <c r="AR6726" s="104"/>
      <c r="AS6726" s="104"/>
      <c r="AT6726" s="104"/>
      <c r="AU6726" s="104"/>
      <c r="AV6726" s="104"/>
    </row>
    <row r="6727" spans="3:48" x14ac:dyDescent="0.35">
      <c r="C6727" s="176"/>
      <c r="D6727" s="176"/>
      <c r="E6727" s="176"/>
      <c r="F6727" s="176"/>
      <c r="G6727" s="175"/>
      <c r="H6727" s="175"/>
      <c r="I6727" s="175"/>
      <c r="J6727" s="175"/>
      <c r="L6727" s="175"/>
      <c r="T6727" s="176"/>
      <c r="U6727" s="176"/>
      <c r="V6727" s="176"/>
      <c r="W6727" s="176"/>
      <c r="X6727" s="175"/>
      <c r="Y6727" s="175"/>
      <c r="Z6727" s="175"/>
      <c r="AA6727" s="175"/>
      <c r="AC6727" s="175"/>
      <c r="AL6727" s="106"/>
      <c r="AM6727" s="104"/>
      <c r="AN6727" s="104"/>
      <c r="AO6727" s="104"/>
      <c r="AP6727" s="104"/>
      <c r="AQ6727" s="104"/>
      <c r="AR6727" s="104"/>
      <c r="AS6727" s="104"/>
      <c r="AT6727" s="104"/>
      <c r="AU6727" s="104"/>
      <c r="AV6727" s="104"/>
    </row>
    <row r="6728" spans="3:48" x14ac:dyDescent="0.35">
      <c r="C6728" s="176"/>
      <c r="D6728" s="176"/>
      <c r="E6728" s="176"/>
      <c r="F6728" s="176"/>
      <c r="G6728" s="175"/>
      <c r="H6728" s="175"/>
      <c r="I6728" s="175"/>
      <c r="J6728" s="175"/>
      <c r="L6728" s="175"/>
      <c r="T6728" s="176"/>
      <c r="U6728" s="176"/>
      <c r="V6728" s="176"/>
      <c r="W6728" s="176"/>
      <c r="X6728" s="175"/>
      <c r="Y6728" s="175"/>
      <c r="Z6728" s="175"/>
      <c r="AA6728" s="175"/>
      <c r="AC6728" s="175"/>
      <c r="AL6728" s="106"/>
      <c r="AM6728" s="104"/>
      <c r="AN6728" s="104"/>
      <c r="AO6728" s="104"/>
      <c r="AP6728" s="104"/>
      <c r="AQ6728" s="104"/>
      <c r="AR6728" s="104"/>
      <c r="AS6728" s="104"/>
      <c r="AT6728" s="104"/>
      <c r="AU6728" s="104"/>
      <c r="AV6728" s="104"/>
    </row>
    <row r="6729" spans="3:48" x14ac:dyDescent="0.35">
      <c r="C6729" s="176"/>
      <c r="D6729" s="176"/>
      <c r="E6729" s="176"/>
      <c r="F6729" s="176"/>
      <c r="G6729" s="175"/>
      <c r="H6729" s="175"/>
      <c r="I6729" s="175"/>
      <c r="J6729" s="175"/>
      <c r="L6729" s="175"/>
      <c r="T6729" s="176"/>
      <c r="U6729" s="176"/>
      <c r="V6729" s="176"/>
      <c r="W6729" s="176"/>
      <c r="X6729" s="175"/>
      <c r="Y6729" s="175"/>
      <c r="Z6729" s="175"/>
      <c r="AA6729" s="175"/>
      <c r="AC6729" s="175"/>
      <c r="AL6729" s="106"/>
      <c r="AM6729" s="104"/>
      <c r="AN6729" s="104"/>
      <c r="AO6729" s="104"/>
      <c r="AP6729" s="104"/>
      <c r="AQ6729" s="104"/>
      <c r="AR6729" s="104"/>
      <c r="AS6729" s="104"/>
      <c r="AT6729" s="104"/>
      <c r="AU6729" s="104"/>
      <c r="AV6729" s="104"/>
    </row>
    <row r="6730" spans="3:48" x14ac:dyDescent="0.35">
      <c r="C6730" s="176"/>
      <c r="D6730" s="176"/>
      <c r="E6730" s="176"/>
      <c r="F6730" s="176"/>
      <c r="G6730" s="175"/>
      <c r="H6730" s="175"/>
      <c r="I6730" s="175"/>
      <c r="J6730" s="175"/>
      <c r="L6730" s="175"/>
      <c r="T6730" s="176"/>
      <c r="U6730" s="176"/>
      <c r="V6730" s="176"/>
      <c r="W6730" s="176"/>
      <c r="X6730" s="175"/>
      <c r="Y6730" s="175"/>
      <c r="Z6730" s="175"/>
      <c r="AA6730" s="175"/>
      <c r="AC6730" s="175"/>
      <c r="AL6730" s="106"/>
      <c r="AM6730" s="104"/>
      <c r="AN6730" s="104"/>
      <c r="AO6730" s="104"/>
      <c r="AP6730" s="104"/>
      <c r="AQ6730" s="104"/>
      <c r="AR6730" s="104"/>
      <c r="AS6730" s="104"/>
      <c r="AT6730" s="104"/>
      <c r="AU6730" s="104"/>
      <c r="AV6730" s="104"/>
    </row>
    <row r="6731" spans="3:48" x14ac:dyDescent="0.35">
      <c r="C6731" s="176"/>
      <c r="D6731" s="176"/>
      <c r="E6731" s="176"/>
      <c r="F6731" s="176"/>
      <c r="G6731" s="175"/>
      <c r="H6731" s="175"/>
      <c r="I6731" s="175"/>
      <c r="J6731" s="175"/>
      <c r="L6731" s="175"/>
      <c r="T6731" s="176"/>
      <c r="U6731" s="176"/>
      <c r="V6731" s="176"/>
      <c r="W6731" s="176"/>
      <c r="X6731" s="175"/>
      <c r="Y6731" s="175"/>
      <c r="Z6731" s="175"/>
      <c r="AA6731" s="175"/>
      <c r="AC6731" s="175"/>
      <c r="AL6731" s="106"/>
      <c r="AM6731" s="104"/>
      <c r="AN6731" s="104"/>
      <c r="AO6731" s="104"/>
      <c r="AP6731" s="104"/>
      <c r="AQ6731" s="104"/>
      <c r="AR6731" s="104"/>
      <c r="AS6731" s="104"/>
      <c r="AT6731" s="104"/>
      <c r="AU6731" s="104"/>
      <c r="AV6731" s="104"/>
    </row>
    <row r="6732" spans="3:48" x14ac:dyDescent="0.35">
      <c r="C6732" s="176"/>
      <c r="D6732" s="176"/>
      <c r="E6732" s="176"/>
      <c r="F6732" s="176"/>
      <c r="G6732" s="175"/>
      <c r="H6732" s="175"/>
      <c r="I6732" s="175"/>
      <c r="J6732" s="175"/>
      <c r="L6732" s="175"/>
      <c r="T6732" s="176"/>
      <c r="U6732" s="176"/>
      <c r="V6732" s="176"/>
      <c r="W6732" s="176"/>
      <c r="X6732" s="175"/>
      <c r="Y6732" s="175"/>
      <c r="Z6732" s="175"/>
      <c r="AA6732" s="175"/>
      <c r="AC6732" s="175"/>
      <c r="AL6732" s="106"/>
      <c r="AM6732" s="104"/>
      <c r="AN6732" s="104"/>
      <c r="AO6732" s="104"/>
      <c r="AP6732" s="104"/>
      <c r="AQ6732" s="104"/>
      <c r="AR6732" s="104"/>
      <c r="AS6732" s="104"/>
      <c r="AT6732" s="104"/>
      <c r="AU6732" s="104"/>
      <c r="AV6732" s="104"/>
    </row>
    <row r="6733" spans="3:48" x14ac:dyDescent="0.35">
      <c r="C6733" s="176"/>
      <c r="D6733" s="176"/>
      <c r="E6733" s="176"/>
      <c r="F6733" s="176"/>
      <c r="G6733" s="175"/>
      <c r="H6733" s="175"/>
      <c r="I6733" s="175"/>
      <c r="J6733" s="175"/>
      <c r="L6733" s="175"/>
      <c r="T6733" s="176"/>
      <c r="U6733" s="176"/>
      <c r="V6733" s="176"/>
      <c r="W6733" s="176"/>
      <c r="X6733" s="175"/>
      <c r="Y6733" s="175"/>
      <c r="Z6733" s="175"/>
      <c r="AA6733" s="175"/>
      <c r="AC6733" s="175"/>
      <c r="AL6733" s="106"/>
      <c r="AM6733" s="104"/>
      <c r="AN6733" s="104"/>
      <c r="AO6733" s="104"/>
      <c r="AP6733" s="104"/>
      <c r="AQ6733" s="104"/>
      <c r="AR6733" s="104"/>
      <c r="AS6733" s="104"/>
      <c r="AT6733" s="104"/>
      <c r="AU6733" s="104"/>
      <c r="AV6733" s="104"/>
    </row>
    <row r="6734" spans="3:48" x14ac:dyDescent="0.35">
      <c r="C6734" s="176"/>
      <c r="D6734" s="176"/>
      <c r="E6734" s="176"/>
      <c r="F6734" s="176"/>
      <c r="G6734" s="175"/>
      <c r="H6734" s="175"/>
      <c r="I6734" s="175"/>
      <c r="J6734" s="175"/>
      <c r="L6734" s="175"/>
      <c r="T6734" s="176"/>
      <c r="U6734" s="176"/>
      <c r="V6734" s="176"/>
      <c r="W6734" s="176"/>
      <c r="X6734" s="175"/>
      <c r="Y6734" s="175"/>
      <c r="Z6734" s="175"/>
      <c r="AA6734" s="175"/>
      <c r="AC6734" s="175"/>
      <c r="AL6734" s="106"/>
      <c r="AM6734" s="104"/>
      <c r="AN6734" s="104"/>
      <c r="AO6734" s="104"/>
      <c r="AP6734" s="104"/>
      <c r="AQ6734" s="104"/>
      <c r="AR6734" s="104"/>
      <c r="AS6734" s="104"/>
      <c r="AT6734" s="104"/>
      <c r="AU6734" s="104"/>
      <c r="AV6734" s="104"/>
    </row>
    <row r="6735" spans="3:48" x14ac:dyDescent="0.35">
      <c r="C6735" s="176"/>
      <c r="D6735" s="176"/>
      <c r="E6735" s="176"/>
      <c r="F6735" s="176"/>
      <c r="G6735" s="175"/>
      <c r="H6735" s="175"/>
      <c r="I6735" s="175"/>
      <c r="J6735" s="175"/>
      <c r="L6735" s="175"/>
      <c r="T6735" s="176"/>
      <c r="U6735" s="176"/>
      <c r="V6735" s="176"/>
      <c r="W6735" s="176"/>
      <c r="X6735" s="175"/>
      <c r="Y6735" s="175"/>
      <c r="Z6735" s="175"/>
      <c r="AA6735" s="175"/>
      <c r="AC6735" s="175"/>
      <c r="AL6735" s="106"/>
      <c r="AM6735" s="104"/>
      <c r="AN6735" s="104"/>
      <c r="AO6735" s="104"/>
      <c r="AP6735" s="104"/>
      <c r="AQ6735" s="104"/>
      <c r="AR6735" s="104"/>
      <c r="AS6735" s="104"/>
      <c r="AT6735" s="104"/>
      <c r="AU6735" s="104"/>
      <c r="AV6735" s="104"/>
    </row>
    <row r="6736" spans="3:48" x14ac:dyDescent="0.35">
      <c r="C6736" s="176"/>
      <c r="D6736" s="176"/>
      <c r="E6736" s="176"/>
      <c r="F6736" s="176"/>
      <c r="G6736" s="175"/>
      <c r="H6736" s="175"/>
      <c r="I6736" s="175"/>
      <c r="J6736" s="175"/>
      <c r="L6736" s="175"/>
      <c r="T6736" s="176"/>
      <c r="U6736" s="176"/>
      <c r="V6736" s="176"/>
      <c r="W6736" s="176"/>
      <c r="X6736" s="175"/>
      <c r="Y6736" s="175"/>
      <c r="Z6736" s="175"/>
      <c r="AA6736" s="175"/>
      <c r="AC6736" s="175"/>
      <c r="AL6736" s="106"/>
      <c r="AM6736" s="104"/>
      <c r="AN6736" s="104"/>
      <c r="AO6736" s="104"/>
      <c r="AP6736" s="104"/>
      <c r="AQ6736" s="104"/>
      <c r="AR6736" s="104"/>
      <c r="AS6736" s="104"/>
      <c r="AT6736" s="104"/>
      <c r="AU6736" s="104"/>
      <c r="AV6736" s="104"/>
    </row>
    <row r="6737" spans="3:48" x14ac:dyDescent="0.35">
      <c r="C6737" s="176"/>
      <c r="D6737" s="176"/>
      <c r="E6737" s="176"/>
      <c r="F6737" s="176"/>
      <c r="G6737" s="175"/>
      <c r="H6737" s="175"/>
      <c r="I6737" s="175"/>
      <c r="J6737" s="175"/>
      <c r="L6737" s="175"/>
      <c r="T6737" s="176"/>
      <c r="U6737" s="176"/>
      <c r="V6737" s="176"/>
      <c r="W6737" s="176"/>
      <c r="X6737" s="175"/>
      <c r="Y6737" s="175"/>
      <c r="Z6737" s="175"/>
      <c r="AA6737" s="175"/>
      <c r="AC6737" s="175"/>
      <c r="AL6737" s="106"/>
      <c r="AM6737" s="104"/>
      <c r="AN6737" s="104"/>
      <c r="AO6737" s="104"/>
      <c r="AP6737" s="104"/>
      <c r="AQ6737" s="104"/>
      <c r="AR6737" s="104"/>
      <c r="AS6737" s="104"/>
      <c r="AT6737" s="104"/>
      <c r="AU6737" s="104"/>
      <c r="AV6737" s="104"/>
    </row>
    <row r="6738" spans="3:48" x14ac:dyDescent="0.35">
      <c r="C6738" s="176"/>
      <c r="D6738" s="176"/>
      <c r="E6738" s="176"/>
      <c r="F6738" s="176"/>
      <c r="G6738" s="175"/>
      <c r="H6738" s="175"/>
      <c r="I6738" s="175"/>
      <c r="J6738" s="175"/>
      <c r="L6738" s="175"/>
      <c r="T6738" s="176"/>
      <c r="U6738" s="176"/>
      <c r="V6738" s="176"/>
      <c r="W6738" s="176"/>
      <c r="X6738" s="175"/>
      <c r="Y6738" s="175"/>
      <c r="Z6738" s="175"/>
      <c r="AA6738" s="175"/>
      <c r="AC6738" s="175"/>
      <c r="AL6738" s="106"/>
      <c r="AM6738" s="104"/>
      <c r="AN6738" s="104"/>
      <c r="AO6738" s="104"/>
      <c r="AP6738" s="104"/>
      <c r="AQ6738" s="104"/>
      <c r="AR6738" s="104"/>
      <c r="AS6738" s="104"/>
      <c r="AT6738" s="104"/>
      <c r="AU6738" s="104"/>
      <c r="AV6738" s="104"/>
    </row>
    <row r="6739" spans="3:48" x14ac:dyDescent="0.35">
      <c r="C6739" s="176"/>
      <c r="D6739" s="176"/>
      <c r="E6739" s="176"/>
      <c r="F6739" s="176"/>
      <c r="G6739" s="175"/>
      <c r="H6739" s="175"/>
      <c r="I6739" s="175"/>
      <c r="J6739" s="175"/>
      <c r="L6739" s="175"/>
      <c r="T6739" s="176"/>
      <c r="U6739" s="176"/>
      <c r="V6739" s="176"/>
      <c r="W6739" s="176"/>
      <c r="X6739" s="175"/>
      <c r="Y6739" s="175"/>
      <c r="Z6739" s="175"/>
      <c r="AA6739" s="175"/>
      <c r="AC6739" s="175"/>
      <c r="AL6739" s="106"/>
      <c r="AM6739" s="104"/>
      <c r="AN6739" s="104"/>
      <c r="AO6739" s="104"/>
      <c r="AP6739" s="104"/>
      <c r="AQ6739" s="104"/>
      <c r="AR6739" s="104"/>
      <c r="AS6739" s="104"/>
      <c r="AT6739" s="104"/>
      <c r="AU6739" s="104"/>
      <c r="AV6739" s="104"/>
    </row>
    <row r="6740" spans="3:48" x14ac:dyDescent="0.35">
      <c r="C6740" s="176"/>
      <c r="D6740" s="176"/>
      <c r="E6740" s="176"/>
      <c r="F6740" s="176"/>
      <c r="G6740" s="175"/>
      <c r="H6740" s="175"/>
      <c r="I6740" s="175"/>
      <c r="J6740" s="175"/>
      <c r="L6740" s="175"/>
      <c r="T6740" s="176"/>
      <c r="U6740" s="176"/>
      <c r="V6740" s="176"/>
      <c r="W6740" s="176"/>
      <c r="X6740" s="175"/>
      <c r="Y6740" s="175"/>
      <c r="Z6740" s="175"/>
      <c r="AA6740" s="175"/>
      <c r="AC6740" s="175"/>
      <c r="AL6740" s="106"/>
      <c r="AM6740" s="104"/>
      <c r="AN6740" s="104"/>
      <c r="AO6740" s="104"/>
      <c r="AP6740" s="104"/>
      <c r="AQ6740" s="104"/>
      <c r="AR6740" s="104"/>
      <c r="AS6740" s="104"/>
      <c r="AT6740" s="104"/>
      <c r="AU6740" s="104"/>
      <c r="AV6740" s="104"/>
    </row>
    <row r="6741" spans="3:48" x14ac:dyDescent="0.35">
      <c r="C6741" s="176"/>
      <c r="D6741" s="176"/>
      <c r="E6741" s="176"/>
      <c r="F6741" s="176"/>
      <c r="G6741" s="175"/>
      <c r="H6741" s="175"/>
      <c r="I6741" s="175"/>
      <c r="J6741" s="175"/>
      <c r="L6741" s="175"/>
      <c r="T6741" s="176"/>
      <c r="U6741" s="176"/>
      <c r="V6741" s="176"/>
      <c r="W6741" s="176"/>
      <c r="X6741" s="175"/>
      <c r="Y6741" s="175"/>
      <c r="Z6741" s="175"/>
      <c r="AA6741" s="175"/>
      <c r="AC6741" s="175"/>
      <c r="AL6741" s="106"/>
      <c r="AM6741" s="104"/>
      <c r="AN6741" s="104"/>
      <c r="AO6741" s="104"/>
      <c r="AP6741" s="104"/>
      <c r="AQ6741" s="104"/>
      <c r="AR6741" s="104"/>
      <c r="AS6741" s="104"/>
      <c r="AT6741" s="104"/>
      <c r="AU6741" s="104"/>
      <c r="AV6741" s="104"/>
    </row>
    <row r="6742" spans="3:48" x14ac:dyDescent="0.35">
      <c r="C6742" s="176"/>
      <c r="D6742" s="176"/>
      <c r="E6742" s="176"/>
      <c r="F6742" s="176"/>
      <c r="G6742" s="175"/>
      <c r="H6742" s="175"/>
      <c r="I6742" s="175"/>
      <c r="J6742" s="175"/>
      <c r="L6742" s="175"/>
      <c r="T6742" s="176"/>
      <c r="U6742" s="176"/>
      <c r="V6742" s="176"/>
      <c r="W6742" s="176"/>
      <c r="X6742" s="175"/>
      <c r="Y6742" s="175"/>
      <c r="Z6742" s="175"/>
      <c r="AA6742" s="175"/>
      <c r="AC6742" s="175"/>
      <c r="AL6742" s="106"/>
      <c r="AM6742" s="104"/>
      <c r="AN6742" s="104"/>
      <c r="AO6742" s="104"/>
      <c r="AP6742" s="104"/>
      <c r="AQ6742" s="104"/>
      <c r="AR6742" s="104"/>
      <c r="AS6742" s="104"/>
      <c r="AT6742" s="104"/>
      <c r="AU6742" s="104"/>
      <c r="AV6742" s="104"/>
    </row>
    <row r="6743" spans="3:48" x14ac:dyDescent="0.35">
      <c r="C6743" s="176"/>
      <c r="D6743" s="176"/>
      <c r="E6743" s="176"/>
      <c r="F6743" s="176"/>
      <c r="G6743" s="175"/>
      <c r="H6743" s="175"/>
      <c r="I6743" s="175"/>
      <c r="J6743" s="175"/>
      <c r="L6743" s="175"/>
      <c r="T6743" s="176"/>
      <c r="U6743" s="176"/>
      <c r="V6743" s="176"/>
      <c r="W6743" s="176"/>
      <c r="X6743" s="175"/>
      <c r="Y6743" s="175"/>
      <c r="Z6743" s="175"/>
      <c r="AA6743" s="175"/>
      <c r="AC6743" s="175"/>
      <c r="AL6743" s="106"/>
      <c r="AM6743" s="104"/>
      <c r="AN6743" s="104"/>
      <c r="AO6743" s="104"/>
      <c r="AP6743" s="104"/>
      <c r="AQ6743" s="104"/>
      <c r="AR6743" s="104"/>
      <c r="AS6743" s="104"/>
      <c r="AT6743" s="104"/>
      <c r="AU6743" s="104"/>
      <c r="AV6743" s="104"/>
    </row>
    <row r="6744" spans="3:48" x14ac:dyDescent="0.35">
      <c r="C6744" s="176"/>
      <c r="D6744" s="176"/>
      <c r="E6744" s="176"/>
      <c r="F6744" s="176"/>
      <c r="G6744" s="175"/>
      <c r="H6744" s="175"/>
      <c r="I6744" s="175"/>
      <c r="J6744" s="175"/>
      <c r="L6744" s="175"/>
      <c r="T6744" s="176"/>
      <c r="U6744" s="176"/>
      <c r="V6744" s="176"/>
      <c r="W6744" s="176"/>
      <c r="X6744" s="175"/>
      <c r="Y6744" s="175"/>
      <c r="Z6744" s="175"/>
      <c r="AA6744" s="175"/>
      <c r="AC6744" s="175"/>
      <c r="AL6744" s="106"/>
      <c r="AM6744" s="104"/>
      <c r="AN6744" s="104"/>
      <c r="AO6744" s="104"/>
      <c r="AP6744" s="104"/>
      <c r="AQ6744" s="104"/>
      <c r="AR6744" s="104"/>
      <c r="AS6744" s="104"/>
      <c r="AT6744" s="104"/>
      <c r="AU6744" s="104"/>
      <c r="AV6744" s="104"/>
    </row>
    <row r="6745" spans="3:48" x14ac:dyDescent="0.35">
      <c r="C6745" s="176"/>
      <c r="D6745" s="176"/>
      <c r="E6745" s="176"/>
      <c r="F6745" s="176"/>
      <c r="G6745" s="175"/>
      <c r="H6745" s="175"/>
      <c r="I6745" s="175"/>
      <c r="J6745" s="175"/>
      <c r="L6745" s="175"/>
      <c r="T6745" s="176"/>
      <c r="U6745" s="176"/>
      <c r="V6745" s="176"/>
      <c r="W6745" s="176"/>
      <c r="X6745" s="175"/>
      <c r="Y6745" s="175"/>
      <c r="Z6745" s="175"/>
      <c r="AA6745" s="175"/>
      <c r="AC6745" s="175"/>
      <c r="AL6745" s="106"/>
      <c r="AM6745" s="104"/>
      <c r="AN6745" s="104"/>
      <c r="AO6745" s="104"/>
      <c r="AP6745" s="104"/>
      <c r="AQ6745" s="104"/>
      <c r="AR6745" s="104"/>
      <c r="AS6745" s="104"/>
      <c r="AT6745" s="104"/>
      <c r="AU6745" s="104"/>
      <c r="AV6745" s="104"/>
    </row>
    <row r="6746" spans="3:48" x14ac:dyDescent="0.35">
      <c r="C6746" s="176"/>
      <c r="D6746" s="176"/>
      <c r="E6746" s="176"/>
      <c r="F6746" s="176"/>
      <c r="G6746" s="175"/>
      <c r="H6746" s="175"/>
      <c r="I6746" s="175"/>
      <c r="J6746" s="175"/>
      <c r="L6746" s="175"/>
      <c r="T6746" s="176"/>
      <c r="U6746" s="176"/>
      <c r="V6746" s="176"/>
      <c r="W6746" s="176"/>
      <c r="X6746" s="175"/>
      <c r="Y6746" s="175"/>
      <c r="Z6746" s="175"/>
      <c r="AA6746" s="175"/>
      <c r="AC6746" s="175"/>
      <c r="AL6746" s="106"/>
      <c r="AM6746" s="104"/>
      <c r="AN6746" s="104"/>
      <c r="AO6746" s="104"/>
      <c r="AP6746" s="104"/>
      <c r="AQ6746" s="104"/>
      <c r="AR6746" s="104"/>
      <c r="AS6746" s="104"/>
      <c r="AT6746" s="104"/>
      <c r="AU6746" s="104"/>
      <c r="AV6746" s="104"/>
    </row>
    <row r="6747" spans="3:48" x14ac:dyDescent="0.35">
      <c r="C6747" s="176"/>
      <c r="D6747" s="176"/>
      <c r="E6747" s="176"/>
      <c r="F6747" s="176"/>
      <c r="G6747" s="175"/>
      <c r="H6747" s="175"/>
      <c r="I6747" s="175"/>
      <c r="J6747" s="175"/>
      <c r="L6747" s="175"/>
      <c r="T6747" s="176"/>
      <c r="U6747" s="176"/>
      <c r="V6747" s="176"/>
      <c r="W6747" s="176"/>
      <c r="X6747" s="175"/>
      <c r="Y6747" s="175"/>
      <c r="Z6747" s="175"/>
      <c r="AA6747" s="175"/>
      <c r="AC6747" s="175"/>
      <c r="AL6747" s="106"/>
      <c r="AM6747" s="104"/>
      <c r="AN6747" s="104"/>
      <c r="AO6747" s="104"/>
      <c r="AP6747" s="104"/>
      <c r="AQ6747" s="104"/>
      <c r="AR6747" s="104"/>
      <c r="AS6747" s="104"/>
      <c r="AT6747" s="104"/>
      <c r="AU6747" s="104"/>
      <c r="AV6747" s="104"/>
    </row>
    <row r="6748" spans="3:48" x14ac:dyDescent="0.35">
      <c r="C6748" s="176"/>
      <c r="D6748" s="176"/>
      <c r="E6748" s="176"/>
      <c r="F6748" s="176"/>
      <c r="G6748" s="175"/>
      <c r="H6748" s="175"/>
      <c r="I6748" s="175"/>
      <c r="J6748" s="175"/>
      <c r="L6748" s="175"/>
      <c r="T6748" s="176"/>
      <c r="U6748" s="176"/>
      <c r="V6748" s="176"/>
      <c r="W6748" s="176"/>
      <c r="X6748" s="175"/>
      <c r="Y6748" s="175"/>
      <c r="Z6748" s="175"/>
      <c r="AA6748" s="175"/>
      <c r="AC6748" s="175"/>
      <c r="AL6748" s="106"/>
      <c r="AM6748" s="104"/>
      <c r="AN6748" s="104"/>
      <c r="AO6748" s="104"/>
      <c r="AP6748" s="104"/>
      <c r="AQ6748" s="104"/>
      <c r="AR6748" s="104"/>
      <c r="AS6748" s="104"/>
      <c r="AT6748" s="104"/>
      <c r="AU6748" s="104"/>
      <c r="AV6748" s="104"/>
    </row>
    <row r="6749" spans="3:48" x14ac:dyDescent="0.35">
      <c r="C6749" s="176"/>
      <c r="D6749" s="176"/>
      <c r="E6749" s="176"/>
      <c r="F6749" s="176"/>
      <c r="G6749" s="175"/>
      <c r="H6749" s="175"/>
      <c r="I6749" s="175"/>
      <c r="J6749" s="175"/>
      <c r="L6749" s="175"/>
      <c r="T6749" s="176"/>
      <c r="U6749" s="176"/>
      <c r="V6749" s="176"/>
      <c r="W6749" s="176"/>
      <c r="X6749" s="175"/>
      <c r="Y6749" s="175"/>
      <c r="Z6749" s="175"/>
      <c r="AA6749" s="175"/>
      <c r="AC6749" s="175"/>
      <c r="AL6749" s="106"/>
      <c r="AM6749" s="104"/>
      <c r="AN6749" s="104"/>
      <c r="AO6749" s="104"/>
      <c r="AP6749" s="104"/>
      <c r="AQ6749" s="104"/>
      <c r="AR6749" s="104"/>
      <c r="AS6749" s="104"/>
      <c r="AT6749" s="104"/>
      <c r="AU6749" s="104"/>
      <c r="AV6749" s="104"/>
    </row>
    <row r="6750" spans="3:48" x14ac:dyDescent="0.35">
      <c r="C6750" s="176"/>
      <c r="D6750" s="176"/>
      <c r="E6750" s="176"/>
      <c r="F6750" s="176"/>
      <c r="G6750" s="175"/>
      <c r="H6750" s="175"/>
      <c r="I6750" s="175"/>
      <c r="J6750" s="175"/>
      <c r="L6750" s="175"/>
      <c r="T6750" s="176"/>
      <c r="U6750" s="176"/>
      <c r="V6750" s="176"/>
      <c r="W6750" s="176"/>
      <c r="X6750" s="175"/>
      <c r="Y6750" s="175"/>
      <c r="Z6750" s="175"/>
      <c r="AA6750" s="175"/>
      <c r="AC6750" s="175"/>
      <c r="AL6750" s="106"/>
      <c r="AM6750" s="104"/>
      <c r="AN6750" s="104"/>
      <c r="AO6750" s="104"/>
      <c r="AP6750" s="104"/>
      <c r="AQ6750" s="104"/>
      <c r="AR6750" s="104"/>
      <c r="AS6750" s="104"/>
      <c r="AT6750" s="104"/>
      <c r="AU6750" s="104"/>
      <c r="AV6750" s="104"/>
    </row>
    <row r="6751" spans="3:48" x14ac:dyDescent="0.35">
      <c r="C6751" s="176"/>
      <c r="D6751" s="176"/>
      <c r="E6751" s="176"/>
      <c r="F6751" s="176"/>
      <c r="G6751" s="175"/>
      <c r="H6751" s="175"/>
      <c r="I6751" s="175"/>
      <c r="J6751" s="175"/>
      <c r="L6751" s="175"/>
      <c r="T6751" s="176"/>
      <c r="U6751" s="176"/>
      <c r="V6751" s="176"/>
      <c r="W6751" s="176"/>
      <c r="X6751" s="175"/>
      <c r="Y6751" s="175"/>
      <c r="Z6751" s="175"/>
      <c r="AA6751" s="175"/>
      <c r="AC6751" s="175"/>
      <c r="AL6751" s="106"/>
      <c r="AM6751" s="104"/>
      <c r="AN6751" s="104"/>
      <c r="AO6751" s="104"/>
      <c r="AP6751" s="104"/>
      <c r="AQ6751" s="104"/>
      <c r="AR6751" s="104"/>
      <c r="AS6751" s="104"/>
      <c r="AT6751" s="104"/>
      <c r="AU6751" s="104"/>
      <c r="AV6751" s="104"/>
    </row>
    <row r="6752" spans="3:48" x14ac:dyDescent="0.35">
      <c r="C6752" s="176"/>
      <c r="D6752" s="176"/>
      <c r="E6752" s="176"/>
      <c r="F6752" s="176"/>
      <c r="G6752" s="175"/>
      <c r="H6752" s="175"/>
      <c r="I6752" s="175"/>
      <c r="J6752" s="175"/>
      <c r="L6752" s="175"/>
      <c r="T6752" s="176"/>
      <c r="U6752" s="176"/>
      <c r="V6752" s="176"/>
      <c r="W6752" s="176"/>
      <c r="X6752" s="175"/>
      <c r="Y6752" s="175"/>
      <c r="Z6752" s="175"/>
      <c r="AA6752" s="175"/>
      <c r="AC6752" s="175"/>
      <c r="AL6752" s="106"/>
      <c r="AM6752" s="104"/>
      <c r="AN6752" s="104"/>
      <c r="AO6752" s="104"/>
      <c r="AP6752" s="104"/>
      <c r="AQ6752" s="104"/>
      <c r="AR6752" s="104"/>
      <c r="AS6752" s="104"/>
      <c r="AT6752" s="104"/>
      <c r="AU6752" s="104"/>
      <c r="AV6752" s="104"/>
    </row>
    <row r="6753" spans="3:48" x14ac:dyDescent="0.35">
      <c r="C6753" s="176"/>
      <c r="D6753" s="176"/>
      <c r="E6753" s="176"/>
      <c r="F6753" s="176"/>
      <c r="G6753" s="175"/>
      <c r="H6753" s="175"/>
      <c r="I6753" s="175"/>
      <c r="J6753" s="175"/>
      <c r="L6753" s="175"/>
      <c r="T6753" s="176"/>
      <c r="U6753" s="176"/>
      <c r="V6753" s="176"/>
      <c r="W6753" s="176"/>
      <c r="X6753" s="175"/>
      <c r="Y6753" s="175"/>
      <c r="Z6753" s="175"/>
      <c r="AA6753" s="175"/>
      <c r="AC6753" s="175"/>
      <c r="AL6753" s="106"/>
      <c r="AM6753" s="104"/>
      <c r="AN6753" s="104"/>
      <c r="AO6753" s="104"/>
      <c r="AP6753" s="104"/>
      <c r="AQ6753" s="104"/>
      <c r="AR6753" s="104"/>
      <c r="AS6753" s="104"/>
      <c r="AT6753" s="104"/>
      <c r="AU6753" s="104"/>
      <c r="AV6753" s="104"/>
    </row>
    <row r="6754" spans="3:48" x14ac:dyDescent="0.35">
      <c r="C6754" s="176"/>
      <c r="D6754" s="176"/>
      <c r="E6754" s="176"/>
      <c r="F6754" s="176"/>
      <c r="G6754" s="175"/>
      <c r="H6754" s="175"/>
      <c r="I6754" s="175"/>
      <c r="J6754" s="175"/>
      <c r="L6754" s="175"/>
      <c r="T6754" s="176"/>
      <c r="U6754" s="176"/>
      <c r="V6754" s="176"/>
      <c r="W6754" s="176"/>
      <c r="X6754" s="175"/>
      <c r="Y6754" s="175"/>
      <c r="Z6754" s="175"/>
      <c r="AA6754" s="175"/>
      <c r="AC6754" s="175"/>
      <c r="AL6754" s="106"/>
      <c r="AM6754" s="104"/>
      <c r="AN6754" s="104"/>
      <c r="AO6754" s="104"/>
      <c r="AP6754" s="104"/>
      <c r="AQ6754" s="104"/>
      <c r="AR6754" s="104"/>
      <c r="AS6754" s="104"/>
      <c r="AT6754" s="104"/>
      <c r="AU6754" s="104"/>
      <c r="AV6754" s="104"/>
    </row>
    <row r="6755" spans="3:48" x14ac:dyDescent="0.35">
      <c r="C6755" s="176"/>
      <c r="D6755" s="176"/>
      <c r="E6755" s="176"/>
      <c r="F6755" s="176"/>
      <c r="G6755" s="175"/>
      <c r="H6755" s="175"/>
      <c r="I6755" s="175"/>
      <c r="J6755" s="175"/>
      <c r="L6755" s="175"/>
      <c r="T6755" s="176"/>
      <c r="U6755" s="176"/>
      <c r="V6755" s="176"/>
      <c r="W6755" s="176"/>
      <c r="X6755" s="175"/>
      <c r="Y6755" s="175"/>
      <c r="Z6755" s="175"/>
      <c r="AA6755" s="175"/>
      <c r="AC6755" s="175"/>
      <c r="AL6755" s="106"/>
      <c r="AM6755" s="104"/>
      <c r="AN6755" s="104"/>
      <c r="AO6755" s="104"/>
      <c r="AP6755" s="104"/>
      <c r="AQ6755" s="104"/>
      <c r="AR6755" s="104"/>
      <c r="AS6755" s="104"/>
      <c r="AT6755" s="104"/>
      <c r="AU6755" s="104"/>
      <c r="AV6755" s="104"/>
    </row>
    <row r="6756" spans="3:48" x14ac:dyDescent="0.35">
      <c r="C6756" s="176"/>
      <c r="D6756" s="176"/>
      <c r="E6756" s="176"/>
      <c r="F6756" s="176"/>
      <c r="G6756" s="175"/>
      <c r="H6756" s="175"/>
      <c r="I6756" s="175"/>
      <c r="J6756" s="175"/>
      <c r="L6756" s="175"/>
      <c r="T6756" s="176"/>
      <c r="U6756" s="176"/>
      <c r="V6756" s="176"/>
      <c r="W6756" s="176"/>
      <c r="X6756" s="175"/>
      <c r="Y6756" s="175"/>
      <c r="Z6756" s="175"/>
      <c r="AA6756" s="175"/>
      <c r="AC6756" s="175"/>
      <c r="AL6756" s="106"/>
      <c r="AM6756" s="104"/>
      <c r="AN6756" s="104"/>
      <c r="AO6756" s="104"/>
      <c r="AP6756" s="104"/>
      <c r="AQ6756" s="104"/>
      <c r="AR6756" s="104"/>
      <c r="AS6756" s="104"/>
      <c r="AT6756" s="104"/>
      <c r="AU6756" s="104"/>
      <c r="AV6756" s="104"/>
    </row>
    <row r="6757" spans="3:48" x14ac:dyDescent="0.35">
      <c r="C6757" s="176"/>
      <c r="D6757" s="176"/>
      <c r="E6757" s="176"/>
      <c r="F6757" s="176"/>
      <c r="G6757" s="175"/>
      <c r="H6757" s="175"/>
      <c r="I6757" s="175"/>
      <c r="J6757" s="175"/>
      <c r="L6757" s="175"/>
      <c r="T6757" s="176"/>
      <c r="U6757" s="176"/>
      <c r="V6757" s="176"/>
      <c r="W6757" s="176"/>
      <c r="X6757" s="175"/>
      <c r="Y6757" s="175"/>
      <c r="Z6757" s="175"/>
      <c r="AA6757" s="175"/>
      <c r="AC6757" s="175"/>
      <c r="AL6757" s="106"/>
      <c r="AM6757" s="104"/>
      <c r="AN6757" s="104"/>
      <c r="AO6757" s="104"/>
      <c r="AP6757" s="104"/>
      <c r="AQ6757" s="104"/>
      <c r="AR6757" s="104"/>
      <c r="AS6757" s="104"/>
      <c r="AT6757" s="104"/>
      <c r="AU6757" s="104"/>
      <c r="AV6757" s="104"/>
    </row>
    <row r="6758" spans="3:48" x14ac:dyDescent="0.35">
      <c r="C6758" s="176"/>
      <c r="D6758" s="176"/>
      <c r="E6758" s="176"/>
      <c r="F6758" s="176"/>
      <c r="G6758" s="175"/>
      <c r="H6758" s="175"/>
      <c r="I6758" s="175"/>
      <c r="J6758" s="175"/>
      <c r="L6758" s="175"/>
      <c r="T6758" s="176"/>
      <c r="U6758" s="176"/>
      <c r="V6758" s="176"/>
      <c r="W6758" s="176"/>
      <c r="X6758" s="175"/>
      <c r="Y6758" s="175"/>
      <c r="Z6758" s="175"/>
      <c r="AA6758" s="175"/>
      <c r="AC6758" s="175"/>
      <c r="AL6758" s="106"/>
      <c r="AM6758" s="104"/>
      <c r="AN6758" s="104"/>
      <c r="AO6758" s="104"/>
      <c r="AP6758" s="104"/>
      <c r="AQ6758" s="104"/>
      <c r="AR6758" s="104"/>
      <c r="AS6758" s="104"/>
      <c r="AT6758" s="104"/>
      <c r="AU6758" s="104"/>
      <c r="AV6758" s="104"/>
    </row>
    <row r="6759" spans="3:48" x14ac:dyDescent="0.35">
      <c r="C6759" s="176"/>
      <c r="D6759" s="176"/>
      <c r="E6759" s="176"/>
      <c r="F6759" s="176"/>
      <c r="G6759" s="175"/>
      <c r="H6759" s="175"/>
      <c r="I6759" s="175"/>
      <c r="J6759" s="175"/>
      <c r="L6759" s="175"/>
      <c r="T6759" s="176"/>
      <c r="U6759" s="176"/>
      <c r="V6759" s="176"/>
      <c r="W6759" s="176"/>
      <c r="X6759" s="175"/>
      <c r="Y6759" s="175"/>
      <c r="Z6759" s="175"/>
      <c r="AA6759" s="175"/>
      <c r="AC6759" s="175"/>
      <c r="AL6759" s="106"/>
      <c r="AM6759" s="104"/>
      <c r="AN6759" s="104"/>
      <c r="AO6759" s="104"/>
      <c r="AP6759" s="104"/>
      <c r="AQ6759" s="104"/>
      <c r="AR6759" s="104"/>
      <c r="AS6759" s="104"/>
      <c r="AT6759" s="104"/>
      <c r="AU6759" s="104"/>
      <c r="AV6759" s="104"/>
    </row>
    <row r="6760" spans="3:48" x14ac:dyDescent="0.35">
      <c r="C6760" s="176"/>
      <c r="D6760" s="176"/>
      <c r="E6760" s="176"/>
      <c r="F6760" s="176"/>
      <c r="G6760" s="175"/>
      <c r="H6760" s="175"/>
      <c r="I6760" s="175"/>
      <c r="J6760" s="175"/>
      <c r="L6760" s="175"/>
      <c r="T6760" s="176"/>
      <c r="U6760" s="176"/>
      <c r="V6760" s="176"/>
      <c r="W6760" s="176"/>
      <c r="X6760" s="175"/>
      <c r="Y6760" s="175"/>
      <c r="Z6760" s="175"/>
      <c r="AA6760" s="175"/>
      <c r="AC6760" s="175"/>
      <c r="AL6760" s="106"/>
      <c r="AM6760" s="104"/>
      <c r="AN6760" s="104"/>
      <c r="AO6760" s="104"/>
      <c r="AP6760" s="104"/>
      <c r="AQ6760" s="104"/>
      <c r="AR6760" s="104"/>
      <c r="AS6760" s="104"/>
      <c r="AT6760" s="104"/>
      <c r="AU6760" s="104"/>
      <c r="AV6760" s="104"/>
    </row>
    <row r="6761" spans="3:48" x14ac:dyDescent="0.35">
      <c r="C6761" s="176"/>
      <c r="D6761" s="176"/>
      <c r="E6761" s="176"/>
      <c r="F6761" s="176"/>
      <c r="G6761" s="175"/>
      <c r="H6761" s="175"/>
      <c r="I6761" s="175"/>
      <c r="J6761" s="175"/>
      <c r="L6761" s="175"/>
      <c r="T6761" s="176"/>
      <c r="U6761" s="176"/>
      <c r="V6761" s="176"/>
      <c r="W6761" s="176"/>
      <c r="X6761" s="175"/>
      <c r="Y6761" s="175"/>
      <c r="Z6761" s="175"/>
      <c r="AA6761" s="175"/>
      <c r="AC6761" s="175"/>
      <c r="AL6761" s="106"/>
      <c r="AM6761" s="104"/>
      <c r="AN6761" s="104"/>
      <c r="AO6761" s="104"/>
      <c r="AP6761" s="104"/>
      <c r="AQ6761" s="104"/>
      <c r="AR6761" s="104"/>
      <c r="AS6761" s="104"/>
      <c r="AT6761" s="104"/>
      <c r="AU6761" s="104"/>
      <c r="AV6761" s="104"/>
    </row>
    <row r="6762" spans="3:48" x14ac:dyDescent="0.35">
      <c r="C6762" s="176"/>
      <c r="D6762" s="176"/>
      <c r="E6762" s="176"/>
      <c r="F6762" s="176"/>
      <c r="G6762" s="175"/>
      <c r="H6762" s="175"/>
      <c r="I6762" s="175"/>
      <c r="J6762" s="175"/>
      <c r="L6762" s="175"/>
      <c r="T6762" s="176"/>
      <c r="U6762" s="176"/>
      <c r="V6762" s="176"/>
      <c r="W6762" s="176"/>
      <c r="X6762" s="175"/>
      <c r="Y6762" s="175"/>
      <c r="Z6762" s="175"/>
      <c r="AA6762" s="175"/>
      <c r="AC6762" s="175"/>
      <c r="AL6762" s="106"/>
      <c r="AM6762" s="104"/>
      <c r="AN6762" s="104"/>
      <c r="AO6762" s="104"/>
      <c r="AP6762" s="104"/>
      <c r="AQ6762" s="104"/>
      <c r="AR6762" s="104"/>
      <c r="AS6762" s="104"/>
      <c r="AT6762" s="104"/>
      <c r="AU6762" s="104"/>
      <c r="AV6762" s="104"/>
    </row>
    <row r="6763" spans="3:48" x14ac:dyDescent="0.35">
      <c r="C6763" s="176"/>
      <c r="D6763" s="176"/>
      <c r="E6763" s="176"/>
      <c r="F6763" s="176"/>
      <c r="G6763" s="175"/>
      <c r="H6763" s="175"/>
      <c r="I6763" s="175"/>
      <c r="J6763" s="175"/>
      <c r="L6763" s="175"/>
      <c r="T6763" s="176"/>
      <c r="U6763" s="176"/>
      <c r="V6763" s="176"/>
      <c r="W6763" s="176"/>
      <c r="X6763" s="175"/>
      <c r="Y6763" s="175"/>
      <c r="Z6763" s="175"/>
      <c r="AA6763" s="175"/>
      <c r="AC6763" s="175"/>
      <c r="AL6763" s="106"/>
      <c r="AM6763" s="104"/>
      <c r="AN6763" s="104"/>
      <c r="AO6763" s="104"/>
      <c r="AP6763" s="104"/>
      <c r="AQ6763" s="104"/>
      <c r="AR6763" s="104"/>
      <c r="AS6763" s="104"/>
      <c r="AT6763" s="104"/>
      <c r="AU6763" s="104"/>
      <c r="AV6763" s="104"/>
    </row>
    <row r="6764" spans="3:48" x14ac:dyDescent="0.35">
      <c r="C6764" s="176"/>
      <c r="D6764" s="176"/>
      <c r="E6764" s="176"/>
      <c r="F6764" s="176"/>
      <c r="G6764" s="175"/>
      <c r="H6764" s="175"/>
      <c r="I6764" s="175"/>
      <c r="J6764" s="175"/>
      <c r="L6764" s="175"/>
      <c r="T6764" s="176"/>
      <c r="U6764" s="176"/>
      <c r="V6764" s="176"/>
      <c r="W6764" s="176"/>
      <c r="X6764" s="175"/>
      <c r="Y6764" s="175"/>
      <c r="Z6764" s="175"/>
      <c r="AA6764" s="175"/>
      <c r="AC6764" s="175"/>
      <c r="AL6764" s="106"/>
      <c r="AM6764" s="104"/>
      <c r="AN6764" s="104"/>
      <c r="AO6764" s="104"/>
      <c r="AP6764" s="104"/>
      <c r="AQ6764" s="104"/>
      <c r="AR6764" s="104"/>
      <c r="AS6764" s="104"/>
      <c r="AT6764" s="104"/>
      <c r="AU6764" s="104"/>
      <c r="AV6764" s="104"/>
    </row>
    <row r="6765" spans="3:48" x14ac:dyDescent="0.35">
      <c r="C6765" s="176"/>
      <c r="D6765" s="176"/>
      <c r="E6765" s="176"/>
      <c r="F6765" s="176"/>
      <c r="G6765" s="175"/>
      <c r="H6765" s="175"/>
      <c r="I6765" s="175"/>
      <c r="J6765" s="175"/>
      <c r="L6765" s="175"/>
      <c r="T6765" s="176"/>
      <c r="U6765" s="176"/>
      <c r="V6765" s="176"/>
      <c r="W6765" s="176"/>
      <c r="X6765" s="175"/>
      <c r="Y6765" s="175"/>
      <c r="Z6765" s="175"/>
      <c r="AA6765" s="175"/>
      <c r="AC6765" s="175"/>
      <c r="AL6765" s="106"/>
      <c r="AM6765" s="104"/>
      <c r="AN6765" s="104"/>
      <c r="AO6765" s="104"/>
      <c r="AP6765" s="104"/>
      <c r="AQ6765" s="104"/>
      <c r="AR6765" s="104"/>
      <c r="AS6765" s="104"/>
      <c r="AT6765" s="104"/>
      <c r="AU6765" s="104"/>
      <c r="AV6765" s="104"/>
    </row>
    <row r="6766" spans="3:48" x14ac:dyDescent="0.35">
      <c r="C6766" s="176"/>
      <c r="D6766" s="176"/>
      <c r="E6766" s="176"/>
      <c r="F6766" s="176"/>
      <c r="G6766" s="175"/>
      <c r="H6766" s="175"/>
      <c r="I6766" s="175"/>
      <c r="J6766" s="175"/>
      <c r="L6766" s="175"/>
      <c r="T6766" s="176"/>
      <c r="U6766" s="176"/>
      <c r="V6766" s="176"/>
      <c r="W6766" s="176"/>
      <c r="X6766" s="175"/>
      <c r="Y6766" s="175"/>
      <c r="Z6766" s="175"/>
      <c r="AA6766" s="175"/>
      <c r="AC6766" s="175"/>
      <c r="AL6766" s="106"/>
      <c r="AM6766" s="104"/>
      <c r="AN6766" s="104"/>
      <c r="AO6766" s="104"/>
      <c r="AP6766" s="104"/>
      <c r="AQ6766" s="104"/>
      <c r="AR6766" s="104"/>
      <c r="AS6766" s="104"/>
      <c r="AT6766" s="104"/>
      <c r="AU6766" s="104"/>
      <c r="AV6766" s="104"/>
    </row>
    <row r="6767" spans="3:48" x14ac:dyDescent="0.35">
      <c r="C6767" s="176"/>
      <c r="D6767" s="176"/>
      <c r="E6767" s="176"/>
      <c r="F6767" s="176"/>
      <c r="G6767" s="175"/>
      <c r="H6767" s="175"/>
      <c r="I6767" s="175"/>
      <c r="J6767" s="175"/>
      <c r="L6767" s="175"/>
      <c r="T6767" s="176"/>
      <c r="U6767" s="176"/>
      <c r="V6767" s="176"/>
      <c r="W6767" s="176"/>
      <c r="X6767" s="175"/>
      <c r="Y6767" s="175"/>
      <c r="Z6767" s="175"/>
      <c r="AA6767" s="175"/>
      <c r="AC6767" s="175"/>
      <c r="AL6767" s="106"/>
      <c r="AM6767" s="104"/>
      <c r="AN6767" s="104"/>
      <c r="AO6767" s="104"/>
      <c r="AP6767" s="104"/>
      <c r="AQ6767" s="104"/>
      <c r="AR6767" s="104"/>
      <c r="AS6767" s="104"/>
      <c r="AT6767" s="104"/>
      <c r="AU6767" s="104"/>
      <c r="AV6767" s="104"/>
    </row>
    <row r="6768" spans="3:48" x14ac:dyDescent="0.35">
      <c r="C6768" s="176"/>
      <c r="D6768" s="176"/>
      <c r="E6768" s="176"/>
      <c r="F6768" s="176"/>
      <c r="G6768" s="175"/>
      <c r="H6768" s="175"/>
      <c r="I6768" s="175"/>
      <c r="J6768" s="175"/>
      <c r="L6768" s="175"/>
      <c r="T6768" s="176"/>
      <c r="U6768" s="176"/>
      <c r="V6768" s="176"/>
      <c r="W6768" s="176"/>
      <c r="X6768" s="175"/>
      <c r="Y6768" s="175"/>
      <c r="Z6768" s="175"/>
      <c r="AA6768" s="175"/>
      <c r="AC6768" s="175"/>
      <c r="AL6768" s="106"/>
      <c r="AM6768" s="104"/>
      <c r="AN6768" s="104"/>
      <c r="AO6768" s="104"/>
      <c r="AP6768" s="104"/>
      <c r="AQ6768" s="104"/>
      <c r="AR6768" s="104"/>
      <c r="AS6768" s="104"/>
      <c r="AT6768" s="104"/>
      <c r="AU6768" s="104"/>
      <c r="AV6768" s="104"/>
    </row>
    <row r="6769" spans="3:48" x14ac:dyDescent="0.35">
      <c r="C6769" s="176"/>
      <c r="D6769" s="176"/>
      <c r="E6769" s="176"/>
      <c r="F6769" s="176"/>
      <c r="G6769" s="175"/>
      <c r="H6769" s="175"/>
      <c r="I6769" s="175"/>
      <c r="J6769" s="175"/>
      <c r="L6769" s="175"/>
      <c r="T6769" s="176"/>
      <c r="U6769" s="176"/>
      <c r="V6769" s="176"/>
      <c r="W6769" s="176"/>
      <c r="X6769" s="175"/>
      <c r="Y6769" s="175"/>
      <c r="Z6769" s="175"/>
      <c r="AA6769" s="175"/>
      <c r="AC6769" s="175"/>
      <c r="AL6769" s="106"/>
      <c r="AM6769" s="104"/>
      <c r="AN6769" s="104"/>
      <c r="AO6769" s="104"/>
      <c r="AP6769" s="104"/>
      <c r="AQ6769" s="104"/>
      <c r="AR6769" s="104"/>
      <c r="AS6769" s="104"/>
      <c r="AT6769" s="104"/>
      <c r="AU6769" s="104"/>
      <c r="AV6769" s="104"/>
    </row>
    <row r="6770" spans="3:48" x14ac:dyDescent="0.35">
      <c r="C6770" s="176"/>
      <c r="D6770" s="176"/>
      <c r="E6770" s="176"/>
      <c r="F6770" s="176"/>
      <c r="G6770" s="175"/>
      <c r="H6770" s="175"/>
      <c r="I6770" s="175"/>
      <c r="J6770" s="175"/>
      <c r="L6770" s="175"/>
      <c r="T6770" s="176"/>
      <c r="U6770" s="176"/>
      <c r="V6770" s="176"/>
      <c r="W6770" s="176"/>
      <c r="X6770" s="175"/>
      <c r="Y6770" s="175"/>
      <c r="Z6770" s="175"/>
      <c r="AA6770" s="175"/>
      <c r="AC6770" s="175"/>
      <c r="AL6770" s="106"/>
      <c r="AM6770" s="104"/>
      <c r="AN6770" s="104"/>
      <c r="AO6770" s="104"/>
      <c r="AP6770" s="104"/>
      <c r="AQ6770" s="104"/>
      <c r="AR6770" s="104"/>
      <c r="AS6770" s="104"/>
      <c r="AT6770" s="104"/>
      <c r="AU6770" s="104"/>
      <c r="AV6770" s="104"/>
    </row>
    <row r="6771" spans="3:48" x14ac:dyDescent="0.35">
      <c r="C6771" s="176"/>
      <c r="D6771" s="176"/>
      <c r="E6771" s="176"/>
      <c r="F6771" s="176"/>
      <c r="G6771" s="175"/>
      <c r="H6771" s="175"/>
      <c r="I6771" s="175"/>
      <c r="J6771" s="175"/>
      <c r="L6771" s="175"/>
      <c r="T6771" s="176"/>
      <c r="U6771" s="176"/>
      <c r="V6771" s="176"/>
      <c r="W6771" s="176"/>
      <c r="X6771" s="175"/>
      <c r="Y6771" s="175"/>
      <c r="Z6771" s="175"/>
      <c r="AA6771" s="175"/>
      <c r="AC6771" s="175"/>
      <c r="AL6771" s="106"/>
      <c r="AM6771" s="104"/>
      <c r="AN6771" s="104"/>
      <c r="AO6771" s="104"/>
      <c r="AP6771" s="104"/>
      <c r="AQ6771" s="104"/>
      <c r="AR6771" s="104"/>
      <c r="AS6771" s="104"/>
      <c r="AT6771" s="104"/>
      <c r="AU6771" s="104"/>
      <c r="AV6771" s="104"/>
    </row>
    <row r="6772" spans="3:48" x14ac:dyDescent="0.35">
      <c r="C6772" s="176"/>
      <c r="D6772" s="176"/>
      <c r="E6772" s="176"/>
      <c r="F6772" s="176"/>
      <c r="G6772" s="175"/>
      <c r="H6772" s="175"/>
      <c r="I6772" s="175"/>
      <c r="J6772" s="175"/>
      <c r="L6772" s="175"/>
      <c r="T6772" s="176"/>
      <c r="U6772" s="176"/>
      <c r="V6772" s="176"/>
      <c r="W6772" s="176"/>
      <c r="X6772" s="175"/>
      <c r="Y6772" s="175"/>
      <c r="Z6772" s="175"/>
      <c r="AA6772" s="175"/>
      <c r="AC6772" s="175"/>
      <c r="AL6772" s="106"/>
      <c r="AM6772" s="104"/>
      <c r="AN6772" s="104"/>
      <c r="AO6772" s="104"/>
      <c r="AP6772" s="104"/>
      <c r="AQ6772" s="104"/>
      <c r="AR6772" s="104"/>
      <c r="AS6772" s="104"/>
      <c r="AT6772" s="104"/>
      <c r="AU6772" s="104"/>
      <c r="AV6772" s="104"/>
    </row>
    <row r="6773" spans="3:48" x14ac:dyDescent="0.35">
      <c r="C6773" s="176"/>
      <c r="D6773" s="176"/>
      <c r="E6773" s="176"/>
      <c r="F6773" s="176"/>
      <c r="G6773" s="175"/>
      <c r="H6773" s="175"/>
      <c r="I6773" s="175"/>
      <c r="J6773" s="175"/>
      <c r="L6773" s="175"/>
      <c r="T6773" s="176"/>
      <c r="U6773" s="176"/>
      <c r="V6773" s="176"/>
      <c r="W6773" s="176"/>
      <c r="X6773" s="175"/>
      <c r="Y6773" s="175"/>
      <c r="Z6773" s="175"/>
      <c r="AA6773" s="175"/>
      <c r="AC6773" s="175"/>
      <c r="AL6773" s="106"/>
      <c r="AM6773" s="104"/>
      <c r="AN6773" s="104"/>
      <c r="AO6773" s="104"/>
      <c r="AP6773" s="104"/>
      <c r="AQ6773" s="104"/>
      <c r="AR6773" s="104"/>
      <c r="AS6773" s="104"/>
      <c r="AT6773" s="104"/>
      <c r="AU6773" s="104"/>
      <c r="AV6773" s="104"/>
    </row>
    <row r="6774" spans="3:48" x14ac:dyDescent="0.35">
      <c r="C6774" s="176"/>
      <c r="D6774" s="176"/>
      <c r="E6774" s="176"/>
      <c r="F6774" s="176"/>
      <c r="G6774" s="175"/>
      <c r="H6774" s="175"/>
      <c r="I6774" s="175"/>
      <c r="J6774" s="175"/>
      <c r="L6774" s="175"/>
      <c r="T6774" s="176"/>
      <c r="U6774" s="176"/>
      <c r="V6774" s="176"/>
      <c r="W6774" s="176"/>
      <c r="X6774" s="175"/>
      <c r="Y6774" s="175"/>
      <c r="Z6774" s="175"/>
      <c r="AA6774" s="175"/>
      <c r="AC6774" s="175"/>
      <c r="AL6774" s="106"/>
      <c r="AM6774" s="104"/>
      <c r="AN6774" s="104"/>
      <c r="AO6774" s="104"/>
      <c r="AP6774" s="104"/>
      <c r="AQ6774" s="104"/>
      <c r="AR6774" s="104"/>
      <c r="AS6774" s="104"/>
      <c r="AT6774" s="104"/>
      <c r="AU6774" s="104"/>
      <c r="AV6774" s="104"/>
    </row>
    <row r="6775" spans="3:48" x14ac:dyDescent="0.35">
      <c r="C6775" s="176"/>
      <c r="D6775" s="176"/>
      <c r="E6775" s="176"/>
      <c r="F6775" s="176"/>
      <c r="G6775" s="175"/>
      <c r="H6775" s="175"/>
      <c r="I6775" s="175"/>
      <c r="J6775" s="175"/>
      <c r="L6775" s="175"/>
      <c r="T6775" s="176"/>
      <c r="U6775" s="176"/>
      <c r="V6775" s="176"/>
      <c r="W6775" s="176"/>
      <c r="X6775" s="175"/>
      <c r="Y6775" s="175"/>
      <c r="Z6775" s="175"/>
      <c r="AA6775" s="175"/>
      <c r="AC6775" s="175"/>
      <c r="AL6775" s="106"/>
      <c r="AM6775" s="104"/>
      <c r="AN6775" s="104"/>
      <c r="AO6775" s="104"/>
      <c r="AP6775" s="104"/>
      <c r="AQ6775" s="104"/>
      <c r="AR6775" s="104"/>
      <c r="AS6775" s="104"/>
      <c r="AT6775" s="104"/>
      <c r="AU6775" s="104"/>
      <c r="AV6775" s="104"/>
    </row>
    <row r="6776" spans="3:48" x14ac:dyDescent="0.35">
      <c r="C6776" s="176"/>
      <c r="D6776" s="176"/>
      <c r="E6776" s="176"/>
      <c r="F6776" s="176"/>
      <c r="G6776" s="175"/>
      <c r="H6776" s="175"/>
      <c r="I6776" s="175"/>
      <c r="J6776" s="175"/>
      <c r="L6776" s="175"/>
      <c r="T6776" s="176"/>
      <c r="U6776" s="176"/>
      <c r="V6776" s="176"/>
      <c r="W6776" s="176"/>
      <c r="X6776" s="175"/>
      <c r="Y6776" s="175"/>
      <c r="Z6776" s="175"/>
      <c r="AA6776" s="175"/>
      <c r="AC6776" s="175"/>
      <c r="AL6776" s="106"/>
      <c r="AM6776" s="104"/>
      <c r="AN6776" s="104"/>
      <c r="AO6776" s="104"/>
      <c r="AP6776" s="104"/>
      <c r="AQ6776" s="104"/>
      <c r="AR6776" s="104"/>
      <c r="AS6776" s="104"/>
      <c r="AT6776" s="104"/>
      <c r="AU6776" s="104"/>
      <c r="AV6776" s="104"/>
    </row>
    <row r="6777" spans="3:48" x14ac:dyDescent="0.35">
      <c r="C6777" s="176"/>
      <c r="D6777" s="176"/>
      <c r="E6777" s="176"/>
      <c r="F6777" s="176"/>
      <c r="G6777" s="175"/>
      <c r="H6777" s="175"/>
      <c r="I6777" s="175"/>
      <c r="J6777" s="175"/>
      <c r="L6777" s="175"/>
      <c r="T6777" s="176"/>
      <c r="U6777" s="176"/>
      <c r="V6777" s="176"/>
      <c r="W6777" s="176"/>
      <c r="X6777" s="175"/>
      <c r="Y6777" s="175"/>
      <c r="Z6777" s="175"/>
      <c r="AA6777" s="175"/>
      <c r="AC6777" s="175"/>
      <c r="AL6777" s="106"/>
      <c r="AM6777" s="104"/>
      <c r="AN6777" s="104"/>
      <c r="AO6777" s="104"/>
      <c r="AP6777" s="104"/>
      <c r="AQ6777" s="104"/>
      <c r="AR6777" s="104"/>
      <c r="AS6777" s="104"/>
      <c r="AT6777" s="104"/>
      <c r="AU6777" s="104"/>
      <c r="AV6777" s="104"/>
    </row>
    <row r="6778" spans="3:48" x14ac:dyDescent="0.35">
      <c r="C6778" s="176"/>
      <c r="D6778" s="176"/>
      <c r="E6778" s="176"/>
      <c r="F6778" s="176"/>
      <c r="G6778" s="175"/>
      <c r="H6778" s="175"/>
      <c r="I6778" s="175"/>
      <c r="J6778" s="175"/>
      <c r="L6778" s="175"/>
      <c r="T6778" s="176"/>
      <c r="U6778" s="176"/>
      <c r="V6778" s="176"/>
      <c r="W6778" s="176"/>
      <c r="X6778" s="175"/>
      <c r="Y6778" s="175"/>
      <c r="Z6778" s="175"/>
      <c r="AA6778" s="175"/>
      <c r="AC6778" s="175"/>
      <c r="AL6778" s="106"/>
      <c r="AM6778" s="104"/>
      <c r="AN6778" s="104"/>
      <c r="AO6778" s="104"/>
      <c r="AP6778" s="104"/>
      <c r="AQ6778" s="104"/>
      <c r="AR6778" s="104"/>
      <c r="AS6778" s="104"/>
      <c r="AT6778" s="104"/>
      <c r="AU6778" s="104"/>
      <c r="AV6778" s="104"/>
    </row>
    <row r="6779" spans="3:48" x14ac:dyDescent="0.35">
      <c r="C6779" s="176"/>
      <c r="D6779" s="176"/>
      <c r="E6779" s="176"/>
      <c r="F6779" s="176"/>
      <c r="G6779" s="175"/>
      <c r="H6779" s="175"/>
      <c r="I6779" s="175"/>
      <c r="J6779" s="175"/>
      <c r="L6779" s="175"/>
      <c r="T6779" s="176"/>
      <c r="U6779" s="176"/>
      <c r="V6779" s="176"/>
      <c r="W6779" s="176"/>
      <c r="X6779" s="175"/>
      <c r="Y6779" s="175"/>
      <c r="Z6779" s="175"/>
      <c r="AA6779" s="175"/>
      <c r="AC6779" s="175"/>
      <c r="AL6779" s="106"/>
      <c r="AM6779" s="104"/>
      <c r="AN6779" s="104"/>
      <c r="AO6779" s="104"/>
      <c r="AP6779" s="104"/>
      <c r="AQ6779" s="104"/>
      <c r="AR6779" s="104"/>
      <c r="AS6779" s="104"/>
      <c r="AT6779" s="104"/>
      <c r="AU6779" s="104"/>
      <c r="AV6779" s="104"/>
    </row>
    <row r="6780" spans="3:48" x14ac:dyDescent="0.35">
      <c r="C6780" s="176"/>
      <c r="D6780" s="176"/>
      <c r="E6780" s="176"/>
      <c r="F6780" s="176"/>
      <c r="G6780" s="175"/>
      <c r="H6780" s="175"/>
      <c r="I6780" s="175"/>
      <c r="J6780" s="175"/>
      <c r="L6780" s="175"/>
      <c r="T6780" s="176"/>
      <c r="U6780" s="176"/>
      <c r="V6780" s="176"/>
      <c r="W6780" s="176"/>
      <c r="X6780" s="175"/>
      <c r="Y6780" s="175"/>
      <c r="Z6780" s="175"/>
      <c r="AA6780" s="175"/>
      <c r="AC6780" s="175"/>
      <c r="AL6780" s="106"/>
      <c r="AM6780" s="104"/>
      <c r="AN6780" s="104"/>
      <c r="AO6780" s="104"/>
      <c r="AP6780" s="104"/>
      <c r="AQ6780" s="104"/>
      <c r="AR6780" s="104"/>
      <c r="AS6780" s="104"/>
      <c r="AT6780" s="104"/>
      <c r="AU6780" s="104"/>
      <c r="AV6780" s="104"/>
    </row>
    <row r="6781" spans="3:48" x14ac:dyDescent="0.35">
      <c r="C6781" s="176"/>
      <c r="D6781" s="176"/>
      <c r="E6781" s="176"/>
      <c r="F6781" s="176"/>
      <c r="G6781" s="175"/>
      <c r="H6781" s="175"/>
      <c r="I6781" s="175"/>
      <c r="J6781" s="175"/>
      <c r="L6781" s="175"/>
      <c r="T6781" s="176"/>
      <c r="U6781" s="176"/>
      <c r="V6781" s="176"/>
      <c r="W6781" s="176"/>
      <c r="X6781" s="175"/>
      <c r="Y6781" s="175"/>
      <c r="Z6781" s="175"/>
      <c r="AA6781" s="175"/>
      <c r="AC6781" s="175"/>
      <c r="AL6781" s="106"/>
      <c r="AM6781" s="104"/>
      <c r="AN6781" s="104"/>
      <c r="AO6781" s="104"/>
      <c r="AP6781" s="104"/>
      <c r="AQ6781" s="104"/>
      <c r="AR6781" s="104"/>
      <c r="AS6781" s="104"/>
      <c r="AT6781" s="104"/>
      <c r="AU6781" s="104"/>
      <c r="AV6781" s="104"/>
    </row>
    <row r="6782" spans="3:48" x14ac:dyDescent="0.35">
      <c r="C6782" s="176"/>
      <c r="D6782" s="176"/>
      <c r="E6782" s="176"/>
      <c r="F6782" s="176"/>
      <c r="G6782" s="175"/>
      <c r="H6782" s="175"/>
      <c r="I6782" s="175"/>
      <c r="J6782" s="175"/>
      <c r="L6782" s="175"/>
      <c r="T6782" s="176"/>
      <c r="U6782" s="176"/>
      <c r="V6782" s="176"/>
      <c r="W6782" s="176"/>
      <c r="X6782" s="175"/>
      <c r="Y6782" s="175"/>
      <c r="Z6782" s="175"/>
      <c r="AA6782" s="175"/>
      <c r="AC6782" s="175"/>
      <c r="AL6782" s="106"/>
      <c r="AM6782" s="104"/>
      <c r="AN6782" s="104"/>
      <c r="AO6782" s="104"/>
      <c r="AP6782" s="104"/>
      <c r="AQ6782" s="104"/>
      <c r="AR6782" s="104"/>
      <c r="AS6782" s="104"/>
      <c r="AT6782" s="104"/>
      <c r="AU6782" s="104"/>
      <c r="AV6782" s="104"/>
    </row>
    <row r="6783" spans="3:48" x14ac:dyDescent="0.35">
      <c r="C6783" s="176"/>
      <c r="D6783" s="176"/>
      <c r="E6783" s="176"/>
      <c r="F6783" s="176"/>
      <c r="G6783" s="175"/>
      <c r="H6783" s="175"/>
      <c r="I6783" s="175"/>
      <c r="J6783" s="175"/>
      <c r="L6783" s="175"/>
      <c r="T6783" s="176"/>
      <c r="U6783" s="176"/>
      <c r="V6783" s="176"/>
      <c r="W6783" s="176"/>
      <c r="X6783" s="175"/>
      <c r="Y6783" s="175"/>
      <c r="Z6783" s="175"/>
      <c r="AA6783" s="175"/>
      <c r="AC6783" s="175"/>
      <c r="AL6783" s="106"/>
      <c r="AM6783" s="104"/>
      <c r="AN6783" s="104"/>
      <c r="AO6783" s="104"/>
      <c r="AP6783" s="104"/>
      <c r="AQ6783" s="104"/>
      <c r="AR6783" s="104"/>
      <c r="AS6783" s="104"/>
      <c r="AT6783" s="104"/>
      <c r="AU6783" s="104"/>
      <c r="AV6783" s="104"/>
    </row>
    <row r="6784" spans="3:48" x14ac:dyDescent="0.35">
      <c r="C6784" s="176"/>
      <c r="D6784" s="176"/>
      <c r="E6784" s="176"/>
      <c r="F6784" s="176"/>
      <c r="G6784" s="175"/>
      <c r="H6784" s="175"/>
      <c r="I6784" s="175"/>
      <c r="J6784" s="175"/>
      <c r="L6784" s="175"/>
      <c r="T6784" s="176"/>
      <c r="U6784" s="176"/>
      <c r="V6784" s="176"/>
      <c r="W6784" s="176"/>
      <c r="X6784" s="175"/>
      <c r="Y6784" s="175"/>
      <c r="Z6784" s="175"/>
      <c r="AA6784" s="175"/>
      <c r="AC6784" s="175"/>
      <c r="AL6784" s="106"/>
      <c r="AM6784" s="104"/>
      <c r="AN6784" s="104"/>
      <c r="AO6784" s="104"/>
      <c r="AP6784" s="104"/>
      <c r="AQ6784" s="104"/>
      <c r="AR6784" s="104"/>
      <c r="AS6784" s="104"/>
      <c r="AT6784" s="104"/>
      <c r="AU6784" s="104"/>
      <c r="AV6784" s="104"/>
    </row>
    <row r="6785" spans="3:48" x14ac:dyDescent="0.35">
      <c r="C6785" s="176"/>
      <c r="D6785" s="176"/>
      <c r="E6785" s="176"/>
      <c r="F6785" s="176"/>
      <c r="G6785" s="175"/>
      <c r="H6785" s="175"/>
      <c r="I6785" s="175"/>
      <c r="J6785" s="175"/>
      <c r="L6785" s="175"/>
      <c r="T6785" s="176"/>
      <c r="U6785" s="176"/>
      <c r="V6785" s="176"/>
      <c r="W6785" s="176"/>
      <c r="X6785" s="175"/>
      <c r="Y6785" s="175"/>
      <c r="Z6785" s="175"/>
      <c r="AA6785" s="175"/>
      <c r="AC6785" s="175"/>
      <c r="AL6785" s="106"/>
      <c r="AM6785" s="104"/>
      <c r="AN6785" s="104"/>
      <c r="AO6785" s="104"/>
      <c r="AP6785" s="104"/>
      <c r="AQ6785" s="104"/>
      <c r="AR6785" s="104"/>
      <c r="AS6785" s="104"/>
      <c r="AT6785" s="104"/>
      <c r="AU6785" s="104"/>
      <c r="AV6785" s="104"/>
    </row>
    <row r="6786" spans="3:48" x14ac:dyDescent="0.35">
      <c r="C6786" s="176"/>
      <c r="D6786" s="176"/>
      <c r="E6786" s="176"/>
      <c r="F6786" s="176"/>
      <c r="G6786" s="175"/>
      <c r="H6786" s="175"/>
      <c r="I6786" s="175"/>
      <c r="J6786" s="175"/>
      <c r="L6786" s="175"/>
      <c r="T6786" s="176"/>
      <c r="U6786" s="176"/>
      <c r="V6786" s="176"/>
      <c r="W6786" s="176"/>
      <c r="X6786" s="175"/>
      <c r="Y6786" s="175"/>
      <c r="Z6786" s="175"/>
      <c r="AA6786" s="175"/>
      <c r="AC6786" s="175"/>
      <c r="AL6786" s="106"/>
      <c r="AM6786" s="104"/>
      <c r="AN6786" s="104"/>
      <c r="AO6786" s="104"/>
      <c r="AP6786" s="104"/>
      <c r="AQ6786" s="104"/>
      <c r="AR6786" s="104"/>
      <c r="AS6786" s="104"/>
      <c r="AT6786" s="104"/>
      <c r="AU6786" s="104"/>
      <c r="AV6786" s="104"/>
    </row>
    <row r="6787" spans="3:48" x14ac:dyDescent="0.35">
      <c r="C6787" s="176"/>
      <c r="D6787" s="176"/>
      <c r="E6787" s="176"/>
      <c r="F6787" s="176"/>
      <c r="G6787" s="175"/>
      <c r="H6787" s="175"/>
      <c r="I6787" s="175"/>
      <c r="J6787" s="175"/>
      <c r="L6787" s="175"/>
      <c r="T6787" s="176"/>
      <c r="U6787" s="176"/>
      <c r="V6787" s="176"/>
      <c r="W6787" s="176"/>
      <c r="X6787" s="175"/>
      <c r="Y6787" s="175"/>
      <c r="Z6787" s="175"/>
      <c r="AA6787" s="175"/>
      <c r="AC6787" s="175"/>
      <c r="AL6787" s="106"/>
      <c r="AM6787" s="104"/>
      <c r="AN6787" s="104"/>
      <c r="AO6787" s="104"/>
      <c r="AP6787" s="104"/>
      <c r="AQ6787" s="104"/>
      <c r="AR6787" s="104"/>
      <c r="AS6787" s="104"/>
      <c r="AT6787" s="104"/>
      <c r="AU6787" s="104"/>
      <c r="AV6787" s="104"/>
    </row>
    <row r="6788" spans="3:48" x14ac:dyDescent="0.35">
      <c r="C6788" s="176"/>
      <c r="D6788" s="176"/>
      <c r="E6788" s="176"/>
      <c r="F6788" s="176"/>
      <c r="G6788" s="175"/>
      <c r="H6788" s="175"/>
      <c r="I6788" s="175"/>
      <c r="J6788" s="175"/>
      <c r="L6788" s="175"/>
      <c r="T6788" s="176"/>
      <c r="U6788" s="176"/>
      <c r="V6788" s="176"/>
      <c r="W6788" s="176"/>
      <c r="X6788" s="175"/>
      <c r="Y6788" s="175"/>
      <c r="Z6788" s="175"/>
      <c r="AA6788" s="175"/>
      <c r="AC6788" s="175"/>
      <c r="AL6788" s="106"/>
      <c r="AM6788" s="104"/>
      <c r="AN6788" s="104"/>
      <c r="AO6788" s="104"/>
      <c r="AP6788" s="104"/>
      <c r="AQ6788" s="104"/>
      <c r="AR6788" s="104"/>
      <c r="AS6788" s="104"/>
      <c r="AT6788" s="104"/>
      <c r="AU6788" s="104"/>
      <c r="AV6788" s="104"/>
    </row>
    <row r="6789" spans="3:48" x14ac:dyDescent="0.35">
      <c r="C6789" s="176"/>
      <c r="D6789" s="176"/>
      <c r="E6789" s="176"/>
      <c r="F6789" s="176"/>
      <c r="G6789" s="175"/>
      <c r="H6789" s="175"/>
      <c r="I6789" s="175"/>
      <c r="J6789" s="175"/>
      <c r="L6789" s="175"/>
      <c r="T6789" s="176"/>
      <c r="U6789" s="176"/>
      <c r="V6789" s="176"/>
      <c r="W6789" s="176"/>
      <c r="X6789" s="175"/>
      <c r="Y6789" s="175"/>
      <c r="Z6789" s="175"/>
      <c r="AA6789" s="175"/>
      <c r="AC6789" s="175"/>
      <c r="AL6789" s="106"/>
      <c r="AM6789" s="104"/>
      <c r="AN6789" s="104"/>
      <c r="AO6789" s="104"/>
      <c r="AP6789" s="104"/>
      <c r="AQ6789" s="104"/>
      <c r="AR6789" s="104"/>
      <c r="AS6789" s="104"/>
      <c r="AT6789" s="104"/>
      <c r="AU6789" s="104"/>
      <c r="AV6789" s="104"/>
    </row>
    <row r="6790" spans="3:48" x14ac:dyDescent="0.35">
      <c r="C6790" s="176"/>
      <c r="D6790" s="176"/>
      <c r="E6790" s="176"/>
      <c r="F6790" s="176"/>
      <c r="G6790" s="175"/>
      <c r="H6790" s="175"/>
      <c r="I6790" s="175"/>
      <c r="J6790" s="175"/>
      <c r="L6790" s="175"/>
      <c r="T6790" s="176"/>
      <c r="U6790" s="176"/>
      <c r="V6790" s="176"/>
      <c r="W6790" s="176"/>
      <c r="X6790" s="175"/>
      <c r="Y6790" s="175"/>
      <c r="Z6790" s="175"/>
      <c r="AA6790" s="175"/>
      <c r="AC6790" s="175"/>
      <c r="AL6790" s="106"/>
      <c r="AM6790" s="104"/>
      <c r="AN6790" s="104"/>
      <c r="AO6790" s="104"/>
      <c r="AP6790" s="104"/>
      <c r="AQ6790" s="104"/>
      <c r="AR6790" s="104"/>
      <c r="AS6790" s="104"/>
      <c r="AT6790" s="104"/>
      <c r="AU6790" s="104"/>
      <c r="AV6790" s="104"/>
    </row>
    <row r="6791" spans="3:48" x14ac:dyDescent="0.35">
      <c r="C6791" s="176"/>
      <c r="D6791" s="176"/>
      <c r="E6791" s="176"/>
      <c r="F6791" s="176"/>
      <c r="G6791" s="175"/>
      <c r="H6791" s="175"/>
      <c r="I6791" s="175"/>
      <c r="J6791" s="175"/>
      <c r="L6791" s="175"/>
      <c r="T6791" s="176"/>
      <c r="U6791" s="176"/>
      <c r="V6791" s="176"/>
      <c r="W6791" s="176"/>
      <c r="X6791" s="175"/>
      <c r="Y6791" s="175"/>
      <c r="Z6791" s="175"/>
      <c r="AA6791" s="175"/>
      <c r="AC6791" s="175"/>
      <c r="AL6791" s="106"/>
      <c r="AM6791" s="104"/>
      <c r="AN6791" s="104"/>
      <c r="AO6791" s="104"/>
      <c r="AP6791" s="104"/>
      <c r="AQ6791" s="104"/>
      <c r="AR6791" s="104"/>
      <c r="AS6791" s="104"/>
      <c r="AT6791" s="104"/>
      <c r="AU6791" s="104"/>
      <c r="AV6791" s="104"/>
    </row>
    <row r="6792" spans="3:48" x14ac:dyDescent="0.35">
      <c r="C6792" s="176"/>
      <c r="D6792" s="176"/>
      <c r="E6792" s="176"/>
      <c r="F6792" s="176"/>
      <c r="G6792" s="175"/>
      <c r="H6792" s="175"/>
      <c r="I6792" s="175"/>
      <c r="J6792" s="175"/>
      <c r="L6792" s="175"/>
      <c r="T6792" s="176"/>
      <c r="U6792" s="176"/>
      <c r="V6792" s="176"/>
      <c r="W6792" s="176"/>
      <c r="X6792" s="175"/>
      <c r="Y6792" s="175"/>
      <c r="Z6792" s="175"/>
      <c r="AA6792" s="175"/>
      <c r="AC6792" s="175"/>
      <c r="AL6792" s="106"/>
      <c r="AM6792" s="104"/>
      <c r="AN6792" s="104"/>
      <c r="AO6792" s="104"/>
      <c r="AP6792" s="104"/>
      <c r="AQ6792" s="104"/>
      <c r="AR6792" s="104"/>
      <c r="AS6792" s="104"/>
      <c r="AT6792" s="104"/>
      <c r="AU6792" s="104"/>
      <c r="AV6792" s="104"/>
    </row>
    <row r="6793" spans="3:48" x14ac:dyDescent="0.35">
      <c r="C6793" s="176"/>
      <c r="D6793" s="176"/>
      <c r="E6793" s="176"/>
      <c r="F6793" s="176"/>
      <c r="G6793" s="175"/>
      <c r="H6793" s="175"/>
      <c r="I6793" s="175"/>
      <c r="J6793" s="175"/>
      <c r="L6793" s="175"/>
      <c r="T6793" s="176"/>
      <c r="U6793" s="176"/>
      <c r="V6793" s="176"/>
      <c r="W6793" s="176"/>
      <c r="X6793" s="175"/>
      <c r="Y6793" s="175"/>
      <c r="Z6793" s="175"/>
      <c r="AA6793" s="175"/>
      <c r="AC6793" s="175"/>
      <c r="AL6793" s="106"/>
      <c r="AM6793" s="104"/>
      <c r="AN6793" s="104"/>
      <c r="AO6793" s="104"/>
      <c r="AP6793" s="104"/>
      <c r="AQ6793" s="104"/>
      <c r="AR6793" s="104"/>
      <c r="AS6793" s="104"/>
      <c r="AT6793" s="104"/>
      <c r="AU6793" s="104"/>
      <c r="AV6793" s="104"/>
    </row>
    <row r="6794" spans="3:48" x14ac:dyDescent="0.35">
      <c r="C6794" s="176"/>
      <c r="D6794" s="176"/>
      <c r="E6794" s="176"/>
      <c r="F6794" s="176"/>
      <c r="G6794" s="175"/>
      <c r="H6794" s="175"/>
      <c r="I6794" s="175"/>
      <c r="J6794" s="175"/>
      <c r="L6794" s="175"/>
      <c r="T6794" s="176"/>
      <c r="U6794" s="176"/>
      <c r="V6794" s="176"/>
      <c r="W6794" s="176"/>
      <c r="X6794" s="175"/>
      <c r="Y6794" s="175"/>
      <c r="Z6794" s="175"/>
      <c r="AA6794" s="175"/>
      <c r="AC6794" s="175"/>
      <c r="AL6794" s="106"/>
      <c r="AM6794" s="104"/>
      <c r="AN6794" s="104"/>
      <c r="AO6794" s="104"/>
      <c r="AP6794" s="104"/>
      <c r="AQ6794" s="104"/>
      <c r="AR6794" s="104"/>
      <c r="AS6794" s="104"/>
      <c r="AT6794" s="104"/>
      <c r="AU6794" s="104"/>
      <c r="AV6794" s="104"/>
    </row>
    <row r="6795" spans="3:48" x14ac:dyDescent="0.35">
      <c r="C6795" s="176"/>
      <c r="D6795" s="176"/>
      <c r="E6795" s="176"/>
      <c r="F6795" s="176"/>
      <c r="G6795" s="175"/>
      <c r="H6795" s="175"/>
      <c r="I6795" s="175"/>
      <c r="J6795" s="175"/>
      <c r="L6795" s="175"/>
      <c r="T6795" s="176"/>
      <c r="U6795" s="176"/>
      <c r="V6795" s="176"/>
      <c r="W6795" s="176"/>
      <c r="X6795" s="175"/>
      <c r="Y6795" s="175"/>
      <c r="Z6795" s="175"/>
      <c r="AA6795" s="175"/>
      <c r="AC6795" s="175"/>
      <c r="AL6795" s="106"/>
      <c r="AM6795" s="104"/>
      <c r="AN6795" s="104"/>
      <c r="AO6795" s="104"/>
      <c r="AP6795" s="104"/>
      <c r="AQ6795" s="104"/>
      <c r="AR6795" s="104"/>
      <c r="AS6795" s="104"/>
      <c r="AT6795" s="104"/>
      <c r="AU6795" s="104"/>
      <c r="AV6795" s="104"/>
    </row>
    <row r="6796" spans="3:48" x14ac:dyDescent="0.35">
      <c r="C6796" s="176"/>
      <c r="D6796" s="176"/>
      <c r="E6796" s="176"/>
      <c r="F6796" s="176"/>
      <c r="G6796" s="175"/>
      <c r="H6796" s="175"/>
      <c r="I6796" s="175"/>
      <c r="J6796" s="175"/>
      <c r="L6796" s="175"/>
      <c r="T6796" s="176"/>
      <c r="U6796" s="176"/>
      <c r="V6796" s="176"/>
      <c r="W6796" s="176"/>
      <c r="X6796" s="175"/>
      <c r="Y6796" s="175"/>
      <c r="Z6796" s="175"/>
      <c r="AA6796" s="175"/>
      <c r="AC6796" s="175"/>
      <c r="AL6796" s="106"/>
      <c r="AM6796" s="104"/>
      <c r="AN6796" s="104"/>
      <c r="AO6796" s="104"/>
      <c r="AP6796" s="104"/>
      <c r="AQ6796" s="104"/>
      <c r="AR6796" s="104"/>
      <c r="AS6796" s="104"/>
      <c r="AT6796" s="104"/>
      <c r="AU6796" s="104"/>
      <c r="AV6796" s="104"/>
    </row>
    <row r="6797" spans="3:48" x14ac:dyDescent="0.35">
      <c r="C6797" s="176"/>
      <c r="D6797" s="176"/>
      <c r="E6797" s="176"/>
      <c r="F6797" s="176"/>
      <c r="G6797" s="175"/>
      <c r="H6797" s="175"/>
      <c r="I6797" s="175"/>
      <c r="J6797" s="175"/>
      <c r="L6797" s="175"/>
      <c r="T6797" s="176"/>
      <c r="U6797" s="176"/>
      <c r="V6797" s="176"/>
      <c r="W6797" s="176"/>
      <c r="X6797" s="175"/>
      <c r="Y6797" s="175"/>
      <c r="Z6797" s="175"/>
      <c r="AA6797" s="175"/>
      <c r="AC6797" s="175"/>
      <c r="AL6797" s="106"/>
      <c r="AM6797" s="104"/>
      <c r="AN6797" s="104"/>
      <c r="AO6797" s="104"/>
      <c r="AP6797" s="104"/>
      <c r="AQ6797" s="104"/>
      <c r="AR6797" s="104"/>
      <c r="AS6797" s="104"/>
      <c r="AT6797" s="104"/>
      <c r="AU6797" s="104"/>
      <c r="AV6797" s="104"/>
    </row>
    <row r="6798" spans="3:48" x14ac:dyDescent="0.35">
      <c r="C6798" s="176"/>
      <c r="D6798" s="176"/>
      <c r="E6798" s="176"/>
      <c r="F6798" s="176"/>
      <c r="G6798" s="175"/>
      <c r="H6798" s="175"/>
      <c r="I6798" s="175"/>
      <c r="J6798" s="175"/>
      <c r="L6798" s="175"/>
      <c r="T6798" s="176"/>
      <c r="U6798" s="176"/>
      <c r="V6798" s="176"/>
      <c r="W6798" s="176"/>
      <c r="X6798" s="175"/>
      <c r="Y6798" s="175"/>
      <c r="Z6798" s="175"/>
      <c r="AA6798" s="175"/>
      <c r="AC6798" s="175"/>
      <c r="AL6798" s="106"/>
      <c r="AM6798" s="104"/>
      <c r="AN6798" s="104"/>
      <c r="AO6798" s="104"/>
      <c r="AP6798" s="104"/>
      <c r="AQ6798" s="104"/>
      <c r="AR6798" s="104"/>
      <c r="AS6798" s="104"/>
      <c r="AT6798" s="104"/>
      <c r="AU6798" s="104"/>
      <c r="AV6798" s="104"/>
    </row>
    <row r="6799" spans="3:48" x14ac:dyDescent="0.35">
      <c r="C6799" s="176"/>
      <c r="D6799" s="176"/>
      <c r="E6799" s="176"/>
      <c r="F6799" s="176"/>
      <c r="G6799" s="175"/>
      <c r="H6799" s="175"/>
      <c r="I6799" s="175"/>
      <c r="J6799" s="175"/>
      <c r="L6799" s="175"/>
      <c r="T6799" s="176"/>
      <c r="U6799" s="176"/>
      <c r="V6799" s="176"/>
      <c r="W6799" s="176"/>
      <c r="X6799" s="175"/>
      <c r="Y6799" s="175"/>
      <c r="Z6799" s="175"/>
      <c r="AA6799" s="175"/>
      <c r="AC6799" s="175"/>
      <c r="AL6799" s="106"/>
      <c r="AM6799" s="104"/>
      <c r="AN6799" s="104"/>
      <c r="AO6799" s="104"/>
      <c r="AP6799" s="104"/>
      <c r="AQ6799" s="104"/>
      <c r="AR6799" s="104"/>
      <c r="AS6799" s="104"/>
      <c r="AT6799" s="104"/>
      <c r="AU6799" s="104"/>
      <c r="AV6799" s="104"/>
    </row>
    <row r="6800" spans="3:48" x14ac:dyDescent="0.35">
      <c r="C6800" s="176"/>
      <c r="D6800" s="176"/>
      <c r="E6800" s="176"/>
      <c r="F6800" s="176"/>
      <c r="G6800" s="175"/>
      <c r="H6800" s="175"/>
      <c r="I6800" s="175"/>
      <c r="J6800" s="175"/>
      <c r="L6800" s="175"/>
      <c r="T6800" s="176"/>
      <c r="U6800" s="176"/>
      <c r="V6800" s="176"/>
      <c r="W6800" s="176"/>
      <c r="X6800" s="175"/>
      <c r="Y6800" s="175"/>
      <c r="Z6800" s="175"/>
      <c r="AA6800" s="175"/>
      <c r="AC6800" s="175"/>
      <c r="AL6800" s="106"/>
      <c r="AM6800" s="104"/>
      <c r="AN6800" s="104"/>
      <c r="AO6800" s="104"/>
      <c r="AP6800" s="104"/>
      <c r="AQ6800" s="104"/>
      <c r="AR6800" s="104"/>
      <c r="AS6800" s="104"/>
      <c r="AT6800" s="104"/>
      <c r="AU6800" s="104"/>
      <c r="AV6800" s="104"/>
    </row>
    <row r="6801" spans="3:48" x14ac:dyDescent="0.35">
      <c r="C6801" s="176"/>
      <c r="D6801" s="176"/>
      <c r="E6801" s="176"/>
      <c r="F6801" s="176"/>
      <c r="G6801" s="175"/>
      <c r="H6801" s="175"/>
      <c r="I6801" s="175"/>
      <c r="J6801" s="175"/>
      <c r="L6801" s="175"/>
      <c r="T6801" s="176"/>
      <c r="U6801" s="176"/>
      <c r="V6801" s="176"/>
      <c r="W6801" s="176"/>
      <c r="X6801" s="175"/>
      <c r="Y6801" s="175"/>
      <c r="Z6801" s="175"/>
      <c r="AA6801" s="175"/>
      <c r="AC6801" s="175"/>
      <c r="AL6801" s="106"/>
      <c r="AM6801" s="104"/>
      <c r="AN6801" s="104"/>
      <c r="AO6801" s="104"/>
      <c r="AP6801" s="104"/>
      <c r="AQ6801" s="104"/>
      <c r="AR6801" s="104"/>
      <c r="AS6801" s="104"/>
      <c r="AT6801" s="104"/>
      <c r="AU6801" s="104"/>
      <c r="AV6801" s="104"/>
    </row>
    <row r="6802" spans="3:48" x14ac:dyDescent="0.35">
      <c r="C6802" s="176"/>
      <c r="D6802" s="176"/>
      <c r="E6802" s="176"/>
      <c r="F6802" s="176"/>
      <c r="G6802" s="175"/>
      <c r="H6802" s="175"/>
      <c r="I6802" s="175"/>
      <c r="J6802" s="175"/>
      <c r="L6802" s="175"/>
      <c r="T6802" s="176"/>
      <c r="U6802" s="176"/>
      <c r="V6802" s="176"/>
      <c r="W6802" s="176"/>
      <c r="X6802" s="175"/>
      <c r="Y6802" s="175"/>
      <c r="Z6802" s="175"/>
      <c r="AA6802" s="175"/>
      <c r="AC6802" s="175"/>
      <c r="AL6802" s="106"/>
      <c r="AM6802" s="104"/>
      <c r="AN6802" s="104"/>
      <c r="AO6802" s="104"/>
      <c r="AP6802" s="104"/>
      <c r="AQ6802" s="104"/>
      <c r="AR6802" s="104"/>
      <c r="AS6802" s="104"/>
      <c r="AT6802" s="104"/>
      <c r="AU6802" s="104"/>
      <c r="AV6802" s="104"/>
    </row>
    <row r="6803" spans="3:48" x14ac:dyDescent="0.35">
      <c r="C6803" s="176"/>
      <c r="D6803" s="176"/>
      <c r="E6803" s="176"/>
      <c r="F6803" s="176"/>
      <c r="G6803" s="175"/>
      <c r="H6803" s="175"/>
      <c r="I6803" s="175"/>
      <c r="J6803" s="175"/>
      <c r="L6803" s="175"/>
      <c r="T6803" s="176"/>
      <c r="U6803" s="176"/>
      <c r="V6803" s="176"/>
      <c r="W6803" s="176"/>
      <c r="X6803" s="175"/>
      <c r="Y6803" s="175"/>
      <c r="Z6803" s="175"/>
      <c r="AA6803" s="175"/>
      <c r="AC6803" s="175"/>
      <c r="AL6803" s="106"/>
      <c r="AM6803" s="104"/>
      <c r="AN6803" s="104"/>
      <c r="AO6803" s="104"/>
      <c r="AP6803" s="104"/>
      <c r="AQ6803" s="104"/>
      <c r="AR6803" s="104"/>
      <c r="AS6803" s="104"/>
      <c r="AT6803" s="104"/>
      <c r="AU6803" s="104"/>
      <c r="AV6803" s="104"/>
    </row>
    <row r="6804" spans="3:48" x14ac:dyDescent="0.35">
      <c r="C6804" s="176"/>
      <c r="D6804" s="176"/>
      <c r="E6804" s="176"/>
      <c r="F6804" s="176"/>
      <c r="G6804" s="175"/>
      <c r="H6804" s="175"/>
      <c r="I6804" s="175"/>
      <c r="J6804" s="175"/>
      <c r="L6804" s="175"/>
      <c r="T6804" s="176"/>
      <c r="U6804" s="176"/>
      <c r="V6804" s="176"/>
      <c r="W6804" s="176"/>
      <c r="X6804" s="175"/>
      <c r="Y6804" s="175"/>
      <c r="Z6804" s="175"/>
      <c r="AA6804" s="175"/>
      <c r="AC6804" s="175"/>
      <c r="AL6804" s="106"/>
      <c r="AM6804" s="104"/>
      <c r="AN6804" s="104"/>
      <c r="AO6804" s="104"/>
      <c r="AP6804" s="104"/>
      <c r="AQ6804" s="104"/>
      <c r="AR6804" s="104"/>
      <c r="AS6804" s="104"/>
      <c r="AT6804" s="104"/>
      <c r="AU6804" s="104"/>
      <c r="AV6804" s="104"/>
    </row>
    <row r="6805" spans="3:48" x14ac:dyDescent="0.35">
      <c r="C6805" s="176"/>
      <c r="D6805" s="176"/>
      <c r="E6805" s="176"/>
      <c r="F6805" s="176"/>
      <c r="G6805" s="175"/>
      <c r="H6805" s="175"/>
      <c r="I6805" s="175"/>
      <c r="J6805" s="175"/>
      <c r="L6805" s="175"/>
      <c r="T6805" s="176"/>
      <c r="U6805" s="176"/>
      <c r="V6805" s="176"/>
      <c r="W6805" s="176"/>
      <c r="X6805" s="175"/>
      <c r="Y6805" s="175"/>
      <c r="Z6805" s="175"/>
      <c r="AA6805" s="175"/>
      <c r="AC6805" s="175"/>
      <c r="AL6805" s="106"/>
      <c r="AM6805" s="104"/>
      <c r="AN6805" s="104"/>
      <c r="AO6805" s="104"/>
      <c r="AP6805" s="104"/>
      <c r="AQ6805" s="104"/>
      <c r="AR6805" s="104"/>
      <c r="AS6805" s="104"/>
      <c r="AT6805" s="104"/>
      <c r="AU6805" s="104"/>
      <c r="AV6805" s="104"/>
    </row>
    <row r="6806" spans="3:48" x14ac:dyDescent="0.35">
      <c r="C6806" s="176"/>
      <c r="D6806" s="176"/>
      <c r="E6806" s="176"/>
      <c r="F6806" s="176"/>
      <c r="G6806" s="175"/>
      <c r="H6806" s="175"/>
      <c r="I6806" s="175"/>
      <c r="J6806" s="175"/>
      <c r="L6806" s="175"/>
      <c r="T6806" s="176"/>
      <c r="U6806" s="176"/>
      <c r="V6806" s="176"/>
      <c r="W6806" s="176"/>
      <c r="X6806" s="175"/>
      <c r="Y6806" s="175"/>
      <c r="Z6806" s="175"/>
      <c r="AA6806" s="175"/>
      <c r="AC6806" s="175"/>
      <c r="AL6806" s="106"/>
      <c r="AM6806" s="104"/>
      <c r="AN6806" s="104"/>
      <c r="AO6806" s="104"/>
      <c r="AP6806" s="104"/>
      <c r="AQ6806" s="104"/>
      <c r="AR6806" s="104"/>
      <c r="AS6806" s="104"/>
      <c r="AT6806" s="104"/>
      <c r="AU6806" s="104"/>
      <c r="AV6806" s="104"/>
    </row>
    <row r="6807" spans="3:48" x14ac:dyDescent="0.35">
      <c r="C6807" s="176"/>
      <c r="D6807" s="176"/>
      <c r="E6807" s="176"/>
      <c r="F6807" s="176"/>
      <c r="G6807" s="175"/>
      <c r="H6807" s="175"/>
      <c r="I6807" s="175"/>
      <c r="J6807" s="175"/>
      <c r="L6807" s="175"/>
      <c r="T6807" s="176"/>
      <c r="U6807" s="176"/>
      <c r="V6807" s="176"/>
      <c r="W6807" s="176"/>
      <c r="X6807" s="175"/>
      <c r="Y6807" s="175"/>
      <c r="Z6807" s="175"/>
      <c r="AA6807" s="175"/>
      <c r="AC6807" s="175"/>
      <c r="AL6807" s="106"/>
      <c r="AM6807" s="104"/>
      <c r="AN6807" s="104"/>
      <c r="AO6807" s="104"/>
      <c r="AP6807" s="104"/>
      <c r="AQ6807" s="104"/>
      <c r="AR6807" s="104"/>
      <c r="AS6807" s="104"/>
      <c r="AT6807" s="104"/>
      <c r="AU6807" s="104"/>
      <c r="AV6807" s="104"/>
    </row>
    <row r="6808" spans="3:48" x14ac:dyDescent="0.35">
      <c r="C6808" s="176"/>
      <c r="D6808" s="176"/>
      <c r="E6808" s="176"/>
      <c r="F6808" s="176"/>
      <c r="G6808" s="175"/>
      <c r="H6808" s="175"/>
      <c r="I6808" s="175"/>
      <c r="J6808" s="175"/>
      <c r="L6808" s="175"/>
      <c r="T6808" s="176"/>
      <c r="U6808" s="176"/>
      <c r="V6808" s="176"/>
      <c r="W6808" s="176"/>
      <c r="X6808" s="175"/>
      <c r="Y6808" s="175"/>
      <c r="Z6808" s="175"/>
      <c r="AA6808" s="175"/>
      <c r="AC6808" s="175"/>
      <c r="AL6808" s="106"/>
      <c r="AM6808" s="104"/>
      <c r="AN6808" s="104"/>
      <c r="AO6808" s="104"/>
      <c r="AP6808" s="104"/>
      <c r="AQ6808" s="104"/>
      <c r="AR6808" s="104"/>
      <c r="AS6808" s="104"/>
      <c r="AT6808" s="104"/>
      <c r="AU6808" s="104"/>
      <c r="AV6808" s="104"/>
    </row>
    <row r="6809" spans="3:48" x14ac:dyDescent="0.35">
      <c r="C6809" s="176"/>
      <c r="D6809" s="176"/>
      <c r="E6809" s="176"/>
      <c r="F6809" s="176"/>
      <c r="G6809" s="175"/>
      <c r="H6809" s="175"/>
      <c r="I6809" s="175"/>
      <c r="J6809" s="175"/>
      <c r="L6809" s="175"/>
      <c r="T6809" s="176"/>
      <c r="U6809" s="176"/>
      <c r="V6809" s="176"/>
      <c r="W6809" s="176"/>
      <c r="X6809" s="175"/>
      <c r="Y6809" s="175"/>
      <c r="Z6809" s="175"/>
      <c r="AA6809" s="175"/>
      <c r="AC6809" s="175"/>
      <c r="AL6809" s="106"/>
      <c r="AM6809" s="104"/>
      <c r="AN6809" s="104"/>
      <c r="AO6809" s="104"/>
      <c r="AP6809" s="104"/>
      <c r="AQ6809" s="104"/>
      <c r="AR6809" s="104"/>
      <c r="AS6809" s="104"/>
      <c r="AT6809" s="104"/>
      <c r="AU6809" s="104"/>
      <c r="AV6809" s="104"/>
    </row>
    <row r="6810" spans="3:48" x14ac:dyDescent="0.35">
      <c r="C6810" s="176"/>
      <c r="D6810" s="176"/>
      <c r="E6810" s="176"/>
      <c r="F6810" s="176"/>
      <c r="G6810" s="175"/>
      <c r="H6810" s="175"/>
      <c r="I6810" s="175"/>
      <c r="J6810" s="175"/>
      <c r="L6810" s="175"/>
      <c r="T6810" s="176"/>
      <c r="U6810" s="176"/>
      <c r="V6810" s="176"/>
      <c r="W6810" s="176"/>
      <c r="X6810" s="175"/>
      <c r="Y6810" s="175"/>
      <c r="Z6810" s="175"/>
      <c r="AA6810" s="175"/>
      <c r="AC6810" s="175"/>
      <c r="AL6810" s="106"/>
      <c r="AM6810" s="104"/>
      <c r="AN6810" s="104"/>
      <c r="AO6810" s="104"/>
      <c r="AP6810" s="104"/>
      <c r="AQ6810" s="104"/>
      <c r="AR6810" s="104"/>
      <c r="AS6810" s="104"/>
      <c r="AT6810" s="104"/>
      <c r="AU6810" s="104"/>
      <c r="AV6810" s="104"/>
    </row>
    <row r="6811" spans="3:48" x14ac:dyDescent="0.35">
      <c r="C6811" s="176"/>
      <c r="D6811" s="176"/>
      <c r="E6811" s="176"/>
      <c r="F6811" s="176"/>
      <c r="G6811" s="175"/>
      <c r="H6811" s="175"/>
      <c r="I6811" s="175"/>
      <c r="J6811" s="175"/>
      <c r="L6811" s="175"/>
      <c r="T6811" s="176"/>
      <c r="U6811" s="176"/>
      <c r="V6811" s="176"/>
      <c r="W6811" s="176"/>
      <c r="X6811" s="175"/>
      <c r="Y6811" s="175"/>
      <c r="Z6811" s="175"/>
      <c r="AA6811" s="175"/>
      <c r="AC6811" s="175"/>
      <c r="AL6811" s="106"/>
      <c r="AM6811" s="104"/>
      <c r="AN6811" s="104"/>
      <c r="AO6811" s="104"/>
      <c r="AP6811" s="104"/>
      <c r="AQ6811" s="104"/>
      <c r="AR6811" s="104"/>
      <c r="AS6811" s="104"/>
      <c r="AT6811" s="104"/>
      <c r="AU6811" s="104"/>
      <c r="AV6811" s="104"/>
    </row>
    <row r="6812" spans="3:48" x14ac:dyDescent="0.35">
      <c r="C6812" s="176"/>
      <c r="D6812" s="176"/>
      <c r="E6812" s="176"/>
      <c r="F6812" s="176"/>
      <c r="G6812" s="175"/>
      <c r="H6812" s="175"/>
      <c r="I6812" s="175"/>
      <c r="J6812" s="175"/>
      <c r="L6812" s="175"/>
      <c r="T6812" s="176"/>
      <c r="U6812" s="176"/>
      <c r="V6812" s="176"/>
      <c r="W6812" s="176"/>
      <c r="X6812" s="175"/>
      <c r="Y6812" s="175"/>
      <c r="Z6812" s="175"/>
      <c r="AA6812" s="175"/>
      <c r="AC6812" s="175"/>
      <c r="AL6812" s="106"/>
      <c r="AM6812" s="104"/>
      <c r="AN6812" s="104"/>
      <c r="AO6812" s="104"/>
      <c r="AP6812" s="104"/>
      <c r="AQ6812" s="104"/>
      <c r="AR6812" s="104"/>
      <c r="AS6812" s="104"/>
      <c r="AT6812" s="104"/>
      <c r="AU6812" s="104"/>
      <c r="AV6812" s="104"/>
    </row>
    <row r="6813" spans="3:48" x14ac:dyDescent="0.35">
      <c r="C6813" s="176"/>
      <c r="D6813" s="176"/>
      <c r="E6813" s="176"/>
      <c r="F6813" s="176"/>
      <c r="G6813" s="175"/>
      <c r="H6813" s="175"/>
      <c r="I6813" s="175"/>
      <c r="J6813" s="175"/>
      <c r="L6813" s="175"/>
      <c r="T6813" s="176"/>
      <c r="U6813" s="176"/>
      <c r="V6813" s="176"/>
      <c r="W6813" s="176"/>
      <c r="X6813" s="175"/>
      <c r="Y6813" s="175"/>
      <c r="Z6813" s="175"/>
      <c r="AA6813" s="175"/>
      <c r="AC6813" s="175"/>
      <c r="AL6813" s="106"/>
      <c r="AM6813" s="104"/>
      <c r="AN6813" s="104"/>
      <c r="AO6813" s="104"/>
      <c r="AP6813" s="104"/>
      <c r="AQ6813" s="104"/>
      <c r="AR6813" s="104"/>
      <c r="AS6813" s="104"/>
      <c r="AT6813" s="104"/>
      <c r="AU6813" s="104"/>
      <c r="AV6813" s="104"/>
    </row>
    <row r="6814" spans="3:48" x14ac:dyDescent="0.35">
      <c r="C6814" s="176"/>
      <c r="D6814" s="176"/>
      <c r="E6814" s="176"/>
      <c r="F6814" s="176"/>
      <c r="G6814" s="175"/>
      <c r="H6814" s="175"/>
      <c r="I6814" s="175"/>
      <c r="J6814" s="175"/>
      <c r="L6814" s="175"/>
      <c r="T6814" s="176"/>
      <c r="U6814" s="176"/>
      <c r="V6814" s="176"/>
      <c r="W6814" s="176"/>
      <c r="X6814" s="175"/>
      <c r="Y6814" s="175"/>
      <c r="Z6814" s="175"/>
      <c r="AA6814" s="175"/>
      <c r="AC6814" s="175"/>
      <c r="AL6814" s="106"/>
      <c r="AM6814" s="104"/>
      <c r="AN6814" s="104"/>
      <c r="AO6814" s="104"/>
      <c r="AP6814" s="104"/>
      <c r="AQ6814" s="104"/>
      <c r="AR6814" s="104"/>
      <c r="AS6814" s="104"/>
      <c r="AT6814" s="104"/>
      <c r="AU6814" s="104"/>
      <c r="AV6814" s="104"/>
    </row>
    <row r="6815" spans="3:48" x14ac:dyDescent="0.35">
      <c r="C6815" s="176"/>
      <c r="D6815" s="176"/>
      <c r="E6815" s="176"/>
      <c r="F6815" s="176"/>
      <c r="G6815" s="175"/>
      <c r="H6815" s="175"/>
      <c r="I6815" s="175"/>
      <c r="J6815" s="175"/>
      <c r="L6815" s="175"/>
      <c r="T6815" s="176"/>
      <c r="U6815" s="176"/>
      <c r="V6815" s="176"/>
      <c r="W6815" s="176"/>
      <c r="X6815" s="175"/>
      <c r="Y6815" s="175"/>
      <c r="Z6815" s="175"/>
      <c r="AA6815" s="175"/>
      <c r="AC6815" s="175"/>
      <c r="AL6815" s="106"/>
      <c r="AM6815" s="104"/>
      <c r="AN6815" s="104"/>
      <c r="AO6815" s="104"/>
      <c r="AP6815" s="104"/>
      <c r="AQ6815" s="104"/>
      <c r="AR6815" s="104"/>
      <c r="AS6815" s="104"/>
      <c r="AT6815" s="104"/>
      <c r="AU6815" s="104"/>
      <c r="AV6815" s="104"/>
    </row>
    <row r="6816" spans="3:48" x14ac:dyDescent="0.35">
      <c r="C6816" s="176"/>
      <c r="D6816" s="176"/>
      <c r="E6816" s="176"/>
      <c r="F6816" s="176"/>
      <c r="G6816" s="175"/>
      <c r="H6816" s="175"/>
      <c r="I6816" s="175"/>
      <c r="J6816" s="175"/>
      <c r="L6816" s="175"/>
      <c r="T6816" s="176"/>
      <c r="U6816" s="176"/>
      <c r="V6816" s="176"/>
      <c r="W6816" s="176"/>
      <c r="X6816" s="175"/>
      <c r="Y6816" s="175"/>
      <c r="Z6816" s="175"/>
      <c r="AA6816" s="175"/>
      <c r="AC6816" s="175"/>
      <c r="AL6816" s="106"/>
      <c r="AM6816" s="104"/>
      <c r="AN6816" s="104"/>
      <c r="AO6816" s="104"/>
      <c r="AP6816" s="104"/>
      <c r="AQ6816" s="104"/>
      <c r="AR6816" s="104"/>
      <c r="AS6816" s="104"/>
      <c r="AT6816" s="104"/>
      <c r="AU6816" s="104"/>
      <c r="AV6816" s="104"/>
    </row>
    <row r="6817" spans="3:48" x14ac:dyDescent="0.35">
      <c r="C6817" s="176"/>
      <c r="D6817" s="176"/>
      <c r="E6817" s="176"/>
      <c r="F6817" s="176"/>
      <c r="G6817" s="175"/>
      <c r="H6817" s="175"/>
      <c r="I6817" s="175"/>
      <c r="J6817" s="175"/>
      <c r="L6817" s="175"/>
      <c r="T6817" s="176"/>
      <c r="U6817" s="176"/>
      <c r="V6817" s="176"/>
      <c r="W6817" s="176"/>
      <c r="X6817" s="175"/>
      <c r="Y6817" s="175"/>
      <c r="Z6817" s="175"/>
      <c r="AA6817" s="175"/>
      <c r="AC6817" s="175"/>
      <c r="AL6817" s="106"/>
      <c r="AM6817" s="104"/>
      <c r="AN6817" s="104"/>
      <c r="AO6817" s="104"/>
      <c r="AP6817" s="104"/>
      <c r="AQ6817" s="104"/>
      <c r="AR6817" s="104"/>
      <c r="AS6817" s="104"/>
      <c r="AT6817" s="104"/>
      <c r="AU6817" s="104"/>
      <c r="AV6817" s="104"/>
    </row>
    <row r="6818" spans="3:48" x14ac:dyDescent="0.35">
      <c r="C6818" s="176"/>
      <c r="D6818" s="176"/>
      <c r="E6818" s="176"/>
      <c r="F6818" s="176"/>
      <c r="G6818" s="175"/>
      <c r="H6818" s="175"/>
      <c r="I6818" s="175"/>
      <c r="J6818" s="175"/>
      <c r="L6818" s="175"/>
      <c r="T6818" s="176"/>
      <c r="U6818" s="176"/>
      <c r="V6818" s="176"/>
      <c r="W6818" s="176"/>
      <c r="X6818" s="175"/>
      <c r="Y6818" s="175"/>
      <c r="Z6818" s="175"/>
      <c r="AA6818" s="175"/>
      <c r="AC6818" s="175"/>
      <c r="AL6818" s="106"/>
      <c r="AM6818" s="104"/>
      <c r="AN6818" s="104"/>
      <c r="AO6818" s="104"/>
      <c r="AP6818" s="104"/>
      <c r="AQ6818" s="104"/>
      <c r="AR6818" s="104"/>
      <c r="AS6818" s="104"/>
      <c r="AT6818" s="104"/>
      <c r="AU6818" s="104"/>
      <c r="AV6818" s="104"/>
    </row>
    <row r="6819" spans="3:48" x14ac:dyDescent="0.35">
      <c r="C6819" s="176"/>
      <c r="D6819" s="176"/>
      <c r="E6819" s="176"/>
      <c r="F6819" s="176"/>
      <c r="G6819" s="175"/>
      <c r="H6819" s="175"/>
      <c r="I6819" s="175"/>
      <c r="J6819" s="175"/>
      <c r="L6819" s="175"/>
      <c r="T6819" s="176"/>
      <c r="U6819" s="176"/>
      <c r="V6819" s="176"/>
      <c r="W6819" s="176"/>
      <c r="X6819" s="175"/>
      <c r="Y6819" s="175"/>
      <c r="Z6819" s="175"/>
      <c r="AA6819" s="175"/>
      <c r="AC6819" s="175"/>
      <c r="AL6819" s="106"/>
      <c r="AM6819" s="104"/>
      <c r="AN6819" s="104"/>
      <c r="AO6819" s="104"/>
      <c r="AP6819" s="104"/>
      <c r="AQ6819" s="104"/>
      <c r="AR6819" s="104"/>
      <c r="AS6819" s="104"/>
      <c r="AT6819" s="104"/>
      <c r="AU6819" s="104"/>
      <c r="AV6819" s="104"/>
    </row>
    <row r="6820" spans="3:48" x14ac:dyDescent="0.35">
      <c r="C6820" s="176"/>
      <c r="D6820" s="176"/>
      <c r="E6820" s="176"/>
      <c r="F6820" s="176"/>
      <c r="G6820" s="175"/>
      <c r="H6820" s="175"/>
      <c r="I6820" s="175"/>
      <c r="J6820" s="175"/>
      <c r="L6820" s="175"/>
      <c r="T6820" s="176"/>
      <c r="U6820" s="176"/>
      <c r="V6820" s="176"/>
      <c r="W6820" s="176"/>
      <c r="X6820" s="175"/>
      <c r="Y6820" s="175"/>
      <c r="Z6820" s="175"/>
      <c r="AA6820" s="175"/>
      <c r="AC6820" s="175"/>
      <c r="AL6820" s="106"/>
      <c r="AM6820" s="104"/>
      <c r="AN6820" s="104"/>
      <c r="AO6820" s="104"/>
      <c r="AP6820" s="104"/>
      <c r="AQ6820" s="104"/>
      <c r="AR6820" s="104"/>
      <c r="AS6820" s="104"/>
      <c r="AT6820" s="104"/>
      <c r="AU6820" s="104"/>
      <c r="AV6820" s="104"/>
    </row>
    <row r="6821" spans="3:48" x14ac:dyDescent="0.35">
      <c r="C6821" s="176"/>
      <c r="D6821" s="176"/>
      <c r="E6821" s="176"/>
      <c r="F6821" s="176"/>
      <c r="G6821" s="175"/>
      <c r="H6821" s="175"/>
      <c r="I6821" s="175"/>
      <c r="J6821" s="175"/>
      <c r="L6821" s="175"/>
      <c r="T6821" s="176"/>
      <c r="U6821" s="176"/>
      <c r="V6821" s="176"/>
      <c r="W6821" s="176"/>
      <c r="X6821" s="175"/>
      <c r="Y6821" s="175"/>
      <c r="Z6821" s="175"/>
      <c r="AA6821" s="175"/>
      <c r="AC6821" s="175"/>
      <c r="AL6821" s="106"/>
      <c r="AM6821" s="104"/>
      <c r="AN6821" s="104"/>
      <c r="AO6821" s="104"/>
      <c r="AP6821" s="104"/>
      <c r="AQ6821" s="104"/>
      <c r="AR6821" s="104"/>
      <c r="AS6821" s="104"/>
      <c r="AT6821" s="104"/>
      <c r="AU6821" s="104"/>
      <c r="AV6821" s="104"/>
    </row>
    <row r="6822" spans="3:48" x14ac:dyDescent="0.35">
      <c r="C6822" s="176"/>
      <c r="D6822" s="176"/>
      <c r="E6822" s="176"/>
      <c r="F6822" s="176"/>
      <c r="G6822" s="175"/>
      <c r="H6822" s="175"/>
      <c r="I6822" s="175"/>
      <c r="J6822" s="175"/>
      <c r="L6822" s="175"/>
      <c r="T6822" s="176"/>
      <c r="U6822" s="176"/>
      <c r="V6822" s="176"/>
      <c r="W6822" s="176"/>
      <c r="X6822" s="175"/>
      <c r="Y6822" s="175"/>
      <c r="Z6822" s="175"/>
      <c r="AA6822" s="175"/>
      <c r="AC6822" s="175"/>
      <c r="AL6822" s="106"/>
      <c r="AM6822" s="104"/>
      <c r="AN6822" s="104"/>
      <c r="AO6822" s="104"/>
      <c r="AP6822" s="104"/>
      <c r="AQ6822" s="104"/>
      <c r="AR6822" s="104"/>
      <c r="AS6822" s="104"/>
      <c r="AT6822" s="104"/>
      <c r="AU6822" s="104"/>
      <c r="AV6822" s="104"/>
    </row>
    <row r="6823" spans="3:48" x14ac:dyDescent="0.35">
      <c r="C6823" s="176"/>
      <c r="D6823" s="176"/>
      <c r="E6823" s="176"/>
      <c r="F6823" s="176"/>
      <c r="G6823" s="175"/>
      <c r="H6823" s="175"/>
      <c r="I6823" s="175"/>
      <c r="J6823" s="175"/>
      <c r="L6823" s="175"/>
      <c r="T6823" s="176"/>
      <c r="U6823" s="176"/>
      <c r="V6823" s="176"/>
      <c r="W6823" s="176"/>
      <c r="X6823" s="175"/>
      <c r="Y6823" s="175"/>
      <c r="Z6823" s="175"/>
      <c r="AA6823" s="175"/>
      <c r="AC6823" s="175"/>
      <c r="AL6823" s="106"/>
      <c r="AM6823" s="104"/>
      <c r="AN6823" s="104"/>
      <c r="AO6823" s="104"/>
      <c r="AP6823" s="104"/>
      <c r="AQ6823" s="104"/>
      <c r="AR6823" s="104"/>
      <c r="AS6823" s="104"/>
      <c r="AT6823" s="104"/>
      <c r="AU6823" s="104"/>
      <c r="AV6823" s="104"/>
    </row>
    <row r="6824" spans="3:48" x14ac:dyDescent="0.35">
      <c r="C6824" s="176"/>
      <c r="D6824" s="176"/>
      <c r="E6824" s="176"/>
      <c r="F6824" s="176"/>
      <c r="G6824" s="175"/>
      <c r="H6824" s="175"/>
      <c r="I6824" s="175"/>
      <c r="J6824" s="175"/>
      <c r="L6824" s="175"/>
      <c r="T6824" s="176"/>
      <c r="U6824" s="176"/>
      <c r="V6824" s="176"/>
      <c r="W6824" s="176"/>
      <c r="X6824" s="175"/>
      <c r="Y6824" s="175"/>
      <c r="Z6824" s="175"/>
      <c r="AA6824" s="175"/>
      <c r="AC6824" s="175"/>
      <c r="AL6824" s="106"/>
      <c r="AM6824" s="104"/>
      <c r="AN6824" s="104"/>
      <c r="AO6824" s="104"/>
      <c r="AP6824" s="104"/>
      <c r="AQ6824" s="104"/>
      <c r="AR6824" s="104"/>
      <c r="AS6824" s="104"/>
      <c r="AT6824" s="104"/>
      <c r="AU6824" s="104"/>
      <c r="AV6824" s="104"/>
    </row>
    <row r="6825" spans="3:48" x14ac:dyDescent="0.35">
      <c r="C6825" s="176"/>
      <c r="D6825" s="176"/>
      <c r="E6825" s="176"/>
      <c r="F6825" s="176"/>
      <c r="G6825" s="175"/>
      <c r="H6825" s="175"/>
      <c r="I6825" s="175"/>
      <c r="J6825" s="175"/>
      <c r="L6825" s="175"/>
      <c r="T6825" s="176"/>
      <c r="U6825" s="176"/>
      <c r="V6825" s="176"/>
      <c r="W6825" s="176"/>
      <c r="X6825" s="175"/>
      <c r="Y6825" s="175"/>
      <c r="Z6825" s="175"/>
      <c r="AA6825" s="175"/>
      <c r="AC6825" s="175"/>
      <c r="AL6825" s="106"/>
      <c r="AM6825" s="104"/>
      <c r="AN6825" s="104"/>
      <c r="AO6825" s="104"/>
      <c r="AP6825" s="104"/>
      <c r="AQ6825" s="104"/>
      <c r="AR6825" s="104"/>
      <c r="AS6825" s="104"/>
      <c r="AT6825" s="104"/>
      <c r="AU6825" s="104"/>
      <c r="AV6825" s="104"/>
    </row>
    <row r="6826" spans="3:48" x14ac:dyDescent="0.35">
      <c r="C6826" s="176"/>
      <c r="D6826" s="176"/>
      <c r="E6826" s="176"/>
      <c r="F6826" s="176"/>
      <c r="G6826" s="175"/>
      <c r="H6826" s="175"/>
      <c r="I6826" s="175"/>
      <c r="J6826" s="175"/>
      <c r="L6826" s="175"/>
      <c r="T6826" s="176"/>
      <c r="U6826" s="176"/>
      <c r="V6826" s="176"/>
      <c r="W6826" s="176"/>
      <c r="X6826" s="175"/>
      <c r="Y6826" s="175"/>
      <c r="Z6826" s="175"/>
      <c r="AA6826" s="175"/>
      <c r="AC6826" s="175"/>
      <c r="AL6826" s="106"/>
      <c r="AM6826" s="104"/>
      <c r="AN6826" s="104"/>
      <c r="AO6826" s="104"/>
      <c r="AP6826" s="104"/>
      <c r="AQ6826" s="104"/>
      <c r="AR6826" s="104"/>
      <c r="AS6826" s="104"/>
      <c r="AT6826" s="104"/>
      <c r="AU6826" s="104"/>
      <c r="AV6826" s="104"/>
    </row>
    <row r="6827" spans="3:48" x14ac:dyDescent="0.35">
      <c r="C6827" s="176"/>
      <c r="D6827" s="176"/>
      <c r="E6827" s="176"/>
      <c r="F6827" s="176"/>
      <c r="G6827" s="175"/>
      <c r="H6827" s="175"/>
      <c r="I6827" s="175"/>
      <c r="J6827" s="175"/>
      <c r="L6827" s="175"/>
      <c r="T6827" s="176"/>
      <c r="U6827" s="176"/>
      <c r="V6827" s="176"/>
      <c r="W6827" s="176"/>
      <c r="X6827" s="175"/>
      <c r="Y6827" s="175"/>
      <c r="Z6827" s="175"/>
      <c r="AA6827" s="175"/>
      <c r="AC6827" s="175"/>
      <c r="AL6827" s="106"/>
      <c r="AM6827" s="104"/>
      <c r="AN6827" s="104"/>
      <c r="AO6827" s="104"/>
      <c r="AP6827" s="104"/>
      <c r="AQ6827" s="104"/>
      <c r="AR6827" s="104"/>
      <c r="AS6827" s="104"/>
      <c r="AT6827" s="104"/>
      <c r="AU6827" s="104"/>
      <c r="AV6827" s="104"/>
    </row>
    <row r="6828" spans="3:48" x14ac:dyDescent="0.35">
      <c r="C6828" s="176"/>
      <c r="D6828" s="176"/>
      <c r="E6828" s="176"/>
      <c r="F6828" s="176"/>
      <c r="G6828" s="175"/>
      <c r="H6828" s="175"/>
      <c r="I6828" s="175"/>
      <c r="J6828" s="175"/>
      <c r="L6828" s="175"/>
      <c r="T6828" s="176"/>
      <c r="U6828" s="176"/>
      <c r="V6828" s="176"/>
      <c r="W6828" s="176"/>
      <c r="X6828" s="175"/>
      <c r="Y6828" s="175"/>
      <c r="Z6828" s="175"/>
      <c r="AA6828" s="175"/>
      <c r="AC6828" s="175"/>
      <c r="AL6828" s="106"/>
      <c r="AM6828" s="104"/>
      <c r="AN6828" s="104"/>
      <c r="AO6828" s="104"/>
      <c r="AP6828" s="104"/>
      <c r="AQ6828" s="104"/>
      <c r="AR6828" s="104"/>
      <c r="AS6828" s="104"/>
      <c r="AT6828" s="104"/>
      <c r="AU6828" s="104"/>
      <c r="AV6828" s="104"/>
    </row>
    <row r="6829" spans="3:48" x14ac:dyDescent="0.35">
      <c r="C6829" s="176"/>
      <c r="D6829" s="176"/>
      <c r="E6829" s="176"/>
      <c r="F6829" s="176"/>
      <c r="G6829" s="175"/>
      <c r="H6829" s="175"/>
      <c r="I6829" s="175"/>
      <c r="J6829" s="175"/>
      <c r="L6829" s="175"/>
      <c r="T6829" s="176"/>
      <c r="U6829" s="176"/>
      <c r="V6829" s="176"/>
      <c r="W6829" s="176"/>
      <c r="X6829" s="175"/>
      <c r="Y6829" s="175"/>
      <c r="Z6829" s="175"/>
      <c r="AA6829" s="175"/>
      <c r="AC6829" s="175"/>
      <c r="AL6829" s="106"/>
      <c r="AM6829" s="104"/>
      <c r="AN6829" s="104"/>
      <c r="AO6829" s="104"/>
      <c r="AP6829" s="104"/>
      <c r="AQ6829" s="104"/>
      <c r="AR6829" s="104"/>
      <c r="AS6829" s="104"/>
      <c r="AT6829" s="104"/>
      <c r="AU6829" s="104"/>
      <c r="AV6829" s="104"/>
    </row>
    <row r="6830" spans="3:48" x14ac:dyDescent="0.35">
      <c r="C6830" s="176"/>
      <c r="D6830" s="176"/>
      <c r="E6830" s="176"/>
      <c r="F6830" s="176"/>
      <c r="G6830" s="175"/>
      <c r="H6830" s="175"/>
      <c r="I6830" s="175"/>
      <c r="J6830" s="175"/>
      <c r="L6830" s="175"/>
      <c r="T6830" s="176"/>
      <c r="U6830" s="176"/>
      <c r="V6830" s="176"/>
      <c r="W6830" s="176"/>
      <c r="X6830" s="175"/>
      <c r="Y6830" s="175"/>
      <c r="Z6830" s="175"/>
      <c r="AA6830" s="175"/>
      <c r="AC6830" s="175"/>
      <c r="AL6830" s="106"/>
      <c r="AM6830" s="104"/>
      <c r="AN6830" s="104"/>
      <c r="AO6830" s="104"/>
      <c r="AP6830" s="104"/>
      <c r="AQ6830" s="104"/>
      <c r="AR6830" s="104"/>
      <c r="AS6830" s="104"/>
      <c r="AT6830" s="104"/>
      <c r="AU6830" s="104"/>
      <c r="AV6830" s="104"/>
    </row>
    <row r="6831" spans="3:48" x14ac:dyDescent="0.35">
      <c r="C6831" s="176"/>
      <c r="D6831" s="176"/>
      <c r="E6831" s="176"/>
      <c r="F6831" s="176"/>
      <c r="G6831" s="175"/>
      <c r="H6831" s="175"/>
      <c r="I6831" s="175"/>
      <c r="J6831" s="175"/>
      <c r="L6831" s="175"/>
      <c r="T6831" s="176"/>
      <c r="U6831" s="176"/>
      <c r="V6831" s="176"/>
      <c r="W6831" s="176"/>
      <c r="X6831" s="175"/>
      <c r="Y6831" s="175"/>
      <c r="Z6831" s="175"/>
      <c r="AA6831" s="175"/>
      <c r="AC6831" s="175"/>
      <c r="AL6831" s="106"/>
      <c r="AM6831" s="104"/>
      <c r="AN6831" s="104"/>
      <c r="AO6831" s="104"/>
      <c r="AP6831" s="104"/>
      <c r="AQ6831" s="104"/>
      <c r="AR6831" s="104"/>
      <c r="AS6831" s="104"/>
      <c r="AT6831" s="104"/>
      <c r="AU6831" s="104"/>
      <c r="AV6831" s="104"/>
    </row>
    <row r="6832" spans="3:48" x14ac:dyDescent="0.35">
      <c r="C6832" s="176"/>
      <c r="D6832" s="176"/>
      <c r="E6832" s="176"/>
      <c r="F6832" s="176"/>
      <c r="G6832" s="175"/>
      <c r="H6832" s="175"/>
      <c r="I6832" s="175"/>
      <c r="J6832" s="175"/>
      <c r="L6832" s="175"/>
      <c r="T6832" s="176"/>
      <c r="U6832" s="176"/>
      <c r="V6832" s="176"/>
      <c r="W6832" s="176"/>
      <c r="X6832" s="175"/>
      <c r="Y6832" s="175"/>
      <c r="Z6832" s="175"/>
      <c r="AA6832" s="175"/>
      <c r="AC6832" s="175"/>
      <c r="AL6832" s="106"/>
      <c r="AM6832" s="104"/>
      <c r="AN6832" s="104"/>
      <c r="AO6832" s="104"/>
      <c r="AP6832" s="104"/>
      <c r="AQ6832" s="104"/>
      <c r="AR6832" s="104"/>
      <c r="AS6832" s="104"/>
      <c r="AT6832" s="104"/>
      <c r="AU6832" s="104"/>
      <c r="AV6832" s="104"/>
    </row>
    <row r="6833" spans="3:48" x14ac:dyDescent="0.35">
      <c r="C6833" s="176"/>
      <c r="D6833" s="176"/>
      <c r="E6833" s="176"/>
      <c r="F6833" s="176"/>
      <c r="G6833" s="175"/>
      <c r="H6833" s="175"/>
      <c r="I6833" s="175"/>
      <c r="J6833" s="175"/>
      <c r="L6833" s="175"/>
      <c r="T6833" s="176"/>
      <c r="U6833" s="176"/>
      <c r="V6833" s="176"/>
      <c r="W6833" s="176"/>
      <c r="X6833" s="175"/>
      <c r="Y6833" s="175"/>
      <c r="Z6833" s="175"/>
      <c r="AA6833" s="175"/>
      <c r="AC6833" s="175"/>
      <c r="AL6833" s="106"/>
      <c r="AM6833" s="104"/>
      <c r="AN6833" s="104"/>
      <c r="AO6833" s="104"/>
      <c r="AP6833" s="104"/>
      <c r="AQ6833" s="104"/>
      <c r="AR6833" s="104"/>
      <c r="AS6833" s="104"/>
      <c r="AT6833" s="104"/>
      <c r="AU6833" s="104"/>
      <c r="AV6833" s="104"/>
    </row>
    <row r="6834" spans="3:48" x14ac:dyDescent="0.35">
      <c r="C6834" s="176"/>
      <c r="D6834" s="176"/>
      <c r="E6834" s="176"/>
      <c r="F6834" s="176"/>
      <c r="G6834" s="175"/>
      <c r="H6834" s="175"/>
      <c r="I6834" s="175"/>
      <c r="J6834" s="175"/>
      <c r="L6834" s="175"/>
      <c r="T6834" s="176"/>
      <c r="U6834" s="176"/>
      <c r="V6834" s="176"/>
      <c r="W6834" s="176"/>
      <c r="X6834" s="175"/>
      <c r="Y6834" s="175"/>
      <c r="Z6834" s="175"/>
      <c r="AA6834" s="175"/>
      <c r="AC6834" s="175"/>
      <c r="AL6834" s="106"/>
      <c r="AM6834" s="104"/>
      <c r="AN6834" s="104"/>
      <c r="AO6834" s="104"/>
      <c r="AP6834" s="104"/>
      <c r="AQ6834" s="104"/>
      <c r="AR6834" s="104"/>
      <c r="AS6834" s="104"/>
      <c r="AT6834" s="104"/>
      <c r="AU6834" s="104"/>
      <c r="AV6834" s="104"/>
    </row>
    <row r="6835" spans="3:48" x14ac:dyDescent="0.35">
      <c r="C6835" s="176"/>
      <c r="D6835" s="176"/>
      <c r="E6835" s="176"/>
      <c r="F6835" s="176"/>
      <c r="G6835" s="175"/>
      <c r="H6835" s="175"/>
      <c r="I6835" s="175"/>
      <c r="J6835" s="175"/>
      <c r="L6835" s="175"/>
      <c r="T6835" s="176"/>
      <c r="U6835" s="176"/>
      <c r="V6835" s="176"/>
      <c r="W6835" s="176"/>
      <c r="X6835" s="175"/>
      <c r="Y6835" s="175"/>
      <c r="Z6835" s="175"/>
      <c r="AA6835" s="175"/>
      <c r="AC6835" s="175"/>
      <c r="AL6835" s="106"/>
      <c r="AM6835" s="104"/>
      <c r="AN6835" s="104"/>
      <c r="AO6835" s="104"/>
      <c r="AP6835" s="104"/>
      <c r="AQ6835" s="104"/>
      <c r="AR6835" s="104"/>
      <c r="AS6835" s="104"/>
      <c r="AT6835" s="104"/>
      <c r="AU6835" s="104"/>
      <c r="AV6835" s="104"/>
    </row>
    <row r="6836" spans="3:48" x14ac:dyDescent="0.35">
      <c r="C6836" s="176"/>
      <c r="D6836" s="176"/>
      <c r="E6836" s="176"/>
      <c r="F6836" s="176"/>
      <c r="G6836" s="175"/>
      <c r="H6836" s="175"/>
      <c r="I6836" s="175"/>
      <c r="J6836" s="175"/>
      <c r="L6836" s="175"/>
      <c r="T6836" s="176"/>
      <c r="U6836" s="176"/>
      <c r="V6836" s="176"/>
      <c r="W6836" s="176"/>
      <c r="X6836" s="175"/>
      <c r="Y6836" s="175"/>
      <c r="Z6836" s="175"/>
      <c r="AA6836" s="175"/>
      <c r="AC6836" s="175"/>
      <c r="AL6836" s="106"/>
      <c r="AM6836" s="104"/>
      <c r="AN6836" s="104"/>
      <c r="AO6836" s="104"/>
      <c r="AP6836" s="104"/>
      <c r="AQ6836" s="104"/>
      <c r="AR6836" s="104"/>
      <c r="AS6836" s="104"/>
      <c r="AT6836" s="104"/>
      <c r="AU6836" s="104"/>
      <c r="AV6836" s="104"/>
    </row>
    <row r="6837" spans="3:48" x14ac:dyDescent="0.35">
      <c r="C6837" s="176"/>
      <c r="D6837" s="176"/>
      <c r="E6837" s="176"/>
      <c r="F6837" s="176"/>
      <c r="G6837" s="175"/>
      <c r="H6837" s="175"/>
      <c r="I6837" s="175"/>
      <c r="J6837" s="175"/>
      <c r="L6837" s="175"/>
      <c r="T6837" s="176"/>
      <c r="U6837" s="176"/>
      <c r="V6837" s="176"/>
      <c r="W6837" s="176"/>
      <c r="X6837" s="175"/>
      <c r="Y6837" s="175"/>
      <c r="Z6837" s="175"/>
      <c r="AA6837" s="175"/>
      <c r="AC6837" s="175"/>
      <c r="AL6837" s="106"/>
      <c r="AM6837" s="104"/>
      <c r="AN6837" s="104"/>
      <c r="AO6837" s="104"/>
      <c r="AP6837" s="104"/>
      <c r="AQ6837" s="104"/>
      <c r="AR6837" s="104"/>
      <c r="AS6837" s="104"/>
      <c r="AT6837" s="104"/>
      <c r="AU6837" s="104"/>
      <c r="AV6837" s="104"/>
    </row>
    <row r="6838" spans="3:48" x14ac:dyDescent="0.35">
      <c r="C6838" s="176"/>
      <c r="D6838" s="176"/>
      <c r="E6838" s="176"/>
      <c r="F6838" s="176"/>
      <c r="G6838" s="175"/>
      <c r="H6838" s="175"/>
      <c r="I6838" s="175"/>
      <c r="J6838" s="175"/>
      <c r="L6838" s="175"/>
      <c r="T6838" s="176"/>
      <c r="U6838" s="176"/>
      <c r="V6838" s="176"/>
      <c r="W6838" s="176"/>
      <c r="X6838" s="175"/>
      <c r="Y6838" s="175"/>
      <c r="Z6838" s="175"/>
      <c r="AA6838" s="175"/>
      <c r="AC6838" s="175"/>
      <c r="AL6838" s="106"/>
      <c r="AM6838" s="104"/>
      <c r="AN6838" s="104"/>
      <c r="AO6838" s="104"/>
      <c r="AP6838" s="104"/>
      <c r="AQ6838" s="104"/>
      <c r="AR6838" s="104"/>
      <c r="AS6838" s="104"/>
      <c r="AT6838" s="104"/>
      <c r="AU6838" s="104"/>
      <c r="AV6838" s="104"/>
    </row>
    <row r="6839" spans="3:48" x14ac:dyDescent="0.35">
      <c r="C6839" s="176"/>
      <c r="D6839" s="176"/>
      <c r="E6839" s="176"/>
      <c r="F6839" s="176"/>
      <c r="G6839" s="175"/>
      <c r="H6839" s="175"/>
      <c r="I6839" s="175"/>
      <c r="J6839" s="175"/>
      <c r="L6839" s="175"/>
      <c r="T6839" s="176"/>
      <c r="U6839" s="176"/>
      <c r="V6839" s="176"/>
      <c r="W6839" s="176"/>
      <c r="X6839" s="175"/>
      <c r="Y6839" s="175"/>
      <c r="Z6839" s="175"/>
      <c r="AA6839" s="175"/>
      <c r="AC6839" s="175"/>
      <c r="AL6839" s="106"/>
      <c r="AM6839" s="104"/>
      <c r="AN6839" s="104"/>
      <c r="AO6839" s="104"/>
      <c r="AP6839" s="104"/>
      <c r="AQ6839" s="104"/>
      <c r="AR6839" s="104"/>
      <c r="AS6839" s="104"/>
      <c r="AT6839" s="104"/>
      <c r="AU6839" s="104"/>
      <c r="AV6839" s="104"/>
    </row>
    <row r="6840" spans="3:48" x14ac:dyDescent="0.35">
      <c r="C6840" s="176"/>
      <c r="D6840" s="176"/>
      <c r="E6840" s="176"/>
      <c r="F6840" s="176"/>
      <c r="G6840" s="175"/>
      <c r="H6840" s="175"/>
      <c r="I6840" s="175"/>
      <c r="J6840" s="175"/>
      <c r="L6840" s="175"/>
      <c r="T6840" s="176"/>
      <c r="U6840" s="176"/>
      <c r="V6840" s="176"/>
      <c r="W6840" s="176"/>
      <c r="X6840" s="175"/>
      <c r="Y6840" s="175"/>
      <c r="Z6840" s="175"/>
      <c r="AA6840" s="175"/>
      <c r="AC6840" s="175"/>
      <c r="AL6840" s="106"/>
      <c r="AM6840" s="104"/>
      <c r="AN6840" s="104"/>
      <c r="AO6840" s="104"/>
      <c r="AP6840" s="104"/>
      <c r="AQ6840" s="104"/>
      <c r="AR6840" s="104"/>
      <c r="AS6840" s="104"/>
      <c r="AT6840" s="104"/>
      <c r="AU6840" s="104"/>
      <c r="AV6840" s="104"/>
    </row>
    <row r="6841" spans="3:48" x14ac:dyDescent="0.35">
      <c r="C6841" s="176"/>
      <c r="D6841" s="176"/>
      <c r="E6841" s="176"/>
      <c r="F6841" s="176"/>
      <c r="G6841" s="175"/>
      <c r="H6841" s="175"/>
      <c r="I6841" s="175"/>
      <c r="J6841" s="175"/>
      <c r="L6841" s="175"/>
      <c r="T6841" s="176"/>
      <c r="U6841" s="176"/>
      <c r="V6841" s="176"/>
      <c r="W6841" s="176"/>
      <c r="X6841" s="175"/>
      <c r="Y6841" s="175"/>
      <c r="Z6841" s="175"/>
      <c r="AA6841" s="175"/>
      <c r="AC6841" s="175"/>
      <c r="AL6841" s="106"/>
      <c r="AM6841" s="104"/>
      <c r="AN6841" s="104"/>
      <c r="AO6841" s="104"/>
      <c r="AP6841" s="104"/>
      <c r="AQ6841" s="104"/>
      <c r="AR6841" s="104"/>
      <c r="AS6841" s="104"/>
      <c r="AT6841" s="104"/>
      <c r="AU6841" s="104"/>
      <c r="AV6841" s="104"/>
    </row>
    <row r="6842" spans="3:48" x14ac:dyDescent="0.35">
      <c r="C6842" s="176"/>
      <c r="D6842" s="176"/>
      <c r="E6842" s="176"/>
      <c r="F6842" s="176"/>
      <c r="G6842" s="175"/>
      <c r="H6842" s="175"/>
      <c r="I6842" s="175"/>
      <c r="J6842" s="175"/>
      <c r="L6842" s="175"/>
      <c r="T6842" s="176"/>
      <c r="U6842" s="176"/>
      <c r="V6842" s="176"/>
      <c r="W6842" s="176"/>
      <c r="X6842" s="175"/>
      <c r="Y6842" s="175"/>
      <c r="Z6842" s="175"/>
      <c r="AA6842" s="175"/>
      <c r="AC6842" s="175"/>
      <c r="AL6842" s="106"/>
      <c r="AM6842" s="104"/>
      <c r="AN6842" s="104"/>
      <c r="AO6842" s="104"/>
      <c r="AP6842" s="104"/>
      <c r="AQ6842" s="104"/>
      <c r="AR6842" s="104"/>
      <c r="AS6842" s="104"/>
      <c r="AT6842" s="104"/>
      <c r="AU6842" s="104"/>
      <c r="AV6842" s="104"/>
    </row>
    <row r="6843" spans="3:48" x14ac:dyDescent="0.35">
      <c r="C6843" s="176"/>
      <c r="D6843" s="176"/>
      <c r="E6843" s="176"/>
      <c r="F6843" s="176"/>
      <c r="G6843" s="175"/>
      <c r="H6843" s="175"/>
      <c r="I6843" s="175"/>
      <c r="J6843" s="175"/>
      <c r="L6843" s="175"/>
      <c r="T6843" s="176"/>
      <c r="U6843" s="176"/>
      <c r="V6843" s="176"/>
      <c r="W6843" s="176"/>
      <c r="X6843" s="175"/>
      <c r="Y6843" s="175"/>
      <c r="Z6843" s="175"/>
      <c r="AA6843" s="175"/>
      <c r="AC6843" s="175"/>
      <c r="AL6843" s="106"/>
      <c r="AM6843" s="104"/>
      <c r="AN6843" s="104"/>
      <c r="AO6843" s="104"/>
      <c r="AP6843" s="104"/>
      <c r="AQ6843" s="104"/>
      <c r="AR6843" s="104"/>
      <c r="AS6843" s="104"/>
      <c r="AT6843" s="104"/>
      <c r="AU6843" s="104"/>
      <c r="AV6843" s="104"/>
    </row>
    <row r="6844" spans="3:48" x14ac:dyDescent="0.35">
      <c r="C6844" s="176"/>
      <c r="D6844" s="176"/>
      <c r="E6844" s="176"/>
      <c r="F6844" s="176"/>
      <c r="G6844" s="175"/>
      <c r="H6844" s="175"/>
      <c r="I6844" s="175"/>
      <c r="J6844" s="175"/>
      <c r="L6844" s="175"/>
      <c r="T6844" s="176"/>
      <c r="U6844" s="176"/>
      <c r="V6844" s="176"/>
      <c r="W6844" s="176"/>
      <c r="X6844" s="175"/>
      <c r="Y6844" s="175"/>
      <c r="Z6844" s="175"/>
      <c r="AA6844" s="175"/>
      <c r="AC6844" s="175"/>
      <c r="AL6844" s="106"/>
      <c r="AM6844" s="104"/>
      <c r="AN6844" s="104"/>
      <c r="AO6844" s="104"/>
      <c r="AP6844" s="104"/>
      <c r="AQ6844" s="104"/>
      <c r="AR6844" s="104"/>
      <c r="AS6844" s="104"/>
      <c r="AT6844" s="104"/>
      <c r="AU6844" s="104"/>
      <c r="AV6844" s="104"/>
    </row>
    <row r="6845" spans="3:48" x14ac:dyDescent="0.35">
      <c r="C6845" s="176"/>
      <c r="D6845" s="176"/>
      <c r="E6845" s="176"/>
      <c r="F6845" s="176"/>
      <c r="G6845" s="175"/>
      <c r="H6845" s="175"/>
      <c r="I6845" s="175"/>
      <c r="J6845" s="175"/>
      <c r="L6845" s="175"/>
      <c r="T6845" s="176"/>
      <c r="U6845" s="176"/>
      <c r="V6845" s="176"/>
      <c r="W6845" s="176"/>
      <c r="X6845" s="175"/>
      <c r="Y6845" s="175"/>
      <c r="Z6845" s="175"/>
      <c r="AA6845" s="175"/>
      <c r="AC6845" s="175"/>
      <c r="AL6845" s="106"/>
      <c r="AM6845" s="104"/>
      <c r="AN6845" s="104"/>
      <c r="AO6845" s="104"/>
      <c r="AP6845" s="104"/>
      <c r="AQ6845" s="104"/>
      <c r="AR6845" s="104"/>
      <c r="AS6845" s="104"/>
      <c r="AT6845" s="104"/>
      <c r="AU6845" s="104"/>
      <c r="AV6845" s="104"/>
    </row>
    <row r="6846" spans="3:48" x14ac:dyDescent="0.35">
      <c r="C6846" s="176"/>
      <c r="D6846" s="176"/>
      <c r="E6846" s="176"/>
      <c r="F6846" s="176"/>
      <c r="G6846" s="175"/>
      <c r="H6846" s="175"/>
      <c r="I6846" s="175"/>
      <c r="J6846" s="175"/>
      <c r="L6846" s="175"/>
      <c r="T6846" s="176"/>
      <c r="U6846" s="176"/>
      <c r="V6846" s="176"/>
      <c r="W6846" s="176"/>
      <c r="X6846" s="175"/>
      <c r="Y6846" s="175"/>
      <c r="Z6846" s="175"/>
      <c r="AA6846" s="175"/>
      <c r="AC6846" s="175"/>
      <c r="AL6846" s="106"/>
      <c r="AM6846" s="104"/>
      <c r="AN6846" s="104"/>
      <c r="AO6846" s="104"/>
      <c r="AP6846" s="104"/>
      <c r="AQ6846" s="104"/>
      <c r="AR6846" s="104"/>
      <c r="AS6846" s="104"/>
      <c r="AT6846" s="104"/>
      <c r="AU6846" s="104"/>
      <c r="AV6846" s="104"/>
    </row>
    <row r="6847" spans="3:48" x14ac:dyDescent="0.35">
      <c r="C6847" s="176"/>
      <c r="D6847" s="176"/>
      <c r="E6847" s="176"/>
      <c r="F6847" s="176"/>
      <c r="G6847" s="175"/>
      <c r="H6847" s="175"/>
      <c r="I6847" s="175"/>
      <c r="J6847" s="175"/>
      <c r="L6847" s="175"/>
      <c r="T6847" s="176"/>
      <c r="U6847" s="176"/>
      <c r="V6847" s="176"/>
      <c r="W6847" s="176"/>
      <c r="X6847" s="175"/>
      <c r="Y6847" s="175"/>
      <c r="Z6847" s="175"/>
      <c r="AA6847" s="175"/>
      <c r="AC6847" s="175"/>
      <c r="AL6847" s="106"/>
      <c r="AM6847" s="104"/>
      <c r="AN6847" s="104"/>
      <c r="AO6847" s="104"/>
      <c r="AP6847" s="104"/>
      <c r="AQ6847" s="104"/>
      <c r="AR6847" s="104"/>
      <c r="AS6847" s="104"/>
      <c r="AT6847" s="104"/>
      <c r="AU6847" s="104"/>
      <c r="AV6847" s="104"/>
    </row>
    <row r="6848" spans="3:48" x14ac:dyDescent="0.35">
      <c r="C6848" s="176"/>
      <c r="D6848" s="176"/>
      <c r="E6848" s="176"/>
      <c r="F6848" s="176"/>
      <c r="G6848" s="175"/>
      <c r="H6848" s="175"/>
      <c r="I6848" s="175"/>
      <c r="J6848" s="175"/>
      <c r="L6848" s="175"/>
      <c r="T6848" s="176"/>
      <c r="U6848" s="176"/>
      <c r="V6848" s="176"/>
      <c r="W6848" s="176"/>
      <c r="X6848" s="175"/>
      <c r="Y6848" s="175"/>
      <c r="Z6848" s="175"/>
      <c r="AA6848" s="175"/>
      <c r="AC6848" s="175"/>
      <c r="AL6848" s="106"/>
      <c r="AM6848" s="104"/>
      <c r="AN6848" s="104"/>
      <c r="AO6848" s="104"/>
      <c r="AP6848" s="104"/>
      <c r="AQ6848" s="104"/>
      <c r="AR6848" s="104"/>
      <c r="AS6848" s="104"/>
      <c r="AT6848" s="104"/>
      <c r="AU6848" s="104"/>
      <c r="AV6848" s="104"/>
    </row>
    <row r="6849" spans="3:48" x14ac:dyDescent="0.35">
      <c r="C6849" s="176"/>
      <c r="D6849" s="176"/>
      <c r="E6849" s="176"/>
      <c r="F6849" s="176"/>
      <c r="G6849" s="175"/>
      <c r="H6849" s="175"/>
      <c r="I6849" s="175"/>
      <c r="J6849" s="175"/>
      <c r="L6849" s="175"/>
      <c r="T6849" s="176"/>
      <c r="U6849" s="176"/>
      <c r="V6849" s="176"/>
      <c r="W6849" s="176"/>
      <c r="X6849" s="175"/>
      <c r="Y6849" s="175"/>
      <c r="Z6849" s="175"/>
      <c r="AA6849" s="175"/>
      <c r="AC6849" s="175"/>
      <c r="AL6849" s="106"/>
      <c r="AM6849" s="104"/>
      <c r="AN6849" s="104"/>
      <c r="AO6849" s="104"/>
      <c r="AP6849" s="104"/>
      <c r="AQ6849" s="104"/>
      <c r="AR6849" s="104"/>
      <c r="AS6849" s="104"/>
      <c r="AT6849" s="104"/>
      <c r="AU6849" s="104"/>
      <c r="AV6849" s="104"/>
    </row>
    <row r="6850" spans="3:48" x14ac:dyDescent="0.35">
      <c r="C6850" s="176"/>
      <c r="D6850" s="176"/>
      <c r="E6850" s="176"/>
      <c r="F6850" s="176"/>
      <c r="G6850" s="175"/>
      <c r="H6850" s="175"/>
      <c r="I6850" s="175"/>
      <c r="J6850" s="175"/>
      <c r="L6850" s="175"/>
      <c r="T6850" s="176"/>
      <c r="U6850" s="176"/>
      <c r="V6850" s="176"/>
      <c r="W6850" s="176"/>
      <c r="X6850" s="175"/>
      <c r="Y6850" s="175"/>
      <c r="Z6850" s="175"/>
      <c r="AA6850" s="175"/>
      <c r="AC6850" s="175"/>
      <c r="AL6850" s="106"/>
      <c r="AM6850" s="104"/>
      <c r="AN6850" s="104"/>
      <c r="AO6850" s="104"/>
      <c r="AP6850" s="104"/>
      <c r="AQ6850" s="104"/>
      <c r="AR6850" s="104"/>
      <c r="AS6850" s="104"/>
      <c r="AT6850" s="104"/>
      <c r="AU6850" s="104"/>
      <c r="AV6850" s="104"/>
    </row>
    <row r="6851" spans="3:48" x14ac:dyDescent="0.35">
      <c r="C6851" s="176"/>
      <c r="D6851" s="176"/>
      <c r="E6851" s="176"/>
      <c r="F6851" s="176"/>
      <c r="G6851" s="175"/>
      <c r="H6851" s="175"/>
      <c r="I6851" s="175"/>
      <c r="J6851" s="175"/>
      <c r="L6851" s="175"/>
      <c r="T6851" s="176"/>
      <c r="U6851" s="176"/>
      <c r="V6851" s="176"/>
      <c r="W6851" s="176"/>
      <c r="X6851" s="175"/>
      <c r="Y6851" s="175"/>
      <c r="Z6851" s="175"/>
      <c r="AA6851" s="175"/>
      <c r="AC6851" s="175"/>
      <c r="AL6851" s="106"/>
      <c r="AM6851" s="104"/>
      <c r="AN6851" s="104"/>
      <c r="AO6851" s="104"/>
      <c r="AP6851" s="104"/>
      <c r="AQ6851" s="104"/>
      <c r="AR6851" s="104"/>
      <c r="AS6851" s="104"/>
      <c r="AT6851" s="104"/>
      <c r="AU6851" s="104"/>
      <c r="AV6851" s="104"/>
    </row>
    <row r="6852" spans="3:48" x14ac:dyDescent="0.35">
      <c r="C6852" s="176"/>
      <c r="D6852" s="176"/>
      <c r="E6852" s="176"/>
      <c r="F6852" s="176"/>
      <c r="G6852" s="175"/>
      <c r="H6852" s="175"/>
      <c r="I6852" s="175"/>
      <c r="J6852" s="175"/>
      <c r="L6852" s="175"/>
      <c r="T6852" s="176"/>
      <c r="U6852" s="176"/>
      <c r="V6852" s="176"/>
      <c r="W6852" s="176"/>
      <c r="X6852" s="175"/>
      <c r="Y6852" s="175"/>
      <c r="Z6852" s="175"/>
      <c r="AA6852" s="175"/>
      <c r="AC6852" s="175"/>
      <c r="AL6852" s="106"/>
      <c r="AM6852" s="104"/>
      <c r="AN6852" s="104"/>
      <c r="AO6852" s="104"/>
      <c r="AP6852" s="104"/>
      <c r="AQ6852" s="104"/>
      <c r="AR6852" s="104"/>
      <c r="AS6852" s="104"/>
      <c r="AT6852" s="104"/>
      <c r="AU6852" s="104"/>
      <c r="AV6852" s="104"/>
    </row>
    <row r="6853" spans="3:48" x14ac:dyDescent="0.35">
      <c r="C6853" s="176"/>
      <c r="D6853" s="176"/>
      <c r="E6853" s="176"/>
      <c r="F6853" s="176"/>
      <c r="G6853" s="175"/>
      <c r="H6853" s="175"/>
      <c r="I6853" s="175"/>
      <c r="J6853" s="175"/>
      <c r="L6853" s="175"/>
      <c r="T6853" s="176"/>
      <c r="U6853" s="176"/>
      <c r="V6853" s="176"/>
      <c r="W6853" s="176"/>
      <c r="X6853" s="175"/>
      <c r="Y6853" s="175"/>
      <c r="Z6853" s="175"/>
      <c r="AA6853" s="175"/>
      <c r="AC6853" s="175"/>
      <c r="AL6853" s="106"/>
      <c r="AM6853" s="104"/>
      <c r="AN6853" s="104"/>
      <c r="AO6853" s="104"/>
      <c r="AP6853" s="104"/>
      <c r="AQ6853" s="104"/>
      <c r="AR6853" s="104"/>
      <c r="AS6853" s="104"/>
      <c r="AT6853" s="104"/>
      <c r="AU6853" s="104"/>
      <c r="AV6853" s="104"/>
    </row>
    <row r="6854" spans="3:48" x14ac:dyDescent="0.35">
      <c r="C6854" s="176"/>
      <c r="D6854" s="176"/>
      <c r="E6854" s="176"/>
      <c r="F6854" s="176"/>
      <c r="G6854" s="175"/>
      <c r="H6854" s="175"/>
      <c r="I6854" s="175"/>
      <c r="J6854" s="175"/>
      <c r="L6854" s="175"/>
      <c r="T6854" s="176"/>
      <c r="U6854" s="176"/>
      <c r="V6854" s="176"/>
      <c r="W6854" s="176"/>
      <c r="X6854" s="175"/>
      <c r="Y6854" s="175"/>
      <c r="Z6854" s="175"/>
      <c r="AA6854" s="175"/>
      <c r="AC6854" s="175"/>
      <c r="AL6854" s="106"/>
      <c r="AM6854" s="104"/>
      <c r="AN6854" s="104"/>
      <c r="AO6854" s="104"/>
      <c r="AP6854" s="104"/>
      <c r="AQ6854" s="104"/>
      <c r="AR6854" s="104"/>
      <c r="AS6854" s="104"/>
      <c r="AT6854" s="104"/>
      <c r="AU6854" s="104"/>
      <c r="AV6854" s="104"/>
    </row>
    <row r="6855" spans="3:48" x14ac:dyDescent="0.35">
      <c r="C6855" s="176"/>
      <c r="D6855" s="176"/>
      <c r="E6855" s="176"/>
      <c r="F6855" s="176"/>
      <c r="G6855" s="175"/>
      <c r="H6855" s="175"/>
      <c r="I6855" s="175"/>
      <c r="J6855" s="175"/>
      <c r="L6855" s="175"/>
      <c r="T6855" s="176"/>
      <c r="U6855" s="176"/>
      <c r="V6855" s="176"/>
      <c r="W6855" s="176"/>
      <c r="X6855" s="175"/>
      <c r="Y6855" s="175"/>
      <c r="Z6855" s="175"/>
      <c r="AA6855" s="175"/>
      <c r="AC6855" s="175"/>
      <c r="AL6855" s="106"/>
      <c r="AM6855" s="104"/>
      <c r="AN6855" s="104"/>
      <c r="AO6855" s="104"/>
      <c r="AP6855" s="104"/>
      <c r="AQ6855" s="104"/>
      <c r="AR6855" s="104"/>
      <c r="AS6855" s="104"/>
      <c r="AT6855" s="104"/>
      <c r="AU6855" s="104"/>
      <c r="AV6855" s="104"/>
    </row>
    <row r="6856" spans="3:48" x14ac:dyDescent="0.35">
      <c r="C6856" s="176"/>
      <c r="D6856" s="176"/>
      <c r="E6856" s="176"/>
      <c r="F6856" s="176"/>
      <c r="G6856" s="175"/>
      <c r="H6856" s="175"/>
      <c r="I6856" s="175"/>
      <c r="J6856" s="175"/>
      <c r="L6856" s="175"/>
      <c r="T6856" s="176"/>
      <c r="U6856" s="176"/>
      <c r="V6856" s="176"/>
      <c r="W6856" s="176"/>
      <c r="X6856" s="175"/>
      <c r="Y6856" s="175"/>
      <c r="Z6856" s="175"/>
      <c r="AA6856" s="175"/>
      <c r="AC6856" s="175"/>
      <c r="AL6856" s="106"/>
      <c r="AM6856" s="104"/>
      <c r="AN6856" s="104"/>
      <c r="AO6856" s="104"/>
      <c r="AP6856" s="104"/>
      <c r="AQ6856" s="104"/>
      <c r="AR6856" s="104"/>
      <c r="AS6856" s="104"/>
      <c r="AT6856" s="104"/>
      <c r="AU6856" s="104"/>
      <c r="AV6856" s="104"/>
    </row>
    <row r="6857" spans="3:48" x14ac:dyDescent="0.35">
      <c r="C6857" s="176"/>
      <c r="D6857" s="176"/>
      <c r="E6857" s="176"/>
      <c r="F6857" s="176"/>
      <c r="G6857" s="175"/>
      <c r="H6857" s="175"/>
      <c r="I6857" s="175"/>
      <c r="J6857" s="175"/>
      <c r="L6857" s="175"/>
      <c r="T6857" s="176"/>
      <c r="U6857" s="176"/>
      <c r="V6857" s="176"/>
      <c r="W6857" s="176"/>
      <c r="X6857" s="175"/>
      <c r="Y6857" s="175"/>
      <c r="Z6857" s="175"/>
      <c r="AA6857" s="175"/>
      <c r="AC6857" s="175"/>
      <c r="AL6857" s="106"/>
      <c r="AM6857" s="104"/>
      <c r="AN6857" s="104"/>
      <c r="AO6857" s="104"/>
      <c r="AP6857" s="104"/>
      <c r="AQ6857" s="104"/>
      <c r="AR6857" s="104"/>
      <c r="AS6857" s="104"/>
      <c r="AT6857" s="104"/>
      <c r="AU6857" s="104"/>
      <c r="AV6857" s="104"/>
    </row>
    <row r="6858" spans="3:48" x14ac:dyDescent="0.35">
      <c r="C6858" s="176"/>
      <c r="D6858" s="176"/>
      <c r="E6858" s="176"/>
      <c r="F6858" s="176"/>
      <c r="G6858" s="175"/>
      <c r="H6858" s="175"/>
      <c r="I6858" s="175"/>
      <c r="J6858" s="175"/>
      <c r="L6858" s="175"/>
      <c r="T6858" s="176"/>
      <c r="U6858" s="176"/>
      <c r="V6858" s="176"/>
      <c r="W6858" s="176"/>
      <c r="X6858" s="175"/>
      <c r="Y6858" s="175"/>
      <c r="Z6858" s="175"/>
      <c r="AA6858" s="175"/>
      <c r="AC6858" s="175"/>
      <c r="AL6858" s="106"/>
      <c r="AM6858" s="104"/>
      <c r="AN6858" s="104"/>
      <c r="AO6858" s="104"/>
      <c r="AP6858" s="104"/>
      <c r="AQ6858" s="104"/>
      <c r="AR6858" s="104"/>
      <c r="AS6858" s="104"/>
      <c r="AT6858" s="104"/>
      <c r="AU6858" s="104"/>
      <c r="AV6858" s="104"/>
    </row>
    <row r="6859" spans="3:48" x14ac:dyDescent="0.35">
      <c r="C6859" s="176"/>
      <c r="D6859" s="176"/>
      <c r="E6859" s="176"/>
      <c r="F6859" s="176"/>
      <c r="G6859" s="175"/>
      <c r="H6859" s="175"/>
      <c r="I6859" s="175"/>
      <c r="J6859" s="175"/>
      <c r="L6859" s="175"/>
      <c r="T6859" s="176"/>
      <c r="U6859" s="176"/>
      <c r="V6859" s="176"/>
      <c r="W6859" s="176"/>
      <c r="X6859" s="175"/>
      <c r="Y6859" s="175"/>
      <c r="Z6859" s="175"/>
      <c r="AA6859" s="175"/>
      <c r="AC6859" s="175"/>
      <c r="AL6859" s="106"/>
      <c r="AM6859" s="104"/>
      <c r="AN6859" s="104"/>
      <c r="AO6859" s="104"/>
      <c r="AP6859" s="104"/>
      <c r="AQ6859" s="104"/>
      <c r="AR6859" s="104"/>
      <c r="AS6859" s="104"/>
      <c r="AT6859" s="104"/>
      <c r="AU6859" s="104"/>
      <c r="AV6859" s="104"/>
    </row>
    <row r="6860" spans="3:48" x14ac:dyDescent="0.35">
      <c r="C6860" s="176"/>
      <c r="D6860" s="176"/>
      <c r="E6860" s="176"/>
      <c r="F6860" s="176"/>
      <c r="G6860" s="175"/>
      <c r="H6860" s="175"/>
      <c r="I6860" s="175"/>
      <c r="J6860" s="175"/>
      <c r="L6860" s="175"/>
      <c r="T6860" s="176"/>
      <c r="U6860" s="176"/>
      <c r="V6860" s="176"/>
      <c r="W6860" s="176"/>
      <c r="X6860" s="175"/>
      <c r="Y6860" s="175"/>
      <c r="Z6860" s="175"/>
      <c r="AA6860" s="175"/>
      <c r="AC6860" s="175"/>
      <c r="AL6860" s="106"/>
      <c r="AM6860" s="104"/>
      <c r="AN6860" s="104"/>
      <c r="AO6860" s="104"/>
      <c r="AP6860" s="104"/>
      <c r="AQ6860" s="104"/>
      <c r="AR6860" s="104"/>
      <c r="AS6860" s="104"/>
      <c r="AT6860" s="104"/>
      <c r="AU6860" s="104"/>
      <c r="AV6860" s="104"/>
    </row>
    <row r="6861" spans="3:48" x14ac:dyDescent="0.35">
      <c r="C6861" s="176"/>
      <c r="D6861" s="176"/>
      <c r="E6861" s="176"/>
      <c r="F6861" s="176"/>
      <c r="G6861" s="175"/>
      <c r="H6861" s="175"/>
      <c r="I6861" s="175"/>
      <c r="J6861" s="175"/>
      <c r="L6861" s="175"/>
      <c r="T6861" s="176"/>
      <c r="U6861" s="176"/>
      <c r="V6861" s="176"/>
      <c r="W6861" s="176"/>
      <c r="X6861" s="175"/>
      <c r="Y6861" s="175"/>
      <c r="Z6861" s="175"/>
      <c r="AA6861" s="175"/>
      <c r="AC6861" s="175"/>
      <c r="AL6861" s="106"/>
      <c r="AM6861" s="104"/>
      <c r="AN6861" s="104"/>
      <c r="AO6861" s="104"/>
      <c r="AP6861" s="104"/>
      <c r="AQ6861" s="104"/>
      <c r="AR6861" s="104"/>
      <c r="AS6861" s="104"/>
      <c r="AT6861" s="104"/>
      <c r="AU6861" s="104"/>
      <c r="AV6861" s="104"/>
    </row>
    <row r="6862" spans="3:48" x14ac:dyDescent="0.35">
      <c r="C6862" s="176"/>
      <c r="D6862" s="176"/>
      <c r="E6862" s="176"/>
      <c r="F6862" s="176"/>
      <c r="G6862" s="175"/>
      <c r="H6862" s="175"/>
      <c r="I6862" s="175"/>
      <c r="J6862" s="175"/>
      <c r="L6862" s="175"/>
      <c r="T6862" s="176"/>
      <c r="U6862" s="176"/>
      <c r="V6862" s="176"/>
      <c r="W6862" s="176"/>
      <c r="X6862" s="175"/>
      <c r="Y6862" s="175"/>
      <c r="Z6862" s="175"/>
      <c r="AA6862" s="175"/>
      <c r="AC6862" s="175"/>
      <c r="AL6862" s="106"/>
      <c r="AM6862" s="104"/>
      <c r="AN6862" s="104"/>
      <c r="AO6862" s="104"/>
      <c r="AP6862" s="104"/>
      <c r="AQ6862" s="104"/>
      <c r="AR6862" s="104"/>
      <c r="AS6862" s="104"/>
      <c r="AT6862" s="104"/>
      <c r="AU6862" s="104"/>
      <c r="AV6862" s="104"/>
    </row>
    <row r="6863" spans="3:48" x14ac:dyDescent="0.35">
      <c r="C6863" s="176"/>
      <c r="D6863" s="176"/>
      <c r="E6863" s="176"/>
      <c r="F6863" s="176"/>
      <c r="G6863" s="175"/>
      <c r="H6863" s="175"/>
      <c r="I6863" s="175"/>
      <c r="J6863" s="175"/>
      <c r="L6863" s="175"/>
      <c r="T6863" s="176"/>
      <c r="U6863" s="176"/>
      <c r="V6863" s="176"/>
      <c r="W6863" s="176"/>
      <c r="X6863" s="175"/>
      <c r="Y6863" s="175"/>
      <c r="Z6863" s="175"/>
      <c r="AA6863" s="175"/>
      <c r="AC6863" s="175"/>
      <c r="AL6863" s="106"/>
      <c r="AM6863" s="104"/>
      <c r="AN6863" s="104"/>
      <c r="AO6863" s="104"/>
      <c r="AP6863" s="104"/>
      <c r="AQ6863" s="104"/>
      <c r="AR6863" s="104"/>
      <c r="AS6863" s="104"/>
      <c r="AT6863" s="104"/>
      <c r="AU6863" s="104"/>
      <c r="AV6863" s="104"/>
    </row>
    <row r="6864" spans="3:48" x14ac:dyDescent="0.35">
      <c r="C6864" s="176"/>
      <c r="D6864" s="176"/>
      <c r="E6864" s="176"/>
      <c r="F6864" s="176"/>
      <c r="G6864" s="175"/>
      <c r="H6864" s="175"/>
      <c r="I6864" s="175"/>
      <c r="J6864" s="175"/>
      <c r="L6864" s="175"/>
      <c r="T6864" s="176"/>
      <c r="U6864" s="176"/>
      <c r="V6864" s="176"/>
      <c r="W6864" s="176"/>
      <c r="X6864" s="175"/>
      <c r="Y6864" s="175"/>
      <c r="Z6864" s="175"/>
      <c r="AA6864" s="175"/>
      <c r="AC6864" s="175"/>
      <c r="AL6864" s="106"/>
      <c r="AM6864" s="104"/>
      <c r="AN6864" s="104"/>
      <c r="AO6864" s="104"/>
      <c r="AP6864" s="104"/>
      <c r="AQ6864" s="104"/>
      <c r="AR6864" s="104"/>
      <c r="AS6864" s="104"/>
      <c r="AT6864" s="104"/>
      <c r="AU6864" s="104"/>
      <c r="AV6864" s="104"/>
    </row>
    <row r="6865" spans="3:48" x14ac:dyDescent="0.35">
      <c r="C6865" s="176"/>
      <c r="D6865" s="176"/>
      <c r="E6865" s="176"/>
      <c r="F6865" s="176"/>
      <c r="G6865" s="175"/>
      <c r="H6865" s="175"/>
      <c r="I6865" s="175"/>
      <c r="J6865" s="175"/>
      <c r="L6865" s="175"/>
      <c r="T6865" s="176"/>
      <c r="U6865" s="176"/>
      <c r="V6865" s="176"/>
      <c r="W6865" s="176"/>
      <c r="X6865" s="175"/>
      <c r="Y6865" s="175"/>
      <c r="Z6865" s="175"/>
      <c r="AA6865" s="175"/>
      <c r="AC6865" s="175"/>
      <c r="AL6865" s="106"/>
      <c r="AM6865" s="104"/>
      <c r="AN6865" s="104"/>
      <c r="AO6865" s="104"/>
      <c r="AP6865" s="104"/>
      <c r="AQ6865" s="104"/>
      <c r="AR6865" s="104"/>
      <c r="AS6865" s="104"/>
      <c r="AT6865" s="104"/>
      <c r="AU6865" s="104"/>
      <c r="AV6865" s="104"/>
    </row>
    <row r="6866" spans="3:48" x14ac:dyDescent="0.35">
      <c r="C6866" s="176"/>
      <c r="D6866" s="176"/>
      <c r="E6866" s="176"/>
      <c r="F6866" s="176"/>
      <c r="G6866" s="175"/>
      <c r="H6866" s="175"/>
      <c r="I6866" s="175"/>
      <c r="J6866" s="175"/>
      <c r="L6866" s="175"/>
      <c r="T6866" s="176"/>
      <c r="U6866" s="176"/>
      <c r="V6866" s="176"/>
      <c r="W6866" s="176"/>
      <c r="X6866" s="175"/>
      <c r="Y6866" s="175"/>
      <c r="Z6866" s="175"/>
      <c r="AA6866" s="175"/>
      <c r="AC6866" s="175"/>
      <c r="AL6866" s="106"/>
      <c r="AM6866" s="104"/>
      <c r="AN6866" s="104"/>
      <c r="AO6866" s="104"/>
      <c r="AP6866" s="104"/>
      <c r="AQ6866" s="104"/>
      <c r="AR6866" s="104"/>
      <c r="AS6866" s="104"/>
      <c r="AT6866" s="104"/>
      <c r="AU6866" s="104"/>
      <c r="AV6866" s="104"/>
    </row>
    <row r="6867" spans="3:48" x14ac:dyDescent="0.35">
      <c r="C6867" s="176"/>
      <c r="D6867" s="176"/>
      <c r="E6867" s="176"/>
      <c r="F6867" s="176"/>
      <c r="G6867" s="175"/>
      <c r="H6867" s="175"/>
      <c r="I6867" s="175"/>
      <c r="J6867" s="175"/>
      <c r="L6867" s="175"/>
      <c r="T6867" s="176"/>
      <c r="U6867" s="176"/>
      <c r="V6867" s="176"/>
      <c r="W6867" s="176"/>
      <c r="X6867" s="175"/>
      <c r="Y6867" s="175"/>
      <c r="Z6867" s="175"/>
      <c r="AA6867" s="175"/>
      <c r="AC6867" s="175"/>
      <c r="AL6867" s="106"/>
      <c r="AM6867" s="104"/>
      <c r="AN6867" s="104"/>
      <c r="AO6867" s="104"/>
      <c r="AP6867" s="104"/>
      <c r="AQ6867" s="104"/>
      <c r="AR6867" s="104"/>
      <c r="AS6867" s="104"/>
      <c r="AT6867" s="104"/>
      <c r="AU6867" s="104"/>
      <c r="AV6867" s="104"/>
    </row>
    <row r="6868" spans="3:48" x14ac:dyDescent="0.35">
      <c r="C6868" s="176"/>
      <c r="D6868" s="176"/>
      <c r="E6868" s="176"/>
      <c r="F6868" s="176"/>
      <c r="G6868" s="175"/>
      <c r="H6868" s="175"/>
      <c r="I6868" s="175"/>
      <c r="J6868" s="175"/>
      <c r="L6868" s="175"/>
      <c r="T6868" s="176"/>
      <c r="U6868" s="176"/>
      <c r="V6868" s="176"/>
      <c r="W6868" s="176"/>
      <c r="X6868" s="175"/>
      <c r="Y6868" s="175"/>
      <c r="Z6868" s="175"/>
      <c r="AA6868" s="175"/>
      <c r="AC6868" s="175"/>
      <c r="AL6868" s="106"/>
      <c r="AM6868" s="104"/>
      <c r="AN6868" s="104"/>
      <c r="AO6868" s="104"/>
      <c r="AP6868" s="104"/>
      <c r="AQ6868" s="104"/>
      <c r="AR6868" s="104"/>
      <c r="AS6868" s="104"/>
      <c r="AT6868" s="104"/>
      <c r="AU6868" s="104"/>
      <c r="AV6868" s="104"/>
    </row>
    <row r="6869" spans="3:48" x14ac:dyDescent="0.35">
      <c r="C6869" s="176"/>
      <c r="D6869" s="176"/>
      <c r="E6869" s="176"/>
      <c r="F6869" s="176"/>
      <c r="G6869" s="175"/>
      <c r="H6869" s="175"/>
      <c r="I6869" s="175"/>
      <c r="J6869" s="175"/>
      <c r="L6869" s="175"/>
      <c r="T6869" s="176"/>
      <c r="U6869" s="176"/>
      <c r="V6869" s="176"/>
      <c r="W6869" s="176"/>
      <c r="X6869" s="175"/>
      <c r="Y6869" s="175"/>
      <c r="Z6869" s="175"/>
      <c r="AA6869" s="175"/>
      <c r="AC6869" s="175"/>
      <c r="AL6869" s="106"/>
      <c r="AM6869" s="104"/>
      <c r="AN6869" s="104"/>
      <c r="AO6869" s="104"/>
      <c r="AP6869" s="104"/>
      <c r="AQ6869" s="104"/>
      <c r="AR6869" s="104"/>
      <c r="AS6869" s="104"/>
      <c r="AT6869" s="104"/>
      <c r="AU6869" s="104"/>
      <c r="AV6869" s="104"/>
    </row>
    <row r="6870" spans="3:48" x14ac:dyDescent="0.35">
      <c r="C6870" s="176"/>
      <c r="D6870" s="176"/>
      <c r="E6870" s="176"/>
      <c r="F6870" s="176"/>
      <c r="G6870" s="175"/>
      <c r="H6870" s="175"/>
      <c r="I6870" s="175"/>
      <c r="J6870" s="175"/>
      <c r="L6870" s="175"/>
      <c r="T6870" s="176"/>
      <c r="U6870" s="176"/>
      <c r="V6870" s="176"/>
      <c r="W6870" s="176"/>
      <c r="X6870" s="175"/>
      <c r="Y6870" s="175"/>
      <c r="Z6870" s="175"/>
      <c r="AA6870" s="175"/>
      <c r="AC6870" s="175"/>
      <c r="AL6870" s="106"/>
      <c r="AM6870" s="104"/>
      <c r="AN6870" s="104"/>
      <c r="AO6870" s="104"/>
      <c r="AP6870" s="104"/>
      <c r="AQ6870" s="104"/>
      <c r="AR6870" s="104"/>
      <c r="AS6870" s="104"/>
      <c r="AT6870" s="104"/>
      <c r="AU6870" s="104"/>
      <c r="AV6870" s="104"/>
    </row>
    <row r="6871" spans="3:48" x14ac:dyDescent="0.35">
      <c r="C6871" s="176"/>
      <c r="D6871" s="176"/>
      <c r="E6871" s="176"/>
      <c r="F6871" s="176"/>
      <c r="G6871" s="175"/>
      <c r="H6871" s="175"/>
      <c r="I6871" s="175"/>
      <c r="J6871" s="175"/>
      <c r="L6871" s="175"/>
      <c r="T6871" s="176"/>
      <c r="U6871" s="176"/>
      <c r="V6871" s="176"/>
      <c r="W6871" s="176"/>
      <c r="X6871" s="175"/>
      <c r="Y6871" s="175"/>
      <c r="Z6871" s="175"/>
      <c r="AA6871" s="175"/>
      <c r="AC6871" s="175"/>
      <c r="AL6871" s="106"/>
      <c r="AM6871" s="104"/>
      <c r="AN6871" s="104"/>
      <c r="AO6871" s="104"/>
      <c r="AP6871" s="104"/>
      <c r="AQ6871" s="104"/>
      <c r="AR6871" s="104"/>
      <c r="AS6871" s="104"/>
      <c r="AT6871" s="104"/>
      <c r="AU6871" s="104"/>
      <c r="AV6871" s="104"/>
    </row>
    <row r="6872" spans="3:48" x14ac:dyDescent="0.35">
      <c r="C6872" s="176"/>
      <c r="D6872" s="176"/>
      <c r="E6872" s="176"/>
      <c r="F6872" s="176"/>
      <c r="G6872" s="175"/>
      <c r="H6872" s="175"/>
      <c r="I6872" s="175"/>
      <c r="J6872" s="175"/>
      <c r="L6872" s="175"/>
      <c r="T6872" s="176"/>
      <c r="U6872" s="176"/>
      <c r="V6872" s="176"/>
      <c r="W6872" s="176"/>
      <c r="X6872" s="175"/>
      <c r="Y6872" s="175"/>
      <c r="Z6872" s="175"/>
      <c r="AA6872" s="175"/>
      <c r="AC6872" s="175"/>
      <c r="AL6872" s="106"/>
      <c r="AM6872" s="104"/>
      <c r="AN6872" s="104"/>
      <c r="AO6872" s="104"/>
      <c r="AP6872" s="104"/>
      <c r="AQ6872" s="104"/>
      <c r="AR6872" s="104"/>
      <c r="AS6872" s="104"/>
      <c r="AT6872" s="104"/>
      <c r="AU6872" s="104"/>
      <c r="AV6872" s="104"/>
    </row>
    <row r="6873" spans="3:48" x14ac:dyDescent="0.35">
      <c r="C6873" s="176"/>
      <c r="D6873" s="176"/>
      <c r="E6873" s="176"/>
      <c r="F6873" s="176"/>
      <c r="G6873" s="175"/>
      <c r="H6873" s="175"/>
      <c r="I6873" s="175"/>
      <c r="J6873" s="175"/>
      <c r="L6873" s="175"/>
      <c r="T6873" s="176"/>
      <c r="U6873" s="176"/>
      <c r="V6873" s="176"/>
      <c r="W6873" s="176"/>
      <c r="X6873" s="175"/>
      <c r="Y6873" s="175"/>
      <c r="Z6873" s="175"/>
      <c r="AA6873" s="175"/>
      <c r="AC6873" s="175"/>
      <c r="AL6873" s="106"/>
      <c r="AM6873" s="104"/>
      <c r="AN6873" s="104"/>
      <c r="AO6873" s="104"/>
      <c r="AP6873" s="104"/>
      <c r="AQ6873" s="104"/>
      <c r="AR6873" s="104"/>
      <c r="AS6873" s="104"/>
      <c r="AT6873" s="104"/>
      <c r="AU6873" s="104"/>
      <c r="AV6873" s="104"/>
    </row>
    <row r="6874" spans="3:48" x14ac:dyDescent="0.35">
      <c r="C6874" s="176"/>
      <c r="D6874" s="176"/>
      <c r="E6874" s="176"/>
      <c r="F6874" s="176"/>
      <c r="G6874" s="175"/>
      <c r="H6874" s="175"/>
      <c r="I6874" s="175"/>
      <c r="J6874" s="175"/>
      <c r="L6874" s="175"/>
      <c r="T6874" s="176"/>
      <c r="U6874" s="176"/>
      <c r="V6874" s="176"/>
      <c r="W6874" s="176"/>
      <c r="X6874" s="175"/>
      <c r="Y6874" s="175"/>
      <c r="Z6874" s="175"/>
      <c r="AA6874" s="175"/>
      <c r="AC6874" s="175"/>
      <c r="AL6874" s="106"/>
      <c r="AM6874" s="104"/>
      <c r="AN6874" s="104"/>
      <c r="AO6874" s="104"/>
      <c r="AP6874" s="104"/>
      <c r="AQ6874" s="104"/>
      <c r="AR6874" s="104"/>
      <c r="AS6874" s="104"/>
      <c r="AT6874" s="104"/>
      <c r="AU6874" s="104"/>
      <c r="AV6874" s="104"/>
    </row>
    <row r="6875" spans="3:48" x14ac:dyDescent="0.35">
      <c r="C6875" s="176"/>
      <c r="D6875" s="176"/>
      <c r="E6875" s="176"/>
      <c r="F6875" s="176"/>
      <c r="G6875" s="175"/>
      <c r="H6875" s="175"/>
      <c r="I6875" s="175"/>
      <c r="J6875" s="175"/>
      <c r="L6875" s="175"/>
      <c r="T6875" s="176"/>
      <c r="U6875" s="176"/>
      <c r="V6875" s="176"/>
      <c r="W6875" s="176"/>
      <c r="X6875" s="175"/>
      <c r="Y6875" s="175"/>
      <c r="Z6875" s="175"/>
      <c r="AA6875" s="175"/>
      <c r="AC6875" s="175"/>
      <c r="AL6875" s="106"/>
      <c r="AM6875" s="104"/>
      <c r="AN6875" s="104"/>
      <c r="AO6875" s="104"/>
      <c r="AP6875" s="104"/>
      <c r="AQ6875" s="104"/>
      <c r="AR6875" s="104"/>
      <c r="AS6875" s="104"/>
      <c r="AT6875" s="104"/>
      <c r="AU6875" s="104"/>
      <c r="AV6875" s="104"/>
    </row>
    <row r="6876" spans="3:48" x14ac:dyDescent="0.35">
      <c r="C6876" s="176"/>
      <c r="D6876" s="176"/>
      <c r="E6876" s="176"/>
      <c r="F6876" s="176"/>
      <c r="G6876" s="175"/>
      <c r="H6876" s="175"/>
      <c r="I6876" s="175"/>
      <c r="J6876" s="175"/>
      <c r="L6876" s="175"/>
      <c r="T6876" s="176"/>
      <c r="U6876" s="176"/>
      <c r="V6876" s="176"/>
      <c r="W6876" s="176"/>
      <c r="X6876" s="175"/>
      <c r="Y6876" s="175"/>
      <c r="Z6876" s="175"/>
      <c r="AA6876" s="175"/>
      <c r="AC6876" s="175"/>
      <c r="AL6876" s="106"/>
      <c r="AM6876" s="104"/>
      <c r="AN6876" s="104"/>
      <c r="AO6876" s="104"/>
      <c r="AP6876" s="104"/>
      <c r="AQ6876" s="104"/>
      <c r="AR6876" s="104"/>
      <c r="AS6876" s="104"/>
      <c r="AT6876" s="104"/>
      <c r="AU6876" s="104"/>
      <c r="AV6876" s="104"/>
    </row>
    <row r="6877" spans="3:48" x14ac:dyDescent="0.35">
      <c r="C6877" s="176"/>
      <c r="D6877" s="176"/>
      <c r="E6877" s="176"/>
      <c r="F6877" s="176"/>
      <c r="G6877" s="175"/>
      <c r="H6877" s="175"/>
      <c r="I6877" s="175"/>
      <c r="J6877" s="175"/>
      <c r="L6877" s="175"/>
      <c r="T6877" s="176"/>
      <c r="U6877" s="176"/>
      <c r="V6877" s="176"/>
      <c r="W6877" s="176"/>
      <c r="X6877" s="175"/>
      <c r="Y6877" s="175"/>
      <c r="Z6877" s="175"/>
      <c r="AA6877" s="175"/>
      <c r="AC6877" s="175"/>
      <c r="AL6877" s="106"/>
      <c r="AM6877" s="104"/>
      <c r="AN6877" s="104"/>
      <c r="AO6877" s="104"/>
      <c r="AP6877" s="104"/>
      <c r="AQ6877" s="104"/>
      <c r="AR6877" s="104"/>
      <c r="AS6877" s="104"/>
      <c r="AT6877" s="104"/>
      <c r="AU6877" s="104"/>
      <c r="AV6877" s="104"/>
    </row>
    <row r="6878" spans="3:48" x14ac:dyDescent="0.35">
      <c r="C6878" s="176"/>
      <c r="D6878" s="176"/>
      <c r="E6878" s="176"/>
      <c r="F6878" s="176"/>
      <c r="G6878" s="175"/>
      <c r="H6878" s="175"/>
      <c r="I6878" s="175"/>
      <c r="J6878" s="175"/>
      <c r="L6878" s="175"/>
      <c r="T6878" s="176"/>
      <c r="U6878" s="176"/>
      <c r="V6878" s="176"/>
      <c r="W6878" s="176"/>
      <c r="X6878" s="175"/>
      <c r="Y6878" s="175"/>
      <c r="Z6878" s="175"/>
      <c r="AA6878" s="175"/>
      <c r="AC6878" s="175"/>
      <c r="AL6878" s="106"/>
      <c r="AM6878" s="104"/>
      <c r="AN6878" s="104"/>
      <c r="AO6878" s="104"/>
      <c r="AP6878" s="104"/>
      <c r="AQ6878" s="104"/>
      <c r="AR6878" s="104"/>
      <c r="AS6878" s="104"/>
      <c r="AT6878" s="104"/>
      <c r="AU6878" s="104"/>
      <c r="AV6878" s="104"/>
    </row>
    <row r="6879" spans="3:48" x14ac:dyDescent="0.35">
      <c r="C6879" s="176"/>
      <c r="D6879" s="176"/>
      <c r="E6879" s="176"/>
      <c r="F6879" s="176"/>
      <c r="G6879" s="175"/>
      <c r="H6879" s="175"/>
      <c r="I6879" s="175"/>
      <c r="J6879" s="175"/>
      <c r="L6879" s="175"/>
      <c r="T6879" s="176"/>
      <c r="U6879" s="176"/>
      <c r="V6879" s="176"/>
      <c r="W6879" s="176"/>
      <c r="X6879" s="175"/>
      <c r="Y6879" s="175"/>
      <c r="Z6879" s="175"/>
      <c r="AA6879" s="175"/>
      <c r="AC6879" s="175"/>
      <c r="AL6879" s="106"/>
      <c r="AM6879" s="104"/>
      <c r="AN6879" s="104"/>
      <c r="AO6879" s="104"/>
      <c r="AP6879" s="104"/>
      <c r="AQ6879" s="104"/>
      <c r="AR6879" s="104"/>
      <c r="AS6879" s="104"/>
      <c r="AT6879" s="104"/>
      <c r="AU6879" s="104"/>
      <c r="AV6879" s="104"/>
    </row>
    <row r="6880" spans="3:48" x14ac:dyDescent="0.35">
      <c r="C6880" s="176"/>
      <c r="D6880" s="176"/>
      <c r="E6880" s="176"/>
      <c r="F6880" s="176"/>
      <c r="G6880" s="175"/>
      <c r="H6880" s="175"/>
      <c r="I6880" s="175"/>
      <c r="J6880" s="175"/>
      <c r="L6880" s="175"/>
      <c r="T6880" s="176"/>
      <c r="U6880" s="176"/>
      <c r="V6880" s="176"/>
      <c r="W6880" s="176"/>
      <c r="X6880" s="175"/>
      <c r="Y6880" s="175"/>
      <c r="Z6880" s="175"/>
      <c r="AA6880" s="175"/>
      <c r="AC6880" s="175"/>
      <c r="AL6880" s="106"/>
      <c r="AM6880" s="104"/>
      <c r="AN6880" s="104"/>
      <c r="AO6880" s="104"/>
      <c r="AP6880" s="104"/>
      <c r="AQ6880" s="104"/>
      <c r="AR6880" s="104"/>
      <c r="AS6880" s="104"/>
      <c r="AT6880" s="104"/>
      <c r="AU6880" s="104"/>
      <c r="AV6880" s="104"/>
    </row>
    <row r="6881" spans="3:48" x14ac:dyDescent="0.35">
      <c r="C6881" s="176"/>
      <c r="D6881" s="176"/>
      <c r="E6881" s="176"/>
      <c r="F6881" s="176"/>
      <c r="G6881" s="175"/>
      <c r="H6881" s="175"/>
      <c r="I6881" s="175"/>
      <c r="J6881" s="175"/>
      <c r="L6881" s="175"/>
      <c r="T6881" s="176"/>
      <c r="U6881" s="176"/>
      <c r="V6881" s="176"/>
      <c r="W6881" s="176"/>
      <c r="X6881" s="175"/>
      <c r="Y6881" s="175"/>
      <c r="Z6881" s="175"/>
      <c r="AA6881" s="175"/>
      <c r="AC6881" s="175"/>
      <c r="AL6881" s="106"/>
      <c r="AM6881" s="104"/>
      <c r="AN6881" s="104"/>
      <c r="AO6881" s="104"/>
      <c r="AP6881" s="104"/>
      <c r="AQ6881" s="104"/>
      <c r="AR6881" s="104"/>
      <c r="AS6881" s="104"/>
      <c r="AT6881" s="104"/>
      <c r="AU6881" s="104"/>
      <c r="AV6881" s="104"/>
    </row>
    <row r="6882" spans="3:48" x14ac:dyDescent="0.35">
      <c r="C6882" s="176"/>
      <c r="D6882" s="176"/>
      <c r="E6882" s="176"/>
      <c r="F6882" s="176"/>
      <c r="G6882" s="175"/>
      <c r="H6882" s="175"/>
      <c r="I6882" s="175"/>
      <c r="J6882" s="175"/>
      <c r="L6882" s="175"/>
      <c r="T6882" s="176"/>
      <c r="U6882" s="176"/>
      <c r="V6882" s="176"/>
      <c r="W6882" s="176"/>
      <c r="X6882" s="175"/>
      <c r="Y6882" s="175"/>
      <c r="Z6882" s="175"/>
      <c r="AA6882" s="175"/>
      <c r="AC6882" s="175"/>
      <c r="AL6882" s="106"/>
      <c r="AM6882" s="104"/>
      <c r="AN6882" s="104"/>
      <c r="AO6882" s="104"/>
      <c r="AP6882" s="104"/>
      <c r="AQ6882" s="104"/>
      <c r="AR6882" s="104"/>
      <c r="AS6882" s="104"/>
      <c r="AT6882" s="104"/>
      <c r="AU6882" s="104"/>
      <c r="AV6882" s="104"/>
    </row>
    <row r="6883" spans="3:48" x14ac:dyDescent="0.35">
      <c r="C6883" s="176"/>
      <c r="D6883" s="176"/>
      <c r="E6883" s="176"/>
      <c r="F6883" s="176"/>
      <c r="G6883" s="175"/>
      <c r="H6883" s="175"/>
      <c r="I6883" s="175"/>
      <c r="J6883" s="175"/>
      <c r="L6883" s="175"/>
      <c r="T6883" s="176"/>
      <c r="U6883" s="176"/>
      <c r="V6883" s="176"/>
      <c r="W6883" s="176"/>
      <c r="X6883" s="175"/>
      <c r="Y6883" s="175"/>
      <c r="Z6883" s="175"/>
      <c r="AA6883" s="175"/>
      <c r="AC6883" s="175"/>
      <c r="AL6883" s="106"/>
      <c r="AM6883" s="104"/>
      <c r="AN6883" s="104"/>
      <c r="AO6883" s="104"/>
      <c r="AP6883" s="104"/>
      <c r="AQ6883" s="104"/>
      <c r="AR6883" s="104"/>
      <c r="AS6883" s="104"/>
      <c r="AT6883" s="104"/>
      <c r="AU6883" s="104"/>
      <c r="AV6883" s="104"/>
    </row>
    <row r="6884" spans="3:48" x14ac:dyDescent="0.35">
      <c r="C6884" s="176"/>
      <c r="D6884" s="176"/>
      <c r="E6884" s="176"/>
      <c r="F6884" s="176"/>
      <c r="G6884" s="175"/>
      <c r="H6884" s="175"/>
      <c r="I6884" s="175"/>
      <c r="J6884" s="175"/>
      <c r="L6884" s="175"/>
      <c r="T6884" s="176"/>
      <c r="U6884" s="176"/>
      <c r="V6884" s="176"/>
      <c r="W6884" s="176"/>
      <c r="X6884" s="175"/>
      <c r="Y6884" s="175"/>
      <c r="Z6884" s="175"/>
      <c r="AA6884" s="175"/>
      <c r="AC6884" s="175"/>
      <c r="AL6884" s="106"/>
      <c r="AM6884" s="104"/>
      <c r="AN6884" s="104"/>
      <c r="AO6884" s="104"/>
      <c r="AP6884" s="104"/>
      <c r="AQ6884" s="104"/>
      <c r="AR6884" s="104"/>
      <c r="AS6884" s="104"/>
      <c r="AT6884" s="104"/>
      <c r="AU6884" s="104"/>
      <c r="AV6884" s="104"/>
    </row>
    <row r="6885" spans="3:48" x14ac:dyDescent="0.35">
      <c r="C6885" s="176"/>
      <c r="D6885" s="176"/>
      <c r="E6885" s="176"/>
      <c r="F6885" s="176"/>
      <c r="G6885" s="175"/>
      <c r="H6885" s="175"/>
      <c r="I6885" s="175"/>
      <c r="J6885" s="175"/>
      <c r="L6885" s="175"/>
      <c r="T6885" s="176"/>
      <c r="U6885" s="176"/>
      <c r="V6885" s="176"/>
      <c r="W6885" s="176"/>
      <c r="X6885" s="175"/>
      <c r="Y6885" s="175"/>
      <c r="Z6885" s="175"/>
      <c r="AA6885" s="175"/>
      <c r="AC6885" s="175"/>
      <c r="AL6885" s="106"/>
      <c r="AM6885" s="104"/>
      <c r="AN6885" s="104"/>
      <c r="AO6885" s="104"/>
      <c r="AP6885" s="104"/>
      <c r="AQ6885" s="104"/>
      <c r="AR6885" s="104"/>
      <c r="AS6885" s="104"/>
      <c r="AT6885" s="104"/>
      <c r="AU6885" s="104"/>
      <c r="AV6885" s="104"/>
    </row>
    <row r="6886" spans="3:48" x14ac:dyDescent="0.35">
      <c r="C6886" s="176"/>
      <c r="D6886" s="176"/>
      <c r="E6886" s="176"/>
      <c r="F6886" s="176"/>
      <c r="G6886" s="175"/>
      <c r="H6886" s="175"/>
      <c r="I6886" s="175"/>
      <c r="J6886" s="175"/>
      <c r="L6886" s="175"/>
      <c r="T6886" s="176"/>
      <c r="U6886" s="176"/>
      <c r="V6886" s="176"/>
      <c r="W6886" s="176"/>
      <c r="X6886" s="175"/>
      <c r="Y6886" s="175"/>
      <c r="Z6886" s="175"/>
      <c r="AA6886" s="175"/>
      <c r="AC6886" s="175"/>
      <c r="AL6886" s="106"/>
      <c r="AM6886" s="104"/>
      <c r="AN6886" s="104"/>
      <c r="AO6886" s="104"/>
      <c r="AP6886" s="104"/>
      <c r="AQ6886" s="104"/>
      <c r="AR6886" s="104"/>
      <c r="AS6886" s="104"/>
      <c r="AT6886" s="104"/>
      <c r="AU6886" s="104"/>
      <c r="AV6886" s="104"/>
    </row>
    <row r="6887" spans="3:48" x14ac:dyDescent="0.35">
      <c r="C6887" s="176"/>
      <c r="D6887" s="176"/>
      <c r="E6887" s="176"/>
      <c r="F6887" s="176"/>
      <c r="G6887" s="175"/>
      <c r="H6887" s="175"/>
      <c r="I6887" s="175"/>
      <c r="J6887" s="175"/>
      <c r="L6887" s="175"/>
      <c r="T6887" s="176"/>
      <c r="U6887" s="176"/>
      <c r="V6887" s="176"/>
      <c r="W6887" s="176"/>
      <c r="X6887" s="175"/>
      <c r="Y6887" s="175"/>
      <c r="Z6887" s="175"/>
      <c r="AA6887" s="175"/>
      <c r="AC6887" s="175"/>
      <c r="AL6887" s="106"/>
      <c r="AM6887" s="104"/>
      <c r="AN6887" s="104"/>
      <c r="AO6887" s="104"/>
      <c r="AP6887" s="104"/>
      <c r="AQ6887" s="104"/>
      <c r="AR6887" s="104"/>
      <c r="AS6887" s="104"/>
      <c r="AT6887" s="104"/>
      <c r="AU6887" s="104"/>
      <c r="AV6887" s="104"/>
    </row>
    <row r="6888" spans="3:48" x14ac:dyDescent="0.35">
      <c r="C6888" s="176"/>
      <c r="D6888" s="176"/>
      <c r="E6888" s="176"/>
      <c r="F6888" s="176"/>
      <c r="G6888" s="175"/>
      <c r="H6888" s="175"/>
      <c r="I6888" s="175"/>
      <c r="J6888" s="175"/>
      <c r="L6888" s="175"/>
      <c r="T6888" s="176"/>
      <c r="U6888" s="176"/>
      <c r="V6888" s="176"/>
      <c r="W6888" s="176"/>
      <c r="X6888" s="175"/>
      <c r="Y6888" s="175"/>
      <c r="Z6888" s="175"/>
      <c r="AA6888" s="175"/>
      <c r="AC6888" s="175"/>
      <c r="AL6888" s="106"/>
      <c r="AM6888" s="104"/>
      <c r="AN6888" s="104"/>
      <c r="AO6888" s="104"/>
      <c r="AP6888" s="104"/>
      <c r="AQ6888" s="104"/>
      <c r="AR6888" s="104"/>
      <c r="AS6888" s="104"/>
      <c r="AT6888" s="104"/>
      <c r="AU6888" s="104"/>
      <c r="AV6888" s="104"/>
    </row>
    <row r="6889" spans="3:48" x14ac:dyDescent="0.35">
      <c r="C6889" s="176"/>
      <c r="D6889" s="176"/>
      <c r="E6889" s="176"/>
      <c r="F6889" s="176"/>
      <c r="G6889" s="175"/>
      <c r="H6889" s="175"/>
      <c r="I6889" s="175"/>
      <c r="J6889" s="175"/>
      <c r="L6889" s="175"/>
      <c r="T6889" s="176"/>
      <c r="U6889" s="176"/>
      <c r="V6889" s="176"/>
      <c r="W6889" s="176"/>
      <c r="X6889" s="175"/>
      <c r="Y6889" s="175"/>
      <c r="Z6889" s="175"/>
      <c r="AA6889" s="175"/>
      <c r="AC6889" s="175"/>
      <c r="AL6889" s="106"/>
      <c r="AM6889" s="104"/>
      <c r="AN6889" s="104"/>
      <c r="AO6889" s="104"/>
      <c r="AP6889" s="104"/>
      <c r="AQ6889" s="104"/>
      <c r="AR6889" s="104"/>
      <c r="AS6889" s="104"/>
      <c r="AT6889" s="104"/>
      <c r="AU6889" s="104"/>
      <c r="AV6889" s="104"/>
    </row>
    <row r="6890" spans="3:48" x14ac:dyDescent="0.35">
      <c r="C6890" s="176"/>
      <c r="D6890" s="176"/>
      <c r="E6890" s="176"/>
      <c r="F6890" s="176"/>
      <c r="G6890" s="175"/>
      <c r="H6890" s="175"/>
      <c r="I6890" s="175"/>
      <c r="J6890" s="175"/>
      <c r="L6890" s="175"/>
      <c r="T6890" s="176"/>
      <c r="U6890" s="176"/>
      <c r="V6890" s="176"/>
      <c r="W6890" s="176"/>
      <c r="X6890" s="175"/>
      <c r="Y6890" s="175"/>
      <c r="Z6890" s="175"/>
      <c r="AA6890" s="175"/>
      <c r="AC6890" s="175"/>
      <c r="AL6890" s="106"/>
      <c r="AM6890" s="104"/>
      <c r="AN6890" s="104"/>
      <c r="AO6890" s="104"/>
      <c r="AP6890" s="104"/>
      <c r="AQ6890" s="104"/>
      <c r="AR6890" s="104"/>
      <c r="AS6890" s="104"/>
      <c r="AT6890" s="104"/>
      <c r="AU6890" s="104"/>
      <c r="AV6890" s="104"/>
    </row>
    <row r="6891" spans="3:48" x14ac:dyDescent="0.35">
      <c r="C6891" s="176"/>
      <c r="D6891" s="176"/>
      <c r="E6891" s="176"/>
      <c r="F6891" s="176"/>
      <c r="G6891" s="175"/>
      <c r="H6891" s="175"/>
      <c r="I6891" s="175"/>
      <c r="J6891" s="175"/>
      <c r="L6891" s="175"/>
      <c r="T6891" s="176"/>
      <c r="U6891" s="176"/>
      <c r="V6891" s="176"/>
      <c r="W6891" s="176"/>
      <c r="X6891" s="175"/>
      <c r="Y6891" s="175"/>
      <c r="Z6891" s="175"/>
      <c r="AA6891" s="175"/>
      <c r="AC6891" s="175"/>
      <c r="AL6891" s="106"/>
      <c r="AM6891" s="104"/>
      <c r="AN6891" s="104"/>
      <c r="AO6891" s="104"/>
      <c r="AP6891" s="104"/>
      <c r="AQ6891" s="104"/>
      <c r="AR6891" s="104"/>
      <c r="AS6891" s="104"/>
      <c r="AT6891" s="104"/>
      <c r="AU6891" s="104"/>
      <c r="AV6891" s="104"/>
    </row>
    <row r="6892" spans="3:48" x14ac:dyDescent="0.35">
      <c r="C6892" s="176"/>
      <c r="D6892" s="176"/>
      <c r="E6892" s="176"/>
      <c r="F6892" s="176"/>
      <c r="G6892" s="175"/>
      <c r="H6892" s="175"/>
      <c r="I6892" s="175"/>
      <c r="J6892" s="175"/>
      <c r="L6892" s="175"/>
      <c r="T6892" s="176"/>
      <c r="U6892" s="176"/>
      <c r="V6892" s="176"/>
      <c r="W6892" s="176"/>
      <c r="X6892" s="175"/>
      <c r="Y6892" s="175"/>
      <c r="Z6892" s="175"/>
      <c r="AA6892" s="175"/>
      <c r="AC6892" s="175"/>
      <c r="AL6892" s="106"/>
      <c r="AM6892" s="104"/>
      <c r="AN6892" s="104"/>
      <c r="AO6892" s="104"/>
      <c r="AP6892" s="104"/>
      <c r="AQ6892" s="104"/>
      <c r="AR6892" s="104"/>
      <c r="AS6892" s="104"/>
      <c r="AT6892" s="104"/>
      <c r="AU6892" s="104"/>
      <c r="AV6892" s="104"/>
    </row>
    <row r="6893" spans="3:48" x14ac:dyDescent="0.35">
      <c r="C6893" s="176"/>
      <c r="D6893" s="176"/>
      <c r="E6893" s="176"/>
      <c r="F6893" s="176"/>
      <c r="G6893" s="175"/>
      <c r="H6893" s="175"/>
      <c r="I6893" s="175"/>
      <c r="J6893" s="175"/>
      <c r="L6893" s="175"/>
      <c r="T6893" s="176"/>
      <c r="U6893" s="176"/>
      <c r="V6893" s="176"/>
      <c r="W6893" s="176"/>
      <c r="X6893" s="175"/>
      <c r="Y6893" s="175"/>
      <c r="Z6893" s="175"/>
      <c r="AA6893" s="175"/>
      <c r="AC6893" s="175"/>
      <c r="AL6893" s="106"/>
      <c r="AM6893" s="104"/>
      <c r="AN6893" s="104"/>
      <c r="AO6893" s="104"/>
      <c r="AP6893" s="104"/>
      <c r="AQ6893" s="104"/>
      <c r="AR6893" s="104"/>
      <c r="AS6893" s="104"/>
      <c r="AT6893" s="104"/>
      <c r="AU6893" s="104"/>
      <c r="AV6893" s="104"/>
    </row>
    <row r="6894" spans="3:48" x14ac:dyDescent="0.35">
      <c r="C6894" s="176"/>
      <c r="D6894" s="176"/>
      <c r="E6894" s="176"/>
      <c r="F6894" s="176"/>
      <c r="G6894" s="175"/>
      <c r="H6894" s="175"/>
      <c r="I6894" s="175"/>
      <c r="J6894" s="175"/>
      <c r="L6894" s="175"/>
      <c r="T6894" s="176"/>
      <c r="U6894" s="176"/>
      <c r="V6894" s="176"/>
      <c r="W6894" s="176"/>
      <c r="X6894" s="175"/>
      <c r="Y6894" s="175"/>
      <c r="Z6894" s="175"/>
      <c r="AA6894" s="175"/>
      <c r="AC6894" s="175"/>
      <c r="AL6894" s="106"/>
      <c r="AM6894" s="104"/>
      <c r="AN6894" s="104"/>
      <c r="AO6894" s="104"/>
      <c r="AP6894" s="104"/>
      <c r="AQ6894" s="104"/>
      <c r="AR6894" s="104"/>
      <c r="AS6894" s="104"/>
      <c r="AT6894" s="104"/>
      <c r="AU6894" s="104"/>
      <c r="AV6894" s="104"/>
    </row>
    <row r="6895" spans="3:48" x14ac:dyDescent="0.35">
      <c r="C6895" s="176"/>
      <c r="D6895" s="176"/>
      <c r="E6895" s="176"/>
      <c r="F6895" s="176"/>
      <c r="G6895" s="175"/>
      <c r="H6895" s="175"/>
      <c r="I6895" s="175"/>
      <c r="J6895" s="175"/>
      <c r="L6895" s="175"/>
      <c r="T6895" s="176"/>
      <c r="U6895" s="176"/>
      <c r="V6895" s="176"/>
      <c r="W6895" s="176"/>
      <c r="X6895" s="175"/>
      <c r="Y6895" s="175"/>
      <c r="Z6895" s="175"/>
      <c r="AA6895" s="175"/>
      <c r="AC6895" s="175"/>
      <c r="AL6895" s="106"/>
      <c r="AM6895" s="104"/>
      <c r="AN6895" s="104"/>
      <c r="AO6895" s="104"/>
      <c r="AP6895" s="104"/>
      <c r="AQ6895" s="104"/>
      <c r="AR6895" s="104"/>
      <c r="AS6895" s="104"/>
      <c r="AT6895" s="104"/>
      <c r="AU6895" s="104"/>
      <c r="AV6895" s="104"/>
    </row>
    <row r="6896" spans="3:48" x14ac:dyDescent="0.35">
      <c r="C6896" s="176"/>
      <c r="D6896" s="176"/>
      <c r="E6896" s="176"/>
      <c r="F6896" s="176"/>
      <c r="G6896" s="175"/>
      <c r="H6896" s="175"/>
      <c r="I6896" s="175"/>
      <c r="J6896" s="175"/>
      <c r="L6896" s="175"/>
      <c r="T6896" s="176"/>
      <c r="U6896" s="176"/>
      <c r="V6896" s="176"/>
      <c r="W6896" s="176"/>
      <c r="X6896" s="175"/>
      <c r="Y6896" s="175"/>
      <c r="Z6896" s="175"/>
      <c r="AA6896" s="175"/>
      <c r="AC6896" s="175"/>
      <c r="AL6896" s="106"/>
      <c r="AM6896" s="104"/>
      <c r="AN6896" s="104"/>
      <c r="AO6896" s="104"/>
      <c r="AP6896" s="104"/>
      <c r="AQ6896" s="104"/>
      <c r="AR6896" s="104"/>
      <c r="AS6896" s="104"/>
      <c r="AT6896" s="104"/>
      <c r="AU6896" s="104"/>
      <c r="AV6896" s="104"/>
    </row>
    <row r="6897" spans="3:48" x14ac:dyDescent="0.35">
      <c r="C6897" s="176"/>
      <c r="D6897" s="176"/>
      <c r="E6897" s="176"/>
      <c r="F6897" s="176"/>
      <c r="G6897" s="175"/>
      <c r="H6897" s="175"/>
      <c r="I6897" s="175"/>
      <c r="J6897" s="175"/>
      <c r="L6897" s="175"/>
      <c r="T6897" s="176"/>
      <c r="U6897" s="176"/>
      <c r="V6897" s="176"/>
      <c r="W6897" s="176"/>
      <c r="X6897" s="175"/>
      <c r="Y6897" s="175"/>
      <c r="Z6897" s="175"/>
      <c r="AA6897" s="175"/>
      <c r="AC6897" s="175"/>
      <c r="AL6897" s="106"/>
      <c r="AM6897" s="104"/>
      <c r="AN6897" s="104"/>
      <c r="AO6897" s="104"/>
      <c r="AP6897" s="104"/>
      <c r="AQ6897" s="104"/>
      <c r="AR6897" s="104"/>
      <c r="AS6897" s="104"/>
      <c r="AT6897" s="104"/>
      <c r="AU6897" s="104"/>
      <c r="AV6897" s="104"/>
    </row>
    <row r="6898" spans="3:48" x14ac:dyDescent="0.35">
      <c r="C6898" s="176"/>
      <c r="D6898" s="176"/>
      <c r="E6898" s="176"/>
      <c r="F6898" s="176"/>
      <c r="G6898" s="175"/>
      <c r="H6898" s="175"/>
      <c r="I6898" s="175"/>
      <c r="J6898" s="175"/>
      <c r="L6898" s="175"/>
      <c r="T6898" s="176"/>
      <c r="U6898" s="176"/>
      <c r="V6898" s="176"/>
      <c r="W6898" s="176"/>
      <c r="X6898" s="175"/>
      <c r="Y6898" s="175"/>
      <c r="Z6898" s="175"/>
      <c r="AA6898" s="175"/>
      <c r="AC6898" s="175"/>
      <c r="AL6898" s="106"/>
      <c r="AM6898" s="104"/>
      <c r="AN6898" s="104"/>
      <c r="AO6898" s="104"/>
      <c r="AP6898" s="104"/>
      <c r="AQ6898" s="104"/>
      <c r="AR6898" s="104"/>
      <c r="AS6898" s="104"/>
      <c r="AT6898" s="104"/>
      <c r="AU6898" s="104"/>
      <c r="AV6898" s="104"/>
    </row>
    <row r="6899" spans="3:48" x14ac:dyDescent="0.35">
      <c r="C6899" s="176"/>
      <c r="D6899" s="176"/>
      <c r="E6899" s="176"/>
      <c r="F6899" s="176"/>
      <c r="G6899" s="175"/>
      <c r="H6899" s="175"/>
      <c r="I6899" s="175"/>
      <c r="J6899" s="175"/>
      <c r="L6899" s="175"/>
      <c r="T6899" s="176"/>
      <c r="U6899" s="176"/>
      <c r="V6899" s="176"/>
      <c r="W6899" s="176"/>
      <c r="X6899" s="175"/>
      <c r="Y6899" s="175"/>
      <c r="Z6899" s="175"/>
      <c r="AA6899" s="175"/>
      <c r="AC6899" s="175"/>
      <c r="AL6899" s="106"/>
      <c r="AM6899" s="104"/>
      <c r="AN6899" s="104"/>
      <c r="AO6899" s="104"/>
      <c r="AP6899" s="104"/>
      <c r="AQ6899" s="104"/>
      <c r="AR6899" s="104"/>
      <c r="AS6899" s="104"/>
      <c r="AT6899" s="104"/>
      <c r="AU6899" s="104"/>
      <c r="AV6899" s="104"/>
    </row>
    <row r="6900" spans="3:48" x14ac:dyDescent="0.35">
      <c r="C6900" s="176"/>
      <c r="D6900" s="176"/>
      <c r="E6900" s="176"/>
      <c r="F6900" s="176"/>
      <c r="G6900" s="175"/>
      <c r="H6900" s="175"/>
      <c r="I6900" s="175"/>
      <c r="J6900" s="175"/>
      <c r="L6900" s="175"/>
      <c r="T6900" s="176"/>
      <c r="U6900" s="176"/>
      <c r="V6900" s="176"/>
      <c r="W6900" s="176"/>
      <c r="X6900" s="175"/>
      <c r="Y6900" s="175"/>
      <c r="Z6900" s="175"/>
      <c r="AA6900" s="175"/>
      <c r="AC6900" s="175"/>
      <c r="AL6900" s="106"/>
      <c r="AM6900" s="104"/>
      <c r="AN6900" s="104"/>
      <c r="AO6900" s="104"/>
      <c r="AP6900" s="104"/>
      <c r="AQ6900" s="104"/>
      <c r="AR6900" s="104"/>
      <c r="AS6900" s="104"/>
      <c r="AT6900" s="104"/>
      <c r="AU6900" s="104"/>
      <c r="AV6900" s="104"/>
    </row>
    <row r="6901" spans="3:48" x14ac:dyDescent="0.35">
      <c r="C6901" s="176"/>
      <c r="D6901" s="176"/>
      <c r="E6901" s="176"/>
      <c r="F6901" s="176"/>
      <c r="G6901" s="175"/>
      <c r="H6901" s="175"/>
      <c r="I6901" s="175"/>
      <c r="J6901" s="175"/>
      <c r="L6901" s="175"/>
      <c r="T6901" s="176"/>
      <c r="U6901" s="176"/>
      <c r="V6901" s="176"/>
      <c r="W6901" s="176"/>
      <c r="X6901" s="175"/>
      <c r="Y6901" s="175"/>
      <c r="Z6901" s="175"/>
      <c r="AA6901" s="175"/>
      <c r="AC6901" s="175"/>
      <c r="AL6901" s="106"/>
      <c r="AM6901" s="104"/>
      <c r="AN6901" s="104"/>
      <c r="AO6901" s="104"/>
      <c r="AP6901" s="104"/>
      <c r="AQ6901" s="104"/>
      <c r="AR6901" s="104"/>
      <c r="AS6901" s="104"/>
      <c r="AT6901" s="104"/>
      <c r="AU6901" s="104"/>
      <c r="AV6901" s="104"/>
    </row>
    <row r="6902" spans="3:48" x14ac:dyDescent="0.35">
      <c r="C6902" s="176"/>
      <c r="D6902" s="176"/>
      <c r="E6902" s="176"/>
      <c r="F6902" s="176"/>
      <c r="G6902" s="175"/>
      <c r="H6902" s="175"/>
      <c r="I6902" s="175"/>
      <c r="J6902" s="175"/>
      <c r="L6902" s="175"/>
      <c r="T6902" s="176"/>
      <c r="U6902" s="176"/>
      <c r="V6902" s="176"/>
      <c r="W6902" s="176"/>
      <c r="X6902" s="175"/>
      <c r="Y6902" s="175"/>
      <c r="Z6902" s="175"/>
      <c r="AA6902" s="175"/>
      <c r="AC6902" s="175"/>
      <c r="AL6902" s="106"/>
      <c r="AM6902" s="104"/>
      <c r="AN6902" s="104"/>
      <c r="AO6902" s="104"/>
      <c r="AP6902" s="104"/>
      <c r="AQ6902" s="104"/>
      <c r="AR6902" s="104"/>
      <c r="AS6902" s="104"/>
      <c r="AT6902" s="104"/>
      <c r="AU6902" s="104"/>
      <c r="AV6902" s="104"/>
    </row>
    <row r="6903" spans="3:48" x14ac:dyDescent="0.35">
      <c r="C6903" s="176"/>
      <c r="D6903" s="176"/>
      <c r="E6903" s="176"/>
      <c r="F6903" s="176"/>
      <c r="G6903" s="175"/>
      <c r="H6903" s="175"/>
      <c r="I6903" s="175"/>
      <c r="J6903" s="175"/>
      <c r="L6903" s="175"/>
      <c r="T6903" s="176"/>
      <c r="U6903" s="176"/>
      <c r="V6903" s="176"/>
      <c r="W6903" s="176"/>
      <c r="X6903" s="175"/>
      <c r="Y6903" s="175"/>
      <c r="Z6903" s="175"/>
      <c r="AA6903" s="175"/>
      <c r="AC6903" s="175"/>
      <c r="AL6903" s="106"/>
      <c r="AM6903" s="104"/>
      <c r="AN6903" s="104"/>
      <c r="AO6903" s="104"/>
      <c r="AP6903" s="104"/>
      <c r="AQ6903" s="104"/>
      <c r="AR6903" s="104"/>
      <c r="AS6903" s="104"/>
      <c r="AT6903" s="104"/>
      <c r="AU6903" s="104"/>
      <c r="AV6903" s="104"/>
    </row>
    <row r="6904" spans="3:48" x14ac:dyDescent="0.35">
      <c r="C6904" s="176"/>
      <c r="D6904" s="176"/>
      <c r="E6904" s="176"/>
      <c r="F6904" s="176"/>
      <c r="G6904" s="175"/>
      <c r="H6904" s="175"/>
      <c r="I6904" s="175"/>
      <c r="J6904" s="175"/>
      <c r="L6904" s="175"/>
      <c r="T6904" s="176"/>
      <c r="U6904" s="176"/>
      <c r="V6904" s="176"/>
      <c r="W6904" s="176"/>
      <c r="X6904" s="175"/>
      <c r="Y6904" s="175"/>
      <c r="Z6904" s="175"/>
      <c r="AA6904" s="175"/>
      <c r="AC6904" s="175"/>
      <c r="AL6904" s="106"/>
      <c r="AM6904" s="104"/>
      <c r="AN6904" s="104"/>
      <c r="AO6904" s="104"/>
      <c r="AP6904" s="104"/>
      <c r="AQ6904" s="104"/>
      <c r="AR6904" s="104"/>
      <c r="AS6904" s="104"/>
      <c r="AT6904" s="104"/>
      <c r="AU6904" s="104"/>
      <c r="AV6904" s="104"/>
    </row>
    <row r="6905" spans="3:48" x14ac:dyDescent="0.35">
      <c r="C6905" s="176"/>
      <c r="D6905" s="176"/>
      <c r="E6905" s="176"/>
      <c r="F6905" s="176"/>
      <c r="G6905" s="175"/>
      <c r="H6905" s="175"/>
      <c r="I6905" s="175"/>
      <c r="J6905" s="175"/>
      <c r="L6905" s="175"/>
      <c r="T6905" s="176"/>
      <c r="U6905" s="176"/>
      <c r="V6905" s="176"/>
      <c r="W6905" s="176"/>
      <c r="X6905" s="175"/>
      <c r="Y6905" s="175"/>
      <c r="Z6905" s="175"/>
      <c r="AA6905" s="175"/>
      <c r="AC6905" s="175"/>
      <c r="AL6905" s="106"/>
      <c r="AM6905" s="104"/>
      <c r="AN6905" s="104"/>
      <c r="AO6905" s="104"/>
      <c r="AP6905" s="104"/>
      <c r="AQ6905" s="104"/>
      <c r="AR6905" s="104"/>
      <c r="AS6905" s="104"/>
      <c r="AT6905" s="104"/>
      <c r="AU6905" s="104"/>
      <c r="AV6905" s="104"/>
    </row>
    <row r="6906" spans="3:48" x14ac:dyDescent="0.35">
      <c r="C6906" s="176"/>
      <c r="D6906" s="176"/>
      <c r="E6906" s="176"/>
      <c r="F6906" s="176"/>
      <c r="G6906" s="175"/>
      <c r="H6906" s="175"/>
      <c r="I6906" s="175"/>
      <c r="J6906" s="175"/>
      <c r="L6906" s="175"/>
      <c r="T6906" s="176"/>
      <c r="U6906" s="176"/>
      <c r="V6906" s="176"/>
      <c r="W6906" s="176"/>
      <c r="X6906" s="175"/>
      <c r="Y6906" s="175"/>
      <c r="Z6906" s="175"/>
      <c r="AA6906" s="175"/>
      <c r="AC6906" s="175"/>
      <c r="AL6906" s="106"/>
      <c r="AM6906" s="104"/>
      <c r="AN6906" s="104"/>
      <c r="AO6906" s="104"/>
      <c r="AP6906" s="104"/>
      <c r="AQ6906" s="104"/>
      <c r="AR6906" s="104"/>
      <c r="AS6906" s="104"/>
      <c r="AT6906" s="104"/>
      <c r="AU6906" s="104"/>
      <c r="AV6906" s="104"/>
    </row>
    <row r="6907" spans="3:48" x14ac:dyDescent="0.35">
      <c r="C6907" s="176"/>
      <c r="D6907" s="176"/>
      <c r="E6907" s="176"/>
      <c r="F6907" s="176"/>
      <c r="G6907" s="175"/>
      <c r="H6907" s="175"/>
      <c r="I6907" s="175"/>
      <c r="J6907" s="175"/>
      <c r="L6907" s="175"/>
      <c r="T6907" s="176"/>
      <c r="U6907" s="176"/>
      <c r="V6907" s="176"/>
      <c r="W6907" s="176"/>
      <c r="X6907" s="175"/>
      <c r="Y6907" s="175"/>
      <c r="Z6907" s="175"/>
      <c r="AA6907" s="175"/>
      <c r="AC6907" s="175"/>
      <c r="AL6907" s="106"/>
      <c r="AM6907" s="104"/>
      <c r="AN6907" s="104"/>
      <c r="AO6907" s="104"/>
      <c r="AP6907" s="104"/>
      <c r="AQ6907" s="104"/>
      <c r="AR6907" s="104"/>
      <c r="AS6907" s="104"/>
      <c r="AT6907" s="104"/>
      <c r="AU6907" s="104"/>
      <c r="AV6907" s="104"/>
    </row>
    <row r="6908" spans="3:48" x14ac:dyDescent="0.35">
      <c r="C6908" s="176"/>
      <c r="D6908" s="176"/>
      <c r="E6908" s="176"/>
      <c r="F6908" s="176"/>
      <c r="G6908" s="175"/>
      <c r="H6908" s="175"/>
      <c r="I6908" s="175"/>
      <c r="J6908" s="175"/>
      <c r="L6908" s="175"/>
      <c r="T6908" s="176"/>
      <c r="U6908" s="176"/>
      <c r="V6908" s="176"/>
      <c r="W6908" s="176"/>
      <c r="X6908" s="175"/>
      <c r="Y6908" s="175"/>
      <c r="Z6908" s="175"/>
      <c r="AA6908" s="175"/>
      <c r="AC6908" s="175"/>
      <c r="AL6908" s="106"/>
      <c r="AM6908" s="104"/>
      <c r="AN6908" s="104"/>
      <c r="AO6908" s="104"/>
      <c r="AP6908" s="104"/>
      <c r="AQ6908" s="104"/>
      <c r="AR6908" s="104"/>
      <c r="AS6908" s="104"/>
      <c r="AT6908" s="104"/>
      <c r="AU6908" s="104"/>
      <c r="AV6908" s="104"/>
    </row>
    <row r="6909" spans="3:48" x14ac:dyDescent="0.35">
      <c r="C6909" s="176"/>
      <c r="D6909" s="176"/>
      <c r="E6909" s="176"/>
      <c r="F6909" s="176"/>
      <c r="G6909" s="175"/>
      <c r="H6909" s="175"/>
      <c r="I6909" s="175"/>
      <c r="J6909" s="175"/>
      <c r="L6909" s="175"/>
      <c r="T6909" s="176"/>
      <c r="U6909" s="176"/>
      <c r="V6909" s="176"/>
      <c r="W6909" s="176"/>
      <c r="X6909" s="175"/>
      <c r="Y6909" s="175"/>
      <c r="Z6909" s="175"/>
      <c r="AA6909" s="175"/>
      <c r="AC6909" s="175"/>
      <c r="AL6909" s="106"/>
      <c r="AM6909" s="104"/>
      <c r="AN6909" s="104"/>
      <c r="AO6909" s="104"/>
      <c r="AP6909" s="104"/>
      <c r="AQ6909" s="104"/>
      <c r="AR6909" s="104"/>
      <c r="AS6909" s="104"/>
      <c r="AT6909" s="104"/>
      <c r="AU6909" s="104"/>
      <c r="AV6909" s="104"/>
    </row>
    <row r="6910" spans="3:48" x14ac:dyDescent="0.35">
      <c r="C6910" s="176"/>
      <c r="D6910" s="176"/>
      <c r="E6910" s="176"/>
      <c r="F6910" s="176"/>
      <c r="G6910" s="175"/>
      <c r="H6910" s="175"/>
      <c r="I6910" s="175"/>
      <c r="J6910" s="175"/>
      <c r="L6910" s="175"/>
      <c r="T6910" s="176"/>
      <c r="U6910" s="176"/>
      <c r="V6910" s="176"/>
      <c r="W6910" s="176"/>
      <c r="X6910" s="175"/>
      <c r="Y6910" s="175"/>
      <c r="Z6910" s="175"/>
      <c r="AA6910" s="175"/>
      <c r="AC6910" s="175"/>
      <c r="AL6910" s="106"/>
      <c r="AM6910" s="104"/>
      <c r="AN6910" s="104"/>
      <c r="AO6910" s="104"/>
      <c r="AP6910" s="104"/>
      <c r="AQ6910" s="104"/>
      <c r="AR6910" s="104"/>
      <c r="AS6910" s="104"/>
      <c r="AT6910" s="104"/>
      <c r="AU6910" s="104"/>
      <c r="AV6910" s="104"/>
    </row>
    <row r="6911" spans="3:48" x14ac:dyDescent="0.35">
      <c r="C6911" s="176"/>
      <c r="D6911" s="176"/>
      <c r="E6911" s="176"/>
      <c r="F6911" s="176"/>
      <c r="G6911" s="175"/>
      <c r="H6911" s="175"/>
      <c r="I6911" s="175"/>
      <c r="J6911" s="175"/>
      <c r="L6911" s="175"/>
      <c r="T6911" s="176"/>
      <c r="U6911" s="176"/>
      <c r="V6911" s="176"/>
      <c r="W6911" s="176"/>
      <c r="X6911" s="175"/>
      <c r="Y6911" s="175"/>
      <c r="Z6911" s="175"/>
      <c r="AA6911" s="175"/>
      <c r="AC6911" s="175"/>
      <c r="AL6911" s="106"/>
      <c r="AM6911" s="104"/>
      <c r="AN6911" s="104"/>
      <c r="AO6911" s="104"/>
      <c r="AP6911" s="104"/>
      <c r="AQ6911" s="104"/>
      <c r="AR6911" s="104"/>
      <c r="AS6911" s="104"/>
      <c r="AT6911" s="104"/>
      <c r="AU6911" s="104"/>
      <c r="AV6911" s="104"/>
    </row>
    <row r="6912" spans="3:48" x14ac:dyDescent="0.35">
      <c r="C6912" s="176"/>
      <c r="D6912" s="176"/>
      <c r="E6912" s="176"/>
      <c r="F6912" s="176"/>
      <c r="G6912" s="175"/>
      <c r="H6912" s="175"/>
      <c r="I6912" s="175"/>
      <c r="J6912" s="175"/>
      <c r="L6912" s="175"/>
      <c r="T6912" s="176"/>
      <c r="U6912" s="176"/>
      <c r="V6912" s="176"/>
      <c r="W6912" s="176"/>
      <c r="X6912" s="175"/>
      <c r="Y6912" s="175"/>
      <c r="Z6912" s="175"/>
      <c r="AA6912" s="175"/>
      <c r="AC6912" s="175"/>
      <c r="AL6912" s="106"/>
      <c r="AM6912" s="104"/>
      <c r="AN6912" s="104"/>
      <c r="AO6912" s="104"/>
      <c r="AP6912" s="104"/>
      <c r="AQ6912" s="104"/>
      <c r="AR6912" s="104"/>
      <c r="AS6912" s="104"/>
      <c r="AT6912" s="104"/>
      <c r="AU6912" s="104"/>
      <c r="AV6912" s="104"/>
    </row>
    <row r="6913" spans="3:48" x14ac:dyDescent="0.35">
      <c r="C6913" s="176"/>
      <c r="D6913" s="176"/>
      <c r="E6913" s="176"/>
      <c r="F6913" s="176"/>
      <c r="G6913" s="175"/>
      <c r="H6913" s="175"/>
      <c r="I6913" s="175"/>
      <c r="J6913" s="175"/>
      <c r="L6913" s="175"/>
      <c r="T6913" s="176"/>
      <c r="U6913" s="176"/>
      <c r="V6913" s="176"/>
      <c r="W6913" s="176"/>
      <c r="X6913" s="175"/>
      <c r="Y6913" s="175"/>
      <c r="Z6913" s="175"/>
      <c r="AA6913" s="175"/>
      <c r="AC6913" s="175"/>
      <c r="AL6913" s="106"/>
      <c r="AM6913" s="104"/>
      <c r="AN6913" s="104"/>
      <c r="AO6913" s="104"/>
      <c r="AP6913" s="104"/>
      <c r="AQ6913" s="104"/>
      <c r="AR6913" s="104"/>
      <c r="AS6913" s="104"/>
      <c r="AT6913" s="104"/>
      <c r="AU6913" s="104"/>
      <c r="AV6913" s="104"/>
    </row>
    <row r="6914" spans="3:48" x14ac:dyDescent="0.35">
      <c r="C6914" s="176"/>
      <c r="D6914" s="176"/>
      <c r="E6914" s="176"/>
      <c r="F6914" s="176"/>
      <c r="G6914" s="175"/>
      <c r="H6914" s="175"/>
      <c r="I6914" s="175"/>
      <c r="J6914" s="175"/>
      <c r="L6914" s="175"/>
      <c r="T6914" s="176"/>
      <c r="U6914" s="176"/>
      <c r="V6914" s="176"/>
      <c r="W6914" s="176"/>
      <c r="X6914" s="175"/>
      <c r="Y6914" s="175"/>
      <c r="Z6914" s="175"/>
      <c r="AA6914" s="175"/>
      <c r="AC6914" s="175"/>
      <c r="AL6914" s="106"/>
      <c r="AM6914" s="104"/>
      <c r="AN6914" s="104"/>
      <c r="AO6914" s="104"/>
      <c r="AP6914" s="104"/>
      <c r="AQ6914" s="104"/>
      <c r="AR6914" s="104"/>
      <c r="AS6914" s="104"/>
      <c r="AT6914" s="104"/>
      <c r="AU6914" s="104"/>
      <c r="AV6914" s="104"/>
    </row>
    <row r="6915" spans="3:48" x14ac:dyDescent="0.35">
      <c r="C6915" s="176"/>
      <c r="D6915" s="176"/>
      <c r="E6915" s="176"/>
      <c r="F6915" s="176"/>
      <c r="G6915" s="175"/>
      <c r="H6915" s="175"/>
      <c r="I6915" s="175"/>
      <c r="J6915" s="175"/>
      <c r="L6915" s="175"/>
      <c r="T6915" s="176"/>
      <c r="U6915" s="176"/>
      <c r="V6915" s="176"/>
      <c r="W6915" s="176"/>
      <c r="X6915" s="175"/>
      <c r="Y6915" s="175"/>
      <c r="Z6915" s="175"/>
      <c r="AA6915" s="175"/>
      <c r="AC6915" s="175"/>
      <c r="AL6915" s="106"/>
      <c r="AM6915" s="104"/>
      <c r="AN6915" s="104"/>
      <c r="AO6915" s="104"/>
      <c r="AP6915" s="104"/>
      <c r="AQ6915" s="104"/>
      <c r="AR6915" s="104"/>
      <c r="AS6915" s="104"/>
      <c r="AT6915" s="104"/>
      <c r="AU6915" s="104"/>
      <c r="AV6915" s="104"/>
    </row>
    <row r="6916" spans="3:48" x14ac:dyDescent="0.35">
      <c r="C6916" s="176"/>
      <c r="D6916" s="176"/>
      <c r="E6916" s="176"/>
      <c r="F6916" s="176"/>
      <c r="G6916" s="175"/>
      <c r="H6916" s="175"/>
      <c r="I6916" s="175"/>
      <c r="J6916" s="175"/>
      <c r="L6916" s="175"/>
      <c r="T6916" s="176"/>
      <c r="U6916" s="176"/>
      <c r="V6916" s="176"/>
      <c r="W6916" s="176"/>
      <c r="X6916" s="175"/>
      <c r="Y6916" s="175"/>
      <c r="Z6916" s="175"/>
      <c r="AA6916" s="175"/>
      <c r="AC6916" s="175"/>
      <c r="AL6916" s="106"/>
      <c r="AM6916" s="104"/>
      <c r="AN6916" s="104"/>
      <c r="AO6916" s="104"/>
      <c r="AP6916" s="104"/>
      <c r="AQ6916" s="104"/>
      <c r="AR6916" s="104"/>
      <c r="AS6916" s="104"/>
      <c r="AT6916" s="104"/>
      <c r="AU6916" s="104"/>
      <c r="AV6916" s="104"/>
    </row>
    <row r="6917" spans="3:48" x14ac:dyDescent="0.35">
      <c r="C6917" s="176"/>
      <c r="D6917" s="176"/>
      <c r="E6917" s="176"/>
      <c r="F6917" s="176"/>
      <c r="G6917" s="175"/>
      <c r="H6917" s="175"/>
      <c r="I6917" s="175"/>
      <c r="J6917" s="175"/>
      <c r="L6917" s="175"/>
      <c r="T6917" s="176"/>
      <c r="U6917" s="176"/>
      <c r="V6917" s="176"/>
      <c r="W6917" s="176"/>
      <c r="X6917" s="175"/>
      <c r="Y6917" s="175"/>
      <c r="Z6917" s="175"/>
      <c r="AA6917" s="175"/>
      <c r="AC6917" s="175"/>
      <c r="AL6917" s="106"/>
      <c r="AM6917" s="104"/>
      <c r="AN6917" s="104"/>
      <c r="AO6917" s="104"/>
      <c r="AP6917" s="104"/>
      <c r="AQ6917" s="104"/>
      <c r="AR6917" s="104"/>
      <c r="AS6917" s="104"/>
      <c r="AT6917" s="104"/>
      <c r="AU6917" s="104"/>
      <c r="AV6917" s="104"/>
    </row>
    <row r="6918" spans="3:48" x14ac:dyDescent="0.35">
      <c r="C6918" s="176"/>
      <c r="D6918" s="176"/>
      <c r="E6918" s="176"/>
      <c r="F6918" s="176"/>
      <c r="G6918" s="175"/>
      <c r="H6918" s="175"/>
      <c r="I6918" s="175"/>
      <c r="J6918" s="175"/>
      <c r="L6918" s="175"/>
      <c r="T6918" s="176"/>
      <c r="U6918" s="176"/>
      <c r="V6918" s="176"/>
      <c r="W6918" s="176"/>
      <c r="X6918" s="175"/>
      <c r="Y6918" s="175"/>
      <c r="Z6918" s="175"/>
      <c r="AA6918" s="175"/>
      <c r="AC6918" s="175"/>
      <c r="AL6918" s="106"/>
      <c r="AM6918" s="104"/>
      <c r="AN6918" s="104"/>
      <c r="AO6918" s="104"/>
      <c r="AP6918" s="104"/>
      <c r="AQ6918" s="104"/>
      <c r="AR6918" s="104"/>
      <c r="AS6918" s="104"/>
      <c r="AT6918" s="104"/>
      <c r="AU6918" s="104"/>
      <c r="AV6918" s="104"/>
    </row>
    <row r="6919" spans="3:48" x14ac:dyDescent="0.35">
      <c r="C6919" s="176"/>
      <c r="D6919" s="176"/>
      <c r="E6919" s="176"/>
      <c r="F6919" s="176"/>
      <c r="G6919" s="175"/>
      <c r="H6919" s="175"/>
      <c r="I6919" s="175"/>
      <c r="J6919" s="175"/>
      <c r="L6919" s="175"/>
      <c r="T6919" s="176"/>
      <c r="U6919" s="176"/>
      <c r="V6919" s="176"/>
      <c r="W6919" s="176"/>
      <c r="X6919" s="175"/>
      <c r="Y6919" s="175"/>
      <c r="Z6919" s="175"/>
      <c r="AA6919" s="175"/>
      <c r="AC6919" s="175"/>
      <c r="AL6919" s="106"/>
      <c r="AM6919" s="104"/>
      <c r="AN6919" s="104"/>
      <c r="AO6919" s="104"/>
      <c r="AP6919" s="104"/>
      <c r="AQ6919" s="104"/>
      <c r="AR6919" s="104"/>
      <c r="AS6919" s="104"/>
      <c r="AT6919" s="104"/>
      <c r="AU6919" s="104"/>
      <c r="AV6919" s="104"/>
    </row>
    <row r="6920" spans="3:48" x14ac:dyDescent="0.35">
      <c r="C6920" s="176"/>
      <c r="D6920" s="176"/>
      <c r="E6920" s="176"/>
      <c r="F6920" s="176"/>
      <c r="G6920" s="175"/>
      <c r="H6920" s="175"/>
      <c r="I6920" s="175"/>
      <c r="J6920" s="175"/>
      <c r="L6920" s="175"/>
      <c r="T6920" s="176"/>
      <c r="U6920" s="176"/>
      <c r="V6920" s="176"/>
      <c r="W6920" s="176"/>
      <c r="X6920" s="175"/>
      <c r="Y6920" s="175"/>
      <c r="Z6920" s="175"/>
      <c r="AA6920" s="175"/>
      <c r="AC6920" s="175"/>
      <c r="AL6920" s="106"/>
      <c r="AM6920" s="104"/>
      <c r="AN6920" s="104"/>
      <c r="AO6920" s="104"/>
      <c r="AP6920" s="104"/>
      <c r="AQ6920" s="104"/>
      <c r="AR6920" s="104"/>
      <c r="AS6920" s="104"/>
      <c r="AT6920" s="104"/>
      <c r="AU6920" s="104"/>
      <c r="AV6920" s="104"/>
    </row>
    <row r="6921" spans="3:48" x14ac:dyDescent="0.35">
      <c r="C6921" s="176"/>
      <c r="D6921" s="176"/>
      <c r="E6921" s="176"/>
      <c r="F6921" s="176"/>
      <c r="G6921" s="175"/>
      <c r="H6921" s="175"/>
      <c r="I6921" s="175"/>
      <c r="J6921" s="175"/>
      <c r="L6921" s="175"/>
      <c r="T6921" s="176"/>
      <c r="U6921" s="176"/>
      <c r="V6921" s="176"/>
      <c r="W6921" s="176"/>
      <c r="X6921" s="175"/>
      <c r="Y6921" s="175"/>
      <c r="Z6921" s="175"/>
      <c r="AA6921" s="175"/>
      <c r="AC6921" s="175"/>
      <c r="AL6921" s="106"/>
      <c r="AM6921" s="104"/>
      <c r="AN6921" s="104"/>
      <c r="AO6921" s="104"/>
      <c r="AP6921" s="104"/>
      <c r="AQ6921" s="104"/>
      <c r="AR6921" s="104"/>
      <c r="AS6921" s="104"/>
      <c r="AT6921" s="104"/>
      <c r="AU6921" s="104"/>
      <c r="AV6921" s="104"/>
    </row>
    <row r="6922" spans="3:48" x14ac:dyDescent="0.35">
      <c r="C6922" s="176"/>
      <c r="D6922" s="176"/>
      <c r="E6922" s="176"/>
      <c r="F6922" s="176"/>
      <c r="G6922" s="175"/>
      <c r="H6922" s="175"/>
      <c r="I6922" s="175"/>
      <c r="J6922" s="175"/>
      <c r="L6922" s="175"/>
      <c r="T6922" s="176"/>
      <c r="U6922" s="176"/>
      <c r="V6922" s="176"/>
      <c r="W6922" s="176"/>
      <c r="X6922" s="175"/>
      <c r="Y6922" s="175"/>
      <c r="Z6922" s="175"/>
      <c r="AA6922" s="175"/>
      <c r="AC6922" s="175"/>
      <c r="AL6922" s="106"/>
      <c r="AM6922" s="104"/>
      <c r="AN6922" s="104"/>
      <c r="AO6922" s="104"/>
      <c r="AP6922" s="104"/>
      <c r="AQ6922" s="104"/>
      <c r="AR6922" s="104"/>
      <c r="AS6922" s="104"/>
      <c r="AT6922" s="104"/>
      <c r="AU6922" s="104"/>
      <c r="AV6922" s="104"/>
    </row>
    <row r="6923" spans="3:48" x14ac:dyDescent="0.35">
      <c r="C6923" s="176"/>
      <c r="D6923" s="176"/>
      <c r="E6923" s="176"/>
      <c r="F6923" s="176"/>
      <c r="G6923" s="175"/>
      <c r="H6923" s="175"/>
      <c r="I6923" s="175"/>
      <c r="J6923" s="175"/>
      <c r="L6923" s="175"/>
      <c r="T6923" s="176"/>
      <c r="U6923" s="176"/>
      <c r="V6923" s="176"/>
      <c r="W6923" s="176"/>
      <c r="X6923" s="175"/>
      <c r="Y6923" s="175"/>
      <c r="Z6923" s="175"/>
      <c r="AA6923" s="175"/>
      <c r="AC6923" s="175"/>
      <c r="AL6923" s="106"/>
      <c r="AM6923" s="104"/>
      <c r="AN6923" s="104"/>
      <c r="AO6923" s="104"/>
      <c r="AP6923" s="104"/>
      <c r="AQ6923" s="104"/>
      <c r="AR6923" s="104"/>
      <c r="AS6923" s="104"/>
      <c r="AT6923" s="104"/>
      <c r="AU6923" s="104"/>
      <c r="AV6923" s="104"/>
    </row>
    <row r="6924" spans="3:48" x14ac:dyDescent="0.35">
      <c r="C6924" s="176"/>
      <c r="D6924" s="176"/>
      <c r="E6924" s="176"/>
      <c r="F6924" s="176"/>
      <c r="G6924" s="175"/>
      <c r="H6924" s="175"/>
      <c r="I6924" s="175"/>
      <c r="J6924" s="175"/>
      <c r="L6924" s="175"/>
      <c r="T6924" s="176"/>
      <c r="U6924" s="176"/>
      <c r="V6924" s="176"/>
      <c r="W6924" s="176"/>
      <c r="X6924" s="175"/>
      <c r="Y6924" s="175"/>
      <c r="Z6924" s="175"/>
      <c r="AA6924" s="175"/>
      <c r="AC6924" s="175"/>
      <c r="AL6924" s="106"/>
      <c r="AM6924" s="104"/>
      <c r="AN6924" s="104"/>
      <c r="AO6924" s="104"/>
      <c r="AP6924" s="104"/>
      <c r="AQ6924" s="104"/>
      <c r="AR6924" s="104"/>
      <c r="AS6924" s="104"/>
      <c r="AT6924" s="104"/>
      <c r="AU6924" s="104"/>
      <c r="AV6924" s="104"/>
    </row>
    <row r="6925" spans="3:48" x14ac:dyDescent="0.35">
      <c r="C6925" s="176"/>
      <c r="D6925" s="176"/>
      <c r="E6925" s="176"/>
      <c r="F6925" s="176"/>
      <c r="G6925" s="175"/>
      <c r="H6925" s="175"/>
      <c r="I6925" s="175"/>
      <c r="J6925" s="175"/>
      <c r="L6925" s="175"/>
      <c r="T6925" s="176"/>
      <c r="U6925" s="176"/>
      <c r="V6925" s="176"/>
      <c r="W6925" s="176"/>
      <c r="X6925" s="175"/>
      <c r="Y6925" s="175"/>
      <c r="Z6925" s="175"/>
      <c r="AA6925" s="175"/>
      <c r="AC6925" s="175"/>
      <c r="AL6925" s="106"/>
      <c r="AM6925" s="104"/>
      <c r="AN6925" s="104"/>
      <c r="AO6925" s="104"/>
      <c r="AP6925" s="104"/>
      <c r="AQ6925" s="104"/>
      <c r="AR6925" s="104"/>
      <c r="AS6925" s="104"/>
      <c r="AT6925" s="104"/>
      <c r="AU6925" s="104"/>
      <c r="AV6925" s="104"/>
    </row>
    <row r="6926" spans="3:48" x14ac:dyDescent="0.35">
      <c r="C6926" s="176"/>
      <c r="D6926" s="176"/>
      <c r="E6926" s="176"/>
      <c r="F6926" s="176"/>
      <c r="G6926" s="175"/>
      <c r="H6926" s="175"/>
      <c r="I6926" s="175"/>
      <c r="J6926" s="175"/>
      <c r="L6926" s="175"/>
      <c r="T6926" s="176"/>
      <c r="U6926" s="176"/>
      <c r="V6926" s="176"/>
      <c r="W6926" s="176"/>
      <c r="X6926" s="175"/>
      <c r="Y6926" s="175"/>
      <c r="Z6926" s="175"/>
      <c r="AA6926" s="175"/>
      <c r="AC6926" s="175"/>
      <c r="AL6926" s="106"/>
      <c r="AM6926" s="104"/>
      <c r="AN6926" s="104"/>
      <c r="AO6926" s="104"/>
      <c r="AP6926" s="104"/>
      <c r="AQ6926" s="104"/>
      <c r="AR6926" s="104"/>
      <c r="AS6926" s="104"/>
      <c r="AT6926" s="104"/>
      <c r="AU6926" s="104"/>
      <c r="AV6926" s="104"/>
    </row>
    <row r="6927" spans="3:48" x14ac:dyDescent="0.35">
      <c r="C6927" s="176"/>
      <c r="D6927" s="176"/>
      <c r="E6927" s="176"/>
      <c r="F6927" s="176"/>
      <c r="G6927" s="175"/>
      <c r="H6927" s="175"/>
      <c r="I6927" s="175"/>
      <c r="J6927" s="175"/>
      <c r="L6927" s="175"/>
      <c r="T6927" s="176"/>
      <c r="U6927" s="176"/>
      <c r="V6927" s="176"/>
      <c r="W6927" s="176"/>
      <c r="X6927" s="175"/>
      <c r="Y6927" s="175"/>
      <c r="Z6927" s="175"/>
      <c r="AA6927" s="175"/>
      <c r="AC6927" s="175"/>
      <c r="AL6927" s="106"/>
      <c r="AM6927" s="104"/>
      <c r="AN6927" s="104"/>
      <c r="AO6927" s="104"/>
      <c r="AP6927" s="104"/>
      <c r="AQ6927" s="104"/>
      <c r="AR6927" s="104"/>
      <c r="AS6927" s="104"/>
      <c r="AT6927" s="104"/>
      <c r="AU6927" s="104"/>
      <c r="AV6927" s="104"/>
    </row>
    <row r="6928" spans="3:48" x14ac:dyDescent="0.35">
      <c r="C6928" s="176"/>
      <c r="D6928" s="176"/>
      <c r="E6928" s="176"/>
      <c r="F6928" s="176"/>
      <c r="G6928" s="175"/>
      <c r="H6928" s="175"/>
      <c r="I6928" s="175"/>
      <c r="J6928" s="175"/>
      <c r="L6928" s="175"/>
      <c r="T6928" s="176"/>
      <c r="U6928" s="176"/>
      <c r="V6928" s="176"/>
      <c r="W6928" s="176"/>
      <c r="X6928" s="175"/>
      <c r="Y6928" s="175"/>
      <c r="Z6928" s="175"/>
      <c r="AA6928" s="175"/>
      <c r="AC6928" s="175"/>
      <c r="AL6928" s="106"/>
      <c r="AM6928" s="104"/>
      <c r="AN6928" s="104"/>
      <c r="AO6928" s="104"/>
      <c r="AP6928" s="104"/>
      <c r="AQ6928" s="104"/>
      <c r="AR6928" s="104"/>
      <c r="AS6928" s="104"/>
      <c r="AT6928" s="104"/>
      <c r="AU6928" s="104"/>
      <c r="AV6928" s="104"/>
    </row>
    <row r="6929" spans="3:48" x14ac:dyDescent="0.35">
      <c r="C6929" s="176"/>
      <c r="D6929" s="176"/>
      <c r="E6929" s="176"/>
      <c r="F6929" s="176"/>
      <c r="G6929" s="175"/>
      <c r="H6929" s="175"/>
      <c r="I6929" s="175"/>
      <c r="J6929" s="175"/>
      <c r="L6929" s="175"/>
      <c r="T6929" s="176"/>
      <c r="U6929" s="176"/>
      <c r="V6929" s="176"/>
      <c r="W6929" s="176"/>
      <c r="X6929" s="175"/>
      <c r="Y6929" s="175"/>
      <c r="Z6929" s="175"/>
      <c r="AA6929" s="175"/>
      <c r="AC6929" s="175"/>
      <c r="AL6929" s="106"/>
      <c r="AM6929" s="104"/>
      <c r="AN6929" s="104"/>
      <c r="AO6929" s="104"/>
      <c r="AP6929" s="104"/>
      <c r="AQ6929" s="104"/>
      <c r="AR6929" s="104"/>
      <c r="AS6929" s="104"/>
      <c r="AT6929" s="104"/>
      <c r="AU6929" s="104"/>
      <c r="AV6929" s="104"/>
    </row>
    <row r="6930" spans="3:48" x14ac:dyDescent="0.35">
      <c r="C6930" s="176"/>
      <c r="D6930" s="176"/>
      <c r="E6930" s="176"/>
      <c r="F6930" s="176"/>
      <c r="G6930" s="175"/>
      <c r="H6930" s="175"/>
      <c r="I6930" s="175"/>
      <c r="J6930" s="175"/>
      <c r="L6930" s="175"/>
      <c r="T6930" s="176"/>
      <c r="U6930" s="176"/>
      <c r="V6930" s="176"/>
      <c r="W6930" s="176"/>
      <c r="X6930" s="175"/>
      <c r="Y6930" s="175"/>
      <c r="Z6930" s="175"/>
      <c r="AA6930" s="175"/>
      <c r="AC6930" s="175"/>
      <c r="AL6930" s="106"/>
      <c r="AM6930" s="104"/>
      <c r="AN6930" s="104"/>
      <c r="AO6930" s="104"/>
      <c r="AP6930" s="104"/>
      <c r="AQ6930" s="104"/>
      <c r="AR6930" s="104"/>
      <c r="AS6930" s="104"/>
      <c r="AT6930" s="104"/>
      <c r="AU6930" s="104"/>
      <c r="AV6930" s="104"/>
    </row>
    <row r="6931" spans="3:48" x14ac:dyDescent="0.35">
      <c r="C6931" s="176"/>
      <c r="D6931" s="176"/>
      <c r="E6931" s="176"/>
      <c r="F6931" s="176"/>
      <c r="G6931" s="175"/>
      <c r="H6931" s="175"/>
      <c r="I6931" s="175"/>
      <c r="J6931" s="175"/>
      <c r="L6931" s="175"/>
      <c r="T6931" s="176"/>
      <c r="U6931" s="176"/>
      <c r="V6931" s="176"/>
      <c r="W6931" s="176"/>
      <c r="X6931" s="175"/>
      <c r="Y6931" s="175"/>
      <c r="Z6931" s="175"/>
      <c r="AA6931" s="175"/>
      <c r="AC6931" s="175"/>
      <c r="AL6931" s="106"/>
      <c r="AM6931" s="104"/>
      <c r="AN6931" s="104"/>
      <c r="AO6931" s="104"/>
      <c r="AP6931" s="104"/>
      <c r="AQ6931" s="104"/>
      <c r="AR6931" s="104"/>
      <c r="AS6931" s="104"/>
      <c r="AT6931" s="104"/>
      <c r="AU6931" s="104"/>
      <c r="AV6931" s="104"/>
    </row>
    <row r="6932" spans="3:48" x14ac:dyDescent="0.35">
      <c r="C6932" s="176"/>
      <c r="D6932" s="176"/>
      <c r="E6932" s="176"/>
      <c r="F6932" s="176"/>
      <c r="G6932" s="175"/>
      <c r="H6932" s="175"/>
      <c r="I6932" s="175"/>
      <c r="J6932" s="175"/>
      <c r="L6932" s="175"/>
      <c r="T6932" s="176"/>
      <c r="U6932" s="176"/>
      <c r="V6932" s="176"/>
      <c r="W6932" s="176"/>
      <c r="X6932" s="175"/>
      <c r="Y6932" s="175"/>
      <c r="Z6932" s="175"/>
      <c r="AA6932" s="175"/>
      <c r="AC6932" s="175"/>
      <c r="AL6932" s="106"/>
      <c r="AM6932" s="104"/>
      <c r="AN6932" s="104"/>
      <c r="AO6932" s="104"/>
      <c r="AP6932" s="104"/>
      <c r="AQ6932" s="104"/>
      <c r="AR6932" s="104"/>
      <c r="AS6932" s="104"/>
      <c r="AT6932" s="104"/>
      <c r="AU6932" s="104"/>
      <c r="AV6932" s="104"/>
    </row>
    <row r="6933" spans="3:48" x14ac:dyDescent="0.35">
      <c r="C6933" s="176"/>
      <c r="D6933" s="176"/>
      <c r="E6933" s="176"/>
      <c r="F6933" s="176"/>
      <c r="G6933" s="175"/>
      <c r="H6933" s="175"/>
      <c r="I6933" s="175"/>
      <c r="J6933" s="175"/>
      <c r="L6933" s="175"/>
      <c r="T6933" s="176"/>
      <c r="U6933" s="176"/>
      <c r="V6933" s="176"/>
      <c r="W6933" s="176"/>
      <c r="X6933" s="175"/>
      <c r="Y6933" s="175"/>
      <c r="Z6933" s="175"/>
      <c r="AA6933" s="175"/>
      <c r="AC6933" s="175"/>
      <c r="AL6933" s="106"/>
      <c r="AM6933" s="104"/>
      <c r="AN6933" s="104"/>
      <c r="AO6933" s="104"/>
      <c r="AP6933" s="104"/>
      <c r="AQ6933" s="104"/>
      <c r="AR6933" s="104"/>
      <c r="AS6933" s="104"/>
      <c r="AT6933" s="104"/>
      <c r="AU6933" s="104"/>
      <c r="AV6933" s="104"/>
    </row>
    <row r="6934" spans="3:48" x14ac:dyDescent="0.35">
      <c r="C6934" s="176"/>
      <c r="D6934" s="176"/>
      <c r="E6934" s="176"/>
      <c r="F6934" s="176"/>
      <c r="G6934" s="175"/>
      <c r="H6934" s="175"/>
      <c r="I6934" s="175"/>
      <c r="J6934" s="175"/>
      <c r="L6934" s="175"/>
      <c r="T6934" s="176"/>
      <c r="U6934" s="176"/>
      <c r="V6934" s="176"/>
      <c r="W6934" s="176"/>
      <c r="X6934" s="175"/>
      <c r="Y6934" s="175"/>
      <c r="Z6934" s="175"/>
      <c r="AA6934" s="175"/>
      <c r="AC6934" s="175"/>
      <c r="AL6934" s="106"/>
      <c r="AM6934" s="104"/>
      <c r="AN6934" s="104"/>
      <c r="AO6934" s="104"/>
      <c r="AP6934" s="104"/>
      <c r="AQ6934" s="104"/>
      <c r="AR6934" s="104"/>
      <c r="AS6934" s="104"/>
      <c r="AT6934" s="104"/>
      <c r="AU6934" s="104"/>
      <c r="AV6934" s="104"/>
    </row>
    <row r="6935" spans="3:48" x14ac:dyDescent="0.35">
      <c r="C6935" s="176"/>
      <c r="D6935" s="176"/>
      <c r="E6935" s="176"/>
      <c r="F6935" s="176"/>
      <c r="G6935" s="175"/>
      <c r="H6935" s="175"/>
      <c r="I6935" s="175"/>
      <c r="J6935" s="175"/>
      <c r="L6935" s="175"/>
      <c r="T6935" s="176"/>
      <c r="U6935" s="176"/>
      <c r="V6935" s="176"/>
      <c r="W6935" s="176"/>
      <c r="X6935" s="175"/>
      <c r="Y6935" s="175"/>
      <c r="Z6935" s="175"/>
      <c r="AA6935" s="175"/>
      <c r="AC6935" s="175"/>
      <c r="AL6935" s="106"/>
      <c r="AM6935" s="104"/>
      <c r="AN6935" s="104"/>
      <c r="AO6935" s="104"/>
      <c r="AP6935" s="104"/>
      <c r="AQ6935" s="104"/>
      <c r="AR6935" s="104"/>
      <c r="AS6935" s="104"/>
      <c r="AT6935" s="104"/>
      <c r="AU6935" s="104"/>
      <c r="AV6935" s="104"/>
    </row>
    <row r="6936" spans="3:48" x14ac:dyDescent="0.35">
      <c r="C6936" s="176"/>
      <c r="D6936" s="176"/>
      <c r="E6936" s="176"/>
      <c r="F6936" s="176"/>
      <c r="G6936" s="175"/>
      <c r="H6936" s="175"/>
      <c r="I6936" s="175"/>
      <c r="J6936" s="175"/>
      <c r="L6936" s="175"/>
      <c r="T6936" s="176"/>
      <c r="U6936" s="176"/>
      <c r="V6936" s="176"/>
      <c r="W6936" s="176"/>
      <c r="X6936" s="175"/>
      <c r="Y6936" s="175"/>
      <c r="Z6936" s="175"/>
      <c r="AA6936" s="175"/>
      <c r="AC6936" s="175"/>
      <c r="AL6936" s="106"/>
      <c r="AM6936" s="104"/>
      <c r="AN6936" s="104"/>
      <c r="AO6936" s="104"/>
      <c r="AP6936" s="104"/>
      <c r="AQ6936" s="104"/>
      <c r="AR6936" s="104"/>
      <c r="AS6936" s="104"/>
      <c r="AT6936" s="104"/>
      <c r="AU6936" s="104"/>
      <c r="AV6936" s="104"/>
    </row>
    <row r="6937" spans="3:48" x14ac:dyDescent="0.35">
      <c r="C6937" s="176"/>
      <c r="D6937" s="176"/>
      <c r="E6937" s="176"/>
      <c r="F6937" s="176"/>
      <c r="G6937" s="175"/>
      <c r="H6937" s="175"/>
      <c r="I6937" s="175"/>
      <c r="J6937" s="175"/>
      <c r="L6937" s="175"/>
      <c r="T6937" s="176"/>
      <c r="U6937" s="176"/>
      <c r="V6937" s="176"/>
      <c r="W6937" s="176"/>
      <c r="X6937" s="175"/>
      <c r="Y6937" s="175"/>
      <c r="Z6937" s="175"/>
      <c r="AA6937" s="175"/>
      <c r="AC6937" s="175"/>
      <c r="AL6937" s="106"/>
      <c r="AM6937" s="104"/>
      <c r="AN6937" s="104"/>
      <c r="AO6937" s="104"/>
      <c r="AP6937" s="104"/>
      <c r="AQ6937" s="104"/>
      <c r="AR6937" s="104"/>
      <c r="AS6937" s="104"/>
      <c r="AT6937" s="104"/>
      <c r="AU6937" s="104"/>
      <c r="AV6937" s="104"/>
    </row>
    <row r="6938" spans="3:48" x14ac:dyDescent="0.35">
      <c r="C6938" s="176"/>
      <c r="D6938" s="176"/>
      <c r="E6938" s="176"/>
      <c r="F6938" s="176"/>
      <c r="G6938" s="175"/>
      <c r="H6938" s="175"/>
      <c r="I6938" s="175"/>
      <c r="J6938" s="175"/>
      <c r="L6938" s="175"/>
      <c r="T6938" s="176"/>
      <c r="U6938" s="176"/>
      <c r="V6938" s="176"/>
      <c r="W6938" s="176"/>
      <c r="X6938" s="175"/>
      <c r="Y6938" s="175"/>
      <c r="Z6938" s="175"/>
      <c r="AA6938" s="175"/>
      <c r="AC6938" s="175"/>
      <c r="AL6938" s="106"/>
      <c r="AM6938" s="104"/>
      <c r="AN6938" s="104"/>
      <c r="AO6938" s="104"/>
      <c r="AP6938" s="104"/>
      <c r="AQ6938" s="104"/>
      <c r="AR6938" s="104"/>
      <c r="AS6938" s="104"/>
      <c r="AT6938" s="104"/>
      <c r="AU6938" s="104"/>
      <c r="AV6938" s="104"/>
    </row>
    <row r="6939" spans="3:48" x14ac:dyDescent="0.35">
      <c r="C6939" s="176"/>
      <c r="D6939" s="176"/>
      <c r="E6939" s="176"/>
      <c r="F6939" s="176"/>
      <c r="G6939" s="175"/>
      <c r="H6939" s="175"/>
      <c r="I6939" s="175"/>
      <c r="J6939" s="175"/>
      <c r="L6939" s="175"/>
      <c r="T6939" s="176"/>
      <c r="U6939" s="176"/>
      <c r="V6939" s="176"/>
      <c r="W6939" s="176"/>
      <c r="X6939" s="175"/>
      <c r="Y6939" s="175"/>
      <c r="Z6939" s="175"/>
      <c r="AA6939" s="175"/>
      <c r="AC6939" s="175"/>
      <c r="AL6939" s="106"/>
      <c r="AM6939" s="104"/>
      <c r="AN6939" s="104"/>
      <c r="AO6939" s="104"/>
      <c r="AP6939" s="104"/>
      <c r="AQ6939" s="104"/>
      <c r="AR6939" s="104"/>
      <c r="AS6939" s="104"/>
      <c r="AT6939" s="104"/>
      <c r="AU6939" s="104"/>
      <c r="AV6939" s="104"/>
    </row>
    <row r="6940" spans="3:48" x14ac:dyDescent="0.35">
      <c r="C6940" s="176"/>
      <c r="D6940" s="176"/>
      <c r="E6940" s="176"/>
      <c r="F6940" s="176"/>
      <c r="G6940" s="175"/>
      <c r="H6940" s="175"/>
      <c r="I6940" s="175"/>
      <c r="J6940" s="175"/>
      <c r="L6940" s="175"/>
      <c r="T6940" s="176"/>
      <c r="U6940" s="176"/>
      <c r="V6940" s="176"/>
      <c r="W6940" s="176"/>
      <c r="X6940" s="175"/>
      <c r="Y6940" s="175"/>
      <c r="Z6940" s="175"/>
      <c r="AA6940" s="175"/>
      <c r="AC6940" s="175"/>
      <c r="AL6940" s="106"/>
      <c r="AM6940" s="104"/>
      <c r="AN6940" s="104"/>
      <c r="AO6940" s="104"/>
      <c r="AP6940" s="104"/>
      <c r="AQ6940" s="104"/>
      <c r="AR6940" s="104"/>
      <c r="AS6940" s="104"/>
      <c r="AT6940" s="104"/>
      <c r="AU6940" s="104"/>
      <c r="AV6940" s="104"/>
    </row>
    <row r="6941" spans="3:48" x14ac:dyDescent="0.35">
      <c r="C6941" s="176"/>
      <c r="D6941" s="176"/>
      <c r="E6941" s="176"/>
      <c r="F6941" s="176"/>
      <c r="G6941" s="175"/>
      <c r="H6941" s="175"/>
      <c r="I6941" s="175"/>
      <c r="J6941" s="175"/>
      <c r="L6941" s="175"/>
      <c r="T6941" s="176"/>
      <c r="U6941" s="176"/>
      <c r="V6941" s="176"/>
      <c r="W6941" s="176"/>
      <c r="X6941" s="175"/>
      <c r="Y6941" s="175"/>
      <c r="Z6941" s="175"/>
      <c r="AA6941" s="175"/>
      <c r="AC6941" s="175"/>
      <c r="AL6941" s="106"/>
      <c r="AM6941" s="104"/>
      <c r="AN6941" s="104"/>
      <c r="AO6941" s="104"/>
      <c r="AP6941" s="104"/>
      <c r="AQ6941" s="104"/>
      <c r="AR6941" s="104"/>
      <c r="AS6941" s="104"/>
      <c r="AT6941" s="104"/>
      <c r="AU6941" s="104"/>
      <c r="AV6941" s="104"/>
    </row>
    <row r="6942" spans="3:48" x14ac:dyDescent="0.35">
      <c r="C6942" s="176"/>
      <c r="D6942" s="176"/>
      <c r="E6942" s="176"/>
      <c r="F6942" s="176"/>
      <c r="G6942" s="175"/>
      <c r="H6942" s="175"/>
      <c r="I6942" s="175"/>
      <c r="J6942" s="175"/>
      <c r="L6942" s="175"/>
      <c r="T6942" s="176"/>
      <c r="U6942" s="176"/>
      <c r="V6942" s="176"/>
      <c r="W6942" s="176"/>
      <c r="X6942" s="175"/>
      <c r="Y6942" s="175"/>
      <c r="Z6942" s="175"/>
      <c r="AA6942" s="175"/>
      <c r="AC6942" s="175"/>
      <c r="AL6942" s="106"/>
      <c r="AM6942" s="104"/>
      <c r="AN6942" s="104"/>
      <c r="AO6942" s="104"/>
      <c r="AP6942" s="104"/>
      <c r="AQ6942" s="104"/>
      <c r="AR6942" s="104"/>
      <c r="AS6942" s="104"/>
      <c r="AT6942" s="104"/>
      <c r="AU6942" s="104"/>
      <c r="AV6942" s="104"/>
    </row>
    <row r="6943" spans="3:48" x14ac:dyDescent="0.35">
      <c r="C6943" s="176"/>
      <c r="D6943" s="176"/>
      <c r="E6943" s="176"/>
      <c r="F6943" s="176"/>
      <c r="G6943" s="175"/>
      <c r="H6943" s="175"/>
      <c r="I6943" s="175"/>
      <c r="J6943" s="175"/>
      <c r="L6943" s="175"/>
      <c r="T6943" s="176"/>
      <c r="U6943" s="176"/>
      <c r="V6943" s="176"/>
      <c r="W6943" s="176"/>
      <c r="X6943" s="175"/>
      <c r="Y6943" s="175"/>
      <c r="Z6943" s="175"/>
      <c r="AA6943" s="175"/>
      <c r="AC6943" s="175"/>
      <c r="AL6943" s="106"/>
      <c r="AM6943" s="104"/>
      <c r="AN6943" s="104"/>
      <c r="AO6943" s="104"/>
      <c r="AP6943" s="104"/>
      <c r="AQ6943" s="104"/>
      <c r="AR6943" s="104"/>
      <c r="AS6943" s="104"/>
      <c r="AT6943" s="104"/>
      <c r="AU6943" s="104"/>
      <c r="AV6943" s="104"/>
    </row>
    <row r="6944" spans="3:48" x14ac:dyDescent="0.35">
      <c r="C6944" s="176"/>
      <c r="D6944" s="176"/>
      <c r="E6944" s="176"/>
      <c r="F6944" s="176"/>
      <c r="G6944" s="175"/>
      <c r="H6944" s="175"/>
      <c r="I6944" s="175"/>
      <c r="J6944" s="175"/>
      <c r="L6944" s="175"/>
      <c r="T6944" s="176"/>
      <c r="U6944" s="176"/>
      <c r="V6944" s="176"/>
      <c r="W6944" s="176"/>
      <c r="X6944" s="175"/>
      <c r="Y6944" s="175"/>
      <c r="Z6944" s="175"/>
      <c r="AA6944" s="175"/>
      <c r="AC6944" s="175"/>
      <c r="AL6944" s="106"/>
      <c r="AM6944" s="104"/>
      <c r="AN6944" s="104"/>
      <c r="AO6944" s="104"/>
      <c r="AP6944" s="104"/>
      <c r="AQ6944" s="104"/>
      <c r="AR6944" s="104"/>
      <c r="AS6944" s="104"/>
      <c r="AT6944" s="104"/>
      <c r="AU6944" s="104"/>
      <c r="AV6944" s="104"/>
    </row>
    <row r="6945" spans="3:48" x14ac:dyDescent="0.35">
      <c r="C6945" s="176"/>
      <c r="D6945" s="176"/>
      <c r="E6945" s="176"/>
      <c r="F6945" s="176"/>
      <c r="G6945" s="175"/>
      <c r="H6945" s="175"/>
      <c r="I6945" s="175"/>
      <c r="J6945" s="175"/>
      <c r="L6945" s="175"/>
      <c r="T6945" s="176"/>
      <c r="U6945" s="176"/>
      <c r="V6945" s="176"/>
      <c r="W6945" s="176"/>
      <c r="X6945" s="175"/>
      <c r="Y6945" s="175"/>
      <c r="Z6945" s="175"/>
      <c r="AA6945" s="175"/>
      <c r="AC6945" s="175"/>
      <c r="AL6945" s="106"/>
      <c r="AM6945" s="104"/>
      <c r="AN6945" s="104"/>
      <c r="AO6945" s="104"/>
      <c r="AP6945" s="104"/>
      <c r="AQ6945" s="104"/>
      <c r="AR6945" s="104"/>
      <c r="AS6945" s="104"/>
      <c r="AT6945" s="104"/>
      <c r="AU6945" s="104"/>
      <c r="AV6945" s="104"/>
    </row>
    <row r="6946" spans="3:48" x14ac:dyDescent="0.35">
      <c r="C6946" s="176"/>
      <c r="D6946" s="176"/>
      <c r="E6946" s="176"/>
      <c r="F6946" s="176"/>
      <c r="G6946" s="175"/>
      <c r="H6946" s="175"/>
      <c r="I6946" s="175"/>
      <c r="J6946" s="175"/>
      <c r="L6946" s="175"/>
      <c r="T6946" s="176"/>
      <c r="U6946" s="176"/>
      <c r="V6946" s="176"/>
      <c r="W6946" s="176"/>
      <c r="X6946" s="175"/>
      <c r="Y6946" s="175"/>
      <c r="Z6946" s="175"/>
      <c r="AA6946" s="175"/>
      <c r="AC6946" s="175"/>
      <c r="AL6946" s="106"/>
      <c r="AM6946" s="104"/>
      <c r="AN6946" s="104"/>
      <c r="AO6946" s="104"/>
      <c r="AP6946" s="104"/>
      <c r="AQ6946" s="104"/>
      <c r="AR6946" s="104"/>
      <c r="AS6946" s="104"/>
      <c r="AT6946" s="104"/>
      <c r="AU6946" s="104"/>
      <c r="AV6946" s="104"/>
    </row>
    <row r="6947" spans="3:48" x14ac:dyDescent="0.35">
      <c r="C6947" s="176"/>
      <c r="D6947" s="176"/>
      <c r="E6947" s="176"/>
      <c r="F6947" s="176"/>
      <c r="G6947" s="175"/>
      <c r="H6947" s="175"/>
      <c r="I6947" s="175"/>
      <c r="J6947" s="175"/>
      <c r="L6947" s="175"/>
      <c r="T6947" s="176"/>
      <c r="U6947" s="176"/>
      <c r="V6947" s="176"/>
      <c r="W6947" s="176"/>
      <c r="X6947" s="175"/>
      <c r="Y6947" s="175"/>
      <c r="Z6947" s="175"/>
      <c r="AA6947" s="175"/>
      <c r="AC6947" s="175"/>
      <c r="AL6947" s="106"/>
      <c r="AM6947" s="104"/>
      <c r="AN6947" s="104"/>
      <c r="AO6947" s="104"/>
      <c r="AP6947" s="104"/>
      <c r="AQ6947" s="104"/>
      <c r="AR6947" s="104"/>
      <c r="AS6947" s="104"/>
      <c r="AT6947" s="104"/>
      <c r="AU6947" s="104"/>
      <c r="AV6947" s="104"/>
    </row>
    <row r="6948" spans="3:48" x14ac:dyDescent="0.35">
      <c r="C6948" s="176"/>
      <c r="D6948" s="176"/>
      <c r="E6948" s="176"/>
      <c r="F6948" s="176"/>
      <c r="G6948" s="175"/>
      <c r="H6948" s="175"/>
      <c r="I6948" s="175"/>
      <c r="J6948" s="175"/>
      <c r="L6948" s="175"/>
      <c r="T6948" s="176"/>
      <c r="U6948" s="176"/>
      <c r="V6948" s="176"/>
      <c r="W6948" s="176"/>
      <c r="X6948" s="175"/>
      <c r="Y6948" s="175"/>
      <c r="Z6948" s="175"/>
      <c r="AA6948" s="175"/>
      <c r="AC6948" s="175"/>
      <c r="AL6948" s="106"/>
      <c r="AM6948" s="104"/>
      <c r="AN6948" s="104"/>
      <c r="AO6948" s="104"/>
      <c r="AP6948" s="104"/>
      <c r="AQ6948" s="104"/>
      <c r="AR6948" s="104"/>
      <c r="AS6948" s="104"/>
      <c r="AT6948" s="104"/>
      <c r="AU6948" s="104"/>
      <c r="AV6948" s="104"/>
    </row>
    <row r="6949" spans="3:48" x14ac:dyDescent="0.35">
      <c r="C6949" s="176"/>
      <c r="D6949" s="176"/>
      <c r="E6949" s="176"/>
      <c r="F6949" s="176"/>
      <c r="G6949" s="175"/>
      <c r="H6949" s="175"/>
      <c r="I6949" s="175"/>
      <c r="J6949" s="175"/>
      <c r="L6949" s="175"/>
      <c r="T6949" s="176"/>
      <c r="U6949" s="176"/>
      <c r="V6949" s="176"/>
      <c r="W6949" s="176"/>
      <c r="X6949" s="175"/>
      <c r="Y6949" s="175"/>
      <c r="Z6949" s="175"/>
      <c r="AA6949" s="175"/>
      <c r="AC6949" s="175"/>
      <c r="AL6949" s="106"/>
      <c r="AM6949" s="104"/>
      <c r="AN6949" s="104"/>
      <c r="AO6949" s="104"/>
      <c r="AP6949" s="104"/>
      <c r="AQ6949" s="104"/>
      <c r="AR6949" s="104"/>
      <c r="AS6949" s="104"/>
      <c r="AT6949" s="104"/>
      <c r="AU6949" s="104"/>
      <c r="AV6949" s="104"/>
    </row>
    <row r="6950" spans="3:48" x14ac:dyDescent="0.35">
      <c r="C6950" s="176"/>
      <c r="D6950" s="176"/>
      <c r="E6950" s="176"/>
      <c r="F6950" s="176"/>
      <c r="G6950" s="175"/>
      <c r="H6950" s="175"/>
      <c r="I6950" s="175"/>
      <c r="J6950" s="175"/>
      <c r="L6950" s="175"/>
      <c r="T6950" s="176"/>
      <c r="U6950" s="176"/>
      <c r="V6950" s="176"/>
      <c r="W6950" s="176"/>
      <c r="X6950" s="175"/>
      <c r="Y6950" s="175"/>
      <c r="Z6950" s="175"/>
      <c r="AA6950" s="175"/>
      <c r="AC6950" s="175"/>
      <c r="AL6950" s="106"/>
      <c r="AM6950" s="104"/>
      <c r="AN6950" s="104"/>
      <c r="AO6950" s="104"/>
      <c r="AP6950" s="104"/>
      <c r="AQ6950" s="104"/>
      <c r="AR6950" s="104"/>
      <c r="AS6950" s="104"/>
      <c r="AT6950" s="104"/>
      <c r="AU6950" s="104"/>
      <c r="AV6950" s="104"/>
    </row>
    <row r="6951" spans="3:48" x14ac:dyDescent="0.35">
      <c r="C6951" s="176"/>
      <c r="D6951" s="176"/>
      <c r="E6951" s="176"/>
      <c r="F6951" s="176"/>
      <c r="G6951" s="175"/>
      <c r="H6951" s="175"/>
      <c r="I6951" s="175"/>
      <c r="J6951" s="175"/>
      <c r="L6951" s="175"/>
      <c r="T6951" s="176"/>
      <c r="U6951" s="176"/>
      <c r="V6951" s="176"/>
      <c r="W6951" s="176"/>
      <c r="X6951" s="175"/>
      <c r="Y6951" s="175"/>
      <c r="Z6951" s="175"/>
      <c r="AA6951" s="175"/>
      <c r="AC6951" s="175"/>
      <c r="AL6951" s="106"/>
      <c r="AM6951" s="104"/>
      <c r="AN6951" s="104"/>
      <c r="AO6951" s="104"/>
      <c r="AP6951" s="104"/>
      <c r="AQ6951" s="104"/>
      <c r="AR6951" s="104"/>
      <c r="AS6951" s="104"/>
      <c r="AT6951" s="104"/>
      <c r="AU6951" s="104"/>
      <c r="AV6951" s="104"/>
    </row>
    <row r="6952" spans="3:48" x14ac:dyDescent="0.35">
      <c r="C6952" s="176"/>
      <c r="D6952" s="176"/>
      <c r="E6952" s="176"/>
      <c r="F6952" s="176"/>
      <c r="G6952" s="175"/>
      <c r="H6952" s="175"/>
      <c r="I6952" s="175"/>
      <c r="J6952" s="175"/>
      <c r="L6952" s="175"/>
      <c r="T6952" s="176"/>
      <c r="U6952" s="176"/>
      <c r="V6952" s="176"/>
      <c r="W6952" s="176"/>
      <c r="X6952" s="175"/>
      <c r="Y6952" s="175"/>
      <c r="Z6952" s="175"/>
      <c r="AA6952" s="175"/>
      <c r="AC6952" s="175"/>
      <c r="AL6952" s="106"/>
      <c r="AM6952" s="104"/>
      <c r="AN6952" s="104"/>
      <c r="AO6952" s="104"/>
      <c r="AP6952" s="104"/>
      <c r="AQ6952" s="104"/>
      <c r="AR6952" s="104"/>
      <c r="AS6952" s="104"/>
      <c r="AT6952" s="104"/>
      <c r="AU6952" s="104"/>
      <c r="AV6952" s="104"/>
    </row>
    <row r="6953" spans="3:48" x14ac:dyDescent="0.35">
      <c r="C6953" s="176"/>
      <c r="D6953" s="176"/>
      <c r="E6953" s="176"/>
      <c r="F6953" s="176"/>
      <c r="G6953" s="175"/>
      <c r="H6953" s="175"/>
      <c r="I6953" s="175"/>
      <c r="J6953" s="175"/>
      <c r="L6953" s="175"/>
      <c r="T6953" s="176"/>
      <c r="U6953" s="176"/>
      <c r="V6953" s="176"/>
      <c r="W6953" s="176"/>
      <c r="X6953" s="175"/>
      <c r="Y6953" s="175"/>
      <c r="Z6953" s="175"/>
      <c r="AA6953" s="175"/>
      <c r="AC6953" s="175"/>
      <c r="AL6953" s="106"/>
      <c r="AM6953" s="104"/>
      <c r="AN6953" s="104"/>
      <c r="AO6953" s="104"/>
      <c r="AP6953" s="104"/>
      <c r="AQ6953" s="104"/>
      <c r="AR6953" s="104"/>
      <c r="AS6953" s="104"/>
      <c r="AT6953" s="104"/>
      <c r="AU6953" s="104"/>
      <c r="AV6953" s="104"/>
    </row>
    <row r="6954" spans="3:48" x14ac:dyDescent="0.35">
      <c r="C6954" s="176"/>
      <c r="D6954" s="176"/>
      <c r="E6954" s="176"/>
      <c r="F6954" s="176"/>
      <c r="G6954" s="175"/>
      <c r="H6954" s="175"/>
      <c r="I6954" s="175"/>
      <c r="J6954" s="175"/>
      <c r="L6954" s="175"/>
      <c r="T6954" s="176"/>
      <c r="U6954" s="176"/>
      <c r="V6954" s="176"/>
      <c r="W6954" s="176"/>
      <c r="X6954" s="175"/>
      <c r="Y6954" s="175"/>
      <c r="Z6954" s="175"/>
      <c r="AA6954" s="175"/>
      <c r="AC6954" s="175"/>
      <c r="AL6954" s="106"/>
      <c r="AM6954" s="104"/>
      <c r="AN6954" s="104"/>
      <c r="AO6954" s="104"/>
      <c r="AP6954" s="104"/>
      <c r="AQ6954" s="104"/>
      <c r="AR6954" s="104"/>
      <c r="AS6954" s="104"/>
      <c r="AT6954" s="104"/>
      <c r="AU6954" s="104"/>
      <c r="AV6954" s="104"/>
    </row>
    <row r="6955" spans="3:48" x14ac:dyDescent="0.35">
      <c r="C6955" s="176"/>
      <c r="D6955" s="176"/>
      <c r="E6955" s="176"/>
      <c r="F6955" s="176"/>
      <c r="G6955" s="175"/>
      <c r="H6955" s="175"/>
      <c r="I6955" s="175"/>
      <c r="J6955" s="175"/>
      <c r="L6955" s="175"/>
      <c r="T6955" s="176"/>
      <c r="U6955" s="176"/>
      <c r="V6955" s="176"/>
      <c r="W6955" s="176"/>
      <c r="X6955" s="175"/>
      <c r="Y6955" s="175"/>
      <c r="Z6955" s="175"/>
      <c r="AA6955" s="175"/>
      <c r="AC6955" s="175"/>
      <c r="AL6955" s="106"/>
      <c r="AM6955" s="104"/>
      <c r="AN6955" s="104"/>
      <c r="AO6955" s="104"/>
      <c r="AP6955" s="104"/>
      <c r="AQ6955" s="104"/>
      <c r="AR6955" s="104"/>
      <c r="AS6955" s="104"/>
      <c r="AT6955" s="104"/>
      <c r="AU6955" s="104"/>
      <c r="AV6955" s="104"/>
    </row>
    <row r="6956" spans="3:48" x14ac:dyDescent="0.35">
      <c r="C6956" s="176"/>
      <c r="D6956" s="176"/>
      <c r="E6956" s="176"/>
      <c r="F6956" s="176"/>
      <c r="G6956" s="175"/>
      <c r="H6956" s="175"/>
      <c r="I6956" s="175"/>
      <c r="J6956" s="175"/>
      <c r="L6956" s="175"/>
      <c r="T6956" s="176"/>
      <c r="U6956" s="176"/>
      <c r="V6956" s="176"/>
      <c r="W6956" s="176"/>
      <c r="X6956" s="175"/>
      <c r="Y6956" s="175"/>
      <c r="Z6956" s="175"/>
      <c r="AA6956" s="175"/>
      <c r="AC6956" s="175"/>
      <c r="AL6956" s="106"/>
      <c r="AM6956" s="104"/>
      <c r="AN6956" s="104"/>
      <c r="AO6956" s="104"/>
      <c r="AP6956" s="104"/>
      <c r="AQ6956" s="104"/>
      <c r="AR6956" s="104"/>
      <c r="AS6956" s="104"/>
      <c r="AT6956" s="104"/>
      <c r="AU6956" s="104"/>
      <c r="AV6956" s="104"/>
    </row>
    <row r="6957" spans="3:48" x14ac:dyDescent="0.35">
      <c r="C6957" s="176"/>
      <c r="D6957" s="176"/>
      <c r="E6957" s="176"/>
      <c r="F6957" s="176"/>
      <c r="G6957" s="175"/>
      <c r="H6957" s="175"/>
      <c r="I6957" s="175"/>
      <c r="J6957" s="175"/>
      <c r="L6957" s="175"/>
      <c r="T6957" s="176"/>
      <c r="U6957" s="176"/>
      <c r="V6957" s="176"/>
      <c r="W6957" s="176"/>
      <c r="X6957" s="175"/>
      <c r="Y6957" s="175"/>
      <c r="Z6957" s="175"/>
      <c r="AA6957" s="175"/>
      <c r="AC6957" s="175"/>
      <c r="AL6957" s="106"/>
      <c r="AM6957" s="104"/>
      <c r="AN6957" s="104"/>
      <c r="AO6957" s="104"/>
      <c r="AP6957" s="104"/>
      <c r="AQ6957" s="104"/>
      <c r="AR6957" s="104"/>
      <c r="AS6957" s="104"/>
      <c r="AT6957" s="104"/>
      <c r="AU6957" s="104"/>
      <c r="AV6957" s="104"/>
    </row>
    <row r="6958" spans="3:48" x14ac:dyDescent="0.35">
      <c r="C6958" s="176"/>
      <c r="D6958" s="176"/>
      <c r="E6958" s="176"/>
      <c r="F6958" s="176"/>
      <c r="G6958" s="175"/>
      <c r="H6958" s="175"/>
      <c r="I6958" s="175"/>
      <c r="J6958" s="175"/>
      <c r="L6958" s="175"/>
      <c r="T6958" s="176"/>
      <c r="U6958" s="176"/>
      <c r="V6958" s="176"/>
      <c r="W6958" s="176"/>
      <c r="X6958" s="175"/>
      <c r="Y6958" s="175"/>
      <c r="Z6958" s="175"/>
      <c r="AA6958" s="175"/>
      <c r="AC6958" s="175"/>
      <c r="AL6958" s="106"/>
      <c r="AM6958" s="104"/>
      <c r="AN6958" s="104"/>
      <c r="AO6958" s="104"/>
      <c r="AP6958" s="104"/>
      <c r="AQ6958" s="104"/>
      <c r="AR6958" s="104"/>
      <c r="AS6958" s="104"/>
      <c r="AT6958" s="104"/>
      <c r="AU6958" s="104"/>
      <c r="AV6958" s="104"/>
    </row>
    <row r="6959" spans="3:48" x14ac:dyDescent="0.35">
      <c r="C6959" s="176"/>
      <c r="D6959" s="176"/>
      <c r="E6959" s="176"/>
      <c r="F6959" s="176"/>
      <c r="G6959" s="175"/>
      <c r="H6959" s="175"/>
      <c r="I6959" s="175"/>
      <c r="J6959" s="175"/>
      <c r="L6959" s="175"/>
      <c r="T6959" s="176"/>
      <c r="U6959" s="176"/>
      <c r="V6959" s="176"/>
      <c r="W6959" s="176"/>
      <c r="X6959" s="175"/>
      <c r="Y6959" s="175"/>
      <c r="Z6959" s="175"/>
      <c r="AA6959" s="175"/>
      <c r="AC6959" s="175"/>
      <c r="AL6959" s="106"/>
      <c r="AM6959" s="104"/>
      <c r="AN6959" s="104"/>
      <c r="AO6959" s="104"/>
      <c r="AP6959" s="104"/>
      <c r="AQ6959" s="104"/>
      <c r="AR6959" s="104"/>
      <c r="AS6959" s="104"/>
      <c r="AT6959" s="104"/>
      <c r="AU6959" s="104"/>
      <c r="AV6959" s="104"/>
    </row>
    <row r="6960" spans="3:48" x14ac:dyDescent="0.35">
      <c r="C6960" s="176"/>
      <c r="D6960" s="176"/>
      <c r="E6960" s="176"/>
      <c r="F6960" s="176"/>
      <c r="G6960" s="175"/>
      <c r="H6960" s="175"/>
      <c r="I6960" s="175"/>
      <c r="J6960" s="175"/>
      <c r="L6960" s="175"/>
      <c r="T6960" s="176"/>
      <c r="U6960" s="176"/>
      <c r="V6960" s="176"/>
      <c r="W6960" s="176"/>
      <c r="X6960" s="175"/>
      <c r="Y6960" s="175"/>
      <c r="Z6960" s="175"/>
      <c r="AA6960" s="175"/>
      <c r="AC6960" s="175"/>
      <c r="AL6960" s="106"/>
      <c r="AM6960" s="104"/>
      <c r="AN6960" s="104"/>
      <c r="AO6960" s="104"/>
      <c r="AP6960" s="104"/>
      <c r="AQ6960" s="104"/>
      <c r="AR6960" s="104"/>
      <c r="AS6960" s="104"/>
      <c r="AT6960" s="104"/>
      <c r="AU6960" s="104"/>
      <c r="AV6960" s="104"/>
    </row>
    <row r="6961" spans="3:48" x14ac:dyDescent="0.35">
      <c r="C6961" s="176"/>
      <c r="D6961" s="176"/>
      <c r="E6961" s="176"/>
      <c r="F6961" s="176"/>
      <c r="G6961" s="175"/>
      <c r="H6961" s="175"/>
      <c r="I6961" s="175"/>
      <c r="J6961" s="175"/>
      <c r="L6961" s="175"/>
      <c r="T6961" s="176"/>
      <c r="U6961" s="176"/>
      <c r="V6961" s="176"/>
      <c r="W6961" s="176"/>
      <c r="X6961" s="175"/>
      <c r="Y6961" s="175"/>
      <c r="Z6961" s="175"/>
      <c r="AA6961" s="175"/>
      <c r="AC6961" s="175"/>
      <c r="AL6961" s="106"/>
      <c r="AM6961" s="104"/>
      <c r="AN6961" s="104"/>
      <c r="AO6961" s="104"/>
      <c r="AP6961" s="104"/>
      <c r="AQ6961" s="104"/>
      <c r="AR6961" s="104"/>
      <c r="AS6961" s="104"/>
      <c r="AT6961" s="104"/>
      <c r="AU6961" s="104"/>
      <c r="AV6961" s="104"/>
    </row>
    <row r="6962" spans="3:48" x14ac:dyDescent="0.35">
      <c r="C6962" s="176"/>
      <c r="D6962" s="176"/>
      <c r="E6962" s="176"/>
      <c r="F6962" s="176"/>
      <c r="G6962" s="175"/>
      <c r="H6962" s="175"/>
      <c r="I6962" s="175"/>
      <c r="J6962" s="175"/>
      <c r="L6962" s="175"/>
      <c r="T6962" s="176"/>
      <c r="U6962" s="176"/>
      <c r="V6962" s="176"/>
      <c r="W6962" s="176"/>
      <c r="X6962" s="175"/>
      <c r="Y6962" s="175"/>
      <c r="Z6962" s="175"/>
      <c r="AA6962" s="175"/>
      <c r="AC6962" s="175"/>
      <c r="AL6962" s="106"/>
      <c r="AM6962" s="104"/>
      <c r="AN6962" s="104"/>
      <c r="AO6962" s="104"/>
      <c r="AP6962" s="104"/>
      <c r="AQ6962" s="104"/>
      <c r="AR6962" s="104"/>
      <c r="AS6962" s="104"/>
      <c r="AT6962" s="104"/>
      <c r="AU6962" s="104"/>
      <c r="AV6962" s="104"/>
    </row>
    <row r="6963" spans="3:48" x14ac:dyDescent="0.35">
      <c r="C6963" s="176"/>
      <c r="D6963" s="176"/>
      <c r="E6963" s="176"/>
      <c r="F6963" s="176"/>
      <c r="G6963" s="175"/>
      <c r="H6963" s="175"/>
      <c r="I6963" s="175"/>
      <c r="J6963" s="175"/>
      <c r="L6963" s="175"/>
      <c r="T6963" s="176"/>
      <c r="U6963" s="176"/>
      <c r="V6963" s="176"/>
      <c r="W6963" s="176"/>
      <c r="X6963" s="175"/>
      <c r="Y6963" s="175"/>
      <c r="Z6963" s="175"/>
      <c r="AA6963" s="175"/>
      <c r="AC6963" s="175"/>
      <c r="AL6963" s="106"/>
      <c r="AM6963" s="104"/>
      <c r="AN6963" s="104"/>
      <c r="AO6963" s="104"/>
      <c r="AP6963" s="104"/>
      <c r="AQ6963" s="104"/>
      <c r="AR6963" s="104"/>
      <c r="AS6963" s="104"/>
      <c r="AT6963" s="104"/>
      <c r="AU6963" s="104"/>
      <c r="AV6963" s="104"/>
    </row>
    <row r="6964" spans="3:48" x14ac:dyDescent="0.35">
      <c r="C6964" s="176"/>
      <c r="D6964" s="176"/>
      <c r="E6964" s="176"/>
      <c r="F6964" s="176"/>
      <c r="G6964" s="175"/>
      <c r="H6964" s="175"/>
      <c r="I6964" s="175"/>
      <c r="J6964" s="175"/>
      <c r="L6964" s="175"/>
      <c r="T6964" s="176"/>
      <c r="U6964" s="176"/>
      <c r="V6964" s="176"/>
      <c r="W6964" s="176"/>
      <c r="X6964" s="175"/>
      <c r="Y6964" s="175"/>
      <c r="Z6964" s="175"/>
      <c r="AA6964" s="175"/>
      <c r="AC6964" s="175"/>
      <c r="AL6964" s="106"/>
      <c r="AM6964" s="104"/>
      <c r="AN6964" s="104"/>
      <c r="AO6964" s="104"/>
      <c r="AP6964" s="104"/>
      <c r="AQ6964" s="104"/>
      <c r="AR6964" s="104"/>
      <c r="AS6964" s="104"/>
      <c r="AT6964" s="104"/>
      <c r="AU6964" s="104"/>
      <c r="AV6964" s="104"/>
    </row>
    <row r="6965" spans="3:48" x14ac:dyDescent="0.35">
      <c r="C6965" s="176"/>
      <c r="D6965" s="176"/>
      <c r="E6965" s="176"/>
      <c r="F6965" s="176"/>
      <c r="G6965" s="175"/>
      <c r="H6965" s="175"/>
      <c r="I6965" s="175"/>
      <c r="J6965" s="175"/>
      <c r="L6965" s="175"/>
      <c r="T6965" s="176"/>
      <c r="U6965" s="176"/>
      <c r="V6965" s="176"/>
      <c r="W6965" s="176"/>
      <c r="X6965" s="175"/>
      <c r="Y6965" s="175"/>
      <c r="Z6965" s="175"/>
      <c r="AA6965" s="175"/>
      <c r="AC6965" s="175"/>
      <c r="AL6965" s="106"/>
      <c r="AM6965" s="104"/>
      <c r="AN6965" s="104"/>
      <c r="AO6965" s="104"/>
      <c r="AP6965" s="104"/>
      <c r="AQ6965" s="104"/>
      <c r="AR6965" s="104"/>
      <c r="AS6965" s="104"/>
      <c r="AT6965" s="104"/>
      <c r="AU6965" s="104"/>
      <c r="AV6965" s="104"/>
    </row>
    <row r="6966" spans="3:48" x14ac:dyDescent="0.35">
      <c r="C6966" s="176"/>
      <c r="D6966" s="176"/>
      <c r="E6966" s="176"/>
      <c r="F6966" s="176"/>
      <c r="G6966" s="175"/>
      <c r="H6966" s="175"/>
      <c r="I6966" s="175"/>
      <c r="J6966" s="175"/>
      <c r="L6966" s="175"/>
      <c r="T6966" s="176"/>
      <c r="U6966" s="176"/>
      <c r="V6966" s="176"/>
      <c r="W6966" s="176"/>
      <c r="X6966" s="175"/>
      <c r="Y6966" s="175"/>
      <c r="Z6966" s="175"/>
      <c r="AA6966" s="175"/>
      <c r="AC6966" s="175"/>
      <c r="AL6966" s="106"/>
      <c r="AM6966" s="104"/>
      <c r="AN6966" s="104"/>
      <c r="AO6966" s="104"/>
      <c r="AP6966" s="104"/>
      <c r="AQ6966" s="104"/>
      <c r="AR6966" s="104"/>
      <c r="AS6966" s="104"/>
      <c r="AT6966" s="104"/>
      <c r="AU6966" s="104"/>
      <c r="AV6966" s="104"/>
    </row>
    <row r="6967" spans="3:48" x14ac:dyDescent="0.35">
      <c r="C6967" s="176"/>
      <c r="D6967" s="176"/>
      <c r="E6967" s="176"/>
      <c r="F6967" s="176"/>
      <c r="G6967" s="175"/>
      <c r="H6967" s="175"/>
      <c r="I6967" s="175"/>
      <c r="J6967" s="175"/>
      <c r="L6967" s="175"/>
      <c r="T6967" s="176"/>
      <c r="U6967" s="176"/>
      <c r="V6967" s="176"/>
      <c r="W6967" s="176"/>
      <c r="X6967" s="175"/>
      <c r="Y6967" s="175"/>
      <c r="Z6967" s="175"/>
      <c r="AA6967" s="175"/>
      <c r="AC6967" s="175"/>
      <c r="AL6967" s="106"/>
      <c r="AM6967" s="104"/>
      <c r="AN6967" s="104"/>
      <c r="AO6967" s="104"/>
      <c r="AP6967" s="104"/>
      <c r="AQ6967" s="104"/>
      <c r="AR6967" s="104"/>
      <c r="AS6967" s="104"/>
      <c r="AT6967" s="104"/>
      <c r="AU6967" s="104"/>
      <c r="AV6967" s="104"/>
    </row>
    <row r="6968" spans="3:48" x14ac:dyDescent="0.35">
      <c r="C6968" s="176"/>
      <c r="D6968" s="176"/>
      <c r="E6968" s="176"/>
      <c r="F6968" s="176"/>
      <c r="G6968" s="175"/>
      <c r="H6968" s="175"/>
      <c r="I6968" s="175"/>
      <c r="J6968" s="175"/>
      <c r="L6968" s="175"/>
      <c r="T6968" s="176"/>
      <c r="U6968" s="176"/>
      <c r="V6968" s="176"/>
      <c r="W6968" s="176"/>
      <c r="X6968" s="175"/>
      <c r="Y6968" s="175"/>
      <c r="Z6968" s="175"/>
      <c r="AA6968" s="175"/>
      <c r="AC6968" s="175"/>
      <c r="AL6968" s="106"/>
      <c r="AM6968" s="104"/>
      <c r="AN6968" s="104"/>
      <c r="AO6968" s="104"/>
      <c r="AP6968" s="104"/>
      <c r="AQ6968" s="104"/>
      <c r="AR6968" s="104"/>
      <c r="AS6968" s="104"/>
      <c r="AT6968" s="104"/>
      <c r="AU6968" s="104"/>
      <c r="AV6968" s="104"/>
    </row>
    <row r="6969" spans="3:48" x14ac:dyDescent="0.35">
      <c r="C6969" s="176"/>
      <c r="D6969" s="176"/>
      <c r="E6969" s="176"/>
      <c r="F6969" s="176"/>
      <c r="G6969" s="175"/>
      <c r="H6969" s="175"/>
      <c r="I6969" s="175"/>
      <c r="J6969" s="175"/>
      <c r="L6969" s="175"/>
      <c r="T6969" s="176"/>
      <c r="U6969" s="176"/>
      <c r="V6969" s="176"/>
      <c r="W6969" s="176"/>
      <c r="X6969" s="175"/>
      <c r="Y6969" s="175"/>
      <c r="Z6969" s="175"/>
      <c r="AA6969" s="175"/>
      <c r="AC6969" s="175"/>
      <c r="AL6969" s="106"/>
      <c r="AM6969" s="104"/>
      <c r="AN6969" s="104"/>
      <c r="AO6969" s="104"/>
      <c r="AP6969" s="104"/>
      <c r="AQ6969" s="104"/>
      <c r="AR6969" s="104"/>
      <c r="AS6969" s="104"/>
      <c r="AT6969" s="104"/>
      <c r="AU6969" s="104"/>
      <c r="AV6969" s="104"/>
    </row>
    <row r="6970" spans="3:48" x14ac:dyDescent="0.35">
      <c r="C6970" s="176"/>
      <c r="D6970" s="176"/>
      <c r="E6970" s="176"/>
      <c r="F6970" s="176"/>
      <c r="G6970" s="175"/>
      <c r="H6970" s="175"/>
      <c r="I6970" s="175"/>
      <c r="J6970" s="175"/>
      <c r="L6970" s="175"/>
      <c r="T6970" s="176"/>
      <c r="U6970" s="176"/>
      <c r="V6970" s="176"/>
      <c r="W6970" s="176"/>
      <c r="X6970" s="175"/>
      <c r="Y6970" s="175"/>
      <c r="Z6970" s="175"/>
      <c r="AA6970" s="175"/>
      <c r="AC6970" s="175"/>
      <c r="AL6970" s="106"/>
      <c r="AM6970" s="104"/>
      <c r="AN6970" s="104"/>
      <c r="AO6970" s="104"/>
      <c r="AP6970" s="104"/>
      <c r="AQ6970" s="104"/>
      <c r="AR6970" s="104"/>
      <c r="AS6970" s="104"/>
      <c r="AT6970" s="104"/>
      <c r="AU6970" s="104"/>
      <c r="AV6970" s="104"/>
    </row>
    <row r="6971" spans="3:48" x14ac:dyDescent="0.35">
      <c r="C6971" s="176"/>
      <c r="D6971" s="176"/>
      <c r="E6971" s="176"/>
      <c r="F6971" s="176"/>
      <c r="G6971" s="175"/>
      <c r="H6971" s="175"/>
      <c r="I6971" s="175"/>
      <c r="J6971" s="175"/>
      <c r="L6971" s="175"/>
      <c r="T6971" s="176"/>
      <c r="U6971" s="176"/>
      <c r="V6971" s="176"/>
      <c r="W6971" s="176"/>
      <c r="X6971" s="175"/>
      <c r="Y6971" s="175"/>
      <c r="Z6971" s="175"/>
      <c r="AA6971" s="175"/>
      <c r="AC6971" s="175"/>
      <c r="AL6971" s="106"/>
      <c r="AM6971" s="104"/>
      <c r="AN6971" s="104"/>
      <c r="AO6971" s="104"/>
      <c r="AP6971" s="104"/>
      <c r="AQ6971" s="104"/>
      <c r="AR6971" s="104"/>
      <c r="AS6971" s="104"/>
      <c r="AT6971" s="104"/>
      <c r="AU6971" s="104"/>
      <c r="AV6971" s="104"/>
    </row>
    <row r="6972" spans="3:48" x14ac:dyDescent="0.35">
      <c r="C6972" s="176"/>
      <c r="D6972" s="176"/>
      <c r="E6972" s="176"/>
      <c r="F6972" s="176"/>
      <c r="G6972" s="175"/>
      <c r="H6972" s="175"/>
      <c r="I6972" s="175"/>
      <c r="J6972" s="175"/>
      <c r="L6972" s="175"/>
      <c r="T6972" s="176"/>
      <c r="U6972" s="176"/>
      <c r="V6972" s="176"/>
      <c r="W6972" s="176"/>
      <c r="X6972" s="175"/>
      <c r="Y6972" s="175"/>
      <c r="Z6972" s="175"/>
      <c r="AA6972" s="175"/>
      <c r="AC6972" s="175"/>
      <c r="AL6972" s="106"/>
      <c r="AM6972" s="104"/>
      <c r="AN6972" s="104"/>
      <c r="AO6972" s="104"/>
      <c r="AP6972" s="104"/>
      <c r="AQ6972" s="104"/>
      <c r="AR6972" s="104"/>
      <c r="AS6972" s="104"/>
      <c r="AT6972" s="104"/>
      <c r="AU6972" s="104"/>
      <c r="AV6972" s="104"/>
    </row>
    <row r="6973" spans="3:48" x14ac:dyDescent="0.35">
      <c r="C6973" s="176"/>
      <c r="D6973" s="176"/>
      <c r="E6973" s="176"/>
      <c r="F6973" s="176"/>
      <c r="G6973" s="175"/>
      <c r="H6973" s="175"/>
      <c r="I6973" s="175"/>
      <c r="J6973" s="175"/>
      <c r="L6973" s="175"/>
      <c r="T6973" s="176"/>
      <c r="U6973" s="176"/>
      <c r="V6973" s="176"/>
      <c r="W6973" s="176"/>
      <c r="X6973" s="175"/>
      <c r="Y6973" s="175"/>
      <c r="Z6973" s="175"/>
      <c r="AA6973" s="175"/>
      <c r="AC6973" s="175"/>
      <c r="AL6973" s="106"/>
      <c r="AM6973" s="104"/>
      <c r="AN6973" s="104"/>
      <c r="AO6973" s="104"/>
      <c r="AP6973" s="104"/>
      <c r="AQ6973" s="104"/>
      <c r="AR6973" s="104"/>
      <c r="AS6973" s="104"/>
      <c r="AT6973" s="104"/>
      <c r="AU6973" s="104"/>
      <c r="AV6973" s="104"/>
    </row>
    <row r="6974" spans="3:48" x14ac:dyDescent="0.35">
      <c r="C6974" s="176"/>
      <c r="D6974" s="176"/>
      <c r="E6974" s="176"/>
      <c r="F6974" s="176"/>
      <c r="G6974" s="175"/>
      <c r="H6974" s="175"/>
      <c r="I6974" s="175"/>
      <c r="J6974" s="175"/>
      <c r="L6974" s="175"/>
      <c r="T6974" s="176"/>
      <c r="U6974" s="176"/>
      <c r="V6974" s="176"/>
      <c r="W6974" s="176"/>
      <c r="X6974" s="175"/>
      <c r="Y6974" s="175"/>
      <c r="Z6974" s="175"/>
      <c r="AA6974" s="175"/>
      <c r="AC6974" s="175"/>
      <c r="AL6974" s="106"/>
      <c r="AM6974" s="104"/>
      <c r="AN6974" s="104"/>
      <c r="AO6974" s="104"/>
      <c r="AP6974" s="104"/>
      <c r="AQ6974" s="104"/>
      <c r="AR6974" s="104"/>
      <c r="AS6974" s="104"/>
      <c r="AT6974" s="104"/>
      <c r="AU6974" s="104"/>
      <c r="AV6974" s="104"/>
    </row>
    <row r="6975" spans="3:48" x14ac:dyDescent="0.35">
      <c r="C6975" s="176"/>
      <c r="D6975" s="176"/>
      <c r="E6975" s="176"/>
      <c r="F6975" s="176"/>
      <c r="G6975" s="175"/>
      <c r="H6975" s="175"/>
      <c r="I6975" s="175"/>
      <c r="J6975" s="175"/>
      <c r="L6975" s="175"/>
      <c r="T6975" s="176"/>
      <c r="U6975" s="176"/>
      <c r="V6975" s="176"/>
      <c r="W6975" s="176"/>
      <c r="X6975" s="175"/>
      <c r="Y6975" s="175"/>
      <c r="Z6975" s="175"/>
      <c r="AA6975" s="175"/>
      <c r="AC6975" s="175"/>
      <c r="AL6975" s="106"/>
      <c r="AM6975" s="104"/>
      <c r="AN6975" s="104"/>
      <c r="AO6975" s="104"/>
      <c r="AP6975" s="104"/>
      <c r="AQ6975" s="104"/>
      <c r="AR6975" s="104"/>
      <c r="AS6975" s="104"/>
      <c r="AT6975" s="104"/>
      <c r="AU6975" s="104"/>
      <c r="AV6975" s="104"/>
    </row>
    <row r="6976" spans="3:48" x14ac:dyDescent="0.35">
      <c r="C6976" s="176"/>
      <c r="D6976" s="176"/>
      <c r="E6976" s="176"/>
      <c r="F6976" s="176"/>
      <c r="G6976" s="175"/>
      <c r="H6976" s="175"/>
      <c r="I6976" s="175"/>
      <c r="J6976" s="175"/>
      <c r="L6976" s="175"/>
      <c r="T6976" s="176"/>
      <c r="U6976" s="176"/>
      <c r="V6976" s="176"/>
      <c r="W6976" s="176"/>
      <c r="X6976" s="175"/>
      <c r="Y6976" s="175"/>
      <c r="Z6976" s="175"/>
      <c r="AA6976" s="175"/>
      <c r="AC6976" s="175"/>
      <c r="AL6976" s="106"/>
      <c r="AM6976" s="104"/>
      <c r="AN6976" s="104"/>
      <c r="AO6976" s="104"/>
      <c r="AP6976" s="104"/>
      <c r="AQ6976" s="104"/>
      <c r="AR6976" s="104"/>
      <c r="AS6976" s="104"/>
      <c r="AT6976" s="104"/>
      <c r="AU6976" s="104"/>
      <c r="AV6976" s="104"/>
    </row>
    <row r="6977" spans="3:48" x14ac:dyDescent="0.35">
      <c r="C6977" s="176"/>
      <c r="D6977" s="176"/>
      <c r="E6977" s="176"/>
      <c r="F6977" s="176"/>
      <c r="G6977" s="175"/>
      <c r="H6977" s="175"/>
      <c r="I6977" s="175"/>
      <c r="J6977" s="175"/>
      <c r="L6977" s="175"/>
      <c r="T6977" s="176"/>
      <c r="U6977" s="176"/>
      <c r="V6977" s="176"/>
      <c r="W6977" s="176"/>
      <c r="X6977" s="175"/>
      <c r="Y6977" s="175"/>
      <c r="Z6977" s="175"/>
      <c r="AA6977" s="175"/>
      <c r="AC6977" s="175"/>
      <c r="AL6977" s="106"/>
      <c r="AM6977" s="104"/>
      <c r="AN6977" s="104"/>
      <c r="AO6977" s="104"/>
      <c r="AP6977" s="104"/>
      <c r="AQ6977" s="104"/>
      <c r="AR6977" s="104"/>
      <c r="AS6977" s="104"/>
      <c r="AT6977" s="104"/>
      <c r="AU6977" s="104"/>
      <c r="AV6977" s="104"/>
    </row>
    <row r="6978" spans="3:48" x14ac:dyDescent="0.35">
      <c r="C6978" s="176"/>
      <c r="D6978" s="176"/>
      <c r="E6978" s="176"/>
      <c r="F6978" s="176"/>
      <c r="G6978" s="175"/>
      <c r="H6978" s="175"/>
      <c r="I6978" s="175"/>
      <c r="J6978" s="175"/>
      <c r="L6978" s="175"/>
      <c r="T6978" s="176"/>
      <c r="U6978" s="176"/>
      <c r="V6978" s="176"/>
      <c r="W6978" s="176"/>
      <c r="X6978" s="175"/>
      <c r="Y6978" s="175"/>
      <c r="Z6978" s="175"/>
      <c r="AA6978" s="175"/>
      <c r="AC6978" s="175"/>
      <c r="AL6978" s="106"/>
      <c r="AM6978" s="104"/>
      <c r="AN6978" s="104"/>
      <c r="AO6978" s="104"/>
      <c r="AP6978" s="104"/>
      <c r="AQ6978" s="104"/>
      <c r="AR6978" s="104"/>
      <c r="AS6978" s="104"/>
      <c r="AT6978" s="104"/>
      <c r="AU6978" s="104"/>
      <c r="AV6978" s="104"/>
    </row>
    <row r="6979" spans="3:48" x14ac:dyDescent="0.35">
      <c r="C6979" s="176"/>
      <c r="D6979" s="176"/>
      <c r="E6979" s="176"/>
      <c r="F6979" s="176"/>
      <c r="G6979" s="175"/>
      <c r="H6979" s="175"/>
      <c r="I6979" s="175"/>
      <c r="J6979" s="175"/>
      <c r="L6979" s="175"/>
      <c r="T6979" s="176"/>
      <c r="U6979" s="176"/>
      <c r="V6979" s="176"/>
      <c r="W6979" s="176"/>
      <c r="X6979" s="175"/>
      <c r="Y6979" s="175"/>
      <c r="Z6979" s="175"/>
      <c r="AA6979" s="175"/>
      <c r="AC6979" s="175"/>
      <c r="AL6979" s="106"/>
      <c r="AM6979" s="104"/>
      <c r="AN6979" s="104"/>
      <c r="AO6979" s="104"/>
      <c r="AP6979" s="104"/>
      <c r="AQ6979" s="104"/>
      <c r="AR6979" s="104"/>
      <c r="AS6979" s="104"/>
      <c r="AT6979" s="104"/>
      <c r="AU6979" s="104"/>
      <c r="AV6979" s="104"/>
    </row>
    <row r="6980" spans="3:48" x14ac:dyDescent="0.35">
      <c r="C6980" s="176"/>
      <c r="D6980" s="176"/>
      <c r="E6980" s="176"/>
      <c r="F6980" s="176"/>
      <c r="G6980" s="175"/>
      <c r="H6980" s="175"/>
      <c r="I6980" s="175"/>
      <c r="J6980" s="175"/>
      <c r="L6980" s="175"/>
      <c r="T6980" s="176"/>
      <c r="U6980" s="176"/>
      <c r="V6980" s="176"/>
      <c r="W6980" s="176"/>
      <c r="X6980" s="175"/>
      <c r="Y6980" s="175"/>
      <c r="Z6980" s="175"/>
      <c r="AA6980" s="175"/>
      <c r="AC6980" s="175"/>
      <c r="AL6980" s="106"/>
      <c r="AM6980" s="104"/>
      <c r="AN6980" s="104"/>
      <c r="AO6980" s="104"/>
      <c r="AP6980" s="104"/>
      <c r="AQ6980" s="104"/>
      <c r="AR6980" s="104"/>
      <c r="AS6980" s="104"/>
      <c r="AT6980" s="104"/>
      <c r="AU6980" s="104"/>
      <c r="AV6980" s="104"/>
    </row>
    <row r="6981" spans="3:48" x14ac:dyDescent="0.35">
      <c r="C6981" s="176"/>
      <c r="D6981" s="176"/>
      <c r="E6981" s="176"/>
      <c r="F6981" s="176"/>
      <c r="G6981" s="175"/>
      <c r="H6981" s="175"/>
      <c r="I6981" s="175"/>
      <c r="J6981" s="175"/>
      <c r="L6981" s="175"/>
      <c r="T6981" s="176"/>
      <c r="U6981" s="176"/>
      <c r="V6981" s="176"/>
      <c r="W6981" s="176"/>
      <c r="X6981" s="175"/>
      <c r="Y6981" s="175"/>
      <c r="Z6981" s="175"/>
      <c r="AA6981" s="175"/>
      <c r="AC6981" s="175"/>
      <c r="AL6981" s="106"/>
      <c r="AM6981" s="104"/>
      <c r="AN6981" s="104"/>
      <c r="AO6981" s="104"/>
      <c r="AP6981" s="104"/>
      <c r="AQ6981" s="104"/>
      <c r="AR6981" s="104"/>
      <c r="AS6981" s="104"/>
      <c r="AT6981" s="104"/>
      <c r="AU6981" s="104"/>
      <c r="AV6981" s="104"/>
    </row>
    <row r="6982" spans="3:48" x14ac:dyDescent="0.35">
      <c r="C6982" s="176"/>
      <c r="D6982" s="176"/>
      <c r="E6982" s="176"/>
      <c r="F6982" s="176"/>
      <c r="G6982" s="175"/>
      <c r="H6982" s="175"/>
      <c r="I6982" s="175"/>
      <c r="J6982" s="175"/>
      <c r="L6982" s="175"/>
      <c r="T6982" s="176"/>
      <c r="U6982" s="176"/>
      <c r="V6982" s="176"/>
      <c r="W6982" s="176"/>
      <c r="X6982" s="175"/>
      <c r="Y6982" s="175"/>
      <c r="Z6982" s="175"/>
      <c r="AA6982" s="175"/>
      <c r="AC6982" s="175"/>
      <c r="AL6982" s="106"/>
      <c r="AM6982" s="104"/>
      <c r="AN6982" s="104"/>
      <c r="AO6982" s="104"/>
      <c r="AP6982" s="104"/>
      <c r="AQ6982" s="104"/>
      <c r="AR6982" s="104"/>
      <c r="AS6982" s="104"/>
      <c r="AT6982" s="104"/>
      <c r="AU6982" s="104"/>
      <c r="AV6982" s="104"/>
    </row>
    <row r="6983" spans="3:48" x14ac:dyDescent="0.35">
      <c r="C6983" s="176"/>
      <c r="D6983" s="176"/>
      <c r="E6983" s="176"/>
      <c r="F6983" s="176"/>
      <c r="G6983" s="175"/>
      <c r="H6983" s="175"/>
      <c r="I6983" s="175"/>
      <c r="J6983" s="175"/>
      <c r="L6983" s="175"/>
      <c r="T6983" s="176"/>
      <c r="U6983" s="176"/>
      <c r="V6983" s="176"/>
      <c r="W6983" s="176"/>
      <c r="X6983" s="175"/>
      <c r="Y6983" s="175"/>
      <c r="Z6983" s="175"/>
      <c r="AA6983" s="175"/>
      <c r="AC6983" s="175"/>
      <c r="AL6983" s="106"/>
      <c r="AM6983" s="104"/>
      <c r="AN6983" s="104"/>
      <c r="AO6983" s="104"/>
      <c r="AP6983" s="104"/>
      <c r="AQ6983" s="104"/>
      <c r="AR6983" s="104"/>
      <c r="AS6983" s="104"/>
      <c r="AT6983" s="104"/>
      <c r="AU6983" s="104"/>
      <c r="AV6983" s="104"/>
    </row>
    <row r="6984" spans="3:48" x14ac:dyDescent="0.35">
      <c r="C6984" s="176"/>
      <c r="D6984" s="176"/>
      <c r="E6984" s="176"/>
      <c r="F6984" s="176"/>
      <c r="G6984" s="175"/>
      <c r="H6984" s="175"/>
      <c r="I6984" s="175"/>
      <c r="J6984" s="175"/>
      <c r="L6984" s="175"/>
      <c r="T6984" s="176"/>
      <c r="U6984" s="176"/>
      <c r="V6984" s="176"/>
      <c r="W6984" s="176"/>
      <c r="X6984" s="175"/>
      <c r="Y6984" s="175"/>
      <c r="Z6984" s="175"/>
      <c r="AA6984" s="175"/>
      <c r="AC6984" s="175"/>
      <c r="AL6984" s="106"/>
      <c r="AM6984" s="104"/>
      <c r="AN6984" s="104"/>
      <c r="AO6984" s="104"/>
      <c r="AP6984" s="104"/>
      <c r="AQ6984" s="104"/>
      <c r="AR6984" s="104"/>
      <c r="AS6984" s="104"/>
      <c r="AT6984" s="104"/>
      <c r="AU6984" s="104"/>
      <c r="AV6984" s="104"/>
    </row>
    <row r="6985" spans="3:48" x14ac:dyDescent="0.35">
      <c r="C6985" s="176"/>
      <c r="D6985" s="176"/>
      <c r="E6985" s="176"/>
      <c r="F6985" s="176"/>
      <c r="G6985" s="175"/>
      <c r="H6985" s="175"/>
      <c r="I6985" s="175"/>
      <c r="J6985" s="175"/>
      <c r="L6985" s="175"/>
      <c r="T6985" s="176"/>
      <c r="U6985" s="176"/>
      <c r="V6985" s="176"/>
      <c r="W6985" s="176"/>
      <c r="X6985" s="175"/>
      <c r="Y6985" s="175"/>
      <c r="Z6985" s="175"/>
      <c r="AA6985" s="175"/>
      <c r="AC6985" s="175"/>
      <c r="AL6985" s="106"/>
      <c r="AM6985" s="104"/>
      <c r="AN6985" s="104"/>
      <c r="AO6985" s="104"/>
      <c r="AP6985" s="104"/>
      <c r="AQ6985" s="104"/>
      <c r="AR6985" s="104"/>
      <c r="AS6985" s="104"/>
      <c r="AT6985" s="104"/>
      <c r="AU6985" s="104"/>
      <c r="AV6985" s="104"/>
    </row>
    <row r="6986" spans="3:48" x14ac:dyDescent="0.35">
      <c r="C6986" s="176"/>
      <c r="D6986" s="176"/>
      <c r="E6986" s="176"/>
      <c r="F6986" s="176"/>
      <c r="G6986" s="175"/>
      <c r="H6986" s="175"/>
      <c r="I6986" s="175"/>
      <c r="J6986" s="175"/>
      <c r="L6986" s="175"/>
      <c r="T6986" s="176"/>
      <c r="U6986" s="176"/>
      <c r="V6986" s="176"/>
      <c r="W6986" s="176"/>
      <c r="X6986" s="175"/>
      <c r="Y6986" s="175"/>
      <c r="Z6986" s="175"/>
      <c r="AA6986" s="175"/>
      <c r="AC6986" s="175"/>
      <c r="AL6986" s="106"/>
      <c r="AM6986" s="104"/>
      <c r="AN6986" s="104"/>
      <c r="AO6986" s="104"/>
      <c r="AP6986" s="104"/>
      <c r="AQ6986" s="104"/>
      <c r="AR6986" s="104"/>
      <c r="AS6986" s="104"/>
      <c r="AT6986" s="104"/>
      <c r="AU6986" s="104"/>
      <c r="AV6986" s="104"/>
    </row>
    <row r="6987" spans="3:48" x14ac:dyDescent="0.35">
      <c r="C6987" s="176"/>
      <c r="D6987" s="176"/>
      <c r="E6987" s="176"/>
      <c r="F6987" s="176"/>
      <c r="G6987" s="175"/>
      <c r="H6987" s="175"/>
      <c r="I6987" s="175"/>
      <c r="J6987" s="175"/>
      <c r="L6987" s="175"/>
      <c r="T6987" s="176"/>
      <c r="U6987" s="176"/>
      <c r="V6987" s="176"/>
      <c r="W6987" s="176"/>
      <c r="X6987" s="175"/>
      <c r="Y6987" s="175"/>
      <c r="Z6987" s="175"/>
      <c r="AA6987" s="175"/>
      <c r="AC6987" s="175"/>
      <c r="AL6987" s="106"/>
      <c r="AM6987" s="104"/>
      <c r="AN6987" s="104"/>
      <c r="AO6987" s="104"/>
      <c r="AP6987" s="104"/>
      <c r="AQ6987" s="104"/>
      <c r="AR6987" s="104"/>
      <c r="AS6987" s="104"/>
      <c r="AT6987" s="104"/>
      <c r="AU6987" s="104"/>
      <c r="AV6987" s="104"/>
    </row>
    <row r="6988" spans="3:48" x14ac:dyDescent="0.35">
      <c r="C6988" s="176"/>
      <c r="D6988" s="176"/>
      <c r="E6988" s="176"/>
      <c r="F6988" s="176"/>
      <c r="G6988" s="175"/>
      <c r="H6988" s="175"/>
      <c r="I6988" s="175"/>
      <c r="J6988" s="175"/>
      <c r="L6988" s="175"/>
      <c r="T6988" s="176"/>
      <c r="U6988" s="176"/>
      <c r="V6988" s="176"/>
      <c r="W6988" s="176"/>
      <c r="X6988" s="175"/>
      <c r="Y6988" s="175"/>
      <c r="Z6988" s="175"/>
      <c r="AA6988" s="175"/>
      <c r="AC6988" s="175"/>
      <c r="AL6988" s="106"/>
      <c r="AM6988" s="104"/>
      <c r="AN6988" s="104"/>
      <c r="AO6988" s="104"/>
      <c r="AP6988" s="104"/>
      <c r="AQ6988" s="104"/>
      <c r="AR6988" s="104"/>
      <c r="AS6988" s="104"/>
      <c r="AT6988" s="104"/>
      <c r="AU6988" s="104"/>
      <c r="AV6988" s="104"/>
    </row>
    <row r="6989" spans="3:48" x14ac:dyDescent="0.35">
      <c r="C6989" s="176"/>
      <c r="D6989" s="176"/>
      <c r="E6989" s="176"/>
      <c r="F6989" s="176"/>
      <c r="G6989" s="175"/>
      <c r="H6989" s="175"/>
      <c r="I6989" s="175"/>
      <c r="J6989" s="175"/>
      <c r="L6989" s="175"/>
      <c r="T6989" s="176"/>
      <c r="U6989" s="176"/>
      <c r="V6989" s="176"/>
      <c r="W6989" s="176"/>
      <c r="X6989" s="175"/>
      <c r="Y6989" s="175"/>
      <c r="Z6989" s="175"/>
      <c r="AA6989" s="175"/>
      <c r="AC6989" s="175"/>
      <c r="AL6989" s="106"/>
      <c r="AM6989" s="104"/>
      <c r="AN6989" s="104"/>
      <c r="AO6989" s="104"/>
      <c r="AP6989" s="104"/>
      <c r="AQ6989" s="104"/>
      <c r="AR6989" s="104"/>
      <c r="AS6989" s="104"/>
      <c r="AT6989" s="104"/>
      <c r="AU6989" s="104"/>
      <c r="AV6989" s="104"/>
    </row>
    <row r="6990" spans="3:48" x14ac:dyDescent="0.35">
      <c r="C6990" s="176"/>
      <c r="D6990" s="176"/>
      <c r="E6990" s="176"/>
      <c r="F6990" s="176"/>
      <c r="G6990" s="175"/>
      <c r="H6990" s="175"/>
      <c r="I6990" s="175"/>
      <c r="J6990" s="175"/>
      <c r="L6990" s="175"/>
      <c r="T6990" s="176"/>
      <c r="U6990" s="176"/>
      <c r="V6990" s="176"/>
      <c r="W6990" s="176"/>
      <c r="X6990" s="175"/>
      <c r="Y6990" s="175"/>
      <c r="Z6990" s="175"/>
      <c r="AA6990" s="175"/>
      <c r="AC6990" s="175"/>
      <c r="AL6990" s="106"/>
      <c r="AM6990" s="104"/>
      <c r="AN6990" s="104"/>
      <c r="AO6990" s="104"/>
      <c r="AP6990" s="104"/>
      <c r="AQ6990" s="104"/>
      <c r="AR6990" s="104"/>
      <c r="AS6990" s="104"/>
      <c r="AT6990" s="104"/>
      <c r="AU6990" s="104"/>
      <c r="AV6990" s="104"/>
    </row>
    <row r="6991" spans="3:48" x14ac:dyDescent="0.35">
      <c r="C6991" s="176"/>
      <c r="D6991" s="176"/>
      <c r="E6991" s="176"/>
      <c r="F6991" s="176"/>
      <c r="G6991" s="175"/>
      <c r="H6991" s="175"/>
      <c r="I6991" s="175"/>
      <c r="J6991" s="175"/>
      <c r="L6991" s="175"/>
      <c r="T6991" s="176"/>
      <c r="U6991" s="176"/>
      <c r="V6991" s="176"/>
      <c r="W6991" s="176"/>
      <c r="X6991" s="175"/>
      <c r="Y6991" s="175"/>
      <c r="Z6991" s="175"/>
      <c r="AA6991" s="175"/>
      <c r="AC6991" s="175"/>
      <c r="AL6991" s="106"/>
      <c r="AM6991" s="104"/>
      <c r="AN6991" s="104"/>
      <c r="AO6991" s="104"/>
      <c r="AP6991" s="104"/>
      <c r="AQ6991" s="104"/>
      <c r="AR6991" s="104"/>
      <c r="AS6991" s="104"/>
      <c r="AT6991" s="104"/>
      <c r="AU6991" s="104"/>
      <c r="AV6991" s="104"/>
    </row>
    <row r="6992" spans="3:48" x14ac:dyDescent="0.35">
      <c r="C6992" s="176"/>
      <c r="D6992" s="176"/>
      <c r="E6992" s="176"/>
      <c r="F6992" s="176"/>
      <c r="G6992" s="175"/>
      <c r="H6992" s="175"/>
      <c r="I6992" s="175"/>
      <c r="J6992" s="175"/>
      <c r="L6992" s="175"/>
      <c r="T6992" s="176"/>
      <c r="U6992" s="176"/>
      <c r="V6992" s="176"/>
      <c r="W6992" s="176"/>
      <c r="X6992" s="175"/>
      <c r="Y6992" s="175"/>
      <c r="Z6992" s="175"/>
      <c r="AA6992" s="175"/>
      <c r="AC6992" s="175"/>
      <c r="AL6992" s="106"/>
      <c r="AM6992" s="104"/>
      <c r="AN6992" s="104"/>
      <c r="AO6992" s="104"/>
      <c r="AP6992" s="104"/>
      <c r="AQ6992" s="104"/>
      <c r="AR6992" s="104"/>
      <c r="AS6992" s="104"/>
      <c r="AT6992" s="104"/>
      <c r="AU6992" s="104"/>
      <c r="AV6992" s="104"/>
    </row>
    <row r="6993" spans="3:48" x14ac:dyDescent="0.35">
      <c r="C6993" s="176"/>
      <c r="D6993" s="176"/>
      <c r="E6993" s="176"/>
      <c r="F6993" s="176"/>
      <c r="G6993" s="175"/>
      <c r="H6993" s="175"/>
      <c r="I6993" s="175"/>
      <c r="J6993" s="175"/>
      <c r="L6993" s="175"/>
      <c r="T6993" s="176"/>
      <c r="U6993" s="176"/>
      <c r="V6993" s="176"/>
      <c r="W6993" s="176"/>
      <c r="X6993" s="175"/>
      <c r="Y6993" s="175"/>
      <c r="Z6993" s="175"/>
      <c r="AA6993" s="175"/>
      <c r="AC6993" s="175"/>
      <c r="AL6993" s="106"/>
      <c r="AM6993" s="104"/>
      <c r="AN6993" s="104"/>
      <c r="AO6993" s="104"/>
      <c r="AP6993" s="104"/>
      <c r="AQ6993" s="104"/>
      <c r="AR6993" s="104"/>
      <c r="AS6993" s="104"/>
      <c r="AT6993" s="104"/>
      <c r="AU6993" s="104"/>
      <c r="AV6993" s="104"/>
    </row>
    <row r="6994" spans="3:48" x14ac:dyDescent="0.35">
      <c r="C6994" s="176"/>
      <c r="D6994" s="176"/>
      <c r="E6994" s="176"/>
      <c r="F6994" s="176"/>
      <c r="G6994" s="175"/>
      <c r="H6994" s="175"/>
      <c r="I6994" s="175"/>
      <c r="J6994" s="175"/>
      <c r="L6994" s="175"/>
      <c r="T6994" s="176"/>
      <c r="U6994" s="176"/>
      <c r="V6994" s="176"/>
      <c r="W6994" s="176"/>
      <c r="X6994" s="175"/>
      <c r="Y6994" s="175"/>
      <c r="Z6994" s="175"/>
      <c r="AA6994" s="175"/>
      <c r="AC6994" s="175"/>
      <c r="AL6994" s="106"/>
      <c r="AM6994" s="104"/>
      <c r="AN6994" s="104"/>
      <c r="AO6994" s="104"/>
      <c r="AP6994" s="104"/>
      <c r="AQ6994" s="104"/>
      <c r="AR6994" s="104"/>
      <c r="AS6994" s="104"/>
      <c r="AT6994" s="104"/>
      <c r="AU6994" s="104"/>
      <c r="AV6994" s="104"/>
    </row>
    <row r="6995" spans="3:48" x14ac:dyDescent="0.35">
      <c r="C6995" s="176"/>
      <c r="D6995" s="176"/>
      <c r="E6995" s="176"/>
      <c r="F6995" s="176"/>
      <c r="G6995" s="175"/>
      <c r="H6995" s="175"/>
      <c r="I6995" s="175"/>
      <c r="J6995" s="175"/>
      <c r="L6995" s="175"/>
      <c r="T6995" s="176"/>
      <c r="U6995" s="176"/>
      <c r="V6995" s="176"/>
      <c r="W6995" s="176"/>
      <c r="X6995" s="175"/>
      <c r="Y6995" s="175"/>
      <c r="Z6995" s="175"/>
      <c r="AA6995" s="175"/>
      <c r="AC6995" s="175"/>
      <c r="AL6995" s="106"/>
      <c r="AM6995" s="104"/>
      <c r="AN6995" s="104"/>
      <c r="AO6995" s="104"/>
      <c r="AP6995" s="104"/>
      <c r="AQ6995" s="104"/>
      <c r="AR6995" s="104"/>
      <c r="AS6995" s="104"/>
      <c r="AT6995" s="104"/>
      <c r="AU6995" s="104"/>
      <c r="AV6995" s="104"/>
    </row>
    <row r="6996" spans="3:48" x14ac:dyDescent="0.35">
      <c r="C6996" s="176"/>
      <c r="D6996" s="176"/>
      <c r="E6996" s="176"/>
      <c r="F6996" s="176"/>
      <c r="G6996" s="175"/>
      <c r="H6996" s="175"/>
      <c r="I6996" s="175"/>
      <c r="J6996" s="175"/>
      <c r="L6996" s="175"/>
      <c r="T6996" s="176"/>
      <c r="U6996" s="176"/>
      <c r="V6996" s="176"/>
      <c r="W6996" s="176"/>
      <c r="X6996" s="175"/>
      <c r="Y6996" s="175"/>
      <c r="Z6996" s="175"/>
      <c r="AA6996" s="175"/>
      <c r="AC6996" s="175"/>
      <c r="AL6996" s="106"/>
      <c r="AM6996" s="104"/>
      <c r="AN6996" s="104"/>
      <c r="AO6996" s="104"/>
      <c r="AP6996" s="104"/>
      <c r="AQ6996" s="104"/>
      <c r="AR6996" s="104"/>
      <c r="AS6996" s="104"/>
      <c r="AT6996" s="104"/>
      <c r="AU6996" s="104"/>
      <c r="AV6996" s="104"/>
    </row>
    <row r="6997" spans="3:48" x14ac:dyDescent="0.35">
      <c r="C6997" s="176"/>
      <c r="D6997" s="176"/>
      <c r="E6997" s="176"/>
      <c r="F6997" s="176"/>
      <c r="G6997" s="175"/>
      <c r="H6997" s="175"/>
      <c r="I6997" s="175"/>
      <c r="J6997" s="175"/>
      <c r="L6997" s="175"/>
      <c r="T6997" s="176"/>
      <c r="U6997" s="176"/>
      <c r="V6997" s="176"/>
      <c r="W6997" s="176"/>
      <c r="X6997" s="175"/>
      <c r="Y6997" s="175"/>
      <c r="Z6997" s="175"/>
      <c r="AA6997" s="175"/>
      <c r="AC6997" s="175"/>
      <c r="AL6997" s="106"/>
      <c r="AM6997" s="104"/>
      <c r="AN6997" s="104"/>
      <c r="AO6997" s="104"/>
      <c r="AP6997" s="104"/>
      <c r="AQ6997" s="104"/>
      <c r="AR6997" s="104"/>
      <c r="AS6997" s="104"/>
      <c r="AT6997" s="104"/>
      <c r="AU6997" s="104"/>
      <c r="AV6997" s="104"/>
    </row>
    <row r="6998" spans="3:48" x14ac:dyDescent="0.35">
      <c r="C6998" s="176"/>
      <c r="D6998" s="176"/>
      <c r="E6998" s="176"/>
      <c r="F6998" s="176"/>
      <c r="G6998" s="175"/>
      <c r="H6998" s="175"/>
      <c r="I6998" s="175"/>
      <c r="J6998" s="175"/>
      <c r="L6998" s="175"/>
      <c r="T6998" s="176"/>
      <c r="U6998" s="176"/>
      <c r="V6998" s="176"/>
      <c r="W6998" s="176"/>
      <c r="X6998" s="175"/>
      <c r="Y6998" s="175"/>
      <c r="Z6998" s="175"/>
      <c r="AA6998" s="175"/>
      <c r="AC6998" s="175"/>
      <c r="AL6998" s="106"/>
      <c r="AM6998" s="104"/>
      <c r="AN6998" s="104"/>
      <c r="AO6998" s="104"/>
      <c r="AP6998" s="104"/>
      <c r="AQ6998" s="104"/>
      <c r="AR6998" s="104"/>
      <c r="AS6998" s="104"/>
      <c r="AT6998" s="104"/>
      <c r="AU6998" s="104"/>
      <c r="AV6998" s="104"/>
    </row>
    <row r="6999" spans="3:48" x14ac:dyDescent="0.35">
      <c r="C6999" s="176"/>
      <c r="D6999" s="176"/>
      <c r="E6999" s="176"/>
      <c r="F6999" s="176"/>
      <c r="G6999" s="175"/>
      <c r="H6999" s="175"/>
      <c r="I6999" s="175"/>
      <c r="J6999" s="175"/>
      <c r="L6999" s="175"/>
      <c r="T6999" s="176"/>
      <c r="U6999" s="176"/>
      <c r="V6999" s="176"/>
      <c r="W6999" s="176"/>
      <c r="X6999" s="175"/>
      <c r="Y6999" s="175"/>
      <c r="Z6999" s="175"/>
      <c r="AA6999" s="175"/>
      <c r="AC6999" s="175"/>
      <c r="AL6999" s="106"/>
      <c r="AM6999" s="104"/>
      <c r="AN6999" s="104"/>
      <c r="AO6999" s="104"/>
      <c r="AP6999" s="104"/>
      <c r="AQ6999" s="104"/>
      <c r="AR6999" s="104"/>
      <c r="AS6999" s="104"/>
      <c r="AT6999" s="104"/>
      <c r="AU6999" s="104"/>
      <c r="AV6999" s="104"/>
    </row>
    <row r="7000" spans="3:48" x14ac:dyDescent="0.35">
      <c r="C7000" s="176"/>
      <c r="D7000" s="176"/>
      <c r="E7000" s="176"/>
      <c r="F7000" s="176"/>
      <c r="G7000" s="175"/>
      <c r="H7000" s="175"/>
      <c r="I7000" s="175"/>
      <c r="J7000" s="175"/>
      <c r="L7000" s="175"/>
      <c r="T7000" s="176"/>
      <c r="U7000" s="176"/>
      <c r="V7000" s="176"/>
      <c r="W7000" s="176"/>
      <c r="X7000" s="175"/>
      <c r="Y7000" s="175"/>
      <c r="Z7000" s="175"/>
      <c r="AA7000" s="175"/>
      <c r="AC7000" s="175"/>
      <c r="AL7000" s="106"/>
      <c r="AM7000" s="104"/>
      <c r="AN7000" s="104"/>
      <c r="AO7000" s="104"/>
      <c r="AP7000" s="104"/>
      <c r="AQ7000" s="104"/>
      <c r="AR7000" s="104"/>
      <c r="AS7000" s="104"/>
      <c r="AT7000" s="104"/>
      <c r="AU7000" s="104"/>
      <c r="AV7000" s="104"/>
    </row>
    <row r="7001" spans="3:48" x14ac:dyDescent="0.35">
      <c r="C7001" s="176"/>
      <c r="D7001" s="176"/>
      <c r="E7001" s="176"/>
      <c r="F7001" s="176"/>
      <c r="G7001" s="175"/>
      <c r="H7001" s="175"/>
      <c r="I7001" s="175"/>
      <c r="J7001" s="175"/>
      <c r="L7001" s="175"/>
      <c r="T7001" s="176"/>
      <c r="U7001" s="176"/>
      <c r="V7001" s="176"/>
      <c r="W7001" s="176"/>
      <c r="X7001" s="175"/>
      <c r="Y7001" s="175"/>
      <c r="Z7001" s="175"/>
      <c r="AA7001" s="175"/>
      <c r="AC7001" s="175"/>
      <c r="AL7001" s="106"/>
      <c r="AM7001" s="104"/>
      <c r="AN7001" s="104"/>
      <c r="AO7001" s="104"/>
      <c r="AP7001" s="104"/>
      <c r="AQ7001" s="104"/>
      <c r="AR7001" s="104"/>
      <c r="AS7001" s="104"/>
      <c r="AT7001" s="104"/>
      <c r="AU7001" s="104"/>
      <c r="AV7001" s="104"/>
    </row>
    <row r="7002" spans="3:48" x14ac:dyDescent="0.35">
      <c r="C7002" s="176"/>
      <c r="D7002" s="176"/>
      <c r="E7002" s="176"/>
      <c r="F7002" s="176"/>
      <c r="G7002" s="175"/>
      <c r="H7002" s="175"/>
      <c r="I7002" s="175"/>
      <c r="J7002" s="175"/>
      <c r="L7002" s="175"/>
      <c r="T7002" s="176"/>
      <c r="U7002" s="176"/>
      <c r="V7002" s="176"/>
      <c r="W7002" s="176"/>
      <c r="X7002" s="175"/>
      <c r="Y7002" s="175"/>
      <c r="Z7002" s="175"/>
      <c r="AA7002" s="175"/>
      <c r="AC7002" s="175"/>
      <c r="AL7002" s="106"/>
      <c r="AM7002" s="104"/>
      <c r="AN7002" s="104"/>
      <c r="AO7002" s="104"/>
      <c r="AP7002" s="104"/>
      <c r="AQ7002" s="104"/>
      <c r="AR7002" s="104"/>
      <c r="AS7002" s="104"/>
      <c r="AT7002" s="104"/>
      <c r="AU7002" s="104"/>
      <c r="AV7002" s="104"/>
    </row>
    <row r="7003" spans="3:48" x14ac:dyDescent="0.35">
      <c r="C7003" s="176"/>
      <c r="D7003" s="176"/>
      <c r="E7003" s="176"/>
      <c r="F7003" s="176"/>
      <c r="G7003" s="175"/>
      <c r="H7003" s="175"/>
      <c r="I7003" s="175"/>
      <c r="J7003" s="175"/>
      <c r="L7003" s="175"/>
      <c r="T7003" s="176"/>
      <c r="U7003" s="176"/>
      <c r="V7003" s="176"/>
      <c r="W7003" s="176"/>
      <c r="X7003" s="175"/>
      <c r="Y7003" s="175"/>
      <c r="Z7003" s="175"/>
      <c r="AA7003" s="175"/>
      <c r="AC7003" s="175"/>
      <c r="AL7003" s="106"/>
      <c r="AM7003" s="104"/>
      <c r="AN7003" s="104"/>
      <c r="AO7003" s="104"/>
      <c r="AP7003" s="104"/>
      <c r="AQ7003" s="104"/>
      <c r="AR7003" s="104"/>
      <c r="AS7003" s="104"/>
      <c r="AT7003" s="104"/>
      <c r="AU7003" s="104"/>
      <c r="AV7003" s="104"/>
    </row>
    <row r="7004" spans="3:48" x14ac:dyDescent="0.35">
      <c r="C7004" s="176"/>
      <c r="D7004" s="176"/>
      <c r="E7004" s="176"/>
      <c r="F7004" s="176"/>
      <c r="G7004" s="175"/>
      <c r="H7004" s="175"/>
      <c r="I7004" s="175"/>
      <c r="J7004" s="175"/>
      <c r="L7004" s="175"/>
      <c r="T7004" s="176"/>
      <c r="U7004" s="176"/>
      <c r="V7004" s="176"/>
      <c r="W7004" s="176"/>
      <c r="X7004" s="175"/>
      <c r="Y7004" s="175"/>
      <c r="Z7004" s="175"/>
      <c r="AA7004" s="175"/>
      <c r="AC7004" s="175"/>
      <c r="AL7004" s="106"/>
      <c r="AM7004" s="104"/>
      <c r="AN7004" s="104"/>
      <c r="AO7004" s="104"/>
      <c r="AP7004" s="104"/>
      <c r="AQ7004" s="104"/>
      <c r="AR7004" s="104"/>
      <c r="AS7004" s="104"/>
      <c r="AT7004" s="104"/>
      <c r="AU7004" s="104"/>
      <c r="AV7004" s="104"/>
    </row>
    <row r="7005" spans="3:48" x14ac:dyDescent="0.35">
      <c r="C7005" s="176"/>
      <c r="D7005" s="176"/>
      <c r="E7005" s="176"/>
      <c r="F7005" s="176"/>
      <c r="G7005" s="175"/>
      <c r="H7005" s="175"/>
      <c r="I7005" s="175"/>
      <c r="J7005" s="175"/>
      <c r="L7005" s="175"/>
      <c r="T7005" s="176"/>
      <c r="U7005" s="176"/>
      <c r="V7005" s="176"/>
      <c r="W7005" s="176"/>
      <c r="X7005" s="175"/>
      <c r="Y7005" s="175"/>
      <c r="Z7005" s="175"/>
      <c r="AA7005" s="175"/>
      <c r="AC7005" s="175"/>
      <c r="AL7005" s="106"/>
      <c r="AM7005" s="104"/>
      <c r="AN7005" s="104"/>
      <c r="AO7005" s="104"/>
      <c r="AP7005" s="104"/>
      <c r="AQ7005" s="104"/>
      <c r="AR7005" s="104"/>
      <c r="AS7005" s="104"/>
      <c r="AT7005" s="104"/>
      <c r="AU7005" s="104"/>
      <c r="AV7005" s="104"/>
    </row>
    <row r="7006" spans="3:48" x14ac:dyDescent="0.35">
      <c r="C7006" s="176"/>
      <c r="D7006" s="176"/>
      <c r="E7006" s="176"/>
      <c r="F7006" s="176"/>
      <c r="G7006" s="175"/>
      <c r="H7006" s="175"/>
      <c r="I7006" s="175"/>
      <c r="J7006" s="175"/>
      <c r="L7006" s="175"/>
      <c r="T7006" s="176"/>
      <c r="U7006" s="176"/>
      <c r="V7006" s="176"/>
      <c r="W7006" s="176"/>
      <c r="X7006" s="175"/>
      <c r="Y7006" s="175"/>
      <c r="Z7006" s="175"/>
      <c r="AA7006" s="175"/>
      <c r="AC7006" s="175"/>
      <c r="AL7006" s="106"/>
      <c r="AM7006" s="104"/>
      <c r="AN7006" s="104"/>
      <c r="AO7006" s="104"/>
      <c r="AP7006" s="104"/>
      <c r="AQ7006" s="104"/>
      <c r="AR7006" s="104"/>
      <c r="AS7006" s="104"/>
      <c r="AT7006" s="104"/>
      <c r="AU7006" s="104"/>
      <c r="AV7006" s="104"/>
    </row>
    <row r="7007" spans="3:48" x14ac:dyDescent="0.35">
      <c r="C7007" s="176"/>
      <c r="D7007" s="176"/>
      <c r="E7007" s="176"/>
      <c r="F7007" s="176"/>
      <c r="G7007" s="175"/>
      <c r="H7007" s="175"/>
      <c r="I7007" s="175"/>
      <c r="J7007" s="175"/>
      <c r="L7007" s="175"/>
      <c r="T7007" s="176"/>
      <c r="U7007" s="176"/>
      <c r="V7007" s="176"/>
      <c r="W7007" s="176"/>
      <c r="X7007" s="175"/>
      <c r="Y7007" s="175"/>
      <c r="Z7007" s="175"/>
      <c r="AA7007" s="175"/>
      <c r="AC7007" s="175"/>
      <c r="AL7007" s="106"/>
      <c r="AM7007" s="104"/>
      <c r="AN7007" s="104"/>
      <c r="AO7007" s="104"/>
      <c r="AP7007" s="104"/>
      <c r="AQ7007" s="104"/>
      <c r="AR7007" s="104"/>
      <c r="AS7007" s="104"/>
      <c r="AT7007" s="104"/>
      <c r="AU7007" s="104"/>
      <c r="AV7007" s="104"/>
    </row>
    <row r="7008" spans="3:48" x14ac:dyDescent="0.35">
      <c r="C7008" s="176"/>
      <c r="D7008" s="176"/>
      <c r="E7008" s="176"/>
      <c r="F7008" s="176"/>
      <c r="G7008" s="175"/>
      <c r="H7008" s="175"/>
      <c r="I7008" s="175"/>
      <c r="J7008" s="175"/>
      <c r="L7008" s="175"/>
      <c r="T7008" s="176"/>
      <c r="U7008" s="176"/>
      <c r="V7008" s="176"/>
      <c r="W7008" s="176"/>
      <c r="X7008" s="175"/>
      <c r="Y7008" s="175"/>
      <c r="Z7008" s="175"/>
      <c r="AA7008" s="175"/>
      <c r="AC7008" s="175"/>
      <c r="AL7008" s="106"/>
      <c r="AM7008" s="104"/>
      <c r="AN7008" s="104"/>
      <c r="AO7008" s="104"/>
      <c r="AP7008" s="104"/>
      <c r="AQ7008" s="104"/>
      <c r="AR7008" s="104"/>
      <c r="AS7008" s="104"/>
      <c r="AT7008" s="104"/>
      <c r="AU7008" s="104"/>
      <c r="AV7008" s="104"/>
    </row>
    <row r="7009" spans="3:48" x14ac:dyDescent="0.35">
      <c r="C7009" s="176"/>
      <c r="D7009" s="176"/>
      <c r="E7009" s="176"/>
      <c r="F7009" s="176"/>
      <c r="G7009" s="175"/>
      <c r="H7009" s="175"/>
      <c r="I7009" s="175"/>
      <c r="J7009" s="175"/>
      <c r="L7009" s="175"/>
      <c r="T7009" s="176"/>
      <c r="U7009" s="176"/>
      <c r="V7009" s="176"/>
      <c r="W7009" s="176"/>
      <c r="X7009" s="175"/>
      <c r="Y7009" s="175"/>
      <c r="Z7009" s="175"/>
      <c r="AA7009" s="175"/>
      <c r="AC7009" s="175"/>
      <c r="AL7009" s="106"/>
      <c r="AM7009" s="104"/>
      <c r="AN7009" s="104"/>
      <c r="AO7009" s="104"/>
      <c r="AP7009" s="104"/>
      <c r="AQ7009" s="104"/>
      <c r="AR7009" s="104"/>
      <c r="AS7009" s="104"/>
      <c r="AT7009" s="104"/>
      <c r="AU7009" s="104"/>
      <c r="AV7009" s="104"/>
    </row>
    <row r="7010" spans="3:48" x14ac:dyDescent="0.35">
      <c r="C7010" s="176"/>
      <c r="D7010" s="176"/>
      <c r="E7010" s="176"/>
      <c r="F7010" s="176"/>
      <c r="G7010" s="175"/>
      <c r="H7010" s="175"/>
      <c r="I7010" s="175"/>
      <c r="J7010" s="175"/>
      <c r="L7010" s="175"/>
      <c r="T7010" s="176"/>
      <c r="U7010" s="176"/>
      <c r="V7010" s="176"/>
      <c r="W7010" s="176"/>
      <c r="X7010" s="175"/>
      <c r="Y7010" s="175"/>
      <c r="Z7010" s="175"/>
      <c r="AA7010" s="175"/>
      <c r="AC7010" s="175"/>
      <c r="AL7010" s="106"/>
      <c r="AM7010" s="104"/>
      <c r="AN7010" s="104"/>
      <c r="AO7010" s="104"/>
      <c r="AP7010" s="104"/>
      <c r="AQ7010" s="104"/>
      <c r="AR7010" s="104"/>
      <c r="AS7010" s="104"/>
      <c r="AT7010" s="104"/>
      <c r="AU7010" s="104"/>
      <c r="AV7010" s="104"/>
    </row>
    <row r="7011" spans="3:48" x14ac:dyDescent="0.35">
      <c r="C7011" s="176"/>
      <c r="D7011" s="176"/>
      <c r="E7011" s="176"/>
      <c r="F7011" s="176"/>
      <c r="G7011" s="175"/>
      <c r="H7011" s="175"/>
      <c r="I7011" s="175"/>
      <c r="J7011" s="175"/>
      <c r="L7011" s="175"/>
      <c r="T7011" s="176"/>
      <c r="U7011" s="176"/>
      <c r="V7011" s="176"/>
      <c r="W7011" s="176"/>
      <c r="X7011" s="175"/>
      <c r="Y7011" s="175"/>
      <c r="Z7011" s="175"/>
      <c r="AA7011" s="175"/>
      <c r="AC7011" s="175"/>
      <c r="AL7011" s="106"/>
      <c r="AM7011" s="104"/>
      <c r="AN7011" s="104"/>
      <c r="AO7011" s="104"/>
      <c r="AP7011" s="104"/>
      <c r="AQ7011" s="104"/>
      <c r="AR7011" s="104"/>
      <c r="AS7011" s="104"/>
      <c r="AT7011" s="104"/>
      <c r="AU7011" s="104"/>
      <c r="AV7011" s="104"/>
    </row>
    <row r="7012" spans="3:48" x14ac:dyDescent="0.35">
      <c r="C7012" s="176"/>
      <c r="D7012" s="176"/>
      <c r="E7012" s="176"/>
      <c r="F7012" s="176"/>
      <c r="G7012" s="175"/>
      <c r="H7012" s="175"/>
      <c r="I7012" s="175"/>
      <c r="J7012" s="175"/>
      <c r="L7012" s="175"/>
      <c r="T7012" s="176"/>
      <c r="U7012" s="176"/>
      <c r="V7012" s="176"/>
      <c r="W7012" s="176"/>
      <c r="X7012" s="175"/>
      <c r="Y7012" s="175"/>
      <c r="Z7012" s="175"/>
      <c r="AA7012" s="175"/>
      <c r="AC7012" s="175"/>
      <c r="AL7012" s="106"/>
      <c r="AM7012" s="104"/>
      <c r="AN7012" s="104"/>
      <c r="AO7012" s="104"/>
      <c r="AP7012" s="104"/>
      <c r="AQ7012" s="104"/>
      <c r="AR7012" s="104"/>
      <c r="AS7012" s="104"/>
      <c r="AT7012" s="104"/>
      <c r="AU7012" s="104"/>
      <c r="AV7012" s="104"/>
    </row>
    <row r="7013" spans="3:48" x14ac:dyDescent="0.35">
      <c r="C7013" s="176"/>
      <c r="D7013" s="176"/>
      <c r="E7013" s="176"/>
      <c r="F7013" s="176"/>
      <c r="G7013" s="175"/>
      <c r="H7013" s="175"/>
      <c r="I7013" s="175"/>
      <c r="J7013" s="175"/>
      <c r="L7013" s="175"/>
      <c r="T7013" s="176"/>
      <c r="U7013" s="176"/>
      <c r="V7013" s="176"/>
      <c r="W7013" s="176"/>
      <c r="X7013" s="175"/>
      <c r="Y7013" s="175"/>
      <c r="Z7013" s="175"/>
      <c r="AA7013" s="175"/>
      <c r="AC7013" s="175"/>
      <c r="AL7013" s="106"/>
      <c r="AM7013" s="104"/>
      <c r="AN7013" s="104"/>
      <c r="AO7013" s="104"/>
      <c r="AP7013" s="104"/>
      <c r="AQ7013" s="104"/>
      <c r="AR7013" s="104"/>
      <c r="AS7013" s="104"/>
      <c r="AT7013" s="104"/>
      <c r="AU7013" s="104"/>
      <c r="AV7013" s="104"/>
    </row>
    <row r="7014" spans="3:48" x14ac:dyDescent="0.35">
      <c r="C7014" s="176"/>
      <c r="D7014" s="176"/>
      <c r="E7014" s="176"/>
      <c r="F7014" s="176"/>
      <c r="G7014" s="175"/>
      <c r="H7014" s="175"/>
      <c r="I7014" s="175"/>
      <c r="J7014" s="175"/>
      <c r="L7014" s="175"/>
      <c r="T7014" s="176"/>
      <c r="U7014" s="176"/>
      <c r="V7014" s="176"/>
      <c r="W7014" s="176"/>
      <c r="X7014" s="175"/>
      <c r="Y7014" s="175"/>
      <c r="Z7014" s="175"/>
      <c r="AA7014" s="175"/>
      <c r="AC7014" s="175"/>
      <c r="AL7014" s="106"/>
      <c r="AM7014" s="104"/>
      <c r="AN7014" s="104"/>
      <c r="AO7014" s="104"/>
      <c r="AP7014" s="104"/>
      <c r="AQ7014" s="104"/>
      <c r="AR7014" s="104"/>
      <c r="AS7014" s="104"/>
      <c r="AT7014" s="104"/>
      <c r="AU7014" s="104"/>
      <c r="AV7014" s="104"/>
    </row>
    <row r="7015" spans="3:48" x14ac:dyDescent="0.35">
      <c r="C7015" s="176"/>
      <c r="D7015" s="176"/>
      <c r="E7015" s="176"/>
      <c r="F7015" s="176"/>
      <c r="G7015" s="175"/>
      <c r="H7015" s="175"/>
      <c r="I7015" s="175"/>
      <c r="J7015" s="175"/>
      <c r="L7015" s="175"/>
      <c r="T7015" s="176"/>
      <c r="U7015" s="176"/>
      <c r="V7015" s="176"/>
      <c r="W7015" s="176"/>
      <c r="X7015" s="175"/>
      <c r="Y7015" s="175"/>
      <c r="Z7015" s="175"/>
      <c r="AA7015" s="175"/>
      <c r="AC7015" s="175"/>
      <c r="AL7015" s="106"/>
      <c r="AM7015" s="104"/>
      <c r="AN7015" s="104"/>
      <c r="AO7015" s="104"/>
      <c r="AP7015" s="104"/>
      <c r="AQ7015" s="104"/>
      <c r="AR7015" s="104"/>
      <c r="AS7015" s="104"/>
      <c r="AT7015" s="104"/>
      <c r="AU7015" s="104"/>
      <c r="AV7015" s="104"/>
    </row>
    <row r="7016" spans="3:48" x14ac:dyDescent="0.35">
      <c r="C7016" s="176"/>
      <c r="D7016" s="176"/>
      <c r="E7016" s="176"/>
      <c r="F7016" s="176"/>
      <c r="G7016" s="175"/>
      <c r="H7016" s="175"/>
      <c r="I7016" s="175"/>
      <c r="J7016" s="175"/>
      <c r="L7016" s="175"/>
      <c r="T7016" s="176"/>
      <c r="U7016" s="176"/>
      <c r="V7016" s="176"/>
      <c r="W7016" s="176"/>
      <c r="X7016" s="175"/>
      <c r="Y7016" s="175"/>
      <c r="Z7016" s="175"/>
      <c r="AA7016" s="175"/>
      <c r="AC7016" s="175"/>
      <c r="AL7016" s="106"/>
      <c r="AM7016" s="104"/>
      <c r="AN7016" s="104"/>
      <c r="AO7016" s="104"/>
      <c r="AP7016" s="104"/>
      <c r="AQ7016" s="104"/>
      <c r="AR7016" s="104"/>
      <c r="AS7016" s="104"/>
      <c r="AT7016" s="104"/>
      <c r="AU7016" s="104"/>
      <c r="AV7016" s="104"/>
    </row>
    <row r="7017" spans="3:48" x14ac:dyDescent="0.35">
      <c r="C7017" s="176"/>
      <c r="D7017" s="176"/>
      <c r="E7017" s="176"/>
      <c r="F7017" s="176"/>
      <c r="G7017" s="175"/>
      <c r="H7017" s="175"/>
      <c r="I7017" s="175"/>
      <c r="J7017" s="175"/>
      <c r="L7017" s="175"/>
      <c r="T7017" s="176"/>
      <c r="U7017" s="176"/>
      <c r="V7017" s="176"/>
      <c r="W7017" s="176"/>
      <c r="X7017" s="175"/>
      <c r="Y7017" s="175"/>
      <c r="Z7017" s="175"/>
      <c r="AA7017" s="175"/>
      <c r="AC7017" s="175"/>
      <c r="AL7017" s="106"/>
      <c r="AM7017" s="104"/>
      <c r="AN7017" s="104"/>
      <c r="AO7017" s="104"/>
      <c r="AP7017" s="104"/>
      <c r="AQ7017" s="104"/>
      <c r="AR7017" s="104"/>
      <c r="AS7017" s="104"/>
      <c r="AT7017" s="104"/>
      <c r="AU7017" s="104"/>
      <c r="AV7017" s="104"/>
    </row>
    <row r="7018" spans="3:48" x14ac:dyDescent="0.35">
      <c r="C7018" s="176"/>
      <c r="D7018" s="176"/>
      <c r="E7018" s="176"/>
      <c r="F7018" s="176"/>
      <c r="G7018" s="175"/>
      <c r="H7018" s="175"/>
      <c r="I7018" s="175"/>
      <c r="J7018" s="175"/>
      <c r="L7018" s="175"/>
      <c r="T7018" s="176"/>
      <c r="U7018" s="176"/>
      <c r="V7018" s="176"/>
      <c r="W7018" s="176"/>
      <c r="X7018" s="175"/>
      <c r="Y7018" s="175"/>
      <c r="Z7018" s="175"/>
      <c r="AA7018" s="175"/>
      <c r="AC7018" s="175"/>
      <c r="AL7018" s="106"/>
      <c r="AM7018" s="104"/>
      <c r="AN7018" s="104"/>
      <c r="AO7018" s="104"/>
      <c r="AP7018" s="104"/>
      <c r="AQ7018" s="104"/>
      <c r="AR7018" s="104"/>
      <c r="AS7018" s="104"/>
      <c r="AT7018" s="104"/>
      <c r="AU7018" s="104"/>
      <c r="AV7018" s="104"/>
    </row>
    <row r="7019" spans="3:48" x14ac:dyDescent="0.35">
      <c r="C7019" s="176"/>
      <c r="D7019" s="176"/>
      <c r="E7019" s="176"/>
      <c r="F7019" s="176"/>
      <c r="G7019" s="175"/>
      <c r="H7019" s="175"/>
      <c r="I7019" s="175"/>
      <c r="J7019" s="175"/>
      <c r="L7019" s="175"/>
      <c r="T7019" s="176"/>
      <c r="U7019" s="176"/>
      <c r="V7019" s="176"/>
      <c r="W7019" s="176"/>
      <c r="X7019" s="175"/>
      <c r="Y7019" s="175"/>
      <c r="Z7019" s="175"/>
      <c r="AA7019" s="175"/>
      <c r="AC7019" s="175"/>
      <c r="AL7019" s="106"/>
      <c r="AM7019" s="104"/>
      <c r="AN7019" s="104"/>
      <c r="AO7019" s="104"/>
      <c r="AP7019" s="104"/>
      <c r="AQ7019" s="104"/>
      <c r="AR7019" s="104"/>
      <c r="AS7019" s="104"/>
      <c r="AT7019" s="104"/>
      <c r="AU7019" s="104"/>
      <c r="AV7019" s="104"/>
    </row>
    <row r="7020" spans="3:48" x14ac:dyDescent="0.35">
      <c r="C7020" s="176"/>
      <c r="D7020" s="176"/>
      <c r="E7020" s="176"/>
      <c r="F7020" s="176"/>
      <c r="G7020" s="175"/>
      <c r="H7020" s="175"/>
      <c r="I7020" s="175"/>
      <c r="J7020" s="175"/>
      <c r="L7020" s="175"/>
      <c r="T7020" s="176"/>
      <c r="U7020" s="176"/>
      <c r="V7020" s="176"/>
      <c r="W7020" s="176"/>
      <c r="X7020" s="175"/>
      <c r="Y7020" s="175"/>
      <c r="Z7020" s="175"/>
      <c r="AA7020" s="175"/>
      <c r="AC7020" s="175"/>
      <c r="AL7020" s="106"/>
      <c r="AM7020" s="104"/>
      <c r="AN7020" s="104"/>
      <c r="AO7020" s="104"/>
      <c r="AP7020" s="104"/>
      <c r="AQ7020" s="104"/>
      <c r="AR7020" s="104"/>
      <c r="AS7020" s="104"/>
      <c r="AT7020" s="104"/>
      <c r="AU7020" s="104"/>
      <c r="AV7020" s="104"/>
    </row>
    <row r="7021" spans="3:48" x14ac:dyDescent="0.35">
      <c r="C7021" s="176"/>
      <c r="D7021" s="176"/>
      <c r="E7021" s="176"/>
      <c r="F7021" s="176"/>
      <c r="G7021" s="175"/>
      <c r="H7021" s="175"/>
      <c r="I7021" s="175"/>
      <c r="J7021" s="175"/>
      <c r="L7021" s="175"/>
      <c r="T7021" s="176"/>
      <c r="U7021" s="176"/>
      <c r="V7021" s="176"/>
      <c r="W7021" s="176"/>
      <c r="X7021" s="175"/>
      <c r="Y7021" s="175"/>
      <c r="Z7021" s="175"/>
      <c r="AA7021" s="175"/>
      <c r="AC7021" s="175"/>
      <c r="AL7021" s="106"/>
      <c r="AM7021" s="104"/>
      <c r="AN7021" s="104"/>
      <c r="AO7021" s="104"/>
      <c r="AP7021" s="104"/>
      <c r="AQ7021" s="104"/>
      <c r="AR7021" s="104"/>
      <c r="AS7021" s="104"/>
      <c r="AT7021" s="104"/>
      <c r="AU7021" s="104"/>
      <c r="AV7021" s="104"/>
    </row>
    <row r="7022" spans="3:48" x14ac:dyDescent="0.35">
      <c r="C7022" s="176"/>
      <c r="D7022" s="176"/>
      <c r="E7022" s="176"/>
      <c r="F7022" s="176"/>
      <c r="G7022" s="175"/>
      <c r="H7022" s="175"/>
      <c r="I7022" s="175"/>
      <c r="J7022" s="175"/>
      <c r="L7022" s="175"/>
      <c r="T7022" s="176"/>
      <c r="U7022" s="176"/>
      <c r="V7022" s="176"/>
      <c r="W7022" s="176"/>
      <c r="X7022" s="175"/>
      <c r="Y7022" s="175"/>
      <c r="Z7022" s="175"/>
      <c r="AA7022" s="175"/>
      <c r="AC7022" s="175"/>
      <c r="AL7022" s="106"/>
      <c r="AM7022" s="104"/>
      <c r="AN7022" s="104"/>
      <c r="AO7022" s="104"/>
      <c r="AP7022" s="104"/>
      <c r="AQ7022" s="104"/>
      <c r="AR7022" s="104"/>
      <c r="AS7022" s="104"/>
      <c r="AT7022" s="104"/>
      <c r="AU7022" s="104"/>
      <c r="AV7022" s="104"/>
    </row>
    <row r="7023" spans="3:48" x14ac:dyDescent="0.35">
      <c r="C7023" s="176"/>
      <c r="D7023" s="176"/>
      <c r="E7023" s="176"/>
      <c r="F7023" s="176"/>
      <c r="G7023" s="175"/>
      <c r="H7023" s="175"/>
      <c r="I7023" s="175"/>
      <c r="J7023" s="175"/>
      <c r="L7023" s="175"/>
      <c r="T7023" s="176"/>
      <c r="U7023" s="176"/>
      <c r="V7023" s="176"/>
      <c r="W7023" s="176"/>
      <c r="X7023" s="175"/>
      <c r="Y7023" s="175"/>
      <c r="Z7023" s="175"/>
      <c r="AA7023" s="175"/>
      <c r="AC7023" s="175"/>
      <c r="AL7023" s="106"/>
      <c r="AM7023" s="104"/>
      <c r="AN7023" s="104"/>
      <c r="AO7023" s="104"/>
      <c r="AP7023" s="104"/>
      <c r="AQ7023" s="104"/>
      <c r="AR7023" s="104"/>
      <c r="AS7023" s="104"/>
      <c r="AT7023" s="104"/>
      <c r="AU7023" s="104"/>
      <c r="AV7023" s="104"/>
    </row>
    <row r="7024" spans="3:48" x14ac:dyDescent="0.35">
      <c r="C7024" s="176"/>
      <c r="D7024" s="176"/>
      <c r="E7024" s="176"/>
      <c r="F7024" s="176"/>
      <c r="G7024" s="175"/>
      <c r="H7024" s="175"/>
      <c r="I7024" s="175"/>
      <c r="J7024" s="175"/>
      <c r="L7024" s="175"/>
      <c r="T7024" s="176"/>
      <c r="U7024" s="176"/>
      <c r="V7024" s="176"/>
      <c r="W7024" s="176"/>
      <c r="X7024" s="175"/>
      <c r="Y7024" s="175"/>
      <c r="Z7024" s="175"/>
      <c r="AA7024" s="175"/>
      <c r="AC7024" s="175"/>
      <c r="AL7024" s="106"/>
      <c r="AM7024" s="104"/>
      <c r="AN7024" s="104"/>
      <c r="AO7024" s="104"/>
      <c r="AP7024" s="104"/>
      <c r="AQ7024" s="104"/>
      <c r="AR7024" s="104"/>
      <c r="AS7024" s="104"/>
      <c r="AT7024" s="104"/>
      <c r="AU7024" s="104"/>
      <c r="AV7024" s="104"/>
    </row>
    <row r="7025" spans="3:48" x14ac:dyDescent="0.35">
      <c r="C7025" s="176"/>
      <c r="D7025" s="176"/>
      <c r="E7025" s="176"/>
      <c r="F7025" s="176"/>
      <c r="G7025" s="175"/>
      <c r="H7025" s="175"/>
      <c r="I7025" s="175"/>
      <c r="J7025" s="175"/>
      <c r="L7025" s="175"/>
      <c r="T7025" s="176"/>
      <c r="U7025" s="176"/>
      <c r="V7025" s="176"/>
      <c r="W7025" s="176"/>
      <c r="X7025" s="175"/>
      <c r="Y7025" s="175"/>
      <c r="Z7025" s="175"/>
      <c r="AA7025" s="175"/>
      <c r="AC7025" s="175"/>
      <c r="AL7025" s="106"/>
      <c r="AM7025" s="104"/>
      <c r="AN7025" s="104"/>
      <c r="AO7025" s="104"/>
      <c r="AP7025" s="104"/>
      <c r="AQ7025" s="104"/>
      <c r="AR7025" s="104"/>
      <c r="AS7025" s="104"/>
      <c r="AT7025" s="104"/>
      <c r="AU7025" s="104"/>
      <c r="AV7025" s="104"/>
    </row>
    <row r="7026" spans="3:48" x14ac:dyDescent="0.35">
      <c r="C7026" s="176"/>
      <c r="D7026" s="176"/>
      <c r="E7026" s="176"/>
      <c r="F7026" s="176"/>
      <c r="G7026" s="175"/>
      <c r="H7026" s="175"/>
      <c r="I7026" s="175"/>
      <c r="J7026" s="175"/>
      <c r="L7026" s="175"/>
      <c r="T7026" s="176"/>
      <c r="U7026" s="176"/>
      <c r="V7026" s="176"/>
      <c r="W7026" s="176"/>
      <c r="X7026" s="175"/>
      <c r="Y7026" s="175"/>
      <c r="Z7026" s="175"/>
      <c r="AA7026" s="175"/>
      <c r="AC7026" s="175"/>
      <c r="AL7026" s="106"/>
      <c r="AM7026" s="104"/>
      <c r="AN7026" s="104"/>
      <c r="AO7026" s="104"/>
      <c r="AP7026" s="104"/>
      <c r="AQ7026" s="104"/>
      <c r="AR7026" s="104"/>
      <c r="AS7026" s="104"/>
      <c r="AT7026" s="104"/>
      <c r="AU7026" s="104"/>
      <c r="AV7026" s="104"/>
    </row>
    <row r="7027" spans="3:48" x14ac:dyDescent="0.35">
      <c r="C7027" s="176"/>
      <c r="D7027" s="176"/>
      <c r="E7027" s="176"/>
      <c r="F7027" s="176"/>
      <c r="G7027" s="175"/>
      <c r="H7027" s="175"/>
      <c r="I7027" s="175"/>
      <c r="J7027" s="175"/>
      <c r="L7027" s="175"/>
      <c r="T7027" s="176"/>
      <c r="U7027" s="176"/>
      <c r="V7027" s="176"/>
      <c r="W7027" s="176"/>
      <c r="X7027" s="175"/>
      <c r="Y7027" s="175"/>
      <c r="Z7027" s="175"/>
      <c r="AA7027" s="175"/>
      <c r="AC7027" s="175"/>
      <c r="AL7027" s="106"/>
      <c r="AM7027" s="104"/>
      <c r="AN7027" s="104"/>
      <c r="AO7027" s="104"/>
      <c r="AP7027" s="104"/>
      <c r="AQ7027" s="104"/>
      <c r="AR7027" s="104"/>
      <c r="AS7027" s="104"/>
      <c r="AT7027" s="104"/>
      <c r="AU7027" s="104"/>
      <c r="AV7027" s="104"/>
    </row>
    <row r="7028" spans="3:48" x14ac:dyDescent="0.35">
      <c r="C7028" s="176"/>
      <c r="D7028" s="176"/>
      <c r="E7028" s="176"/>
      <c r="F7028" s="176"/>
      <c r="G7028" s="175"/>
      <c r="H7028" s="175"/>
      <c r="I7028" s="175"/>
      <c r="J7028" s="175"/>
      <c r="L7028" s="175"/>
      <c r="T7028" s="176"/>
      <c r="U7028" s="176"/>
      <c r="V7028" s="176"/>
      <c r="W7028" s="176"/>
      <c r="X7028" s="175"/>
      <c r="Y7028" s="175"/>
      <c r="Z7028" s="175"/>
      <c r="AA7028" s="175"/>
      <c r="AC7028" s="175"/>
      <c r="AL7028" s="106"/>
      <c r="AM7028" s="104"/>
      <c r="AN7028" s="104"/>
      <c r="AO7028" s="104"/>
      <c r="AP7028" s="104"/>
      <c r="AQ7028" s="104"/>
      <c r="AR7028" s="104"/>
      <c r="AS7028" s="104"/>
      <c r="AT7028" s="104"/>
      <c r="AU7028" s="104"/>
      <c r="AV7028" s="104"/>
    </row>
    <row r="7029" spans="3:48" x14ac:dyDescent="0.35">
      <c r="C7029" s="176"/>
      <c r="D7029" s="176"/>
      <c r="E7029" s="176"/>
      <c r="F7029" s="176"/>
      <c r="G7029" s="175"/>
      <c r="H7029" s="175"/>
      <c r="I7029" s="175"/>
      <c r="J7029" s="175"/>
      <c r="L7029" s="175"/>
      <c r="T7029" s="176"/>
      <c r="U7029" s="176"/>
      <c r="V7029" s="176"/>
      <c r="W7029" s="176"/>
      <c r="X7029" s="175"/>
      <c r="Y7029" s="175"/>
      <c r="Z7029" s="175"/>
      <c r="AA7029" s="175"/>
      <c r="AC7029" s="175"/>
      <c r="AL7029" s="106"/>
      <c r="AM7029" s="104"/>
      <c r="AN7029" s="104"/>
      <c r="AO7029" s="104"/>
      <c r="AP7029" s="104"/>
      <c r="AQ7029" s="104"/>
      <c r="AR7029" s="104"/>
      <c r="AS7029" s="104"/>
      <c r="AT7029" s="104"/>
      <c r="AU7029" s="104"/>
      <c r="AV7029" s="104"/>
    </row>
    <row r="7030" spans="3:48" x14ac:dyDescent="0.35">
      <c r="C7030" s="176"/>
      <c r="D7030" s="176"/>
      <c r="E7030" s="176"/>
      <c r="F7030" s="176"/>
      <c r="G7030" s="175"/>
      <c r="H7030" s="175"/>
      <c r="I7030" s="175"/>
      <c r="J7030" s="175"/>
      <c r="L7030" s="175"/>
      <c r="T7030" s="176"/>
      <c r="U7030" s="176"/>
      <c r="V7030" s="176"/>
      <c r="W7030" s="176"/>
      <c r="X7030" s="175"/>
      <c r="Y7030" s="175"/>
      <c r="Z7030" s="175"/>
      <c r="AA7030" s="175"/>
      <c r="AC7030" s="175"/>
      <c r="AL7030" s="106"/>
      <c r="AM7030" s="104"/>
      <c r="AN7030" s="104"/>
      <c r="AO7030" s="104"/>
      <c r="AP7030" s="104"/>
      <c r="AQ7030" s="104"/>
      <c r="AR7030" s="104"/>
      <c r="AS7030" s="104"/>
      <c r="AT7030" s="104"/>
      <c r="AU7030" s="104"/>
      <c r="AV7030" s="104"/>
    </row>
    <row r="7031" spans="3:48" x14ac:dyDescent="0.35">
      <c r="C7031" s="176"/>
      <c r="D7031" s="176"/>
      <c r="E7031" s="176"/>
      <c r="F7031" s="176"/>
      <c r="G7031" s="175"/>
      <c r="H7031" s="175"/>
      <c r="I7031" s="175"/>
      <c r="J7031" s="175"/>
      <c r="L7031" s="175"/>
      <c r="T7031" s="176"/>
      <c r="U7031" s="176"/>
      <c r="V7031" s="176"/>
      <c r="W7031" s="176"/>
      <c r="X7031" s="175"/>
      <c r="Y7031" s="175"/>
      <c r="Z7031" s="175"/>
      <c r="AA7031" s="175"/>
      <c r="AC7031" s="175"/>
      <c r="AL7031" s="106"/>
      <c r="AM7031" s="104"/>
      <c r="AN7031" s="104"/>
      <c r="AO7031" s="104"/>
      <c r="AP7031" s="104"/>
      <c r="AQ7031" s="104"/>
      <c r="AR7031" s="104"/>
      <c r="AS7031" s="104"/>
      <c r="AT7031" s="104"/>
      <c r="AU7031" s="104"/>
      <c r="AV7031" s="104"/>
    </row>
    <row r="7032" spans="3:48" x14ac:dyDescent="0.35">
      <c r="C7032" s="176"/>
      <c r="D7032" s="176"/>
      <c r="E7032" s="176"/>
      <c r="F7032" s="176"/>
      <c r="G7032" s="175"/>
      <c r="H7032" s="175"/>
      <c r="I7032" s="175"/>
      <c r="J7032" s="175"/>
      <c r="L7032" s="175"/>
      <c r="T7032" s="176"/>
      <c r="U7032" s="176"/>
      <c r="V7032" s="176"/>
      <c r="W7032" s="176"/>
      <c r="X7032" s="175"/>
      <c r="Y7032" s="175"/>
      <c r="Z7032" s="175"/>
      <c r="AA7032" s="175"/>
      <c r="AC7032" s="175"/>
      <c r="AL7032" s="106"/>
      <c r="AM7032" s="104"/>
      <c r="AN7032" s="104"/>
      <c r="AO7032" s="104"/>
      <c r="AP7032" s="104"/>
      <c r="AQ7032" s="104"/>
      <c r="AR7032" s="104"/>
      <c r="AS7032" s="104"/>
      <c r="AT7032" s="104"/>
      <c r="AU7032" s="104"/>
      <c r="AV7032" s="104"/>
    </row>
    <row r="7033" spans="3:48" x14ac:dyDescent="0.35">
      <c r="C7033" s="176"/>
      <c r="D7033" s="176"/>
      <c r="E7033" s="176"/>
      <c r="F7033" s="176"/>
      <c r="G7033" s="175"/>
      <c r="H7033" s="175"/>
      <c r="I7033" s="175"/>
      <c r="J7033" s="175"/>
      <c r="L7033" s="175"/>
      <c r="T7033" s="176"/>
      <c r="U7033" s="176"/>
      <c r="V7033" s="176"/>
      <c r="W7033" s="176"/>
      <c r="X7033" s="175"/>
      <c r="Y7033" s="175"/>
      <c r="Z7033" s="175"/>
      <c r="AA7033" s="175"/>
      <c r="AC7033" s="175"/>
      <c r="AL7033" s="106"/>
      <c r="AM7033" s="104"/>
      <c r="AN7033" s="104"/>
      <c r="AO7033" s="104"/>
      <c r="AP7033" s="104"/>
      <c r="AQ7033" s="104"/>
      <c r="AR7033" s="104"/>
      <c r="AS7033" s="104"/>
      <c r="AT7033" s="104"/>
      <c r="AU7033" s="104"/>
      <c r="AV7033" s="104"/>
    </row>
    <row r="7034" spans="3:48" x14ac:dyDescent="0.35">
      <c r="C7034" s="176"/>
      <c r="D7034" s="176"/>
      <c r="E7034" s="176"/>
      <c r="F7034" s="176"/>
      <c r="G7034" s="175"/>
      <c r="H7034" s="175"/>
      <c r="I7034" s="175"/>
      <c r="J7034" s="175"/>
      <c r="L7034" s="175"/>
      <c r="T7034" s="176"/>
      <c r="U7034" s="176"/>
      <c r="V7034" s="176"/>
      <c r="W7034" s="176"/>
      <c r="X7034" s="175"/>
      <c r="Y7034" s="175"/>
      <c r="Z7034" s="175"/>
      <c r="AA7034" s="175"/>
      <c r="AC7034" s="175"/>
      <c r="AL7034" s="106"/>
      <c r="AM7034" s="104"/>
      <c r="AN7034" s="104"/>
      <c r="AO7034" s="104"/>
      <c r="AP7034" s="104"/>
      <c r="AQ7034" s="104"/>
      <c r="AR7034" s="104"/>
      <c r="AS7034" s="104"/>
      <c r="AT7034" s="104"/>
      <c r="AU7034" s="104"/>
      <c r="AV7034" s="104"/>
    </row>
    <row r="7035" spans="3:48" x14ac:dyDescent="0.35">
      <c r="C7035" s="176"/>
      <c r="D7035" s="176"/>
      <c r="E7035" s="176"/>
      <c r="F7035" s="176"/>
      <c r="G7035" s="175"/>
      <c r="H7035" s="175"/>
      <c r="I7035" s="175"/>
      <c r="J7035" s="175"/>
      <c r="L7035" s="175"/>
      <c r="T7035" s="176"/>
      <c r="U7035" s="176"/>
      <c r="V7035" s="176"/>
      <c r="W7035" s="176"/>
      <c r="X7035" s="175"/>
      <c r="Y7035" s="175"/>
      <c r="Z7035" s="175"/>
      <c r="AA7035" s="175"/>
      <c r="AC7035" s="175"/>
      <c r="AL7035" s="106"/>
      <c r="AM7035" s="104"/>
      <c r="AN7035" s="104"/>
      <c r="AO7035" s="104"/>
      <c r="AP7035" s="104"/>
      <c r="AQ7035" s="104"/>
      <c r="AR7035" s="104"/>
      <c r="AS7035" s="104"/>
      <c r="AT7035" s="104"/>
      <c r="AU7035" s="104"/>
      <c r="AV7035" s="104"/>
    </row>
    <row r="7036" spans="3:48" x14ac:dyDescent="0.35">
      <c r="C7036" s="176"/>
      <c r="D7036" s="176"/>
      <c r="E7036" s="176"/>
      <c r="F7036" s="176"/>
      <c r="G7036" s="175"/>
      <c r="H7036" s="175"/>
      <c r="I7036" s="175"/>
      <c r="J7036" s="175"/>
      <c r="L7036" s="175"/>
      <c r="T7036" s="176"/>
      <c r="U7036" s="176"/>
      <c r="V7036" s="176"/>
      <c r="W7036" s="176"/>
      <c r="X7036" s="175"/>
      <c r="Y7036" s="175"/>
      <c r="Z7036" s="175"/>
      <c r="AA7036" s="175"/>
      <c r="AC7036" s="175"/>
      <c r="AL7036" s="106"/>
      <c r="AM7036" s="104"/>
      <c r="AN7036" s="104"/>
      <c r="AO7036" s="104"/>
      <c r="AP7036" s="104"/>
      <c r="AQ7036" s="104"/>
      <c r="AR7036" s="104"/>
      <c r="AS7036" s="104"/>
      <c r="AT7036" s="104"/>
      <c r="AU7036" s="104"/>
      <c r="AV7036" s="104"/>
    </row>
    <row r="7037" spans="3:48" x14ac:dyDescent="0.35">
      <c r="C7037" s="176"/>
      <c r="D7037" s="176"/>
      <c r="E7037" s="176"/>
      <c r="F7037" s="176"/>
      <c r="G7037" s="175"/>
      <c r="H7037" s="175"/>
      <c r="I7037" s="175"/>
      <c r="J7037" s="175"/>
      <c r="L7037" s="175"/>
      <c r="T7037" s="176"/>
      <c r="U7037" s="176"/>
      <c r="V7037" s="176"/>
      <c r="W7037" s="176"/>
      <c r="X7037" s="175"/>
      <c r="Y7037" s="175"/>
      <c r="Z7037" s="175"/>
      <c r="AA7037" s="175"/>
      <c r="AC7037" s="175"/>
      <c r="AL7037" s="106"/>
      <c r="AM7037" s="104"/>
      <c r="AN7037" s="104"/>
      <c r="AO7037" s="104"/>
      <c r="AP7037" s="104"/>
      <c r="AQ7037" s="104"/>
      <c r="AR7037" s="104"/>
      <c r="AS7037" s="104"/>
      <c r="AT7037" s="104"/>
      <c r="AU7037" s="104"/>
      <c r="AV7037" s="104"/>
    </row>
    <row r="7038" spans="3:48" x14ac:dyDescent="0.35">
      <c r="C7038" s="176"/>
      <c r="D7038" s="176"/>
      <c r="E7038" s="176"/>
      <c r="F7038" s="176"/>
      <c r="G7038" s="175"/>
      <c r="H7038" s="175"/>
      <c r="I7038" s="175"/>
      <c r="J7038" s="175"/>
      <c r="L7038" s="175"/>
      <c r="T7038" s="176"/>
      <c r="U7038" s="176"/>
      <c r="V7038" s="176"/>
      <c r="W7038" s="176"/>
      <c r="X7038" s="175"/>
      <c r="Y7038" s="175"/>
      <c r="Z7038" s="175"/>
      <c r="AA7038" s="175"/>
      <c r="AC7038" s="175"/>
      <c r="AL7038" s="106"/>
      <c r="AM7038" s="104"/>
      <c r="AN7038" s="104"/>
      <c r="AO7038" s="104"/>
      <c r="AP7038" s="104"/>
      <c r="AQ7038" s="104"/>
      <c r="AR7038" s="104"/>
      <c r="AS7038" s="104"/>
      <c r="AT7038" s="104"/>
      <c r="AU7038" s="104"/>
      <c r="AV7038" s="104"/>
    </row>
    <row r="7039" spans="3:48" x14ac:dyDescent="0.35">
      <c r="C7039" s="176"/>
      <c r="D7039" s="176"/>
      <c r="E7039" s="176"/>
      <c r="F7039" s="176"/>
      <c r="G7039" s="175"/>
      <c r="H7039" s="175"/>
      <c r="I7039" s="175"/>
      <c r="J7039" s="175"/>
      <c r="L7039" s="175"/>
      <c r="T7039" s="176"/>
      <c r="U7039" s="176"/>
      <c r="V7039" s="176"/>
      <c r="W7039" s="176"/>
      <c r="X7039" s="175"/>
      <c r="Y7039" s="175"/>
      <c r="Z7039" s="175"/>
      <c r="AA7039" s="175"/>
      <c r="AC7039" s="175"/>
      <c r="AL7039" s="106"/>
      <c r="AM7039" s="104"/>
      <c r="AN7039" s="104"/>
      <c r="AO7039" s="104"/>
      <c r="AP7039" s="104"/>
      <c r="AQ7039" s="104"/>
      <c r="AR7039" s="104"/>
      <c r="AS7039" s="104"/>
      <c r="AT7039" s="104"/>
      <c r="AU7039" s="104"/>
      <c r="AV7039" s="104"/>
    </row>
    <row r="7040" spans="3:48" x14ac:dyDescent="0.35">
      <c r="C7040" s="176"/>
      <c r="D7040" s="176"/>
      <c r="E7040" s="176"/>
      <c r="F7040" s="176"/>
      <c r="G7040" s="175"/>
      <c r="H7040" s="175"/>
      <c r="I7040" s="175"/>
      <c r="J7040" s="175"/>
      <c r="L7040" s="175"/>
      <c r="T7040" s="176"/>
      <c r="U7040" s="176"/>
      <c r="V7040" s="176"/>
      <c r="W7040" s="176"/>
      <c r="X7040" s="175"/>
      <c r="Y7040" s="175"/>
      <c r="Z7040" s="175"/>
      <c r="AA7040" s="175"/>
      <c r="AC7040" s="175"/>
      <c r="AL7040" s="106"/>
      <c r="AM7040" s="104"/>
      <c r="AN7040" s="104"/>
      <c r="AO7040" s="104"/>
      <c r="AP7040" s="104"/>
      <c r="AQ7040" s="104"/>
      <c r="AR7040" s="104"/>
      <c r="AS7040" s="104"/>
      <c r="AT7040" s="104"/>
      <c r="AU7040" s="104"/>
      <c r="AV7040" s="104"/>
    </row>
    <row r="7041" spans="3:48" x14ac:dyDescent="0.35">
      <c r="C7041" s="176"/>
      <c r="D7041" s="176"/>
      <c r="E7041" s="176"/>
      <c r="F7041" s="176"/>
      <c r="G7041" s="175"/>
      <c r="H7041" s="175"/>
      <c r="I7041" s="175"/>
      <c r="J7041" s="175"/>
      <c r="L7041" s="175"/>
      <c r="T7041" s="176"/>
      <c r="U7041" s="176"/>
      <c r="V7041" s="176"/>
      <c r="W7041" s="176"/>
      <c r="X7041" s="175"/>
      <c r="Y7041" s="175"/>
      <c r="Z7041" s="175"/>
      <c r="AA7041" s="175"/>
      <c r="AC7041" s="175"/>
      <c r="AL7041" s="106"/>
      <c r="AM7041" s="104"/>
      <c r="AN7041" s="104"/>
      <c r="AO7041" s="104"/>
      <c r="AP7041" s="104"/>
      <c r="AQ7041" s="104"/>
      <c r="AR7041" s="104"/>
      <c r="AS7041" s="104"/>
      <c r="AT7041" s="104"/>
      <c r="AU7041" s="104"/>
      <c r="AV7041" s="104"/>
    </row>
    <row r="7042" spans="3:48" x14ac:dyDescent="0.35">
      <c r="C7042" s="176"/>
      <c r="D7042" s="176"/>
      <c r="E7042" s="176"/>
      <c r="F7042" s="176"/>
      <c r="G7042" s="175"/>
      <c r="H7042" s="175"/>
      <c r="I7042" s="175"/>
      <c r="J7042" s="175"/>
      <c r="L7042" s="175"/>
      <c r="T7042" s="176"/>
      <c r="U7042" s="176"/>
      <c r="V7042" s="176"/>
      <c r="W7042" s="176"/>
      <c r="X7042" s="175"/>
      <c r="Y7042" s="175"/>
      <c r="Z7042" s="175"/>
      <c r="AA7042" s="175"/>
      <c r="AC7042" s="175"/>
      <c r="AL7042" s="106"/>
      <c r="AM7042" s="104"/>
      <c r="AN7042" s="104"/>
      <c r="AO7042" s="104"/>
      <c r="AP7042" s="104"/>
      <c r="AQ7042" s="104"/>
      <c r="AR7042" s="104"/>
      <c r="AS7042" s="104"/>
      <c r="AT7042" s="104"/>
      <c r="AU7042" s="104"/>
      <c r="AV7042" s="104"/>
    </row>
    <row r="7043" spans="3:48" x14ac:dyDescent="0.35">
      <c r="C7043" s="176"/>
      <c r="D7043" s="176"/>
      <c r="E7043" s="176"/>
      <c r="F7043" s="176"/>
      <c r="G7043" s="175"/>
      <c r="H7043" s="175"/>
      <c r="I7043" s="175"/>
      <c r="J7043" s="175"/>
      <c r="L7043" s="175"/>
      <c r="T7043" s="176"/>
      <c r="U7043" s="176"/>
      <c r="V7043" s="176"/>
      <c r="W7043" s="176"/>
      <c r="X7043" s="175"/>
      <c r="Y7043" s="175"/>
      <c r="Z7043" s="175"/>
      <c r="AA7043" s="175"/>
      <c r="AC7043" s="175"/>
      <c r="AL7043" s="106"/>
      <c r="AM7043" s="104"/>
      <c r="AN7043" s="104"/>
      <c r="AO7043" s="104"/>
      <c r="AP7043" s="104"/>
      <c r="AQ7043" s="104"/>
      <c r="AR7043" s="104"/>
      <c r="AS7043" s="104"/>
      <c r="AT7043" s="104"/>
      <c r="AU7043" s="104"/>
      <c r="AV7043" s="104"/>
    </row>
    <row r="7044" spans="3:48" x14ac:dyDescent="0.35">
      <c r="C7044" s="176"/>
      <c r="D7044" s="176"/>
      <c r="E7044" s="176"/>
      <c r="F7044" s="176"/>
      <c r="G7044" s="175"/>
      <c r="H7044" s="175"/>
      <c r="I7044" s="175"/>
      <c r="J7044" s="175"/>
      <c r="L7044" s="175"/>
      <c r="T7044" s="176"/>
      <c r="U7044" s="176"/>
      <c r="V7044" s="176"/>
      <c r="W7044" s="176"/>
      <c r="X7044" s="175"/>
      <c r="Y7044" s="175"/>
      <c r="Z7044" s="175"/>
      <c r="AA7044" s="175"/>
      <c r="AC7044" s="175"/>
      <c r="AL7044" s="106"/>
      <c r="AM7044" s="104"/>
      <c r="AN7044" s="104"/>
      <c r="AO7044" s="104"/>
      <c r="AP7044" s="104"/>
      <c r="AQ7044" s="104"/>
      <c r="AR7044" s="104"/>
      <c r="AS7044" s="104"/>
      <c r="AT7044" s="104"/>
      <c r="AU7044" s="104"/>
      <c r="AV7044" s="104"/>
    </row>
    <row r="7045" spans="3:48" x14ac:dyDescent="0.35">
      <c r="C7045" s="176"/>
      <c r="D7045" s="176"/>
      <c r="E7045" s="176"/>
      <c r="F7045" s="176"/>
      <c r="G7045" s="175"/>
      <c r="H7045" s="175"/>
      <c r="I7045" s="175"/>
      <c r="J7045" s="175"/>
      <c r="L7045" s="175"/>
      <c r="T7045" s="176"/>
      <c r="U7045" s="176"/>
      <c r="V7045" s="176"/>
      <c r="W7045" s="176"/>
      <c r="X7045" s="175"/>
      <c r="Y7045" s="175"/>
      <c r="Z7045" s="175"/>
      <c r="AA7045" s="175"/>
      <c r="AC7045" s="175"/>
      <c r="AL7045" s="106"/>
      <c r="AM7045" s="104"/>
      <c r="AN7045" s="104"/>
      <c r="AO7045" s="104"/>
      <c r="AP7045" s="104"/>
      <c r="AQ7045" s="104"/>
      <c r="AR7045" s="104"/>
      <c r="AS7045" s="104"/>
      <c r="AT7045" s="104"/>
      <c r="AU7045" s="104"/>
      <c r="AV7045" s="104"/>
    </row>
    <row r="7046" spans="3:48" x14ac:dyDescent="0.35">
      <c r="C7046" s="176"/>
      <c r="D7046" s="176"/>
      <c r="E7046" s="176"/>
      <c r="F7046" s="176"/>
      <c r="G7046" s="175"/>
      <c r="H7046" s="175"/>
      <c r="I7046" s="175"/>
      <c r="J7046" s="175"/>
      <c r="L7046" s="175"/>
      <c r="T7046" s="176"/>
      <c r="U7046" s="176"/>
      <c r="V7046" s="176"/>
      <c r="W7046" s="176"/>
      <c r="X7046" s="175"/>
      <c r="Y7046" s="175"/>
      <c r="Z7046" s="175"/>
      <c r="AA7046" s="175"/>
      <c r="AC7046" s="175"/>
      <c r="AL7046" s="106"/>
      <c r="AM7046" s="104"/>
      <c r="AN7046" s="104"/>
      <c r="AO7046" s="104"/>
      <c r="AP7046" s="104"/>
      <c r="AQ7046" s="104"/>
      <c r="AR7046" s="104"/>
      <c r="AS7046" s="104"/>
      <c r="AT7046" s="104"/>
      <c r="AU7046" s="104"/>
      <c r="AV7046" s="104"/>
    </row>
    <row r="7047" spans="3:48" x14ac:dyDescent="0.35">
      <c r="C7047" s="176"/>
      <c r="D7047" s="176"/>
      <c r="E7047" s="176"/>
      <c r="F7047" s="176"/>
      <c r="G7047" s="175"/>
      <c r="H7047" s="175"/>
      <c r="I7047" s="175"/>
      <c r="J7047" s="175"/>
      <c r="L7047" s="175"/>
      <c r="T7047" s="176"/>
      <c r="U7047" s="176"/>
      <c r="V7047" s="176"/>
      <c r="W7047" s="176"/>
      <c r="X7047" s="175"/>
      <c r="Y7047" s="175"/>
      <c r="Z7047" s="175"/>
      <c r="AA7047" s="175"/>
      <c r="AC7047" s="175"/>
      <c r="AL7047" s="106"/>
      <c r="AM7047" s="104"/>
      <c r="AN7047" s="104"/>
      <c r="AO7047" s="104"/>
      <c r="AP7047" s="104"/>
      <c r="AQ7047" s="104"/>
      <c r="AR7047" s="104"/>
      <c r="AS7047" s="104"/>
      <c r="AT7047" s="104"/>
      <c r="AU7047" s="104"/>
      <c r="AV7047" s="104"/>
    </row>
    <row r="7048" spans="3:48" x14ac:dyDescent="0.35">
      <c r="C7048" s="176"/>
      <c r="D7048" s="176"/>
      <c r="E7048" s="176"/>
      <c r="F7048" s="176"/>
      <c r="G7048" s="175"/>
      <c r="H7048" s="175"/>
      <c r="I7048" s="175"/>
      <c r="J7048" s="175"/>
      <c r="L7048" s="175"/>
      <c r="T7048" s="176"/>
      <c r="U7048" s="176"/>
      <c r="V7048" s="176"/>
      <c r="W7048" s="176"/>
      <c r="X7048" s="175"/>
      <c r="Y7048" s="175"/>
      <c r="Z7048" s="175"/>
      <c r="AA7048" s="175"/>
      <c r="AC7048" s="175"/>
      <c r="AL7048" s="106"/>
      <c r="AM7048" s="104"/>
      <c r="AN7048" s="104"/>
      <c r="AO7048" s="104"/>
      <c r="AP7048" s="104"/>
      <c r="AQ7048" s="104"/>
      <c r="AR7048" s="104"/>
      <c r="AS7048" s="104"/>
      <c r="AT7048" s="104"/>
      <c r="AU7048" s="104"/>
      <c r="AV7048" s="104"/>
    </row>
    <row r="7049" spans="3:48" x14ac:dyDescent="0.35">
      <c r="C7049" s="176"/>
      <c r="D7049" s="176"/>
      <c r="E7049" s="176"/>
      <c r="F7049" s="176"/>
      <c r="G7049" s="175"/>
      <c r="H7049" s="175"/>
      <c r="I7049" s="175"/>
      <c r="J7049" s="175"/>
      <c r="L7049" s="175"/>
      <c r="T7049" s="176"/>
      <c r="U7049" s="176"/>
      <c r="V7049" s="176"/>
      <c r="W7049" s="176"/>
      <c r="X7049" s="175"/>
      <c r="Y7049" s="175"/>
      <c r="Z7049" s="175"/>
      <c r="AA7049" s="175"/>
      <c r="AC7049" s="175"/>
      <c r="AL7049" s="106"/>
      <c r="AM7049" s="104"/>
      <c r="AN7049" s="104"/>
      <c r="AO7049" s="104"/>
      <c r="AP7049" s="104"/>
      <c r="AQ7049" s="104"/>
      <c r="AR7049" s="104"/>
      <c r="AS7049" s="104"/>
      <c r="AT7049" s="104"/>
      <c r="AU7049" s="104"/>
      <c r="AV7049" s="104"/>
    </row>
    <row r="7050" spans="3:48" x14ac:dyDescent="0.35">
      <c r="C7050" s="176"/>
      <c r="D7050" s="176"/>
      <c r="E7050" s="176"/>
      <c r="F7050" s="176"/>
      <c r="G7050" s="175"/>
      <c r="H7050" s="175"/>
      <c r="I7050" s="175"/>
      <c r="J7050" s="175"/>
      <c r="L7050" s="175"/>
      <c r="T7050" s="176"/>
      <c r="U7050" s="176"/>
      <c r="V7050" s="176"/>
      <c r="W7050" s="176"/>
      <c r="X7050" s="175"/>
      <c r="Y7050" s="175"/>
      <c r="Z7050" s="175"/>
      <c r="AA7050" s="175"/>
      <c r="AC7050" s="175"/>
      <c r="AL7050" s="106"/>
      <c r="AM7050" s="104"/>
      <c r="AN7050" s="104"/>
      <c r="AO7050" s="104"/>
      <c r="AP7050" s="104"/>
      <c r="AQ7050" s="104"/>
      <c r="AR7050" s="104"/>
      <c r="AS7050" s="104"/>
      <c r="AT7050" s="104"/>
      <c r="AU7050" s="104"/>
      <c r="AV7050" s="104"/>
    </row>
    <row r="7051" spans="3:48" x14ac:dyDescent="0.35">
      <c r="C7051" s="176"/>
      <c r="D7051" s="176"/>
      <c r="E7051" s="176"/>
      <c r="F7051" s="176"/>
      <c r="G7051" s="175"/>
      <c r="H7051" s="175"/>
      <c r="I7051" s="175"/>
      <c r="J7051" s="175"/>
      <c r="L7051" s="175"/>
      <c r="T7051" s="176"/>
      <c r="U7051" s="176"/>
      <c r="V7051" s="176"/>
      <c r="W7051" s="176"/>
      <c r="X7051" s="175"/>
      <c r="Y7051" s="175"/>
      <c r="Z7051" s="175"/>
      <c r="AA7051" s="175"/>
      <c r="AC7051" s="175"/>
      <c r="AL7051" s="106"/>
      <c r="AM7051" s="104"/>
      <c r="AN7051" s="104"/>
      <c r="AO7051" s="104"/>
      <c r="AP7051" s="104"/>
      <c r="AQ7051" s="104"/>
      <c r="AR7051" s="104"/>
      <c r="AS7051" s="104"/>
      <c r="AT7051" s="104"/>
      <c r="AU7051" s="104"/>
      <c r="AV7051" s="104"/>
    </row>
    <row r="7052" spans="3:48" x14ac:dyDescent="0.35">
      <c r="C7052" s="176"/>
      <c r="D7052" s="176"/>
      <c r="E7052" s="176"/>
      <c r="F7052" s="176"/>
      <c r="G7052" s="175"/>
      <c r="H7052" s="175"/>
      <c r="I7052" s="175"/>
      <c r="J7052" s="175"/>
      <c r="L7052" s="175"/>
      <c r="T7052" s="176"/>
      <c r="U7052" s="176"/>
      <c r="V7052" s="176"/>
      <c r="W7052" s="176"/>
      <c r="X7052" s="175"/>
      <c r="Y7052" s="175"/>
      <c r="Z7052" s="175"/>
      <c r="AA7052" s="175"/>
      <c r="AC7052" s="175"/>
      <c r="AL7052" s="106"/>
      <c r="AM7052" s="104"/>
      <c r="AN7052" s="104"/>
      <c r="AO7052" s="104"/>
      <c r="AP7052" s="104"/>
      <c r="AQ7052" s="104"/>
      <c r="AR7052" s="104"/>
      <c r="AS7052" s="104"/>
      <c r="AT7052" s="104"/>
      <c r="AU7052" s="104"/>
      <c r="AV7052" s="104"/>
    </row>
    <row r="7053" spans="3:48" x14ac:dyDescent="0.35">
      <c r="C7053" s="176"/>
      <c r="D7053" s="176"/>
      <c r="E7053" s="176"/>
      <c r="F7053" s="176"/>
      <c r="G7053" s="175"/>
      <c r="H7053" s="175"/>
      <c r="I7053" s="175"/>
      <c r="J7053" s="175"/>
      <c r="L7053" s="175"/>
      <c r="T7053" s="176"/>
      <c r="U7053" s="176"/>
      <c r="V7053" s="176"/>
      <c r="W7053" s="176"/>
      <c r="X7053" s="175"/>
      <c r="Y7053" s="175"/>
      <c r="Z7053" s="175"/>
      <c r="AA7053" s="175"/>
      <c r="AC7053" s="175"/>
      <c r="AL7053" s="106"/>
      <c r="AM7053" s="104"/>
      <c r="AN7053" s="104"/>
      <c r="AO7053" s="104"/>
      <c r="AP7053" s="104"/>
      <c r="AQ7053" s="104"/>
      <c r="AR7053" s="104"/>
      <c r="AS7053" s="104"/>
      <c r="AT7053" s="104"/>
      <c r="AU7053" s="104"/>
      <c r="AV7053" s="104"/>
    </row>
    <row r="7054" spans="3:48" x14ac:dyDescent="0.35">
      <c r="C7054" s="176"/>
      <c r="D7054" s="176"/>
      <c r="E7054" s="176"/>
      <c r="F7054" s="176"/>
      <c r="G7054" s="175"/>
      <c r="H7054" s="175"/>
      <c r="I7054" s="175"/>
      <c r="J7054" s="175"/>
      <c r="L7054" s="175"/>
      <c r="T7054" s="176"/>
      <c r="U7054" s="176"/>
      <c r="V7054" s="176"/>
      <c r="W7054" s="176"/>
      <c r="X7054" s="175"/>
      <c r="Y7054" s="175"/>
      <c r="Z7054" s="175"/>
      <c r="AA7054" s="175"/>
      <c r="AC7054" s="175"/>
      <c r="AL7054" s="106"/>
      <c r="AM7054" s="104"/>
      <c r="AN7054" s="104"/>
      <c r="AO7054" s="104"/>
      <c r="AP7054" s="104"/>
      <c r="AQ7054" s="104"/>
      <c r="AR7054" s="104"/>
      <c r="AS7054" s="104"/>
      <c r="AT7054" s="104"/>
      <c r="AU7054" s="104"/>
      <c r="AV7054" s="104"/>
    </row>
    <row r="7055" spans="3:48" x14ac:dyDescent="0.35">
      <c r="C7055" s="176"/>
      <c r="D7055" s="176"/>
      <c r="E7055" s="176"/>
      <c r="F7055" s="176"/>
      <c r="G7055" s="175"/>
      <c r="H7055" s="175"/>
      <c r="I7055" s="175"/>
      <c r="J7055" s="175"/>
      <c r="L7055" s="175"/>
      <c r="T7055" s="176"/>
      <c r="U7055" s="176"/>
      <c r="V7055" s="176"/>
      <c r="W7055" s="176"/>
      <c r="X7055" s="175"/>
      <c r="Y7055" s="175"/>
      <c r="Z7055" s="175"/>
      <c r="AA7055" s="175"/>
      <c r="AC7055" s="175"/>
      <c r="AL7055" s="106"/>
      <c r="AM7055" s="104"/>
      <c r="AN7055" s="104"/>
      <c r="AO7055" s="104"/>
      <c r="AP7055" s="104"/>
      <c r="AQ7055" s="104"/>
      <c r="AR7055" s="104"/>
      <c r="AS7055" s="104"/>
      <c r="AT7055" s="104"/>
      <c r="AU7055" s="104"/>
      <c r="AV7055" s="104"/>
    </row>
    <row r="7056" spans="3:48" x14ac:dyDescent="0.35">
      <c r="C7056" s="176"/>
      <c r="D7056" s="176"/>
      <c r="E7056" s="176"/>
      <c r="F7056" s="176"/>
      <c r="G7056" s="175"/>
      <c r="H7056" s="175"/>
      <c r="I7056" s="175"/>
      <c r="J7056" s="175"/>
      <c r="L7056" s="175"/>
      <c r="T7056" s="176"/>
      <c r="U7056" s="176"/>
      <c r="V7056" s="176"/>
      <c r="W7056" s="176"/>
      <c r="X7056" s="175"/>
      <c r="Y7056" s="175"/>
      <c r="Z7056" s="175"/>
      <c r="AA7056" s="175"/>
      <c r="AC7056" s="175"/>
      <c r="AL7056" s="106"/>
      <c r="AM7056" s="104"/>
      <c r="AN7056" s="104"/>
      <c r="AO7056" s="104"/>
      <c r="AP7056" s="104"/>
      <c r="AQ7056" s="104"/>
      <c r="AR7056" s="104"/>
      <c r="AS7056" s="104"/>
      <c r="AT7056" s="104"/>
      <c r="AU7056" s="104"/>
      <c r="AV7056" s="104"/>
    </row>
    <row r="7057" spans="3:48" x14ac:dyDescent="0.35">
      <c r="C7057" s="176"/>
      <c r="D7057" s="176"/>
      <c r="E7057" s="176"/>
      <c r="F7057" s="176"/>
      <c r="G7057" s="175"/>
      <c r="H7057" s="175"/>
      <c r="I7057" s="175"/>
      <c r="J7057" s="175"/>
      <c r="L7057" s="175"/>
      <c r="T7057" s="176"/>
      <c r="U7057" s="176"/>
      <c r="V7057" s="176"/>
      <c r="W7057" s="176"/>
      <c r="X7057" s="175"/>
      <c r="Y7057" s="175"/>
      <c r="Z7057" s="175"/>
      <c r="AA7057" s="175"/>
      <c r="AC7057" s="175"/>
      <c r="AL7057" s="106"/>
      <c r="AM7057" s="104"/>
      <c r="AN7057" s="104"/>
      <c r="AO7057" s="104"/>
      <c r="AP7057" s="104"/>
      <c r="AQ7057" s="104"/>
      <c r="AR7057" s="104"/>
      <c r="AS7057" s="104"/>
      <c r="AT7057" s="104"/>
      <c r="AU7057" s="104"/>
      <c r="AV7057" s="104"/>
    </row>
    <row r="7058" spans="3:48" x14ac:dyDescent="0.35">
      <c r="C7058" s="176"/>
      <c r="D7058" s="176"/>
      <c r="E7058" s="176"/>
      <c r="F7058" s="176"/>
      <c r="G7058" s="175"/>
      <c r="H7058" s="175"/>
      <c r="I7058" s="175"/>
      <c r="J7058" s="175"/>
      <c r="L7058" s="175"/>
      <c r="T7058" s="176"/>
      <c r="U7058" s="176"/>
      <c r="V7058" s="176"/>
      <c r="W7058" s="176"/>
      <c r="X7058" s="175"/>
      <c r="Y7058" s="175"/>
      <c r="Z7058" s="175"/>
      <c r="AA7058" s="175"/>
      <c r="AC7058" s="175"/>
      <c r="AL7058" s="106"/>
      <c r="AM7058" s="104"/>
      <c r="AN7058" s="104"/>
      <c r="AO7058" s="104"/>
      <c r="AP7058" s="104"/>
      <c r="AQ7058" s="104"/>
      <c r="AR7058" s="104"/>
      <c r="AS7058" s="104"/>
      <c r="AT7058" s="104"/>
      <c r="AU7058" s="104"/>
      <c r="AV7058" s="104"/>
    </row>
    <row r="7059" spans="3:48" x14ac:dyDescent="0.35">
      <c r="C7059" s="176"/>
      <c r="D7059" s="176"/>
      <c r="E7059" s="176"/>
      <c r="F7059" s="176"/>
      <c r="G7059" s="175"/>
      <c r="H7059" s="175"/>
      <c r="I7059" s="175"/>
      <c r="J7059" s="175"/>
      <c r="L7059" s="175"/>
      <c r="T7059" s="176"/>
      <c r="U7059" s="176"/>
      <c r="V7059" s="176"/>
      <c r="W7059" s="176"/>
      <c r="X7059" s="175"/>
      <c r="Y7059" s="175"/>
      <c r="Z7059" s="175"/>
      <c r="AA7059" s="175"/>
      <c r="AC7059" s="175"/>
      <c r="AL7059" s="106"/>
      <c r="AM7059" s="104"/>
      <c r="AN7059" s="104"/>
      <c r="AO7059" s="104"/>
      <c r="AP7059" s="104"/>
      <c r="AQ7059" s="104"/>
      <c r="AR7059" s="104"/>
      <c r="AS7059" s="104"/>
      <c r="AT7059" s="104"/>
      <c r="AU7059" s="104"/>
      <c r="AV7059" s="104"/>
    </row>
    <row r="7060" spans="3:48" x14ac:dyDescent="0.35">
      <c r="C7060" s="176"/>
      <c r="D7060" s="176"/>
      <c r="E7060" s="176"/>
      <c r="F7060" s="176"/>
      <c r="G7060" s="175"/>
      <c r="H7060" s="175"/>
      <c r="I7060" s="175"/>
      <c r="J7060" s="175"/>
      <c r="L7060" s="175"/>
      <c r="T7060" s="176"/>
      <c r="U7060" s="176"/>
      <c r="V7060" s="176"/>
      <c r="W7060" s="176"/>
      <c r="X7060" s="175"/>
      <c r="Y7060" s="175"/>
      <c r="Z7060" s="175"/>
      <c r="AA7060" s="175"/>
      <c r="AC7060" s="175"/>
      <c r="AL7060" s="106"/>
      <c r="AM7060" s="104"/>
      <c r="AN7060" s="104"/>
      <c r="AO7060" s="104"/>
      <c r="AP7060" s="104"/>
      <c r="AQ7060" s="104"/>
      <c r="AR7060" s="104"/>
      <c r="AS7060" s="104"/>
      <c r="AT7060" s="104"/>
      <c r="AU7060" s="104"/>
      <c r="AV7060" s="104"/>
    </row>
    <row r="7061" spans="3:48" x14ac:dyDescent="0.35">
      <c r="C7061" s="176"/>
      <c r="D7061" s="176"/>
      <c r="E7061" s="176"/>
      <c r="F7061" s="176"/>
      <c r="G7061" s="175"/>
      <c r="H7061" s="175"/>
      <c r="I7061" s="175"/>
      <c r="J7061" s="175"/>
      <c r="L7061" s="175"/>
      <c r="T7061" s="176"/>
      <c r="U7061" s="176"/>
      <c r="V7061" s="176"/>
      <c r="W7061" s="176"/>
      <c r="X7061" s="175"/>
      <c r="Y7061" s="175"/>
      <c r="Z7061" s="175"/>
      <c r="AA7061" s="175"/>
      <c r="AC7061" s="175"/>
      <c r="AL7061" s="106"/>
      <c r="AM7061" s="104"/>
      <c r="AN7061" s="104"/>
      <c r="AO7061" s="104"/>
      <c r="AP7061" s="104"/>
      <c r="AQ7061" s="104"/>
      <c r="AR7061" s="104"/>
      <c r="AS7061" s="104"/>
      <c r="AT7061" s="104"/>
      <c r="AU7061" s="104"/>
      <c r="AV7061" s="104"/>
    </row>
    <row r="7062" spans="3:48" x14ac:dyDescent="0.35">
      <c r="C7062" s="176"/>
      <c r="D7062" s="176"/>
      <c r="E7062" s="176"/>
      <c r="F7062" s="176"/>
      <c r="G7062" s="175"/>
      <c r="H7062" s="175"/>
      <c r="I7062" s="175"/>
      <c r="J7062" s="175"/>
      <c r="L7062" s="175"/>
      <c r="T7062" s="176"/>
      <c r="U7062" s="176"/>
      <c r="V7062" s="176"/>
      <c r="W7062" s="176"/>
      <c r="X7062" s="175"/>
      <c r="Y7062" s="175"/>
      <c r="Z7062" s="175"/>
      <c r="AA7062" s="175"/>
      <c r="AC7062" s="175"/>
      <c r="AL7062" s="106"/>
      <c r="AM7062" s="104"/>
      <c r="AN7062" s="104"/>
      <c r="AO7062" s="104"/>
      <c r="AP7062" s="104"/>
      <c r="AQ7062" s="104"/>
      <c r="AR7062" s="104"/>
      <c r="AS7062" s="104"/>
      <c r="AT7062" s="104"/>
      <c r="AU7062" s="104"/>
      <c r="AV7062" s="104"/>
    </row>
    <row r="7063" spans="3:48" x14ac:dyDescent="0.35">
      <c r="C7063" s="176"/>
      <c r="D7063" s="176"/>
      <c r="E7063" s="176"/>
      <c r="F7063" s="176"/>
      <c r="G7063" s="175"/>
      <c r="H7063" s="175"/>
      <c r="I7063" s="175"/>
      <c r="J7063" s="175"/>
      <c r="L7063" s="175"/>
      <c r="T7063" s="176"/>
      <c r="U7063" s="176"/>
      <c r="V7063" s="176"/>
      <c r="W7063" s="176"/>
      <c r="X7063" s="175"/>
      <c r="Y7063" s="175"/>
      <c r="Z7063" s="175"/>
      <c r="AA7063" s="175"/>
      <c r="AC7063" s="175"/>
      <c r="AL7063" s="106"/>
      <c r="AM7063" s="104"/>
      <c r="AN7063" s="104"/>
      <c r="AO7063" s="104"/>
      <c r="AP7063" s="104"/>
      <c r="AQ7063" s="104"/>
      <c r="AR7063" s="104"/>
      <c r="AS7063" s="104"/>
      <c r="AT7063" s="104"/>
      <c r="AU7063" s="104"/>
      <c r="AV7063" s="104"/>
    </row>
    <row r="7064" spans="3:48" x14ac:dyDescent="0.35">
      <c r="C7064" s="176"/>
      <c r="D7064" s="176"/>
      <c r="E7064" s="176"/>
      <c r="F7064" s="176"/>
      <c r="G7064" s="175"/>
      <c r="H7064" s="175"/>
      <c r="I7064" s="175"/>
      <c r="J7064" s="175"/>
      <c r="L7064" s="175"/>
      <c r="T7064" s="176"/>
      <c r="U7064" s="176"/>
      <c r="V7064" s="176"/>
      <c r="W7064" s="176"/>
      <c r="X7064" s="175"/>
      <c r="Y7064" s="175"/>
      <c r="Z7064" s="175"/>
      <c r="AA7064" s="175"/>
      <c r="AC7064" s="175"/>
      <c r="AL7064" s="106"/>
      <c r="AM7064" s="104"/>
      <c r="AN7064" s="104"/>
      <c r="AO7064" s="104"/>
      <c r="AP7064" s="104"/>
      <c r="AQ7064" s="104"/>
      <c r="AR7064" s="104"/>
      <c r="AS7064" s="104"/>
      <c r="AT7064" s="104"/>
      <c r="AU7064" s="104"/>
      <c r="AV7064" s="104"/>
    </row>
    <row r="7065" spans="3:48" x14ac:dyDescent="0.35">
      <c r="C7065" s="176"/>
      <c r="D7065" s="176"/>
      <c r="E7065" s="176"/>
      <c r="F7065" s="176"/>
      <c r="G7065" s="175"/>
      <c r="H7065" s="175"/>
      <c r="I7065" s="175"/>
      <c r="J7065" s="175"/>
      <c r="L7065" s="175"/>
      <c r="T7065" s="176"/>
      <c r="U7065" s="176"/>
      <c r="V7065" s="176"/>
      <c r="W7065" s="176"/>
      <c r="X7065" s="175"/>
      <c r="Y7065" s="175"/>
      <c r="Z7065" s="175"/>
      <c r="AA7065" s="175"/>
      <c r="AC7065" s="175"/>
      <c r="AL7065" s="106"/>
      <c r="AM7065" s="104"/>
      <c r="AN7065" s="104"/>
      <c r="AO7065" s="104"/>
      <c r="AP7065" s="104"/>
      <c r="AQ7065" s="104"/>
      <c r="AR7065" s="104"/>
      <c r="AS7065" s="104"/>
      <c r="AT7065" s="104"/>
      <c r="AU7065" s="104"/>
      <c r="AV7065" s="104"/>
    </row>
    <row r="7066" spans="3:48" x14ac:dyDescent="0.35">
      <c r="C7066" s="176"/>
      <c r="D7066" s="176"/>
      <c r="E7066" s="176"/>
      <c r="F7066" s="176"/>
      <c r="G7066" s="175"/>
      <c r="H7066" s="175"/>
      <c r="I7066" s="175"/>
      <c r="J7066" s="175"/>
      <c r="L7066" s="175"/>
      <c r="T7066" s="176"/>
      <c r="U7066" s="176"/>
      <c r="V7066" s="176"/>
      <c r="W7066" s="176"/>
      <c r="X7066" s="175"/>
      <c r="Y7066" s="175"/>
      <c r="Z7066" s="175"/>
      <c r="AA7066" s="175"/>
      <c r="AC7066" s="175"/>
      <c r="AL7066" s="106"/>
      <c r="AM7066" s="104"/>
      <c r="AN7066" s="104"/>
      <c r="AO7066" s="104"/>
      <c r="AP7066" s="104"/>
      <c r="AQ7066" s="104"/>
      <c r="AR7066" s="104"/>
      <c r="AS7066" s="104"/>
      <c r="AT7066" s="104"/>
      <c r="AU7066" s="104"/>
      <c r="AV7066" s="104"/>
    </row>
    <row r="7067" spans="3:48" x14ac:dyDescent="0.35">
      <c r="C7067" s="176"/>
      <c r="D7067" s="176"/>
      <c r="E7067" s="176"/>
      <c r="F7067" s="176"/>
      <c r="G7067" s="175"/>
      <c r="H7067" s="175"/>
      <c r="I7067" s="175"/>
      <c r="J7067" s="175"/>
      <c r="L7067" s="175"/>
      <c r="T7067" s="176"/>
      <c r="U7067" s="176"/>
      <c r="V7067" s="176"/>
      <c r="W7067" s="176"/>
      <c r="X7067" s="175"/>
      <c r="Y7067" s="175"/>
      <c r="Z7067" s="175"/>
      <c r="AA7067" s="175"/>
      <c r="AC7067" s="175"/>
      <c r="AL7067" s="106"/>
      <c r="AM7067" s="104"/>
      <c r="AN7067" s="104"/>
      <c r="AO7067" s="104"/>
      <c r="AP7067" s="104"/>
      <c r="AQ7067" s="104"/>
      <c r="AR7067" s="104"/>
      <c r="AS7067" s="104"/>
      <c r="AT7067" s="104"/>
      <c r="AU7067" s="104"/>
      <c r="AV7067" s="104"/>
    </row>
    <row r="7068" spans="3:48" x14ac:dyDescent="0.35">
      <c r="C7068" s="176"/>
      <c r="D7068" s="176"/>
      <c r="E7068" s="176"/>
      <c r="F7068" s="176"/>
      <c r="G7068" s="175"/>
      <c r="H7068" s="175"/>
      <c r="I7068" s="175"/>
      <c r="J7068" s="175"/>
      <c r="L7068" s="175"/>
      <c r="T7068" s="176"/>
      <c r="U7068" s="176"/>
      <c r="V7068" s="176"/>
      <c r="W7068" s="176"/>
      <c r="X7068" s="175"/>
      <c r="Y7068" s="175"/>
      <c r="Z7068" s="175"/>
      <c r="AA7068" s="175"/>
      <c r="AC7068" s="175"/>
      <c r="AL7068" s="106"/>
      <c r="AM7068" s="104"/>
      <c r="AN7068" s="104"/>
      <c r="AO7068" s="104"/>
      <c r="AP7068" s="104"/>
      <c r="AQ7068" s="104"/>
      <c r="AR7068" s="104"/>
      <c r="AS7068" s="104"/>
      <c r="AT7068" s="104"/>
      <c r="AU7068" s="104"/>
      <c r="AV7068" s="104"/>
    </row>
    <row r="7069" spans="3:48" x14ac:dyDescent="0.35">
      <c r="C7069" s="176"/>
      <c r="D7069" s="176"/>
      <c r="E7069" s="176"/>
      <c r="F7069" s="176"/>
      <c r="G7069" s="175"/>
      <c r="H7069" s="175"/>
      <c r="I7069" s="175"/>
      <c r="J7069" s="175"/>
      <c r="L7069" s="175"/>
      <c r="T7069" s="176"/>
      <c r="U7069" s="176"/>
      <c r="V7069" s="176"/>
      <c r="W7069" s="176"/>
      <c r="X7069" s="175"/>
      <c r="Y7069" s="175"/>
      <c r="Z7069" s="175"/>
      <c r="AA7069" s="175"/>
      <c r="AC7069" s="175"/>
      <c r="AL7069" s="106"/>
      <c r="AM7069" s="104"/>
      <c r="AN7069" s="104"/>
      <c r="AO7069" s="104"/>
      <c r="AP7069" s="104"/>
      <c r="AQ7069" s="104"/>
      <c r="AR7069" s="104"/>
      <c r="AS7069" s="104"/>
      <c r="AT7069" s="104"/>
      <c r="AU7069" s="104"/>
      <c r="AV7069" s="104"/>
    </row>
    <row r="7070" spans="3:48" x14ac:dyDescent="0.35">
      <c r="C7070" s="176"/>
      <c r="D7070" s="176"/>
      <c r="E7070" s="176"/>
      <c r="F7070" s="176"/>
      <c r="G7070" s="175"/>
      <c r="H7070" s="175"/>
      <c r="I7070" s="175"/>
      <c r="J7070" s="175"/>
      <c r="L7070" s="175"/>
      <c r="T7070" s="176"/>
      <c r="U7070" s="176"/>
      <c r="V7070" s="176"/>
      <c r="W7070" s="176"/>
      <c r="X7070" s="175"/>
      <c r="Y7070" s="175"/>
      <c r="Z7070" s="175"/>
      <c r="AA7070" s="175"/>
      <c r="AC7070" s="175"/>
      <c r="AL7070" s="106"/>
      <c r="AM7070" s="104"/>
      <c r="AN7070" s="104"/>
      <c r="AO7070" s="104"/>
      <c r="AP7070" s="104"/>
      <c r="AQ7070" s="104"/>
      <c r="AR7070" s="104"/>
      <c r="AS7070" s="104"/>
      <c r="AT7070" s="104"/>
      <c r="AU7070" s="104"/>
      <c r="AV7070" s="104"/>
    </row>
    <row r="7071" spans="3:48" x14ac:dyDescent="0.35">
      <c r="C7071" s="176"/>
      <c r="D7071" s="176"/>
      <c r="E7071" s="176"/>
      <c r="F7071" s="176"/>
      <c r="G7071" s="175"/>
      <c r="H7071" s="175"/>
      <c r="I7071" s="175"/>
      <c r="J7071" s="175"/>
      <c r="L7071" s="175"/>
      <c r="T7071" s="176"/>
      <c r="U7071" s="176"/>
      <c r="V7071" s="176"/>
      <c r="W7071" s="176"/>
      <c r="X7071" s="175"/>
      <c r="Y7071" s="175"/>
      <c r="Z7071" s="175"/>
      <c r="AA7071" s="175"/>
      <c r="AC7071" s="175"/>
      <c r="AL7071" s="106"/>
      <c r="AM7071" s="104"/>
      <c r="AN7071" s="104"/>
      <c r="AO7071" s="104"/>
      <c r="AP7071" s="104"/>
      <c r="AQ7071" s="104"/>
      <c r="AR7071" s="104"/>
      <c r="AS7071" s="104"/>
      <c r="AT7071" s="104"/>
      <c r="AU7071" s="104"/>
      <c r="AV7071" s="104"/>
    </row>
    <row r="7072" spans="3:48" x14ac:dyDescent="0.35">
      <c r="C7072" s="176"/>
      <c r="D7072" s="176"/>
      <c r="E7072" s="176"/>
      <c r="F7072" s="176"/>
      <c r="G7072" s="175"/>
      <c r="H7072" s="175"/>
      <c r="I7072" s="175"/>
      <c r="J7072" s="175"/>
      <c r="L7072" s="175"/>
      <c r="T7072" s="176"/>
      <c r="U7072" s="176"/>
      <c r="V7072" s="176"/>
      <c r="W7072" s="176"/>
      <c r="X7072" s="175"/>
      <c r="Y7072" s="175"/>
      <c r="Z7072" s="175"/>
      <c r="AA7072" s="175"/>
      <c r="AC7072" s="175"/>
      <c r="AL7072" s="106"/>
      <c r="AM7072" s="104"/>
      <c r="AN7072" s="104"/>
      <c r="AO7072" s="104"/>
      <c r="AP7072" s="104"/>
      <c r="AQ7072" s="104"/>
      <c r="AR7072" s="104"/>
      <c r="AS7072" s="104"/>
      <c r="AT7072" s="104"/>
      <c r="AU7072" s="104"/>
      <c r="AV7072" s="104"/>
    </row>
    <row r="7073" spans="3:48" x14ac:dyDescent="0.35">
      <c r="C7073" s="176"/>
      <c r="D7073" s="176"/>
      <c r="E7073" s="176"/>
      <c r="F7073" s="176"/>
      <c r="G7073" s="175"/>
      <c r="H7073" s="175"/>
      <c r="I7073" s="175"/>
      <c r="J7073" s="175"/>
      <c r="L7073" s="175"/>
      <c r="T7073" s="176"/>
      <c r="U7073" s="176"/>
      <c r="V7073" s="176"/>
      <c r="W7073" s="176"/>
      <c r="X7073" s="175"/>
      <c r="Y7073" s="175"/>
      <c r="Z7073" s="175"/>
      <c r="AA7073" s="175"/>
      <c r="AC7073" s="175"/>
      <c r="AL7073" s="106"/>
      <c r="AM7073" s="104"/>
      <c r="AN7073" s="104"/>
      <c r="AO7073" s="104"/>
      <c r="AP7073" s="104"/>
      <c r="AQ7073" s="104"/>
      <c r="AR7073" s="104"/>
      <c r="AS7073" s="104"/>
      <c r="AT7073" s="104"/>
      <c r="AU7073" s="104"/>
      <c r="AV7073" s="104"/>
    </row>
    <row r="7074" spans="3:48" x14ac:dyDescent="0.35">
      <c r="C7074" s="176"/>
      <c r="D7074" s="176"/>
      <c r="E7074" s="176"/>
      <c r="F7074" s="176"/>
      <c r="G7074" s="175"/>
      <c r="H7074" s="175"/>
      <c r="I7074" s="175"/>
      <c r="J7074" s="175"/>
      <c r="L7074" s="175"/>
      <c r="T7074" s="176"/>
      <c r="U7074" s="176"/>
      <c r="V7074" s="176"/>
      <c r="W7074" s="176"/>
      <c r="X7074" s="175"/>
      <c r="Y7074" s="175"/>
      <c r="Z7074" s="175"/>
      <c r="AA7074" s="175"/>
      <c r="AC7074" s="175"/>
      <c r="AL7074" s="106"/>
      <c r="AM7074" s="104"/>
      <c r="AN7074" s="104"/>
      <c r="AO7074" s="104"/>
      <c r="AP7074" s="104"/>
      <c r="AQ7074" s="104"/>
      <c r="AR7074" s="104"/>
      <c r="AS7074" s="104"/>
      <c r="AT7074" s="104"/>
      <c r="AU7074" s="104"/>
      <c r="AV7074" s="104"/>
    </row>
    <row r="7075" spans="3:48" x14ac:dyDescent="0.35">
      <c r="C7075" s="176"/>
      <c r="D7075" s="176"/>
      <c r="E7075" s="176"/>
      <c r="F7075" s="176"/>
      <c r="G7075" s="175"/>
      <c r="H7075" s="175"/>
      <c r="I7075" s="175"/>
      <c r="J7075" s="175"/>
      <c r="L7075" s="175"/>
      <c r="T7075" s="176"/>
      <c r="U7075" s="176"/>
      <c r="V7075" s="176"/>
      <c r="W7075" s="176"/>
      <c r="X7075" s="175"/>
      <c r="Y7075" s="175"/>
      <c r="Z7075" s="175"/>
      <c r="AA7075" s="175"/>
      <c r="AC7075" s="175"/>
      <c r="AL7075" s="106"/>
      <c r="AM7075" s="104"/>
      <c r="AN7075" s="104"/>
      <c r="AO7075" s="104"/>
      <c r="AP7075" s="104"/>
      <c r="AQ7075" s="104"/>
      <c r="AR7075" s="104"/>
      <c r="AS7075" s="104"/>
      <c r="AT7075" s="104"/>
      <c r="AU7075" s="104"/>
      <c r="AV7075" s="104"/>
    </row>
    <row r="7076" spans="3:48" x14ac:dyDescent="0.35">
      <c r="C7076" s="176"/>
      <c r="D7076" s="176"/>
      <c r="E7076" s="176"/>
      <c r="F7076" s="176"/>
      <c r="G7076" s="175"/>
      <c r="H7076" s="175"/>
      <c r="I7076" s="175"/>
      <c r="J7076" s="175"/>
      <c r="L7076" s="175"/>
      <c r="T7076" s="176"/>
      <c r="U7076" s="176"/>
      <c r="V7076" s="176"/>
      <c r="W7076" s="176"/>
      <c r="X7076" s="175"/>
      <c r="Y7076" s="175"/>
      <c r="Z7076" s="175"/>
      <c r="AA7076" s="175"/>
      <c r="AC7076" s="175"/>
      <c r="AL7076" s="106"/>
      <c r="AM7076" s="104"/>
      <c r="AN7076" s="104"/>
      <c r="AO7076" s="104"/>
      <c r="AP7076" s="104"/>
      <c r="AQ7076" s="104"/>
      <c r="AR7076" s="104"/>
      <c r="AS7076" s="104"/>
      <c r="AT7076" s="104"/>
      <c r="AU7076" s="104"/>
      <c r="AV7076" s="104"/>
    </row>
    <row r="7077" spans="3:48" x14ac:dyDescent="0.35">
      <c r="C7077" s="176"/>
      <c r="D7077" s="176"/>
      <c r="E7077" s="176"/>
      <c r="F7077" s="176"/>
      <c r="G7077" s="175"/>
      <c r="H7077" s="175"/>
      <c r="I7077" s="175"/>
      <c r="J7077" s="175"/>
      <c r="L7077" s="175"/>
      <c r="T7077" s="176"/>
      <c r="U7077" s="176"/>
      <c r="V7077" s="176"/>
      <c r="W7077" s="176"/>
      <c r="X7077" s="175"/>
      <c r="Y7077" s="175"/>
      <c r="Z7077" s="175"/>
      <c r="AA7077" s="175"/>
      <c r="AC7077" s="175"/>
      <c r="AL7077" s="106"/>
      <c r="AM7077" s="104"/>
      <c r="AN7077" s="104"/>
      <c r="AO7077" s="104"/>
      <c r="AP7077" s="104"/>
      <c r="AQ7077" s="104"/>
      <c r="AR7077" s="104"/>
      <c r="AS7077" s="104"/>
      <c r="AT7077" s="104"/>
      <c r="AU7077" s="104"/>
      <c r="AV7077" s="104"/>
    </row>
    <row r="7078" spans="3:48" x14ac:dyDescent="0.35">
      <c r="C7078" s="176"/>
      <c r="D7078" s="176"/>
      <c r="E7078" s="176"/>
      <c r="F7078" s="176"/>
      <c r="G7078" s="175"/>
      <c r="H7078" s="175"/>
      <c r="I7078" s="175"/>
      <c r="J7078" s="175"/>
      <c r="L7078" s="175"/>
      <c r="T7078" s="176"/>
      <c r="U7078" s="176"/>
      <c r="V7078" s="176"/>
      <c r="W7078" s="176"/>
      <c r="X7078" s="175"/>
      <c r="Y7078" s="175"/>
      <c r="Z7078" s="175"/>
      <c r="AA7078" s="175"/>
      <c r="AC7078" s="175"/>
      <c r="AL7078" s="106"/>
      <c r="AM7078" s="104"/>
      <c r="AN7078" s="104"/>
      <c r="AO7078" s="104"/>
      <c r="AP7078" s="104"/>
      <c r="AQ7078" s="104"/>
      <c r="AR7078" s="104"/>
      <c r="AS7078" s="104"/>
      <c r="AT7078" s="104"/>
      <c r="AU7078" s="104"/>
      <c r="AV7078" s="104"/>
    </row>
    <row r="7079" spans="3:48" x14ac:dyDescent="0.35">
      <c r="C7079" s="176"/>
      <c r="D7079" s="176"/>
      <c r="E7079" s="176"/>
      <c r="F7079" s="176"/>
      <c r="G7079" s="175"/>
      <c r="H7079" s="175"/>
      <c r="I7079" s="175"/>
      <c r="J7079" s="175"/>
      <c r="L7079" s="175"/>
      <c r="T7079" s="176"/>
      <c r="U7079" s="176"/>
      <c r="V7079" s="176"/>
      <c r="W7079" s="176"/>
      <c r="X7079" s="175"/>
      <c r="Y7079" s="175"/>
      <c r="Z7079" s="175"/>
      <c r="AA7079" s="175"/>
      <c r="AC7079" s="175"/>
      <c r="AL7079" s="106"/>
      <c r="AM7079" s="104"/>
      <c r="AN7079" s="104"/>
      <c r="AO7079" s="104"/>
      <c r="AP7079" s="104"/>
      <c r="AQ7079" s="104"/>
      <c r="AR7079" s="104"/>
      <c r="AS7079" s="104"/>
      <c r="AT7079" s="104"/>
      <c r="AU7079" s="104"/>
      <c r="AV7079" s="104"/>
    </row>
    <row r="7080" spans="3:48" x14ac:dyDescent="0.35">
      <c r="C7080" s="176"/>
      <c r="D7080" s="176"/>
      <c r="E7080" s="176"/>
      <c r="F7080" s="176"/>
      <c r="G7080" s="175"/>
      <c r="H7080" s="175"/>
      <c r="I7080" s="175"/>
      <c r="J7080" s="175"/>
      <c r="L7080" s="175"/>
      <c r="T7080" s="176"/>
      <c r="U7080" s="176"/>
      <c r="V7080" s="176"/>
      <c r="W7080" s="176"/>
      <c r="X7080" s="175"/>
      <c r="Y7080" s="175"/>
      <c r="Z7080" s="175"/>
      <c r="AA7080" s="175"/>
      <c r="AC7080" s="175"/>
      <c r="AL7080" s="106"/>
      <c r="AM7080" s="104"/>
      <c r="AN7080" s="104"/>
      <c r="AO7080" s="104"/>
      <c r="AP7080" s="104"/>
      <c r="AQ7080" s="104"/>
      <c r="AR7080" s="104"/>
      <c r="AS7080" s="104"/>
      <c r="AT7080" s="104"/>
      <c r="AU7080" s="104"/>
      <c r="AV7080" s="104"/>
    </row>
    <row r="7081" spans="3:48" x14ac:dyDescent="0.35">
      <c r="C7081" s="176"/>
      <c r="D7081" s="176"/>
      <c r="E7081" s="176"/>
      <c r="F7081" s="176"/>
      <c r="G7081" s="175"/>
      <c r="H7081" s="175"/>
      <c r="I7081" s="175"/>
      <c r="J7081" s="175"/>
      <c r="L7081" s="175"/>
      <c r="T7081" s="176"/>
      <c r="U7081" s="176"/>
      <c r="V7081" s="176"/>
      <c r="W7081" s="176"/>
      <c r="X7081" s="175"/>
      <c r="Y7081" s="175"/>
      <c r="Z7081" s="175"/>
      <c r="AA7081" s="175"/>
      <c r="AC7081" s="175"/>
      <c r="AL7081" s="106"/>
      <c r="AM7081" s="104"/>
      <c r="AN7081" s="104"/>
      <c r="AO7081" s="104"/>
      <c r="AP7081" s="104"/>
      <c r="AQ7081" s="104"/>
      <c r="AR7081" s="104"/>
      <c r="AS7081" s="104"/>
      <c r="AT7081" s="104"/>
      <c r="AU7081" s="104"/>
      <c r="AV7081" s="104"/>
    </row>
    <row r="7082" spans="3:48" x14ac:dyDescent="0.35">
      <c r="C7082" s="176"/>
      <c r="D7082" s="176"/>
      <c r="E7082" s="176"/>
      <c r="F7082" s="176"/>
      <c r="G7082" s="175"/>
      <c r="H7082" s="175"/>
      <c r="I7082" s="175"/>
      <c r="J7082" s="175"/>
      <c r="L7082" s="175"/>
      <c r="T7082" s="176"/>
      <c r="U7082" s="176"/>
      <c r="V7082" s="176"/>
      <c r="W7082" s="176"/>
      <c r="X7082" s="175"/>
      <c r="Y7082" s="175"/>
      <c r="Z7082" s="175"/>
      <c r="AA7082" s="175"/>
      <c r="AC7082" s="175"/>
      <c r="AL7082" s="106"/>
      <c r="AM7082" s="104"/>
      <c r="AN7082" s="104"/>
      <c r="AO7082" s="104"/>
      <c r="AP7082" s="104"/>
      <c r="AQ7082" s="104"/>
      <c r="AR7082" s="104"/>
      <c r="AS7082" s="104"/>
      <c r="AT7082" s="104"/>
      <c r="AU7082" s="104"/>
      <c r="AV7082" s="104"/>
    </row>
    <row r="7083" spans="3:48" x14ac:dyDescent="0.35">
      <c r="C7083" s="176"/>
      <c r="D7083" s="176"/>
      <c r="E7083" s="176"/>
      <c r="F7083" s="176"/>
      <c r="G7083" s="175"/>
      <c r="H7083" s="175"/>
      <c r="I7083" s="175"/>
      <c r="J7083" s="175"/>
      <c r="L7083" s="175"/>
      <c r="T7083" s="176"/>
      <c r="U7083" s="176"/>
      <c r="V7083" s="176"/>
      <c r="W7083" s="176"/>
      <c r="X7083" s="175"/>
      <c r="Y7083" s="175"/>
      <c r="Z7083" s="175"/>
      <c r="AA7083" s="175"/>
      <c r="AC7083" s="175"/>
      <c r="AL7083" s="106"/>
      <c r="AM7083" s="104"/>
      <c r="AN7083" s="104"/>
      <c r="AO7083" s="104"/>
      <c r="AP7083" s="104"/>
      <c r="AQ7083" s="104"/>
      <c r="AR7083" s="104"/>
      <c r="AS7083" s="104"/>
      <c r="AT7083" s="104"/>
      <c r="AU7083" s="104"/>
      <c r="AV7083" s="104"/>
    </row>
    <row r="7084" spans="3:48" x14ac:dyDescent="0.35">
      <c r="C7084" s="176"/>
      <c r="D7084" s="176"/>
      <c r="E7084" s="176"/>
      <c r="F7084" s="176"/>
      <c r="G7084" s="175"/>
      <c r="H7084" s="175"/>
      <c r="I7084" s="175"/>
      <c r="J7084" s="175"/>
      <c r="L7084" s="175"/>
      <c r="T7084" s="176"/>
      <c r="U7084" s="176"/>
      <c r="V7084" s="176"/>
      <c r="W7084" s="176"/>
      <c r="X7084" s="175"/>
      <c r="Y7084" s="175"/>
      <c r="Z7084" s="175"/>
      <c r="AA7084" s="175"/>
      <c r="AC7084" s="175"/>
      <c r="AL7084" s="106"/>
      <c r="AM7084" s="104"/>
      <c r="AN7084" s="104"/>
      <c r="AO7084" s="104"/>
      <c r="AP7084" s="104"/>
      <c r="AQ7084" s="104"/>
      <c r="AR7084" s="104"/>
      <c r="AS7084" s="104"/>
      <c r="AT7084" s="104"/>
      <c r="AU7084" s="104"/>
      <c r="AV7084" s="104"/>
    </row>
    <row r="7085" spans="3:48" x14ac:dyDescent="0.35">
      <c r="C7085" s="176"/>
      <c r="D7085" s="176"/>
      <c r="E7085" s="176"/>
      <c r="F7085" s="176"/>
      <c r="G7085" s="175"/>
      <c r="H7085" s="175"/>
      <c r="I7085" s="175"/>
      <c r="J7085" s="175"/>
      <c r="L7085" s="175"/>
      <c r="T7085" s="176"/>
      <c r="U7085" s="176"/>
      <c r="V7085" s="176"/>
      <c r="W7085" s="176"/>
      <c r="X7085" s="175"/>
      <c r="Y7085" s="175"/>
      <c r="Z7085" s="175"/>
      <c r="AA7085" s="175"/>
      <c r="AC7085" s="175"/>
      <c r="AL7085" s="106"/>
      <c r="AM7085" s="104"/>
      <c r="AN7085" s="104"/>
      <c r="AO7085" s="104"/>
      <c r="AP7085" s="104"/>
      <c r="AQ7085" s="104"/>
      <c r="AR7085" s="104"/>
      <c r="AS7085" s="104"/>
      <c r="AT7085" s="104"/>
      <c r="AU7085" s="104"/>
      <c r="AV7085" s="104"/>
    </row>
    <row r="7086" spans="3:48" x14ac:dyDescent="0.35">
      <c r="C7086" s="176"/>
      <c r="D7086" s="176"/>
      <c r="E7086" s="176"/>
      <c r="F7086" s="176"/>
      <c r="G7086" s="175"/>
      <c r="H7086" s="175"/>
      <c r="I7086" s="175"/>
      <c r="J7086" s="175"/>
      <c r="L7086" s="175"/>
      <c r="T7086" s="176"/>
      <c r="U7086" s="176"/>
      <c r="V7086" s="176"/>
      <c r="W7086" s="176"/>
      <c r="X7086" s="175"/>
      <c r="Y7086" s="175"/>
      <c r="Z7086" s="175"/>
      <c r="AA7086" s="175"/>
      <c r="AC7086" s="175"/>
      <c r="AL7086" s="106"/>
      <c r="AM7086" s="104"/>
      <c r="AN7086" s="104"/>
      <c r="AO7086" s="104"/>
      <c r="AP7086" s="104"/>
      <c r="AQ7086" s="104"/>
      <c r="AR7086" s="104"/>
      <c r="AS7086" s="104"/>
      <c r="AT7086" s="104"/>
      <c r="AU7086" s="104"/>
      <c r="AV7086" s="104"/>
    </row>
    <row r="7087" spans="3:48" x14ac:dyDescent="0.35">
      <c r="C7087" s="176"/>
      <c r="D7087" s="176"/>
      <c r="E7087" s="176"/>
      <c r="F7087" s="176"/>
      <c r="G7087" s="175"/>
      <c r="H7087" s="175"/>
      <c r="I7087" s="175"/>
      <c r="J7087" s="175"/>
      <c r="L7087" s="175"/>
      <c r="T7087" s="176"/>
      <c r="U7087" s="176"/>
      <c r="V7087" s="176"/>
      <c r="W7087" s="176"/>
      <c r="X7087" s="175"/>
      <c r="Y7087" s="175"/>
      <c r="Z7087" s="175"/>
      <c r="AA7087" s="175"/>
      <c r="AC7087" s="175"/>
      <c r="AL7087" s="106"/>
      <c r="AM7087" s="104"/>
      <c r="AN7087" s="104"/>
      <c r="AO7087" s="104"/>
      <c r="AP7087" s="104"/>
      <c r="AQ7087" s="104"/>
      <c r="AR7087" s="104"/>
      <c r="AS7087" s="104"/>
      <c r="AT7087" s="104"/>
      <c r="AU7087" s="104"/>
      <c r="AV7087" s="104"/>
    </row>
    <row r="7088" spans="3:48" x14ac:dyDescent="0.35">
      <c r="C7088" s="176"/>
      <c r="D7088" s="176"/>
      <c r="E7088" s="176"/>
      <c r="F7088" s="176"/>
      <c r="G7088" s="175"/>
      <c r="H7088" s="175"/>
      <c r="I7088" s="175"/>
      <c r="J7088" s="175"/>
      <c r="L7088" s="175"/>
      <c r="T7088" s="176"/>
      <c r="U7088" s="176"/>
      <c r="V7088" s="176"/>
      <c r="W7088" s="176"/>
      <c r="X7088" s="175"/>
      <c r="Y7088" s="175"/>
      <c r="Z7088" s="175"/>
      <c r="AA7088" s="175"/>
      <c r="AC7088" s="175"/>
      <c r="AL7088" s="106"/>
      <c r="AM7088" s="104"/>
      <c r="AN7088" s="104"/>
      <c r="AO7088" s="104"/>
      <c r="AP7088" s="104"/>
      <c r="AQ7088" s="104"/>
      <c r="AR7088" s="104"/>
      <c r="AS7088" s="104"/>
      <c r="AT7088" s="104"/>
      <c r="AU7088" s="104"/>
      <c r="AV7088" s="104"/>
    </row>
    <row r="7089" spans="3:48" x14ac:dyDescent="0.35">
      <c r="C7089" s="176"/>
      <c r="D7089" s="176"/>
      <c r="E7089" s="176"/>
      <c r="F7089" s="176"/>
      <c r="G7089" s="175"/>
      <c r="H7089" s="175"/>
      <c r="I7089" s="175"/>
      <c r="J7089" s="175"/>
      <c r="L7089" s="175"/>
      <c r="T7089" s="176"/>
      <c r="U7089" s="176"/>
      <c r="V7089" s="176"/>
      <c r="W7089" s="176"/>
      <c r="X7089" s="175"/>
      <c r="Y7089" s="175"/>
      <c r="Z7089" s="175"/>
      <c r="AA7089" s="175"/>
      <c r="AC7089" s="175"/>
      <c r="AL7089" s="106"/>
      <c r="AM7089" s="104"/>
      <c r="AN7089" s="104"/>
      <c r="AO7089" s="104"/>
      <c r="AP7089" s="104"/>
      <c r="AQ7089" s="104"/>
      <c r="AR7089" s="104"/>
      <c r="AS7089" s="104"/>
      <c r="AT7089" s="104"/>
      <c r="AU7089" s="104"/>
      <c r="AV7089" s="104"/>
    </row>
    <row r="7090" spans="3:48" x14ac:dyDescent="0.35">
      <c r="C7090" s="176"/>
      <c r="D7090" s="176"/>
      <c r="E7090" s="176"/>
      <c r="F7090" s="176"/>
      <c r="G7090" s="175"/>
      <c r="H7090" s="175"/>
      <c r="I7090" s="175"/>
      <c r="J7090" s="175"/>
      <c r="L7090" s="175"/>
      <c r="T7090" s="176"/>
      <c r="U7090" s="176"/>
      <c r="V7090" s="176"/>
      <c r="W7090" s="176"/>
      <c r="X7090" s="175"/>
      <c r="Y7090" s="175"/>
      <c r="Z7090" s="175"/>
      <c r="AA7090" s="175"/>
      <c r="AC7090" s="175"/>
      <c r="AL7090" s="106"/>
      <c r="AM7090" s="104"/>
      <c r="AN7090" s="104"/>
      <c r="AO7090" s="104"/>
      <c r="AP7090" s="104"/>
      <c r="AQ7090" s="104"/>
      <c r="AR7090" s="104"/>
      <c r="AS7090" s="104"/>
      <c r="AT7090" s="104"/>
      <c r="AU7090" s="104"/>
      <c r="AV7090" s="104"/>
    </row>
    <row r="7091" spans="3:48" x14ac:dyDescent="0.35">
      <c r="C7091" s="176"/>
      <c r="D7091" s="176"/>
      <c r="E7091" s="176"/>
      <c r="F7091" s="176"/>
      <c r="G7091" s="175"/>
      <c r="H7091" s="175"/>
      <c r="I7091" s="175"/>
      <c r="J7091" s="175"/>
      <c r="L7091" s="175"/>
      <c r="T7091" s="176"/>
      <c r="U7091" s="176"/>
      <c r="V7091" s="176"/>
      <c r="W7091" s="176"/>
      <c r="X7091" s="175"/>
      <c r="Y7091" s="175"/>
      <c r="Z7091" s="175"/>
      <c r="AA7091" s="175"/>
      <c r="AC7091" s="175"/>
      <c r="AL7091" s="106"/>
      <c r="AM7091" s="104"/>
      <c r="AN7091" s="104"/>
      <c r="AO7091" s="104"/>
      <c r="AP7091" s="104"/>
      <c r="AQ7091" s="104"/>
      <c r="AR7091" s="104"/>
      <c r="AS7091" s="104"/>
      <c r="AT7091" s="104"/>
      <c r="AU7091" s="104"/>
      <c r="AV7091" s="104"/>
    </row>
    <row r="7092" spans="3:48" x14ac:dyDescent="0.35">
      <c r="C7092" s="176"/>
      <c r="D7092" s="176"/>
      <c r="E7092" s="176"/>
      <c r="F7092" s="176"/>
      <c r="G7092" s="175"/>
      <c r="H7092" s="175"/>
      <c r="I7092" s="175"/>
      <c r="J7092" s="175"/>
      <c r="L7092" s="175"/>
      <c r="T7092" s="176"/>
      <c r="U7092" s="176"/>
      <c r="V7092" s="176"/>
      <c r="W7092" s="176"/>
      <c r="X7092" s="175"/>
      <c r="Y7092" s="175"/>
      <c r="Z7092" s="175"/>
      <c r="AA7092" s="175"/>
      <c r="AC7092" s="175"/>
      <c r="AL7092" s="106"/>
      <c r="AM7092" s="104"/>
      <c r="AN7092" s="104"/>
      <c r="AO7092" s="104"/>
      <c r="AP7092" s="104"/>
      <c r="AQ7092" s="104"/>
      <c r="AR7092" s="104"/>
      <c r="AS7092" s="104"/>
      <c r="AT7092" s="104"/>
      <c r="AU7092" s="104"/>
      <c r="AV7092" s="104"/>
    </row>
    <row r="7093" spans="3:48" x14ac:dyDescent="0.35">
      <c r="C7093" s="176"/>
      <c r="D7093" s="176"/>
      <c r="E7093" s="176"/>
      <c r="F7093" s="176"/>
      <c r="G7093" s="175"/>
      <c r="H7093" s="175"/>
      <c r="I7093" s="175"/>
      <c r="J7093" s="175"/>
      <c r="L7093" s="175"/>
      <c r="T7093" s="176"/>
      <c r="U7093" s="176"/>
      <c r="V7093" s="176"/>
      <c r="W7093" s="176"/>
      <c r="X7093" s="175"/>
      <c r="Y7093" s="175"/>
      <c r="Z7093" s="175"/>
      <c r="AA7093" s="175"/>
      <c r="AC7093" s="175"/>
      <c r="AL7093" s="106"/>
      <c r="AM7093" s="104"/>
      <c r="AN7093" s="104"/>
      <c r="AO7093" s="104"/>
      <c r="AP7093" s="104"/>
      <c r="AQ7093" s="104"/>
      <c r="AR7093" s="104"/>
      <c r="AS7093" s="104"/>
      <c r="AT7093" s="104"/>
      <c r="AU7093" s="104"/>
      <c r="AV7093" s="104"/>
    </row>
    <row r="7094" spans="3:48" x14ac:dyDescent="0.35">
      <c r="C7094" s="176"/>
      <c r="D7094" s="176"/>
      <c r="E7094" s="176"/>
      <c r="F7094" s="176"/>
      <c r="G7094" s="175"/>
      <c r="H7094" s="175"/>
      <c r="I7094" s="175"/>
      <c r="J7094" s="175"/>
      <c r="L7094" s="175"/>
      <c r="T7094" s="176"/>
      <c r="U7094" s="176"/>
      <c r="V7094" s="176"/>
      <c r="W7094" s="176"/>
      <c r="X7094" s="175"/>
      <c r="Y7094" s="175"/>
      <c r="Z7094" s="175"/>
      <c r="AA7094" s="175"/>
      <c r="AC7094" s="175"/>
      <c r="AL7094" s="106"/>
      <c r="AM7094" s="104"/>
      <c r="AN7094" s="104"/>
      <c r="AO7094" s="104"/>
      <c r="AP7094" s="104"/>
      <c r="AQ7094" s="104"/>
      <c r="AR7094" s="104"/>
      <c r="AS7094" s="104"/>
      <c r="AT7094" s="104"/>
      <c r="AU7094" s="104"/>
      <c r="AV7094" s="104"/>
    </row>
    <row r="7095" spans="3:48" x14ac:dyDescent="0.35">
      <c r="C7095" s="176"/>
      <c r="D7095" s="176"/>
      <c r="E7095" s="176"/>
      <c r="F7095" s="176"/>
      <c r="G7095" s="175"/>
      <c r="H7095" s="175"/>
      <c r="I7095" s="175"/>
      <c r="J7095" s="175"/>
      <c r="L7095" s="175"/>
      <c r="T7095" s="176"/>
      <c r="U7095" s="176"/>
      <c r="V7095" s="176"/>
      <c r="W7095" s="176"/>
      <c r="X7095" s="175"/>
      <c r="Y7095" s="175"/>
      <c r="Z7095" s="175"/>
      <c r="AA7095" s="175"/>
      <c r="AC7095" s="175"/>
      <c r="AL7095" s="106"/>
      <c r="AM7095" s="104"/>
      <c r="AN7095" s="104"/>
      <c r="AO7095" s="104"/>
      <c r="AP7095" s="104"/>
      <c r="AQ7095" s="104"/>
      <c r="AR7095" s="104"/>
      <c r="AS7095" s="104"/>
      <c r="AT7095" s="104"/>
      <c r="AU7095" s="104"/>
      <c r="AV7095" s="104"/>
    </row>
    <row r="7096" spans="3:48" x14ac:dyDescent="0.35">
      <c r="C7096" s="176"/>
      <c r="D7096" s="176"/>
      <c r="E7096" s="176"/>
      <c r="F7096" s="176"/>
      <c r="G7096" s="175"/>
      <c r="H7096" s="175"/>
      <c r="I7096" s="175"/>
      <c r="J7096" s="175"/>
      <c r="L7096" s="175"/>
      <c r="T7096" s="176"/>
      <c r="U7096" s="176"/>
      <c r="V7096" s="176"/>
      <c r="W7096" s="176"/>
      <c r="X7096" s="175"/>
      <c r="Y7096" s="175"/>
      <c r="Z7096" s="175"/>
      <c r="AA7096" s="175"/>
      <c r="AC7096" s="175"/>
      <c r="AL7096" s="106"/>
      <c r="AM7096" s="104"/>
      <c r="AN7096" s="104"/>
      <c r="AO7096" s="104"/>
      <c r="AP7096" s="104"/>
      <c r="AQ7096" s="104"/>
      <c r="AR7096" s="104"/>
      <c r="AS7096" s="104"/>
      <c r="AT7096" s="104"/>
      <c r="AU7096" s="104"/>
      <c r="AV7096" s="104"/>
    </row>
    <row r="7097" spans="3:48" x14ac:dyDescent="0.35">
      <c r="C7097" s="176"/>
      <c r="D7097" s="176"/>
      <c r="E7097" s="176"/>
      <c r="F7097" s="176"/>
      <c r="G7097" s="175"/>
      <c r="H7097" s="175"/>
      <c r="I7097" s="175"/>
      <c r="J7097" s="175"/>
      <c r="L7097" s="175"/>
      <c r="T7097" s="176"/>
      <c r="U7097" s="176"/>
      <c r="V7097" s="176"/>
      <c r="W7097" s="176"/>
      <c r="X7097" s="175"/>
      <c r="Y7097" s="175"/>
      <c r="Z7097" s="175"/>
      <c r="AA7097" s="175"/>
      <c r="AC7097" s="175"/>
      <c r="AL7097" s="106"/>
      <c r="AM7097" s="104"/>
      <c r="AN7097" s="104"/>
      <c r="AO7097" s="104"/>
      <c r="AP7097" s="104"/>
      <c r="AQ7097" s="104"/>
      <c r="AR7097" s="104"/>
      <c r="AS7097" s="104"/>
      <c r="AT7097" s="104"/>
      <c r="AU7097" s="104"/>
      <c r="AV7097" s="104"/>
    </row>
    <row r="7098" spans="3:48" x14ac:dyDescent="0.35">
      <c r="C7098" s="176"/>
      <c r="D7098" s="176"/>
      <c r="E7098" s="176"/>
      <c r="F7098" s="176"/>
      <c r="G7098" s="175"/>
      <c r="H7098" s="175"/>
      <c r="I7098" s="175"/>
      <c r="J7098" s="175"/>
      <c r="L7098" s="175"/>
      <c r="T7098" s="176"/>
      <c r="U7098" s="176"/>
      <c r="V7098" s="176"/>
      <c r="W7098" s="176"/>
      <c r="X7098" s="175"/>
      <c r="Y7098" s="175"/>
      <c r="Z7098" s="175"/>
      <c r="AA7098" s="175"/>
      <c r="AC7098" s="175"/>
      <c r="AL7098" s="106"/>
      <c r="AM7098" s="104"/>
      <c r="AN7098" s="104"/>
      <c r="AO7098" s="104"/>
      <c r="AP7098" s="104"/>
      <c r="AQ7098" s="104"/>
      <c r="AR7098" s="104"/>
      <c r="AS7098" s="104"/>
      <c r="AT7098" s="104"/>
      <c r="AU7098" s="104"/>
      <c r="AV7098" s="104"/>
    </row>
    <row r="7099" spans="3:48" x14ac:dyDescent="0.35">
      <c r="C7099" s="176"/>
      <c r="D7099" s="176"/>
      <c r="E7099" s="176"/>
      <c r="F7099" s="176"/>
      <c r="G7099" s="175"/>
      <c r="H7099" s="175"/>
      <c r="I7099" s="175"/>
      <c r="J7099" s="175"/>
      <c r="L7099" s="175"/>
      <c r="T7099" s="176"/>
      <c r="U7099" s="176"/>
      <c r="V7099" s="176"/>
      <c r="W7099" s="176"/>
      <c r="X7099" s="175"/>
      <c r="Y7099" s="175"/>
      <c r="Z7099" s="175"/>
      <c r="AA7099" s="175"/>
      <c r="AC7099" s="175"/>
      <c r="AL7099" s="106"/>
      <c r="AM7099" s="104"/>
      <c r="AN7099" s="104"/>
      <c r="AO7099" s="104"/>
      <c r="AP7099" s="104"/>
      <c r="AQ7099" s="104"/>
      <c r="AR7099" s="104"/>
      <c r="AS7099" s="104"/>
      <c r="AT7099" s="104"/>
      <c r="AU7099" s="104"/>
      <c r="AV7099" s="104"/>
    </row>
    <row r="7100" spans="3:48" x14ac:dyDescent="0.35">
      <c r="C7100" s="176"/>
      <c r="D7100" s="176"/>
      <c r="E7100" s="176"/>
      <c r="F7100" s="176"/>
      <c r="G7100" s="175"/>
      <c r="H7100" s="175"/>
      <c r="I7100" s="175"/>
      <c r="J7100" s="175"/>
      <c r="L7100" s="175"/>
      <c r="T7100" s="176"/>
      <c r="U7100" s="176"/>
      <c r="V7100" s="176"/>
      <c r="W7100" s="176"/>
      <c r="X7100" s="175"/>
      <c r="Y7100" s="175"/>
      <c r="Z7100" s="175"/>
      <c r="AA7100" s="175"/>
      <c r="AC7100" s="175"/>
      <c r="AL7100" s="106"/>
      <c r="AM7100" s="104"/>
      <c r="AN7100" s="104"/>
      <c r="AO7100" s="104"/>
      <c r="AP7100" s="104"/>
      <c r="AQ7100" s="104"/>
      <c r="AR7100" s="104"/>
      <c r="AS7100" s="104"/>
      <c r="AT7100" s="104"/>
      <c r="AU7100" s="104"/>
      <c r="AV7100" s="104"/>
    </row>
    <row r="7101" spans="3:48" x14ac:dyDescent="0.35">
      <c r="C7101" s="176"/>
      <c r="D7101" s="176"/>
      <c r="E7101" s="176"/>
      <c r="F7101" s="176"/>
      <c r="G7101" s="175"/>
      <c r="H7101" s="175"/>
      <c r="I7101" s="175"/>
      <c r="J7101" s="175"/>
      <c r="L7101" s="175"/>
      <c r="T7101" s="176"/>
      <c r="U7101" s="176"/>
      <c r="V7101" s="176"/>
      <c r="W7101" s="176"/>
      <c r="X7101" s="175"/>
      <c r="Y7101" s="175"/>
      <c r="Z7101" s="175"/>
      <c r="AA7101" s="175"/>
      <c r="AC7101" s="175"/>
      <c r="AL7101" s="106"/>
      <c r="AM7101" s="104"/>
      <c r="AN7101" s="104"/>
      <c r="AO7101" s="104"/>
      <c r="AP7101" s="104"/>
      <c r="AQ7101" s="104"/>
      <c r="AR7101" s="104"/>
      <c r="AS7101" s="104"/>
      <c r="AT7101" s="104"/>
      <c r="AU7101" s="104"/>
      <c r="AV7101" s="104"/>
    </row>
    <row r="7102" spans="3:48" x14ac:dyDescent="0.35">
      <c r="C7102" s="176"/>
      <c r="D7102" s="176"/>
      <c r="E7102" s="176"/>
      <c r="F7102" s="176"/>
      <c r="G7102" s="175"/>
      <c r="H7102" s="175"/>
      <c r="I7102" s="175"/>
      <c r="J7102" s="175"/>
      <c r="L7102" s="175"/>
      <c r="T7102" s="176"/>
      <c r="U7102" s="176"/>
      <c r="V7102" s="176"/>
      <c r="W7102" s="176"/>
      <c r="X7102" s="175"/>
      <c r="Y7102" s="175"/>
      <c r="Z7102" s="175"/>
      <c r="AA7102" s="175"/>
      <c r="AC7102" s="175"/>
      <c r="AL7102" s="106"/>
      <c r="AM7102" s="104"/>
      <c r="AN7102" s="104"/>
      <c r="AO7102" s="104"/>
      <c r="AP7102" s="104"/>
      <c r="AQ7102" s="104"/>
      <c r="AR7102" s="104"/>
      <c r="AS7102" s="104"/>
      <c r="AT7102" s="104"/>
      <c r="AU7102" s="104"/>
      <c r="AV7102" s="104"/>
    </row>
    <row r="7103" spans="3:48" x14ac:dyDescent="0.35">
      <c r="C7103" s="176"/>
      <c r="D7103" s="176"/>
      <c r="E7103" s="176"/>
      <c r="F7103" s="176"/>
      <c r="G7103" s="175"/>
      <c r="H7103" s="175"/>
      <c r="I7103" s="175"/>
      <c r="J7103" s="175"/>
      <c r="L7103" s="175"/>
      <c r="T7103" s="176"/>
      <c r="U7103" s="176"/>
      <c r="V7103" s="176"/>
      <c r="W7103" s="176"/>
      <c r="X7103" s="175"/>
      <c r="Y7103" s="175"/>
      <c r="Z7103" s="175"/>
      <c r="AA7103" s="175"/>
      <c r="AC7103" s="175"/>
      <c r="AL7103" s="106"/>
      <c r="AM7103" s="104"/>
      <c r="AN7103" s="104"/>
      <c r="AO7103" s="104"/>
      <c r="AP7103" s="104"/>
      <c r="AQ7103" s="104"/>
      <c r="AR7103" s="104"/>
      <c r="AS7103" s="104"/>
      <c r="AT7103" s="104"/>
      <c r="AU7103" s="104"/>
      <c r="AV7103" s="104"/>
    </row>
    <row r="7104" spans="3:48" x14ac:dyDescent="0.35">
      <c r="C7104" s="176"/>
      <c r="D7104" s="176"/>
      <c r="E7104" s="176"/>
      <c r="F7104" s="176"/>
      <c r="G7104" s="175"/>
      <c r="H7104" s="175"/>
      <c r="I7104" s="175"/>
      <c r="J7104" s="175"/>
      <c r="L7104" s="175"/>
      <c r="T7104" s="176"/>
      <c r="U7104" s="176"/>
      <c r="V7104" s="176"/>
      <c r="W7104" s="176"/>
      <c r="X7104" s="175"/>
      <c r="Y7104" s="175"/>
      <c r="Z7104" s="175"/>
      <c r="AA7104" s="175"/>
      <c r="AC7104" s="175"/>
      <c r="AL7104" s="106"/>
      <c r="AM7104" s="104"/>
      <c r="AN7104" s="104"/>
      <c r="AO7104" s="104"/>
      <c r="AP7104" s="104"/>
      <c r="AQ7104" s="104"/>
      <c r="AR7104" s="104"/>
      <c r="AS7104" s="104"/>
      <c r="AT7104" s="104"/>
      <c r="AU7104" s="104"/>
      <c r="AV7104" s="104"/>
    </row>
    <row r="7105" spans="3:48" x14ac:dyDescent="0.35">
      <c r="C7105" s="176"/>
      <c r="D7105" s="176"/>
      <c r="E7105" s="176"/>
      <c r="F7105" s="176"/>
      <c r="G7105" s="175"/>
      <c r="H7105" s="175"/>
      <c r="I7105" s="175"/>
      <c r="J7105" s="175"/>
      <c r="L7105" s="175"/>
      <c r="T7105" s="176"/>
      <c r="U7105" s="176"/>
      <c r="V7105" s="176"/>
      <c r="W7105" s="176"/>
      <c r="X7105" s="175"/>
      <c r="Y7105" s="175"/>
      <c r="Z7105" s="175"/>
      <c r="AA7105" s="175"/>
      <c r="AC7105" s="175"/>
      <c r="AL7105" s="106"/>
      <c r="AM7105" s="104"/>
      <c r="AN7105" s="104"/>
      <c r="AO7105" s="104"/>
      <c r="AP7105" s="104"/>
      <c r="AQ7105" s="104"/>
      <c r="AR7105" s="104"/>
      <c r="AS7105" s="104"/>
      <c r="AT7105" s="104"/>
      <c r="AU7105" s="104"/>
      <c r="AV7105" s="104"/>
    </row>
    <row r="7106" spans="3:48" x14ac:dyDescent="0.35">
      <c r="C7106" s="176"/>
      <c r="D7106" s="176"/>
      <c r="E7106" s="176"/>
      <c r="F7106" s="176"/>
      <c r="G7106" s="175"/>
      <c r="H7106" s="175"/>
      <c r="I7106" s="175"/>
      <c r="J7106" s="175"/>
      <c r="L7106" s="175"/>
      <c r="T7106" s="176"/>
      <c r="U7106" s="176"/>
      <c r="V7106" s="176"/>
      <c r="W7106" s="176"/>
      <c r="X7106" s="175"/>
      <c r="Y7106" s="175"/>
      <c r="Z7106" s="175"/>
      <c r="AA7106" s="175"/>
      <c r="AC7106" s="175"/>
      <c r="AL7106" s="106"/>
      <c r="AM7106" s="104"/>
      <c r="AN7106" s="104"/>
      <c r="AO7106" s="104"/>
      <c r="AP7106" s="104"/>
      <c r="AQ7106" s="104"/>
      <c r="AR7106" s="104"/>
      <c r="AS7106" s="104"/>
      <c r="AT7106" s="104"/>
      <c r="AU7106" s="104"/>
      <c r="AV7106" s="104"/>
    </row>
    <row r="7107" spans="3:48" x14ac:dyDescent="0.35">
      <c r="C7107" s="176"/>
      <c r="D7107" s="176"/>
      <c r="E7107" s="176"/>
      <c r="F7107" s="176"/>
      <c r="G7107" s="175"/>
      <c r="H7107" s="175"/>
      <c r="I7107" s="175"/>
      <c r="J7107" s="175"/>
      <c r="L7107" s="175"/>
      <c r="T7107" s="176"/>
      <c r="U7107" s="176"/>
      <c r="V7107" s="176"/>
      <c r="W7107" s="176"/>
      <c r="X7107" s="175"/>
      <c r="Y7107" s="175"/>
      <c r="Z7107" s="175"/>
      <c r="AA7107" s="175"/>
      <c r="AC7107" s="175"/>
      <c r="AL7107" s="106"/>
      <c r="AM7107" s="104"/>
      <c r="AN7107" s="104"/>
      <c r="AO7107" s="104"/>
      <c r="AP7107" s="104"/>
      <c r="AQ7107" s="104"/>
      <c r="AR7107" s="104"/>
      <c r="AS7107" s="104"/>
      <c r="AT7107" s="104"/>
      <c r="AU7107" s="104"/>
      <c r="AV7107" s="104"/>
    </row>
    <row r="7108" spans="3:48" x14ac:dyDescent="0.35">
      <c r="C7108" s="176"/>
      <c r="D7108" s="176"/>
      <c r="E7108" s="176"/>
      <c r="F7108" s="176"/>
      <c r="G7108" s="175"/>
      <c r="H7108" s="175"/>
      <c r="I7108" s="175"/>
      <c r="J7108" s="175"/>
      <c r="L7108" s="175"/>
      <c r="T7108" s="176"/>
      <c r="U7108" s="176"/>
      <c r="V7108" s="176"/>
      <c r="W7108" s="176"/>
      <c r="X7108" s="175"/>
      <c r="Y7108" s="175"/>
      <c r="Z7108" s="175"/>
      <c r="AA7108" s="175"/>
      <c r="AC7108" s="175"/>
      <c r="AL7108" s="106"/>
      <c r="AM7108" s="104"/>
      <c r="AN7108" s="104"/>
      <c r="AO7108" s="104"/>
      <c r="AP7108" s="104"/>
      <c r="AQ7108" s="104"/>
      <c r="AR7108" s="104"/>
      <c r="AS7108" s="104"/>
      <c r="AT7108" s="104"/>
      <c r="AU7108" s="104"/>
      <c r="AV7108" s="104"/>
    </row>
    <row r="7109" spans="3:48" x14ac:dyDescent="0.35">
      <c r="C7109" s="176"/>
      <c r="D7109" s="176"/>
      <c r="E7109" s="176"/>
      <c r="F7109" s="176"/>
      <c r="G7109" s="175"/>
      <c r="H7109" s="175"/>
      <c r="I7109" s="175"/>
      <c r="J7109" s="175"/>
      <c r="L7109" s="175"/>
      <c r="T7109" s="176"/>
      <c r="U7109" s="176"/>
      <c r="V7109" s="176"/>
      <c r="W7109" s="176"/>
      <c r="X7109" s="175"/>
      <c r="Y7109" s="175"/>
      <c r="Z7109" s="175"/>
      <c r="AA7109" s="175"/>
      <c r="AC7109" s="175"/>
      <c r="AL7109" s="106"/>
      <c r="AM7109" s="104"/>
      <c r="AN7109" s="104"/>
      <c r="AO7109" s="104"/>
      <c r="AP7109" s="104"/>
      <c r="AQ7109" s="104"/>
      <c r="AR7109" s="104"/>
      <c r="AS7109" s="104"/>
      <c r="AT7109" s="104"/>
      <c r="AU7109" s="104"/>
      <c r="AV7109" s="104"/>
    </row>
    <row r="7110" spans="3:48" x14ac:dyDescent="0.35">
      <c r="C7110" s="176"/>
      <c r="D7110" s="176"/>
      <c r="E7110" s="176"/>
      <c r="F7110" s="176"/>
      <c r="G7110" s="175"/>
      <c r="H7110" s="175"/>
      <c r="I7110" s="175"/>
      <c r="J7110" s="175"/>
      <c r="L7110" s="175"/>
      <c r="T7110" s="176"/>
      <c r="U7110" s="176"/>
      <c r="V7110" s="176"/>
      <c r="W7110" s="176"/>
      <c r="X7110" s="175"/>
      <c r="Y7110" s="175"/>
      <c r="Z7110" s="175"/>
      <c r="AA7110" s="175"/>
      <c r="AC7110" s="175"/>
      <c r="AL7110" s="106"/>
      <c r="AM7110" s="104"/>
      <c r="AN7110" s="104"/>
      <c r="AO7110" s="104"/>
      <c r="AP7110" s="104"/>
      <c r="AQ7110" s="104"/>
      <c r="AR7110" s="104"/>
      <c r="AS7110" s="104"/>
      <c r="AT7110" s="104"/>
      <c r="AU7110" s="104"/>
      <c r="AV7110" s="104"/>
    </row>
    <row r="7111" spans="3:48" x14ac:dyDescent="0.35">
      <c r="C7111" s="176"/>
      <c r="D7111" s="176"/>
      <c r="E7111" s="176"/>
      <c r="F7111" s="176"/>
      <c r="G7111" s="175"/>
      <c r="H7111" s="175"/>
      <c r="I7111" s="175"/>
      <c r="J7111" s="175"/>
      <c r="L7111" s="175"/>
      <c r="T7111" s="176"/>
      <c r="U7111" s="176"/>
      <c r="V7111" s="176"/>
      <c r="W7111" s="176"/>
      <c r="X7111" s="175"/>
      <c r="Y7111" s="175"/>
      <c r="Z7111" s="175"/>
      <c r="AA7111" s="175"/>
      <c r="AC7111" s="175"/>
      <c r="AL7111" s="106"/>
      <c r="AM7111" s="104"/>
      <c r="AN7111" s="104"/>
      <c r="AO7111" s="104"/>
      <c r="AP7111" s="104"/>
      <c r="AQ7111" s="104"/>
      <c r="AR7111" s="104"/>
      <c r="AS7111" s="104"/>
      <c r="AT7111" s="104"/>
      <c r="AU7111" s="104"/>
      <c r="AV7111" s="104"/>
    </row>
    <row r="7112" spans="3:48" x14ac:dyDescent="0.35">
      <c r="C7112" s="176"/>
      <c r="D7112" s="176"/>
      <c r="E7112" s="176"/>
      <c r="F7112" s="176"/>
      <c r="G7112" s="175"/>
      <c r="H7112" s="175"/>
      <c r="I7112" s="175"/>
      <c r="J7112" s="175"/>
      <c r="L7112" s="175"/>
      <c r="T7112" s="176"/>
      <c r="U7112" s="176"/>
      <c r="V7112" s="176"/>
      <c r="W7112" s="176"/>
      <c r="X7112" s="175"/>
      <c r="Y7112" s="175"/>
      <c r="Z7112" s="175"/>
      <c r="AA7112" s="175"/>
      <c r="AC7112" s="175"/>
      <c r="AL7112" s="106"/>
      <c r="AM7112" s="104"/>
      <c r="AN7112" s="104"/>
      <c r="AO7112" s="104"/>
      <c r="AP7112" s="104"/>
      <c r="AQ7112" s="104"/>
      <c r="AR7112" s="104"/>
      <c r="AS7112" s="104"/>
      <c r="AT7112" s="104"/>
      <c r="AU7112" s="104"/>
      <c r="AV7112" s="104"/>
    </row>
    <row r="7113" spans="3:48" x14ac:dyDescent="0.35">
      <c r="C7113" s="176"/>
      <c r="D7113" s="176"/>
      <c r="E7113" s="176"/>
      <c r="F7113" s="176"/>
      <c r="G7113" s="175"/>
      <c r="H7113" s="175"/>
      <c r="I7113" s="175"/>
      <c r="J7113" s="175"/>
      <c r="L7113" s="175"/>
      <c r="T7113" s="176"/>
      <c r="U7113" s="176"/>
      <c r="V7113" s="176"/>
      <c r="W7113" s="176"/>
      <c r="X7113" s="175"/>
      <c r="Y7113" s="175"/>
      <c r="Z7113" s="175"/>
      <c r="AA7113" s="175"/>
      <c r="AC7113" s="175"/>
      <c r="AL7113" s="106"/>
      <c r="AM7113" s="104"/>
      <c r="AN7113" s="104"/>
      <c r="AO7113" s="104"/>
      <c r="AP7113" s="104"/>
      <c r="AQ7113" s="104"/>
      <c r="AR7113" s="104"/>
      <c r="AS7113" s="104"/>
      <c r="AT7113" s="104"/>
      <c r="AU7113" s="104"/>
      <c r="AV7113" s="104"/>
    </row>
    <row r="7114" spans="3:48" x14ac:dyDescent="0.35">
      <c r="C7114" s="176"/>
      <c r="D7114" s="176"/>
      <c r="E7114" s="176"/>
      <c r="F7114" s="176"/>
      <c r="G7114" s="175"/>
      <c r="H7114" s="175"/>
      <c r="I7114" s="175"/>
      <c r="J7114" s="175"/>
      <c r="L7114" s="175"/>
      <c r="T7114" s="176"/>
      <c r="U7114" s="176"/>
      <c r="V7114" s="176"/>
      <c r="W7114" s="176"/>
      <c r="X7114" s="175"/>
      <c r="Y7114" s="175"/>
      <c r="Z7114" s="175"/>
      <c r="AA7114" s="175"/>
      <c r="AC7114" s="175"/>
      <c r="AL7114" s="106"/>
      <c r="AM7114" s="104"/>
      <c r="AN7114" s="104"/>
      <c r="AO7114" s="104"/>
      <c r="AP7114" s="104"/>
      <c r="AQ7114" s="104"/>
      <c r="AR7114" s="104"/>
      <c r="AS7114" s="104"/>
      <c r="AT7114" s="104"/>
      <c r="AU7114" s="104"/>
      <c r="AV7114" s="104"/>
    </row>
    <row r="7115" spans="3:48" x14ac:dyDescent="0.35">
      <c r="C7115" s="176"/>
      <c r="D7115" s="176"/>
      <c r="E7115" s="176"/>
      <c r="F7115" s="176"/>
      <c r="G7115" s="175"/>
      <c r="H7115" s="175"/>
      <c r="I7115" s="175"/>
      <c r="J7115" s="175"/>
      <c r="L7115" s="175"/>
      <c r="T7115" s="176"/>
      <c r="U7115" s="176"/>
      <c r="V7115" s="176"/>
      <c r="W7115" s="176"/>
      <c r="X7115" s="175"/>
      <c r="Y7115" s="175"/>
      <c r="Z7115" s="175"/>
      <c r="AA7115" s="175"/>
      <c r="AC7115" s="175"/>
      <c r="AL7115" s="106"/>
      <c r="AM7115" s="104"/>
      <c r="AN7115" s="104"/>
      <c r="AO7115" s="104"/>
      <c r="AP7115" s="104"/>
      <c r="AQ7115" s="104"/>
      <c r="AR7115" s="104"/>
      <c r="AS7115" s="104"/>
      <c r="AT7115" s="104"/>
      <c r="AU7115" s="104"/>
      <c r="AV7115" s="104"/>
    </row>
    <row r="7116" spans="3:48" x14ac:dyDescent="0.35">
      <c r="C7116" s="176"/>
      <c r="D7116" s="176"/>
      <c r="E7116" s="176"/>
      <c r="F7116" s="176"/>
      <c r="G7116" s="175"/>
      <c r="H7116" s="175"/>
      <c r="I7116" s="175"/>
      <c r="J7116" s="175"/>
      <c r="L7116" s="175"/>
      <c r="T7116" s="176"/>
      <c r="U7116" s="176"/>
      <c r="V7116" s="176"/>
      <c r="W7116" s="176"/>
      <c r="X7116" s="175"/>
      <c r="Y7116" s="175"/>
      <c r="Z7116" s="175"/>
      <c r="AA7116" s="175"/>
      <c r="AC7116" s="175"/>
      <c r="AL7116" s="106"/>
      <c r="AM7116" s="104"/>
      <c r="AN7116" s="104"/>
      <c r="AO7116" s="104"/>
      <c r="AP7116" s="104"/>
      <c r="AQ7116" s="104"/>
      <c r="AR7116" s="104"/>
      <c r="AS7116" s="104"/>
      <c r="AT7116" s="104"/>
      <c r="AU7116" s="104"/>
      <c r="AV7116" s="104"/>
    </row>
    <row r="7117" spans="3:48" x14ac:dyDescent="0.35">
      <c r="C7117" s="176"/>
      <c r="D7117" s="176"/>
      <c r="E7117" s="176"/>
      <c r="F7117" s="176"/>
      <c r="G7117" s="175"/>
      <c r="H7117" s="175"/>
      <c r="I7117" s="175"/>
      <c r="J7117" s="175"/>
      <c r="L7117" s="175"/>
      <c r="T7117" s="176"/>
      <c r="U7117" s="176"/>
      <c r="V7117" s="176"/>
      <c r="W7117" s="176"/>
      <c r="X7117" s="175"/>
      <c r="Y7117" s="175"/>
      <c r="Z7117" s="175"/>
      <c r="AA7117" s="175"/>
      <c r="AC7117" s="175"/>
      <c r="AL7117" s="106"/>
      <c r="AM7117" s="104"/>
      <c r="AN7117" s="104"/>
      <c r="AO7117" s="104"/>
      <c r="AP7117" s="104"/>
      <c r="AQ7117" s="104"/>
      <c r="AR7117" s="104"/>
      <c r="AS7117" s="104"/>
      <c r="AT7117" s="104"/>
      <c r="AU7117" s="104"/>
      <c r="AV7117" s="104"/>
    </row>
    <row r="7118" spans="3:48" x14ac:dyDescent="0.35">
      <c r="C7118" s="176"/>
      <c r="D7118" s="176"/>
      <c r="E7118" s="176"/>
      <c r="F7118" s="176"/>
      <c r="G7118" s="175"/>
      <c r="H7118" s="175"/>
      <c r="I7118" s="175"/>
      <c r="J7118" s="175"/>
      <c r="L7118" s="175"/>
      <c r="T7118" s="176"/>
      <c r="U7118" s="176"/>
      <c r="V7118" s="176"/>
      <c r="W7118" s="176"/>
      <c r="X7118" s="175"/>
      <c r="Y7118" s="175"/>
      <c r="Z7118" s="175"/>
      <c r="AA7118" s="175"/>
      <c r="AC7118" s="175"/>
      <c r="AL7118" s="106"/>
      <c r="AM7118" s="104"/>
      <c r="AN7118" s="104"/>
      <c r="AO7118" s="104"/>
      <c r="AP7118" s="104"/>
      <c r="AQ7118" s="104"/>
      <c r="AR7118" s="104"/>
      <c r="AS7118" s="104"/>
      <c r="AT7118" s="104"/>
      <c r="AU7118" s="104"/>
      <c r="AV7118" s="104"/>
    </row>
    <row r="7119" spans="3:48" x14ac:dyDescent="0.35">
      <c r="C7119" s="176"/>
      <c r="D7119" s="176"/>
      <c r="E7119" s="176"/>
      <c r="F7119" s="176"/>
      <c r="G7119" s="175"/>
      <c r="H7119" s="175"/>
      <c r="I7119" s="175"/>
      <c r="J7119" s="175"/>
      <c r="L7119" s="175"/>
      <c r="T7119" s="176"/>
      <c r="U7119" s="176"/>
      <c r="V7119" s="176"/>
      <c r="W7119" s="176"/>
      <c r="X7119" s="175"/>
      <c r="Y7119" s="175"/>
      <c r="Z7119" s="175"/>
      <c r="AA7119" s="175"/>
      <c r="AC7119" s="175"/>
      <c r="AL7119" s="106"/>
      <c r="AM7119" s="104"/>
      <c r="AN7119" s="104"/>
      <c r="AO7119" s="104"/>
      <c r="AP7119" s="104"/>
      <c r="AQ7119" s="104"/>
      <c r="AR7119" s="104"/>
      <c r="AS7119" s="104"/>
      <c r="AT7119" s="104"/>
      <c r="AU7119" s="104"/>
      <c r="AV7119" s="104"/>
    </row>
    <row r="7120" spans="3:48" x14ac:dyDescent="0.35">
      <c r="C7120" s="176"/>
      <c r="D7120" s="176"/>
      <c r="E7120" s="176"/>
      <c r="F7120" s="176"/>
      <c r="G7120" s="175"/>
      <c r="H7120" s="175"/>
      <c r="I7120" s="175"/>
      <c r="J7120" s="175"/>
      <c r="L7120" s="175"/>
      <c r="T7120" s="176"/>
      <c r="U7120" s="176"/>
      <c r="V7120" s="176"/>
      <c r="W7120" s="176"/>
      <c r="X7120" s="175"/>
      <c r="Y7120" s="175"/>
      <c r="Z7120" s="175"/>
      <c r="AA7120" s="175"/>
      <c r="AC7120" s="175"/>
      <c r="AL7120" s="106"/>
      <c r="AM7120" s="104"/>
      <c r="AN7120" s="104"/>
      <c r="AO7120" s="104"/>
      <c r="AP7120" s="104"/>
      <c r="AQ7120" s="104"/>
      <c r="AR7120" s="104"/>
      <c r="AS7120" s="104"/>
      <c r="AT7120" s="104"/>
      <c r="AU7120" s="104"/>
      <c r="AV7120" s="104"/>
    </row>
    <row r="7121" spans="3:48" x14ac:dyDescent="0.35">
      <c r="C7121" s="176"/>
      <c r="D7121" s="176"/>
      <c r="E7121" s="176"/>
      <c r="F7121" s="176"/>
      <c r="G7121" s="175"/>
      <c r="H7121" s="175"/>
      <c r="I7121" s="175"/>
      <c r="J7121" s="175"/>
      <c r="L7121" s="175"/>
      <c r="T7121" s="176"/>
      <c r="U7121" s="176"/>
      <c r="V7121" s="176"/>
      <c r="W7121" s="176"/>
      <c r="X7121" s="175"/>
      <c r="Y7121" s="175"/>
      <c r="Z7121" s="175"/>
      <c r="AA7121" s="175"/>
      <c r="AC7121" s="175"/>
      <c r="AL7121" s="106"/>
      <c r="AM7121" s="104"/>
      <c r="AN7121" s="104"/>
      <c r="AO7121" s="104"/>
      <c r="AP7121" s="104"/>
      <c r="AQ7121" s="104"/>
      <c r="AR7121" s="104"/>
      <c r="AS7121" s="104"/>
      <c r="AT7121" s="104"/>
      <c r="AU7121" s="104"/>
      <c r="AV7121" s="104"/>
    </row>
    <row r="7122" spans="3:48" x14ac:dyDescent="0.35">
      <c r="C7122" s="176"/>
      <c r="D7122" s="176"/>
      <c r="E7122" s="176"/>
      <c r="F7122" s="176"/>
      <c r="G7122" s="175"/>
      <c r="H7122" s="175"/>
      <c r="I7122" s="175"/>
      <c r="J7122" s="175"/>
      <c r="L7122" s="175"/>
      <c r="T7122" s="176"/>
      <c r="U7122" s="176"/>
      <c r="V7122" s="176"/>
      <c r="W7122" s="176"/>
      <c r="X7122" s="175"/>
      <c r="Y7122" s="175"/>
      <c r="Z7122" s="175"/>
      <c r="AA7122" s="175"/>
      <c r="AC7122" s="175"/>
      <c r="AL7122" s="106"/>
      <c r="AM7122" s="104"/>
      <c r="AN7122" s="104"/>
      <c r="AO7122" s="104"/>
      <c r="AP7122" s="104"/>
      <c r="AQ7122" s="104"/>
      <c r="AR7122" s="104"/>
      <c r="AS7122" s="104"/>
      <c r="AT7122" s="104"/>
      <c r="AU7122" s="104"/>
      <c r="AV7122" s="104"/>
    </row>
    <row r="7123" spans="3:48" x14ac:dyDescent="0.35">
      <c r="C7123" s="176"/>
      <c r="D7123" s="176"/>
      <c r="E7123" s="176"/>
      <c r="F7123" s="176"/>
      <c r="G7123" s="175"/>
      <c r="H7123" s="175"/>
      <c r="I7123" s="175"/>
      <c r="J7123" s="175"/>
      <c r="L7123" s="175"/>
      <c r="T7123" s="176"/>
      <c r="U7123" s="176"/>
      <c r="V7123" s="176"/>
      <c r="W7123" s="176"/>
      <c r="X7123" s="175"/>
      <c r="Y7123" s="175"/>
      <c r="Z7123" s="175"/>
      <c r="AA7123" s="175"/>
      <c r="AC7123" s="175"/>
      <c r="AL7123" s="106"/>
      <c r="AM7123" s="104"/>
      <c r="AN7123" s="104"/>
      <c r="AO7123" s="104"/>
      <c r="AP7123" s="104"/>
      <c r="AQ7123" s="104"/>
      <c r="AR7123" s="104"/>
      <c r="AS7123" s="104"/>
      <c r="AT7123" s="104"/>
      <c r="AU7123" s="104"/>
      <c r="AV7123" s="104"/>
    </row>
    <row r="7124" spans="3:48" x14ac:dyDescent="0.35">
      <c r="C7124" s="176"/>
      <c r="D7124" s="176"/>
      <c r="E7124" s="176"/>
      <c r="F7124" s="176"/>
      <c r="G7124" s="175"/>
      <c r="H7124" s="175"/>
      <c r="I7124" s="175"/>
      <c r="J7124" s="175"/>
      <c r="L7124" s="175"/>
      <c r="T7124" s="176"/>
      <c r="U7124" s="176"/>
      <c r="V7124" s="176"/>
      <c r="W7124" s="176"/>
      <c r="X7124" s="175"/>
      <c r="Y7124" s="175"/>
      <c r="Z7124" s="175"/>
      <c r="AA7124" s="175"/>
      <c r="AC7124" s="175"/>
      <c r="AL7124" s="106"/>
      <c r="AM7124" s="104"/>
      <c r="AN7124" s="104"/>
      <c r="AO7124" s="104"/>
      <c r="AP7124" s="104"/>
      <c r="AQ7124" s="104"/>
      <c r="AR7124" s="104"/>
      <c r="AS7124" s="104"/>
      <c r="AT7124" s="104"/>
      <c r="AU7124" s="104"/>
      <c r="AV7124" s="104"/>
    </row>
    <row r="7125" spans="3:48" x14ac:dyDescent="0.35">
      <c r="C7125" s="176"/>
      <c r="D7125" s="176"/>
      <c r="E7125" s="176"/>
      <c r="F7125" s="176"/>
      <c r="G7125" s="175"/>
      <c r="H7125" s="175"/>
      <c r="I7125" s="175"/>
      <c r="J7125" s="175"/>
      <c r="L7125" s="175"/>
      <c r="T7125" s="176"/>
      <c r="U7125" s="176"/>
      <c r="V7125" s="176"/>
      <c r="W7125" s="176"/>
      <c r="X7125" s="175"/>
      <c r="Y7125" s="175"/>
      <c r="Z7125" s="175"/>
      <c r="AA7125" s="175"/>
      <c r="AC7125" s="175"/>
      <c r="AL7125" s="106"/>
      <c r="AM7125" s="104"/>
      <c r="AN7125" s="104"/>
      <c r="AO7125" s="104"/>
      <c r="AP7125" s="104"/>
      <c r="AQ7125" s="104"/>
      <c r="AR7125" s="104"/>
      <c r="AS7125" s="104"/>
      <c r="AT7125" s="104"/>
      <c r="AU7125" s="104"/>
      <c r="AV7125" s="104"/>
    </row>
    <row r="7126" spans="3:48" x14ac:dyDescent="0.35">
      <c r="C7126" s="176"/>
      <c r="D7126" s="176"/>
      <c r="E7126" s="176"/>
      <c r="F7126" s="176"/>
      <c r="G7126" s="175"/>
      <c r="H7126" s="175"/>
      <c r="I7126" s="175"/>
      <c r="J7126" s="175"/>
      <c r="L7126" s="175"/>
      <c r="T7126" s="176"/>
      <c r="U7126" s="176"/>
      <c r="V7126" s="176"/>
      <c r="W7126" s="176"/>
      <c r="X7126" s="175"/>
      <c r="Y7126" s="175"/>
      <c r="Z7126" s="175"/>
      <c r="AA7126" s="175"/>
      <c r="AC7126" s="175"/>
      <c r="AL7126" s="106"/>
      <c r="AM7126" s="104"/>
      <c r="AN7126" s="104"/>
      <c r="AO7126" s="104"/>
      <c r="AP7126" s="104"/>
      <c r="AQ7126" s="104"/>
      <c r="AR7126" s="104"/>
      <c r="AS7126" s="104"/>
      <c r="AT7126" s="104"/>
      <c r="AU7126" s="104"/>
      <c r="AV7126" s="104"/>
    </row>
    <row r="7127" spans="3:48" x14ac:dyDescent="0.35">
      <c r="C7127" s="176"/>
      <c r="D7127" s="176"/>
      <c r="E7127" s="176"/>
      <c r="F7127" s="176"/>
      <c r="G7127" s="175"/>
      <c r="H7127" s="175"/>
      <c r="I7127" s="175"/>
      <c r="J7127" s="175"/>
      <c r="L7127" s="175"/>
      <c r="T7127" s="176"/>
      <c r="U7127" s="176"/>
      <c r="V7127" s="176"/>
      <c r="W7127" s="176"/>
      <c r="X7127" s="175"/>
      <c r="Y7127" s="175"/>
      <c r="Z7127" s="175"/>
      <c r="AA7127" s="175"/>
      <c r="AC7127" s="175"/>
      <c r="AL7127" s="106"/>
      <c r="AM7127" s="104"/>
      <c r="AN7127" s="104"/>
      <c r="AO7127" s="104"/>
      <c r="AP7127" s="104"/>
      <c r="AQ7127" s="104"/>
      <c r="AR7127" s="104"/>
      <c r="AS7127" s="104"/>
      <c r="AT7127" s="104"/>
      <c r="AU7127" s="104"/>
      <c r="AV7127" s="104"/>
    </row>
    <row r="7128" spans="3:48" x14ac:dyDescent="0.35">
      <c r="C7128" s="176"/>
      <c r="D7128" s="176"/>
      <c r="E7128" s="176"/>
      <c r="F7128" s="176"/>
      <c r="G7128" s="175"/>
      <c r="H7128" s="175"/>
      <c r="I7128" s="175"/>
      <c r="J7128" s="175"/>
      <c r="L7128" s="175"/>
      <c r="T7128" s="176"/>
      <c r="U7128" s="176"/>
      <c r="V7128" s="176"/>
      <c r="W7128" s="176"/>
      <c r="X7128" s="175"/>
      <c r="Y7128" s="175"/>
      <c r="Z7128" s="175"/>
      <c r="AA7128" s="175"/>
      <c r="AC7128" s="175"/>
      <c r="AL7128" s="106"/>
      <c r="AM7128" s="104"/>
      <c r="AN7128" s="104"/>
      <c r="AO7128" s="104"/>
      <c r="AP7128" s="104"/>
      <c r="AQ7128" s="104"/>
      <c r="AR7128" s="104"/>
      <c r="AS7128" s="104"/>
      <c r="AT7128" s="104"/>
      <c r="AU7128" s="104"/>
      <c r="AV7128" s="104"/>
    </row>
    <row r="7129" spans="3:48" x14ac:dyDescent="0.35">
      <c r="C7129" s="176"/>
      <c r="D7129" s="176"/>
      <c r="E7129" s="176"/>
      <c r="F7129" s="176"/>
      <c r="G7129" s="175"/>
      <c r="H7129" s="175"/>
      <c r="I7129" s="175"/>
      <c r="J7129" s="175"/>
      <c r="L7129" s="175"/>
      <c r="T7129" s="176"/>
      <c r="U7129" s="176"/>
      <c r="V7129" s="176"/>
      <c r="W7129" s="176"/>
      <c r="X7129" s="175"/>
      <c r="Y7129" s="175"/>
      <c r="Z7129" s="175"/>
      <c r="AA7129" s="175"/>
      <c r="AC7129" s="175"/>
      <c r="AL7129" s="106"/>
      <c r="AM7129" s="104"/>
      <c r="AN7129" s="104"/>
      <c r="AO7129" s="104"/>
      <c r="AP7129" s="104"/>
      <c r="AQ7129" s="104"/>
      <c r="AR7129" s="104"/>
      <c r="AS7129" s="104"/>
      <c r="AT7129" s="104"/>
      <c r="AU7129" s="104"/>
      <c r="AV7129" s="104"/>
    </row>
    <row r="7130" spans="3:48" x14ac:dyDescent="0.35">
      <c r="C7130" s="176"/>
      <c r="D7130" s="176"/>
      <c r="E7130" s="176"/>
      <c r="F7130" s="176"/>
      <c r="G7130" s="175"/>
      <c r="H7130" s="175"/>
      <c r="I7130" s="175"/>
      <c r="J7130" s="175"/>
      <c r="L7130" s="175"/>
      <c r="T7130" s="176"/>
      <c r="U7130" s="176"/>
      <c r="V7130" s="176"/>
      <c r="W7130" s="176"/>
      <c r="X7130" s="175"/>
      <c r="Y7130" s="175"/>
      <c r="Z7130" s="175"/>
      <c r="AA7130" s="175"/>
      <c r="AC7130" s="175"/>
      <c r="AL7130" s="106"/>
      <c r="AM7130" s="104"/>
      <c r="AN7130" s="104"/>
      <c r="AO7130" s="104"/>
      <c r="AP7130" s="104"/>
      <c r="AQ7130" s="104"/>
      <c r="AR7130" s="104"/>
      <c r="AS7130" s="104"/>
      <c r="AT7130" s="104"/>
      <c r="AU7130" s="104"/>
      <c r="AV7130" s="104"/>
    </row>
    <row r="7131" spans="3:48" x14ac:dyDescent="0.35">
      <c r="C7131" s="176"/>
      <c r="D7131" s="176"/>
      <c r="E7131" s="176"/>
      <c r="F7131" s="176"/>
      <c r="G7131" s="175"/>
      <c r="H7131" s="175"/>
      <c r="I7131" s="175"/>
      <c r="J7131" s="175"/>
      <c r="L7131" s="175"/>
      <c r="T7131" s="176"/>
      <c r="U7131" s="176"/>
      <c r="V7131" s="176"/>
      <c r="W7131" s="176"/>
      <c r="X7131" s="175"/>
      <c r="Y7131" s="175"/>
      <c r="Z7131" s="175"/>
      <c r="AA7131" s="175"/>
      <c r="AC7131" s="175"/>
      <c r="AL7131" s="106"/>
      <c r="AM7131" s="104"/>
      <c r="AN7131" s="104"/>
      <c r="AO7131" s="104"/>
      <c r="AP7131" s="104"/>
      <c r="AQ7131" s="104"/>
      <c r="AR7131" s="104"/>
      <c r="AS7131" s="104"/>
      <c r="AT7131" s="104"/>
      <c r="AU7131" s="104"/>
      <c r="AV7131" s="104"/>
    </row>
    <row r="7132" spans="3:48" x14ac:dyDescent="0.35">
      <c r="C7132" s="176"/>
      <c r="D7132" s="176"/>
      <c r="E7132" s="176"/>
      <c r="F7132" s="176"/>
      <c r="G7132" s="175"/>
      <c r="H7132" s="175"/>
      <c r="I7132" s="175"/>
      <c r="J7132" s="175"/>
      <c r="L7132" s="175"/>
      <c r="T7132" s="176"/>
      <c r="U7132" s="176"/>
      <c r="V7132" s="176"/>
      <c r="W7132" s="176"/>
      <c r="X7132" s="175"/>
      <c r="Y7132" s="175"/>
      <c r="Z7132" s="175"/>
      <c r="AA7132" s="175"/>
      <c r="AC7132" s="175"/>
      <c r="AL7132" s="106"/>
      <c r="AM7132" s="104"/>
      <c r="AN7132" s="104"/>
      <c r="AO7132" s="104"/>
      <c r="AP7132" s="104"/>
      <c r="AQ7132" s="104"/>
      <c r="AR7132" s="104"/>
      <c r="AS7132" s="104"/>
      <c r="AT7132" s="104"/>
      <c r="AU7132" s="104"/>
      <c r="AV7132" s="104"/>
    </row>
    <row r="7133" spans="3:48" x14ac:dyDescent="0.35">
      <c r="C7133" s="176"/>
      <c r="D7133" s="176"/>
      <c r="E7133" s="176"/>
      <c r="F7133" s="176"/>
      <c r="G7133" s="175"/>
      <c r="H7133" s="175"/>
      <c r="I7133" s="175"/>
      <c r="J7133" s="175"/>
      <c r="L7133" s="175"/>
      <c r="T7133" s="176"/>
      <c r="U7133" s="176"/>
      <c r="V7133" s="176"/>
      <c r="W7133" s="176"/>
      <c r="X7133" s="175"/>
      <c r="Y7133" s="175"/>
      <c r="Z7133" s="175"/>
      <c r="AA7133" s="175"/>
      <c r="AC7133" s="175"/>
      <c r="AL7133" s="106"/>
      <c r="AM7133" s="104"/>
      <c r="AN7133" s="104"/>
      <c r="AO7133" s="104"/>
      <c r="AP7133" s="104"/>
      <c r="AQ7133" s="104"/>
      <c r="AR7133" s="104"/>
      <c r="AS7133" s="104"/>
      <c r="AT7133" s="104"/>
      <c r="AU7133" s="104"/>
      <c r="AV7133" s="104"/>
    </row>
    <row r="7134" spans="3:48" x14ac:dyDescent="0.35">
      <c r="C7134" s="176"/>
      <c r="D7134" s="176"/>
      <c r="E7134" s="176"/>
      <c r="F7134" s="176"/>
      <c r="G7134" s="175"/>
      <c r="H7134" s="175"/>
      <c r="I7134" s="175"/>
      <c r="J7134" s="175"/>
      <c r="L7134" s="175"/>
      <c r="T7134" s="176"/>
      <c r="U7134" s="176"/>
      <c r="V7134" s="176"/>
      <c r="W7134" s="176"/>
      <c r="X7134" s="175"/>
      <c r="Y7134" s="175"/>
      <c r="Z7134" s="175"/>
      <c r="AA7134" s="175"/>
      <c r="AC7134" s="175"/>
      <c r="AL7134" s="106"/>
      <c r="AM7134" s="104"/>
      <c r="AN7134" s="104"/>
      <c r="AO7134" s="104"/>
      <c r="AP7134" s="104"/>
      <c r="AQ7134" s="104"/>
      <c r="AR7134" s="104"/>
      <c r="AS7134" s="104"/>
      <c r="AT7134" s="104"/>
      <c r="AU7134" s="104"/>
      <c r="AV7134" s="104"/>
    </row>
    <row r="7135" spans="3:48" x14ac:dyDescent="0.35">
      <c r="C7135" s="176"/>
      <c r="D7135" s="176"/>
      <c r="E7135" s="176"/>
      <c r="F7135" s="176"/>
      <c r="G7135" s="175"/>
      <c r="H7135" s="175"/>
      <c r="I7135" s="175"/>
      <c r="J7135" s="175"/>
      <c r="L7135" s="175"/>
      <c r="T7135" s="176"/>
      <c r="U7135" s="176"/>
      <c r="V7135" s="176"/>
      <c r="W7135" s="176"/>
      <c r="X7135" s="175"/>
      <c r="Y7135" s="175"/>
      <c r="Z7135" s="175"/>
      <c r="AA7135" s="175"/>
      <c r="AC7135" s="175"/>
      <c r="AL7135" s="106"/>
      <c r="AM7135" s="104"/>
      <c r="AN7135" s="104"/>
      <c r="AO7135" s="104"/>
      <c r="AP7135" s="104"/>
      <c r="AQ7135" s="104"/>
      <c r="AR7135" s="104"/>
      <c r="AS7135" s="104"/>
      <c r="AT7135" s="104"/>
      <c r="AU7135" s="104"/>
      <c r="AV7135" s="104"/>
    </row>
    <row r="7136" spans="3:48" x14ac:dyDescent="0.35">
      <c r="C7136" s="176"/>
      <c r="D7136" s="176"/>
      <c r="E7136" s="176"/>
      <c r="F7136" s="176"/>
      <c r="G7136" s="175"/>
      <c r="H7136" s="175"/>
      <c r="I7136" s="175"/>
      <c r="J7136" s="175"/>
      <c r="L7136" s="175"/>
      <c r="T7136" s="176"/>
      <c r="U7136" s="176"/>
      <c r="V7136" s="176"/>
      <c r="W7136" s="176"/>
      <c r="X7136" s="175"/>
      <c r="Y7136" s="175"/>
      <c r="Z7136" s="175"/>
      <c r="AA7136" s="175"/>
      <c r="AC7136" s="175"/>
      <c r="AL7136" s="106"/>
      <c r="AM7136" s="104"/>
      <c r="AN7136" s="104"/>
      <c r="AO7136" s="104"/>
      <c r="AP7136" s="104"/>
      <c r="AQ7136" s="104"/>
      <c r="AR7136" s="104"/>
      <c r="AS7136" s="104"/>
      <c r="AT7136" s="104"/>
      <c r="AU7136" s="104"/>
      <c r="AV7136" s="104"/>
    </row>
    <row r="7137" spans="3:48" x14ac:dyDescent="0.35">
      <c r="C7137" s="176"/>
      <c r="D7137" s="176"/>
      <c r="E7137" s="176"/>
      <c r="F7137" s="176"/>
      <c r="G7137" s="175"/>
      <c r="H7137" s="175"/>
      <c r="I7137" s="175"/>
      <c r="J7137" s="175"/>
      <c r="L7137" s="175"/>
      <c r="T7137" s="176"/>
      <c r="U7137" s="176"/>
      <c r="V7137" s="176"/>
      <c r="W7137" s="176"/>
      <c r="X7137" s="175"/>
      <c r="Y7137" s="175"/>
      <c r="Z7137" s="175"/>
      <c r="AA7137" s="175"/>
      <c r="AC7137" s="175"/>
      <c r="AL7137" s="106"/>
      <c r="AM7137" s="104"/>
      <c r="AN7137" s="104"/>
      <c r="AO7137" s="104"/>
      <c r="AP7137" s="104"/>
      <c r="AQ7137" s="104"/>
      <c r="AR7137" s="104"/>
      <c r="AS7137" s="104"/>
      <c r="AT7137" s="104"/>
      <c r="AU7137" s="104"/>
      <c r="AV7137" s="104"/>
    </row>
    <row r="7138" spans="3:48" x14ac:dyDescent="0.35">
      <c r="C7138" s="176"/>
      <c r="D7138" s="176"/>
      <c r="E7138" s="176"/>
      <c r="F7138" s="176"/>
      <c r="G7138" s="175"/>
      <c r="H7138" s="175"/>
      <c r="I7138" s="175"/>
      <c r="J7138" s="175"/>
      <c r="L7138" s="175"/>
      <c r="T7138" s="176"/>
      <c r="U7138" s="176"/>
      <c r="V7138" s="176"/>
      <c r="W7138" s="176"/>
      <c r="X7138" s="175"/>
      <c r="Y7138" s="175"/>
      <c r="Z7138" s="175"/>
      <c r="AA7138" s="175"/>
      <c r="AC7138" s="175"/>
      <c r="AL7138" s="106"/>
      <c r="AM7138" s="104"/>
      <c r="AN7138" s="104"/>
      <c r="AO7138" s="104"/>
      <c r="AP7138" s="104"/>
      <c r="AQ7138" s="104"/>
      <c r="AR7138" s="104"/>
      <c r="AS7138" s="104"/>
      <c r="AT7138" s="104"/>
      <c r="AU7138" s="104"/>
      <c r="AV7138" s="104"/>
    </row>
    <row r="7139" spans="3:48" x14ac:dyDescent="0.35">
      <c r="C7139" s="176"/>
      <c r="D7139" s="176"/>
      <c r="E7139" s="176"/>
      <c r="F7139" s="176"/>
      <c r="G7139" s="175"/>
      <c r="H7139" s="175"/>
      <c r="I7139" s="175"/>
      <c r="J7139" s="175"/>
      <c r="L7139" s="175"/>
      <c r="T7139" s="176"/>
      <c r="U7139" s="176"/>
      <c r="V7139" s="176"/>
      <c r="W7139" s="176"/>
      <c r="X7139" s="175"/>
      <c r="Y7139" s="175"/>
      <c r="Z7139" s="175"/>
      <c r="AA7139" s="175"/>
      <c r="AC7139" s="175"/>
      <c r="AL7139" s="106"/>
      <c r="AM7139" s="104"/>
      <c r="AN7139" s="104"/>
      <c r="AO7139" s="104"/>
      <c r="AP7139" s="104"/>
      <c r="AQ7139" s="104"/>
      <c r="AR7139" s="104"/>
      <c r="AS7139" s="104"/>
      <c r="AT7139" s="104"/>
      <c r="AU7139" s="104"/>
      <c r="AV7139" s="104"/>
    </row>
    <row r="7140" spans="3:48" x14ac:dyDescent="0.35">
      <c r="C7140" s="176"/>
      <c r="D7140" s="176"/>
      <c r="E7140" s="176"/>
      <c r="F7140" s="176"/>
      <c r="G7140" s="175"/>
      <c r="H7140" s="175"/>
      <c r="I7140" s="175"/>
      <c r="J7140" s="175"/>
      <c r="L7140" s="175"/>
      <c r="T7140" s="176"/>
      <c r="U7140" s="176"/>
      <c r="V7140" s="176"/>
      <c r="W7140" s="176"/>
      <c r="X7140" s="175"/>
      <c r="Y7140" s="175"/>
      <c r="Z7140" s="175"/>
      <c r="AA7140" s="175"/>
      <c r="AC7140" s="175"/>
      <c r="AL7140" s="106"/>
      <c r="AM7140" s="104"/>
      <c r="AN7140" s="104"/>
      <c r="AO7140" s="104"/>
      <c r="AP7140" s="104"/>
      <c r="AQ7140" s="104"/>
      <c r="AR7140" s="104"/>
      <c r="AS7140" s="104"/>
      <c r="AT7140" s="104"/>
      <c r="AU7140" s="104"/>
      <c r="AV7140" s="104"/>
    </row>
    <row r="7141" spans="3:48" x14ac:dyDescent="0.35">
      <c r="C7141" s="176"/>
      <c r="D7141" s="176"/>
      <c r="E7141" s="176"/>
      <c r="F7141" s="176"/>
      <c r="G7141" s="175"/>
      <c r="H7141" s="175"/>
      <c r="I7141" s="175"/>
      <c r="J7141" s="175"/>
      <c r="L7141" s="175"/>
      <c r="T7141" s="176"/>
      <c r="U7141" s="176"/>
      <c r="V7141" s="176"/>
      <c r="W7141" s="176"/>
      <c r="X7141" s="175"/>
      <c r="Y7141" s="175"/>
      <c r="Z7141" s="175"/>
      <c r="AA7141" s="175"/>
      <c r="AC7141" s="175"/>
      <c r="AL7141" s="106"/>
      <c r="AM7141" s="104"/>
      <c r="AN7141" s="104"/>
      <c r="AO7141" s="104"/>
      <c r="AP7141" s="104"/>
      <c r="AQ7141" s="104"/>
      <c r="AR7141" s="104"/>
      <c r="AS7141" s="104"/>
      <c r="AT7141" s="104"/>
      <c r="AU7141" s="104"/>
      <c r="AV7141" s="104"/>
    </row>
    <row r="7142" spans="3:48" x14ac:dyDescent="0.35">
      <c r="C7142" s="176"/>
      <c r="D7142" s="176"/>
      <c r="E7142" s="176"/>
      <c r="F7142" s="176"/>
      <c r="G7142" s="175"/>
      <c r="H7142" s="175"/>
      <c r="I7142" s="175"/>
      <c r="J7142" s="175"/>
      <c r="L7142" s="175"/>
      <c r="T7142" s="176"/>
      <c r="U7142" s="176"/>
      <c r="V7142" s="176"/>
      <c r="W7142" s="176"/>
      <c r="X7142" s="175"/>
      <c r="Y7142" s="175"/>
      <c r="Z7142" s="175"/>
      <c r="AA7142" s="175"/>
      <c r="AC7142" s="175"/>
      <c r="AL7142" s="106"/>
      <c r="AM7142" s="104"/>
      <c r="AN7142" s="104"/>
      <c r="AO7142" s="104"/>
      <c r="AP7142" s="104"/>
      <c r="AQ7142" s="104"/>
      <c r="AR7142" s="104"/>
      <c r="AS7142" s="104"/>
      <c r="AT7142" s="104"/>
      <c r="AU7142" s="104"/>
      <c r="AV7142" s="104"/>
    </row>
    <row r="7143" spans="3:48" x14ac:dyDescent="0.35">
      <c r="C7143" s="176"/>
      <c r="D7143" s="176"/>
      <c r="E7143" s="176"/>
      <c r="F7143" s="176"/>
      <c r="G7143" s="175"/>
      <c r="H7143" s="175"/>
      <c r="I7143" s="175"/>
      <c r="J7143" s="175"/>
      <c r="L7143" s="175"/>
      <c r="T7143" s="176"/>
      <c r="U7143" s="176"/>
      <c r="V7143" s="176"/>
      <c r="W7143" s="176"/>
      <c r="X7143" s="175"/>
      <c r="Y7143" s="175"/>
      <c r="Z7143" s="175"/>
      <c r="AA7143" s="175"/>
      <c r="AC7143" s="175"/>
      <c r="AL7143" s="106"/>
      <c r="AM7143" s="104"/>
      <c r="AN7143" s="104"/>
      <c r="AO7143" s="104"/>
      <c r="AP7143" s="104"/>
      <c r="AQ7143" s="104"/>
      <c r="AR7143" s="104"/>
      <c r="AS7143" s="104"/>
      <c r="AT7143" s="104"/>
      <c r="AU7143" s="104"/>
      <c r="AV7143" s="104"/>
    </row>
    <row r="7144" spans="3:48" x14ac:dyDescent="0.35">
      <c r="C7144" s="176"/>
      <c r="D7144" s="176"/>
      <c r="E7144" s="176"/>
      <c r="F7144" s="176"/>
      <c r="G7144" s="175"/>
      <c r="H7144" s="175"/>
      <c r="I7144" s="175"/>
      <c r="J7144" s="175"/>
      <c r="L7144" s="175"/>
      <c r="T7144" s="176"/>
      <c r="U7144" s="176"/>
      <c r="V7144" s="176"/>
      <c r="W7144" s="176"/>
      <c r="X7144" s="175"/>
      <c r="Y7144" s="175"/>
      <c r="Z7144" s="175"/>
      <c r="AA7144" s="175"/>
      <c r="AC7144" s="175"/>
      <c r="AL7144" s="106"/>
      <c r="AM7144" s="104"/>
      <c r="AN7144" s="104"/>
      <c r="AO7144" s="104"/>
      <c r="AP7144" s="104"/>
      <c r="AQ7144" s="104"/>
      <c r="AR7144" s="104"/>
      <c r="AS7144" s="104"/>
      <c r="AT7144" s="104"/>
      <c r="AU7144" s="104"/>
      <c r="AV7144" s="104"/>
    </row>
    <row r="7145" spans="3:48" x14ac:dyDescent="0.35">
      <c r="C7145" s="176"/>
      <c r="D7145" s="176"/>
      <c r="E7145" s="176"/>
      <c r="F7145" s="176"/>
      <c r="G7145" s="175"/>
      <c r="H7145" s="175"/>
      <c r="I7145" s="175"/>
      <c r="J7145" s="175"/>
      <c r="L7145" s="175"/>
      <c r="T7145" s="176"/>
      <c r="U7145" s="176"/>
      <c r="V7145" s="176"/>
      <c r="W7145" s="176"/>
      <c r="X7145" s="175"/>
      <c r="Y7145" s="175"/>
      <c r="Z7145" s="175"/>
      <c r="AA7145" s="175"/>
      <c r="AC7145" s="175"/>
      <c r="AL7145" s="106"/>
      <c r="AM7145" s="104"/>
      <c r="AN7145" s="104"/>
      <c r="AO7145" s="104"/>
      <c r="AP7145" s="104"/>
      <c r="AQ7145" s="104"/>
      <c r="AR7145" s="104"/>
      <c r="AS7145" s="104"/>
      <c r="AT7145" s="104"/>
      <c r="AU7145" s="104"/>
      <c r="AV7145" s="104"/>
    </row>
    <row r="7146" spans="3:48" x14ac:dyDescent="0.35">
      <c r="C7146" s="176"/>
      <c r="D7146" s="176"/>
      <c r="E7146" s="176"/>
      <c r="F7146" s="176"/>
      <c r="G7146" s="175"/>
      <c r="H7146" s="175"/>
      <c r="I7146" s="175"/>
      <c r="J7146" s="175"/>
      <c r="L7146" s="175"/>
      <c r="T7146" s="176"/>
      <c r="U7146" s="176"/>
      <c r="V7146" s="176"/>
      <c r="W7146" s="176"/>
      <c r="X7146" s="175"/>
      <c r="Y7146" s="175"/>
      <c r="Z7146" s="175"/>
      <c r="AA7146" s="175"/>
      <c r="AC7146" s="175"/>
      <c r="AL7146" s="106"/>
      <c r="AM7146" s="104"/>
      <c r="AN7146" s="104"/>
      <c r="AO7146" s="104"/>
      <c r="AP7146" s="104"/>
      <c r="AQ7146" s="104"/>
      <c r="AR7146" s="104"/>
      <c r="AS7146" s="104"/>
      <c r="AT7146" s="104"/>
      <c r="AU7146" s="104"/>
      <c r="AV7146" s="104"/>
    </row>
    <row r="7147" spans="3:48" x14ac:dyDescent="0.35">
      <c r="C7147" s="176"/>
      <c r="D7147" s="176"/>
      <c r="E7147" s="176"/>
      <c r="F7147" s="176"/>
      <c r="G7147" s="175"/>
      <c r="H7147" s="175"/>
      <c r="I7147" s="175"/>
      <c r="J7147" s="175"/>
      <c r="L7147" s="175"/>
      <c r="T7147" s="176"/>
      <c r="U7147" s="176"/>
      <c r="V7147" s="176"/>
      <c r="W7147" s="176"/>
      <c r="X7147" s="175"/>
      <c r="Y7147" s="175"/>
      <c r="Z7147" s="175"/>
      <c r="AA7147" s="175"/>
      <c r="AC7147" s="175"/>
      <c r="AL7147" s="106"/>
      <c r="AM7147" s="104"/>
      <c r="AN7147" s="104"/>
      <c r="AO7147" s="104"/>
      <c r="AP7147" s="104"/>
      <c r="AQ7147" s="104"/>
      <c r="AR7147" s="104"/>
      <c r="AS7147" s="104"/>
      <c r="AT7147" s="104"/>
      <c r="AU7147" s="104"/>
      <c r="AV7147" s="104"/>
    </row>
    <row r="7148" spans="3:48" x14ac:dyDescent="0.35">
      <c r="C7148" s="176"/>
      <c r="D7148" s="176"/>
      <c r="E7148" s="176"/>
      <c r="F7148" s="176"/>
      <c r="G7148" s="175"/>
      <c r="H7148" s="175"/>
      <c r="I7148" s="175"/>
      <c r="J7148" s="175"/>
      <c r="L7148" s="175"/>
      <c r="T7148" s="176"/>
      <c r="U7148" s="176"/>
      <c r="V7148" s="176"/>
      <c r="W7148" s="176"/>
      <c r="X7148" s="175"/>
      <c r="Y7148" s="175"/>
      <c r="Z7148" s="175"/>
      <c r="AA7148" s="175"/>
      <c r="AC7148" s="175"/>
      <c r="AL7148" s="106"/>
      <c r="AM7148" s="104"/>
      <c r="AN7148" s="104"/>
      <c r="AO7148" s="104"/>
      <c r="AP7148" s="104"/>
      <c r="AQ7148" s="104"/>
      <c r="AR7148" s="104"/>
      <c r="AS7148" s="104"/>
      <c r="AT7148" s="104"/>
      <c r="AU7148" s="104"/>
      <c r="AV7148" s="104"/>
    </row>
    <row r="7149" spans="3:48" x14ac:dyDescent="0.35">
      <c r="C7149" s="176"/>
      <c r="D7149" s="176"/>
      <c r="E7149" s="176"/>
      <c r="F7149" s="176"/>
      <c r="G7149" s="175"/>
      <c r="H7149" s="175"/>
      <c r="I7149" s="175"/>
      <c r="J7149" s="175"/>
      <c r="L7149" s="175"/>
      <c r="T7149" s="176"/>
      <c r="U7149" s="176"/>
      <c r="V7149" s="176"/>
      <c r="W7149" s="176"/>
      <c r="X7149" s="175"/>
      <c r="Y7149" s="175"/>
      <c r="Z7149" s="175"/>
      <c r="AA7149" s="175"/>
      <c r="AC7149" s="175"/>
      <c r="AL7149" s="106"/>
      <c r="AM7149" s="104"/>
      <c r="AN7149" s="104"/>
      <c r="AO7149" s="104"/>
      <c r="AP7149" s="104"/>
      <c r="AQ7149" s="104"/>
      <c r="AR7149" s="104"/>
      <c r="AS7149" s="104"/>
      <c r="AT7149" s="104"/>
      <c r="AU7149" s="104"/>
      <c r="AV7149" s="104"/>
    </row>
    <row r="7150" spans="3:48" x14ac:dyDescent="0.35">
      <c r="C7150" s="176"/>
      <c r="D7150" s="176"/>
      <c r="E7150" s="176"/>
      <c r="F7150" s="176"/>
      <c r="G7150" s="175"/>
      <c r="H7150" s="175"/>
      <c r="I7150" s="175"/>
      <c r="J7150" s="175"/>
      <c r="L7150" s="175"/>
      <c r="T7150" s="176"/>
      <c r="U7150" s="176"/>
      <c r="V7150" s="176"/>
      <c r="W7150" s="176"/>
      <c r="X7150" s="175"/>
      <c r="Y7150" s="175"/>
      <c r="Z7150" s="175"/>
      <c r="AA7150" s="175"/>
      <c r="AC7150" s="175"/>
      <c r="AL7150" s="106"/>
      <c r="AM7150" s="104"/>
      <c r="AN7150" s="104"/>
      <c r="AO7150" s="104"/>
      <c r="AP7150" s="104"/>
      <c r="AQ7150" s="104"/>
      <c r="AR7150" s="104"/>
      <c r="AS7150" s="104"/>
      <c r="AT7150" s="104"/>
      <c r="AU7150" s="104"/>
      <c r="AV7150" s="104"/>
    </row>
    <row r="7151" spans="3:48" x14ac:dyDescent="0.35">
      <c r="C7151" s="176"/>
      <c r="D7151" s="176"/>
      <c r="E7151" s="176"/>
      <c r="F7151" s="176"/>
      <c r="G7151" s="175"/>
      <c r="H7151" s="175"/>
      <c r="I7151" s="175"/>
      <c r="J7151" s="175"/>
      <c r="L7151" s="175"/>
      <c r="T7151" s="176"/>
      <c r="U7151" s="176"/>
      <c r="V7151" s="176"/>
      <c r="W7151" s="176"/>
      <c r="X7151" s="175"/>
      <c r="Y7151" s="175"/>
      <c r="Z7151" s="175"/>
      <c r="AA7151" s="175"/>
      <c r="AC7151" s="175"/>
      <c r="AL7151" s="106"/>
      <c r="AM7151" s="104"/>
      <c r="AN7151" s="104"/>
      <c r="AO7151" s="104"/>
      <c r="AP7151" s="104"/>
      <c r="AQ7151" s="104"/>
      <c r="AR7151" s="104"/>
      <c r="AS7151" s="104"/>
      <c r="AT7151" s="104"/>
      <c r="AU7151" s="104"/>
      <c r="AV7151" s="104"/>
    </row>
    <row r="7152" spans="3:48" x14ac:dyDescent="0.35">
      <c r="C7152" s="176"/>
      <c r="D7152" s="176"/>
      <c r="E7152" s="176"/>
      <c r="F7152" s="176"/>
      <c r="G7152" s="175"/>
      <c r="H7152" s="175"/>
      <c r="I7152" s="175"/>
      <c r="J7152" s="175"/>
      <c r="L7152" s="175"/>
      <c r="T7152" s="176"/>
      <c r="U7152" s="176"/>
      <c r="V7152" s="176"/>
      <c r="W7152" s="176"/>
      <c r="X7152" s="175"/>
      <c r="Y7152" s="175"/>
      <c r="Z7152" s="175"/>
      <c r="AA7152" s="175"/>
      <c r="AC7152" s="175"/>
      <c r="AL7152" s="106"/>
      <c r="AM7152" s="104"/>
      <c r="AN7152" s="104"/>
      <c r="AO7152" s="104"/>
      <c r="AP7152" s="104"/>
      <c r="AQ7152" s="104"/>
      <c r="AR7152" s="104"/>
      <c r="AS7152" s="104"/>
      <c r="AT7152" s="104"/>
      <c r="AU7152" s="104"/>
      <c r="AV7152" s="104"/>
    </row>
    <row r="7153" spans="3:48" x14ac:dyDescent="0.35">
      <c r="C7153" s="176"/>
      <c r="D7153" s="176"/>
      <c r="E7153" s="176"/>
      <c r="F7153" s="176"/>
      <c r="G7153" s="175"/>
      <c r="H7153" s="175"/>
      <c r="I7153" s="175"/>
      <c r="J7153" s="175"/>
      <c r="L7153" s="175"/>
      <c r="T7153" s="176"/>
      <c r="U7153" s="176"/>
      <c r="V7153" s="176"/>
      <c r="W7153" s="176"/>
      <c r="X7153" s="175"/>
      <c r="Y7153" s="175"/>
      <c r="Z7153" s="175"/>
      <c r="AA7153" s="175"/>
      <c r="AC7153" s="175"/>
      <c r="AL7153" s="106"/>
      <c r="AM7153" s="104"/>
      <c r="AN7153" s="104"/>
      <c r="AO7153" s="104"/>
      <c r="AP7153" s="104"/>
      <c r="AQ7153" s="104"/>
      <c r="AR7153" s="104"/>
      <c r="AS7153" s="104"/>
      <c r="AT7153" s="104"/>
      <c r="AU7153" s="104"/>
      <c r="AV7153" s="104"/>
    </row>
    <row r="7154" spans="3:48" x14ac:dyDescent="0.35">
      <c r="C7154" s="176"/>
      <c r="D7154" s="176"/>
      <c r="E7154" s="176"/>
      <c r="F7154" s="176"/>
      <c r="G7154" s="175"/>
      <c r="H7154" s="175"/>
      <c r="I7154" s="175"/>
      <c r="J7154" s="175"/>
      <c r="L7154" s="175"/>
      <c r="T7154" s="176"/>
      <c r="U7154" s="176"/>
      <c r="V7154" s="176"/>
      <c r="W7154" s="176"/>
      <c r="X7154" s="175"/>
      <c r="Y7154" s="175"/>
      <c r="Z7154" s="175"/>
      <c r="AA7154" s="175"/>
      <c r="AC7154" s="175"/>
      <c r="AL7154" s="106"/>
      <c r="AM7154" s="104"/>
      <c r="AN7154" s="104"/>
      <c r="AO7154" s="104"/>
      <c r="AP7154" s="104"/>
      <c r="AQ7154" s="104"/>
      <c r="AR7154" s="104"/>
      <c r="AS7154" s="104"/>
      <c r="AT7154" s="104"/>
      <c r="AU7154" s="104"/>
      <c r="AV7154" s="104"/>
    </row>
    <row r="7155" spans="3:48" x14ac:dyDescent="0.35">
      <c r="C7155" s="176"/>
      <c r="D7155" s="176"/>
      <c r="E7155" s="176"/>
      <c r="F7155" s="176"/>
      <c r="G7155" s="175"/>
      <c r="H7155" s="175"/>
      <c r="I7155" s="175"/>
      <c r="J7155" s="175"/>
      <c r="L7155" s="175"/>
      <c r="T7155" s="176"/>
      <c r="U7155" s="176"/>
      <c r="V7155" s="176"/>
      <c r="W7155" s="176"/>
      <c r="X7155" s="175"/>
      <c r="Y7155" s="175"/>
      <c r="Z7155" s="175"/>
      <c r="AA7155" s="175"/>
      <c r="AC7155" s="175"/>
      <c r="AL7155" s="106"/>
      <c r="AM7155" s="104"/>
      <c r="AN7155" s="104"/>
      <c r="AO7155" s="104"/>
      <c r="AP7155" s="104"/>
      <c r="AQ7155" s="104"/>
      <c r="AR7155" s="104"/>
      <c r="AS7155" s="104"/>
      <c r="AT7155" s="104"/>
      <c r="AU7155" s="104"/>
      <c r="AV7155" s="104"/>
    </row>
    <row r="7156" spans="3:48" x14ac:dyDescent="0.35">
      <c r="C7156" s="176"/>
      <c r="D7156" s="176"/>
      <c r="E7156" s="176"/>
      <c r="F7156" s="176"/>
      <c r="G7156" s="175"/>
      <c r="H7156" s="175"/>
      <c r="I7156" s="175"/>
      <c r="J7156" s="175"/>
      <c r="L7156" s="175"/>
      <c r="T7156" s="176"/>
      <c r="U7156" s="176"/>
      <c r="V7156" s="176"/>
      <c r="W7156" s="176"/>
      <c r="X7156" s="175"/>
      <c r="Y7156" s="175"/>
      <c r="Z7156" s="175"/>
      <c r="AA7156" s="175"/>
      <c r="AC7156" s="175"/>
      <c r="AL7156" s="106"/>
      <c r="AM7156" s="104"/>
      <c r="AN7156" s="104"/>
      <c r="AO7156" s="104"/>
      <c r="AP7156" s="104"/>
      <c r="AQ7156" s="104"/>
      <c r="AR7156" s="104"/>
      <c r="AS7156" s="104"/>
      <c r="AT7156" s="104"/>
      <c r="AU7156" s="104"/>
      <c r="AV7156" s="104"/>
    </row>
    <row r="7157" spans="3:48" x14ac:dyDescent="0.35">
      <c r="C7157" s="176"/>
      <c r="D7157" s="176"/>
      <c r="E7157" s="176"/>
      <c r="F7157" s="176"/>
      <c r="G7157" s="175"/>
      <c r="H7157" s="175"/>
      <c r="I7157" s="175"/>
      <c r="J7157" s="175"/>
      <c r="L7157" s="175"/>
      <c r="T7157" s="176"/>
      <c r="U7157" s="176"/>
      <c r="V7157" s="176"/>
      <c r="W7157" s="176"/>
      <c r="X7157" s="175"/>
      <c r="Y7157" s="175"/>
      <c r="Z7157" s="175"/>
      <c r="AA7157" s="175"/>
      <c r="AC7157" s="175"/>
      <c r="AL7157" s="106"/>
      <c r="AM7157" s="104"/>
      <c r="AN7157" s="104"/>
      <c r="AO7157" s="104"/>
      <c r="AP7157" s="104"/>
      <c r="AQ7157" s="104"/>
      <c r="AR7157" s="104"/>
      <c r="AS7157" s="104"/>
      <c r="AT7157" s="104"/>
      <c r="AU7157" s="104"/>
      <c r="AV7157" s="104"/>
    </row>
    <row r="7158" spans="3:48" x14ac:dyDescent="0.35">
      <c r="C7158" s="176"/>
      <c r="D7158" s="176"/>
      <c r="E7158" s="176"/>
      <c r="F7158" s="176"/>
      <c r="G7158" s="175"/>
      <c r="H7158" s="175"/>
      <c r="I7158" s="175"/>
      <c r="J7158" s="175"/>
      <c r="L7158" s="175"/>
      <c r="T7158" s="176"/>
      <c r="U7158" s="176"/>
      <c r="V7158" s="176"/>
      <c r="W7158" s="176"/>
      <c r="X7158" s="175"/>
      <c r="Y7158" s="175"/>
      <c r="Z7158" s="175"/>
      <c r="AA7158" s="175"/>
      <c r="AC7158" s="175"/>
      <c r="AL7158" s="106"/>
      <c r="AM7158" s="104"/>
      <c r="AN7158" s="104"/>
      <c r="AO7158" s="104"/>
      <c r="AP7158" s="104"/>
      <c r="AQ7158" s="104"/>
      <c r="AR7158" s="104"/>
      <c r="AS7158" s="104"/>
      <c r="AT7158" s="104"/>
      <c r="AU7158" s="104"/>
      <c r="AV7158" s="104"/>
    </row>
    <row r="7159" spans="3:48" x14ac:dyDescent="0.35">
      <c r="C7159" s="176"/>
      <c r="D7159" s="176"/>
      <c r="E7159" s="176"/>
      <c r="F7159" s="176"/>
      <c r="G7159" s="175"/>
      <c r="H7159" s="175"/>
      <c r="I7159" s="175"/>
      <c r="J7159" s="175"/>
      <c r="L7159" s="175"/>
      <c r="T7159" s="176"/>
      <c r="U7159" s="176"/>
      <c r="V7159" s="176"/>
      <c r="W7159" s="176"/>
      <c r="X7159" s="175"/>
      <c r="Y7159" s="175"/>
      <c r="Z7159" s="175"/>
      <c r="AA7159" s="175"/>
      <c r="AC7159" s="175"/>
      <c r="AL7159" s="106"/>
      <c r="AM7159" s="104"/>
      <c r="AN7159" s="104"/>
      <c r="AO7159" s="104"/>
      <c r="AP7159" s="104"/>
      <c r="AQ7159" s="104"/>
      <c r="AR7159" s="104"/>
      <c r="AS7159" s="104"/>
      <c r="AT7159" s="104"/>
      <c r="AU7159" s="104"/>
      <c r="AV7159" s="104"/>
    </row>
    <row r="7160" spans="3:48" x14ac:dyDescent="0.35">
      <c r="C7160" s="176"/>
      <c r="D7160" s="176"/>
      <c r="E7160" s="176"/>
      <c r="F7160" s="176"/>
      <c r="G7160" s="175"/>
      <c r="H7160" s="175"/>
      <c r="I7160" s="175"/>
      <c r="J7160" s="175"/>
      <c r="L7160" s="175"/>
      <c r="T7160" s="176"/>
      <c r="U7160" s="176"/>
      <c r="V7160" s="176"/>
      <c r="W7160" s="176"/>
      <c r="X7160" s="175"/>
      <c r="Y7160" s="175"/>
      <c r="Z7160" s="175"/>
      <c r="AA7160" s="175"/>
      <c r="AC7160" s="175"/>
      <c r="AL7160" s="106"/>
      <c r="AM7160" s="104"/>
      <c r="AN7160" s="104"/>
      <c r="AO7160" s="104"/>
      <c r="AP7160" s="104"/>
      <c r="AQ7160" s="104"/>
      <c r="AR7160" s="104"/>
      <c r="AS7160" s="104"/>
      <c r="AT7160" s="104"/>
      <c r="AU7160" s="104"/>
      <c r="AV7160" s="104"/>
    </row>
    <row r="7161" spans="3:48" x14ac:dyDescent="0.35">
      <c r="C7161" s="176"/>
      <c r="D7161" s="176"/>
      <c r="E7161" s="176"/>
      <c r="F7161" s="176"/>
      <c r="G7161" s="175"/>
      <c r="H7161" s="175"/>
      <c r="I7161" s="175"/>
      <c r="J7161" s="175"/>
      <c r="L7161" s="175"/>
      <c r="T7161" s="176"/>
      <c r="U7161" s="176"/>
      <c r="V7161" s="176"/>
      <c r="W7161" s="176"/>
      <c r="X7161" s="175"/>
      <c r="Y7161" s="175"/>
      <c r="Z7161" s="175"/>
      <c r="AA7161" s="175"/>
      <c r="AC7161" s="175"/>
      <c r="AL7161" s="106"/>
      <c r="AM7161" s="104"/>
      <c r="AN7161" s="104"/>
      <c r="AO7161" s="104"/>
      <c r="AP7161" s="104"/>
      <c r="AQ7161" s="104"/>
      <c r="AR7161" s="104"/>
      <c r="AS7161" s="104"/>
      <c r="AT7161" s="104"/>
      <c r="AU7161" s="104"/>
      <c r="AV7161" s="104"/>
    </row>
    <row r="7162" spans="3:48" x14ac:dyDescent="0.35">
      <c r="C7162" s="176"/>
      <c r="D7162" s="176"/>
      <c r="E7162" s="176"/>
      <c r="F7162" s="176"/>
      <c r="G7162" s="175"/>
      <c r="H7162" s="175"/>
      <c r="I7162" s="175"/>
      <c r="J7162" s="175"/>
      <c r="L7162" s="175"/>
      <c r="T7162" s="176"/>
      <c r="U7162" s="176"/>
      <c r="V7162" s="176"/>
      <c r="W7162" s="176"/>
      <c r="X7162" s="175"/>
      <c r="Y7162" s="175"/>
      <c r="Z7162" s="175"/>
      <c r="AA7162" s="175"/>
      <c r="AC7162" s="175"/>
      <c r="AL7162" s="106"/>
      <c r="AM7162" s="104"/>
      <c r="AN7162" s="104"/>
      <c r="AO7162" s="104"/>
      <c r="AP7162" s="104"/>
      <c r="AQ7162" s="104"/>
      <c r="AR7162" s="104"/>
      <c r="AS7162" s="104"/>
      <c r="AT7162" s="104"/>
      <c r="AU7162" s="104"/>
      <c r="AV7162" s="104"/>
    </row>
    <row r="7163" spans="3:48" x14ac:dyDescent="0.35">
      <c r="C7163" s="176"/>
      <c r="D7163" s="176"/>
      <c r="E7163" s="176"/>
      <c r="F7163" s="176"/>
      <c r="G7163" s="175"/>
      <c r="H7163" s="175"/>
      <c r="I7163" s="175"/>
      <c r="J7163" s="175"/>
      <c r="L7163" s="175"/>
      <c r="T7163" s="176"/>
      <c r="U7163" s="176"/>
      <c r="V7163" s="176"/>
      <c r="W7163" s="176"/>
      <c r="X7163" s="175"/>
      <c r="Y7163" s="175"/>
      <c r="Z7163" s="175"/>
      <c r="AA7163" s="175"/>
      <c r="AC7163" s="175"/>
      <c r="AL7163" s="106"/>
      <c r="AM7163" s="104"/>
      <c r="AN7163" s="104"/>
      <c r="AO7163" s="104"/>
      <c r="AP7163" s="104"/>
      <c r="AQ7163" s="104"/>
      <c r="AR7163" s="104"/>
      <c r="AS7163" s="104"/>
      <c r="AT7163" s="104"/>
      <c r="AU7163" s="104"/>
      <c r="AV7163" s="104"/>
    </row>
    <row r="7164" spans="3:48" x14ac:dyDescent="0.35">
      <c r="C7164" s="176"/>
      <c r="D7164" s="176"/>
      <c r="E7164" s="176"/>
      <c r="F7164" s="176"/>
      <c r="G7164" s="175"/>
      <c r="H7164" s="175"/>
      <c r="I7164" s="175"/>
      <c r="J7164" s="175"/>
      <c r="L7164" s="175"/>
      <c r="T7164" s="176"/>
      <c r="U7164" s="176"/>
      <c r="V7164" s="176"/>
      <c r="W7164" s="176"/>
      <c r="X7164" s="175"/>
      <c r="Y7164" s="175"/>
      <c r="Z7164" s="175"/>
      <c r="AA7164" s="175"/>
      <c r="AC7164" s="175"/>
      <c r="AL7164" s="106"/>
      <c r="AM7164" s="104"/>
      <c r="AN7164" s="104"/>
      <c r="AO7164" s="104"/>
      <c r="AP7164" s="104"/>
      <c r="AQ7164" s="104"/>
      <c r="AR7164" s="104"/>
      <c r="AS7164" s="104"/>
      <c r="AT7164" s="104"/>
      <c r="AU7164" s="104"/>
      <c r="AV7164" s="104"/>
    </row>
    <row r="7165" spans="3:48" x14ac:dyDescent="0.35">
      <c r="C7165" s="176"/>
      <c r="D7165" s="176"/>
      <c r="E7165" s="176"/>
      <c r="F7165" s="176"/>
      <c r="G7165" s="175"/>
      <c r="H7165" s="175"/>
      <c r="I7165" s="175"/>
      <c r="J7165" s="175"/>
      <c r="L7165" s="175"/>
      <c r="T7165" s="176"/>
      <c r="U7165" s="176"/>
      <c r="V7165" s="176"/>
      <c r="W7165" s="176"/>
      <c r="X7165" s="175"/>
      <c r="Y7165" s="175"/>
      <c r="Z7165" s="175"/>
      <c r="AA7165" s="175"/>
      <c r="AC7165" s="175"/>
      <c r="AL7165" s="106"/>
      <c r="AM7165" s="104"/>
      <c r="AN7165" s="104"/>
      <c r="AO7165" s="104"/>
      <c r="AP7165" s="104"/>
      <c r="AQ7165" s="104"/>
      <c r="AR7165" s="104"/>
      <c r="AS7165" s="104"/>
      <c r="AT7165" s="104"/>
      <c r="AU7165" s="104"/>
      <c r="AV7165" s="104"/>
    </row>
    <row r="7166" spans="3:48" x14ac:dyDescent="0.35">
      <c r="C7166" s="176"/>
      <c r="D7166" s="176"/>
      <c r="E7166" s="176"/>
      <c r="F7166" s="176"/>
      <c r="G7166" s="175"/>
      <c r="H7166" s="175"/>
      <c r="I7166" s="175"/>
      <c r="J7166" s="175"/>
      <c r="L7166" s="175"/>
      <c r="T7166" s="176"/>
      <c r="U7166" s="176"/>
      <c r="V7166" s="176"/>
      <c r="W7166" s="176"/>
      <c r="X7166" s="175"/>
      <c r="Y7166" s="175"/>
      <c r="Z7166" s="175"/>
      <c r="AA7166" s="175"/>
      <c r="AC7166" s="175"/>
      <c r="AL7166" s="106"/>
      <c r="AM7166" s="104"/>
      <c r="AN7166" s="104"/>
      <c r="AO7166" s="104"/>
      <c r="AP7166" s="104"/>
      <c r="AQ7166" s="104"/>
      <c r="AR7166" s="104"/>
      <c r="AS7166" s="104"/>
      <c r="AT7166" s="104"/>
      <c r="AU7166" s="104"/>
      <c r="AV7166" s="104"/>
    </row>
    <row r="7167" spans="3:48" x14ac:dyDescent="0.35">
      <c r="C7167" s="176"/>
      <c r="D7167" s="176"/>
      <c r="E7167" s="176"/>
      <c r="F7167" s="176"/>
      <c r="G7167" s="175"/>
      <c r="H7167" s="175"/>
      <c r="I7167" s="175"/>
      <c r="J7167" s="175"/>
      <c r="L7167" s="175"/>
      <c r="T7167" s="176"/>
      <c r="U7167" s="176"/>
      <c r="V7167" s="176"/>
      <c r="W7167" s="176"/>
      <c r="X7167" s="175"/>
      <c r="Y7167" s="175"/>
      <c r="Z7167" s="175"/>
      <c r="AA7167" s="175"/>
      <c r="AC7167" s="175"/>
      <c r="AL7167" s="106"/>
      <c r="AM7167" s="104"/>
      <c r="AN7167" s="104"/>
      <c r="AO7167" s="104"/>
      <c r="AP7167" s="104"/>
      <c r="AQ7167" s="104"/>
      <c r="AR7167" s="104"/>
      <c r="AS7167" s="104"/>
      <c r="AT7167" s="104"/>
      <c r="AU7167" s="104"/>
      <c r="AV7167" s="104"/>
    </row>
    <row r="7168" spans="3:48" x14ac:dyDescent="0.35">
      <c r="C7168" s="176"/>
      <c r="D7168" s="176"/>
      <c r="E7168" s="176"/>
      <c r="F7168" s="176"/>
      <c r="G7168" s="175"/>
      <c r="H7168" s="175"/>
      <c r="I7168" s="175"/>
      <c r="J7168" s="175"/>
      <c r="L7168" s="175"/>
      <c r="T7168" s="176"/>
      <c r="U7168" s="176"/>
      <c r="V7168" s="176"/>
      <c r="W7168" s="176"/>
      <c r="X7168" s="175"/>
      <c r="Y7168" s="175"/>
      <c r="Z7168" s="175"/>
      <c r="AA7168" s="175"/>
      <c r="AC7168" s="175"/>
      <c r="AL7168" s="106"/>
      <c r="AM7168" s="104"/>
      <c r="AN7168" s="104"/>
      <c r="AO7168" s="104"/>
      <c r="AP7168" s="104"/>
      <c r="AQ7168" s="104"/>
      <c r="AR7168" s="104"/>
      <c r="AS7168" s="104"/>
      <c r="AT7168" s="104"/>
      <c r="AU7168" s="104"/>
      <c r="AV7168" s="104"/>
    </row>
    <row r="7169" spans="3:48" x14ac:dyDescent="0.35">
      <c r="C7169" s="176"/>
      <c r="D7169" s="176"/>
      <c r="E7169" s="176"/>
      <c r="F7169" s="176"/>
      <c r="G7169" s="175"/>
      <c r="H7169" s="175"/>
      <c r="I7169" s="175"/>
      <c r="J7169" s="175"/>
      <c r="L7169" s="175"/>
      <c r="T7169" s="176"/>
      <c r="U7169" s="176"/>
      <c r="V7169" s="176"/>
      <c r="W7169" s="176"/>
      <c r="X7169" s="175"/>
      <c r="Y7169" s="175"/>
      <c r="Z7169" s="175"/>
      <c r="AA7169" s="175"/>
      <c r="AC7169" s="175"/>
      <c r="AL7169" s="106"/>
      <c r="AM7169" s="104"/>
      <c r="AN7169" s="104"/>
      <c r="AO7169" s="104"/>
      <c r="AP7169" s="104"/>
      <c r="AQ7169" s="104"/>
      <c r="AR7169" s="104"/>
      <c r="AS7169" s="104"/>
      <c r="AT7169" s="104"/>
      <c r="AU7169" s="104"/>
      <c r="AV7169" s="104"/>
    </row>
    <row r="7170" spans="3:48" x14ac:dyDescent="0.35">
      <c r="C7170" s="176"/>
      <c r="D7170" s="176"/>
      <c r="E7170" s="176"/>
      <c r="F7170" s="176"/>
      <c r="G7170" s="175"/>
      <c r="H7170" s="175"/>
      <c r="I7170" s="175"/>
      <c r="J7170" s="175"/>
      <c r="L7170" s="175"/>
      <c r="T7170" s="176"/>
      <c r="U7170" s="176"/>
      <c r="V7170" s="176"/>
      <c r="W7170" s="176"/>
      <c r="X7170" s="175"/>
      <c r="Y7170" s="175"/>
      <c r="Z7170" s="175"/>
      <c r="AA7170" s="175"/>
      <c r="AC7170" s="175"/>
      <c r="AL7170" s="106"/>
      <c r="AM7170" s="104"/>
      <c r="AN7170" s="104"/>
      <c r="AO7170" s="104"/>
      <c r="AP7170" s="104"/>
      <c r="AQ7170" s="104"/>
      <c r="AR7170" s="104"/>
      <c r="AS7170" s="104"/>
      <c r="AT7170" s="104"/>
      <c r="AU7170" s="104"/>
      <c r="AV7170" s="104"/>
    </row>
    <row r="7171" spans="3:48" x14ac:dyDescent="0.35">
      <c r="C7171" s="176"/>
      <c r="D7171" s="176"/>
      <c r="E7171" s="176"/>
      <c r="F7171" s="176"/>
      <c r="G7171" s="175"/>
      <c r="H7171" s="175"/>
      <c r="I7171" s="175"/>
      <c r="J7171" s="175"/>
      <c r="L7171" s="175"/>
      <c r="T7171" s="176"/>
      <c r="U7171" s="176"/>
      <c r="V7171" s="176"/>
      <c r="W7171" s="176"/>
      <c r="X7171" s="175"/>
      <c r="Y7171" s="175"/>
      <c r="Z7171" s="175"/>
      <c r="AA7171" s="175"/>
      <c r="AC7171" s="175"/>
      <c r="AL7171" s="106"/>
      <c r="AM7171" s="104"/>
      <c r="AN7171" s="104"/>
      <c r="AO7171" s="104"/>
      <c r="AP7171" s="104"/>
      <c r="AQ7171" s="104"/>
      <c r="AR7171" s="104"/>
      <c r="AS7171" s="104"/>
      <c r="AT7171" s="104"/>
      <c r="AU7171" s="104"/>
      <c r="AV7171" s="104"/>
    </row>
    <row r="7172" spans="3:48" x14ac:dyDescent="0.35">
      <c r="C7172" s="176"/>
      <c r="D7172" s="176"/>
      <c r="E7172" s="176"/>
      <c r="F7172" s="176"/>
      <c r="G7172" s="175"/>
      <c r="H7172" s="175"/>
      <c r="I7172" s="175"/>
      <c r="J7172" s="175"/>
      <c r="L7172" s="175"/>
      <c r="T7172" s="176"/>
      <c r="U7172" s="176"/>
      <c r="V7172" s="176"/>
      <c r="W7172" s="176"/>
      <c r="X7172" s="175"/>
      <c r="Y7172" s="175"/>
      <c r="Z7172" s="175"/>
      <c r="AA7172" s="175"/>
      <c r="AC7172" s="175"/>
      <c r="AL7172" s="106"/>
      <c r="AM7172" s="104"/>
      <c r="AN7172" s="104"/>
      <c r="AO7172" s="104"/>
      <c r="AP7172" s="104"/>
      <c r="AQ7172" s="104"/>
      <c r="AR7172" s="104"/>
      <c r="AS7172" s="104"/>
      <c r="AT7172" s="104"/>
      <c r="AU7172" s="104"/>
      <c r="AV7172" s="104"/>
    </row>
    <row r="7173" spans="3:48" x14ac:dyDescent="0.35">
      <c r="C7173" s="176"/>
      <c r="D7173" s="176"/>
      <c r="E7173" s="176"/>
      <c r="F7173" s="176"/>
      <c r="G7173" s="175"/>
      <c r="H7173" s="175"/>
      <c r="I7173" s="175"/>
      <c r="J7173" s="175"/>
      <c r="L7173" s="175"/>
      <c r="T7173" s="176"/>
      <c r="U7173" s="176"/>
      <c r="V7173" s="176"/>
      <c r="W7173" s="176"/>
      <c r="X7173" s="175"/>
      <c r="Y7173" s="175"/>
      <c r="Z7173" s="175"/>
      <c r="AA7173" s="175"/>
      <c r="AC7173" s="175"/>
      <c r="AL7173" s="106"/>
      <c r="AM7173" s="104"/>
      <c r="AN7173" s="104"/>
      <c r="AO7173" s="104"/>
      <c r="AP7173" s="104"/>
      <c r="AQ7173" s="104"/>
      <c r="AR7173" s="104"/>
      <c r="AS7173" s="104"/>
      <c r="AT7173" s="104"/>
      <c r="AU7173" s="104"/>
      <c r="AV7173" s="104"/>
    </row>
    <row r="7174" spans="3:48" x14ac:dyDescent="0.35">
      <c r="C7174" s="176"/>
      <c r="D7174" s="176"/>
      <c r="E7174" s="176"/>
      <c r="F7174" s="176"/>
      <c r="G7174" s="175"/>
      <c r="H7174" s="175"/>
      <c r="I7174" s="175"/>
      <c r="J7174" s="175"/>
      <c r="L7174" s="175"/>
      <c r="T7174" s="176"/>
      <c r="U7174" s="176"/>
      <c r="V7174" s="176"/>
      <c r="W7174" s="176"/>
      <c r="X7174" s="175"/>
      <c r="Y7174" s="175"/>
      <c r="Z7174" s="175"/>
      <c r="AA7174" s="175"/>
      <c r="AC7174" s="175"/>
      <c r="AL7174" s="106"/>
      <c r="AM7174" s="104"/>
      <c r="AN7174" s="104"/>
      <c r="AO7174" s="104"/>
      <c r="AP7174" s="104"/>
      <c r="AQ7174" s="104"/>
      <c r="AR7174" s="104"/>
      <c r="AS7174" s="104"/>
      <c r="AT7174" s="104"/>
      <c r="AU7174" s="104"/>
      <c r="AV7174" s="104"/>
    </row>
    <row r="7175" spans="3:48" x14ac:dyDescent="0.35">
      <c r="C7175" s="176"/>
      <c r="D7175" s="176"/>
      <c r="E7175" s="176"/>
      <c r="F7175" s="176"/>
      <c r="G7175" s="175"/>
      <c r="H7175" s="175"/>
      <c r="I7175" s="175"/>
      <c r="J7175" s="175"/>
      <c r="L7175" s="175"/>
      <c r="T7175" s="176"/>
      <c r="U7175" s="176"/>
      <c r="V7175" s="176"/>
      <c r="W7175" s="176"/>
      <c r="X7175" s="175"/>
      <c r="Y7175" s="175"/>
      <c r="Z7175" s="175"/>
      <c r="AA7175" s="175"/>
      <c r="AC7175" s="175"/>
      <c r="AL7175" s="106"/>
      <c r="AM7175" s="104"/>
      <c r="AN7175" s="104"/>
      <c r="AO7175" s="104"/>
      <c r="AP7175" s="104"/>
      <c r="AQ7175" s="104"/>
      <c r="AR7175" s="104"/>
      <c r="AS7175" s="104"/>
      <c r="AT7175" s="104"/>
      <c r="AU7175" s="104"/>
      <c r="AV7175" s="104"/>
    </row>
    <row r="7176" spans="3:48" x14ac:dyDescent="0.35">
      <c r="C7176" s="176"/>
      <c r="D7176" s="176"/>
      <c r="E7176" s="176"/>
      <c r="F7176" s="176"/>
      <c r="G7176" s="175"/>
      <c r="H7176" s="175"/>
      <c r="I7176" s="175"/>
      <c r="J7176" s="175"/>
      <c r="L7176" s="175"/>
      <c r="T7176" s="176"/>
      <c r="U7176" s="176"/>
      <c r="V7176" s="176"/>
      <c r="W7176" s="176"/>
      <c r="X7176" s="175"/>
      <c r="Y7176" s="175"/>
      <c r="Z7176" s="175"/>
      <c r="AA7176" s="175"/>
      <c r="AC7176" s="175"/>
      <c r="AL7176" s="106"/>
      <c r="AM7176" s="104"/>
      <c r="AN7176" s="104"/>
      <c r="AO7176" s="104"/>
      <c r="AP7176" s="104"/>
      <c r="AQ7176" s="104"/>
      <c r="AR7176" s="104"/>
      <c r="AS7176" s="104"/>
      <c r="AT7176" s="104"/>
      <c r="AU7176" s="104"/>
      <c r="AV7176" s="104"/>
    </row>
    <row r="7177" spans="3:48" x14ac:dyDescent="0.35">
      <c r="C7177" s="176"/>
      <c r="D7177" s="176"/>
      <c r="E7177" s="176"/>
      <c r="F7177" s="176"/>
      <c r="G7177" s="175"/>
      <c r="H7177" s="175"/>
      <c r="I7177" s="175"/>
      <c r="J7177" s="175"/>
      <c r="L7177" s="175"/>
      <c r="T7177" s="176"/>
      <c r="U7177" s="176"/>
      <c r="V7177" s="176"/>
      <c r="W7177" s="176"/>
      <c r="X7177" s="175"/>
      <c r="Y7177" s="175"/>
      <c r="Z7177" s="175"/>
      <c r="AA7177" s="175"/>
      <c r="AC7177" s="175"/>
      <c r="AL7177" s="106"/>
      <c r="AM7177" s="104"/>
      <c r="AN7177" s="104"/>
      <c r="AO7177" s="104"/>
      <c r="AP7177" s="104"/>
      <c r="AQ7177" s="104"/>
      <c r="AR7177" s="104"/>
      <c r="AS7177" s="104"/>
      <c r="AT7177" s="104"/>
      <c r="AU7177" s="104"/>
      <c r="AV7177" s="104"/>
    </row>
    <row r="7178" spans="3:48" x14ac:dyDescent="0.35">
      <c r="C7178" s="176"/>
      <c r="D7178" s="176"/>
      <c r="E7178" s="176"/>
      <c r="F7178" s="176"/>
      <c r="G7178" s="175"/>
      <c r="H7178" s="175"/>
      <c r="I7178" s="175"/>
      <c r="J7178" s="175"/>
      <c r="L7178" s="175"/>
      <c r="T7178" s="176"/>
      <c r="U7178" s="176"/>
      <c r="V7178" s="176"/>
      <c r="W7178" s="176"/>
      <c r="X7178" s="175"/>
      <c r="Y7178" s="175"/>
      <c r="Z7178" s="175"/>
      <c r="AA7178" s="175"/>
      <c r="AC7178" s="175"/>
      <c r="AL7178" s="106"/>
      <c r="AM7178" s="104"/>
      <c r="AN7178" s="104"/>
      <c r="AO7178" s="104"/>
      <c r="AP7178" s="104"/>
      <c r="AQ7178" s="104"/>
      <c r="AR7178" s="104"/>
      <c r="AS7178" s="104"/>
      <c r="AT7178" s="104"/>
      <c r="AU7178" s="104"/>
      <c r="AV7178" s="104"/>
    </row>
    <row r="7179" spans="3:48" x14ac:dyDescent="0.35">
      <c r="C7179" s="176"/>
      <c r="D7179" s="176"/>
      <c r="E7179" s="176"/>
      <c r="F7179" s="176"/>
      <c r="G7179" s="175"/>
      <c r="H7179" s="175"/>
      <c r="I7179" s="175"/>
      <c r="J7179" s="175"/>
      <c r="L7179" s="175"/>
      <c r="T7179" s="176"/>
      <c r="U7179" s="176"/>
      <c r="V7179" s="176"/>
      <c r="W7179" s="176"/>
      <c r="X7179" s="175"/>
      <c r="Y7179" s="175"/>
      <c r="Z7179" s="175"/>
      <c r="AA7179" s="175"/>
      <c r="AC7179" s="175"/>
      <c r="AL7179" s="106"/>
      <c r="AM7179" s="104"/>
      <c r="AN7179" s="104"/>
      <c r="AO7179" s="104"/>
      <c r="AP7179" s="104"/>
      <c r="AQ7179" s="104"/>
      <c r="AR7179" s="104"/>
      <c r="AS7179" s="104"/>
      <c r="AT7179" s="104"/>
      <c r="AU7179" s="104"/>
      <c r="AV7179" s="104"/>
    </row>
    <row r="7180" spans="3:48" x14ac:dyDescent="0.35">
      <c r="C7180" s="176"/>
      <c r="D7180" s="176"/>
      <c r="E7180" s="176"/>
      <c r="F7180" s="176"/>
      <c r="G7180" s="175"/>
      <c r="H7180" s="175"/>
      <c r="I7180" s="175"/>
      <c r="J7180" s="175"/>
      <c r="L7180" s="175"/>
      <c r="T7180" s="176"/>
      <c r="U7180" s="176"/>
      <c r="V7180" s="176"/>
      <c r="W7180" s="176"/>
      <c r="X7180" s="175"/>
      <c r="Y7180" s="175"/>
      <c r="Z7180" s="175"/>
      <c r="AA7180" s="175"/>
      <c r="AC7180" s="175"/>
      <c r="AL7180" s="106"/>
      <c r="AM7180" s="104"/>
      <c r="AN7180" s="104"/>
      <c r="AO7180" s="104"/>
      <c r="AP7180" s="104"/>
      <c r="AQ7180" s="104"/>
      <c r="AR7180" s="104"/>
      <c r="AS7180" s="104"/>
      <c r="AT7180" s="104"/>
      <c r="AU7180" s="104"/>
      <c r="AV7180" s="104"/>
    </row>
    <row r="7181" spans="3:48" x14ac:dyDescent="0.35">
      <c r="C7181" s="176"/>
      <c r="D7181" s="176"/>
      <c r="E7181" s="176"/>
      <c r="F7181" s="176"/>
      <c r="G7181" s="175"/>
      <c r="H7181" s="175"/>
      <c r="I7181" s="175"/>
      <c r="J7181" s="175"/>
      <c r="L7181" s="175"/>
      <c r="T7181" s="176"/>
      <c r="U7181" s="176"/>
      <c r="V7181" s="176"/>
      <c r="W7181" s="176"/>
      <c r="X7181" s="175"/>
      <c r="Y7181" s="175"/>
      <c r="Z7181" s="175"/>
      <c r="AA7181" s="175"/>
      <c r="AC7181" s="175"/>
      <c r="AL7181" s="106"/>
      <c r="AM7181" s="104"/>
      <c r="AN7181" s="104"/>
      <c r="AO7181" s="104"/>
      <c r="AP7181" s="104"/>
      <c r="AQ7181" s="104"/>
      <c r="AR7181" s="104"/>
      <c r="AS7181" s="104"/>
      <c r="AT7181" s="104"/>
      <c r="AU7181" s="104"/>
      <c r="AV7181" s="104"/>
    </row>
    <row r="7182" spans="3:48" x14ac:dyDescent="0.35">
      <c r="C7182" s="176"/>
      <c r="D7182" s="176"/>
      <c r="E7182" s="176"/>
      <c r="F7182" s="176"/>
      <c r="G7182" s="175"/>
      <c r="H7182" s="175"/>
      <c r="I7182" s="175"/>
      <c r="J7182" s="175"/>
      <c r="L7182" s="175"/>
      <c r="T7182" s="176"/>
      <c r="U7182" s="176"/>
      <c r="V7182" s="176"/>
      <c r="W7182" s="176"/>
      <c r="X7182" s="175"/>
      <c r="Y7182" s="175"/>
      <c r="Z7182" s="175"/>
      <c r="AA7182" s="175"/>
      <c r="AC7182" s="175"/>
      <c r="AL7182" s="106"/>
      <c r="AM7182" s="104"/>
      <c r="AN7182" s="104"/>
      <c r="AO7182" s="104"/>
      <c r="AP7182" s="104"/>
      <c r="AQ7182" s="104"/>
      <c r="AR7182" s="104"/>
      <c r="AS7182" s="104"/>
      <c r="AT7182" s="104"/>
      <c r="AU7182" s="104"/>
      <c r="AV7182" s="104"/>
    </row>
    <row r="7183" spans="3:48" x14ac:dyDescent="0.35">
      <c r="C7183" s="176"/>
      <c r="D7183" s="176"/>
      <c r="E7183" s="176"/>
      <c r="F7183" s="176"/>
      <c r="G7183" s="175"/>
      <c r="H7183" s="175"/>
      <c r="I7183" s="175"/>
      <c r="J7183" s="175"/>
      <c r="L7183" s="175"/>
      <c r="T7183" s="176"/>
      <c r="U7183" s="176"/>
      <c r="V7183" s="176"/>
      <c r="W7183" s="176"/>
      <c r="X7183" s="175"/>
      <c r="Y7183" s="175"/>
      <c r="Z7183" s="175"/>
      <c r="AA7183" s="175"/>
      <c r="AC7183" s="175"/>
      <c r="AL7183" s="106"/>
      <c r="AM7183" s="104"/>
      <c r="AN7183" s="104"/>
      <c r="AO7183" s="104"/>
      <c r="AP7183" s="104"/>
      <c r="AQ7183" s="104"/>
      <c r="AR7183" s="104"/>
      <c r="AS7183" s="104"/>
      <c r="AT7183" s="104"/>
      <c r="AU7183" s="104"/>
      <c r="AV7183" s="104"/>
    </row>
    <row r="7184" spans="3:48" x14ac:dyDescent="0.35">
      <c r="C7184" s="176"/>
      <c r="D7184" s="176"/>
      <c r="E7184" s="176"/>
      <c r="F7184" s="176"/>
      <c r="G7184" s="175"/>
      <c r="H7184" s="175"/>
      <c r="I7184" s="175"/>
      <c r="J7184" s="175"/>
      <c r="L7184" s="175"/>
      <c r="T7184" s="176"/>
      <c r="U7184" s="176"/>
      <c r="V7184" s="176"/>
      <c r="W7184" s="176"/>
      <c r="X7184" s="175"/>
      <c r="Y7184" s="175"/>
      <c r="Z7184" s="175"/>
      <c r="AA7184" s="175"/>
      <c r="AC7184" s="175"/>
      <c r="AL7184" s="106"/>
      <c r="AM7184" s="104"/>
      <c r="AN7184" s="104"/>
      <c r="AO7184" s="104"/>
      <c r="AP7184" s="104"/>
      <c r="AQ7184" s="104"/>
      <c r="AR7184" s="104"/>
      <c r="AS7184" s="104"/>
      <c r="AT7184" s="104"/>
      <c r="AU7184" s="104"/>
      <c r="AV7184" s="104"/>
    </row>
    <row r="7185" spans="3:48" x14ac:dyDescent="0.35">
      <c r="C7185" s="176"/>
      <c r="D7185" s="176"/>
      <c r="E7185" s="176"/>
      <c r="F7185" s="176"/>
      <c r="G7185" s="175"/>
      <c r="H7185" s="175"/>
      <c r="I7185" s="175"/>
      <c r="J7185" s="175"/>
      <c r="L7185" s="175"/>
      <c r="T7185" s="176"/>
      <c r="U7185" s="176"/>
      <c r="V7185" s="176"/>
      <c r="W7185" s="176"/>
      <c r="X7185" s="175"/>
      <c r="Y7185" s="175"/>
      <c r="Z7185" s="175"/>
      <c r="AA7185" s="175"/>
      <c r="AC7185" s="175"/>
      <c r="AL7185" s="106"/>
      <c r="AM7185" s="104"/>
      <c r="AN7185" s="104"/>
      <c r="AO7185" s="104"/>
      <c r="AP7185" s="104"/>
      <c r="AQ7185" s="104"/>
      <c r="AR7185" s="104"/>
      <c r="AS7185" s="104"/>
      <c r="AT7185" s="104"/>
      <c r="AU7185" s="104"/>
      <c r="AV7185" s="104"/>
    </row>
    <row r="7186" spans="3:48" x14ac:dyDescent="0.35">
      <c r="C7186" s="176"/>
      <c r="D7186" s="176"/>
      <c r="E7186" s="176"/>
      <c r="F7186" s="176"/>
      <c r="G7186" s="175"/>
      <c r="H7186" s="175"/>
      <c r="I7186" s="175"/>
      <c r="J7186" s="175"/>
      <c r="L7186" s="175"/>
      <c r="T7186" s="176"/>
      <c r="U7186" s="176"/>
      <c r="V7186" s="176"/>
      <c r="W7186" s="176"/>
      <c r="X7186" s="175"/>
      <c r="Y7186" s="175"/>
      <c r="Z7186" s="175"/>
      <c r="AA7186" s="175"/>
      <c r="AC7186" s="175"/>
      <c r="AL7186" s="106"/>
      <c r="AM7186" s="104"/>
      <c r="AN7186" s="104"/>
      <c r="AO7186" s="104"/>
      <c r="AP7186" s="104"/>
      <c r="AQ7186" s="104"/>
      <c r="AR7186" s="104"/>
      <c r="AS7186" s="104"/>
      <c r="AT7186" s="104"/>
      <c r="AU7186" s="104"/>
      <c r="AV7186" s="104"/>
    </row>
    <row r="7187" spans="3:48" x14ac:dyDescent="0.35">
      <c r="C7187" s="176"/>
      <c r="D7187" s="176"/>
      <c r="E7187" s="176"/>
      <c r="F7187" s="176"/>
      <c r="G7187" s="175"/>
      <c r="H7187" s="175"/>
      <c r="I7187" s="175"/>
      <c r="J7187" s="175"/>
      <c r="L7187" s="175"/>
      <c r="T7187" s="176"/>
      <c r="U7187" s="176"/>
      <c r="V7187" s="176"/>
      <c r="W7187" s="176"/>
      <c r="X7187" s="175"/>
      <c r="Y7187" s="175"/>
      <c r="Z7187" s="175"/>
      <c r="AA7187" s="175"/>
      <c r="AC7187" s="175"/>
      <c r="AL7187" s="106"/>
      <c r="AM7187" s="104"/>
      <c r="AN7187" s="104"/>
      <c r="AO7187" s="104"/>
      <c r="AP7187" s="104"/>
      <c r="AQ7187" s="104"/>
      <c r="AR7187" s="104"/>
      <c r="AS7187" s="104"/>
      <c r="AT7187" s="104"/>
      <c r="AU7187" s="104"/>
      <c r="AV7187" s="104"/>
    </row>
    <row r="7188" spans="3:48" x14ac:dyDescent="0.35">
      <c r="C7188" s="176"/>
      <c r="D7188" s="176"/>
      <c r="E7188" s="176"/>
      <c r="F7188" s="176"/>
      <c r="G7188" s="175"/>
      <c r="H7188" s="175"/>
      <c r="I7188" s="175"/>
      <c r="J7188" s="175"/>
      <c r="L7188" s="175"/>
      <c r="T7188" s="176"/>
      <c r="U7188" s="176"/>
      <c r="V7188" s="176"/>
      <c r="W7188" s="176"/>
      <c r="X7188" s="175"/>
      <c r="Y7188" s="175"/>
      <c r="Z7188" s="175"/>
      <c r="AA7188" s="175"/>
      <c r="AC7188" s="175"/>
      <c r="AL7188" s="106"/>
      <c r="AM7188" s="104"/>
      <c r="AN7188" s="104"/>
      <c r="AO7188" s="104"/>
      <c r="AP7188" s="104"/>
      <c r="AQ7188" s="104"/>
      <c r="AR7188" s="104"/>
      <c r="AS7188" s="104"/>
      <c r="AT7188" s="104"/>
      <c r="AU7188" s="104"/>
      <c r="AV7188" s="104"/>
    </row>
    <row r="7189" spans="3:48" x14ac:dyDescent="0.35">
      <c r="C7189" s="176"/>
      <c r="D7189" s="176"/>
      <c r="E7189" s="176"/>
      <c r="F7189" s="176"/>
      <c r="G7189" s="175"/>
      <c r="H7189" s="175"/>
      <c r="I7189" s="175"/>
      <c r="J7189" s="175"/>
      <c r="L7189" s="175"/>
      <c r="T7189" s="176"/>
      <c r="U7189" s="176"/>
      <c r="V7189" s="176"/>
      <c r="W7189" s="176"/>
      <c r="X7189" s="175"/>
      <c r="Y7189" s="175"/>
      <c r="Z7189" s="175"/>
      <c r="AA7189" s="175"/>
      <c r="AC7189" s="175"/>
      <c r="AL7189" s="106"/>
      <c r="AM7189" s="104"/>
      <c r="AN7189" s="104"/>
      <c r="AO7189" s="104"/>
      <c r="AP7189" s="104"/>
      <c r="AQ7189" s="104"/>
      <c r="AR7189" s="104"/>
      <c r="AS7189" s="104"/>
      <c r="AT7189" s="104"/>
      <c r="AU7189" s="104"/>
      <c r="AV7189" s="104"/>
    </row>
    <row r="7190" spans="3:48" x14ac:dyDescent="0.35">
      <c r="C7190" s="176"/>
      <c r="D7190" s="176"/>
      <c r="E7190" s="176"/>
      <c r="F7190" s="176"/>
      <c r="G7190" s="175"/>
      <c r="H7190" s="175"/>
      <c r="I7190" s="175"/>
      <c r="J7190" s="175"/>
      <c r="L7190" s="175"/>
      <c r="T7190" s="176"/>
      <c r="U7190" s="176"/>
      <c r="V7190" s="176"/>
      <c r="W7190" s="176"/>
      <c r="X7190" s="175"/>
      <c r="Y7190" s="175"/>
      <c r="Z7190" s="175"/>
      <c r="AA7190" s="175"/>
      <c r="AC7190" s="175"/>
      <c r="AL7190" s="106"/>
      <c r="AM7190" s="104"/>
      <c r="AN7190" s="104"/>
      <c r="AO7190" s="104"/>
      <c r="AP7190" s="104"/>
      <c r="AQ7190" s="104"/>
      <c r="AR7190" s="104"/>
      <c r="AS7190" s="104"/>
      <c r="AT7190" s="104"/>
      <c r="AU7190" s="104"/>
      <c r="AV7190" s="104"/>
    </row>
    <row r="7191" spans="3:48" x14ac:dyDescent="0.35">
      <c r="C7191" s="176"/>
      <c r="D7191" s="176"/>
      <c r="E7191" s="176"/>
      <c r="F7191" s="176"/>
      <c r="G7191" s="175"/>
      <c r="H7191" s="175"/>
      <c r="I7191" s="175"/>
      <c r="J7191" s="175"/>
      <c r="L7191" s="175"/>
      <c r="T7191" s="176"/>
      <c r="U7191" s="176"/>
      <c r="V7191" s="176"/>
      <c r="W7191" s="176"/>
      <c r="X7191" s="175"/>
      <c r="Y7191" s="175"/>
      <c r="Z7191" s="175"/>
      <c r="AA7191" s="175"/>
      <c r="AC7191" s="175"/>
      <c r="AL7191" s="106"/>
      <c r="AM7191" s="104"/>
      <c r="AN7191" s="104"/>
      <c r="AO7191" s="104"/>
      <c r="AP7191" s="104"/>
      <c r="AQ7191" s="104"/>
      <c r="AR7191" s="104"/>
      <c r="AS7191" s="104"/>
      <c r="AT7191" s="104"/>
      <c r="AU7191" s="104"/>
      <c r="AV7191" s="104"/>
    </row>
    <row r="7192" spans="3:48" x14ac:dyDescent="0.35">
      <c r="C7192" s="176"/>
      <c r="D7192" s="176"/>
      <c r="E7192" s="176"/>
      <c r="F7192" s="176"/>
      <c r="G7192" s="175"/>
      <c r="H7192" s="175"/>
      <c r="I7192" s="175"/>
      <c r="J7192" s="175"/>
      <c r="L7192" s="175"/>
      <c r="T7192" s="176"/>
      <c r="U7192" s="176"/>
      <c r="V7192" s="176"/>
      <c r="W7192" s="176"/>
      <c r="X7192" s="175"/>
      <c r="Y7192" s="175"/>
      <c r="Z7192" s="175"/>
      <c r="AA7192" s="175"/>
      <c r="AC7192" s="175"/>
      <c r="AL7192" s="106"/>
      <c r="AM7192" s="104"/>
      <c r="AN7192" s="104"/>
      <c r="AO7192" s="104"/>
      <c r="AP7192" s="104"/>
      <c r="AQ7192" s="104"/>
      <c r="AR7192" s="104"/>
      <c r="AS7192" s="104"/>
      <c r="AT7192" s="104"/>
      <c r="AU7192" s="104"/>
      <c r="AV7192" s="104"/>
    </row>
    <row r="7193" spans="3:48" x14ac:dyDescent="0.35">
      <c r="C7193" s="176"/>
      <c r="D7193" s="176"/>
      <c r="E7193" s="176"/>
      <c r="F7193" s="176"/>
      <c r="G7193" s="175"/>
      <c r="H7193" s="175"/>
      <c r="I7193" s="175"/>
      <c r="J7193" s="175"/>
      <c r="L7193" s="175"/>
      <c r="T7193" s="176"/>
      <c r="U7193" s="176"/>
      <c r="V7193" s="176"/>
      <c r="W7193" s="176"/>
      <c r="X7193" s="175"/>
      <c r="Y7193" s="175"/>
      <c r="Z7193" s="175"/>
      <c r="AA7193" s="175"/>
      <c r="AC7193" s="175"/>
      <c r="AL7193" s="106"/>
      <c r="AM7193" s="104"/>
      <c r="AN7193" s="104"/>
      <c r="AO7193" s="104"/>
      <c r="AP7193" s="104"/>
      <c r="AQ7193" s="104"/>
      <c r="AR7193" s="104"/>
      <c r="AS7193" s="104"/>
      <c r="AT7193" s="104"/>
      <c r="AU7193" s="104"/>
      <c r="AV7193" s="104"/>
    </row>
    <row r="7194" spans="3:48" x14ac:dyDescent="0.35">
      <c r="C7194" s="176"/>
      <c r="D7194" s="176"/>
      <c r="E7194" s="176"/>
      <c r="F7194" s="176"/>
      <c r="G7194" s="175"/>
      <c r="H7194" s="175"/>
      <c r="I7194" s="175"/>
      <c r="J7194" s="175"/>
      <c r="L7194" s="175"/>
      <c r="T7194" s="176"/>
      <c r="U7194" s="176"/>
      <c r="V7194" s="176"/>
      <c r="W7194" s="176"/>
      <c r="X7194" s="175"/>
      <c r="Y7194" s="175"/>
      <c r="Z7194" s="175"/>
      <c r="AA7194" s="175"/>
      <c r="AC7194" s="175"/>
      <c r="AL7194" s="106"/>
      <c r="AM7194" s="104"/>
      <c r="AN7194" s="104"/>
      <c r="AO7194" s="104"/>
      <c r="AP7194" s="104"/>
      <c r="AQ7194" s="104"/>
      <c r="AR7194" s="104"/>
      <c r="AS7194" s="104"/>
      <c r="AT7194" s="104"/>
      <c r="AU7194" s="104"/>
      <c r="AV7194" s="104"/>
    </row>
    <row r="7195" spans="3:48" x14ac:dyDescent="0.35">
      <c r="C7195" s="176"/>
      <c r="D7195" s="176"/>
      <c r="E7195" s="176"/>
      <c r="F7195" s="176"/>
      <c r="G7195" s="175"/>
      <c r="H7195" s="175"/>
      <c r="I7195" s="175"/>
      <c r="J7195" s="175"/>
      <c r="L7195" s="175"/>
      <c r="T7195" s="176"/>
      <c r="U7195" s="176"/>
      <c r="V7195" s="176"/>
      <c r="W7195" s="176"/>
      <c r="X7195" s="175"/>
      <c r="Y7195" s="175"/>
      <c r="Z7195" s="175"/>
      <c r="AA7195" s="175"/>
      <c r="AC7195" s="175"/>
      <c r="AL7195" s="106"/>
      <c r="AM7195" s="104"/>
      <c r="AN7195" s="104"/>
      <c r="AO7195" s="104"/>
      <c r="AP7195" s="104"/>
      <c r="AQ7195" s="104"/>
      <c r="AR7195" s="104"/>
      <c r="AS7195" s="104"/>
      <c r="AT7195" s="104"/>
      <c r="AU7195" s="104"/>
      <c r="AV7195" s="104"/>
    </row>
    <row r="7196" spans="3:48" x14ac:dyDescent="0.35">
      <c r="C7196" s="176"/>
      <c r="D7196" s="176"/>
      <c r="E7196" s="176"/>
      <c r="F7196" s="176"/>
      <c r="G7196" s="175"/>
      <c r="H7196" s="175"/>
      <c r="I7196" s="175"/>
      <c r="J7196" s="175"/>
      <c r="L7196" s="175"/>
      <c r="T7196" s="176"/>
      <c r="U7196" s="176"/>
      <c r="V7196" s="176"/>
      <c r="W7196" s="176"/>
      <c r="X7196" s="175"/>
      <c r="Y7196" s="175"/>
      <c r="Z7196" s="175"/>
      <c r="AA7196" s="175"/>
      <c r="AC7196" s="175"/>
      <c r="AL7196" s="106"/>
      <c r="AM7196" s="104"/>
      <c r="AN7196" s="104"/>
      <c r="AO7196" s="104"/>
      <c r="AP7196" s="104"/>
      <c r="AQ7196" s="104"/>
      <c r="AR7196" s="104"/>
      <c r="AS7196" s="104"/>
      <c r="AT7196" s="104"/>
      <c r="AU7196" s="104"/>
      <c r="AV7196" s="104"/>
    </row>
    <row r="7197" spans="3:48" x14ac:dyDescent="0.35">
      <c r="C7197" s="176"/>
      <c r="D7197" s="176"/>
      <c r="E7197" s="176"/>
      <c r="F7197" s="176"/>
      <c r="G7197" s="175"/>
      <c r="H7197" s="175"/>
      <c r="I7197" s="175"/>
      <c r="J7197" s="175"/>
      <c r="L7197" s="175"/>
      <c r="T7197" s="176"/>
      <c r="U7197" s="176"/>
      <c r="V7197" s="176"/>
      <c r="W7197" s="176"/>
      <c r="X7197" s="175"/>
      <c r="Y7197" s="175"/>
      <c r="Z7197" s="175"/>
      <c r="AA7197" s="175"/>
      <c r="AC7197" s="175"/>
      <c r="AL7197" s="106"/>
      <c r="AM7197" s="104"/>
      <c r="AN7197" s="104"/>
      <c r="AO7197" s="104"/>
      <c r="AP7197" s="104"/>
      <c r="AQ7197" s="104"/>
      <c r="AR7197" s="104"/>
      <c r="AS7197" s="104"/>
      <c r="AT7197" s="104"/>
      <c r="AU7197" s="104"/>
      <c r="AV7197" s="104"/>
    </row>
    <row r="7198" spans="3:48" x14ac:dyDescent="0.35">
      <c r="C7198" s="176"/>
      <c r="D7198" s="176"/>
      <c r="E7198" s="176"/>
      <c r="F7198" s="176"/>
      <c r="G7198" s="175"/>
      <c r="H7198" s="175"/>
      <c r="I7198" s="175"/>
      <c r="J7198" s="175"/>
      <c r="L7198" s="175"/>
      <c r="T7198" s="176"/>
      <c r="U7198" s="176"/>
      <c r="V7198" s="176"/>
      <c r="W7198" s="176"/>
      <c r="X7198" s="175"/>
      <c r="Y7198" s="175"/>
      <c r="Z7198" s="175"/>
      <c r="AA7198" s="175"/>
      <c r="AC7198" s="175"/>
      <c r="AL7198" s="106"/>
      <c r="AM7198" s="104"/>
      <c r="AN7198" s="104"/>
      <c r="AO7198" s="104"/>
      <c r="AP7198" s="104"/>
      <c r="AQ7198" s="104"/>
      <c r="AR7198" s="104"/>
      <c r="AS7198" s="104"/>
      <c r="AT7198" s="104"/>
      <c r="AU7198" s="104"/>
      <c r="AV7198" s="104"/>
    </row>
    <row r="7199" spans="3:48" x14ac:dyDescent="0.35">
      <c r="C7199" s="176"/>
      <c r="D7199" s="176"/>
      <c r="E7199" s="176"/>
      <c r="F7199" s="176"/>
      <c r="G7199" s="175"/>
      <c r="H7199" s="175"/>
      <c r="I7199" s="175"/>
      <c r="J7199" s="175"/>
      <c r="L7199" s="175"/>
      <c r="T7199" s="176"/>
      <c r="U7199" s="176"/>
      <c r="V7199" s="176"/>
      <c r="W7199" s="176"/>
      <c r="X7199" s="175"/>
      <c r="Y7199" s="175"/>
      <c r="Z7199" s="175"/>
      <c r="AA7199" s="175"/>
      <c r="AC7199" s="175"/>
      <c r="AL7199" s="106"/>
      <c r="AM7199" s="104"/>
      <c r="AN7199" s="104"/>
      <c r="AO7199" s="104"/>
      <c r="AP7199" s="104"/>
      <c r="AQ7199" s="104"/>
      <c r="AR7199" s="104"/>
      <c r="AS7199" s="104"/>
      <c r="AT7199" s="104"/>
      <c r="AU7199" s="104"/>
      <c r="AV7199" s="104"/>
    </row>
    <row r="7200" spans="3:48" x14ac:dyDescent="0.35">
      <c r="C7200" s="176"/>
      <c r="D7200" s="176"/>
      <c r="E7200" s="176"/>
      <c r="F7200" s="176"/>
      <c r="G7200" s="175"/>
      <c r="H7200" s="175"/>
      <c r="I7200" s="175"/>
      <c r="J7200" s="175"/>
      <c r="L7200" s="175"/>
      <c r="T7200" s="176"/>
      <c r="U7200" s="176"/>
      <c r="V7200" s="176"/>
      <c r="W7200" s="176"/>
      <c r="X7200" s="175"/>
      <c r="Y7200" s="175"/>
      <c r="Z7200" s="175"/>
      <c r="AA7200" s="175"/>
      <c r="AC7200" s="175"/>
      <c r="AL7200" s="106"/>
      <c r="AM7200" s="104"/>
      <c r="AN7200" s="104"/>
      <c r="AO7200" s="104"/>
      <c r="AP7200" s="104"/>
      <c r="AQ7200" s="104"/>
      <c r="AR7200" s="104"/>
      <c r="AS7200" s="104"/>
      <c r="AT7200" s="104"/>
      <c r="AU7200" s="104"/>
      <c r="AV7200" s="104"/>
    </row>
    <row r="7201" spans="3:48" x14ac:dyDescent="0.35">
      <c r="C7201" s="176"/>
      <c r="D7201" s="176"/>
      <c r="E7201" s="176"/>
      <c r="F7201" s="176"/>
      <c r="G7201" s="175"/>
      <c r="H7201" s="175"/>
      <c r="I7201" s="175"/>
      <c r="J7201" s="175"/>
      <c r="L7201" s="175"/>
      <c r="T7201" s="176"/>
      <c r="U7201" s="176"/>
      <c r="V7201" s="176"/>
      <c r="W7201" s="176"/>
      <c r="X7201" s="175"/>
      <c r="Y7201" s="175"/>
      <c r="Z7201" s="175"/>
      <c r="AA7201" s="175"/>
      <c r="AC7201" s="175"/>
      <c r="AL7201" s="106"/>
      <c r="AM7201" s="104"/>
      <c r="AN7201" s="104"/>
      <c r="AO7201" s="104"/>
      <c r="AP7201" s="104"/>
      <c r="AQ7201" s="104"/>
      <c r="AR7201" s="104"/>
      <c r="AS7201" s="104"/>
      <c r="AT7201" s="104"/>
      <c r="AU7201" s="104"/>
      <c r="AV7201" s="104"/>
    </row>
    <row r="7202" spans="3:48" x14ac:dyDescent="0.35">
      <c r="C7202" s="176"/>
      <c r="D7202" s="176"/>
      <c r="E7202" s="176"/>
      <c r="F7202" s="176"/>
      <c r="G7202" s="175"/>
      <c r="H7202" s="175"/>
      <c r="I7202" s="175"/>
      <c r="J7202" s="175"/>
      <c r="L7202" s="175"/>
      <c r="T7202" s="176"/>
      <c r="U7202" s="176"/>
      <c r="V7202" s="176"/>
      <c r="W7202" s="176"/>
      <c r="X7202" s="175"/>
      <c r="Y7202" s="175"/>
      <c r="Z7202" s="175"/>
      <c r="AA7202" s="175"/>
      <c r="AC7202" s="175"/>
      <c r="AL7202" s="106"/>
      <c r="AM7202" s="104"/>
      <c r="AN7202" s="104"/>
      <c r="AO7202" s="104"/>
      <c r="AP7202" s="104"/>
      <c r="AQ7202" s="104"/>
      <c r="AR7202" s="104"/>
      <c r="AS7202" s="104"/>
      <c r="AT7202" s="104"/>
      <c r="AU7202" s="104"/>
      <c r="AV7202" s="104"/>
    </row>
    <row r="7203" spans="3:48" x14ac:dyDescent="0.35">
      <c r="C7203" s="176"/>
      <c r="D7203" s="176"/>
      <c r="E7203" s="176"/>
      <c r="F7203" s="176"/>
      <c r="G7203" s="175"/>
      <c r="H7203" s="175"/>
      <c r="I7203" s="175"/>
      <c r="J7203" s="175"/>
      <c r="L7203" s="175"/>
      <c r="T7203" s="176"/>
      <c r="U7203" s="176"/>
      <c r="V7203" s="176"/>
      <c r="W7203" s="176"/>
      <c r="X7203" s="175"/>
      <c r="Y7203" s="175"/>
      <c r="Z7203" s="175"/>
      <c r="AA7203" s="175"/>
      <c r="AC7203" s="175"/>
      <c r="AL7203" s="106"/>
      <c r="AM7203" s="104"/>
      <c r="AN7203" s="104"/>
      <c r="AO7203" s="104"/>
      <c r="AP7203" s="104"/>
      <c r="AQ7203" s="104"/>
      <c r="AR7203" s="104"/>
      <c r="AS7203" s="104"/>
      <c r="AT7203" s="104"/>
      <c r="AU7203" s="104"/>
      <c r="AV7203" s="104"/>
    </row>
    <row r="7204" spans="3:48" x14ac:dyDescent="0.35">
      <c r="C7204" s="176"/>
      <c r="D7204" s="176"/>
      <c r="E7204" s="176"/>
      <c r="F7204" s="176"/>
      <c r="G7204" s="175"/>
      <c r="H7204" s="175"/>
      <c r="I7204" s="175"/>
      <c r="J7204" s="175"/>
      <c r="L7204" s="175"/>
      <c r="T7204" s="176"/>
      <c r="U7204" s="176"/>
      <c r="V7204" s="176"/>
      <c r="W7204" s="176"/>
      <c r="X7204" s="175"/>
      <c r="Y7204" s="175"/>
      <c r="Z7204" s="175"/>
      <c r="AA7204" s="175"/>
      <c r="AC7204" s="175"/>
      <c r="AL7204" s="106"/>
      <c r="AM7204" s="104"/>
      <c r="AN7204" s="104"/>
      <c r="AO7204" s="104"/>
      <c r="AP7204" s="104"/>
      <c r="AQ7204" s="104"/>
      <c r="AR7204" s="104"/>
      <c r="AS7204" s="104"/>
      <c r="AT7204" s="104"/>
      <c r="AU7204" s="104"/>
      <c r="AV7204" s="104"/>
    </row>
    <row r="7205" spans="3:48" x14ac:dyDescent="0.35">
      <c r="C7205" s="176"/>
      <c r="D7205" s="176"/>
      <c r="E7205" s="176"/>
      <c r="F7205" s="176"/>
      <c r="G7205" s="175"/>
      <c r="H7205" s="175"/>
      <c r="I7205" s="175"/>
      <c r="J7205" s="175"/>
      <c r="L7205" s="175"/>
      <c r="T7205" s="176"/>
      <c r="U7205" s="176"/>
      <c r="V7205" s="176"/>
      <c r="W7205" s="176"/>
      <c r="X7205" s="175"/>
      <c r="Y7205" s="175"/>
      <c r="Z7205" s="175"/>
      <c r="AA7205" s="175"/>
      <c r="AC7205" s="175"/>
      <c r="AL7205" s="106"/>
      <c r="AM7205" s="104"/>
      <c r="AN7205" s="104"/>
      <c r="AO7205" s="104"/>
      <c r="AP7205" s="104"/>
      <c r="AQ7205" s="104"/>
      <c r="AR7205" s="104"/>
      <c r="AS7205" s="104"/>
      <c r="AT7205" s="104"/>
      <c r="AU7205" s="104"/>
      <c r="AV7205" s="104"/>
    </row>
    <row r="7206" spans="3:48" x14ac:dyDescent="0.35">
      <c r="C7206" s="176"/>
      <c r="D7206" s="176"/>
      <c r="E7206" s="176"/>
      <c r="F7206" s="176"/>
      <c r="G7206" s="175"/>
      <c r="H7206" s="175"/>
      <c r="I7206" s="175"/>
      <c r="J7206" s="175"/>
      <c r="L7206" s="175"/>
      <c r="T7206" s="176"/>
      <c r="U7206" s="176"/>
      <c r="V7206" s="176"/>
      <c r="W7206" s="176"/>
      <c r="X7206" s="175"/>
      <c r="Y7206" s="175"/>
      <c r="Z7206" s="175"/>
      <c r="AA7206" s="175"/>
      <c r="AC7206" s="175"/>
      <c r="AL7206" s="106"/>
      <c r="AM7206" s="104"/>
      <c r="AN7206" s="104"/>
      <c r="AO7206" s="104"/>
      <c r="AP7206" s="104"/>
      <c r="AQ7206" s="104"/>
      <c r="AR7206" s="104"/>
      <c r="AS7206" s="104"/>
      <c r="AT7206" s="104"/>
      <c r="AU7206" s="104"/>
      <c r="AV7206" s="104"/>
    </row>
    <row r="7207" spans="3:48" x14ac:dyDescent="0.35">
      <c r="C7207" s="176"/>
      <c r="D7207" s="176"/>
      <c r="E7207" s="176"/>
      <c r="F7207" s="176"/>
      <c r="G7207" s="175"/>
      <c r="H7207" s="175"/>
      <c r="I7207" s="175"/>
      <c r="J7207" s="175"/>
      <c r="L7207" s="175"/>
      <c r="T7207" s="176"/>
      <c r="U7207" s="176"/>
      <c r="V7207" s="176"/>
      <c r="W7207" s="176"/>
      <c r="X7207" s="175"/>
      <c r="Y7207" s="175"/>
      <c r="Z7207" s="175"/>
      <c r="AA7207" s="175"/>
      <c r="AC7207" s="175"/>
      <c r="AL7207" s="106"/>
      <c r="AM7207" s="104"/>
      <c r="AN7207" s="104"/>
      <c r="AO7207" s="104"/>
      <c r="AP7207" s="104"/>
      <c r="AQ7207" s="104"/>
      <c r="AR7207" s="104"/>
      <c r="AS7207" s="104"/>
      <c r="AT7207" s="104"/>
      <c r="AU7207" s="104"/>
      <c r="AV7207" s="104"/>
    </row>
    <row r="7208" spans="3:48" x14ac:dyDescent="0.35">
      <c r="C7208" s="176"/>
      <c r="D7208" s="176"/>
      <c r="E7208" s="176"/>
      <c r="F7208" s="176"/>
      <c r="G7208" s="175"/>
      <c r="H7208" s="175"/>
      <c r="I7208" s="175"/>
      <c r="J7208" s="175"/>
      <c r="L7208" s="175"/>
      <c r="T7208" s="176"/>
      <c r="U7208" s="176"/>
      <c r="V7208" s="176"/>
      <c r="W7208" s="176"/>
      <c r="X7208" s="175"/>
      <c r="Y7208" s="175"/>
      <c r="Z7208" s="175"/>
      <c r="AA7208" s="175"/>
      <c r="AC7208" s="175"/>
      <c r="AL7208" s="106"/>
      <c r="AM7208" s="104"/>
      <c r="AN7208" s="104"/>
      <c r="AO7208" s="104"/>
      <c r="AP7208" s="104"/>
      <c r="AQ7208" s="104"/>
      <c r="AR7208" s="104"/>
      <c r="AS7208" s="104"/>
      <c r="AT7208" s="104"/>
      <c r="AU7208" s="104"/>
      <c r="AV7208" s="104"/>
    </row>
    <row r="7209" spans="3:48" x14ac:dyDescent="0.35">
      <c r="C7209" s="176"/>
      <c r="D7209" s="176"/>
      <c r="E7209" s="176"/>
      <c r="F7209" s="176"/>
      <c r="G7209" s="175"/>
      <c r="H7209" s="175"/>
      <c r="I7209" s="175"/>
      <c r="J7209" s="175"/>
      <c r="L7209" s="175"/>
      <c r="T7209" s="176"/>
      <c r="U7209" s="176"/>
      <c r="V7209" s="176"/>
      <c r="W7209" s="176"/>
      <c r="X7209" s="175"/>
      <c r="Y7209" s="175"/>
      <c r="Z7209" s="175"/>
      <c r="AA7209" s="175"/>
      <c r="AC7209" s="175"/>
      <c r="AL7209" s="106"/>
      <c r="AM7209" s="104"/>
      <c r="AN7209" s="104"/>
      <c r="AO7209" s="104"/>
      <c r="AP7209" s="104"/>
      <c r="AQ7209" s="104"/>
      <c r="AR7209" s="104"/>
      <c r="AS7209" s="104"/>
      <c r="AT7209" s="104"/>
      <c r="AU7209" s="104"/>
      <c r="AV7209" s="104"/>
    </row>
    <row r="7210" spans="3:48" x14ac:dyDescent="0.35">
      <c r="C7210" s="176"/>
      <c r="D7210" s="176"/>
      <c r="E7210" s="176"/>
      <c r="F7210" s="176"/>
      <c r="G7210" s="175"/>
      <c r="H7210" s="175"/>
      <c r="I7210" s="175"/>
      <c r="J7210" s="175"/>
      <c r="L7210" s="175"/>
      <c r="T7210" s="176"/>
      <c r="U7210" s="176"/>
      <c r="V7210" s="176"/>
      <c r="W7210" s="176"/>
      <c r="X7210" s="175"/>
      <c r="Y7210" s="175"/>
      <c r="Z7210" s="175"/>
      <c r="AA7210" s="175"/>
      <c r="AC7210" s="175"/>
      <c r="AL7210" s="106"/>
      <c r="AM7210" s="104"/>
      <c r="AN7210" s="104"/>
      <c r="AO7210" s="104"/>
      <c r="AP7210" s="104"/>
      <c r="AQ7210" s="104"/>
      <c r="AR7210" s="104"/>
      <c r="AS7210" s="104"/>
      <c r="AT7210" s="104"/>
      <c r="AU7210" s="104"/>
      <c r="AV7210" s="104"/>
    </row>
    <row r="7211" spans="3:48" x14ac:dyDescent="0.35">
      <c r="C7211" s="176"/>
      <c r="D7211" s="176"/>
      <c r="E7211" s="176"/>
      <c r="F7211" s="176"/>
      <c r="G7211" s="175"/>
      <c r="H7211" s="175"/>
      <c r="I7211" s="175"/>
      <c r="J7211" s="175"/>
      <c r="L7211" s="175"/>
      <c r="T7211" s="176"/>
      <c r="U7211" s="176"/>
      <c r="V7211" s="176"/>
      <c r="W7211" s="176"/>
      <c r="X7211" s="175"/>
      <c r="Y7211" s="175"/>
      <c r="Z7211" s="175"/>
      <c r="AA7211" s="175"/>
      <c r="AC7211" s="175"/>
      <c r="AL7211" s="106"/>
      <c r="AM7211" s="104"/>
      <c r="AN7211" s="104"/>
      <c r="AO7211" s="104"/>
      <c r="AP7211" s="104"/>
      <c r="AQ7211" s="104"/>
      <c r="AR7211" s="104"/>
      <c r="AS7211" s="104"/>
      <c r="AT7211" s="104"/>
      <c r="AU7211" s="104"/>
      <c r="AV7211" s="104"/>
    </row>
    <row r="7212" spans="3:48" x14ac:dyDescent="0.35">
      <c r="C7212" s="176"/>
      <c r="D7212" s="176"/>
      <c r="E7212" s="176"/>
      <c r="F7212" s="176"/>
      <c r="G7212" s="175"/>
      <c r="H7212" s="175"/>
      <c r="I7212" s="175"/>
      <c r="J7212" s="175"/>
      <c r="L7212" s="175"/>
      <c r="T7212" s="176"/>
      <c r="U7212" s="176"/>
      <c r="V7212" s="176"/>
      <c r="W7212" s="176"/>
      <c r="X7212" s="175"/>
      <c r="Y7212" s="175"/>
      <c r="Z7212" s="175"/>
      <c r="AA7212" s="175"/>
      <c r="AC7212" s="175"/>
      <c r="AL7212" s="106"/>
      <c r="AM7212" s="104"/>
      <c r="AN7212" s="104"/>
      <c r="AO7212" s="104"/>
      <c r="AP7212" s="104"/>
      <c r="AQ7212" s="104"/>
      <c r="AR7212" s="104"/>
      <c r="AS7212" s="104"/>
      <c r="AT7212" s="104"/>
      <c r="AU7212" s="104"/>
      <c r="AV7212" s="104"/>
    </row>
    <row r="7213" spans="3:48" x14ac:dyDescent="0.35">
      <c r="C7213" s="176"/>
      <c r="D7213" s="176"/>
      <c r="E7213" s="176"/>
      <c r="F7213" s="176"/>
      <c r="G7213" s="175"/>
      <c r="H7213" s="175"/>
      <c r="I7213" s="175"/>
      <c r="J7213" s="175"/>
      <c r="L7213" s="175"/>
      <c r="T7213" s="176"/>
      <c r="U7213" s="176"/>
      <c r="V7213" s="176"/>
      <c r="W7213" s="176"/>
      <c r="X7213" s="175"/>
      <c r="Y7213" s="175"/>
      <c r="Z7213" s="175"/>
      <c r="AA7213" s="175"/>
      <c r="AC7213" s="175"/>
      <c r="AL7213" s="106"/>
      <c r="AM7213" s="104"/>
      <c r="AN7213" s="104"/>
      <c r="AO7213" s="104"/>
      <c r="AP7213" s="104"/>
      <c r="AQ7213" s="104"/>
      <c r="AR7213" s="104"/>
      <c r="AS7213" s="104"/>
      <c r="AT7213" s="104"/>
      <c r="AU7213" s="104"/>
      <c r="AV7213" s="104"/>
    </row>
    <row r="7214" spans="3:48" x14ac:dyDescent="0.35">
      <c r="C7214" s="176"/>
      <c r="D7214" s="176"/>
      <c r="E7214" s="176"/>
      <c r="F7214" s="176"/>
      <c r="G7214" s="175"/>
      <c r="H7214" s="175"/>
      <c r="I7214" s="175"/>
      <c r="J7214" s="175"/>
      <c r="L7214" s="175"/>
      <c r="T7214" s="176"/>
      <c r="U7214" s="176"/>
      <c r="V7214" s="176"/>
      <c r="W7214" s="176"/>
      <c r="X7214" s="175"/>
      <c r="Y7214" s="175"/>
      <c r="Z7214" s="175"/>
      <c r="AA7214" s="175"/>
      <c r="AC7214" s="175"/>
      <c r="AL7214" s="106"/>
      <c r="AM7214" s="104"/>
      <c r="AN7214" s="104"/>
      <c r="AO7214" s="104"/>
      <c r="AP7214" s="104"/>
      <c r="AQ7214" s="104"/>
      <c r="AR7214" s="104"/>
      <c r="AS7214" s="104"/>
      <c r="AT7214" s="104"/>
      <c r="AU7214" s="104"/>
      <c r="AV7214" s="104"/>
    </row>
    <row r="7215" spans="3:48" x14ac:dyDescent="0.35">
      <c r="C7215" s="176"/>
      <c r="D7215" s="176"/>
      <c r="E7215" s="176"/>
      <c r="F7215" s="176"/>
      <c r="G7215" s="175"/>
      <c r="H7215" s="175"/>
      <c r="I7215" s="175"/>
      <c r="J7215" s="175"/>
      <c r="L7215" s="175"/>
      <c r="T7215" s="176"/>
      <c r="U7215" s="176"/>
      <c r="V7215" s="176"/>
      <c r="W7215" s="176"/>
      <c r="X7215" s="175"/>
      <c r="Y7215" s="175"/>
      <c r="Z7215" s="175"/>
      <c r="AA7215" s="175"/>
      <c r="AC7215" s="175"/>
      <c r="AL7215" s="106"/>
      <c r="AM7215" s="104"/>
      <c r="AN7215" s="104"/>
      <c r="AO7215" s="104"/>
      <c r="AP7215" s="104"/>
      <c r="AQ7215" s="104"/>
      <c r="AR7215" s="104"/>
      <c r="AS7215" s="104"/>
      <c r="AT7215" s="104"/>
      <c r="AU7215" s="104"/>
      <c r="AV7215" s="104"/>
    </row>
    <row r="7216" spans="3:48" x14ac:dyDescent="0.35">
      <c r="C7216" s="176"/>
      <c r="D7216" s="176"/>
      <c r="E7216" s="176"/>
      <c r="F7216" s="176"/>
      <c r="G7216" s="175"/>
      <c r="H7216" s="175"/>
      <c r="I7216" s="175"/>
      <c r="J7216" s="175"/>
      <c r="L7216" s="175"/>
      <c r="T7216" s="176"/>
      <c r="U7216" s="176"/>
      <c r="V7216" s="176"/>
      <c r="W7216" s="176"/>
      <c r="X7216" s="175"/>
      <c r="Y7216" s="175"/>
      <c r="Z7216" s="175"/>
      <c r="AA7216" s="175"/>
      <c r="AC7216" s="175"/>
      <c r="AL7216" s="106"/>
      <c r="AM7216" s="104"/>
      <c r="AN7216" s="104"/>
      <c r="AO7216" s="104"/>
      <c r="AP7216" s="104"/>
      <c r="AQ7216" s="104"/>
      <c r="AR7216" s="104"/>
      <c r="AS7216" s="104"/>
      <c r="AT7216" s="104"/>
      <c r="AU7216" s="104"/>
      <c r="AV7216" s="104"/>
    </row>
    <row r="7217" spans="3:48" x14ac:dyDescent="0.35">
      <c r="C7217" s="176"/>
      <c r="D7217" s="176"/>
      <c r="E7217" s="176"/>
      <c r="F7217" s="176"/>
      <c r="G7217" s="175"/>
      <c r="H7217" s="175"/>
      <c r="I7217" s="175"/>
      <c r="J7217" s="175"/>
      <c r="L7217" s="175"/>
      <c r="T7217" s="176"/>
      <c r="U7217" s="176"/>
      <c r="V7217" s="176"/>
      <c r="W7217" s="176"/>
      <c r="X7217" s="175"/>
      <c r="Y7217" s="175"/>
      <c r="Z7217" s="175"/>
      <c r="AA7217" s="175"/>
      <c r="AC7217" s="175"/>
      <c r="AL7217" s="106"/>
      <c r="AM7217" s="104"/>
      <c r="AN7217" s="104"/>
      <c r="AO7217" s="104"/>
      <c r="AP7217" s="104"/>
      <c r="AQ7217" s="104"/>
      <c r="AR7217" s="104"/>
      <c r="AS7217" s="104"/>
      <c r="AT7217" s="104"/>
      <c r="AU7217" s="104"/>
      <c r="AV7217" s="104"/>
    </row>
    <row r="7218" spans="3:48" x14ac:dyDescent="0.35">
      <c r="C7218" s="176"/>
      <c r="D7218" s="176"/>
      <c r="E7218" s="176"/>
      <c r="F7218" s="176"/>
      <c r="G7218" s="175"/>
      <c r="H7218" s="175"/>
      <c r="I7218" s="175"/>
      <c r="J7218" s="175"/>
      <c r="L7218" s="175"/>
      <c r="T7218" s="176"/>
      <c r="U7218" s="176"/>
      <c r="V7218" s="176"/>
      <c r="W7218" s="176"/>
      <c r="X7218" s="175"/>
      <c r="Y7218" s="175"/>
      <c r="Z7218" s="175"/>
      <c r="AA7218" s="175"/>
      <c r="AC7218" s="175"/>
      <c r="AL7218" s="106"/>
      <c r="AM7218" s="104"/>
      <c r="AN7218" s="104"/>
      <c r="AO7218" s="104"/>
      <c r="AP7218" s="104"/>
      <c r="AQ7218" s="104"/>
      <c r="AR7218" s="104"/>
      <c r="AS7218" s="104"/>
      <c r="AT7218" s="104"/>
      <c r="AU7218" s="104"/>
      <c r="AV7218" s="104"/>
    </row>
    <row r="7219" spans="3:48" x14ac:dyDescent="0.35">
      <c r="C7219" s="176"/>
      <c r="D7219" s="176"/>
      <c r="E7219" s="176"/>
      <c r="F7219" s="176"/>
      <c r="G7219" s="175"/>
      <c r="H7219" s="175"/>
      <c r="I7219" s="175"/>
      <c r="J7219" s="175"/>
      <c r="L7219" s="175"/>
      <c r="T7219" s="176"/>
      <c r="U7219" s="176"/>
      <c r="V7219" s="176"/>
      <c r="W7219" s="176"/>
      <c r="X7219" s="175"/>
      <c r="Y7219" s="175"/>
      <c r="Z7219" s="175"/>
      <c r="AA7219" s="175"/>
      <c r="AC7219" s="175"/>
      <c r="AL7219" s="106"/>
      <c r="AM7219" s="104"/>
      <c r="AN7219" s="104"/>
      <c r="AO7219" s="104"/>
      <c r="AP7219" s="104"/>
      <c r="AQ7219" s="104"/>
      <c r="AR7219" s="104"/>
      <c r="AS7219" s="104"/>
      <c r="AT7219" s="104"/>
      <c r="AU7219" s="104"/>
      <c r="AV7219" s="104"/>
    </row>
    <row r="7220" spans="3:48" x14ac:dyDescent="0.35">
      <c r="C7220" s="176"/>
      <c r="D7220" s="176"/>
      <c r="E7220" s="176"/>
      <c r="F7220" s="176"/>
      <c r="G7220" s="175"/>
      <c r="H7220" s="175"/>
      <c r="I7220" s="175"/>
      <c r="J7220" s="175"/>
      <c r="L7220" s="175"/>
      <c r="T7220" s="176"/>
      <c r="U7220" s="176"/>
      <c r="V7220" s="176"/>
      <c r="W7220" s="176"/>
      <c r="X7220" s="175"/>
      <c r="Y7220" s="175"/>
      <c r="Z7220" s="175"/>
      <c r="AA7220" s="175"/>
      <c r="AC7220" s="175"/>
      <c r="AL7220" s="106"/>
      <c r="AM7220" s="104"/>
      <c r="AN7220" s="104"/>
      <c r="AO7220" s="104"/>
      <c r="AP7220" s="104"/>
      <c r="AQ7220" s="104"/>
      <c r="AR7220" s="104"/>
      <c r="AS7220" s="104"/>
      <c r="AT7220" s="104"/>
      <c r="AU7220" s="104"/>
      <c r="AV7220" s="104"/>
    </row>
    <row r="7221" spans="3:48" x14ac:dyDescent="0.35">
      <c r="C7221" s="176"/>
      <c r="D7221" s="176"/>
      <c r="E7221" s="176"/>
      <c r="F7221" s="176"/>
      <c r="G7221" s="175"/>
      <c r="H7221" s="175"/>
      <c r="I7221" s="175"/>
      <c r="J7221" s="175"/>
      <c r="L7221" s="175"/>
      <c r="T7221" s="176"/>
      <c r="U7221" s="176"/>
      <c r="V7221" s="176"/>
      <c r="W7221" s="176"/>
      <c r="X7221" s="175"/>
      <c r="Y7221" s="175"/>
      <c r="Z7221" s="175"/>
      <c r="AA7221" s="175"/>
      <c r="AC7221" s="175"/>
      <c r="AL7221" s="106"/>
      <c r="AM7221" s="104"/>
      <c r="AN7221" s="104"/>
      <c r="AO7221" s="104"/>
      <c r="AP7221" s="104"/>
      <c r="AQ7221" s="104"/>
      <c r="AR7221" s="104"/>
      <c r="AS7221" s="104"/>
      <c r="AT7221" s="104"/>
      <c r="AU7221" s="104"/>
      <c r="AV7221" s="104"/>
    </row>
    <row r="7222" spans="3:48" x14ac:dyDescent="0.35">
      <c r="C7222" s="176"/>
      <c r="D7222" s="176"/>
      <c r="E7222" s="176"/>
      <c r="F7222" s="176"/>
      <c r="G7222" s="175"/>
      <c r="H7222" s="175"/>
      <c r="I7222" s="175"/>
      <c r="J7222" s="175"/>
      <c r="L7222" s="175"/>
      <c r="T7222" s="176"/>
      <c r="U7222" s="176"/>
      <c r="V7222" s="176"/>
      <c r="W7222" s="176"/>
      <c r="X7222" s="175"/>
      <c r="Y7222" s="175"/>
      <c r="Z7222" s="175"/>
      <c r="AA7222" s="175"/>
      <c r="AC7222" s="175"/>
      <c r="AL7222" s="106"/>
      <c r="AM7222" s="104"/>
      <c r="AN7222" s="104"/>
      <c r="AO7222" s="104"/>
      <c r="AP7222" s="104"/>
      <c r="AQ7222" s="104"/>
      <c r="AR7222" s="104"/>
      <c r="AS7222" s="104"/>
      <c r="AT7222" s="104"/>
      <c r="AU7222" s="104"/>
      <c r="AV7222" s="104"/>
    </row>
    <row r="7223" spans="3:48" x14ac:dyDescent="0.35">
      <c r="C7223" s="176"/>
      <c r="D7223" s="176"/>
      <c r="E7223" s="176"/>
      <c r="F7223" s="176"/>
      <c r="G7223" s="175"/>
      <c r="H7223" s="175"/>
      <c r="I7223" s="175"/>
      <c r="J7223" s="175"/>
      <c r="L7223" s="175"/>
      <c r="T7223" s="176"/>
      <c r="U7223" s="176"/>
      <c r="V7223" s="176"/>
      <c r="W7223" s="176"/>
      <c r="X7223" s="175"/>
      <c r="Y7223" s="175"/>
      <c r="Z7223" s="175"/>
      <c r="AA7223" s="175"/>
      <c r="AC7223" s="175"/>
      <c r="AL7223" s="106"/>
      <c r="AM7223" s="104"/>
      <c r="AN7223" s="104"/>
      <c r="AO7223" s="104"/>
      <c r="AP7223" s="104"/>
      <c r="AQ7223" s="104"/>
      <c r="AR7223" s="104"/>
      <c r="AS7223" s="104"/>
      <c r="AT7223" s="104"/>
      <c r="AU7223" s="104"/>
      <c r="AV7223" s="104"/>
    </row>
    <row r="7224" spans="3:48" x14ac:dyDescent="0.35">
      <c r="C7224" s="176"/>
      <c r="D7224" s="176"/>
      <c r="E7224" s="176"/>
      <c r="F7224" s="176"/>
      <c r="G7224" s="175"/>
      <c r="H7224" s="175"/>
      <c r="I7224" s="175"/>
      <c r="J7224" s="175"/>
      <c r="L7224" s="175"/>
      <c r="T7224" s="176"/>
      <c r="U7224" s="176"/>
      <c r="V7224" s="176"/>
      <c r="W7224" s="176"/>
      <c r="X7224" s="175"/>
      <c r="Y7224" s="175"/>
      <c r="Z7224" s="175"/>
      <c r="AA7224" s="175"/>
      <c r="AC7224" s="175"/>
      <c r="AL7224" s="106"/>
      <c r="AM7224" s="104"/>
      <c r="AN7224" s="104"/>
      <c r="AO7224" s="104"/>
      <c r="AP7224" s="104"/>
      <c r="AQ7224" s="104"/>
      <c r="AR7224" s="104"/>
      <c r="AS7224" s="104"/>
      <c r="AT7224" s="104"/>
      <c r="AU7224" s="104"/>
      <c r="AV7224" s="104"/>
    </row>
    <row r="7225" spans="3:48" x14ac:dyDescent="0.35">
      <c r="C7225" s="176"/>
      <c r="D7225" s="176"/>
      <c r="E7225" s="176"/>
      <c r="F7225" s="176"/>
      <c r="G7225" s="175"/>
      <c r="H7225" s="175"/>
      <c r="I7225" s="175"/>
      <c r="J7225" s="175"/>
      <c r="L7225" s="175"/>
      <c r="T7225" s="176"/>
      <c r="U7225" s="176"/>
      <c r="V7225" s="176"/>
      <c r="W7225" s="176"/>
      <c r="X7225" s="175"/>
      <c r="Y7225" s="175"/>
      <c r="Z7225" s="175"/>
      <c r="AA7225" s="175"/>
      <c r="AC7225" s="175"/>
      <c r="AL7225" s="106"/>
      <c r="AM7225" s="104"/>
      <c r="AN7225" s="104"/>
      <c r="AO7225" s="104"/>
      <c r="AP7225" s="104"/>
      <c r="AQ7225" s="104"/>
      <c r="AR7225" s="104"/>
      <c r="AS7225" s="104"/>
      <c r="AT7225" s="104"/>
      <c r="AU7225" s="104"/>
      <c r="AV7225" s="104"/>
    </row>
    <row r="7226" spans="3:48" x14ac:dyDescent="0.35">
      <c r="C7226" s="176"/>
      <c r="D7226" s="176"/>
      <c r="E7226" s="176"/>
      <c r="F7226" s="176"/>
      <c r="G7226" s="175"/>
      <c r="H7226" s="175"/>
      <c r="I7226" s="175"/>
      <c r="J7226" s="175"/>
      <c r="L7226" s="175"/>
      <c r="T7226" s="176"/>
      <c r="U7226" s="176"/>
      <c r="V7226" s="176"/>
      <c r="W7226" s="176"/>
      <c r="X7226" s="175"/>
      <c r="Y7226" s="175"/>
      <c r="Z7226" s="175"/>
      <c r="AA7226" s="175"/>
      <c r="AC7226" s="175"/>
      <c r="AL7226" s="106"/>
      <c r="AM7226" s="104"/>
      <c r="AN7226" s="104"/>
      <c r="AO7226" s="104"/>
      <c r="AP7226" s="104"/>
      <c r="AQ7226" s="104"/>
      <c r="AR7226" s="104"/>
      <c r="AS7226" s="104"/>
      <c r="AT7226" s="104"/>
      <c r="AU7226" s="104"/>
      <c r="AV7226" s="104"/>
    </row>
    <row r="7227" spans="3:48" x14ac:dyDescent="0.35">
      <c r="C7227" s="176"/>
      <c r="D7227" s="176"/>
      <c r="E7227" s="176"/>
      <c r="F7227" s="176"/>
      <c r="G7227" s="175"/>
      <c r="H7227" s="175"/>
      <c r="I7227" s="175"/>
      <c r="J7227" s="175"/>
      <c r="L7227" s="175"/>
      <c r="T7227" s="176"/>
      <c r="U7227" s="176"/>
      <c r="V7227" s="176"/>
      <c r="W7227" s="176"/>
      <c r="X7227" s="175"/>
      <c r="Y7227" s="175"/>
      <c r="Z7227" s="175"/>
      <c r="AA7227" s="175"/>
      <c r="AC7227" s="175"/>
      <c r="AL7227" s="106"/>
      <c r="AM7227" s="104"/>
      <c r="AN7227" s="104"/>
      <c r="AO7227" s="104"/>
      <c r="AP7227" s="104"/>
      <c r="AQ7227" s="104"/>
      <c r="AR7227" s="104"/>
      <c r="AS7227" s="104"/>
      <c r="AT7227" s="104"/>
      <c r="AU7227" s="104"/>
      <c r="AV7227" s="104"/>
    </row>
    <row r="7228" spans="3:48" x14ac:dyDescent="0.35">
      <c r="C7228" s="176"/>
      <c r="D7228" s="176"/>
      <c r="E7228" s="176"/>
      <c r="F7228" s="176"/>
      <c r="G7228" s="175"/>
      <c r="H7228" s="175"/>
      <c r="I7228" s="175"/>
      <c r="J7228" s="175"/>
      <c r="L7228" s="175"/>
      <c r="T7228" s="176"/>
      <c r="U7228" s="176"/>
      <c r="V7228" s="176"/>
      <c r="W7228" s="176"/>
      <c r="X7228" s="175"/>
      <c r="Y7228" s="175"/>
      <c r="Z7228" s="175"/>
      <c r="AA7228" s="175"/>
      <c r="AC7228" s="175"/>
      <c r="AL7228" s="106"/>
      <c r="AM7228" s="104"/>
      <c r="AN7228" s="104"/>
      <c r="AO7228" s="104"/>
      <c r="AP7228" s="104"/>
      <c r="AQ7228" s="104"/>
      <c r="AR7228" s="104"/>
      <c r="AS7228" s="104"/>
      <c r="AT7228" s="104"/>
      <c r="AU7228" s="104"/>
      <c r="AV7228" s="104"/>
    </row>
    <row r="7229" spans="3:48" x14ac:dyDescent="0.35">
      <c r="C7229" s="176"/>
      <c r="D7229" s="176"/>
      <c r="E7229" s="176"/>
      <c r="F7229" s="176"/>
      <c r="G7229" s="175"/>
      <c r="H7229" s="175"/>
      <c r="I7229" s="175"/>
      <c r="J7229" s="175"/>
      <c r="L7229" s="175"/>
      <c r="T7229" s="176"/>
      <c r="U7229" s="176"/>
      <c r="V7229" s="176"/>
      <c r="W7229" s="176"/>
      <c r="X7229" s="175"/>
      <c r="Y7229" s="175"/>
      <c r="Z7229" s="175"/>
      <c r="AA7229" s="175"/>
      <c r="AC7229" s="175"/>
      <c r="AL7229" s="106"/>
      <c r="AM7229" s="104"/>
      <c r="AN7229" s="104"/>
      <c r="AO7229" s="104"/>
      <c r="AP7229" s="104"/>
      <c r="AQ7229" s="104"/>
      <c r="AR7229" s="104"/>
      <c r="AS7229" s="104"/>
      <c r="AT7229" s="104"/>
      <c r="AU7229" s="104"/>
      <c r="AV7229" s="104"/>
    </row>
    <row r="7230" spans="3:48" x14ac:dyDescent="0.35">
      <c r="C7230" s="176"/>
      <c r="D7230" s="176"/>
      <c r="E7230" s="176"/>
      <c r="F7230" s="176"/>
      <c r="G7230" s="175"/>
      <c r="H7230" s="175"/>
      <c r="I7230" s="175"/>
      <c r="J7230" s="175"/>
      <c r="L7230" s="175"/>
      <c r="T7230" s="176"/>
      <c r="U7230" s="176"/>
      <c r="V7230" s="176"/>
      <c r="W7230" s="176"/>
      <c r="X7230" s="175"/>
      <c r="Y7230" s="175"/>
      <c r="Z7230" s="175"/>
      <c r="AA7230" s="175"/>
      <c r="AC7230" s="175"/>
      <c r="AL7230" s="106"/>
      <c r="AM7230" s="104"/>
      <c r="AN7230" s="104"/>
      <c r="AO7230" s="104"/>
      <c r="AP7230" s="104"/>
      <c r="AQ7230" s="104"/>
      <c r="AR7230" s="104"/>
      <c r="AS7230" s="104"/>
      <c r="AT7230" s="104"/>
      <c r="AU7230" s="104"/>
      <c r="AV7230" s="104"/>
    </row>
    <row r="7231" spans="3:48" x14ac:dyDescent="0.35">
      <c r="C7231" s="176"/>
      <c r="D7231" s="176"/>
      <c r="E7231" s="176"/>
      <c r="F7231" s="176"/>
      <c r="G7231" s="175"/>
      <c r="H7231" s="175"/>
      <c r="I7231" s="175"/>
      <c r="J7231" s="175"/>
      <c r="L7231" s="175"/>
      <c r="T7231" s="176"/>
      <c r="U7231" s="176"/>
      <c r="V7231" s="176"/>
      <c r="W7231" s="176"/>
      <c r="X7231" s="175"/>
      <c r="Y7231" s="175"/>
      <c r="Z7231" s="175"/>
      <c r="AA7231" s="175"/>
      <c r="AC7231" s="175"/>
      <c r="AL7231" s="106"/>
      <c r="AM7231" s="104"/>
      <c r="AN7231" s="104"/>
      <c r="AO7231" s="104"/>
      <c r="AP7231" s="104"/>
      <c r="AQ7231" s="104"/>
      <c r="AR7231" s="104"/>
      <c r="AS7231" s="104"/>
      <c r="AT7231" s="104"/>
      <c r="AU7231" s="104"/>
      <c r="AV7231" s="104"/>
    </row>
    <row r="7232" spans="3:48" x14ac:dyDescent="0.35">
      <c r="C7232" s="176"/>
      <c r="D7232" s="176"/>
      <c r="E7232" s="176"/>
      <c r="F7232" s="176"/>
      <c r="G7232" s="175"/>
      <c r="H7232" s="175"/>
      <c r="I7232" s="175"/>
      <c r="J7232" s="175"/>
      <c r="L7232" s="175"/>
      <c r="T7232" s="176"/>
      <c r="U7232" s="176"/>
      <c r="V7232" s="176"/>
      <c r="W7232" s="176"/>
      <c r="X7232" s="175"/>
      <c r="Y7232" s="175"/>
      <c r="Z7232" s="175"/>
      <c r="AA7232" s="175"/>
      <c r="AC7232" s="175"/>
      <c r="AL7232" s="106"/>
      <c r="AM7232" s="104"/>
      <c r="AN7232" s="104"/>
      <c r="AO7232" s="104"/>
      <c r="AP7232" s="104"/>
      <c r="AQ7232" s="104"/>
      <c r="AR7232" s="104"/>
      <c r="AS7232" s="104"/>
      <c r="AT7232" s="104"/>
      <c r="AU7232" s="104"/>
      <c r="AV7232" s="104"/>
    </row>
    <row r="7233" spans="3:48" x14ac:dyDescent="0.35">
      <c r="C7233" s="176"/>
      <c r="D7233" s="176"/>
      <c r="E7233" s="176"/>
      <c r="F7233" s="176"/>
      <c r="G7233" s="175"/>
      <c r="H7233" s="175"/>
      <c r="I7233" s="175"/>
      <c r="J7233" s="175"/>
      <c r="L7233" s="175"/>
      <c r="T7233" s="176"/>
      <c r="U7233" s="176"/>
      <c r="V7233" s="176"/>
      <c r="W7233" s="176"/>
      <c r="X7233" s="175"/>
      <c r="Y7233" s="175"/>
      <c r="Z7233" s="175"/>
      <c r="AA7233" s="175"/>
      <c r="AC7233" s="175"/>
      <c r="AL7233" s="106"/>
      <c r="AM7233" s="104"/>
      <c r="AN7233" s="104"/>
      <c r="AO7233" s="104"/>
      <c r="AP7233" s="104"/>
      <c r="AQ7233" s="104"/>
      <c r="AR7233" s="104"/>
      <c r="AS7233" s="104"/>
      <c r="AT7233" s="104"/>
      <c r="AU7233" s="104"/>
      <c r="AV7233" s="104"/>
    </row>
    <row r="7234" spans="3:48" x14ac:dyDescent="0.35">
      <c r="C7234" s="176"/>
      <c r="D7234" s="176"/>
      <c r="E7234" s="176"/>
      <c r="F7234" s="176"/>
      <c r="G7234" s="175"/>
      <c r="H7234" s="175"/>
      <c r="I7234" s="175"/>
      <c r="J7234" s="175"/>
      <c r="L7234" s="175"/>
      <c r="T7234" s="176"/>
      <c r="U7234" s="176"/>
      <c r="V7234" s="176"/>
      <c r="W7234" s="176"/>
      <c r="X7234" s="175"/>
      <c r="Y7234" s="175"/>
      <c r="Z7234" s="175"/>
      <c r="AA7234" s="175"/>
      <c r="AC7234" s="175"/>
      <c r="AL7234" s="106"/>
      <c r="AM7234" s="104"/>
      <c r="AN7234" s="104"/>
      <c r="AO7234" s="104"/>
      <c r="AP7234" s="104"/>
      <c r="AQ7234" s="104"/>
      <c r="AR7234" s="104"/>
      <c r="AS7234" s="104"/>
      <c r="AT7234" s="104"/>
      <c r="AU7234" s="104"/>
      <c r="AV7234" s="104"/>
    </row>
    <row r="7235" spans="3:48" x14ac:dyDescent="0.35">
      <c r="C7235" s="176"/>
      <c r="D7235" s="176"/>
      <c r="E7235" s="176"/>
      <c r="F7235" s="176"/>
      <c r="G7235" s="175"/>
      <c r="H7235" s="175"/>
      <c r="I7235" s="175"/>
      <c r="J7235" s="175"/>
      <c r="L7235" s="175"/>
      <c r="T7235" s="176"/>
      <c r="U7235" s="176"/>
      <c r="V7235" s="176"/>
      <c r="W7235" s="176"/>
      <c r="X7235" s="175"/>
      <c r="Y7235" s="175"/>
      <c r="Z7235" s="175"/>
      <c r="AA7235" s="175"/>
      <c r="AC7235" s="175"/>
      <c r="AL7235" s="106"/>
      <c r="AM7235" s="104"/>
      <c r="AN7235" s="104"/>
      <c r="AO7235" s="104"/>
      <c r="AP7235" s="104"/>
      <c r="AQ7235" s="104"/>
      <c r="AR7235" s="104"/>
      <c r="AS7235" s="104"/>
      <c r="AT7235" s="104"/>
      <c r="AU7235" s="104"/>
      <c r="AV7235" s="104"/>
    </row>
    <row r="7236" spans="3:48" x14ac:dyDescent="0.35">
      <c r="C7236" s="176"/>
      <c r="D7236" s="176"/>
      <c r="E7236" s="176"/>
      <c r="F7236" s="176"/>
      <c r="G7236" s="175"/>
      <c r="H7236" s="175"/>
      <c r="I7236" s="175"/>
      <c r="J7236" s="175"/>
      <c r="L7236" s="175"/>
      <c r="T7236" s="176"/>
      <c r="U7236" s="176"/>
      <c r="V7236" s="176"/>
      <c r="W7236" s="176"/>
      <c r="X7236" s="175"/>
      <c r="Y7236" s="175"/>
      <c r="Z7236" s="175"/>
      <c r="AA7236" s="175"/>
      <c r="AC7236" s="175"/>
      <c r="AL7236" s="106"/>
      <c r="AM7236" s="104"/>
      <c r="AN7236" s="104"/>
      <c r="AO7236" s="104"/>
      <c r="AP7236" s="104"/>
      <c r="AQ7236" s="104"/>
      <c r="AR7236" s="104"/>
      <c r="AS7236" s="104"/>
      <c r="AT7236" s="104"/>
      <c r="AU7236" s="104"/>
      <c r="AV7236" s="104"/>
    </row>
    <row r="7237" spans="3:48" x14ac:dyDescent="0.35">
      <c r="C7237" s="176"/>
      <c r="D7237" s="176"/>
      <c r="E7237" s="176"/>
      <c r="F7237" s="176"/>
      <c r="G7237" s="175"/>
      <c r="H7237" s="175"/>
      <c r="I7237" s="175"/>
      <c r="J7237" s="175"/>
      <c r="L7237" s="175"/>
      <c r="T7237" s="176"/>
      <c r="U7237" s="176"/>
      <c r="V7237" s="176"/>
      <c r="W7237" s="176"/>
      <c r="X7237" s="175"/>
      <c r="Y7237" s="175"/>
      <c r="Z7237" s="175"/>
      <c r="AA7237" s="175"/>
      <c r="AC7237" s="175"/>
      <c r="AL7237" s="106"/>
      <c r="AM7237" s="104"/>
      <c r="AN7237" s="104"/>
      <c r="AO7237" s="104"/>
      <c r="AP7237" s="104"/>
      <c r="AQ7237" s="104"/>
      <c r="AR7237" s="104"/>
      <c r="AS7237" s="104"/>
      <c r="AT7237" s="104"/>
      <c r="AU7237" s="104"/>
      <c r="AV7237" s="104"/>
    </row>
    <row r="7238" spans="3:48" x14ac:dyDescent="0.35">
      <c r="C7238" s="176"/>
      <c r="D7238" s="176"/>
      <c r="E7238" s="176"/>
      <c r="F7238" s="176"/>
      <c r="G7238" s="175"/>
      <c r="H7238" s="175"/>
      <c r="I7238" s="175"/>
      <c r="J7238" s="175"/>
      <c r="L7238" s="175"/>
      <c r="T7238" s="176"/>
      <c r="U7238" s="176"/>
      <c r="V7238" s="176"/>
      <c r="W7238" s="176"/>
      <c r="X7238" s="175"/>
      <c r="Y7238" s="175"/>
      <c r="Z7238" s="175"/>
      <c r="AA7238" s="175"/>
      <c r="AC7238" s="175"/>
      <c r="AL7238" s="106"/>
      <c r="AM7238" s="104"/>
      <c r="AN7238" s="104"/>
      <c r="AO7238" s="104"/>
      <c r="AP7238" s="104"/>
      <c r="AQ7238" s="104"/>
      <c r="AR7238" s="104"/>
      <c r="AS7238" s="104"/>
      <c r="AT7238" s="104"/>
      <c r="AU7238" s="104"/>
      <c r="AV7238" s="104"/>
    </row>
    <row r="7239" spans="3:48" x14ac:dyDescent="0.35">
      <c r="C7239" s="176"/>
      <c r="D7239" s="176"/>
      <c r="E7239" s="176"/>
      <c r="F7239" s="176"/>
      <c r="G7239" s="175"/>
      <c r="H7239" s="175"/>
      <c r="I7239" s="175"/>
      <c r="J7239" s="175"/>
      <c r="L7239" s="175"/>
      <c r="T7239" s="176"/>
      <c r="U7239" s="176"/>
      <c r="V7239" s="176"/>
      <c r="W7239" s="176"/>
      <c r="X7239" s="175"/>
      <c r="Y7239" s="175"/>
      <c r="Z7239" s="175"/>
      <c r="AA7239" s="175"/>
      <c r="AC7239" s="175"/>
      <c r="AL7239" s="106"/>
      <c r="AM7239" s="104"/>
      <c r="AN7239" s="104"/>
      <c r="AO7239" s="104"/>
      <c r="AP7239" s="104"/>
      <c r="AQ7239" s="104"/>
      <c r="AR7239" s="104"/>
      <c r="AS7239" s="104"/>
      <c r="AT7239" s="104"/>
      <c r="AU7239" s="104"/>
      <c r="AV7239" s="104"/>
    </row>
    <row r="7240" spans="3:48" x14ac:dyDescent="0.35">
      <c r="C7240" s="176"/>
      <c r="D7240" s="176"/>
      <c r="E7240" s="176"/>
      <c r="F7240" s="176"/>
      <c r="G7240" s="175"/>
      <c r="H7240" s="175"/>
      <c r="I7240" s="175"/>
      <c r="J7240" s="175"/>
      <c r="L7240" s="175"/>
      <c r="T7240" s="176"/>
      <c r="U7240" s="176"/>
      <c r="V7240" s="176"/>
      <c r="W7240" s="176"/>
      <c r="X7240" s="175"/>
      <c r="Y7240" s="175"/>
      <c r="Z7240" s="175"/>
      <c r="AA7240" s="175"/>
      <c r="AC7240" s="175"/>
      <c r="AL7240" s="106"/>
      <c r="AM7240" s="104"/>
      <c r="AN7240" s="104"/>
      <c r="AO7240" s="104"/>
      <c r="AP7240" s="104"/>
      <c r="AQ7240" s="104"/>
      <c r="AR7240" s="104"/>
      <c r="AS7240" s="104"/>
      <c r="AT7240" s="104"/>
      <c r="AU7240" s="104"/>
      <c r="AV7240" s="104"/>
    </row>
    <row r="7241" spans="3:48" x14ac:dyDescent="0.35">
      <c r="C7241" s="176"/>
      <c r="D7241" s="176"/>
      <c r="E7241" s="176"/>
      <c r="F7241" s="176"/>
      <c r="G7241" s="175"/>
      <c r="H7241" s="175"/>
      <c r="I7241" s="175"/>
      <c r="J7241" s="175"/>
      <c r="L7241" s="175"/>
      <c r="T7241" s="176"/>
      <c r="U7241" s="176"/>
      <c r="V7241" s="176"/>
      <c r="W7241" s="176"/>
      <c r="X7241" s="175"/>
      <c r="Y7241" s="175"/>
      <c r="Z7241" s="175"/>
      <c r="AA7241" s="175"/>
      <c r="AC7241" s="175"/>
      <c r="AL7241" s="106"/>
      <c r="AM7241" s="104"/>
      <c r="AN7241" s="104"/>
      <c r="AO7241" s="104"/>
      <c r="AP7241" s="104"/>
      <c r="AQ7241" s="104"/>
      <c r="AR7241" s="104"/>
      <c r="AS7241" s="104"/>
      <c r="AT7241" s="104"/>
      <c r="AU7241" s="104"/>
      <c r="AV7241" s="104"/>
    </row>
    <row r="7242" spans="3:48" x14ac:dyDescent="0.35">
      <c r="C7242" s="176"/>
      <c r="D7242" s="176"/>
      <c r="E7242" s="176"/>
      <c r="F7242" s="176"/>
      <c r="G7242" s="175"/>
      <c r="H7242" s="175"/>
      <c r="I7242" s="175"/>
      <c r="J7242" s="175"/>
      <c r="L7242" s="175"/>
      <c r="T7242" s="176"/>
      <c r="U7242" s="176"/>
      <c r="V7242" s="176"/>
      <c r="W7242" s="176"/>
      <c r="X7242" s="175"/>
      <c r="Y7242" s="175"/>
      <c r="Z7242" s="175"/>
      <c r="AA7242" s="175"/>
      <c r="AC7242" s="175"/>
      <c r="AL7242" s="106"/>
      <c r="AM7242" s="104"/>
      <c r="AN7242" s="104"/>
      <c r="AO7242" s="104"/>
      <c r="AP7242" s="104"/>
      <c r="AQ7242" s="104"/>
      <c r="AR7242" s="104"/>
      <c r="AS7242" s="104"/>
      <c r="AT7242" s="104"/>
      <c r="AU7242" s="104"/>
      <c r="AV7242" s="104"/>
    </row>
    <row r="7243" spans="3:48" x14ac:dyDescent="0.35">
      <c r="C7243" s="176"/>
      <c r="D7243" s="176"/>
      <c r="E7243" s="176"/>
      <c r="F7243" s="176"/>
      <c r="G7243" s="175"/>
      <c r="H7243" s="175"/>
      <c r="I7243" s="175"/>
      <c r="J7243" s="175"/>
      <c r="L7243" s="175"/>
      <c r="T7243" s="176"/>
      <c r="U7243" s="176"/>
      <c r="V7243" s="176"/>
      <c r="W7243" s="176"/>
      <c r="X7243" s="175"/>
      <c r="Y7243" s="175"/>
      <c r="Z7243" s="175"/>
      <c r="AA7243" s="175"/>
      <c r="AC7243" s="175"/>
      <c r="AL7243" s="106"/>
      <c r="AM7243" s="104"/>
      <c r="AN7243" s="104"/>
      <c r="AO7243" s="104"/>
      <c r="AP7243" s="104"/>
      <c r="AQ7243" s="104"/>
      <c r="AR7243" s="104"/>
      <c r="AS7243" s="104"/>
      <c r="AT7243" s="104"/>
      <c r="AU7243" s="104"/>
      <c r="AV7243" s="104"/>
    </row>
    <row r="7244" spans="3:48" x14ac:dyDescent="0.35">
      <c r="C7244" s="176"/>
      <c r="D7244" s="176"/>
      <c r="E7244" s="176"/>
      <c r="F7244" s="176"/>
      <c r="G7244" s="175"/>
      <c r="H7244" s="175"/>
      <c r="I7244" s="175"/>
      <c r="J7244" s="175"/>
      <c r="L7244" s="175"/>
      <c r="T7244" s="176"/>
      <c r="U7244" s="176"/>
      <c r="V7244" s="176"/>
      <c r="W7244" s="176"/>
      <c r="X7244" s="175"/>
      <c r="Y7244" s="175"/>
      <c r="Z7244" s="175"/>
      <c r="AA7244" s="175"/>
      <c r="AC7244" s="175"/>
      <c r="AL7244" s="106"/>
      <c r="AM7244" s="104"/>
      <c r="AN7244" s="104"/>
      <c r="AO7244" s="104"/>
      <c r="AP7244" s="104"/>
      <c r="AQ7244" s="104"/>
      <c r="AR7244" s="104"/>
      <c r="AS7244" s="104"/>
      <c r="AT7244" s="104"/>
      <c r="AU7244" s="104"/>
      <c r="AV7244" s="104"/>
    </row>
    <row r="7245" spans="3:48" x14ac:dyDescent="0.35">
      <c r="C7245" s="176"/>
      <c r="D7245" s="176"/>
      <c r="E7245" s="176"/>
      <c r="F7245" s="176"/>
      <c r="G7245" s="175"/>
      <c r="H7245" s="175"/>
      <c r="I7245" s="175"/>
      <c r="J7245" s="175"/>
      <c r="L7245" s="175"/>
      <c r="T7245" s="176"/>
      <c r="U7245" s="176"/>
      <c r="V7245" s="176"/>
      <c r="W7245" s="176"/>
      <c r="X7245" s="175"/>
      <c r="Y7245" s="175"/>
      <c r="Z7245" s="175"/>
      <c r="AA7245" s="175"/>
      <c r="AC7245" s="175"/>
      <c r="AL7245" s="106"/>
      <c r="AM7245" s="104"/>
      <c r="AN7245" s="104"/>
      <c r="AO7245" s="104"/>
      <c r="AP7245" s="104"/>
      <c r="AQ7245" s="104"/>
      <c r="AR7245" s="104"/>
      <c r="AS7245" s="104"/>
      <c r="AT7245" s="104"/>
      <c r="AU7245" s="104"/>
      <c r="AV7245" s="104"/>
    </row>
    <row r="7246" spans="3:48" x14ac:dyDescent="0.35">
      <c r="C7246" s="176"/>
      <c r="D7246" s="176"/>
      <c r="E7246" s="176"/>
      <c r="F7246" s="176"/>
      <c r="G7246" s="175"/>
      <c r="H7246" s="175"/>
      <c r="I7246" s="175"/>
      <c r="J7246" s="175"/>
      <c r="L7246" s="175"/>
      <c r="T7246" s="176"/>
      <c r="U7246" s="176"/>
      <c r="V7246" s="176"/>
      <c r="W7246" s="176"/>
      <c r="X7246" s="175"/>
      <c r="Y7246" s="175"/>
      <c r="Z7246" s="175"/>
      <c r="AA7246" s="175"/>
      <c r="AC7246" s="175"/>
      <c r="AL7246" s="106"/>
      <c r="AM7246" s="104"/>
      <c r="AN7246" s="104"/>
      <c r="AO7246" s="104"/>
      <c r="AP7246" s="104"/>
      <c r="AQ7246" s="104"/>
      <c r="AR7246" s="104"/>
      <c r="AS7246" s="104"/>
      <c r="AT7246" s="104"/>
      <c r="AU7246" s="104"/>
      <c r="AV7246" s="104"/>
    </row>
    <row r="7247" spans="3:48" x14ac:dyDescent="0.35">
      <c r="C7247" s="176"/>
      <c r="D7247" s="176"/>
      <c r="E7247" s="176"/>
      <c r="F7247" s="176"/>
      <c r="G7247" s="175"/>
      <c r="H7247" s="175"/>
      <c r="I7247" s="175"/>
      <c r="J7247" s="175"/>
      <c r="L7247" s="175"/>
      <c r="T7247" s="176"/>
      <c r="U7247" s="176"/>
      <c r="V7247" s="176"/>
      <c r="W7247" s="176"/>
      <c r="X7247" s="175"/>
      <c r="Y7247" s="175"/>
      <c r="Z7247" s="175"/>
      <c r="AA7247" s="175"/>
      <c r="AC7247" s="175"/>
      <c r="AL7247" s="106"/>
      <c r="AM7247" s="104"/>
      <c r="AN7247" s="104"/>
      <c r="AO7247" s="104"/>
      <c r="AP7247" s="104"/>
      <c r="AQ7247" s="104"/>
      <c r="AR7247" s="104"/>
      <c r="AS7247" s="104"/>
      <c r="AT7247" s="104"/>
      <c r="AU7247" s="104"/>
      <c r="AV7247" s="104"/>
    </row>
    <row r="7248" spans="3:48" x14ac:dyDescent="0.35">
      <c r="C7248" s="176"/>
      <c r="D7248" s="176"/>
      <c r="E7248" s="176"/>
      <c r="F7248" s="176"/>
      <c r="G7248" s="175"/>
      <c r="H7248" s="175"/>
      <c r="I7248" s="175"/>
      <c r="J7248" s="175"/>
      <c r="L7248" s="175"/>
      <c r="T7248" s="176"/>
      <c r="U7248" s="176"/>
      <c r="V7248" s="176"/>
      <c r="W7248" s="176"/>
      <c r="X7248" s="175"/>
      <c r="Y7248" s="175"/>
      <c r="Z7248" s="175"/>
      <c r="AA7248" s="175"/>
      <c r="AC7248" s="175"/>
      <c r="AL7248" s="106"/>
      <c r="AM7248" s="104"/>
      <c r="AN7248" s="104"/>
      <c r="AO7248" s="104"/>
      <c r="AP7248" s="104"/>
      <c r="AQ7248" s="104"/>
      <c r="AR7248" s="104"/>
      <c r="AS7248" s="104"/>
      <c r="AT7248" s="104"/>
      <c r="AU7248" s="104"/>
      <c r="AV7248" s="104"/>
    </row>
    <row r="7249" spans="3:48" x14ac:dyDescent="0.35">
      <c r="C7249" s="176"/>
      <c r="D7249" s="176"/>
      <c r="E7249" s="176"/>
      <c r="F7249" s="176"/>
      <c r="G7249" s="175"/>
      <c r="H7249" s="175"/>
      <c r="I7249" s="175"/>
      <c r="J7249" s="175"/>
      <c r="L7249" s="175"/>
      <c r="T7249" s="176"/>
      <c r="U7249" s="176"/>
      <c r="V7249" s="176"/>
      <c r="W7249" s="176"/>
      <c r="X7249" s="175"/>
      <c r="Y7249" s="175"/>
      <c r="Z7249" s="175"/>
      <c r="AA7249" s="175"/>
      <c r="AC7249" s="175"/>
      <c r="AL7249" s="106"/>
      <c r="AM7249" s="104"/>
      <c r="AN7249" s="104"/>
      <c r="AO7249" s="104"/>
      <c r="AP7249" s="104"/>
      <c r="AQ7249" s="104"/>
      <c r="AR7249" s="104"/>
      <c r="AS7249" s="104"/>
      <c r="AT7249" s="104"/>
      <c r="AU7249" s="104"/>
      <c r="AV7249" s="104"/>
    </row>
    <row r="7250" spans="3:48" x14ac:dyDescent="0.35">
      <c r="C7250" s="176"/>
      <c r="D7250" s="176"/>
      <c r="E7250" s="176"/>
      <c r="F7250" s="176"/>
      <c r="G7250" s="175"/>
      <c r="H7250" s="175"/>
      <c r="I7250" s="175"/>
      <c r="J7250" s="175"/>
      <c r="L7250" s="175"/>
      <c r="T7250" s="176"/>
      <c r="U7250" s="176"/>
      <c r="V7250" s="176"/>
      <c r="W7250" s="176"/>
      <c r="X7250" s="175"/>
      <c r="Y7250" s="175"/>
      <c r="Z7250" s="175"/>
      <c r="AA7250" s="175"/>
      <c r="AC7250" s="175"/>
      <c r="AL7250" s="106"/>
      <c r="AM7250" s="104"/>
      <c r="AN7250" s="104"/>
      <c r="AO7250" s="104"/>
      <c r="AP7250" s="104"/>
      <c r="AQ7250" s="104"/>
      <c r="AR7250" s="104"/>
      <c r="AS7250" s="104"/>
      <c r="AT7250" s="104"/>
      <c r="AU7250" s="104"/>
      <c r="AV7250" s="104"/>
    </row>
    <row r="7251" spans="3:48" x14ac:dyDescent="0.35">
      <c r="C7251" s="176"/>
      <c r="D7251" s="176"/>
      <c r="E7251" s="176"/>
      <c r="F7251" s="176"/>
      <c r="G7251" s="175"/>
      <c r="H7251" s="175"/>
      <c r="I7251" s="175"/>
      <c r="J7251" s="175"/>
      <c r="L7251" s="175"/>
      <c r="T7251" s="176"/>
      <c r="U7251" s="176"/>
      <c r="V7251" s="176"/>
      <c r="W7251" s="176"/>
      <c r="X7251" s="175"/>
      <c r="Y7251" s="175"/>
      <c r="Z7251" s="175"/>
      <c r="AA7251" s="175"/>
      <c r="AC7251" s="175"/>
      <c r="AL7251" s="106"/>
      <c r="AM7251" s="104"/>
      <c r="AN7251" s="104"/>
      <c r="AO7251" s="104"/>
      <c r="AP7251" s="104"/>
      <c r="AQ7251" s="104"/>
      <c r="AR7251" s="104"/>
      <c r="AS7251" s="104"/>
      <c r="AT7251" s="104"/>
      <c r="AU7251" s="104"/>
      <c r="AV7251" s="104"/>
    </row>
    <row r="7252" spans="3:48" x14ac:dyDescent="0.35">
      <c r="C7252" s="176"/>
      <c r="D7252" s="176"/>
      <c r="E7252" s="176"/>
      <c r="F7252" s="176"/>
      <c r="G7252" s="175"/>
      <c r="H7252" s="175"/>
      <c r="I7252" s="175"/>
      <c r="J7252" s="175"/>
      <c r="L7252" s="175"/>
      <c r="T7252" s="176"/>
      <c r="U7252" s="176"/>
      <c r="V7252" s="176"/>
      <c r="W7252" s="176"/>
      <c r="X7252" s="175"/>
      <c r="Y7252" s="175"/>
      <c r="Z7252" s="175"/>
      <c r="AA7252" s="175"/>
      <c r="AC7252" s="175"/>
      <c r="AL7252" s="106"/>
      <c r="AM7252" s="104"/>
      <c r="AN7252" s="104"/>
      <c r="AO7252" s="104"/>
      <c r="AP7252" s="104"/>
      <c r="AQ7252" s="104"/>
      <c r="AR7252" s="104"/>
      <c r="AS7252" s="104"/>
      <c r="AT7252" s="104"/>
      <c r="AU7252" s="104"/>
      <c r="AV7252" s="104"/>
    </row>
    <row r="7253" spans="3:48" x14ac:dyDescent="0.35">
      <c r="C7253" s="176"/>
      <c r="D7253" s="176"/>
      <c r="E7253" s="176"/>
      <c r="F7253" s="176"/>
      <c r="G7253" s="175"/>
      <c r="H7253" s="175"/>
      <c r="I7253" s="175"/>
      <c r="J7253" s="175"/>
      <c r="L7253" s="175"/>
      <c r="T7253" s="176"/>
      <c r="U7253" s="176"/>
      <c r="V7253" s="176"/>
      <c r="W7253" s="176"/>
      <c r="X7253" s="175"/>
      <c r="Y7253" s="175"/>
      <c r="Z7253" s="175"/>
      <c r="AA7253" s="175"/>
      <c r="AC7253" s="175"/>
      <c r="AL7253" s="106"/>
      <c r="AM7253" s="104"/>
      <c r="AN7253" s="104"/>
      <c r="AO7253" s="104"/>
      <c r="AP7253" s="104"/>
      <c r="AQ7253" s="104"/>
      <c r="AR7253" s="104"/>
      <c r="AS7253" s="104"/>
      <c r="AT7253" s="104"/>
      <c r="AU7253" s="104"/>
      <c r="AV7253" s="104"/>
    </row>
    <row r="7254" spans="3:48" x14ac:dyDescent="0.35">
      <c r="C7254" s="176"/>
      <c r="D7254" s="176"/>
      <c r="E7254" s="176"/>
      <c r="F7254" s="176"/>
      <c r="G7254" s="175"/>
      <c r="H7254" s="175"/>
      <c r="I7254" s="175"/>
      <c r="J7254" s="175"/>
      <c r="L7254" s="175"/>
      <c r="T7254" s="176"/>
      <c r="U7254" s="176"/>
      <c r="V7254" s="176"/>
      <c r="W7254" s="176"/>
      <c r="X7254" s="175"/>
      <c r="Y7254" s="175"/>
      <c r="Z7254" s="175"/>
      <c r="AA7254" s="175"/>
      <c r="AC7254" s="175"/>
      <c r="AL7254" s="106"/>
      <c r="AM7254" s="104"/>
      <c r="AN7254" s="104"/>
      <c r="AO7254" s="104"/>
      <c r="AP7254" s="104"/>
      <c r="AQ7254" s="104"/>
      <c r="AR7254" s="104"/>
      <c r="AS7254" s="104"/>
      <c r="AT7254" s="104"/>
      <c r="AU7254" s="104"/>
      <c r="AV7254" s="104"/>
    </row>
    <row r="7255" spans="3:48" x14ac:dyDescent="0.35">
      <c r="C7255" s="176"/>
      <c r="D7255" s="176"/>
      <c r="E7255" s="176"/>
      <c r="F7255" s="176"/>
      <c r="G7255" s="175"/>
      <c r="H7255" s="175"/>
      <c r="I7255" s="175"/>
      <c r="J7255" s="175"/>
      <c r="L7255" s="175"/>
      <c r="T7255" s="176"/>
      <c r="U7255" s="176"/>
      <c r="V7255" s="176"/>
      <c r="W7255" s="176"/>
      <c r="X7255" s="175"/>
      <c r="Y7255" s="175"/>
      <c r="Z7255" s="175"/>
      <c r="AA7255" s="175"/>
      <c r="AC7255" s="175"/>
      <c r="AL7255" s="106"/>
      <c r="AM7255" s="104"/>
      <c r="AN7255" s="104"/>
      <c r="AO7255" s="104"/>
      <c r="AP7255" s="104"/>
      <c r="AQ7255" s="104"/>
      <c r="AR7255" s="104"/>
      <c r="AS7255" s="104"/>
      <c r="AT7255" s="104"/>
      <c r="AU7255" s="104"/>
      <c r="AV7255" s="104"/>
    </row>
    <row r="7256" spans="3:48" x14ac:dyDescent="0.35">
      <c r="C7256" s="176"/>
      <c r="D7256" s="176"/>
      <c r="E7256" s="176"/>
      <c r="F7256" s="176"/>
      <c r="G7256" s="175"/>
      <c r="H7256" s="175"/>
      <c r="I7256" s="175"/>
      <c r="J7256" s="175"/>
      <c r="L7256" s="175"/>
      <c r="T7256" s="176"/>
      <c r="U7256" s="176"/>
      <c r="V7256" s="176"/>
      <c r="W7256" s="176"/>
      <c r="X7256" s="175"/>
      <c r="Y7256" s="175"/>
      <c r="Z7256" s="175"/>
      <c r="AA7256" s="175"/>
      <c r="AC7256" s="175"/>
      <c r="AL7256" s="106"/>
      <c r="AM7256" s="104"/>
      <c r="AN7256" s="104"/>
      <c r="AO7256" s="104"/>
      <c r="AP7256" s="104"/>
      <c r="AQ7256" s="104"/>
      <c r="AR7256" s="104"/>
      <c r="AS7256" s="104"/>
      <c r="AT7256" s="104"/>
      <c r="AU7256" s="104"/>
      <c r="AV7256" s="104"/>
    </row>
    <row r="7257" spans="3:48" x14ac:dyDescent="0.35">
      <c r="C7257" s="176"/>
      <c r="D7257" s="176"/>
      <c r="E7257" s="176"/>
      <c r="F7257" s="176"/>
      <c r="G7257" s="175"/>
      <c r="H7257" s="175"/>
      <c r="I7257" s="175"/>
      <c r="J7257" s="175"/>
      <c r="L7257" s="175"/>
      <c r="T7257" s="176"/>
      <c r="U7257" s="176"/>
      <c r="V7257" s="176"/>
      <c r="W7257" s="176"/>
      <c r="X7257" s="175"/>
      <c r="Y7257" s="175"/>
      <c r="Z7257" s="175"/>
      <c r="AA7257" s="175"/>
      <c r="AC7257" s="175"/>
      <c r="AL7257" s="106"/>
      <c r="AM7257" s="104"/>
      <c r="AN7257" s="104"/>
      <c r="AO7257" s="104"/>
      <c r="AP7257" s="104"/>
      <c r="AQ7257" s="104"/>
      <c r="AR7257" s="104"/>
      <c r="AS7257" s="104"/>
      <c r="AT7257" s="104"/>
      <c r="AU7257" s="104"/>
      <c r="AV7257" s="104"/>
    </row>
    <row r="7258" spans="3:48" x14ac:dyDescent="0.35">
      <c r="C7258" s="176"/>
      <c r="D7258" s="176"/>
      <c r="E7258" s="176"/>
      <c r="F7258" s="176"/>
      <c r="G7258" s="175"/>
      <c r="H7258" s="175"/>
      <c r="I7258" s="175"/>
      <c r="J7258" s="175"/>
      <c r="L7258" s="175"/>
      <c r="T7258" s="176"/>
      <c r="U7258" s="176"/>
      <c r="V7258" s="176"/>
      <c r="W7258" s="176"/>
      <c r="X7258" s="175"/>
      <c r="Y7258" s="175"/>
      <c r="Z7258" s="175"/>
      <c r="AA7258" s="175"/>
      <c r="AC7258" s="175"/>
      <c r="AL7258" s="106"/>
      <c r="AM7258" s="104"/>
      <c r="AN7258" s="104"/>
      <c r="AO7258" s="104"/>
      <c r="AP7258" s="104"/>
      <c r="AQ7258" s="104"/>
      <c r="AR7258" s="104"/>
      <c r="AS7258" s="104"/>
      <c r="AT7258" s="104"/>
      <c r="AU7258" s="104"/>
      <c r="AV7258" s="104"/>
    </row>
    <row r="7259" spans="3:48" x14ac:dyDescent="0.35">
      <c r="C7259" s="176"/>
      <c r="D7259" s="176"/>
      <c r="E7259" s="176"/>
      <c r="F7259" s="176"/>
      <c r="G7259" s="175"/>
      <c r="H7259" s="175"/>
      <c r="I7259" s="175"/>
      <c r="J7259" s="175"/>
      <c r="L7259" s="175"/>
      <c r="T7259" s="176"/>
      <c r="U7259" s="176"/>
      <c r="V7259" s="176"/>
      <c r="W7259" s="176"/>
      <c r="X7259" s="175"/>
      <c r="Y7259" s="175"/>
      <c r="Z7259" s="175"/>
      <c r="AA7259" s="175"/>
      <c r="AC7259" s="175"/>
      <c r="AL7259" s="106"/>
      <c r="AM7259" s="104"/>
      <c r="AN7259" s="104"/>
      <c r="AO7259" s="104"/>
      <c r="AP7259" s="104"/>
      <c r="AQ7259" s="104"/>
      <c r="AR7259" s="104"/>
      <c r="AS7259" s="104"/>
      <c r="AT7259" s="104"/>
      <c r="AU7259" s="104"/>
      <c r="AV7259" s="104"/>
    </row>
    <row r="7260" spans="3:48" x14ac:dyDescent="0.35">
      <c r="C7260" s="176"/>
      <c r="D7260" s="176"/>
      <c r="E7260" s="176"/>
      <c r="F7260" s="176"/>
      <c r="G7260" s="175"/>
      <c r="H7260" s="175"/>
      <c r="I7260" s="175"/>
      <c r="J7260" s="175"/>
      <c r="L7260" s="175"/>
      <c r="T7260" s="176"/>
      <c r="U7260" s="176"/>
      <c r="V7260" s="176"/>
      <c r="W7260" s="176"/>
      <c r="X7260" s="175"/>
      <c r="Y7260" s="175"/>
      <c r="Z7260" s="175"/>
      <c r="AA7260" s="175"/>
      <c r="AC7260" s="175"/>
      <c r="AL7260" s="106"/>
      <c r="AM7260" s="104"/>
      <c r="AN7260" s="104"/>
      <c r="AO7260" s="104"/>
      <c r="AP7260" s="104"/>
      <c r="AQ7260" s="104"/>
      <c r="AR7260" s="104"/>
      <c r="AS7260" s="104"/>
      <c r="AT7260" s="104"/>
      <c r="AU7260" s="104"/>
      <c r="AV7260" s="104"/>
    </row>
    <row r="7261" spans="3:48" x14ac:dyDescent="0.35">
      <c r="C7261" s="176"/>
      <c r="D7261" s="176"/>
      <c r="E7261" s="176"/>
      <c r="F7261" s="176"/>
      <c r="G7261" s="175"/>
      <c r="H7261" s="175"/>
      <c r="I7261" s="175"/>
      <c r="J7261" s="175"/>
      <c r="L7261" s="175"/>
      <c r="T7261" s="176"/>
      <c r="U7261" s="176"/>
      <c r="V7261" s="176"/>
      <c r="W7261" s="176"/>
      <c r="X7261" s="175"/>
      <c r="Y7261" s="175"/>
      <c r="Z7261" s="175"/>
      <c r="AA7261" s="175"/>
      <c r="AC7261" s="175"/>
      <c r="AL7261" s="106"/>
      <c r="AM7261" s="104"/>
      <c r="AN7261" s="104"/>
      <c r="AO7261" s="104"/>
      <c r="AP7261" s="104"/>
      <c r="AQ7261" s="104"/>
      <c r="AR7261" s="104"/>
      <c r="AS7261" s="104"/>
      <c r="AT7261" s="104"/>
      <c r="AU7261" s="104"/>
      <c r="AV7261" s="104"/>
    </row>
    <row r="7262" spans="3:48" x14ac:dyDescent="0.35">
      <c r="C7262" s="176"/>
      <c r="D7262" s="176"/>
      <c r="E7262" s="176"/>
      <c r="F7262" s="176"/>
      <c r="G7262" s="175"/>
      <c r="H7262" s="175"/>
      <c r="I7262" s="175"/>
      <c r="J7262" s="175"/>
      <c r="L7262" s="175"/>
      <c r="T7262" s="176"/>
      <c r="U7262" s="176"/>
      <c r="V7262" s="176"/>
      <c r="W7262" s="176"/>
      <c r="X7262" s="175"/>
      <c r="Y7262" s="175"/>
      <c r="Z7262" s="175"/>
      <c r="AA7262" s="175"/>
      <c r="AC7262" s="175"/>
      <c r="AL7262" s="106"/>
      <c r="AM7262" s="104"/>
      <c r="AN7262" s="104"/>
      <c r="AO7262" s="104"/>
      <c r="AP7262" s="104"/>
      <c r="AQ7262" s="104"/>
      <c r="AR7262" s="104"/>
      <c r="AS7262" s="104"/>
      <c r="AT7262" s="104"/>
      <c r="AU7262" s="104"/>
      <c r="AV7262" s="104"/>
    </row>
    <row r="7263" spans="3:48" x14ac:dyDescent="0.35">
      <c r="C7263" s="176"/>
      <c r="D7263" s="176"/>
      <c r="E7263" s="176"/>
      <c r="F7263" s="176"/>
      <c r="G7263" s="175"/>
      <c r="H7263" s="175"/>
      <c r="I7263" s="175"/>
      <c r="J7263" s="175"/>
      <c r="L7263" s="175"/>
      <c r="T7263" s="176"/>
      <c r="U7263" s="176"/>
      <c r="V7263" s="176"/>
      <c r="W7263" s="176"/>
      <c r="X7263" s="175"/>
      <c r="Y7263" s="175"/>
      <c r="Z7263" s="175"/>
      <c r="AA7263" s="175"/>
      <c r="AC7263" s="175"/>
      <c r="AL7263" s="106"/>
      <c r="AM7263" s="104"/>
      <c r="AN7263" s="104"/>
      <c r="AO7263" s="104"/>
      <c r="AP7263" s="104"/>
      <c r="AQ7263" s="104"/>
      <c r="AR7263" s="104"/>
      <c r="AS7263" s="104"/>
      <c r="AT7263" s="104"/>
      <c r="AU7263" s="104"/>
      <c r="AV7263" s="104"/>
    </row>
    <row r="7264" spans="3:48" x14ac:dyDescent="0.35">
      <c r="C7264" s="176"/>
      <c r="D7264" s="176"/>
      <c r="E7264" s="176"/>
      <c r="F7264" s="176"/>
      <c r="G7264" s="175"/>
      <c r="H7264" s="175"/>
      <c r="I7264" s="175"/>
      <c r="J7264" s="175"/>
      <c r="L7264" s="175"/>
      <c r="T7264" s="176"/>
      <c r="U7264" s="176"/>
      <c r="V7264" s="176"/>
      <c r="W7264" s="176"/>
      <c r="X7264" s="175"/>
      <c r="Y7264" s="175"/>
      <c r="Z7264" s="175"/>
      <c r="AA7264" s="175"/>
      <c r="AC7264" s="175"/>
      <c r="AL7264" s="106"/>
      <c r="AM7264" s="104"/>
      <c r="AN7264" s="104"/>
      <c r="AO7264" s="104"/>
      <c r="AP7264" s="104"/>
      <c r="AQ7264" s="104"/>
      <c r="AR7264" s="104"/>
      <c r="AS7264" s="104"/>
      <c r="AT7264" s="104"/>
      <c r="AU7264" s="104"/>
      <c r="AV7264" s="104"/>
    </row>
    <row r="7265" spans="3:48" x14ac:dyDescent="0.35">
      <c r="C7265" s="176"/>
      <c r="D7265" s="176"/>
      <c r="E7265" s="176"/>
      <c r="F7265" s="176"/>
      <c r="G7265" s="175"/>
      <c r="H7265" s="175"/>
      <c r="I7265" s="175"/>
      <c r="J7265" s="175"/>
      <c r="L7265" s="175"/>
      <c r="T7265" s="176"/>
      <c r="U7265" s="176"/>
      <c r="V7265" s="176"/>
      <c r="W7265" s="176"/>
      <c r="X7265" s="175"/>
      <c r="Y7265" s="175"/>
      <c r="Z7265" s="175"/>
      <c r="AA7265" s="175"/>
      <c r="AC7265" s="175"/>
      <c r="AL7265" s="106"/>
      <c r="AM7265" s="104"/>
      <c r="AN7265" s="104"/>
      <c r="AO7265" s="104"/>
      <c r="AP7265" s="104"/>
      <c r="AQ7265" s="104"/>
      <c r="AR7265" s="104"/>
      <c r="AS7265" s="104"/>
      <c r="AT7265" s="104"/>
      <c r="AU7265" s="104"/>
      <c r="AV7265" s="104"/>
    </row>
    <row r="7266" spans="3:48" x14ac:dyDescent="0.35">
      <c r="C7266" s="176"/>
      <c r="D7266" s="176"/>
      <c r="E7266" s="176"/>
      <c r="F7266" s="176"/>
      <c r="G7266" s="175"/>
      <c r="H7266" s="175"/>
      <c r="I7266" s="175"/>
      <c r="J7266" s="175"/>
      <c r="L7266" s="175"/>
      <c r="T7266" s="176"/>
      <c r="U7266" s="176"/>
      <c r="V7266" s="176"/>
      <c r="W7266" s="176"/>
      <c r="X7266" s="175"/>
      <c r="Y7266" s="175"/>
      <c r="Z7266" s="175"/>
      <c r="AA7266" s="175"/>
      <c r="AC7266" s="175"/>
      <c r="AL7266" s="106"/>
      <c r="AM7266" s="104"/>
      <c r="AN7266" s="104"/>
      <c r="AO7266" s="104"/>
      <c r="AP7266" s="104"/>
      <c r="AQ7266" s="104"/>
      <c r="AR7266" s="104"/>
      <c r="AS7266" s="104"/>
      <c r="AT7266" s="104"/>
      <c r="AU7266" s="104"/>
      <c r="AV7266" s="104"/>
    </row>
    <row r="7267" spans="3:48" x14ac:dyDescent="0.35">
      <c r="C7267" s="176"/>
      <c r="D7267" s="176"/>
      <c r="E7267" s="176"/>
      <c r="F7267" s="176"/>
      <c r="G7267" s="175"/>
      <c r="H7267" s="175"/>
      <c r="I7267" s="175"/>
      <c r="J7267" s="175"/>
      <c r="L7267" s="175"/>
      <c r="T7267" s="176"/>
      <c r="U7267" s="176"/>
      <c r="V7267" s="176"/>
      <c r="W7267" s="176"/>
      <c r="X7267" s="175"/>
      <c r="Y7267" s="175"/>
      <c r="Z7267" s="175"/>
      <c r="AA7267" s="175"/>
      <c r="AC7267" s="175"/>
      <c r="AL7267" s="106"/>
      <c r="AM7267" s="104"/>
      <c r="AN7267" s="104"/>
      <c r="AO7267" s="104"/>
      <c r="AP7267" s="104"/>
      <c r="AQ7267" s="104"/>
      <c r="AR7267" s="104"/>
      <c r="AS7267" s="104"/>
      <c r="AT7267" s="104"/>
      <c r="AU7267" s="104"/>
      <c r="AV7267" s="104"/>
    </row>
    <row r="7268" spans="3:48" x14ac:dyDescent="0.35">
      <c r="C7268" s="176"/>
      <c r="D7268" s="176"/>
      <c r="E7268" s="176"/>
      <c r="F7268" s="176"/>
      <c r="G7268" s="175"/>
      <c r="H7268" s="175"/>
      <c r="I7268" s="175"/>
      <c r="J7268" s="175"/>
      <c r="L7268" s="175"/>
      <c r="T7268" s="176"/>
      <c r="U7268" s="176"/>
      <c r="V7268" s="176"/>
      <c r="W7268" s="176"/>
      <c r="X7268" s="175"/>
      <c r="Y7268" s="175"/>
      <c r="Z7268" s="175"/>
      <c r="AA7268" s="175"/>
      <c r="AC7268" s="175"/>
      <c r="AL7268" s="106"/>
      <c r="AM7268" s="104"/>
      <c r="AN7268" s="104"/>
      <c r="AO7268" s="104"/>
      <c r="AP7268" s="104"/>
      <c r="AQ7268" s="104"/>
      <c r="AR7268" s="104"/>
      <c r="AS7268" s="104"/>
      <c r="AT7268" s="104"/>
      <c r="AU7268" s="104"/>
      <c r="AV7268" s="104"/>
    </row>
    <row r="7269" spans="3:48" x14ac:dyDescent="0.35">
      <c r="C7269" s="176"/>
      <c r="D7269" s="176"/>
      <c r="E7269" s="176"/>
      <c r="F7269" s="176"/>
      <c r="G7269" s="175"/>
      <c r="H7269" s="175"/>
      <c r="I7269" s="175"/>
      <c r="J7269" s="175"/>
      <c r="L7269" s="175"/>
      <c r="T7269" s="176"/>
      <c r="U7269" s="176"/>
      <c r="V7269" s="176"/>
      <c r="W7269" s="176"/>
      <c r="X7269" s="175"/>
      <c r="Y7269" s="175"/>
      <c r="Z7269" s="175"/>
      <c r="AA7269" s="175"/>
      <c r="AC7269" s="175"/>
      <c r="AL7269" s="106"/>
      <c r="AM7269" s="104"/>
      <c r="AN7269" s="104"/>
      <c r="AO7269" s="104"/>
      <c r="AP7269" s="104"/>
      <c r="AQ7269" s="104"/>
      <c r="AR7269" s="104"/>
      <c r="AS7269" s="104"/>
      <c r="AT7269" s="104"/>
      <c r="AU7269" s="104"/>
      <c r="AV7269" s="104"/>
    </row>
    <row r="7270" spans="3:48" x14ac:dyDescent="0.35">
      <c r="C7270" s="176"/>
      <c r="D7270" s="176"/>
      <c r="E7270" s="176"/>
      <c r="F7270" s="176"/>
      <c r="G7270" s="175"/>
      <c r="H7270" s="175"/>
      <c r="I7270" s="175"/>
      <c r="J7270" s="175"/>
      <c r="L7270" s="175"/>
      <c r="T7270" s="176"/>
      <c r="U7270" s="176"/>
      <c r="V7270" s="176"/>
      <c r="W7270" s="176"/>
      <c r="X7270" s="175"/>
      <c r="Y7270" s="175"/>
      <c r="Z7270" s="175"/>
      <c r="AA7270" s="175"/>
      <c r="AC7270" s="175"/>
      <c r="AL7270" s="106"/>
      <c r="AM7270" s="104"/>
      <c r="AN7270" s="104"/>
      <c r="AO7270" s="104"/>
      <c r="AP7270" s="104"/>
      <c r="AQ7270" s="104"/>
      <c r="AR7270" s="104"/>
      <c r="AS7270" s="104"/>
      <c r="AT7270" s="104"/>
      <c r="AU7270" s="104"/>
      <c r="AV7270" s="104"/>
    </row>
    <row r="7271" spans="3:48" x14ac:dyDescent="0.35">
      <c r="C7271" s="176"/>
      <c r="D7271" s="176"/>
      <c r="E7271" s="176"/>
      <c r="F7271" s="176"/>
      <c r="G7271" s="175"/>
      <c r="H7271" s="175"/>
      <c r="I7271" s="175"/>
      <c r="J7271" s="175"/>
      <c r="L7271" s="175"/>
      <c r="T7271" s="176"/>
      <c r="U7271" s="176"/>
      <c r="V7271" s="176"/>
      <c r="W7271" s="176"/>
      <c r="X7271" s="175"/>
      <c r="Y7271" s="175"/>
      <c r="Z7271" s="175"/>
      <c r="AA7271" s="175"/>
      <c r="AC7271" s="175"/>
      <c r="AL7271" s="106"/>
      <c r="AM7271" s="104"/>
      <c r="AN7271" s="104"/>
      <c r="AO7271" s="104"/>
      <c r="AP7271" s="104"/>
      <c r="AQ7271" s="104"/>
      <c r="AR7271" s="104"/>
      <c r="AS7271" s="104"/>
      <c r="AT7271" s="104"/>
      <c r="AU7271" s="104"/>
      <c r="AV7271" s="104"/>
    </row>
    <row r="7272" spans="3:48" x14ac:dyDescent="0.35">
      <c r="C7272" s="176"/>
      <c r="D7272" s="176"/>
      <c r="E7272" s="176"/>
      <c r="F7272" s="176"/>
      <c r="G7272" s="175"/>
      <c r="H7272" s="175"/>
      <c r="I7272" s="175"/>
      <c r="J7272" s="175"/>
      <c r="L7272" s="175"/>
      <c r="T7272" s="176"/>
      <c r="U7272" s="176"/>
      <c r="V7272" s="176"/>
      <c r="W7272" s="176"/>
      <c r="X7272" s="175"/>
      <c r="Y7272" s="175"/>
      <c r="Z7272" s="175"/>
      <c r="AA7272" s="175"/>
      <c r="AC7272" s="175"/>
      <c r="AL7272" s="106"/>
      <c r="AM7272" s="104"/>
      <c r="AN7272" s="104"/>
      <c r="AO7272" s="104"/>
      <c r="AP7272" s="104"/>
      <c r="AQ7272" s="104"/>
      <c r="AR7272" s="104"/>
      <c r="AS7272" s="104"/>
      <c r="AT7272" s="104"/>
      <c r="AU7272" s="104"/>
      <c r="AV7272" s="104"/>
    </row>
    <row r="7273" spans="3:48" x14ac:dyDescent="0.35">
      <c r="C7273" s="176"/>
      <c r="D7273" s="176"/>
      <c r="E7273" s="176"/>
      <c r="F7273" s="176"/>
      <c r="G7273" s="175"/>
      <c r="H7273" s="175"/>
      <c r="I7273" s="175"/>
      <c r="J7273" s="175"/>
      <c r="L7273" s="175"/>
      <c r="T7273" s="176"/>
      <c r="U7273" s="176"/>
      <c r="V7273" s="176"/>
      <c r="W7273" s="176"/>
      <c r="X7273" s="175"/>
      <c r="Y7273" s="175"/>
      <c r="Z7273" s="175"/>
      <c r="AA7273" s="175"/>
      <c r="AC7273" s="175"/>
      <c r="AL7273" s="106"/>
      <c r="AM7273" s="104"/>
      <c r="AN7273" s="104"/>
      <c r="AO7273" s="104"/>
      <c r="AP7273" s="104"/>
      <c r="AQ7273" s="104"/>
      <c r="AR7273" s="104"/>
      <c r="AS7273" s="104"/>
      <c r="AT7273" s="104"/>
      <c r="AU7273" s="104"/>
      <c r="AV7273" s="104"/>
    </row>
    <row r="7274" spans="3:48" x14ac:dyDescent="0.35">
      <c r="C7274" s="176"/>
      <c r="D7274" s="176"/>
      <c r="E7274" s="176"/>
      <c r="F7274" s="176"/>
      <c r="G7274" s="175"/>
      <c r="H7274" s="175"/>
      <c r="I7274" s="175"/>
      <c r="J7274" s="175"/>
      <c r="L7274" s="175"/>
      <c r="T7274" s="176"/>
      <c r="U7274" s="176"/>
      <c r="V7274" s="176"/>
      <c r="W7274" s="176"/>
      <c r="X7274" s="175"/>
      <c r="Y7274" s="175"/>
      <c r="Z7274" s="175"/>
      <c r="AA7274" s="175"/>
      <c r="AC7274" s="175"/>
      <c r="AL7274" s="106"/>
      <c r="AM7274" s="104"/>
      <c r="AN7274" s="104"/>
      <c r="AO7274" s="104"/>
      <c r="AP7274" s="104"/>
      <c r="AQ7274" s="104"/>
      <c r="AR7274" s="104"/>
      <c r="AS7274" s="104"/>
      <c r="AT7274" s="104"/>
      <c r="AU7274" s="104"/>
      <c r="AV7274" s="104"/>
    </row>
    <row r="7275" spans="3:48" x14ac:dyDescent="0.35">
      <c r="C7275" s="176"/>
      <c r="D7275" s="176"/>
      <c r="E7275" s="176"/>
      <c r="F7275" s="176"/>
      <c r="G7275" s="175"/>
      <c r="H7275" s="175"/>
      <c r="I7275" s="175"/>
      <c r="J7275" s="175"/>
      <c r="L7275" s="175"/>
      <c r="T7275" s="176"/>
      <c r="U7275" s="176"/>
      <c r="V7275" s="176"/>
      <c r="W7275" s="176"/>
      <c r="X7275" s="175"/>
      <c r="Y7275" s="175"/>
      <c r="Z7275" s="175"/>
      <c r="AA7275" s="175"/>
      <c r="AC7275" s="175"/>
      <c r="AL7275" s="106"/>
      <c r="AM7275" s="104"/>
      <c r="AN7275" s="104"/>
      <c r="AO7275" s="104"/>
      <c r="AP7275" s="104"/>
      <c r="AQ7275" s="104"/>
      <c r="AR7275" s="104"/>
      <c r="AS7275" s="104"/>
      <c r="AT7275" s="104"/>
      <c r="AU7275" s="104"/>
      <c r="AV7275" s="104"/>
    </row>
    <row r="7276" spans="3:48" x14ac:dyDescent="0.35">
      <c r="C7276" s="176"/>
      <c r="D7276" s="176"/>
      <c r="E7276" s="176"/>
      <c r="F7276" s="176"/>
      <c r="G7276" s="175"/>
      <c r="H7276" s="175"/>
      <c r="I7276" s="175"/>
      <c r="J7276" s="175"/>
      <c r="L7276" s="175"/>
      <c r="T7276" s="176"/>
      <c r="U7276" s="176"/>
      <c r="V7276" s="176"/>
      <c r="W7276" s="176"/>
      <c r="X7276" s="175"/>
      <c r="Y7276" s="175"/>
      <c r="Z7276" s="175"/>
      <c r="AA7276" s="175"/>
      <c r="AC7276" s="175"/>
      <c r="AL7276" s="106"/>
      <c r="AM7276" s="104"/>
      <c r="AN7276" s="104"/>
      <c r="AO7276" s="104"/>
      <c r="AP7276" s="104"/>
      <c r="AQ7276" s="104"/>
      <c r="AR7276" s="104"/>
      <c r="AS7276" s="104"/>
      <c r="AT7276" s="104"/>
      <c r="AU7276" s="104"/>
      <c r="AV7276" s="104"/>
    </row>
    <row r="7277" spans="3:48" x14ac:dyDescent="0.35">
      <c r="C7277" s="176"/>
      <c r="D7277" s="176"/>
      <c r="E7277" s="176"/>
      <c r="F7277" s="176"/>
      <c r="G7277" s="175"/>
      <c r="H7277" s="175"/>
      <c r="I7277" s="175"/>
      <c r="J7277" s="175"/>
      <c r="L7277" s="175"/>
      <c r="T7277" s="176"/>
      <c r="U7277" s="176"/>
      <c r="V7277" s="176"/>
      <c r="W7277" s="176"/>
      <c r="X7277" s="175"/>
      <c r="Y7277" s="175"/>
      <c r="Z7277" s="175"/>
      <c r="AA7277" s="175"/>
      <c r="AC7277" s="175"/>
      <c r="AL7277" s="106"/>
      <c r="AM7277" s="104"/>
      <c r="AN7277" s="104"/>
      <c r="AO7277" s="104"/>
      <c r="AP7277" s="104"/>
      <c r="AQ7277" s="104"/>
      <c r="AR7277" s="104"/>
      <c r="AS7277" s="104"/>
      <c r="AT7277" s="104"/>
      <c r="AU7277" s="104"/>
      <c r="AV7277" s="104"/>
    </row>
    <row r="7278" spans="3:48" x14ac:dyDescent="0.35">
      <c r="C7278" s="176"/>
      <c r="D7278" s="176"/>
      <c r="E7278" s="176"/>
      <c r="F7278" s="176"/>
      <c r="G7278" s="175"/>
      <c r="H7278" s="175"/>
      <c r="I7278" s="175"/>
      <c r="J7278" s="175"/>
      <c r="L7278" s="175"/>
      <c r="T7278" s="176"/>
      <c r="U7278" s="176"/>
      <c r="V7278" s="176"/>
      <c r="W7278" s="176"/>
      <c r="X7278" s="175"/>
      <c r="Y7278" s="175"/>
      <c r="Z7278" s="175"/>
      <c r="AA7278" s="175"/>
      <c r="AC7278" s="175"/>
      <c r="AL7278" s="106"/>
      <c r="AM7278" s="104"/>
      <c r="AN7278" s="104"/>
      <c r="AO7278" s="104"/>
      <c r="AP7278" s="104"/>
      <c r="AQ7278" s="104"/>
      <c r="AR7278" s="104"/>
      <c r="AS7278" s="104"/>
      <c r="AT7278" s="104"/>
      <c r="AU7278" s="104"/>
      <c r="AV7278" s="104"/>
    </row>
    <row r="7279" spans="3:48" x14ac:dyDescent="0.35">
      <c r="C7279" s="176"/>
      <c r="D7279" s="176"/>
      <c r="E7279" s="176"/>
      <c r="F7279" s="176"/>
      <c r="G7279" s="175"/>
      <c r="H7279" s="175"/>
      <c r="I7279" s="175"/>
      <c r="J7279" s="175"/>
      <c r="L7279" s="175"/>
      <c r="T7279" s="176"/>
      <c r="U7279" s="176"/>
      <c r="V7279" s="176"/>
      <c r="W7279" s="176"/>
      <c r="X7279" s="175"/>
      <c r="Y7279" s="175"/>
      <c r="Z7279" s="175"/>
      <c r="AA7279" s="175"/>
      <c r="AC7279" s="175"/>
      <c r="AL7279" s="106"/>
      <c r="AM7279" s="104"/>
      <c r="AN7279" s="104"/>
      <c r="AO7279" s="104"/>
      <c r="AP7279" s="104"/>
      <c r="AQ7279" s="104"/>
      <c r="AR7279" s="104"/>
      <c r="AS7279" s="104"/>
      <c r="AT7279" s="104"/>
      <c r="AU7279" s="104"/>
      <c r="AV7279" s="104"/>
    </row>
    <row r="7280" spans="3:48" x14ac:dyDescent="0.35">
      <c r="C7280" s="176"/>
      <c r="D7280" s="176"/>
      <c r="E7280" s="176"/>
      <c r="F7280" s="176"/>
      <c r="G7280" s="175"/>
      <c r="H7280" s="175"/>
      <c r="I7280" s="175"/>
      <c r="J7280" s="175"/>
      <c r="L7280" s="175"/>
      <c r="T7280" s="176"/>
      <c r="U7280" s="176"/>
      <c r="V7280" s="176"/>
      <c r="W7280" s="176"/>
      <c r="X7280" s="175"/>
      <c r="Y7280" s="175"/>
      <c r="Z7280" s="175"/>
      <c r="AA7280" s="175"/>
      <c r="AC7280" s="175"/>
      <c r="AL7280" s="106"/>
      <c r="AM7280" s="104"/>
      <c r="AN7280" s="104"/>
      <c r="AO7280" s="104"/>
      <c r="AP7280" s="104"/>
      <c r="AQ7280" s="104"/>
      <c r="AR7280" s="104"/>
      <c r="AS7280" s="104"/>
      <c r="AT7280" s="104"/>
      <c r="AU7280" s="104"/>
      <c r="AV7280" s="104"/>
    </row>
    <row r="7281" spans="3:48" x14ac:dyDescent="0.35">
      <c r="C7281" s="176"/>
      <c r="D7281" s="176"/>
      <c r="E7281" s="176"/>
      <c r="F7281" s="176"/>
      <c r="G7281" s="175"/>
      <c r="H7281" s="175"/>
      <c r="I7281" s="175"/>
      <c r="J7281" s="175"/>
      <c r="L7281" s="175"/>
      <c r="T7281" s="176"/>
      <c r="U7281" s="176"/>
      <c r="V7281" s="176"/>
      <c r="W7281" s="176"/>
      <c r="X7281" s="175"/>
      <c r="Y7281" s="175"/>
      <c r="Z7281" s="175"/>
      <c r="AA7281" s="175"/>
      <c r="AC7281" s="175"/>
      <c r="AL7281" s="106"/>
      <c r="AM7281" s="104"/>
      <c r="AN7281" s="104"/>
      <c r="AO7281" s="104"/>
      <c r="AP7281" s="104"/>
      <c r="AQ7281" s="104"/>
      <c r="AR7281" s="104"/>
      <c r="AS7281" s="104"/>
      <c r="AT7281" s="104"/>
      <c r="AU7281" s="104"/>
      <c r="AV7281" s="104"/>
    </row>
    <row r="7282" spans="3:48" x14ac:dyDescent="0.35">
      <c r="C7282" s="176"/>
      <c r="D7282" s="176"/>
      <c r="E7282" s="176"/>
      <c r="F7282" s="176"/>
      <c r="G7282" s="175"/>
      <c r="H7282" s="175"/>
      <c r="I7282" s="175"/>
      <c r="J7282" s="175"/>
      <c r="L7282" s="175"/>
      <c r="T7282" s="176"/>
      <c r="U7282" s="176"/>
      <c r="V7282" s="176"/>
      <c r="W7282" s="176"/>
      <c r="X7282" s="175"/>
      <c r="Y7282" s="175"/>
      <c r="Z7282" s="175"/>
      <c r="AA7282" s="175"/>
      <c r="AC7282" s="175"/>
      <c r="AL7282" s="106"/>
      <c r="AM7282" s="104"/>
      <c r="AN7282" s="104"/>
      <c r="AO7282" s="104"/>
      <c r="AP7282" s="104"/>
      <c r="AQ7282" s="104"/>
      <c r="AR7282" s="104"/>
      <c r="AS7282" s="104"/>
      <c r="AT7282" s="104"/>
      <c r="AU7282" s="104"/>
      <c r="AV7282" s="104"/>
    </row>
    <row r="7283" spans="3:48" x14ac:dyDescent="0.35">
      <c r="C7283" s="176"/>
      <c r="D7283" s="176"/>
      <c r="E7283" s="176"/>
      <c r="F7283" s="176"/>
      <c r="G7283" s="175"/>
      <c r="H7283" s="175"/>
      <c r="I7283" s="175"/>
      <c r="J7283" s="175"/>
      <c r="L7283" s="175"/>
      <c r="T7283" s="176"/>
      <c r="U7283" s="176"/>
      <c r="V7283" s="176"/>
      <c r="W7283" s="176"/>
      <c r="X7283" s="175"/>
      <c r="Y7283" s="175"/>
      <c r="Z7283" s="175"/>
      <c r="AA7283" s="175"/>
      <c r="AC7283" s="175"/>
      <c r="AL7283" s="106"/>
      <c r="AM7283" s="104"/>
      <c r="AN7283" s="104"/>
      <c r="AO7283" s="104"/>
      <c r="AP7283" s="104"/>
      <c r="AQ7283" s="104"/>
      <c r="AR7283" s="104"/>
      <c r="AS7283" s="104"/>
      <c r="AT7283" s="104"/>
      <c r="AU7283" s="104"/>
      <c r="AV7283" s="104"/>
    </row>
    <row r="7284" spans="3:48" x14ac:dyDescent="0.35">
      <c r="C7284" s="176"/>
      <c r="D7284" s="176"/>
      <c r="E7284" s="176"/>
      <c r="F7284" s="176"/>
      <c r="G7284" s="175"/>
      <c r="H7284" s="175"/>
      <c r="I7284" s="175"/>
      <c r="J7284" s="175"/>
      <c r="L7284" s="175"/>
      <c r="T7284" s="176"/>
      <c r="U7284" s="176"/>
      <c r="V7284" s="176"/>
      <c r="W7284" s="176"/>
      <c r="X7284" s="175"/>
      <c r="Y7284" s="175"/>
      <c r="Z7284" s="175"/>
      <c r="AA7284" s="175"/>
      <c r="AC7284" s="175"/>
      <c r="AL7284" s="106"/>
      <c r="AM7284" s="104"/>
      <c r="AN7284" s="104"/>
      <c r="AO7284" s="104"/>
      <c r="AP7284" s="104"/>
      <c r="AQ7284" s="104"/>
      <c r="AR7284" s="104"/>
      <c r="AS7284" s="104"/>
      <c r="AT7284" s="104"/>
      <c r="AU7284" s="104"/>
      <c r="AV7284" s="104"/>
    </row>
    <row r="7285" spans="3:48" x14ac:dyDescent="0.35">
      <c r="C7285" s="176"/>
      <c r="D7285" s="176"/>
      <c r="E7285" s="176"/>
      <c r="F7285" s="176"/>
      <c r="G7285" s="175"/>
      <c r="H7285" s="175"/>
      <c r="I7285" s="175"/>
      <c r="J7285" s="175"/>
      <c r="L7285" s="175"/>
      <c r="T7285" s="176"/>
      <c r="U7285" s="176"/>
      <c r="V7285" s="176"/>
      <c r="W7285" s="176"/>
      <c r="X7285" s="175"/>
      <c r="Y7285" s="175"/>
      <c r="Z7285" s="175"/>
      <c r="AA7285" s="175"/>
      <c r="AC7285" s="175"/>
      <c r="AL7285" s="106"/>
      <c r="AM7285" s="104"/>
      <c r="AN7285" s="104"/>
      <c r="AO7285" s="104"/>
      <c r="AP7285" s="104"/>
      <c r="AQ7285" s="104"/>
      <c r="AR7285" s="104"/>
      <c r="AS7285" s="104"/>
      <c r="AT7285" s="104"/>
      <c r="AU7285" s="104"/>
      <c r="AV7285" s="104"/>
    </row>
    <row r="7286" spans="3:48" x14ac:dyDescent="0.35">
      <c r="C7286" s="176"/>
      <c r="D7286" s="176"/>
      <c r="E7286" s="176"/>
      <c r="F7286" s="176"/>
      <c r="G7286" s="175"/>
      <c r="H7286" s="175"/>
      <c r="I7286" s="175"/>
      <c r="J7286" s="175"/>
      <c r="L7286" s="175"/>
      <c r="T7286" s="176"/>
      <c r="U7286" s="176"/>
      <c r="V7286" s="176"/>
      <c r="W7286" s="176"/>
      <c r="X7286" s="175"/>
      <c r="Y7286" s="175"/>
      <c r="Z7286" s="175"/>
      <c r="AA7286" s="175"/>
      <c r="AC7286" s="175"/>
      <c r="AL7286" s="106"/>
      <c r="AM7286" s="104"/>
      <c r="AN7286" s="104"/>
      <c r="AO7286" s="104"/>
      <c r="AP7286" s="104"/>
      <c r="AQ7286" s="104"/>
      <c r="AR7286" s="104"/>
      <c r="AS7286" s="104"/>
      <c r="AT7286" s="104"/>
      <c r="AU7286" s="104"/>
      <c r="AV7286" s="104"/>
    </row>
    <row r="7287" spans="3:48" x14ac:dyDescent="0.35">
      <c r="C7287" s="176"/>
      <c r="D7287" s="176"/>
      <c r="E7287" s="176"/>
      <c r="F7287" s="176"/>
      <c r="G7287" s="175"/>
      <c r="H7287" s="175"/>
      <c r="I7287" s="175"/>
      <c r="J7287" s="175"/>
      <c r="L7287" s="175"/>
      <c r="T7287" s="176"/>
      <c r="U7287" s="176"/>
      <c r="V7287" s="176"/>
      <c r="W7287" s="176"/>
      <c r="X7287" s="175"/>
      <c r="Y7287" s="175"/>
      <c r="Z7287" s="175"/>
      <c r="AA7287" s="175"/>
      <c r="AC7287" s="175"/>
      <c r="AL7287" s="106"/>
      <c r="AM7287" s="104"/>
      <c r="AN7287" s="104"/>
      <c r="AO7287" s="104"/>
      <c r="AP7287" s="104"/>
      <c r="AQ7287" s="104"/>
      <c r="AR7287" s="104"/>
      <c r="AS7287" s="104"/>
      <c r="AT7287" s="104"/>
      <c r="AU7287" s="104"/>
      <c r="AV7287" s="104"/>
    </row>
    <row r="7288" spans="3:48" x14ac:dyDescent="0.35">
      <c r="C7288" s="176"/>
      <c r="D7288" s="176"/>
      <c r="E7288" s="176"/>
      <c r="F7288" s="176"/>
      <c r="G7288" s="175"/>
      <c r="H7288" s="175"/>
      <c r="I7288" s="175"/>
      <c r="J7288" s="175"/>
      <c r="L7288" s="175"/>
      <c r="T7288" s="176"/>
      <c r="U7288" s="176"/>
      <c r="V7288" s="176"/>
      <c r="W7288" s="176"/>
      <c r="X7288" s="175"/>
      <c r="Y7288" s="175"/>
      <c r="Z7288" s="175"/>
      <c r="AA7288" s="175"/>
      <c r="AC7288" s="175"/>
      <c r="AL7288" s="106"/>
      <c r="AM7288" s="104"/>
      <c r="AN7288" s="104"/>
      <c r="AO7288" s="104"/>
      <c r="AP7288" s="104"/>
      <c r="AQ7288" s="104"/>
      <c r="AR7288" s="104"/>
      <c r="AS7288" s="104"/>
      <c r="AT7288" s="104"/>
      <c r="AU7288" s="104"/>
      <c r="AV7288" s="104"/>
    </row>
    <row r="7289" spans="3:48" x14ac:dyDescent="0.35">
      <c r="C7289" s="176"/>
      <c r="D7289" s="176"/>
      <c r="E7289" s="176"/>
      <c r="F7289" s="176"/>
      <c r="G7289" s="175"/>
      <c r="H7289" s="175"/>
      <c r="I7289" s="175"/>
      <c r="J7289" s="175"/>
      <c r="L7289" s="175"/>
      <c r="T7289" s="176"/>
      <c r="U7289" s="176"/>
      <c r="V7289" s="176"/>
      <c r="W7289" s="176"/>
      <c r="X7289" s="175"/>
      <c r="Y7289" s="175"/>
      <c r="Z7289" s="175"/>
      <c r="AA7289" s="175"/>
      <c r="AC7289" s="175"/>
      <c r="AL7289" s="106"/>
      <c r="AM7289" s="104"/>
      <c r="AN7289" s="104"/>
      <c r="AO7289" s="104"/>
      <c r="AP7289" s="104"/>
      <c r="AQ7289" s="104"/>
      <c r="AR7289" s="104"/>
      <c r="AS7289" s="104"/>
      <c r="AT7289" s="104"/>
      <c r="AU7289" s="104"/>
      <c r="AV7289" s="104"/>
    </row>
    <row r="7290" spans="3:48" x14ac:dyDescent="0.35">
      <c r="C7290" s="176"/>
      <c r="D7290" s="176"/>
      <c r="E7290" s="176"/>
      <c r="F7290" s="176"/>
      <c r="G7290" s="175"/>
      <c r="H7290" s="175"/>
      <c r="I7290" s="175"/>
      <c r="J7290" s="175"/>
      <c r="L7290" s="175"/>
      <c r="T7290" s="176"/>
      <c r="U7290" s="176"/>
      <c r="V7290" s="176"/>
      <c r="W7290" s="176"/>
      <c r="X7290" s="175"/>
      <c r="Y7290" s="175"/>
      <c r="Z7290" s="175"/>
      <c r="AA7290" s="175"/>
      <c r="AC7290" s="175"/>
      <c r="AL7290" s="106"/>
      <c r="AM7290" s="104"/>
      <c r="AN7290" s="104"/>
      <c r="AO7290" s="104"/>
      <c r="AP7290" s="104"/>
      <c r="AQ7290" s="104"/>
      <c r="AR7290" s="104"/>
      <c r="AS7290" s="104"/>
      <c r="AT7290" s="104"/>
      <c r="AU7290" s="104"/>
      <c r="AV7290" s="104"/>
    </row>
    <row r="7291" spans="3:48" x14ac:dyDescent="0.35">
      <c r="C7291" s="176"/>
      <c r="D7291" s="176"/>
      <c r="E7291" s="176"/>
      <c r="F7291" s="176"/>
      <c r="G7291" s="175"/>
      <c r="H7291" s="175"/>
      <c r="I7291" s="175"/>
      <c r="J7291" s="175"/>
      <c r="L7291" s="175"/>
      <c r="T7291" s="176"/>
      <c r="U7291" s="176"/>
      <c r="V7291" s="176"/>
      <c r="W7291" s="176"/>
      <c r="X7291" s="175"/>
      <c r="Y7291" s="175"/>
      <c r="Z7291" s="175"/>
      <c r="AA7291" s="175"/>
      <c r="AC7291" s="175"/>
      <c r="AL7291" s="106"/>
      <c r="AM7291" s="104"/>
      <c r="AN7291" s="104"/>
      <c r="AO7291" s="104"/>
      <c r="AP7291" s="104"/>
      <c r="AQ7291" s="104"/>
      <c r="AR7291" s="104"/>
      <c r="AS7291" s="104"/>
      <c r="AT7291" s="104"/>
      <c r="AU7291" s="104"/>
      <c r="AV7291" s="104"/>
    </row>
    <row r="7292" spans="3:48" x14ac:dyDescent="0.35">
      <c r="C7292" s="176"/>
      <c r="D7292" s="176"/>
      <c r="E7292" s="176"/>
      <c r="F7292" s="176"/>
      <c r="G7292" s="175"/>
      <c r="H7292" s="175"/>
      <c r="I7292" s="175"/>
      <c r="J7292" s="175"/>
      <c r="L7292" s="175"/>
      <c r="T7292" s="176"/>
      <c r="U7292" s="176"/>
      <c r="V7292" s="176"/>
      <c r="W7292" s="176"/>
      <c r="X7292" s="175"/>
      <c r="Y7292" s="175"/>
      <c r="Z7292" s="175"/>
      <c r="AA7292" s="175"/>
      <c r="AC7292" s="175"/>
      <c r="AL7292" s="106"/>
      <c r="AM7292" s="104"/>
      <c r="AN7292" s="104"/>
      <c r="AO7292" s="104"/>
      <c r="AP7292" s="104"/>
      <c r="AQ7292" s="104"/>
      <c r="AR7292" s="104"/>
      <c r="AS7292" s="104"/>
      <c r="AT7292" s="104"/>
      <c r="AU7292" s="104"/>
      <c r="AV7292" s="104"/>
    </row>
    <row r="7293" spans="3:48" x14ac:dyDescent="0.35">
      <c r="C7293" s="176"/>
      <c r="D7293" s="176"/>
      <c r="E7293" s="176"/>
      <c r="F7293" s="176"/>
      <c r="G7293" s="175"/>
      <c r="H7293" s="175"/>
      <c r="I7293" s="175"/>
      <c r="J7293" s="175"/>
      <c r="L7293" s="175"/>
      <c r="T7293" s="176"/>
      <c r="U7293" s="176"/>
      <c r="V7293" s="176"/>
      <c r="W7293" s="176"/>
      <c r="X7293" s="175"/>
      <c r="Y7293" s="175"/>
      <c r="Z7293" s="175"/>
      <c r="AA7293" s="175"/>
      <c r="AC7293" s="175"/>
      <c r="AL7293" s="106"/>
      <c r="AM7293" s="104"/>
      <c r="AN7293" s="104"/>
      <c r="AO7293" s="104"/>
      <c r="AP7293" s="104"/>
      <c r="AQ7293" s="104"/>
      <c r="AR7293" s="104"/>
      <c r="AS7293" s="104"/>
      <c r="AT7293" s="104"/>
      <c r="AU7293" s="104"/>
      <c r="AV7293" s="104"/>
    </row>
    <row r="7294" spans="3:48" x14ac:dyDescent="0.35">
      <c r="C7294" s="176"/>
      <c r="D7294" s="176"/>
      <c r="E7294" s="176"/>
      <c r="F7294" s="176"/>
      <c r="G7294" s="175"/>
      <c r="H7294" s="175"/>
      <c r="I7294" s="175"/>
      <c r="J7294" s="175"/>
      <c r="L7294" s="175"/>
      <c r="T7294" s="176"/>
      <c r="U7294" s="176"/>
      <c r="V7294" s="176"/>
      <c r="W7294" s="176"/>
      <c r="X7294" s="175"/>
      <c r="Y7294" s="175"/>
      <c r="Z7294" s="175"/>
      <c r="AA7294" s="175"/>
      <c r="AC7294" s="175"/>
      <c r="AL7294" s="106"/>
      <c r="AM7294" s="104"/>
      <c r="AN7294" s="104"/>
      <c r="AO7294" s="104"/>
      <c r="AP7294" s="104"/>
      <c r="AQ7294" s="104"/>
      <c r="AR7294" s="104"/>
      <c r="AS7294" s="104"/>
      <c r="AT7294" s="104"/>
      <c r="AU7294" s="104"/>
      <c r="AV7294" s="104"/>
    </row>
    <row r="7295" spans="3:48" x14ac:dyDescent="0.35">
      <c r="C7295" s="176"/>
      <c r="D7295" s="176"/>
      <c r="E7295" s="176"/>
      <c r="F7295" s="176"/>
      <c r="G7295" s="175"/>
      <c r="H7295" s="175"/>
      <c r="I7295" s="175"/>
      <c r="J7295" s="175"/>
      <c r="L7295" s="175"/>
      <c r="T7295" s="176"/>
      <c r="U7295" s="176"/>
      <c r="V7295" s="176"/>
      <c r="W7295" s="176"/>
      <c r="X7295" s="175"/>
      <c r="Y7295" s="175"/>
      <c r="Z7295" s="175"/>
      <c r="AA7295" s="175"/>
      <c r="AC7295" s="175"/>
      <c r="AL7295" s="106"/>
      <c r="AM7295" s="104"/>
      <c r="AN7295" s="104"/>
      <c r="AO7295" s="104"/>
      <c r="AP7295" s="104"/>
      <c r="AQ7295" s="104"/>
      <c r="AR7295" s="104"/>
      <c r="AS7295" s="104"/>
      <c r="AT7295" s="104"/>
      <c r="AU7295" s="104"/>
      <c r="AV7295" s="104"/>
    </row>
    <row r="7296" spans="3:48" x14ac:dyDescent="0.35">
      <c r="C7296" s="176"/>
      <c r="D7296" s="176"/>
      <c r="E7296" s="176"/>
      <c r="F7296" s="176"/>
      <c r="G7296" s="175"/>
      <c r="H7296" s="175"/>
      <c r="I7296" s="175"/>
      <c r="J7296" s="175"/>
      <c r="L7296" s="175"/>
      <c r="T7296" s="176"/>
      <c r="U7296" s="176"/>
      <c r="V7296" s="176"/>
      <c r="W7296" s="176"/>
      <c r="X7296" s="175"/>
      <c r="Y7296" s="175"/>
      <c r="Z7296" s="175"/>
      <c r="AA7296" s="175"/>
      <c r="AC7296" s="175"/>
      <c r="AL7296" s="106"/>
      <c r="AM7296" s="104"/>
      <c r="AN7296" s="104"/>
      <c r="AO7296" s="104"/>
      <c r="AP7296" s="104"/>
      <c r="AQ7296" s="104"/>
      <c r="AR7296" s="104"/>
      <c r="AS7296" s="104"/>
      <c r="AT7296" s="104"/>
      <c r="AU7296" s="104"/>
      <c r="AV7296" s="104"/>
    </row>
    <row r="7297" spans="3:48" x14ac:dyDescent="0.35">
      <c r="C7297" s="176"/>
      <c r="D7297" s="176"/>
      <c r="E7297" s="176"/>
      <c r="F7297" s="176"/>
      <c r="G7297" s="175"/>
      <c r="H7297" s="175"/>
      <c r="I7297" s="175"/>
      <c r="J7297" s="175"/>
      <c r="L7297" s="175"/>
      <c r="T7297" s="176"/>
      <c r="U7297" s="176"/>
      <c r="V7297" s="176"/>
      <c r="W7297" s="176"/>
      <c r="X7297" s="175"/>
      <c r="Y7297" s="175"/>
      <c r="Z7297" s="175"/>
      <c r="AA7297" s="175"/>
      <c r="AC7297" s="175"/>
      <c r="AL7297" s="106"/>
      <c r="AM7297" s="104"/>
      <c r="AN7297" s="104"/>
      <c r="AO7297" s="104"/>
      <c r="AP7297" s="104"/>
      <c r="AQ7297" s="104"/>
      <c r="AR7297" s="104"/>
      <c r="AS7297" s="104"/>
      <c r="AT7297" s="104"/>
      <c r="AU7297" s="104"/>
      <c r="AV7297" s="104"/>
    </row>
    <row r="7298" spans="3:48" x14ac:dyDescent="0.35">
      <c r="C7298" s="176"/>
      <c r="D7298" s="176"/>
      <c r="E7298" s="176"/>
      <c r="F7298" s="176"/>
      <c r="G7298" s="175"/>
      <c r="H7298" s="175"/>
      <c r="I7298" s="175"/>
      <c r="J7298" s="175"/>
      <c r="L7298" s="175"/>
      <c r="T7298" s="176"/>
      <c r="U7298" s="176"/>
      <c r="V7298" s="176"/>
      <c r="W7298" s="176"/>
      <c r="X7298" s="175"/>
      <c r="Y7298" s="175"/>
      <c r="Z7298" s="175"/>
      <c r="AA7298" s="175"/>
      <c r="AC7298" s="175"/>
      <c r="AL7298" s="106"/>
      <c r="AM7298" s="104"/>
      <c r="AN7298" s="104"/>
      <c r="AO7298" s="104"/>
      <c r="AP7298" s="104"/>
      <c r="AQ7298" s="104"/>
      <c r="AR7298" s="104"/>
      <c r="AS7298" s="104"/>
      <c r="AT7298" s="104"/>
      <c r="AU7298" s="104"/>
      <c r="AV7298" s="104"/>
    </row>
    <row r="7299" spans="3:48" x14ac:dyDescent="0.35">
      <c r="C7299" s="176"/>
      <c r="D7299" s="176"/>
      <c r="E7299" s="176"/>
      <c r="F7299" s="176"/>
      <c r="G7299" s="175"/>
      <c r="H7299" s="175"/>
      <c r="I7299" s="175"/>
      <c r="J7299" s="175"/>
      <c r="L7299" s="175"/>
      <c r="T7299" s="176"/>
      <c r="U7299" s="176"/>
      <c r="V7299" s="176"/>
      <c r="W7299" s="176"/>
      <c r="X7299" s="175"/>
      <c r="Y7299" s="175"/>
      <c r="Z7299" s="175"/>
      <c r="AA7299" s="175"/>
      <c r="AC7299" s="175"/>
      <c r="AL7299" s="106"/>
      <c r="AM7299" s="104"/>
      <c r="AN7299" s="104"/>
      <c r="AO7299" s="104"/>
      <c r="AP7299" s="104"/>
      <c r="AQ7299" s="104"/>
      <c r="AR7299" s="104"/>
      <c r="AS7299" s="104"/>
      <c r="AT7299" s="104"/>
      <c r="AU7299" s="104"/>
      <c r="AV7299" s="104"/>
    </row>
    <row r="7300" spans="3:48" x14ac:dyDescent="0.35">
      <c r="C7300" s="176"/>
      <c r="D7300" s="176"/>
      <c r="E7300" s="176"/>
      <c r="F7300" s="176"/>
      <c r="G7300" s="175"/>
      <c r="H7300" s="175"/>
      <c r="I7300" s="175"/>
      <c r="J7300" s="175"/>
      <c r="L7300" s="175"/>
      <c r="T7300" s="176"/>
      <c r="U7300" s="176"/>
      <c r="V7300" s="176"/>
      <c r="W7300" s="176"/>
      <c r="X7300" s="175"/>
      <c r="Y7300" s="175"/>
      <c r="Z7300" s="175"/>
      <c r="AA7300" s="175"/>
      <c r="AC7300" s="175"/>
      <c r="AL7300" s="106"/>
      <c r="AM7300" s="104"/>
      <c r="AN7300" s="104"/>
      <c r="AO7300" s="104"/>
      <c r="AP7300" s="104"/>
      <c r="AQ7300" s="104"/>
      <c r="AR7300" s="104"/>
      <c r="AS7300" s="104"/>
      <c r="AT7300" s="104"/>
      <c r="AU7300" s="104"/>
      <c r="AV7300" s="104"/>
    </row>
    <row r="7301" spans="3:48" x14ac:dyDescent="0.35">
      <c r="C7301" s="176"/>
      <c r="D7301" s="176"/>
      <c r="E7301" s="176"/>
      <c r="F7301" s="176"/>
      <c r="G7301" s="175"/>
      <c r="H7301" s="175"/>
      <c r="I7301" s="175"/>
      <c r="J7301" s="175"/>
      <c r="L7301" s="175"/>
      <c r="T7301" s="176"/>
      <c r="U7301" s="176"/>
      <c r="V7301" s="176"/>
      <c r="W7301" s="176"/>
      <c r="X7301" s="175"/>
      <c r="Y7301" s="175"/>
      <c r="Z7301" s="175"/>
      <c r="AA7301" s="175"/>
      <c r="AC7301" s="175"/>
      <c r="AL7301" s="106"/>
      <c r="AM7301" s="104"/>
      <c r="AN7301" s="104"/>
      <c r="AO7301" s="104"/>
      <c r="AP7301" s="104"/>
      <c r="AQ7301" s="104"/>
      <c r="AR7301" s="104"/>
      <c r="AS7301" s="104"/>
      <c r="AT7301" s="104"/>
      <c r="AU7301" s="104"/>
      <c r="AV7301" s="104"/>
    </row>
    <row r="7302" spans="3:48" x14ac:dyDescent="0.35">
      <c r="C7302" s="176"/>
      <c r="D7302" s="176"/>
      <c r="E7302" s="176"/>
      <c r="F7302" s="176"/>
      <c r="G7302" s="175"/>
      <c r="H7302" s="175"/>
      <c r="I7302" s="175"/>
      <c r="J7302" s="175"/>
      <c r="L7302" s="175"/>
      <c r="T7302" s="176"/>
      <c r="U7302" s="176"/>
      <c r="V7302" s="176"/>
      <c r="W7302" s="176"/>
      <c r="X7302" s="175"/>
      <c r="Y7302" s="175"/>
      <c r="Z7302" s="175"/>
      <c r="AA7302" s="175"/>
      <c r="AC7302" s="175"/>
      <c r="AL7302" s="106"/>
      <c r="AM7302" s="104"/>
      <c r="AN7302" s="104"/>
      <c r="AO7302" s="104"/>
      <c r="AP7302" s="104"/>
      <c r="AQ7302" s="104"/>
      <c r="AR7302" s="104"/>
      <c r="AS7302" s="104"/>
      <c r="AT7302" s="104"/>
      <c r="AU7302" s="104"/>
      <c r="AV7302" s="104"/>
    </row>
    <row r="7303" spans="3:48" x14ac:dyDescent="0.35">
      <c r="C7303" s="176"/>
      <c r="D7303" s="176"/>
      <c r="E7303" s="176"/>
      <c r="F7303" s="176"/>
      <c r="G7303" s="175"/>
      <c r="H7303" s="175"/>
      <c r="I7303" s="175"/>
      <c r="J7303" s="175"/>
      <c r="L7303" s="175"/>
      <c r="T7303" s="176"/>
      <c r="U7303" s="176"/>
      <c r="V7303" s="176"/>
      <c r="W7303" s="176"/>
      <c r="X7303" s="175"/>
      <c r="Y7303" s="175"/>
      <c r="Z7303" s="175"/>
      <c r="AA7303" s="175"/>
      <c r="AC7303" s="175"/>
      <c r="AL7303" s="106"/>
      <c r="AM7303" s="104"/>
      <c r="AN7303" s="104"/>
      <c r="AO7303" s="104"/>
      <c r="AP7303" s="104"/>
      <c r="AQ7303" s="104"/>
      <c r="AR7303" s="104"/>
      <c r="AS7303" s="104"/>
      <c r="AT7303" s="104"/>
      <c r="AU7303" s="104"/>
      <c r="AV7303" s="104"/>
    </row>
    <row r="7304" spans="3:48" x14ac:dyDescent="0.35">
      <c r="C7304" s="176"/>
      <c r="D7304" s="176"/>
      <c r="E7304" s="176"/>
      <c r="F7304" s="176"/>
      <c r="G7304" s="175"/>
      <c r="H7304" s="175"/>
      <c r="I7304" s="175"/>
      <c r="J7304" s="175"/>
      <c r="L7304" s="175"/>
      <c r="T7304" s="176"/>
      <c r="U7304" s="176"/>
      <c r="V7304" s="176"/>
      <c r="W7304" s="176"/>
      <c r="X7304" s="175"/>
      <c r="Y7304" s="175"/>
      <c r="Z7304" s="175"/>
      <c r="AA7304" s="175"/>
      <c r="AC7304" s="175"/>
      <c r="AL7304" s="106"/>
      <c r="AM7304" s="104"/>
      <c r="AN7304" s="104"/>
      <c r="AO7304" s="104"/>
      <c r="AP7304" s="104"/>
      <c r="AQ7304" s="104"/>
      <c r="AR7304" s="104"/>
      <c r="AS7304" s="104"/>
      <c r="AT7304" s="104"/>
      <c r="AU7304" s="104"/>
      <c r="AV7304" s="104"/>
    </row>
    <row r="7305" spans="3:48" x14ac:dyDescent="0.35">
      <c r="C7305" s="176"/>
      <c r="D7305" s="176"/>
      <c r="E7305" s="176"/>
      <c r="F7305" s="176"/>
      <c r="G7305" s="175"/>
      <c r="H7305" s="175"/>
      <c r="I7305" s="175"/>
      <c r="J7305" s="175"/>
      <c r="L7305" s="175"/>
      <c r="T7305" s="176"/>
      <c r="U7305" s="176"/>
      <c r="V7305" s="176"/>
      <c r="W7305" s="176"/>
      <c r="X7305" s="175"/>
      <c r="Y7305" s="175"/>
      <c r="Z7305" s="175"/>
      <c r="AA7305" s="175"/>
      <c r="AC7305" s="175"/>
      <c r="AL7305" s="106"/>
      <c r="AM7305" s="104"/>
      <c r="AN7305" s="104"/>
      <c r="AO7305" s="104"/>
      <c r="AP7305" s="104"/>
      <c r="AQ7305" s="104"/>
      <c r="AR7305" s="104"/>
      <c r="AS7305" s="104"/>
      <c r="AT7305" s="104"/>
      <c r="AU7305" s="104"/>
      <c r="AV7305" s="104"/>
    </row>
    <row r="7306" spans="3:48" x14ac:dyDescent="0.35">
      <c r="C7306" s="176"/>
      <c r="D7306" s="176"/>
      <c r="E7306" s="176"/>
      <c r="F7306" s="176"/>
      <c r="G7306" s="175"/>
      <c r="H7306" s="175"/>
      <c r="I7306" s="175"/>
      <c r="J7306" s="175"/>
      <c r="L7306" s="175"/>
      <c r="T7306" s="176"/>
      <c r="U7306" s="176"/>
      <c r="V7306" s="176"/>
      <c r="W7306" s="176"/>
      <c r="X7306" s="175"/>
      <c r="Y7306" s="175"/>
      <c r="Z7306" s="175"/>
      <c r="AA7306" s="175"/>
      <c r="AC7306" s="175"/>
      <c r="AL7306" s="106"/>
      <c r="AM7306" s="104"/>
      <c r="AN7306" s="104"/>
      <c r="AO7306" s="104"/>
      <c r="AP7306" s="104"/>
      <c r="AQ7306" s="104"/>
      <c r="AR7306" s="104"/>
      <c r="AS7306" s="104"/>
      <c r="AT7306" s="104"/>
      <c r="AU7306" s="104"/>
      <c r="AV7306" s="104"/>
    </row>
    <row r="7307" spans="3:48" x14ac:dyDescent="0.35">
      <c r="C7307" s="176"/>
      <c r="D7307" s="176"/>
      <c r="E7307" s="176"/>
      <c r="F7307" s="176"/>
      <c r="G7307" s="175"/>
      <c r="H7307" s="175"/>
      <c r="I7307" s="175"/>
      <c r="J7307" s="175"/>
      <c r="L7307" s="175"/>
      <c r="T7307" s="176"/>
      <c r="U7307" s="176"/>
      <c r="V7307" s="176"/>
      <c r="W7307" s="176"/>
      <c r="X7307" s="175"/>
      <c r="Y7307" s="175"/>
      <c r="Z7307" s="175"/>
      <c r="AA7307" s="175"/>
      <c r="AC7307" s="175"/>
      <c r="AL7307" s="106"/>
      <c r="AM7307" s="104"/>
      <c r="AN7307" s="104"/>
      <c r="AO7307" s="104"/>
      <c r="AP7307" s="104"/>
      <c r="AQ7307" s="104"/>
      <c r="AR7307" s="104"/>
      <c r="AS7307" s="104"/>
      <c r="AT7307" s="104"/>
      <c r="AU7307" s="104"/>
      <c r="AV7307" s="104"/>
    </row>
    <row r="7308" spans="3:48" x14ac:dyDescent="0.35">
      <c r="C7308" s="176"/>
      <c r="D7308" s="176"/>
      <c r="E7308" s="176"/>
      <c r="F7308" s="176"/>
      <c r="G7308" s="175"/>
      <c r="H7308" s="175"/>
      <c r="I7308" s="175"/>
      <c r="J7308" s="175"/>
      <c r="L7308" s="175"/>
      <c r="T7308" s="176"/>
      <c r="U7308" s="176"/>
      <c r="V7308" s="176"/>
      <c r="W7308" s="176"/>
      <c r="X7308" s="175"/>
      <c r="Y7308" s="175"/>
      <c r="Z7308" s="175"/>
      <c r="AA7308" s="175"/>
      <c r="AC7308" s="175"/>
      <c r="AL7308" s="106"/>
      <c r="AM7308" s="104"/>
      <c r="AN7308" s="104"/>
      <c r="AO7308" s="104"/>
      <c r="AP7308" s="104"/>
      <c r="AQ7308" s="104"/>
      <c r="AR7308" s="104"/>
      <c r="AS7308" s="104"/>
      <c r="AT7308" s="104"/>
      <c r="AU7308" s="104"/>
      <c r="AV7308" s="104"/>
    </row>
    <row r="7309" spans="3:48" x14ac:dyDescent="0.35">
      <c r="C7309" s="176"/>
      <c r="D7309" s="176"/>
      <c r="E7309" s="176"/>
      <c r="F7309" s="176"/>
      <c r="G7309" s="175"/>
      <c r="H7309" s="175"/>
      <c r="I7309" s="175"/>
      <c r="J7309" s="175"/>
      <c r="L7309" s="175"/>
      <c r="T7309" s="176"/>
      <c r="U7309" s="176"/>
      <c r="V7309" s="176"/>
      <c r="W7309" s="176"/>
      <c r="X7309" s="175"/>
      <c r="Y7309" s="175"/>
      <c r="Z7309" s="175"/>
      <c r="AA7309" s="175"/>
      <c r="AC7309" s="175"/>
      <c r="AL7309" s="106"/>
      <c r="AM7309" s="104"/>
      <c r="AN7309" s="104"/>
      <c r="AO7309" s="104"/>
      <c r="AP7309" s="104"/>
      <c r="AQ7309" s="104"/>
      <c r="AR7309" s="104"/>
      <c r="AS7309" s="104"/>
      <c r="AT7309" s="104"/>
      <c r="AU7309" s="104"/>
      <c r="AV7309" s="104"/>
    </row>
    <row r="7310" spans="3:48" x14ac:dyDescent="0.35">
      <c r="C7310" s="176"/>
      <c r="D7310" s="176"/>
      <c r="E7310" s="176"/>
      <c r="F7310" s="176"/>
      <c r="G7310" s="175"/>
      <c r="H7310" s="175"/>
      <c r="I7310" s="175"/>
      <c r="J7310" s="175"/>
      <c r="L7310" s="175"/>
      <c r="T7310" s="176"/>
      <c r="U7310" s="176"/>
      <c r="V7310" s="176"/>
      <c r="W7310" s="176"/>
      <c r="X7310" s="175"/>
      <c r="Y7310" s="175"/>
      <c r="Z7310" s="175"/>
      <c r="AA7310" s="175"/>
      <c r="AC7310" s="175"/>
      <c r="AL7310" s="106"/>
      <c r="AM7310" s="104"/>
      <c r="AN7310" s="104"/>
      <c r="AO7310" s="104"/>
      <c r="AP7310" s="104"/>
      <c r="AQ7310" s="104"/>
      <c r="AR7310" s="104"/>
      <c r="AS7310" s="104"/>
      <c r="AT7310" s="104"/>
      <c r="AU7310" s="104"/>
      <c r="AV7310" s="104"/>
    </row>
    <row r="7311" spans="3:48" x14ac:dyDescent="0.35">
      <c r="C7311" s="176"/>
      <c r="D7311" s="176"/>
      <c r="E7311" s="176"/>
      <c r="F7311" s="176"/>
      <c r="G7311" s="175"/>
      <c r="H7311" s="175"/>
      <c r="I7311" s="175"/>
      <c r="J7311" s="175"/>
      <c r="L7311" s="175"/>
      <c r="T7311" s="176"/>
      <c r="U7311" s="176"/>
      <c r="V7311" s="176"/>
      <c r="W7311" s="176"/>
      <c r="X7311" s="175"/>
      <c r="Y7311" s="175"/>
      <c r="Z7311" s="175"/>
      <c r="AA7311" s="175"/>
      <c r="AC7311" s="175"/>
      <c r="AL7311" s="106"/>
      <c r="AM7311" s="104"/>
      <c r="AN7311" s="104"/>
      <c r="AO7311" s="104"/>
      <c r="AP7311" s="104"/>
      <c r="AQ7311" s="104"/>
      <c r="AR7311" s="104"/>
      <c r="AS7311" s="104"/>
      <c r="AT7311" s="104"/>
      <c r="AU7311" s="104"/>
      <c r="AV7311" s="104"/>
    </row>
    <row r="7312" spans="3:48" x14ac:dyDescent="0.35">
      <c r="C7312" s="176"/>
      <c r="D7312" s="176"/>
      <c r="E7312" s="176"/>
      <c r="F7312" s="176"/>
      <c r="G7312" s="175"/>
      <c r="H7312" s="175"/>
      <c r="I7312" s="175"/>
      <c r="J7312" s="175"/>
      <c r="L7312" s="175"/>
      <c r="T7312" s="176"/>
      <c r="U7312" s="176"/>
      <c r="V7312" s="176"/>
      <c r="W7312" s="176"/>
      <c r="X7312" s="175"/>
      <c r="Y7312" s="175"/>
      <c r="Z7312" s="175"/>
      <c r="AA7312" s="175"/>
      <c r="AC7312" s="175"/>
      <c r="AL7312" s="106"/>
      <c r="AM7312" s="104"/>
      <c r="AN7312" s="104"/>
      <c r="AO7312" s="104"/>
      <c r="AP7312" s="104"/>
      <c r="AQ7312" s="104"/>
      <c r="AR7312" s="104"/>
      <c r="AS7312" s="104"/>
      <c r="AT7312" s="104"/>
      <c r="AU7312" s="104"/>
      <c r="AV7312" s="104"/>
    </row>
    <row r="7313" spans="3:48" x14ac:dyDescent="0.35">
      <c r="C7313" s="176"/>
      <c r="D7313" s="176"/>
      <c r="E7313" s="176"/>
      <c r="F7313" s="176"/>
      <c r="G7313" s="175"/>
      <c r="H7313" s="175"/>
      <c r="I7313" s="175"/>
      <c r="J7313" s="175"/>
      <c r="L7313" s="175"/>
      <c r="T7313" s="176"/>
      <c r="U7313" s="176"/>
      <c r="V7313" s="176"/>
      <c r="W7313" s="176"/>
      <c r="X7313" s="175"/>
      <c r="Y7313" s="175"/>
      <c r="Z7313" s="175"/>
      <c r="AA7313" s="175"/>
      <c r="AC7313" s="175"/>
      <c r="AL7313" s="106"/>
      <c r="AM7313" s="104"/>
      <c r="AN7313" s="104"/>
      <c r="AO7313" s="104"/>
      <c r="AP7313" s="104"/>
      <c r="AQ7313" s="104"/>
      <c r="AR7313" s="104"/>
      <c r="AS7313" s="104"/>
      <c r="AT7313" s="104"/>
      <c r="AU7313" s="104"/>
      <c r="AV7313" s="104"/>
    </row>
    <row r="7314" spans="3:48" x14ac:dyDescent="0.35">
      <c r="C7314" s="176"/>
      <c r="D7314" s="176"/>
      <c r="E7314" s="176"/>
      <c r="F7314" s="176"/>
      <c r="G7314" s="175"/>
      <c r="H7314" s="175"/>
      <c r="I7314" s="175"/>
      <c r="J7314" s="175"/>
      <c r="L7314" s="175"/>
      <c r="T7314" s="176"/>
      <c r="U7314" s="176"/>
      <c r="V7314" s="176"/>
      <c r="W7314" s="176"/>
      <c r="X7314" s="175"/>
      <c r="Y7314" s="175"/>
      <c r="Z7314" s="175"/>
      <c r="AA7314" s="175"/>
      <c r="AC7314" s="175"/>
      <c r="AL7314" s="106"/>
      <c r="AM7314" s="104"/>
      <c r="AN7314" s="104"/>
      <c r="AO7314" s="104"/>
      <c r="AP7314" s="104"/>
      <c r="AQ7314" s="104"/>
      <c r="AR7314" s="104"/>
      <c r="AS7314" s="104"/>
      <c r="AT7314" s="104"/>
      <c r="AU7314" s="104"/>
      <c r="AV7314" s="104"/>
    </row>
    <row r="7315" spans="3:48" x14ac:dyDescent="0.35">
      <c r="C7315" s="176"/>
      <c r="D7315" s="176"/>
      <c r="E7315" s="176"/>
      <c r="F7315" s="176"/>
      <c r="G7315" s="175"/>
      <c r="H7315" s="175"/>
      <c r="I7315" s="175"/>
      <c r="J7315" s="175"/>
      <c r="L7315" s="175"/>
      <c r="T7315" s="176"/>
      <c r="U7315" s="176"/>
      <c r="V7315" s="176"/>
      <c r="W7315" s="176"/>
      <c r="X7315" s="175"/>
      <c r="Y7315" s="175"/>
      <c r="Z7315" s="175"/>
      <c r="AA7315" s="175"/>
      <c r="AC7315" s="175"/>
      <c r="AL7315" s="106"/>
      <c r="AM7315" s="104"/>
      <c r="AN7315" s="104"/>
      <c r="AO7315" s="104"/>
      <c r="AP7315" s="104"/>
      <c r="AQ7315" s="104"/>
      <c r="AR7315" s="104"/>
      <c r="AS7315" s="104"/>
      <c r="AT7315" s="104"/>
      <c r="AU7315" s="104"/>
      <c r="AV7315" s="104"/>
    </row>
    <row r="7316" spans="3:48" x14ac:dyDescent="0.35">
      <c r="C7316" s="176"/>
      <c r="D7316" s="176"/>
      <c r="E7316" s="176"/>
      <c r="F7316" s="176"/>
      <c r="G7316" s="175"/>
      <c r="H7316" s="175"/>
      <c r="I7316" s="175"/>
      <c r="J7316" s="175"/>
      <c r="L7316" s="175"/>
      <c r="T7316" s="176"/>
      <c r="U7316" s="176"/>
      <c r="V7316" s="176"/>
      <c r="W7316" s="176"/>
      <c r="X7316" s="175"/>
      <c r="Y7316" s="175"/>
      <c r="Z7316" s="175"/>
      <c r="AA7316" s="175"/>
      <c r="AC7316" s="175"/>
      <c r="AL7316" s="106"/>
      <c r="AM7316" s="104"/>
      <c r="AN7316" s="104"/>
      <c r="AO7316" s="104"/>
      <c r="AP7316" s="104"/>
      <c r="AQ7316" s="104"/>
      <c r="AR7316" s="104"/>
      <c r="AS7316" s="104"/>
      <c r="AT7316" s="104"/>
      <c r="AU7316" s="104"/>
      <c r="AV7316" s="104"/>
    </row>
    <row r="7317" spans="3:48" x14ac:dyDescent="0.35">
      <c r="C7317" s="176"/>
      <c r="D7317" s="176"/>
      <c r="E7317" s="176"/>
      <c r="F7317" s="176"/>
      <c r="G7317" s="175"/>
      <c r="H7317" s="175"/>
      <c r="I7317" s="175"/>
      <c r="J7317" s="175"/>
      <c r="L7317" s="175"/>
      <c r="T7317" s="176"/>
      <c r="U7317" s="176"/>
      <c r="V7317" s="176"/>
      <c r="W7317" s="176"/>
      <c r="X7317" s="175"/>
      <c r="Y7317" s="175"/>
      <c r="Z7317" s="175"/>
      <c r="AA7317" s="175"/>
      <c r="AC7317" s="175"/>
      <c r="AL7317" s="106"/>
      <c r="AM7317" s="104"/>
      <c r="AN7317" s="104"/>
      <c r="AO7317" s="104"/>
      <c r="AP7317" s="104"/>
      <c r="AQ7317" s="104"/>
      <c r="AR7317" s="104"/>
      <c r="AS7317" s="104"/>
      <c r="AT7317" s="104"/>
      <c r="AU7317" s="104"/>
      <c r="AV7317" s="104"/>
    </row>
    <row r="7318" spans="3:48" x14ac:dyDescent="0.35">
      <c r="C7318" s="176"/>
      <c r="D7318" s="176"/>
      <c r="E7318" s="176"/>
      <c r="F7318" s="176"/>
      <c r="G7318" s="175"/>
      <c r="H7318" s="175"/>
      <c r="I7318" s="175"/>
      <c r="J7318" s="175"/>
      <c r="L7318" s="175"/>
      <c r="T7318" s="176"/>
      <c r="U7318" s="176"/>
      <c r="V7318" s="176"/>
      <c r="W7318" s="176"/>
      <c r="X7318" s="175"/>
      <c r="Y7318" s="175"/>
      <c r="Z7318" s="175"/>
      <c r="AA7318" s="175"/>
      <c r="AC7318" s="175"/>
      <c r="AL7318" s="106"/>
      <c r="AM7318" s="104"/>
      <c r="AN7318" s="104"/>
      <c r="AO7318" s="104"/>
      <c r="AP7318" s="104"/>
      <c r="AQ7318" s="104"/>
      <c r="AR7318" s="104"/>
      <c r="AS7318" s="104"/>
      <c r="AT7318" s="104"/>
      <c r="AU7318" s="104"/>
      <c r="AV7318" s="104"/>
    </row>
    <row r="7319" spans="3:48" x14ac:dyDescent="0.35">
      <c r="C7319" s="176"/>
      <c r="D7319" s="176"/>
      <c r="E7319" s="176"/>
      <c r="F7319" s="176"/>
      <c r="G7319" s="175"/>
      <c r="H7319" s="175"/>
      <c r="I7319" s="175"/>
      <c r="J7319" s="175"/>
      <c r="L7319" s="175"/>
      <c r="T7319" s="176"/>
      <c r="U7319" s="176"/>
      <c r="V7319" s="176"/>
      <c r="W7319" s="176"/>
      <c r="X7319" s="175"/>
      <c r="Y7319" s="175"/>
      <c r="Z7319" s="175"/>
      <c r="AA7319" s="175"/>
      <c r="AC7319" s="175"/>
      <c r="AL7319" s="106"/>
      <c r="AM7319" s="104"/>
      <c r="AN7319" s="104"/>
      <c r="AO7319" s="104"/>
      <c r="AP7319" s="104"/>
      <c r="AQ7319" s="104"/>
      <c r="AR7319" s="104"/>
      <c r="AS7319" s="104"/>
      <c r="AT7319" s="104"/>
      <c r="AU7319" s="104"/>
      <c r="AV7319" s="104"/>
    </row>
    <row r="7320" spans="3:48" x14ac:dyDescent="0.35">
      <c r="C7320" s="176"/>
      <c r="D7320" s="176"/>
      <c r="E7320" s="176"/>
      <c r="F7320" s="176"/>
      <c r="G7320" s="175"/>
      <c r="H7320" s="175"/>
      <c r="I7320" s="175"/>
      <c r="J7320" s="175"/>
      <c r="L7320" s="175"/>
      <c r="T7320" s="176"/>
      <c r="U7320" s="176"/>
      <c r="V7320" s="176"/>
      <c r="W7320" s="176"/>
      <c r="X7320" s="175"/>
      <c r="Y7320" s="175"/>
      <c r="Z7320" s="175"/>
      <c r="AA7320" s="175"/>
      <c r="AC7320" s="175"/>
      <c r="AL7320" s="106"/>
      <c r="AM7320" s="104"/>
      <c r="AN7320" s="104"/>
      <c r="AO7320" s="104"/>
      <c r="AP7320" s="104"/>
      <c r="AQ7320" s="104"/>
      <c r="AR7320" s="104"/>
      <c r="AS7320" s="104"/>
      <c r="AT7320" s="104"/>
      <c r="AU7320" s="104"/>
      <c r="AV7320" s="104"/>
    </row>
    <row r="7321" spans="3:48" x14ac:dyDescent="0.35">
      <c r="C7321" s="176"/>
      <c r="D7321" s="176"/>
      <c r="E7321" s="176"/>
      <c r="F7321" s="176"/>
      <c r="G7321" s="175"/>
      <c r="H7321" s="175"/>
      <c r="I7321" s="175"/>
      <c r="J7321" s="175"/>
      <c r="L7321" s="175"/>
      <c r="T7321" s="176"/>
      <c r="U7321" s="176"/>
      <c r="V7321" s="176"/>
      <c r="W7321" s="176"/>
      <c r="X7321" s="175"/>
      <c r="Y7321" s="175"/>
      <c r="Z7321" s="175"/>
      <c r="AA7321" s="175"/>
      <c r="AC7321" s="175"/>
      <c r="AL7321" s="106"/>
      <c r="AM7321" s="104"/>
      <c r="AN7321" s="104"/>
      <c r="AO7321" s="104"/>
      <c r="AP7321" s="104"/>
      <c r="AQ7321" s="104"/>
      <c r="AR7321" s="104"/>
      <c r="AS7321" s="104"/>
      <c r="AT7321" s="104"/>
      <c r="AU7321" s="104"/>
      <c r="AV7321" s="104"/>
    </row>
    <row r="7322" spans="3:48" x14ac:dyDescent="0.35">
      <c r="C7322" s="176"/>
      <c r="D7322" s="176"/>
      <c r="E7322" s="176"/>
      <c r="F7322" s="176"/>
      <c r="G7322" s="175"/>
      <c r="H7322" s="175"/>
      <c r="I7322" s="175"/>
      <c r="J7322" s="175"/>
      <c r="L7322" s="175"/>
      <c r="T7322" s="176"/>
      <c r="U7322" s="176"/>
      <c r="V7322" s="176"/>
      <c r="W7322" s="176"/>
      <c r="X7322" s="175"/>
      <c r="Y7322" s="175"/>
      <c r="Z7322" s="175"/>
      <c r="AA7322" s="175"/>
      <c r="AC7322" s="175"/>
      <c r="AL7322" s="106"/>
      <c r="AM7322" s="104"/>
      <c r="AN7322" s="104"/>
      <c r="AO7322" s="104"/>
      <c r="AP7322" s="104"/>
      <c r="AQ7322" s="104"/>
      <c r="AR7322" s="104"/>
      <c r="AS7322" s="104"/>
      <c r="AT7322" s="104"/>
      <c r="AU7322" s="104"/>
      <c r="AV7322" s="104"/>
    </row>
    <row r="7323" spans="3:48" x14ac:dyDescent="0.35">
      <c r="C7323" s="176"/>
      <c r="D7323" s="176"/>
      <c r="E7323" s="176"/>
      <c r="F7323" s="176"/>
      <c r="G7323" s="175"/>
      <c r="H7323" s="175"/>
      <c r="I7323" s="175"/>
      <c r="J7323" s="175"/>
      <c r="L7323" s="175"/>
      <c r="T7323" s="176"/>
      <c r="U7323" s="176"/>
      <c r="V7323" s="176"/>
      <c r="W7323" s="176"/>
      <c r="X7323" s="175"/>
      <c r="Y7323" s="175"/>
      <c r="Z7323" s="175"/>
      <c r="AA7323" s="175"/>
      <c r="AC7323" s="175"/>
      <c r="AL7323" s="106"/>
      <c r="AM7323" s="104"/>
      <c r="AN7323" s="104"/>
      <c r="AO7323" s="104"/>
      <c r="AP7323" s="104"/>
      <c r="AQ7323" s="104"/>
      <c r="AR7323" s="104"/>
      <c r="AS7323" s="104"/>
      <c r="AT7323" s="104"/>
      <c r="AU7323" s="104"/>
      <c r="AV7323" s="104"/>
    </row>
    <row r="7324" spans="3:48" x14ac:dyDescent="0.35">
      <c r="C7324" s="176"/>
      <c r="D7324" s="176"/>
      <c r="E7324" s="176"/>
      <c r="F7324" s="176"/>
      <c r="G7324" s="175"/>
      <c r="H7324" s="175"/>
      <c r="I7324" s="175"/>
      <c r="J7324" s="175"/>
      <c r="L7324" s="175"/>
      <c r="T7324" s="176"/>
      <c r="U7324" s="176"/>
      <c r="V7324" s="176"/>
      <c r="W7324" s="176"/>
      <c r="X7324" s="175"/>
      <c r="Y7324" s="175"/>
      <c r="Z7324" s="175"/>
      <c r="AA7324" s="175"/>
      <c r="AC7324" s="175"/>
      <c r="AL7324" s="106"/>
      <c r="AM7324" s="104"/>
      <c r="AN7324" s="104"/>
      <c r="AO7324" s="104"/>
      <c r="AP7324" s="104"/>
      <c r="AQ7324" s="104"/>
      <c r="AR7324" s="104"/>
      <c r="AS7324" s="104"/>
      <c r="AT7324" s="104"/>
      <c r="AU7324" s="104"/>
      <c r="AV7324" s="104"/>
    </row>
    <row r="7325" spans="3:48" x14ac:dyDescent="0.35">
      <c r="C7325" s="176"/>
      <c r="D7325" s="176"/>
      <c r="E7325" s="176"/>
      <c r="F7325" s="176"/>
      <c r="G7325" s="175"/>
      <c r="H7325" s="175"/>
      <c r="I7325" s="175"/>
      <c r="J7325" s="175"/>
      <c r="L7325" s="175"/>
      <c r="T7325" s="176"/>
      <c r="U7325" s="176"/>
      <c r="V7325" s="176"/>
      <c r="W7325" s="176"/>
      <c r="X7325" s="175"/>
      <c r="Y7325" s="175"/>
      <c r="Z7325" s="175"/>
      <c r="AA7325" s="175"/>
      <c r="AC7325" s="175"/>
      <c r="AL7325" s="106"/>
      <c r="AM7325" s="104"/>
      <c r="AN7325" s="104"/>
      <c r="AO7325" s="104"/>
      <c r="AP7325" s="104"/>
      <c r="AQ7325" s="104"/>
      <c r="AR7325" s="104"/>
      <c r="AS7325" s="104"/>
      <c r="AT7325" s="104"/>
      <c r="AU7325" s="104"/>
      <c r="AV7325" s="104"/>
    </row>
    <row r="7326" spans="3:48" x14ac:dyDescent="0.35">
      <c r="C7326" s="176"/>
      <c r="D7326" s="176"/>
      <c r="E7326" s="176"/>
      <c r="F7326" s="176"/>
      <c r="G7326" s="175"/>
      <c r="H7326" s="175"/>
      <c r="I7326" s="175"/>
      <c r="J7326" s="175"/>
      <c r="L7326" s="175"/>
      <c r="T7326" s="176"/>
      <c r="U7326" s="176"/>
      <c r="V7326" s="176"/>
      <c r="W7326" s="176"/>
      <c r="X7326" s="175"/>
      <c r="Y7326" s="175"/>
      <c r="Z7326" s="175"/>
      <c r="AA7326" s="175"/>
      <c r="AC7326" s="175"/>
      <c r="AL7326" s="106"/>
      <c r="AM7326" s="104"/>
      <c r="AN7326" s="104"/>
      <c r="AO7326" s="104"/>
      <c r="AP7326" s="104"/>
      <c r="AQ7326" s="104"/>
      <c r="AR7326" s="104"/>
      <c r="AS7326" s="104"/>
      <c r="AT7326" s="104"/>
      <c r="AU7326" s="104"/>
      <c r="AV7326" s="104"/>
    </row>
    <row r="7327" spans="3:48" x14ac:dyDescent="0.35">
      <c r="C7327" s="176"/>
      <c r="D7327" s="176"/>
      <c r="E7327" s="176"/>
      <c r="F7327" s="176"/>
      <c r="G7327" s="175"/>
      <c r="H7327" s="175"/>
      <c r="I7327" s="175"/>
      <c r="J7327" s="175"/>
      <c r="L7327" s="175"/>
      <c r="T7327" s="176"/>
      <c r="U7327" s="176"/>
      <c r="V7327" s="176"/>
      <c r="W7327" s="176"/>
      <c r="X7327" s="175"/>
      <c r="Y7327" s="175"/>
      <c r="Z7327" s="175"/>
      <c r="AA7327" s="175"/>
      <c r="AC7327" s="175"/>
      <c r="AL7327" s="106"/>
      <c r="AM7327" s="104"/>
      <c r="AN7327" s="104"/>
      <c r="AO7327" s="104"/>
      <c r="AP7327" s="104"/>
      <c r="AQ7327" s="104"/>
      <c r="AR7327" s="104"/>
      <c r="AS7327" s="104"/>
      <c r="AT7327" s="104"/>
      <c r="AU7327" s="104"/>
      <c r="AV7327" s="104"/>
    </row>
    <row r="7328" spans="3:48" x14ac:dyDescent="0.35">
      <c r="C7328" s="176"/>
      <c r="D7328" s="176"/>
      <c r="E7328" s="176"/>
      <c r="F7328" s="176"/>
      <c r="G7328" s="175"/>
      <c r="H7328" s="175"/>
      <c r="I7328" s="175"/>
      <c r="J7328" s="175"/>
      <c r="L7328" s="175"/>
      <c r="T7328" s="176"/>
      <c r="U7328" s="176"/>
      <c r="V7328" s="176"/>
      <c r="W7328" s="176"/>
      <c r="X7328" s="175"/>
      <c r="Y7328" s="175"/>
      <c r="Z7328" s="175"/>
      <c r="AA7328" s="175"/>
      <c r="AC7328" s="175"/>
      <c r="AL7328" s="106"/>
      <c r="AM7328" s="104"/>
      <c r="AN7328" s="104"/>
      <c r="AO7328" s="104"/>
      <c r="AP7328" s="104"/>
      <c r="AQ7328" s="104"/>
      <c r="AR7328" s="104"/>
      <c r="AS7328" s="104"/>
      <c r="AT7328" s="104"/>
      <c r="AU7328" s="104"/>
      <c r="AV7328" s="104"/>
    </row>
    <row r="7329" spans="3:48" x14ac:dyDescent="0.35">
      <c r="C7329" s="176"/>
      <c r="D7329" s="176"/>
      <c r="E7329" s="176"/>
      <c r="F7329" s="176"/>
      <c r="G7329" s="175"/>
      <c r="H7329" s="175"/>
      <c r="I7329" s="175"/>
      <c r="J7329" s="175"/>
      <c r="L7329" s="175"/>
      <c r="T7329" s="176"/>
      <c r="U7329" s="176"/>
      <c r="V7329" s="176"/>
      <c r="W7329" s="176"/>
      <c r="X7329" s="175"/>
      <c r="Y7329" s="175"/>
      <c r="Z7329" s="175"/>
      <c r="AA7329" s="175"/>
      <c r="AC7329" s="175"/>
      <c r="AL7329" s="106"/>
      <c r="AM7329" s="104"/>
      <c r="AN7329" s="104"/>
      <c r="AO7329" s="104"/>
      <c r="AP7329" s="104"/>
      <c r="AQ7329" s="104"/>
      <c r="AR7329" s="104"/>
      <c r="AS7329" s="104"/>
      <c r="AT7329" s="104"/>
      <c r="AU7329" s="104"/>
      <c r="AV7329" s="104"/>
    </row>
    <row r="7330" spans="3:48" x14ac:dyDescent="0.35">
      <c r="C7330" s="176"/>
      <c r="D7330" s="176"/>
      <c r="E7330" s="176"/>
      <c r="F7330" s="176"/>
      <c r="G7330" s="175"/>
      <c r="H7330" s="175"/>
      <c r="I7330" s="175"/>
      <c r="J7330" s="175"/>
      <c r="L7330" s="175"/>
      <c r="T7330" s="176"/>
      <c r="U7330" s="176"/>
      <c r="V7330" s="176"/>
      <c r="W7330" s="176"/>
      <c r="X7330" s="175"/>
      <c r="Y7330" s="175"/>
      <c r="Z7330" s="175"/>
      <c r="AA7330" s="175"/>
      <c r="AC7330" s="175"/>
      <c r="AL7330" s="106"/>
      <c r="AM7330" s="104"/>
      <c r="AN7330" s="104"/>
      <c r="AO7330" s="104"/>
      <c r="AP7330" s="104"/>
      <c r="AQ7330" s="104"/>
      <c r="AR7330" s="104"/>
      <c r="AS7330" s="104"/>
      <c r="AT7330" s="104"/>
      <c r="AU7330" s="104"/>
      <c r="AV7330" s="104"/>
    </row>
    <row r="7331" spans="3:48" x14ac:dyDescent="0.35">
      <c r="C7331" s="176"/>
      <c r="D7331" s="176"/>
      <c r="E7331" s="176"/>
      <c r="F7331" s="176"/>
      <c r="G7331" s="175"/>
      <c r="H7331" s="175"/>
      <c r="I7331" s="175"/>
      <c r="J7331" s="175"/>
      <c r="L7331" s="175"/>
      <c r="T7331" s="176"/>
      <c r="U7331" s="176"/>
      <c r="V7331" s="176"/>
      <c r="W7331" s="176"/>
      <c r="X7331" s="175"/>
      <c r="Y7331" s="175"/>
      <c r="Z7331" s="175"/>
      <c r="AA7331" s="175"/>
      <c r="AC7331" s="175"/>
      <c r="AL7331" s="106"/>
      <c r="AM7331" s="104"/>
      <c r="AN7331" s="104"/>
      <c r="AO7331" s="104"/>
      <c r="AP7331" s="104"/>
      <c r="AQ7331" s="104"/>
      <c r="AR7331" s="104"/>
      <c r="AS7331" s="104"/>
      <c r="AT7331" s="104"/>
      <c r="AU7331" s="104"/>
      <c r="AV7331" s="104"/>
    </row>
    <row r="7332" spans="3:48" x14ac:dyDescent="0.35">
      <c r="C7332" s="176"/>
      <c r="D7332" s="176"/>
      <c r="E7332" s="176"/>
      <c r="F7332" s="176"/>
      <c r="G7332" s="175"/>
      <c r="H7332" s="175"/>
      <c r="I7332" s="175"/>
      <c r="J7332" s="175"/>
      <c r="L7332" s="175"/>
      <c r="T7332" s="176"/>
      <c r="U7332" s="176"/>
      <c r="V7332" s="176"/>
      <c r="W7332" s="176"/>
      <c r="X7332" s="175"/>
      <c r="Y7332" s="175"/>
      <c r="Z7332" s="175"/>
      <c r="AA7332" s="175"/>
      <c r="AC7332" s="175"/>
      <c r="AL7332" s="106"/>
      <c r="AM7332" s="104"/>
      <c r="AN7332" s="104"/>
      <c r="AO7332" s="104"/>
      <c r="AP7332" s="104"/>
      <c r="AQ7332" s="104"/>
      <c r="AR7332" s="104"/>
      <c r="AS7332" s="104"/>
      <c r="AT7332" s="104"/>
      <c r="AU7332" s="104"/>
      <c r="AV7332" s="104"/>
    </row>
    <row r="7333" spans="3:48" x14ac:dyDescent="0.35">
      <c r="C7333" s="176"/>
      <c r="D7333" s="176"/>
      <c r="E7333" s="176"/>
      <c r="F7333" s="176"/>
      <c r="G7333" s="175"/>
      <c r="H7333" s="175"/>
      <c r="I7333" s="175"/>
      <c r="J7333" s="175"/>
      <c r="L7333" s="175"/>
      <c r="T7333" s="176"/>
      <c r="U7333" s="176"/>
      <c r="V7333" s="176"/>
      <c r="W7333" s="176"/>
      <c r="X7333" s="175"/>
      <c r="Y7333" s="175"/>
      <c r="Z7333" s="175"/>
      <c r="AA7333" s="175"/>
      <c r="AC7333" s="175"/>
      <c r="AL7333" s="106"/>
      <c r="AM7333" s="104"/>
      <c r="AN7333" s="104"/>
      <c r="AO7333" s="104"/>
      <c r="AP7333" s="104"/>
      <c r="AQ7333" s="104"/>
      <c r="AR7333" s="104"/>
      <c r="AS7333" s="104"/>
      <c r="AT7333" s="104"/>
      <c r="AU7333" s="104"/>
      <c r="AV7333" s="104"/>
    </row>
    <row r="7334" spans="3:48" x14ac:dyDescent="0.35">
      <c r="C7334" s="176"/>
      <c r="D7334" s="176"/>
      <c r="E7334" s="176"/>
      <c r="F7334" s="176"/>
      <c r="G7334" s="175"/>
      <c r="H7334" s="175"/>
      <c r="I7334" s="175"/>
      <c r="J7334" s="175"/>
      <c r="L7334" s="175"/>
      <c r="T7334" s="176"/>
      <c r="U7334" s="176"/>
      <c r="V7334" s="176"/>
      <c r="W7334" s="176"/>
      <c r="X7334" s="175"/>
      <c r="Y7334" s="175"/>
      <c r="Z7334" s="175"/>
      <c r="AA7334" s="175"/>
      <c r="AC7334" s="175"/>
      <c r="AL7334" s="106"/>
      <c r="AM7334" s="104"/>
      <c r="AN7334" s="104"/>
      <c r="AO7334" s="104"/>
      <c r="AP7334" s="104"/>
      <c r="AQ7334" s="104"/>
      <c r="AR7334" s="104"/>
      <c r="AS7334" s="104"/>
      <c r="AT7334" s="104"/>
      <c r="AU7334" s="104"/>
      <c r="AV7334" s="104"/>
    </row>
    <row r="7335" spans="3:48" x14ac:dyDescent="0.35">
      <c r="C7335" s="176"/>
      <c r="D7335" s="176"/>
      <c r="E7335" s="176"/>
      <c r="F7335" s="176"/>
      <c r="G7335" s="175"/>
      <c r="H7335" s="175"/>
      <c r="I7335" s="175"/>
      <c r="J7335" s="175"/>
      <c r="L7335" s="175"/>
      <c r="T7335" s="176"/>
      <c r="U7335" s="176"/>
      <c r="V7335" s="176"/>
      <c r="W7335" s="176"/>
      <c r="X7335" s="175"/>
      <c r="Y7335" s="175"/>
      <c r="Z7335" s="175"/>
      <c r="AA7335" s="175"/>
      <c r="AC7335" s="175"/>
      <c r="AL7335" s="106"/>
      <c r="AM7335" s="104"/>
      <c r="AN7335" s="104"/>
      <c r="AO7335" s="104"/>
      <c r="AP7335" s="104"/>
      <c r="AQ7335" s="104"/>
      <c r="AR7335" s="104"/>
      <c r="AS7335" s="104"/>
      <c r="AT7335" s="104"/>
      <c r="AU7335" s="104"/>
      <c r="AV7335" s="104"/>
    </row>
    <row r="7336" spans="3:48" x14ac:dyDescent="0.35">
      <c r="C7336" s="176"/>
      <c r="D7336" s="176"/>
      <c r="E7336" s="176"/>
      <c r="F7336" s="176"/>
      <c r="G7336" s="175"/>
      <c r="H7336" s="175"/>
      <c r="I7336" s="175"/>
      <c r="J7336" s="175"/>
      <c r="L7336" s="175"/>
      <c r="T7336" s="176"/>
      <c r="U7336" s="176"/>
      <c r="V7336" s="176"/>
      <c r="W7336" s="176"/>
      <c r="X7336" s="175"/>
      <c r="Y7336" s="175"/>
      <c r="Z7336" s="175"/>
      <c r="AA7336" s="175"/>
      <c r="AC7336" s="175"/>
      <c r="AL7336" s="106"/>
      <c r="AM7336" s="104"/>
      <c r="AN7336" s="104"/>
      <c r="AO7336" s="104"/>
      <c r="AP7336" s="104"/>
      <c r="AQ7336" s="104"/>
      <c r="AR7336" s="104"/>
      <c r="AS7336" s="104"/>
      <c r="AT7336" s="104"/>
      <c r="AU7336" s="104"/>
      <c r="AV7336" s="104"/>
    </row>
    <row r="7337" spans="3:48" x14ac:dyDescent="0.35">
      <c r="C7337" s="176"/>
      <c r="D7337" s="176"/>
      <c r="E7337" s="176"/>
      <c r="F7337" s="176"/>
      <c r="G7337" s="175"/>
      <c r="H7337" s="175"/>
      <c r="I7337" s="175"/>
      <c r="J7337" s="175"/>
      <c r="L7337" s="175"/>
      <c r="T7337" s="176"/>
      <c r="U7337" s="176"/>
      <c r="V7337" s="176"/>
      <c r="W7337" s="176"/>
      <c r="X7337" s="175"/>
      <c r="Y7337" s="175"/>
      <c r="Z7337" s="175"/>
      <c r="AA7337" s="175"/>
      <c r="AC7337" s="175"/>
      <c r="AL7337" s="106"/>
      <c r="AM7337" s="104"/>
      <c r="AN7337" s="104"/>
      <c r="AO7337" s="104"/>
      <c r="AP7337" s="104"/>
      <c r="AQ7337" s="104"/>
      <c r="AR7337" s="104"/>
      <c r="AS7337" s="104"/>
      <c r="AT7337" s="104"/>
      <c r="AU7337" s="104"/>
      <c r="AV7337" s="104"/>
    </row>
    <row r="7338" spans="3:48" x14ac:dyDescent="0.35">
      <c r="C7338" s="176"/>
      <c r="D7338" s="176"/>
      <c r="E7338" s="176"/>
      <c r="F7338" s="176"/>
      <c r="G7338" s="175"/>
      <c r="H7338" s="175"/>
      <c r="I7338" s="175"/>
      <c r="J7338" s="175"/>
      <c r="L7338" s="175"/>
      <c r="T7338" s="176"/>
      <c r="U7338" s="176"/>
      <c r="V7338" s="176"/>
      <c r="W7338" s="176"/>
      <c r="X7338" s="175"/>
      <c r="Y7338" s="175"/>
      <c r="Z7338" s="175"/>
      <c r="AA7338" s="175"/>
      <c r="AC7338" s="175"/>
      <c r="AL7338" s="106"/>
      <c r="AM7338" s="104"/>
      <c r="AN7338" s="104"/>
      <c r="AO7338" s="104"/>
      <c r="AP7338" s="104"/>
      <c r="AQ7338" s="104"/>
      <c r="AR7338" s="104"/>
      <c r="AS7338" s="104"/>
      <c r="AT7338" s="104"/>
      <c r="AU7338" s="104"/>
      <c r="AV7338" s="104"/>
    </row>
    <row r="7339" spans="3:48" x14ac:dyDescent="0.35">
      <c r="C7339" s="176"/>
      <c r="D7339" s="176"/>
      <c r="E7339" s="176"/>
      <c r="F7339" s="176"/>
      <c r="G7339" s="175"/>
      <c r="H7339" s="175"/>
      <c r="I7339" s="175"/>
      <c r="J7339" s="175"/>
      <c r="L7339" s="175"/>
      <c r="T7339" s="176"/>
      <c r="U7339" s="176"/>
      <c r="V7339" s="176"/>
      <c r="W7339" s="176"/>
      <c r="X7339" s="175"/>
      <c r="Y7339" s="175"/>
      <c r="Z7339" s="175"/>
      <c r="AA7339" s="175"/>
      <c r="AC7339" s="175"/>
      <c r="AL7339" s="106"/>
      <c r="AM7339" s="104"/>
      <c r="AN7339" s="104"/>
      <c r="AO7339" s="104"/>
      <c r="AP7339" s="104"/>
      <c r="AQ7339" s="104"/>
      <c r="AR7339" s="104"/>
      <c r="AS7339" s="104"/>
      <c r="AT7339" s="104"/>
      <c r="AU7339" s="104"/>
      <c r="AV7339" s="104"/>
    </row>
    <row r="7340" spans="3:48" x14ac:dyDescent="0.35">
      <c r="C7340" s="176"/>
      <c r="D7340" s="176"/>
      <c r="E7340" s="176"/>
      <c r="F7340" s="176"/>
      <c r="G7340" s="175"/>
      <c r="H7340" s="175"/>
      <c r="I7340" s="175"/>
      <c r="J7340" s="175"/>
      <c r="L7340" s="175"/>
      <c r="T7340" s="176"/>
      <c r="U7340" s="176"/>
      <c r="V7340" s="176"/>
      <c r="W7340" s="176"/>
      <c r="X7340" s="175"/>
      <c r="Y7340" s="175"/>
      <c r="Z7340" s="175"/>
      <c r="AA7340" s="175"/>
      <c r="AC7340" s="175"/>
      <c r="AL7340" s="106"/>
      <c r="AM7340" s="104"/>
      <c r="AN7340" s="104"/>
      <c r="AO7340" s="104"/>
      <c r="AP7340" s="104"/>
      <c r="AQ7340" s="104"/>
      <c r="AR7340" s="104"/>
      <c r="AS7340" s="104"/>
      <c r="AT7340" s="104"/>
      <c r="AU7340" s="104"/>
      <c r="AV7340" s="104"/>
    </row>
    <row r="7341" spans="3:48" x14ac:dyDescent="0.35">
      <c r="C7341" s="176"/>
      <c r="D7341" s="176"/>
      <c r="E7341" s="176"/>
      <c r="F7341" s="176"/>
      <c r="G7341" s="175"/>
      <c r="H7341" s="175"/>
      <c r="I7341" s="175"/>
      <c r="J7341" s="175"/>
      <c r="L7341" s="175"/>
      <c r="T7341" s="176"/>
      <c r="U7341" s="176"/>
      <c r="V7341" s="176"/>
      <c r="W7341" s="176"/>
      <c r="X7341" s="175"/>
      <c r="Y7341" s="175"/>
      <c r="Z7341" s="175"/>
      <c r="AA7341" s="175"/>
      <c r="AC7341" s="175"/>
      <c r="AL7341" s="106"/>
      <c r="AM7341" s="104"/>
      <c r="AN7341" s="104"/>
      <c r="AO7341" s="104"/>
      <c r="AP7341" s="104"/>
      <c r="AQ7341" s="104"/>
      <c r="AR7341" s="104"/>
      <c r="AS7341" s="104"/>
      <c r="AT7341" s="104"/>
      <c r="AU7341" s="104"/>
      <c r="AV7341" s="104"/>
    </row>
    <row r="7342" spans="3:48" x14ac:dyDescent="0.35">
      <c r="C7342" s="176"/>
      <c r="D7342" s="176"/>
      <c r="E7342" s="176"/>
      <c r="F7342" s="176"/>
      <c r="G7342" s="175"/>
      <c r="H7342" s="175"/>
      <c r="I7342" s="175"/>
      <c r="J7342" s="175"/>
      <c r="L7342" s="175"/>
      <c r="T7342" s="176"/>
      <c r="U7342" s="176"/>
      <c r="V7342" s="176"/>
      <c r="W7342" s="176"/>
      <c r="X7342" s="175"/>
      <c r="Y7342" s="175"/>
      <c r="Z7342" s="175"/>
      <c r="AA7342" s="175"/>
      <c r="AC7342" s="175"/>
      <c r="AL7342" s="106"/>
      <c r="AM7342" s="104"/>
      <c r="AN7342" s="104"/>
      <c r="AO7342" s="104"/>
      <c r="AP7342" s="104"/>
      <c r="AQ7342" s="104"/>
      <c r="AR7342" s="104"/>
      <c r="AS7342" s="104"/>
      <c r="AT7342" s="104"/>
      <c r="AU7342" s="104"/>
      <c r="AV7342" s="104"/>
    </row>
    <row r="7343" spans="3:48" x14ac:dyDescent="0.35">
      <c r="C7343" s="176"/>
      <c r="D7343" s="176"/>
      <c r="E7343" s="176"/>
      <c r="F7343" s="176"/>
      <c r="G7343" s="175"/>
      <c r="H7343" s="175"/>
      <c r="I7343" s="175"/>
      <c r="J7343" s="175"/>
      <c r="L7343" s="175"/>
      <c r="T7343" s="176"/>
      <c r="U7343" s="176"/>
      <c r="V7343" s="176"/>
      <c r="W7343" s="176"/>
      <c r="X7343" s="175"/>
      <c r="Y7343" s="175"/>
      <c r="Z7343" s="175"/>
      <c r="AA7343" s="175"/>
      <c r="AC7343" s="175"/>
      <c r="AL7343" s="106"/>
      <c r="AM7343" s="104"/>
      <c r="AN7343" s="104"/>
      <c r="AO7343" s="104"/>
      <c r="AP7343" s="104"/>
      <c r="AQ7343" s="104"/>
      <c r="AR7343" s="104"/>
      <c r="AS7343" s="104"/>
      <c r="AT7343" s="104"/>
      <c r="AU7343" s="104"/>
      <c r="AV7343" s="104"/>
    </row>
    <row r="7344" spans="3:48" x14ac:dyDescent="0.35">
      <c r="C7344" s="176"/>
      <c r="D7344" s="176"/>
      <c r="E7344" s="176"/>
      <c r="F7344" s="176"/>
      <c r="G7344" s="175"/>
      <c r="H7344" s="175"/>
      <c r="I7344" s="175"/>
      <c r="J7344" s="175"/>
      <c r="L7344" s="175"/>
      <c r="T7344" s="176"/>
      <c r="U7344" s="176"/>
      <c r="V7344" s="176"/>
      <c r="W7344" s="176"/>
      <c r="X7344" s="175"/>
      <c r="Y7344" s="175"/>
      <c r="Z7344" s="175"/>
      <c r="AA7344" s="175"/>
      <c r="AC7344" s="175"/>
      <c r="AL7344" s="106"/>
      <c r="AM7344" s="104"/>
      <c r="AN7344" s="104"/>
      <c r="AO7344" s="104"/>
      <c r="AP7344" s="104"/>
      <c r="AQ7344" s="104"/>
      <c r="AR7344" s="104"/>
      <c r="AS7344" s="104"/>
      <c r="AT7344" s="104"/>
      <c r="AU7344" s="104"/>
      <c r="AV7344" s="104"/>
    </row>
    <row r="7345" spans="3:48" x14ac:dyDescent="0.35">
      <c r="C7345" s="176"/>
      <c r="D7345" s="176"/>
      <c r="E7345" s="176"/>
      <c r="F7345" s="176"/>
      <c r="G7345" s="175"/>
      <c r="H7345" s="175"/>
      <c r="I7345" s="175"/>
      <c r="J7345" s="175"/>
      <c r="L7345" s="175"/>
      <c r="T7345" s="176"/>
      <c r="U7345" s="176"/>
      <c r="V7345" s="176"/>
      <c r="W7345" s="176"/>
      <c r="X7345" s="175"/>
      <c r="Y7345" s="175"/>
      <c r="Z7345" s="175"/>
      <c r="AA7345" s="175"/>
      <c r="AC7345" s="175"/>
      <c r="AL7345" s="106"/>
      <c r="AM7345" s="104"/>
      <c r="AN7345" s="104"/>
      <c r="AO7345" s="104"/>
      <c r="AP7345" s="104"/>
      <c r="AQ7345" s="104"/>
      <c r="AR7345" s="104"/>
      <c r="AS7345" s="104"/>
      <c r="AT7345" s="104"/>
      <c r="AU7345" s="104"/>
      <c r="AV7345" s="104"/>
    </row>
    <row r="7346" spans="3:48" x14ac:dyDescent="0.35">
      <c r="C7346" s="176"/>
      <c r="D7346" s="176"/>
      <c r="E7346" s="176"/>
      <c r="F7346" s="176"/>
      <c r="G7346" s="175"/>
      <c r="H7346" s="175"/>
      <c r="I7346" s="175"/>
      <c r="J7346" s="175"/>
      <c r="L7346" s="175"/>
      <c r="T7346" s="176"/>
      <c r="U7346" s="176"/>
      <c r="V7346" s="176"/>
      <c r="W7346" s="176"/>
      <c r="X7346" s="175"/>
      <c r="Y7346" s="175"/>
      <c r="Z7346" s="175"/>
      <c r="AA7346" s="175"/>
      <c r="AC7346" s="175"/>
      <c r="AL7346" s="106"/>
      <c r="AM7346" s="104"/>
      <c r="AN7346" s="104"/>
      <c r="AO7346" s="104"/>
      <c r="AP7346" s="104"/>
      <c r="AQ7346" s="104"/>
      <c r="AR7346" s="104"/>
      <c r="AS7346" s="104"/>
      <c r="AT7346" s="104"/>
      <c r="AU7346" s="104"/>
      <c r="AV7346" s="104"/>
    </row>
    <row r="7347" spans="3:48" x14ac:dyDescent="0.35">
      <c r="C7347" s="176"/>
      <c r="D7347" s="176"/>
      <c r="E7347" s="176"/>
      <c r="F7347" s="176"/>
      <c r="G7347" s="175"/>
      <c r="H7347" s="175"/>
      <c r="I7347" s="175"/>
      <c r="J7347" s="175"/>
      <c r="L7347" s="175"/>
      <c r="T7347" s="176"/>
      <c r="U7347" s="176"/>
      <c r="V7347" s="176"/>
      <c r="W7347" s="176"/>
      <c r="X7347" s="175"/>
      <c r="Y7347" s="175"/>
      <c r="Z7347" s="175"/>
      <c r="AA7347" s="175"/>
      <c r="AC7347" s="175"/>
      <c r="AL7347" s="106"/>
      <c r="AM7347" s="104"/>
      <c r="AN7347" s="104"/>
      <c r="AO7347" s="104"/>
      <c r="AP7347" s="104"/>
      <c r="AQ7347" s="104"/>
      <c r="AR7347" s="104"/>
      <c r="AS7347" s="104"/>
      <c r="AT7347" s="104"/>
      <c r="AU7347" s="104"/>
      <c r="AV7347" s="104"/>
    </row>
    <row r="7348" spans="3:48" x14ac:dyDescent="0.35">
      <c r="C7348" s="176"/>
      <c r="D7348" s="176"/>
      <c r="E7348" s="176"/>
      <c r="F7348" s="176"/>
      <c r="G7348" s="175"/>
      <c r="H7348" s="175"/>
      <c r="I7348" s="175"/>
      <c r="J7348" s="175"/>
      <c r="L7348" s="175"/>
      <c r="T7348" s="176"/>
      <c r="U7348" s="176"/>
      <c r="V7348" s="176"/>
      <c r="W7348" s="176"/>
      <c r="X7348" s="175"/>
      <c r="Y7348" s="175"/>
      <c r="Z7348" s="175"/>
      <c r="AA7348" s="175"/>
      <c r="AC7348" s="175"/>
      <c r="AL7348" s="106"/>
      <c r="AM7348" s="104"/>
      <c r="AN7348" s="104"/>
      <c r="AO7348" s="104"/>
      <c r="AP7348" s="104"/>
      <c r="AQ7348" s="104"/>
      <c r="AR7348" s="104"/>
      <c r="AS7348" s="104"/>
      <c r="AT7348" s="104"/>
      <c r="AU7348" s="104"/>
      <c r="AV7348" s="104"/>
    </row>
    <row r="7349" spans="3:48" x14ac:dyDescent="0.35">
      <c r="C7349" s="176"/>
      <c r="D7349" s="176"/>
      <c r="E7349" s="176"/>
      <c r="F7349" s="176"/>
      <c r="G7349" s="175"/>
      <c r="H7349" s="175"/>
      <c r="I7349" s="175"/>
      <c r="J7349" s="175"/>
      <c r="L7349" s="175"/>
      <c r="T7349" s="176"/>
      <c r="U7349" s="176"/>
      <c r="V7349" s="176"/>
      <c r="W7349" s="176"/>
      <c r="X7349" s="175"/>
      <c r="Y7349" s="175"/>
      <c r="Z7349" s="175"/>
      <c r="AA7349" s="175"/>
      <c r="AC7349" s="175"/>
      <c r="AL7349" s="106"/>
      <c r="AM7349" s="104"/>
      <c r="AN7349" s="104"/>
      <c r="AO7349" s="104"/>
      <c r="AP7349" s="104"/>
      <c r="AQ7349" s="104"/>
      <c r="AR7349" s="104"/>
      <c r="AS7349" s="104"/>
      <c r="AT7349" s="104"/>
      <c r="AU7349" s="104"/>
      <c r="AV7349" s="104"/>
    </row>
    <row r="7350" spans="3:48" x14ac:dyDescent="0.35">
      <c r="C7350" s="176"/>
      <c r="D7350" s="176"/>
      <c r="E7350" s="176"/>
      <c r="F7350" s="176"/>
      <c r="G7350" s="175"/>
      <c r="H7350" s="175"/>
      <c r="I7350" s="175"/>
      <c r="J7350" s="175"/>
      <c r="L7350" s="175"/>
      <c r="T7350" s="176"/>
      <c r="U7350" s="176"/>
      <c r="V7350" s="176"/>
      <c r="W7350" s="176"/>
      <c r="X7350" s="175"/>
      <c r="Y7350" s="175"/>
      <c r="Z7350" s="175"/>
      <c r="AA7350" s="175"/>
      <c r="AC7350" s="175"/>
      <c r="AL7350" s="106"/>
      <c r="AM7350" s="104"/>
      <c r="AN7350" s="104"/>
      <c r="AO7350" s="104"/>
      <c r="AP7350" s="104"/>
      <c r="AQ7350" s="104"/>
      <c r="AR7350" s="104"/>
      <c r="AS7350" s="104"/>
      <c r="AT7350" s="104"/>
      <c r="AU7350" s="104"/>
      <c r="AV7350" s="104"/>
    </row>
    <row r="7351" spans="3:48" x14ac:dyDescent="0.35">
      <c r="C7351" s="176"/>
      <c r="D7351" s="176"/>
      <c r="E7351" s="176"/>
      <c r="F7351" s="176"/>
      <c r="G7351" s="175"/>
      <c r="H7351" s="175"/>
      <c r="I7351" s="175"/>
      <c r="J7351" s="175"/>
      <c r="L7351" s="175"/>
      <c r="T7351" s="176"/>
      <c r="U7351" s="176"/>
      <c r="V7351" s="176"/>
      <c r="W7351" s="176"/>
      <c r="X7351" s="175"/>
      <c r="Y7351" s="175"/>
      <c r="Z7351" s="175"/>
      <c r="AA7351" s="175"/>
      <c r="AC7351" s="175"/>
      <c r="AL7351" s="106"/>
      <c r="AM7351" s="104"/>
      <c r="AN7351" s="104"/>
      <c r="AO7351" s="104"/>
      <c r="AP7351" s="104"/>
      <c r="AQ7351" s="104"/>
      <c r="AR7351" s="104"/>
      <c r="AS7351" s="104"/>
      <c r="AT7351" s="104"/>
      <c r="AU7351" s="104"/>
      <c r="AV7351" s="104"/>
    </row>
    <row r="7352" spans="3:48" x14ac:dyDescent="0.35">
      <c r="C7352" s="176"/>
      <c r="D7352" s="176"/>
      <c r="E7352" s="176"/>
      <c r="F7352" s="176"/>
      <c r="G7352" s="175"/>
      <c r="H7352" s="175"/>
      <c r="I7352" s="175"/>
      <c r="J7352" s="175"/>
      <c r="L7352" s="175"/>
      <c r="T7352" s="176"/>
      <c r="U7352" s="176"/>
      <c r="V7352" s="176"/>
      <c r="W7352" s="176"/>
      <c r="X7352" s="175"/>
      <c r="Y7352" s="175"/>
      <c r="Z7352" s="175"/>
      <c r="AA7352" s="175"/>
      <c r="AC7352" s="175"/>
      <c r="AL7352" s="106"/>
      <c r="AM7352" s="104"/>
      <c r="AN7352" s="104"/>
      <c r="AO7352" s="104"/>
      <c r="AP7352" s="104"/>
      <c r="AQ7352" s="104"/>
      <c r="AR7352" s="104"/>
      <c r="AS7352" s="104"/>
      <c r="AT7352" s="104"/>
      <c r="AU7352" s="104"/>
      <c r="AV7352" s="104"/>
    </row>
    <row r="7353" spans="3:48" x14ac:dyDescent="0.35">
      <c r="C7353" s="176"/>
      <c r="D7353" s="176"/>
      <c r="E7353" s="176"/>
      <c r="F7353" s="176"/>
      <c r="G7353" s="175"/>
      <c r="H7353" s="175"/>
      <c r="I7353" s="175"/>
      <c r="J7353" s="175"/>
      <c r="L7353" s="175"/>
      <c r="T7353" s="176"/>
      <c r="U7353" s="176"/>
      <c r="V7353" s="176"/>
      <c r="W7353" s="176"/>
      <c r="X7353" s="175"/>
      <c r="Y7353" s="175"/>
      <c r="Z7353" s="175"/>
      <c r="AA7353" s="175"/>
      <c r="AC7353" s="175"/>
      <c r="AL7353" s="106"/>
      <c r="AM7353" s="104"/>
      <c r="AN7353" s="104"/>
      <c r="AO7353" s="104"/>
      <c r="AP7353" s="104"/>
      <c r="AQ7353" s="104"/>
      <c r="AR7353" s="104"/>
      <c r="AS7353" s="104"/>
      <c r="AT7353" s="104"/>
      <c r="AU7353" s="104"/>
      <c r="AV7353" s="104"/>
    </row>
    <row r="7354" spans="3:48" x14ac:dyDescent="0.35">
      <c r="C7354" s="176"/>
      <c r="D7354" s="176"/>
      <c r="E7354" s="176"/>
      <c r="F7354" s="176"/>
      <c r="G7354" s="175"/>
      <c r="H7354" s="175"/>
      <c r="I7354" s="175"/>
      <c r="J7354" s="175"/>
      <c r="L7354" s="175"/>
      <c r="T7354" s="176"/>
      <c r="U7354" s="176"/>
      <c r="V7354" s="176"/>
      <c r="W7354" s="176"/>
      <c r="X7354" s="175"/>
      <c r="Y7354" s="175"/>
      <c r="Z7354" s="175"/>
      <c r="AA7354" s="175"/>
      <c r="AC7354" s="175"/>
      <c r="AL7354" s="106"/>
      <c r="AM7354" s="104"/>
      <c r="AN7354" s="104"/>
      <c r="AO7354" s="104"/>
      <c r="AP7354" s="104"/>
      <c r="AQ7354" s="104"/>
      <c r="AR7354" s="104"/>
      <c r="AS7354" s="104"/>
      <c r="AT7354" s="104"/>
      <c r="AU7354" s="104"/>
      <c r="AV7354" s="104"/>
    </row>
    <row r="7355" spans="3:48" x14ac:dyDescent="0.35">
      <c r="C7355" s="176"/>
      <c r="D7355" s="176"/>
      <c r="E7355" s="176"/>
      <c r="F7355" s="176"/>
      <c r="G7355" s="175"/>
      <c r="H7355" s="175"/>
      <c r="I7355" s="175"/>
      <c r="J7355" s="175"/>
      <c r="L7355" s="175"/>
      <c r="T7355" s="176"/>
      <c r="U7355" s="176"/>
      <c r="V7355" s="176"/>
      <c r="W7355" s="176"/>
      <c r="X7355" s="175"/>
      <c r="Y7355" s="175"/>
      <c r="Z7355" s="175"/>
      <c r="AA7355" s="175"/>
      <c r="AC7355" s="175"/>
      <c r="AL7355" s="106"/>
      <c r="AM7355" s="104"/>
      <c r="AN7355" s="104"/>
      <c r="AO7355" s="104"/>
      <c r="AP7355" s="104"/>
      <c r="AQ7355" s="104"/>
      <c r="AR7355" s="104"/>
      <c r="AS7355" s="104"/>
      <c r="AT7355" s="104"/>
      <c r="AU7355" s="104"/>
      <c r="AV7355" s="104"/>
    </row>
    <row r="7356" spans="3:48" x14ac:dyDescent="0.35">
      <c r="C7356" s="176"/>
      <c r="D7356" s="176"/>
      <c r="E7356" s="176"/>
      <c r="F7356" s="176"/>
      <c r="G7356" s="175"/>
      <c r="H7356" s="175"/>
      <c r="I7356" s="175"/>
      <c r="J7356" s="175"/>
      <c r="L7356" s="175"/>
      <c r="T7356" s="176"/>
      <c r="U7356" s="176"/>
      <c r="V7356" s="176"/>
      <c r="W7356" s="176"/>
      <c r="X7356" s="175"/>
      <c r="Y7356" s="175"/>
      <c r="Z7356" s="175"/>
      <c r="AA7356" s="175"/>
      <c r="AC7356" s="175"/>
      <c r="AL7356" s="106"/>
      <c r="AM7356" s="104"/>
      <c r="AN7356" s="104"/>
      <c r="AO7356" s="104"/>
      <c r="AP7356" s="104"/>
      <c r="AQ7356" s="104"/>
      <c r="AR7356" s="104"/>
      <c r="AS7356" s="104"/>
      <c r="AT7356" s="104"/>
      <c r="AU7356" s="104"/>
      <c r="AV7356" s="104"/>
    </row>
    <row r="7357" spans="3:48" x14ac:dyDescent="0.35">
      <c r="C7357" s="176"/>
      <c r="D7357" s="176"/>
      <c r="E7357" s="176"/>
      <c r="F7357" s="176"/>
      <c r="G7357" s="175"/>
      <c r="H7357" s="175"/>
      <c r="I7357" s="175"/>
      <c r="J7357" s="175"/>
      <c r="L7357" s="175"/>
      <c r="T7357" s="176"/>
      <c r="U7357" s="176"/>
      <c r="V7357" s="176"/>
      <c r="W7357" s="176"/>
      <c r="X7357" s="175"/>
      <c r="Y7357" s="175"/>
      <c r="Z7357" s="175"/>
      <c r="AA7357" s="175"/>
      <c r="AC7357" s="175"/>
      <c r="AL7357" s="106"/>
      <c r="AM7357" s="104"/>
      <c r="AN7357" s="104"/>
      <c r="AO7357" s="104"/>
      <c r="AP7357" s="104"/>
      <c r="AQ7357" s="104"/>
      <c r="AR7357" s="104"/>
      <c r="AS7357" s="104"/>
      <c r="AT7357" s="104"/>
      <c r="AU7357" s="104"/>
      <c r="AV7357" s="104"/>
    </row>
    <row r="7358" spans="3:48" x14ac:dyDescent="0.35">
      <c r="C7358" s="176"/>
      <c r="D7358" s="176"/>
      <c r="E7358" s="176"/>
      <c r="F7358" s="176"/>
      <c r="G7358" s="175"/>
      <c r="H7358" s="175"/>
      <c r="I7358" s="175"/>
      <c r="J7358" s="175"/>
      <c r="L7358" s="175"/>
      <c r="T7358" s="176"/>
      <c r="U7358" s="176"/>
      <c r="V7358" s="176"/>
      <c r="W7358" s="176"/>
      <c r="X7358" s="175"/>
      <c r="Y7358" s="175"/>
      <c r="Z7358" s="175"/>
      <c r="AA7358" s="175"/>
      <c r="AC7358" s="175"/>
      <c r="AL7358" s="106"/>
      <c r="AM7358" s="104"/>
      <c r="AN7358" s="104"/>
      <c r="AO7358" s="104"/>
      <c r="AP7358" s="104"/>
      <c r="AQ7358" s="104"/>
      <c r="AR7358" s="104"/>
      <c r="AS7358" s="104"/>
      <c r="AT7358" s="104"/>
      <c r="AU7358" s="104"/>
      <c r="AV7358" s="104"/>
    </row>
    <row r="7359" spans="3:48" x14ac:dyDescent="0.35">
      <c r="C7359" s="176"/>
      <c r="D7359" s="176"/>
      <c r="E7359" s="176"/>
      <c r="F7359" s="176"/>
      <c r="G7359" s="175"/>
      <c r="H7359" s="175"/>
      <c r="I7359" s="175"/>
      <c r="J7359" s="175"/>
      <c r="L7359" s="175"/>
      <c r="T7359" s="176"/>
      <c r="U7359" s="176"/>
      <c r="V7359" s="176"/>
      <c r="W7359" s="176"/>
      <c r="X7359" s="175"/>
      <c r="Y7359" s="175"/>
      <c r="Z7359" s="175"/>
      <c r="AA7359" s="175"/>
      <c r="AC7359" s="175"/>
      <c r="AL7359" s="106"/>
      <c r="AM7359" s="104"/>
      <c r="AN7359" s="104"/>
      <c r="AO7359" s="104"/>
      <c r="AP7359" s="104"/>
      <c r="AQ7359" s="104"/>
      <c r="AR7359" s="104"/>
      <c r="AS7359" s="104"/>
      <c r="AT7359" s="104"/>
      <c r="AU7359" s="104"/>
      <c r="AV7359" s="104"/>
    </row>
    <row r="7360" spans="3:48" x14ac:dyDescent="0.35">
      <c r="C7360" s="176"/>
      <c r="D7360" s="176"/>
      <c r="E7360" s="176"/>
      <c r="F7360" s="176"/>
      <c r="G7360" s="175"/>
      <c r="H7360" s="175"/>
      <c r="I7360" s="175"/>
      <c r="J7360" s="175"/>
      <c r="L7360" s="175"/>
      <c r="T7360" s="176"/>
      <c r="U7360" s="176"/>
      <c r="V7360" s="176"/>
      <c r="W7360" s="176"/>
      <c r="X7360" s="175"/>
      <c r="Y7360" s="175"/>
      <c r="Z7360" s="175"/>
      <c r="AA7360" s="175"/>
      <c r="AC7360" s="175"/>
      <c r="AL7360" s="106"/>
      <c r="AM7360" s="104"/>
      <c r="AN7360" s="104"/>
      <c r="AO7360" s="104"/>
      <c r="AP7360" s="104"/>
      <c r="AQ7360" s="104"/>
      <c r="AR7360" s="104"/>
      <c r="AS7360" s="104"/>
      <c r="AT7360" s="104"/>
      <c r="AU7360" s="104"/>
      <c r="AV7360" s="104"/>
    </row>
    <row r="7361" spans="3:48" x14ac:dyDescent="0.35">
      <c r="C7361" s="176"/>
      <c r="D7361" s="176"/>
      <c r="E7361" s="176"/>
      <c r="F7361" s="176"/>
      <c r="G7361" s="175"/>
      <c r="H7361" s="175"/>
      <c r="I7361" s="175"/>
      <c r="J7361" s="175"/>
      <c r="L7361" s="175"/>
      <c r="T7361" s="176"/>
      <c r="U7361" s="176"/>
      <c r="V7361" s="176"/>
      <c r="W7361" s="176"/>
      <c r="X7361" s="175"/>
      <c r="Y7361" s="175"/>
      <c r="Z7361" s="175"/>
      <c r="AA7361" s="175"/>
      <c r="AC7361" s="175"/>
      <c r="AL7361" s="106"/>
      <c r="AM7361" s="104"/>
      <c r="AN7361" s="104"/>
      <c r="AO7361" s="104"/>
      <c r="AP7361" s="104"/>
      <c r="AQ7361" s="104"/>
      <c r="AR7361" s="104"/>
      <c r="AS7361" s="104"/>
      <c r="AT7361" s="104"/>
      <c r="AU7361" s="104"/>
      <c r="AV7361" s="104"/>
    </row>
    <row r="7362" spans="3:48" x14ac:dyDescent="0.35">
      <c r="C7362" s="176"/>
      <c r="D7362" s="176"/>
      <c r="E7362" s="176"/>
      <c r="F7362" s="176"/>
      <c r="G7362" s="175"/>
      <c r="H7362" s="175"/>
      <c r="I7362" s="175"/>
      <c r="J7362" s="175"/>
      <c r="L7362" s="175"/>
      <c r="T7362" s="176"/>
      <c r="U7362" s="176"/>
      <c r="V7362" s="176"/>
      <c r="W7362" s="176"/>
      <c r="X7362" s="175"/>
      <c r="Y7362" s="175"/>
      <c r="Z7362" s="175"/>
      <c r="AA7362" s="175"/>
      <c r="AC7362" s="175"/>
      <c r="AL7362" s="106"/>
      <c r="AM7362" s="104"/>
      <c r="AN7362" s="104"/>
      <c r="AO7362" s="104"/>
      <c r="AP7362" s="104"/>
      <c r="AQ7362" s="104"/>
      <c r="AR7362" s="104"/>
      <c r="AS7362" s="104"/>
      <c r="AT7362" s="104"/>
      <c r="AU7362" s="104"/>
      <c r="AV7362" s="104"/>
    </row>
    <row r="7363" spans="3:48" x14ac:dyDescent="0.35">
      <c r="C7363" s="176"/>
      <c r="D7363" s="176"/>
      <c r="E7363" s="176"/>
      <c r="F7363" s="176"/>
      <c r="G7363" s="175"/>
      <c r="H7363" s="175"/>
      <c r="I7363" s="175"/>
      <c r="J7363" s="175"/>
      <c r="L7363" s="175"/>
      <c r="T7363" s="176"/>
      <c r="U7363" s="176"/>
      <c r="V7363" s="176"/>
      <c r="W7363" s="176"/>
      <c r="X7363" s="175"/>
      <c r="Y7363" s="175"/>
      <c r="Z7363" s="175"/>
      <c r="AA7363" s="175"/>
      <c r="AC7363" s="175"/>
      <c r="AL7363" s="106"/>
      <c r="AM7363" s="104"/>
      <c r="AN7363" s="104"/>
      <c r="AO7363" s="104"/>
      <c r="AP7363" s="104"/>
      <c r="AQ7363" s="104"/>
      <c r="AR7363" s="104"/>
      <c r="AS7363" s="104"/>
      <c r="AT7363" s="104"/>
      <c r="AU7363" s="104"/>
      <c r="AV7363" s="104"/>
    </row>
    <row r="7364" spans="3:48" x14ac:dyDescent="0.35">
      <c r="C7364" s="176"/>
      <c r="D7364" s="176"/>
      <c r="E7364" s="176"/>
      <c r="F7364" s="176"/>
      <c r="G7364" s="175"/>
      <c r="H7364" s="175"/>
      <c r="I7364" s="175"/>
      <c r="J7364" s="175"/>
      <c r="L7364" s="175"/>
      <c r="T7364" s="176"/>
      <c r="U7364" s="176"/>
      <c r="V7364" s="176"/>
      <c r="W7364" s="176"/>
      <c r="X7364" s="175"/>
      <c r="Y7364" s="175"/>
      <c r="Z7364" s="175"/>
      <c r="AA7364" s="175"/>
      <c r="AC7364" s="175"/>
      <c r="AL7364" s="106"/>
      <c r="AM7364" s="104"/>
      <c r="AN7364" s="104"/>
      <c r="AO7364" s="104"/>
      <c r="AP7364" s="104"/>
      <c r="AQ7364" s="104"/>
      <c r="AR7364" s="104"/>
      <c r="AS7364" s="104"/>
      <c r="AT7364" s="104"/>
      <c r="AU7364" s="104"/>
      <c r="AV7364" s="104"/>
    </row>
    <row r="7365" spans="3:48" x14ac:dyDescent="0.35">
      <c r="C7365" s="176"/>
      <c r="D7365" s="176"/>
      <c r="E7365" s="176"/>
      <c r="F7365" s="176"/>
      <c r="G7365" s="175"/>
      <c r="H7365" s="175"/>
      <c r="I7365" s="175"/>
      <c r="J7365" s="175"/>
      <c r="L7365" s="175"/>
      <c r="T7365" s="176"/>
      <c r="U7365" s="176"/>
      <c r="V7365" s="176"/>
      <c r="W7365" s="176"/>
      <c r="X7365" s="175"/>
      <c r="Y7365" s="175"/>
      <c r="Z7365" s="175"/>
      <c r="AA7365" s="175"/>
      <c r="AC7365" s="175"/>
      <c r="AL7365" s="106"/>
      <c r="AM7365" s="104"/>
      <c r="AN7365" s="104"/>
      <c r="AO7365" s="104"/>
      <c r="AP7365" s="104"/>
      <c r="AQ7365" s="104"/>
      <c r="AR7365" s="104"/>
      <c r="AS7365" s="104"/>
      <c r="AT7365" s="104"/>
      <c r="AU7365" s="104"/>
      <c r="AV7365" s="104"/>
    </row>
    <row r="7366" spans="3:48" x14ac:dyDescent="0.35">
      <c r="C7366" s="176"/>
      <c r="D7366" s="176"/>
      <c r="E7366" s="176"/>
      <c r="F7366" s="176"/>
      <c r="G7366" s="175"/>
      <c r="H7366" s="175"/>
      <c r="I7366" s="175"/>
      <c r="J7366" s="175"/>
      <c r="L7366" s="175"/>
      <c r="T7366" s="176"/>
      <c r="U7366" s="176"/>
      <c r="V7366" s="176"/>
      <c r="W7366" s="176"/>
      <c r="X7366" s="175"/>
      <c r="Y7366" s="175"/>
      <c r="Z7366" s="175"/>
      <c r="AA7366" s="175"/>
      <c r="AC7366" s="175"/>
      <c r="AL7366" s="106"/>
      <c r="AM7366" s="104"/>
      <c r="AN7366" s="104"/>
      <c r="AO7366" s="104"/>
      <c r="AP7366" s="104"/>
      <c r="AQ7366" s="104"/>
      <c r="AR7366" s="104"/>
      <c r="AS7366" s="104"/>
      <c r="AT7366" s="104"/>
      <c r="AU7366" s="104"/>
      <c r="AV7366" s="104"/>
    </row>
    <row r="7367" spans="3:48" x14ac:dyDescent="0.35">
      <c r="C7367" s="176"/>
      <c r="D7367" s="176"/>
      <c r="E7367" s="176"/>
      <c r="F7367" s="176"/>
      <c r="G7367" s="175"/>
      <c r="H7367" s="175"/>
      <c r="I7367" s="175"/>
      <c r="J7367" s="175"/>
      <c r="L7367" s="175"/>
      <c r="T7367" s="176"/>
      <c r="U7367" s="176"/>
      <c r="V7367" s="176"/>
      <c r="W7367" s="176"/>
      <c r="X7367" s="175"/>
      <c r="Y7367" s="175"/>
      <c r="Z7367" s="175"/>
      <c r="AA7367" s="175"/>
      <c r="AC7367" s="175"/>
      <c r="AL7367" s="106"/>
      <c r="AM7367" s="104"/>
      <c r="AN7367" s="104"/>
      <c r="AO7367" s="104"/>
      <c r="AP7367" s="104"/>
      <c r="AQ7367" s="104"/>
      <c r="AR7367" s="104"/>
      <c r="AS7367" s="104"/>
      <c r="AT7367" s="104"/>
      <c r="AU7367" s="104"/>
      <c r="AV7367" s="104"/>
    </row>
    <row r="7368" spans="3:48" x14ac:dyDescent="0.35">
      <c r="C7368" s="176"/>
      <c r="D7368" s="176"/>
      <c r="E7368" s="176"/>
      <c r="F7368" s="176"/>
      <c r="G7368" s="175"/>
      <c r="H7368" s="175"/>
      <c r="I7368" s="175"/>
      <c r="J7368" s="175"/>
      <c r="L7368" s="175"/>
      <c r="T7368" s="176"/>
      <c r="U7368" s="176"/>
      <c r="V7368" s="176"/>
      <c r="W7368" s="176"/>
      <c r="X7368" s="175"/>
      <c r="Y7368" s="175"/>
      <c r="Z7368" s="175"/>
      <c r="AA7368" s="175"/>
      <c r="AC7368" s="175"/>
      <c r="AL7368" s="106"/>
      <c r="AM7368" s="104"/>
      <c r="AN7368" s="104"/>
      <c r="AO7368" s="104"/>
      <c r="AP7368" s="104"/>
      <c r="AQ7368" s="104"/>
      <c r="AR7368" s="104"/>
      <c r="AS7368" s="104"/>
      <c r="AT7368" s="104"/>
      <c r="AU7368" s="104"/>
      <c r="AV7368" s="104"/>
    </row>
    <row r="7369" spans="3:48" x14ac:dyDescent="0.35">
      <c r="C7369" s="176"/>
      <c r="D7369" s="176"/>
      <c r="E7369" s="176"/>
      <c r="F7369" s="176"/>
      <c r="G7369" s="175"/>
      <c r="H7369" s="175"/>
      <c r="I7369" s="175"/>
      <c r="J7369" s="175"/>
      <c r="L7369" s="175"/>
      <c r="T7369" s="176"/>
      <c r="U7369" s="176"/>
      <c r="V7369" s="176"/>
      <c r="W7369" s="176"/>
      <c r="X7369" s="175"/>
      <c r="Y7369" s="175"/>
      <c r="Z7369" s="175"/>
      <c r="AA7369" s="175"/>
      <c r="AC7369" s="175"/>
      <c r="AL7369" s="106"/>
      <c r="AM7369" s="104"/>
      <c r="AN7369" s="104"/>
      <c r="AO7369" s="104"/>
      <c r="AP7369" s="104"/>
      <c r="AQ7369" s="104"/>
      <c r="AR7369" s="104"/>
      <c r="AS7369" s="104"/>
      <c r="AT7369" s="104"/>
      <c r="AU7369" s="104"/>
      <c r="AV7369" s="104"/>
    </row>
    <row r="7370" spans="3:48" x14ac:dyDescent="0.35">
      <c r="C7370" s="176"/>
      <c r="D7370" s="176"/>
      <c r="E7370" s="176"/>
      <c r="F7370" s="176"/>
      <c r="G7370" s="175"/>
      <c r="H7370" s="175"/>
      <c r="I7370" s="175"/>
      <c r="J7370" s="175"/>
      <c r="L7370" s="175"/>
      <c r="T7370" s="176"/>
      <c r="U7370" s="176"/>
      <c r="V7370" s="176"/>
      <c r="W7370" s="176"/>
      <c r="X7370" s="175"/>
      <c r="Y7370" s="175"/>
      <c r="Z7370" s="175"/>
      <c r="AA7370" s="175"/>
      <c r="AC7370" s="175"/>
      <c r="AL7370" s="106"/>
      <c r="AM7370" s="104"/>
      <c r="AN7370" s="104"/>
      <c r="AO7370" s="104"/>
      <c r="AP7370" s="104"/>
      <c r="AQ7370" s="104"/>
      <c r="AR7370" s="104"/>
      <c r="AS7370" s="104"/>
      <c r="AT7370" s="104"/>
      <c r="AU7370" s="104"/>
      <c r="AV7370" s="104"/>
    </row>
    <row r="7371" spans="3:48" x14ac:dyDescent="0.35">
      <c r="C7371" s="176"/>
      <c r="D7371" s="176"/>
      <c r="E7371" s="176"/>
      <c r="F7371" s="176"/>
      <c r="G7371" s="175"/>
      <c r="H7371" s="175"/>
      <c r="I7371" s="175"/>
      <c r="J7371" s="175"/>
      <c r="L7371" s="175"/>
      <c r="T7371" s="176"/>
      <c r="U7371" s="176"/>
      <c r="V7371" s="176"/>
      <c r="W7371" s="176"/>
      <c r="X7371" s="175"/>
      <c r="Y7371" s="175"/>
      <c r="Z7371" s="175"/>
      <c r="AA7371" s="175"/>
      <c r="AC7371" s="175"/>
      <c r="AL7371" s="106"/>
      <c r="AM7371" s="104"/>
      <c r="AN7371" s="104"/>
      <c r="AO7371" s="104"/>
      <c r="AP7371" s="104"/>
      <c r="AQ7371" s="104"/>
      <c r="AR7371" s="104"/>
      <c r="AS7371" s="104"/>
      <c r="AT7371" s="104"/>
      <c r="AU7371" s="104"/>
      <c r="AV7371" s="104"/>
    </row>
    <row r="7372" spans="3:48" x14ac:dyDescent="0.35">
      <c r="C7372" s="176"/>
      <c r="D7372" s="176"/>
      <c r="E7372" s="176"/>
      <c r="F7372" s="176"/>
      <c r="G7372" s="175"/>
      <c r="H7372" s="175"/>
      <c r="I7372" s="175"/>
      <c r="J7372" s="175"/>
      <c r="L7372" s="175"/>
      <c r="T7372" s="176"/>
      <c r="U7372" s="176"/>
      <c r="V7372" s="176"/>
      <c r="W7372" s="176"/>
      <c r="X7372" s="175"/>
      <c r="Y7372" s="175"/>
      <c r="Z7372" s="175"/>
      <c r="AA7372" s="175"/>
      <c r="AC7372" s="175"/>
      <c r="AL7372" s="106"/>
      <c r="AM7372" s="104"/>
      <c r="AN7372" s="104"/>
      <c r="AO7372" s="104"/>
      <c r="AP7372" s="104"/>
      <c r="AQ7372" s="104"/>
      <c r="AR7372" s="104"/>
      <c r="AS7372" s="104"/>
      <c r="AT7372" s="104"/>
      <c r="AU7372" s="104"/>
      <c r="AV7372" s="104"/>
    </row>
    <row r="7373" spans="3:48" x14ac:dyDescent="0.35">
      <c r="C7373" s="176"/>
      <c r="D7373" s="176"/>
      <c r="E7373" s="176"/>
      <c r="F7373" s="176"/>
      <c r="G7373" s="175"/>
      <c r="H7373" s="175"/>
      <c r="I7373" s="175"/>
      <c r="J7373" s="175"/>
      <c r="L7373" s="175"/>
      <c r="T7373" s="176"/>
      <c r="U7373" s="176"/>
      <c r="V7373" s="176"/>
      <c r="W7373" s="176"/>
      <c r="X7373" s="175"/>
      <c r="Y7373" s="175"/>
      <c r="Z7373" s="175"/>
      <c r="AA7373" s="175"/>
      <c r="AC7373" s="175"/>
      <c r="AL7373" s="106"/>
      <c r="AM7373" s="104"/>
      <c r="AN7373" s="104"/>
      <c r="AO7373" s="104"/>
      <c r="AP7373" s="104"/>
      <c r="AQ7373" s="104"/>
      <c r="AR7373" s="104"/>
      <c r="AS7373" s="104"/>
      <c r="AT7373" s="104"/>
      <c r="AU7373" s="104"/>
      <c r="AV7373" s="104"/>
    </row>
    <row r="7374" spans="3:48" x14ac:dyDescent="0.35">
      <c r="C7374" s="176"/>
      <c r="D7374" s="176"/>
      <c r="E7374" s="176"/>
      <c r="F7374" s="176"/>
      <c r="G7374" s="175"/>
      <c r="H7374" s="175"/>
      <c r="I7374" s="175"/>
      <c r="J7374" s="175"/>
      <c r="L7374" s="175"/>
      <c r="T7374" s="176"/>
      <c r="U7374" s="176"/>
      <c r="V7374" s="176"/>
      <c r="W7374" s="176"/>
      <c r="X7374" s="175"/>
      <c r="Y7374" s="175"/>
      <c r="Z7374" s="175"/>
      <c r="AA7374" s="175"/>
      <c r="AC7374" s="175"/>
      <c r="AL7374" s="106"/>
      <c r="AM7374" s="104"/>
      <c r="AN7374" s="104"/>
      <c r="AO7374" s="104"/>
      <c r="AP7374" s="104"/>
      <c r="AQ7374" s="104"/>
      <c r="AR7374" s="104"/>
      <c r="AS7374" s="104"/>
      <c r="AT7374" s="104"/>
      <c r="AU7374" s="104"/>
      <c r="AV7374" s="104"/>
    </row>
    <row r="7375" spans="3:48" x14ac:dyDescent="0.35">
      <c r="C7375" s="176"/>
      <c r="D7375" s="176"/>
      <c r="E7375" s="176"/>
      <c r="F7375" s="176"/>
      <c r="G7375" s="175"/>
      <c r="H7375" s="175"/>
      <c r="I7375" s="175"/>
      <c r="J7375" s="175"/>
      <c r="L7375" s="175"/>
      <c r="T7375" s="176"/>
      <c r="U7375" s="176"/>
      <c r="V7375" s="176"/>
      <c r="W7375" s="176"/>
      <c r="X7375" s="175"/>
      <c r="Y7375" s="175"/>
      <c r="Z7375" s="175"/>
      <c r="AA7375" s="175"/>
      <c r="AC7375" s="175"/>
      <c r="AL7375" s="106"/>
      <c r="AM7375" s="104"/>
      <c r="AN7375" s="104"/>
      <c r="AO7375" s="104"/>
      <c r="AP7375" s="104"/>
      <c r="AQ7375" s="104"/>
      <c r="AR7375" s="104"/>
      <c r="AS7375" s="104"/>
      <c r="AT7375" s="104"/>
      <c r="AU7375" s="104"/>
      <c r="AV7375" s="104"/>
    </row>
    <row r="7376" spans="3:48" x14ac:dyDescent="0.35">
      <c r="C7376" s="176"/>
      <c r="D7376" s="176"/>
      <c r="E7376" s="176"/>
      <c r="F7376" s="176"/>
      <c r="G7376" s="175"/>
      <c r="H7376" s="175"/>
      <c r="I7376" s="175"/>
      <c r="J7376" s="175"/>
      <c r="L7376" s="175"/>
      <c r="T7376" s="176"/>
      <c r="U7376" s="176"/>
      <c r="V7376" s="176"/>
      <c r="W7376" s="176"/>
      <c r="X7376" s="175"/>
      <c r="Y7376" s="175"/>
      <c r="Z7376" s="175"/>
      <c r="AA7376" s="175"/>
      <c r="AC7376" s="175"/>
      <c r="AL7376" s="106"/>
      <c r="AM7376" s="104"/>
      <c r="AN7376" s="104"/>
      <c r="AO7376" s="104"/>
      <c r="AP7376" s="104"/>
      <c r="AQ7376" s="104"/>
      <c r="AR7376" s="104"/>
      <c r="AS7376" s="104"/>
      <c r="AT7376" s="104"/>
      <c r="AU7376" s="104"/>
      <c r="AV7376" s="104"/>
    </row>
    <row r="7377" spans="3:48" x14ac:dyDescent="0.35">
      <c r="C7377" s="176"/>
      <c r="D7377" s="176"/>
      <c r="E7377" s="176"/>
      <c r="F7377" s="176"/>
      <c r="G7377" s="175"/>
      <c r="H7377" s="175"/>
      <c r="I7377" s="175"/>
      <c r="J7377" s="175"/>
      <c r="L7377" s="175"/>
      <c r="T7377" s="176"/>
      <c r="U7377" s="176"/>
      <c r="V7377" s="176"/>
      <c r="W7377" s="176"/>
      <c r="X7377" s="175"/>
      <c r="Y7377" s="175"/>
      <c r="Z7377" s="175"/>
      <c r="AA7377" s="175"/>
      <c r="AC7377" s="175"/>
      <c r="AL7377" s="106"/>
      <c r="AM7377" s="104"/>
      <c r="AN7377" s="104"/>
      <c r="AO7377" s="104"/>
      <c r="AP7377" s="104"/>
      <c r="AQ7377" s="104"/>
      <c r="AR7377" s="104"/>
      <c r="AS7377" s="104"/>
      <c r="AT7377" s="104"/>
      <c r="AU7377" s="104"/>
      <c r="AV7377" s="104"/>
    </row>
    <row r="7378" spans="3:48" x14ac:dyDescent="0.35">
      <c r="C7378" s="176"/>
      <c r="D7378" s="176"/>
      <c r="E7378" s="176"/>
      <c r="F7378" s="176"/>
      <c r="G7378" s="175"/>
      <c r="H7378" s="175"/>
      <c r="I7378" s="175"/>
      <c r="J7378" s="175"/>
      <c r="L7378" s="175"/>
      <c r="T7378" s="176"/>
      <c r="U7378" s="176"/>
      <c r="V7378" s="176"/>
      <c r="W7378" s="176"/>
      <c r="X7378" s="175"/>
      <c r="Y7378" s="175"/>
      <c r="Z7378" s="175"/>
      <c r="AA7378" s="175"/>
      <c r="AC7378" s="175"/>
      <c r="AL7378" s="106"/>
      <c r="AM7378" s="104"/>
      <c r="AN7378" s="104"/>
      <c r="AO7378" s="104"/>
      <c r="AP7378" s="104"/>
      <c r="AQ7378" s="104"/>
      <c r="AR7378" s="104"/>
      <c r="AS7378" s="104"/>
      <c r="AT7378" s="104"/>
      <c r="AU7378" s="104"/>
      <c r="AV7378" s="104"/>
    </row>
    <row r="7379" spans="3:48" x14ac:dyDescent="0.35">
      <c r="C7379" s="176"/>
      <c r="D7379" s="176"/>
      <c r="E7379" s="176"/>
      <c r="F7379" s="176"/>
      <c r="G7379" s="175"/>
      <c r="H7379" s="175"/>
      <c r="I7379" s="175"/>
      <c r="J7379" s="175"/>
      <c r="L7379" s="175"/>
      <c r="T7379" s="176"/>
      <c r="U7379" s="176"/>
      <c r="V7379" s="176"/>
      <c r="W7379" s="176"/>
      <c r="X7379" s="175"/>
      <c r="Y7379" s="175"/>
      <c r="Z7379" s="175"/>
      <c r="AA7379" s="175"/>
      <c r="AC7379" s="175"/>
      <c r="AL7379" s="106"/>
      <c r="AM7379" s="104"/>
      <c r="AN7379" s="104"/>
      <c r="AO7379" s="104"/>
      <c r="AP7379" s="104"/>
      <c r="AQ7379" s="104"/>
      <c r="AR7379" s="104"/>
      <c r="AS7379" s="104"/>
      <c r="AT7379" s="104"/>
      <c r="AU7379" s="104"/>
      <c r="AV7379" s="104"/>
    </row>
    <row r="7380" spans="3:48" x14ac:dyDescent="0.35">
      <c r="C7380" s="176"/>
      <c r="D7380" s="176"/>
      <c r="E7380" s="176"/>
      <c r="F7380" s="176"/>
      <c r="G7380" s="175"/>
      <c r="H7380" s="175"/>
      <c r="I7380" s="175"/>
      <c r="J7380" s="175"/>
      <c r="L7380" s="175"/>
      <c r="T7380" s="176"/>
      <c r="U7380" s="176"/>
      <c r="V7380" s="176"/>
      <c r="W7380" s="176"/>
      <c r="X7380" s="175"/>
      <c r="Y7380" s="175"/>
      <c r="Z7380" s="175"/>
      <c r="AA7380" s="175"/>
      <c r="AC7380" s="175"/>
      <c r="AL7380" s="106"/>
      <c r="AM7380" s="104"/>
      <c r="AN7380" s="104"/>
      <c r="AO7380" s="104"/>
      <c r="AP7380" s="104"/>
      <c r="AQ7380" s="104"/>
      <c r="AR7380" s="104"/>
      <c r="AS7380" s="104"/>
      <c r="AT7380" s="104"/>
      <c r="AU7380" s="104"/>
      <c r="AV7380" s="104"/>
    </row>
    <row r="7381" spans="3:48" x14ac:dyDescent="0.35">
      <c r="C7381" s="176"/>
      <c r="D7381" s="176"/>
      <c r="E7381" s="176"/>
      <c r="F7381" s="176"/>
      <c r="G7381" s="175"/>
      <c r="H7381" s="175"/>
      <c r="I7381" s="175"/>
      <c r="J7381" s="175"/>
      <c r="L7381" s="175"/>
      <c r="T7381" s="176"/>
      <c r="U7381" s="176"/>
      <c r="V7381" s="176"/>
      <c r="W7381" s="176"/>
      <c r="X7381" s="175"/>
      <c r="Y7381" s="175"/>
      <c r="Z7381" s="175"/>
      <c r="AA7381" s="175"/>
      <c r="AC7381" s="175"/>
      <c r="AL7381" s="106"/>
      <c r="AM7381" s="104"/>
      <c r="AN7381" s="104"/>
      <c r="AO7381" s="104"/>
      <c r="AP7381" s="104"/>
      <c r="AQ7381" s="104"/>
      <c r="AR7381" s="104"/>
      <c r="AS7381" s="104"/>
      <c r="AT7381" s="104"/>
      <c r="AU7381" s="104"/>
      <c r="AV7381" s="104"/>
    </row>
    <row r="7382" spans="3:48" x14ac:dyDescent="0.35">
      <c r="C7382" s="176"/>
      <c r="D7382" s="176"/>
      <c r="E7382" s="176"/>
      <c r="F7382" s="176"/>
      <c r="G7382" s="175"/>
      <c r="H7382" s="175"/>
      <c r="I7382" s="175"/>
      <c r="J7382" s="175"/>
      <c r="L7382" s="175"/>
      <c r="T7382" s="176"/>
      <c r="U7382" s="176"/>
      <c r="V7382" s="176"/>
      <c r="W7382" s="176"/>
      <c r="X7382" s="175"/>
      <c r="Y7382" s="175"/>
      <c r="Z7382" s="175"/>
      <c r="AA7382" s="175"/>
      <c r="AC7382" s="175"/>
      <c r="AL7382" s="106"/>
      <c r="AM7382" s="104"/>
      <c r="AN7382" s="104"/>
      <c r="AO7382" s="104"/>
      <c r="AP7382" s="104"/>
      <c r="AQ7382" s="104"/>
      <c r="AR7382" s="104"/>
      <c r="AS7382" s="104"/>
      <c r="AT7382" s="104"/>
      <c r="AU7382" s="104"/>
      <c r="AV7382" s="104"/>
    </row>
    <row r="7383" spans="3:48" x14ac:dyDescent="0.35">
      <c r="C7383" s="176"/>
      <c r="D7383" s="176"/>
      <c r="E7383" s="176"/>
      <c r="F7383" s="176"/>
      <c r="G7383" s="175"/>
      <c r="H7383" s="175"/>
      <c r="I7383" s="175"/>
      <c r="J7383" s="175"/>
      <c r="L7383" s="175"/>
      <c r="T7383" s="176"/>
      <c r="U7383" s="176"/>
      <c r="V7383" s="176"/>
      <c r="W7383" s="176"/>
      <c r="X7383" s="175"/>
      <c r="Y7383" s="175"/>
      <c r="Z7383" s="175"/>
      <c r="AA7383" s="175"/>
      <c r="AC7383" s="175"/>
      <c r="AL7383" s="106"/>
      <c r="AM7383" s="104"/>
      <c r="AN7383" s="104"/>
      <c r="AO7383" s="104"/>
      <c r="AP7383" s="104"/>
      <c r="AQ7383" s="104"/>
      <c r="AR7383" s="104"/>
      <c r="AS7383" s="104"/>
      <c r="AT7383" s="104"/>
      <c r="AU7383" s="104"/>
      <c r="AV7383" s="104"/>
    </row>
    <row r="7384" spans="3:48" x14ac:dyDescent="0.35">
      <c r="C7384" s="176"/>
      <c r="D7384" s="176"/>
      <c r="E7384" s="176"/>
      <c r="F7384" s="176"/>
      <c r="G7384" s="175"/>
      <c r="H7384" s="175"/>
      <c r="I7384" s="175"/>
      <c r="J7384" s="175"/>
      <c r="L7384" s="175"/>
      <c r="T7384" s="176"/>
      <c r="U7384" s="176"/>
      <c r="V7384" s="176"/>
      <c r="W7384" s="176"/>
      <c r="X7384" s="175"/>
      <c r="Y7384" s="175"/>
      <c r="Z7384" s="175"/>
      <c r="AA7384" s="175"/>
      <c r="AC7384" s="175"/>
      <c r="AL7384" s="106"/>
      <c r="AM7384" s="104"/>
      <c r="AN7384" s="104"/>
      <c r="AO7384" s="104"/>
      <c r="AP7384" s="104"/>
      <c r="AQ7384" s="104"/>
      <c r="AR7384" s="104"/>
      <c r="AS7384" s="104"/>
      <c r="AT7384" s="104"/>
      <c r="AU7384" s="104"/>
      <c r="AV7384" s="104"/>
    </row>
    <row r="7385" spans="3:48" x14ac:dyDescent="0.35">
      <c r="C7385" s="176"/>
      <c r="D7385" s="176"/>
      <c r="E7385" s="176"/>
      <c r="F7385" s="176"/>
      <c r="G7385" s="175"/>
      <c r="H7385" s="175"/>
      <c r="I7385" s="175"/>
      <c r="J7385" s="175"/>
      <c r="L7385" s="175"/>
      <c r="T7385" s="176"/>
      <c r="U7385" s="176"/>
      <c r="V7385" s="176"/>
      <c r="W7385" s="176"/>
      <c r="X7385" s="175"/>
      <c r="Y7385" s="175"/>
      <c r="Z7385" s="175"/>
      <c r="AA7385" s="175"/>
      <c r="AC7385" s="175"/>
      <c r="AL7385" s="106"/>
      <c r="AM7385" s="104"/>
      <c r="AN7385" s="104"/>
      <c r="AO7385" s="104"/>
      <c r="AP7385" s="104"/>
      <c r="AQ7385" s="104"/>
      <c r="AR7385" s="104"/>
      <c r="AS7385" s="104"/>
      <c r="AT7385" s="104"/>
      <c r="AU7385" s="104"/>
      <c r="AV7385" s="104"/>
    </row>
    <row r="7386" spans="3:48" x14ac:dyDescent="0.35">
      <c r="C7386" s="176"/>
      <c r="D7386" s="176"/>
      <c r="E7386" s="176"/>
      <c r="F7386" s="176"/>
      <c r="G7386" s="175"/>
      <c r="H7386" s="175"/>
      <c r="I7386" s="175"/>
      <c r="J7386" s="175"/>
      <c r="L7386" s="175"/>
      <c r="T7386" s="176"/>
      <c r="U7386" s="176"/>
      <c r="V7386" s="176"/>
      <c r="W7386" s="176"/>
      <c r="X7386" s="175"/>
      <c r="Y7386" s="175"/>
      <c r="Z7386" s="175"/>
      <c r="AA7386" s="175"/>
      <c r="AC7386" s="175"/>
      <c r="AL7386" s="106"/>
      <c r="AM7386" s="104"/>
      <c r="AN7386" s="104"/>
      <c r="AO7386" s="104"/>
      <c r="AP7386" s="104"/>
      <c r="AQ7386" s="104"/>
      <c r="AR7386" s="104"/>
      <c r="AS7386" s="104"/>
      <c r="AT7386" s="104"/>
      <c r="AU7386" s="104"/>
      <c r="AV7386" s="104"/>
    </row>
    <row r="7387" spans="3:48" x14ac:dyDescent="0.35">
      <c r="C7387" s="176"/>
      <c r="D7387" s="176"/>
      <c r="E7387" s="176"/>
      <c r="F7387" s="176"/>
      <c r="G7387" s="175"/>
      <c r="H7387" s="175"/>
      <c r="I7387" s="175"/>
      <c r="J7387" s="175"/>
      <c r="L7387" s="175"/>
      <c r="T7387" s="176"/>
      <c r="U7387" s="176"/>
      <c r="V7387" s="176"/>
      <c r="W7387" s="176"/>
      <c r="X7387" s="175"/>
      <c r="Y7387" s="175"/>
      <c r="Z7387" s="175"/>
      <c r="AA7387" s="175"/>
      <c r="AC7387" s="175"/>
      <c r="AL7387" s="106"/>
      <c r="AM7387" s="104"/>
      <c r="AN7387" s="104"/>
      <c r="AO7387" s="104"/>
      <c r="AP7387" s="104"/>
      <c r="AQ7387" s="104"/>
      <c r="AR7387" s="104"/>
      <c r="AS7387" s="104"/>
      <c r="AT7387" s="104"/>
      <c r="AU7387" s="104"/>
      <c r="AV7387" s="104"/>
    </row>
    <row r="7388" spans="3:48" x14ac:dyDescent="0.35">
      <c r="C7388" s="176"/>
      <c r="D7388" s="176"/>
      <c r="E7388" s="176"/>
      <c r="F7388" s="176"/>
      <c r="G7388" s="175"/>
      <c r="H7388" s="175"/>
      <c r="I7388" s="175"/>
      <c r="J7388" s="175"/>
      <c r="L7388" s="175"/>
      <c r="T7388" s="176"/>
      <c r="U7388" s="176"/>
      <c r="V7388" s="176"/>
      <c r="W7388" s="176"/>
      <c r="X7388" s="175"/>
      <c r="Y7388" s="175"/>
      <c r="Z7388" s="175"/>
      <c r="AA7388" s="175"/>
      <c r="AC7388" s="175"/>
      <c r="AL7388" s="106"/>
      <c r="AM7388" s="104"/>
      <c r="AN7388" s="104"/>
      <c r="AO7388" s="104"/>
      <c r="AP7388" s="104"/>
      <c r="AQ7388" s="104"/>
      <c r="AR7388" s="104"/>
      <c r="AS7388" s="104"/>
      <c r="AT7388" s="104"/>
      <c r="AU7388" s="104"/>
      <c r="AV7388" s="104"/>
    </row>
    <row r="7389" spans="3:48" x14ac:dyDescent="0.35">
      <c r="C7389" s="176"/>
      <c r="D7389" s="176"/>
      <c r="E7389" s="176"/>
      <c r="F7389" s="176"/>
      <c r="G7389" s="175"/>
      <c r="H7389" s="175"/>
      <c r="I7389" s="175"/>
      <c r="J7389" s="175"/>
      <c r="L7389" s="175"/>
      <c r="T7389" s="176"/>
      <c r="U7389" s="176"/>
      <c r="V7389" s="176"/>
      <c r="W7389" s="176"/>
      <c r="X7389" s="175"/>
      <c r="Y7389" s="175"/>
      <c r="Z7389" s="175"/>
      <c r="AA7389" s="175"/>
      <c r="AC7389" s="175"/>
      <c r="AL7389" s="106"/>
      <c r="AM7389" s="104"/>
      <c r="AN7389" s="104"/>
      <c r="AO7389" s="104"/>
      <c r="AP7389" s="104"/>
      <c r="AQ7389" s="104"/>
      <c r="AR7389" s="104"/>
      <c r="AS7389" s="104"/>
      <c r="AT7389" s="104"/>
      <c r="AU7389" s="104"/>
      <c r="AV7389" s="104"/>
    </row>
    <row r="7390" spans="3:48" x14ac:dyDescent="0.35">
      <c r="C7390" s="176"/>
      <c r="D7390" s="176"/>
      <c r="E7390" s="176"/>
      <c r="F7390" s="176"/>
      <c r="G7390" s="175"/>
      <c r="H7390" s="175"/>
      <c r="I7390" s="175"/>
      <c r="J7390" s="175"/>
      <c r="L7390" s="175"/>
      <c r="T7390" s="176"/>
      <c r="U7390" s="176"/>
      <c r="V7390" s="176"/>
      <c r="W7390" s="176"/>
      <c r="X7390" s="175"/>
      <c r="Y7390" s="175"/>
      <c r="Z7390" s="175"/>
      <c r="AA7390" s="175"/>
      <c r="AC7390" s="175"/>
      <c r="AL7390" s="106"/>
      <c r="AM7390" s="104"/>
      <c r="AN7390" s="104"/>
      <c r="AO7390" s="104"/>
      <c r="AP7390" s="104"/>
      <c r="AQ7390" s="104"/>
      <c r="AR7390" s="104"/>
      <c r="AS7390" s="104"/>
      <c r="AT7390" s="104"/>
      <c r="AU7390" s="104"/>
      <c r="AV7390" s="104"/>
    </row>
    <row r="7391" spans="3:48" x14ac:dyDescent="0.35">
      <c r="C7391" s="176"/>
      <c r="D7391" s="176"/>
      <c r="E7391" s="176"/>
      <c r="F7391" s="176"/>
      <c r="G7391" s="175"/>
      <c r="H7391" s="175"/>
      <c r="I7391" s="175"/>
      <c r="J7391" s="175"/>
      <c r="L7391" s="175"/>
      <c r="T7391" s="176"/>
      <c r="U7391" s="176"/>
      <c r="V7391" s="176"/>
      <c r="W7391" s="176"/>
      <c r="X7391" s="175"/>
      <c r="Y7391" s="175"/>
      <c r="Z7391" s="175"/>
      <c r="AA7391" s="175"/>
      <c r="AC7391" s="175"/>
      <c r="AL7391" s="106"/>
      <c r="AM7391" s="104"/>
      <c r="AN7391" s="104"/>
      <c r="AO7391" s="104"/>
      <c r="AP7391" s="104"/>
      <c r="AQ7391" s="104"/>
      <c r="AR7391" s="104"/>
      <c r="AS7391" s="104"/>
      <c r="AT7391" s="104"/>
      <c r="AU7391" s="104"/>
      <c r="AV7391" s="104"/>
    </row>
    <row r="7392" spans="3:48" x14ac:dyDescent="0.35">
      <c r="C7392" s="176"/>
      <c r="D7392" s="176"/>
      <c r="E7392" s="176"/>
      <c r="F7392" s="176"/>
      <c r="G7392" s="175"/>
      <c r="H7392" s="175"/>
      <c r="I7392" s="175"/>
      <c r="J7392" s="175"/>
      <c r="L7392" s="175"/>
      <c r="T7392" s="176"/>
      <c r="U7392" s="176"/>
      <c r="V7392" s="176"/>
      <c r="W7392" s="176"/>
      <c r="X7392" s="175"/>
      <c r="Y7392" s="175"/>
      <c r="Z7392" s="175"/>
      <c r="AA7392" s="175"/>
      <c r="AC7392" s="175"/>
      <c r="AL7392" s="106"/>
      <c r="AM7392" s="104"/>
      <c r="AN7392" s="104"/>
      <c r="AO7392" s="104"/>
      <c r="AP7392" s="104"/>
      <c r="AQ7392" s="104"/>
      <c r="AR7392" s="104"/>
      <c r="AS7392" s="104"/>
      <c r="AT7392" s="104"/>
      <c r="AU7392" s="104"/>
      <c r="AV7392" s="104"/>
    </row>
    <row r="7393" spans="3:48" x14ac:dyDescent="0.35">
      <c r="C7393" s="176"/>
      <c r="D7393" s="176"/>
      <c r="E7393" s="176"/>
      <c r="F7393" s="176"/>
      <c r="G7393" s="175"/>
      <c r="H7393" s="175"/>
      <c r="I7393" s="175"/>
      <c r="J7393" s="175"/>
      <c r="L7393" s="175"/>
      <c r="T7393" s="176"/>
      <c r="U7393" s="176"/>
      <c r="V7393" s="176"/>
      <c r="W7393" s="176"/>
      <c r="X7393" s="175"/>
      <c r="Y7393" s="175"/>
      <c r="Z7393" s="175"/>
      <c r="AA7393" s="175"/>
      <c r="AC7393" s="175"/>
      <c r="AL7393" s="106"/>
      <c r="AM7393" s="104"/>
      <c r="AN7393" s="104"/>
      <c r="AO7393" s="104"/>
      <c r="AP7393" s="104"/>
      <c r="AQ7393" s="104"/>
      <c r="AR7393" s="104"/>
      <c r="AS7393" s="104"/>
      <c r="AT7393" s="104"/>
      <c r="AU7393" s="104"/>
      <c r="AV7393" s="104"/>
    </row>
    <row r="7394" spans="3:48" x14ac:dyDescent="0.35">
      <c r="C7394" s="176"/>
      <c r="D7394" s="176"/>
      <c r="E7394" s="176"/>
      <c r="F7394" s="176"/>
      <c r="G7394" s="175"/>
      <c r="H7394" s="175"/>
      <c r="I7394" s="175"/>
      <c r="J7394" s="175"/>
      <c r="L7394" s="175"/>
      <c r="T7394" s="176"/>
      <c r="U7394" s="176"/>
      <c r="V7394" s="176"/>
      <c r="W7394" s="176"/>
      <c r="X7394" s="175"/>
      <c r="Y7394" s="175"/>
      <c r="Z7394" s="175"/>
      <c r="AA7394" s="175"/>
      <c r="AC7394" s="175"/>
      <c r="AL7394" s="106"/>
      <c r="AM7394" s="104"/>
      <c r="AN7394" s="104"/>
      <c r="AO7394" s="104"/>
      <c r="AP7394" s="104"/>
      <c r="AQ7394" s="104"/>
      <c r="AR7394" s="104"/>
      <c r="AS7394" s="104"/>
      <c r="AT7394" s="104"/>
      <c r="AU7394" s="104"/>
      <c r="AV7394" s="104"/>
    </row>
    <row r="7395" spans="3:48" x14ac:dyDescent="0.35">
      <c r="C7395" s="176"/>
      <c r="D7395" s="176"/>
      <c r="E7395" s="176"/>
      <c r="F7395" s="176"/>
      <c r="G7395" s="175"/>
      <c r="H7395" s="175"/>
      <c r="I7395" s="175"/>
      <c r="J7395" s="175"/>
      <c r="L7395" s="175"/>
      <c r="T7395" s="176"/>
      <c r="U7395" s="176"/>
      <c r="V7395" s="176"/>
      <c r="W7395" s="176"/>
      <c r="X7395" s="175"/>
      <c r="Y7395" s="175"/>
      <c r="Z7395" s="175"/>
      <c r="AA7395" s="175"/>
      <c r="AC7395" s="175"/>
      <c r="AL7395" s="106"/>
      <c r="AM7395" s="104"/>
      <c r="AN7395" s="104"/>
      <c r="AO7395" s="104"/>
      <c r="AP7395" s="104"/>
      <c r="AQ7395" s="104"/>
      <c r="AR7395" s="104"/>
      <c r="AS7395" s="104"/>
      <c r="AT7395" s="104"/>
      <c r="AU7395" s="104"/>
      <c r="AV7395" s="104"/>
    </row>
    <row r="7396" spans="3:48" x14ac:dyDescent="0.35">
      <c r="C7396" s="176"/>
      <c r="D7396" s="176"/>
      <c r="E7396" s="176"/>
      <c r="F7396" s="176"/>
      <c r="G7396" s="175"/>
      <c r="H7396" s="175"/>
      <c r="I7396" s="175"/>
      <c r="J7396" s="175"/>
      <c r="L7396" s="175"/>
      <c r="T7396" s="176"/>
      <c r="U7396" s="176"/>
      <c r="V7396" s="176"/>
      <c r="W7396" s="176"/>
      <c r="X7396" s="175"/>
      <c r="Y7396" s="175"/>
      <c r="Z7396" s="175"/>
      <c r="AA7396" s="175"/>
      <c r="AC7396" s="175"/>
      <c r="AL7396" s="106"/>
      <c r="AM7396" s="104"/>
      <c r="AN7396" s="104"/>
      <c r="AO7396" s="104"/>
      <c r="AP7396" s="104"/>
      <c r="AQ7396" s="104"/>
      <c r="AR7396" s="104"/>
      <c r="AS7396" s="104"/>
      <c r="AT7396" s="104"/>
      <c r="AU7396" s="104"/>
      <c r="AV7396" s="104"/>
    </row>
    <row r="7397" spans="3:48" x14ac:dyDescent="0.35">
      <c r="C7397" s="176"/>
      <c r="D7397" s="176"/>
      <c r="E7397" s="176"/>
      <c r="F7397" s="176"/>
      <c r="G7397" s="175"/>
      <c r="H7397" s="175"/>
      <c r="I7397" s="175"/>
      <c r="J7397" s="175"/>
      <c r="L7397" s="175"/>
      <c r="T7397" s="176"/>
      <c r="U7397" s="176"/>
      <c r="V7397" s="176"/>
      <c r="W7397" s="176"/>
      <c r="X7397" s="175"/>
      <c r="Y7397" s="175"/>
      <c r="Z7397" s="175"/>
      <c r="AA7397" s="175"/>
      <c r="AC7397" s="175"/>
      <c r="AL7397" s="106"/>
      <c r="AM7397" s="104"/>
      <c r="AN7397" s="104"/>
      <c r="AO7397" s="104"/>
      <c r="AP7397" s="104"/>
      <c r="AQ7397" s="104"/>
      <c r="AR7397" s="104"/>
      <c r="AS7397" s="104"/>
      <c r="AT7397" s="104"/>
      <c r="AU7397" s="104"/>
      <c r="AV7397" s="104"/>
    </row>
    <row r="7398" spans="3:48" x14ac:dyDescent="0.35">
      <c r="C7398" s="176"/>
      <c r="D7398" s="176"/>
      <c r="E7398" s="176"/>
      <c r="F7398" s="176"/>
      <c r="G7398" s="175"/>
      <c r="H7398" s="175"/>
      <c r="I7398" s="175"/>
      <c r="J7398" s="175"/>
      <c r="L7398" s="175"/>
      <c r="T7398" s="176"/>
      <c r="U7398" s="176"/>
      <c r="V7398" s="176"/>
      <c r="W7398" s="176"/>
      <c r="X7398" s="175"/>
      <c r="Y7398" s="175"/>
      <c r="Z7398" s="175"/>
      <c r="AA7398" s="175"/>
      <c r="AC7398" s="175"/>
      <c r="AL7398" s="106"/>
      <c r="AM7398" s="104"/>
      <c r="AN7398" s="104"/>
      <c r="AO7398" s="104"/>
      <c r="AP7398" s="104"/>
      <c r="AQ7398" s="104"/>
      <c r="AR7398" s="104"/>
      <c r="AS7398" s="104"/>
      <c r="AT7398" s="104"/>
      <c r="AU7398" s="104"/>
      <c r="AV7398" s="104"/>
    </row>
    <row r="7399" spans="3:48" x14ac:dyDescent="0.35">
      <c r="C7399" s="176"/>
      <c r="D7399" s="176"/>
      <c r="E7399" s="176"/>
      <c r="F7399" s="176"/>
      <c r="G7399" s="175"/>
      <c r="H7399" s="175"/>
      <c r="I7399" s="175"/>
      <c r="J7399" s="175"/>
      <c r="L7399" s="175"/>
      <c r="T7399" s="176"/>
      <c r="U7399" s="176"/>
      <c r="V7399" s="176"/>
      <c r="W7399" s="176"/>
      <c r="X7399" s="175"/>
      <c r="Y7399" s="175"/>
      <c r="Z7399" s="175"/>
      <c r="AA7399" s="175"/>
      <c r="AC7399" s="175"/>
      <c r="AL7399" s="106"/>
      <c r="AM7399" s="104"/>
      <c r="AN7399" s="104"/>
      <c r="AO7399" s="104"/>
      <c r="AP7399" s="104"/>
      <c r="AQ7399" s="104"/>
      <c r="AR7399" s="104"/>
      <c r="AS7399" s="104"/>
      <c r="AT7399" s="104"/>
      <c r="AU7399" s="104"/>
      <c r="AV7399" s="104"/>
    </row>
    <row r="7400" spans="3:48" x14ac:dyDescent="0.35">
      <c r="C7400" s="176"/>
      <c r="D7400" s="176"/>
      <c r="E7400" s="176"/>
      <c r="F7400" s="176"/>
      <c r="G7400" s="175"/>
      <c r="H7400" s="175"/>
      <c r="I7400" s="175"/>
      <c r="J7400" s="175"/>
      <c r="L7400" s="175"/>
      <c r="T7400" s="176"/>
      <c r="U7400" s="176"/>
      <c r="V7400" s="176"/>
      <c r="W7400" s="176"/>
      <c r="X7400" s="175"/>
      <c r="Y7400" s="175"/>
      <c r="Z7400" s="175"/>
      <c r="AA7400" s="175"/>
      <c r="AC7400" s="175"/>
      <c r="AL7400" s="106"/>
      <c r="AM7400" s="104"/>
      <c r="AN7400" s="104"/>
      <c r="AO7400" s="104"/>
      <c r="AP7400" s="104"/>
      <c r="AQ7400" s="104"/>
      <c r="AR7400" s="104"/>
      <c r="AS7400" s="104"/>
      <c r="AT7400" s="104"/>
      <c r="AU7400" s="104"/>
      <c r="AV7400" s="104"/>
    </row>
    <row r="7401" spans="3:48" x14ac:dyDescent="0.35">
      <c r="C7401" s="176"/>
      <c r="D7401" s="176"/>
      <c r="E7401" s="176"/>
      <c r="F7401" s="176"/>
      <c r="G7401" s="175"/>
      <c r="H7401" s="175"/>
      <c r="I7401" s="175"/>
      <c r="J7401" s="175"/>
      <c r="L7401" s="175"/>
      <c r="T7401" s="176"/>
      <c r="U7401" s="176"/>
      <c r="V7401" s="176"/>
      <c r="W7401" s="176"/>
      <c r="X7401" s="175"/>
      <c r="Y7401" s="175"/>
      <c r="Z7401" s="175"/>
      <c r="AA7401" s="175"/>
      <c r="AC7401" s="175"/>
      <c r="AL7401" s="106"/>
      <c r="AM7401" s="104"/>
      <c r="AN7401" s="104"/>
      <c r="AO7401" s="104"/>
      <c r="AP7401" s="104"/>
      <c r="AQ7401" s="104"/>
      <c r="AR7401" s="104"/>
      <c r="AS7401" s="104"/>
      <c r="AT7401" s="104"/>
      <c r="AU7401" s="104"/>
      <c r="AV7401" s="104"/>
    </row>
    <row r="7402" spans="3:48" x14ac:dyDescent="0.35">
      <c r="C7402" s="176"/>
      <c r="D7402" s="176"/>
      <c r="E7402" s="176"/>
      <c r="F7402" s="176"/>
      <c r="G7402" s="175"/>
      <c r="H7402" s="175"/>
      <c r="I7402" s="175"/>
      <c r="J7402" s="175"/>
      <c r="L7402" s="175"/>
      <c r="T7402" s="176"/>
      <c r="U7402" s="176"/>
      <c r="V7402" s="176"/>
      <c r="W7402" s="176"/>
      <c r="X7402" s="175"/>
      <c r="Y7402" s="175"/>
      <c r="Z7402" s="175"/>
      <c r="AA7402" s="175"/>
      <c r="AC7402" s="175"/>
      <c r="AL7402" s="106"/>
      <c r="AM7402" s="104"/>
      <c r="AN7402" s="104"/>
      <c r="AO7402" s="104"/>
      <c r="AP7402" s="104"/>
      <c r="AQ7402" s="104"/>
      <c r="AR7402" s="104"/>
      <c r="AS7402" s="104"/>
      <c r="AT7402" s="104"/>
      <c r="AU7402" s="104"/>
      <c r="AV7402" s="104"/>
    </row>
    <row r="7403" spans="3:48" x14ac:dyDescent="0.35">
      <c r="C7403" s="176"/>
      <c r="D7403" s="176"/>
      <c r="E7403" s="176"/>
      <c r="F7403" s="176"/>
      <c r="G7403" s="175"/>
      <c r="H7403" s="175"/>
      <c r="I7403" s="175"/>
      <c r="J7403" s="175"/>
      <c r="L7403" s="175"/>
      <c r="T7403" s="176"/>
      <c r="U7403" s="176"/>
      <c r="V7403" s="176"/>
      <c r="W7403" s="176"/>
      <c r="X7403" s="175"/>
      <c r="Y7403" s="175"/>
      <c r="Z7403" s="175"/>
      <c r="AA7403" s="175"/>
      <c r="AC7403" s="175"/>
      <c r="AL7403" s="106"/>
      <c r="AM7403" s="104"/>
      <c r="AN7403" s="104"/>
      <c r="AO7403" s="104"/>
      <c r="AP7403" s="104"/>
      <c r="AQ7403" s="104"/>
      <c r="AR7403" s="104"/>
      <c r="AS7403" s="104"/>
      <c r="AT7403" s="104"/>
      <c r="AU7403" s="104"/>
      <c r="AV7403" s="104"/>
    </row>
    <row r="7404" spans="3:48" x14ac:dyDescent="0.35">
      <c r="C7404" s="176"/>
      <c r="D7404" s="176"/>
      <c r="E7404" s="176"/>
      <c r="F7404" s="176"/>
      <c r="G7404" s="175"/>
      <c r="H7404" s="175"/>
      <c r="I7404" s="175"/>
      <c r="J7404" s="175"/>
      <c r="L7404" s="175"/>
      <c r="T7404" s="176"/>
      <c r="U7404" s="176"/>
      <c r="V7404" s="176"/>
      <c r="W7404" s="176"/>
      <c r="X7404" s="175"/>
      <c r="Y7404" s="175"/>
      <c r="Z7404" s="175"/>
      <c r="AA7404" s="175"/>
      <c r="AC7404" s="175"/>
      <c r="AL7404" s="106"/>
      <c r="AM7404" s="104"/>
      <c r="AN7404" s="104"/>
      <c r="AO7404" s="104"/>
      <c r="AP7404" s="104"/>
      <c r="AQ7404" s="104"/>
      <c r="AR7404" s="104"/>
      <c r="AS7404" s="104"/>
      <c r="AT7404" s="104"/>
      <c r="AU7404" s="104"/>
      <c r="AV7404" s="104"/>
    </row>
    <row r="7405" spans="3:48" x14ac:dyDescent="0.35">
      <c r="C7405" s="176"/>
      <c r="D7405" s="176"/>
      <c r="E7405" s="176"/>
      <c r="F7405" s="176"/>
      <c r="G7405" s="175"/>
      <c r="H7405" s="175"/>
      <c r="I7405" s="175"/>
      <c r="J7405" s="175"/>
      <c r="L7405" s="175"/>
      <c r="T7405" s="176"/>
      <c r="U7405" s="176"/>
      <c r="V7405" s="176"/>
      <c r="W7405" s="176"/>
      <c r="X7405" s="175"/>
      <c r="Y7405" s="175"/>
      <c r="Z7405" s="175"/>
      <c r="AA7405" s="175"/>
      <c r="AC7405" s="175"/>
      <c r="AL7405" s="106"/>
      <c r="AM7405" s="104"/>
      <c r="AN7405" s="104"/>
      <c r="AO7405" s="104"/>
      <c r="AP7405" s="104"/>
      <c r="AQ7405" s="104"/>
      <c r="AR7405" s="104"/>
      <c r="AS7405" s="104"/>
      <c r="AT7405" s="104"/>
      <c r="AU7405" s="104"/>
      <c r="AV7405" s="104"/>
    </row>
    <row r="7406" spans="3:48" x14ac:dyDescent="0.35">
      <c r="C7406" s="176"/>
      <c r="D7406" s="176"/>
      <c r="E7406" s="176"/>
      <c r="F7406" s="176"/>
      <c r="G7406" s="175"/>
      <c r="H7406" s="175"/>
      <c r="I7406" s="175"/>
      <c r="J7406" s="175"/>
      <c r="L7406" s="175"/>
      <c r="T7406" s="176"/>
      <c r="U7406" s="176"/>
      <c r="V7406" s="176"/>
      <c r="W7406" s="176"/>
      <c r="X7406" s="175"/>
      <c r="Y7406" s="175"/>
      <c r="Z7406" s="175"/>
      <c r="AA7406" s="175"/>
      <c r="AC7406" s="175"/>
      <c r="AL7406" s="106"/>
      <c r="AM7406" s="104"/>
      <c r="AN7406" s="104"/>
      <c r="AO7406" s="104"/>
      <c r="AP7406" s="104"/>
      <c r="AQ7406" s="104"/>
      <c r="AR7406" s="104"/>
      <c r="AS7406" s="104"/>
      <c r="AT7406" s="104"/>
      <c r="AU7406" s="104"/>
      <c r="AV7406" s="104"/>
    </row>
    <row r="7407" spans="3:48" x14ac:dyDescent="0.35">
      <c r="C7407" s="176"/>
      <c r="D7407" s="176"/>
      <c r="E7407" s="176"/>
      <c r="F7407" s="176"/>
      <c r="G7407" s="175"/>
      <c r="H7407" s="175"/>
      <c r="I7407" s="175"/>
      <c r="J7407" s="175"/>
      <c r="L7407" s="175"/>
      <c r="T7407" s="176"/>
      <c r="U7407" s="176"/>
      <c r="V7407" s="176"/>
      <c r="W7407" s="176"/>
      <c r="X7407" s="175"/>
      <c r="Y7407" s="175"/>
      <c r="Z7407" s="175"/>
      <c r="AA7407" s="175"/>
      <c r="AC7407" s="175"/>
      <c r="AL7407" s="106"/>
      <c r="AM7407" s="104"/>
      <c r="AN7407" s="104"/>
      <c r="AO7407" s="104"/>
      <c r="AP7407" s="104"/>
      <c r="AQ7407" s="104"/>
      <c r="AR7407" s="104"/>
      <c r="AS7407" s="104"/>
      <c r="AT7407" s="104"/>
      <c r="AU7407" s="104"/>
      <c r="AV7407" s="104"/>
    </row>
    <row r="7408" spans="3:48" x14ac:dyDescent="0.35">
      <c r="C7408" s="176"/>
      <c r="D7408" s="176"/>
      <c r="E7408" s="176"/>
      <c r="F7408" s="176"/>
      <c r="G7408" s="175"/>
      <c r="H7408" s="175"/>
      <c r="I7408" s="175"/>
      <c r="J7408" s="175"/>
      <c r="L7408" s="175"/>
      <c r="T7408" s="176"/>
      <c r="U7408" s="176"/>
      <c r="V7408" s="176"/>
      <c r="W7408" s="176"/>
      <c r="X7408" s="175"/>
      <c r="Y7408" s="175"/>
      <c r="Z7408" s="175"/>
      <c r="AA7408" s="175"/>
      <c r="AC7408" s="175"/>
      <c r="AL7408" s="106"/>
      <c r="AM7408" s="104"/>
      <c r="AN7408" s="104"/>
      <c r="AO7408" s="104"/>
      <c r="AP7408" s="104"/>
      <c r="AQ7408" s="104"/>
      <c r="AR7408" s="104"/>
      <c r="AS7408" s="104"/>
      <c r="AT7408" s="104"/>
      <c r="AU7408" s="104"/>
      <c r="AV7408" s="104"/>
    </row>
    <row r="7409" spans="3:48" x14ac:dyDescent="0.35">
      <c r="C7409" s="176"/>
      <c r="D7409" s="176"/>
      <c r="E7409" s="176"/>
      <c r="F7409" s="176"/>
      <c r="G7409" s="175"/>
      <c r="H7409" s="175"/>
      <c r="I7409" s="175"/>
      <c r="J7409" s="175"/>
      <c r="L7409" s="175"/>
      <c r="T7409" s="176"/>
      <c r="U7409" s="176"/>
      <c r="V7409" s="176"/>
      <c r="W7409" s="176"/>
      <c r="X7409" s="175"/>
      <c r="Y7409" s="175"/>
      <c r="Z7409" s="175"/>
      <c r="AA7409" s="175"/>
      <c r="AC7409" s="175"/>
      <c r="AL7409" s="106"/>
      <c r="AM7409" s="104"/>
      <c r="AN7409" s="104"/>
      <c r="AO7409" s="104"/>
      <c r="AP7409" s="104"/>
      <c r="AQ7409" s="104"/>
      <c r="AR7409" s="104"/>
      <c r="AS7409" s="104"/>
      <c r="AT7409" s="104"/>
      <c r="AU7409" s="104"/>
      <c r="AV7409" s="104"/>
    </row>
    <row r="7410" spans="3:48" x14ac:dyDescent="0.35">
      <c r="C7410" s="176"/>
      <c r="D7410" s="176"/>
      <c r="E7410" s="176"/>
      <c r="F7410" s="176"/>
      <c r="G7410" s="175"/>
      <c r="H7410" s="175"/>
      <c r="I7410" s="175"/>
      <c r="J7410" s="175"/>
      <c r="L7410" s="175"/>
      <c r="T7410" s="176"/>
      <c r="U7410" s="176"/>
      <c r="V7410" s="176"/>
      <c r="W7410" s="176"/>
      <c r="X7410" s="175"/>
      <c r="Y7410" s="175"/>
      <c r="Z7410" s="175"/>
      <c r="AA7410" s="175"/>
      <c r="AC7410" s="175"/>
      <c r="AL7410" s="106"/>
      <c r="AM7410" s="104"/>
      <c r="AN7410" s="104"/>
      <c r="AO7410" s="104"/>
      <c r="AP7410" s="104"/>
      <c r="AQ7410" s="104"/>
      <c r="AR7410" s="104"/>
      <c r="AS7410" s="104"/>
      <c r="AT7410" s="104"/>
      <c r="AU7410" s="104"/>
      <c r="AV7410" s="104"/>
    </row>
    <row r="7411" spans="3:48" x14ac:dyDescent="0.35">
      <c r="C7411" s="176"/>
      <c r="D7411" s="176"/>
      <c r="E7411" s="176"/>
      <c r="F7411" s="176"/>
      <c r="G7411" s="175"/>
      <c r="H7411" s="175"/>
      <c r="I7411" s="175"/>
      <c r="J7411" s="175"/>
      <c r="L7411" s="175"/>
      <c r="T7411" s="176"/>
      <c r="U7411" s="176"/>
      <c r="V7411" s="176"/>
      <c r="W7411" s="176"/>
      <c r="X7411" s="175"/>
      <c r="Y7411" s="175"/>
      <c r="Z7411" s="175"/>
      <c r="AA7411" s="175"/>
      <c r="AC7411" s="175"/>
      <c r="AL7411" s="106"/>
      <c r="AM7411" s="104"/>
      <c r="AN7411" s="104"/>
      <c r="AO7411" s="104"/>
      <c r="AP7411" s="104"/>
      <c r="AQ7411" s="104"/>
      <c r="AR7411" s="104"/>
      <c r="AS7411" s="104"/>
      <c r="AT7411" s="104"/>
      <c r="AU7411" s="104"/>
      <c r="AV7411" s="104"/>
    </row>
    <row r="7412" spans="3:48" x14ac:dyDescent="0.35">
      <c r="C7412" s="176"/>
      <c r="D7412" s="176"/>
      <c r="E7412" s="176"/>
      <c r="F7412" s="176"/>
      <c r="G7412" s="175"/>
      <c r="H7412" s="175"/>
      <c r="I7412" s="175"/>
      <c r="J7412" s="175"/>
      <c r="L7412" s="175"/>
      <c r="T7412" s="176"/>
      <c r="U7412" s="176"/>
      <c r="V7412" s="176"/>
      <c r="W7412" s="176"/>
      <c r="X7412" s="175"/>
      <c r="Y7412" s="175"/>
      <c r="Z7412" s="175"/>
      <c r="AA7412" s="175"/>
      <c r="AC7412" s="175"/>
      <c r="AL7412" s="106"/>
      <c r="AM7412" s="104"/>
      <c r="AN7412" s="104"/>
      <c r="AO7412" s="104"/>
      <c r="AP7412" s="104"/>
      <c r="AQ7412" s="104"/>
      <c r="AR7412" s="104"/>
      <c r="AS7412" s="104"/>
      <c r="AT7412" s="104"/>
      <c r="AU7412" s="104"/>
      <c r="AV7412" s="104"/>
    </row>
    <row r="7413" spans="3:48" x14ac:dyDescent="0.35">
      <c r="C7413" s="176"/>
      <c r="D7413" s="176"/>
      <c r="E7413" s="176"/>
      <c r="F7413" s="176"/>
      <c r="G7413" s="175"/>
      <c r="H7413" s="175"/>
      <c r="I7413" s="175"/>
      <c r="J7413" s="175"/>
      <c r="L7413" s="175"/>
      <c r="T7413" s="176"/>
      <c r="U7413" s="176"/>
      <c r="V7413" s="176"/>
      <c r="W7413" s="176"/>
      <c r="X7413" s="175"/>
      <c r="Y7413" s="175"/>
      <c r="Z7413" s="175"/>
      <c r="AA7413" s="175"/>
      <c r="AC7413" s="175"/>
      <c r="AL7413" s="106"/>
      <c r="AM7413" s="104"/>
      <c r="AN7413" s="104"/>
      <c r="AO7413" s="104"/>
      <c r="AP7413" s="104"/>
      <c r="AQ7413" s="104"/>
      <c r="AR7413" s="104"/>
      <c r="AS7413" s="104"/>
      <c r="AT7413" s="104"/>
      <c r="AU7413" s="104"/>
      <c r="AV7413" s="104"/>
    </row>
    <row r="7414" spans="3:48" x14ac:dyDescent="0.35">
      <c r="C7414" s="176"/>
      <c r="D7414" s="176"/>
      <c r="E7414" s="176"/>
      <c r="F7414" s="176"/>
      <c r="G7414" s="175"/>
      <c r="H7414" s="175"/>
      <c r="I7414" s="175"/>
      <c r="J7414" s="175"/>
      <c r="L7414" s="175"/>
      <c r="T7414" s="176"/>
      <c r="U7414" s="176"/>
      <c r="V7414" s="176"/>
      <c r="W7414" s="176"/>
      <c r="X7414" s="175"/>
      <c r="Y7414" s="175"/>
      <c r="Z7414" s="175"/>
      <c r="AA7414" s="175"/>
      <c r="AC7414" s="175"/>
      <c r="AL7414" s="106"/>
      <c r="AM7414" s="104"/>
      <c r="AN7414" s="104"/>
      <c r="AO7414" s="104"/>
      <c r="AP7414" s="104"/>
      <c r="AQ7414" s="104"/>
      <c r="AR7414" s="104"/>
      <c r="AS7414" s="104"/>
      <c r="AT7414" s="104"/>
      <c r="AU7414" s="104"/>
      <c r="AV7414" s="104"/>
    </row>
    <row r="7415" spans="3:48" x14ac:dyDescent="0.35">
      <c r="C7415" s="176"/>
      <c r="D7415" s="176"/>
      <c r="E7415" s="176"/>
      <c r="F7415" s="176"/>
      <c r="G7415" s="175"/>
      <c r="H7415" s="175"/>
      <c r="I7415" s="175"/>
      <c r="J7415" s="175"/>
      <c r="L7415" s="175"/>
      <c r="T7415" s="176"/>
      <c r="U7415" s="176"/>
      <c r="V7415" s="176"/>
      <c r="W7415" s="176"/>
      <c r="X7415" s="175"/>
      <c r="Y7415" s="175"/>
      <c r="Z7415" s="175"/>
      <c r="AA7415" s="175"/>
      <c r="AC7415" s="175"/>
      <c r="AL7415" s="106"/>
      <c r="AM7415" s="104"/>
      <c r="AN7415" s="104"/>
      <c r="AO7415" s="104"/>
      <c r="AP7415" s="104"/>
      <c r="AQ7415" s="104"/>
      <c r="AR7415" s="104"/>
      <c r="AS7415" s="104"/>
      <c r="AT7415" s="104"/>
      <c r="AU7415" s="104"/>
      <c r="AV7415" s="104"/>
    </row>
    <row r="7416" spans="3:48" x14ac:dyDescent="0.35">
      <c r="C7416" s="176"/>
      <c r="D7416" s="176"/>
      <c r="E7416" s="176"/>
      <c r="F7416" s="176"/>
      <c r="G7416" s="175"/>
      <c r="H7416" s="175"/>
      <c r="I7416" s="175"/>
      <c r="J7416" s="175"/>
      <c r="L7416" s="175"/>
      <c r="T7416" s="176"/>
      <c r="U7416" s="176"/>
      <c r="V7416" s="176"/>
      <c r="W7416" s="176"/>
      <c r="X7416" s="175"/>
      <c r="Y7416" s="175"/>
      <c r="Z7416" s="175"/>
      <c r="AA7416" s="175"/>
      <c r="AC7416" s="175"/>
      <c r="AL7416" s="106"/>
      <c r="AM7416" s="104"/>
      <c r="AN7416" s="104"/>
      <c r="AO7416" s="104"/>
      <c r="AP7416" s="104"/>
      <c r="AQ7416" s="104"/>
      <c r="AR7416" s="104"/>
      <c r="AS7416" s="104"/>
      <c r="AT7416" s="104"/>
      <c r="AU7416" s="104"/>
      <c r="AV7416" s="104"/>
    </row>
    <row r="7417" spans="3:48" x14ac:dyDescent="0.35">
      <c r="C7417" s="176"/>
      <c r="D7417" s="176"/>
      <c r="E7417" s="176"/>
      <c r="F7417" s="176"/>
      <c r="G7417" s="175"/>
      <c r="H7417" s="175"/>
      <c r="I7417" s="175"/>
      <c r="J7417" s="175"/>
      <c r="L7417" s="175"/>
      <c r="T7417" s="176"/>
      <c r="U7417" s="176"/>
      <c r="V7417" s="176"/>
      <c r="W7417" s="176"/>
      <c r="X7417" s="175"/>
      <c r="Y7417" s="175"/>
      <c r="Z7417" s="175"/>
      <c r="AA7417" s="175"/>
      <c r="AC7417" s="175"/>
      <c r="AL7417" s="106"/>
      <c r="AM7417" s="104"/>
      <c r="AN7417" s="104"/>
      <c r="AO7417" s="104"/>
      <c r="AP7417" s="104"/>
      <c r="AQ7417" s="104"/>
      <c r="AR7417" s="104"/>
      <c r="AS7417" s="104"/>
      <c r="AT7417" s="104"/>
      <c r="AU7417" s="104"/>
      <c r="AV7417" s="104"/>
    </row>
    <row r="7418" spans="3:48" x14ac:dyDescent="0.35">
      <c r="C7418" s="176"/>
      <c r="D7418" s="176"/>
      <c r="E7418" s="176"/>
      <c r="F7418" s="176"/>
      <c r="G7418" s="175"/>
      <c r="H7418" s="175"/>
      <c r="I7418" s="175"/>
      <c r="J7418" s="175"/>
      <c r="L7418" s="175"/>
      <c r="T7418" s="176"/>
      <c r="U7418" s="176"/>
      <c r="V7418" s="176"/>
      <c r="W7418" s="176"/>
      <c r="X7418" s="175"/>
      <c r="Y7418" s="175"/>
      <c r="Z7418" s="175"/>
      <c r="AA7418" s="175"/>
      <c r="AC7418" s="175"/>
      <c r="AL7418" s="106"/>
      <c r="AM7418" s="104"/>
      <c r="AN7418" s="104"/>
      <c r="AO7418" s="104"/>
      <c r="AP7418" s="104"/>
      <c r="AQ7418" s="104"/>
      <c r="AR7418" s="104"/>
      <c r="AS7418" s="104"/>
      <c r="AT7418" s="104"/>
      <c r="AU7418" s="104"/>
      <c r="AV7418" s="104"/>
    </row>
    <row r="7419" spans="3:48" x14ac:dyDescent="0.35">
      <c r="C7419" s="176"/>
      <c r="D7419" s="176"/>
      <c r="E7419" s="176"/>
      <c r="F7419" s="176"/>
      <c r="G7419" s="175"/>
      <c r="H7419" s="175"/>
      <c r="I7419" s="175"/>
      <c r="J7419" s="175"/>
      <c r="L7419" s="175"/>
      <c r="T7419" s="176"/>
      <c r="U7419" s="176"/>
      <c r="V7419" s="176"/>
      <c r="W7419" s="176"/>
      <c r="X7419" s="175"/>
      <c r="Y7419" s="175"/>
      <c r="Z7419" s="175"/>
      <c r="AA7419" s="175"/>
      <c r="AC7419" s="175"/>
      <c r="AL7419" s="106"/>
      <c r="AM7419" s="104"/>
      <c r="AN7419" s="104"/>
      <c r="AO7419" s="104"/>
      <c r="AP7419" s="104"/>
      <c r="AQ7419" s="104"/>
      <c r="AR7419" s="104"/>
      <c r="AS7419" s="104"/>
      <c r="AT7419" s="104"/>
      <c r="AU7419" s="104"/>
      <c r="AV7419" s="104"/>
    </row>
    <row r="7420" spans="3:48" x14ac:dyDescent="0.35">
      <c r="C7420" s="176"/>
      <c r="D7420" s="176"/>
      <c r="E7420" s="176"/>
      <c r="F7420" s="176"/>
      <c r="G7420" s="175"/>
      <c r="H7420" s="175"/>
      <c r="I7420" s="175"/>
      <c r="J7420" s="175"/>
      <c r="L7420" s="175"/>
      <c r="T7420" s="176"/>
      <c r="U7420" s="176"/>
      <c r="V7420" s="176"/>
      <c r="W7420" s="176"/>
      <c r="X7420" s="175"/>
      <c r="Y7420" s="175"/>
      <c r="Z7420" s="175"/>
      <c r="AA7420" s="175"/>
      <c r="AC7420" s="175"/>
      <c r="AL7420" s="106"/>
      <c r="AM7420" s="104"/>
      <c r="AN7420" s="104"/>
      <c r="AO7420" s="104"/>
      <c r="AP7420" s="104"/>
      <c r="AQ7420" s="104"/>
      <c r="AR7420" s="104"/>
      <c r="AS7420" s="104"/>
      <c r="AT7420" s="104"/>
      <c r="AU7420" s="104"/>
      <c r="AV7420" s="104"/>
    </row>
    <row r="7421" spans="3:48" x14ac:dyDescent="0.35">
      <c r="C7421" s="176"/>
      <c r="D7421" s="176"/>
      <c r="E7421" s="176"/>
      <c r="F7421" s="176"/>
      <c r="G7421" s="175"/>
      <c r="H7421" s="175"/>
      <c r="I7421" s="175"/>
      <c r="J7421" s="175"/>
      <c r="L7421" s="175"/>
      <c r="T7421" s="176"/>
      <c r="U7421" s="176"/>
      <c r="V7421" s="176"/>
      <c r="W7421" s="176"/>
      <c r="X7421" s="175"/>
      <c r="Y7421" s="175"/>
      <c r="Z7421" s="175"/>
      <c r="AA7421" s="175"/>
      <c r="AC7421" s="175"/>
      <c r="AL7421" s="106"/>
      <c r="AM7421" s="104"/>
      <c r="AN7421" s="104"/>
      <c r="AO7421" s="104"/>
      <c r="AP7421" s="104"/>
      <c r="AQ7421" s="104"/>
      <c r="AR7421" s="104"/>
      <c r="AS7421" s="104"/>
      <c r="AT7421" s="104"/>
      <c r="AU7421" s="104"/>
      <c r="AV7421" s="104"/>
    </row>
    <row r="7422" spans="3:48" x14ac:dyDescent="0.35">
      <c r="C7422" s="176"/>
      <c r="D7422" s="176"/>
      <c r="E7422" s="176"/>
      <c r="F7422" s="176"/>
      <c r="G7422" s="175"/>
      <c r="H7422" s="175"/>
      <c r="I7422" s="175"/>
      <c r="J7422" s="175"/>
      <c r="L7422" s="175"/>
      <c r="T7422" s="176"/>
      <c r="U7422" s="176"/>
      <c r="V7422" s="176"/>
      <c r="W7422" s="176"/>
      <c r="X7422" s="175"/>
      <c r="Y7422" s="175"/>
      <c r="Z7422" s="175"/>
      <c r="AA7422" s="175"/>
      <c r="AC7422" s="175"/>
      <c r="AL7422" s="106"/>
      <c r="AM7422" s="104"/>
      <c r="AN7422" s="104"/>
      <c r="AO7422" s="104"/>
      <c r="AP7422" s="104"/>
      <c r="AQ7422" s="104"/>
      <c r="AR7422" s="104"/>
      <c r="AS7422" s="104"/>
      <c r="AT7422" s="104"/>
      <c r="AU7422" s="104"/>
      <c r="AV7422" s="104"/>
    </row>
    <row r="7423" spans="3:48" x14ac:dyDescent="0.35">
      <c r="C7423" s="176"/>
      <c r="D7423" s="176"/>
      <c r="E7423" s="176"/>
      <c r="F7423" s="176"/>
      <c r="G7423" s="175"/>
      <c r="H7423" s="175"/>
      <c r="I7423" s="175"/>
      <c r="J7423" s="175"/>
      <c r="L7423" s="175"/>
      <c r="T7423" s="176"/>
      <c r="U7423" s="176"/>
      <c r="V7423" s="176"/>
      <c r="W7423" s="176"/>
      <c r="X7423" s="175"/>
      <c r="Y7423" s="175"/>
      <c r="Z7423" s="175"/>
      <c r="AA7423" s="175"/>
      <c r="AC7423" s="175"/>
      <c r="AL7423" s="106"/>
      <c r="AM7423" s="104"/>
      <c r="AN7423" s="104"/>
      <c r="AO7423" s="104"/>
      <c r="AP7423" s="104"/>
      <c r="AQ7423" s="104"/>
      <c r="AR7423" s="104"/>
      <c r="AS7423" s="104"/>
      <c r="AT7423" s="104"/>
      <c r="AU7423" s="104"/>
      <c r="AV7423" s="104"/>
    </row>
    <row r="7424" spans="3:48" x14ac:dyDescent="0.35">
      <c r="C7424" s="176"/>
      <c r="D7424" s="176"/>
      <c r="E7424" s="176"/>
      <c r="F7424" s="176"/>
      <c r="G7424" s="175"/>
      <c r="H7424" s="175"/>
      <c r="I7424" s="175"/>
      <c r="J7424" s="175"/>
      <c r="L7424" s="175"/>
      <c r="T7424" s="176"/>
      <c r="U7424" s="176"/>
      <c r="V7424" s="176"/>
      <c r="W7424" s="176"/>
      <c r="X7424" s="175"/>
      <c r="Y7424" s="175"/>
      <c r="Z7424" s="175"/>
      <c r="AA7424" s="175"/>
      <c r="AC7424" s="175"/>
      <c r="AL7424" s="106"/>
      <c r="AM7424" s="104"/>
      <c r="AN7424" s="104"/>
      <c r="AO7424" s="104"/>
      <c r="AP7424" s="104"/>
      <c r="AQ7424" s="104"/>
      <c r="AR7424" s="104"/>
      <c r="AS7424" s="104"/>
      <c r="AT7424" s="104"/>
      <c r="AU7424" s="104"/>
      <c r="AV7424" s="104"/>
    </row>
    <row r="7425" spans="3:48" x14ac:dyDescent="0.35">
      <c r="C7425" s="176"/>
      <c r="D7425" s="176"/>
      <c r="E7425" s="176"/>
      <c r="F7425" s="176"/>
      <c r="G7425" s="175"/>
      <c r="H7425" s="175"/>
      <c r="I7425" s="175"/>
      <c r="J7425" s="175"/>
      <c r="L7425" s="175"/>
      <c r="T7425" s="176"/>
      <c r="U7425" s="176"/>
      <c r="V7425" s="176"/>
      <c r="W7425" s="176"/>
      <c r="X7425" s="175"/>
      <c r="Y7425" s="175"/>
      <c r="Z7425" s="175"/>
      <c r="AA7425" s="175"/>
      <c r="AC7425" s="175"/>
      <c r="AL7425" s="106"/>
      <c r="AM7425" s="104"/>
      <c r="AN7425" s="104"/>
      <c r="AO7425" s="104"/>
      <c r="AP7425" s="104"/>
      <c r="AQ7425" s="104"/>
      <c r="AR7425" s="104"/>
      <c r="AS7425" s="104"/>
      <c r="AT7425" s="104"/>
      <c r="AU7425" s="104"/>
      <c r="AV7425" s="104"/>
    </row>
    <row r="7426" spans="3:48" x14ac:dyDescent="0.35">
      <c r="C7426" s="176"/>
      <c r="D7426" s="176"/>
      <c r="E7426" s="176"/>
      <c r="F7426" s="176"/>
      <c r="G7426" s="175"/>
      <c r="H7426" s="175"/>
      <c r="I7426" s="175"/>
      <c r="J7426" s="175"/>
      <c r="L7426" s="175"/>
      <c r="T7426" s="176"/>
      <c r="U7426" s="176"/>
      <c r="V7426" s="176"/>
      <c r="W7426" s="176"/>
      <c r="X7426" s="175"/>
      <c r="Y7426" s="175"/>
      <c r="Z7426" s="175"/>
      <c r="AA7426" s="175"/>
      <c r="AC7426" s="175"/>
      <c r="AL7426" s="106"/>
      <c r="AM7426" s="104"/>
      <c r="AN7426" s="104"/>
      <c r="AO7426" s="104"/>
      <c r="AP7426" s="104"/>
      <c r="AQ7426" s="104"/>
      <c r="AR7426" s="104"/>
      <c r="AS7426" s="104"/>
      <c r="AT7426" s="104"/>
      <c r="AU7426" s="104"/>
      <c r="AV7426" s="104"/>
    </row>
    <row r="7427" spans="3:48" x14ac:dyDescent="0.35">
      <c r="C7427" s="176"/>
      <c r="D7427" s="176"/>
      <c r="E7427" s="176"/>
      <c r="F7427" s="176"/>
      <c r="G7427" s="175"/>
      <c r="H7427" s="175"/>
      <c r="I7427" s="175"/>
      <c r="J7427" s="175"/>
      <c r="L7427" s="175"/>
      <c r="T7427" s="176"/>
      <c r="U7427" s="176"/>
      <c r="V7427" s="176"/>
      <c r="W7427" s="176"/>
      <c r="X7427" s="175"/>
      <c r="Y7427" s="175"/>
      <c r="Z7427" s="175"/>
      <c r="AA7427" s="175"/>
      <c r="AC7427" s="175"/>
      <c r="AL7427" s="106"/>
      <c r="AM7427" s="104"/>
      <c r="AN7427" s="104"/>
      <c r="AO7427" s="104"/>
      <c r="AP7427" s="104"/>
      <c r="AQ7427" s="104"/>
      <c r="AR7427" s="104"/>
      <c r="AS7427" s="104"/>
      <c r="AT7427" s="104"/>
      <c r="AU7427" s="104"/>
      <c r="AV7427" s="104"/>
    </row>
    <row r="7428" spans="3:48" x14ac:dyDescent="0.35">
      <c r="C7428" s="176"/>
      <c r="D7428" s="176"/>
      <c r="E7428" s="176"/>
      <c r="F7428" s="176"/>
      <c r="G7428" s="175"/>
      <c r="H7428" s="175"/>
      <c r="I7428" s="175"/>
      <c r="J7428" s="175"/>
      <c r="L7428" s="175"/>
      <c r="T7428" s="176"/>
      <c r="U7428" s="176"/>
      <c r="V7428" s="176"/>
      <c r="W7428" s="176"/>
      <c r="X7428" s="175"/>
      <c r="Y7428" s="175"/>
      <c r="Z7428" s="175"/>
      <c r="AA7428" s="175"/>
      <c r="AC7428" s="175"/>
      <c r="AL7428" s="106"/>
      <c r="AM7428" s="104"/>
      <c r="AN7428" s="104"/>
      <c r="AO7428" s="104"/>
      <c r="AP7428" s="104"/>
      <c r="AQ7428" s="104"/>
      <c r="AR7428" s="104"/>
      <c r="AS7428" s="104"/>
      <c r="AT7428" s="104"/>
      <c r="AU7428" s="104"/>
      <c r="AV7428" s="104"/>
    </row>
    <row r="7429" spans="3:48" x14ac:dyDescent="0.35">
      <c r="C7429" s="176"/>
      <c r="D7429" s="176"/>
      <c r="E7429" s="176"/>
      <c r="F7429" s="176"/>
      <c r="G7429" s="175"/>
      <c r="H7429" s="175"/>
      <c r="I7429" s="175"/>
      <c r="J7429" s="175"/>
      <c r="L7429" s="175"/>
      <c r="T7429" s="176"/>
      <c r="U7429" s="176"/>
      <c r="V7429" s="176"/>
      <c r="W7429" s="176"/>
      <c r="X7429" s="175"/>
      <c r="Y7429" s="175"/>
      <c r="Z7429" s="175"/>
      <c r="AA7429" s="175"/>
      <c r="AC7429" s="175"/>
      <c r="AL7429" s="106"/>
      <c r="AM7429" s="104"/>
      <c r="AN7429" s="104"/>
      <c r="AO7429" s="104"/>
      <c r="AP7429" s="104"/>
      <c r="AQ7429" s="104"/>
      <c r="AR7429" s="104"/>
      <c r="AS7429" s="104"/>
      <c r="AT7429" s="104"/>
      <c r="AU7429" s="104"/>
      <c r="AV7429" s="104"/>
    </row>
    <row r="7430" spans="3:48" x14ac:dyDescent="0.35">
      <c r="C7430" s="176"/>
      <c r="D7430" s="176"/>
      <c r="E7430" s="176"/>
      <c r="F7430" s="176"/>
      <c r="G7430" s="175"/>
      <c r="H7430" s="175"/>
      <c r="I7430" s="175"/>
      <c r="J7430" s="175"/>
      <c r="L7430" s="175"/>
      <c r="T7430" s="176"/>
      <c r="U7430" s="176"/>
      <c r="V7430" s="176"/>
      <c r="W7430" s="176"/>
      <c r="X7430" s="175"/>
      <c r="Y7430" s="175"/>
      <c r="Z7430" s="175"/>
      <c r="AA7430" s="175"/>
      <c r="AC7430" s="175"/>
      <c r="AL7430" s="106"/>
      <c r="AM7430" s="104"/>
      <c r="AN7430" s="104"/>
      <c r="AO7430" s="104"/>
      <c r="AP7430" s="104"/>
      <c r="AQ7430" s="104"/>
      <c r="AR7430" s="104"/>
      <c r="AS7430" s="104"/>
      <c r="AT7430" s="104"/>
      <c r="AU7430" s="104"/>
      <c r="AV7430" s="104"/>
    </row>
    <row r="7431" spans="3:48" x14ac:dyDescent="0.35">
      <c r="C7431" s="176"/>
      <c r="D7431" s="176"/>
      <c r="E7431" s="176"/>
      <c r="F7431" s="176"/>
      <c r="G7431" s="175"/>
      <c r="H7431" s="175"/>
      <c r="I7431" s="175"/>
      <c r="J7431" s="175"/>
      <c r="L7431" s="175"/>
      <c r="T7431" s="176"/>
      <c r="U7431" s="176"/>
      <c r="V7431" s="176"/>
      <c r="W7431" s="176"/>
      <c r="X7431" s="175"/>
      <c r="Y7431" s="175"/>
      <c r="Z7431" s="175"/>
      <c r="AA7431" s="175"/>
      <c r="AC7431" s="175"/>
      <c r="AL7431" s="106"/>
      <c r="AM7431" s="104"/>
      <c r="AN7431" s="104"/>
      <c r="AO7431" s="104"/>
      <c r="AP7431" s="104"/>
      <c r="AQ7431" s="104"/>
      <c r="AR7431" s="104"/>
      <c r="AS7431" s="104"/>
      <c r="AT7431" s="104"/>
      <c r="AU7431" s="104"/>
      <c r="AV7431" s="104"/>
    </row>
    <row r="7432" spans="3:48" x14ac:dyDescent="0.35">
      <c r="C7432" s="176"/>
      <c r="D7432" s="176"/>
      <c r="E7432" s="176"/>
      <c r="F7432" s="176"/>
      <c r="G7432" s="175"/>
      <c r="H7432" s="175"/>
      <c r="I7432" s="175"/>
      <c r="J7432" s="175"/>
      <c r="L7432" s="175"/>
      <c r="T7432" s="176"/>
      <c r="U7432" s="176"/>
      <c r="V7432" s="176"/>
      <c r="W7432" s="176"/>
      <c r="X7432" s="175"/>
      <c r="Y7432" s="175"/>
      <c r="Z7432" s="175"/>
      <c r="AA7432" s="175"/>
      <c r="AC7432" s="175"/>
      <c r="AL7432" s="106"/>
      <c r="AM7432" s="104"/>
      <c r="AN7432" s="104"/>
      <c r="AO7432" s="104"/>
      <c r="AP7432" s="104"/>
      <c r="AQ7432" s="104"/>
      <c r="AR7432" s="104"/>
      <c r="AS7432" s="104"/>
      <c r="AT7432" s="104"/>
      <c r="AU7432" s="104"/>
      <c r="AV7432" s="104"/>
    </row>
    <row r="7433" spans="3:48" x14ac:dyDescent="0.35">
      <c r="C7433" s="176"/>
      <c r="D7433" s="176"/>
      <c r="E7433" s="176"/>
      <c r="F7433" s="176"/>
      <c r="G7433" s="175"/>
      <c r="H7433" s="175"/>
      <c r="I7433" s="175"/>
      <c r="J7433" s="175"/>
      <c r="L7433" s="175"/>
      <c r="T7433" s="176"/>
      <c r="U7433" s="176"/>
      <c r="V7433" s="176"/>
      <c r="W7433" s="176"/>
      <c r="X7433" s="175"/>
      <c r="Y7433" s="175"/>
      <c r="Z7433" s="175"/>
      <c r="AA7433" s="175"/>
      <c r="AC7433" s="175"/>
      <c r="AL7433" s="106"/>
      <c r="AM7433" s="104"/>
      <c r="AN7433" s="104"/>
      <c r="AO7433" s="104"/>
      <c r="AP7433" s="104"/>
      <c r="AQ7433" s="104"/>
      <c r="AR7433" s="104"/>
      <c r="AS7433" s="104"/>
      <c r="AT7433" s="104"/>
      <c r="AU7433" s="104"/>
      <c r="AV7433" s="104"/>
    </row>
    <row r="7434" spans="3:48" x14ac:dyDescent="0.35">
      <c r="C7434" s="176"/>
      <c r="D7434" s="176"/>
      <c r="E7434" s="176"/>
      <c r="F7434" s="176"/>
      <c r="G7434" s="175"/>
      <c r="H7434" s="175"/>
      <c r="I7434" s="175"/>
      <c r="J7434" s="175"/>
      <c r="L7434" s="175"/>
      <c r="T7434" s="176"/>
      <c r="U7434" s="176"/>
      <c r="V7434" s="176"/>
      <c r="W7434" s="176"/>
      <c r="X7434" s="175"/>
      <c r="Y7434" s="175"/>
      <c r="Z7434" s="175"/>
      <c r="AA7434" s="175"/>
      <c r="AC7434" s="175"/>
      <c r="AL7434" s="106"/>
      <c r="AM7434" s="104"/>
      <c r="AN7434" s="104"/>
      <c r="AO7434" s="104"/>
      <c r="AP7434" s="104"/>
      <c r="AQ7434" s="104"/>
      <c r="AR7434" s="104"/>
      <c r="AS7434" s="104"/>
      <c r="AT7434" s="104"/>
      <c r="AU7434" s="104"/>
      <c r="AV7434" s="104"/>
    </row>
    <row r="7435" spans="3:48" x14ac:dyDescent="0.35">
      <c r="C7435" s="176"/>
      <c r="D7435" s="176"/>
      <c r="E7435" s="176"/>
      <c r="F7435" s="176"/>
      <c r="G7435" s="175"/>
      <c r="H7435" s="175"/>
      <c r="I7435" s="175"/>
      <c r="J7435" s="175"/>
      <c r="L7435" s="175"/>
      <c r="T7435" s="176"/>
      <c r="U7435" s="176"/>
      <c r="V7435" s="176"/>
      <c r="W7435" s="176"/>
      <c r="X7435" s="175"/>
      <c r="Y7435" s="175"/>
      <c r="Z7435" s="175"/>
      <c r="AA7435" s="175"/>
      <c r="AC7435" s="175"/>
      <c r="AL7435" s="106"/>
      <c r="AM7435" s="104"/>
      <c r="AN7435" s="104"/>
      <c r="AO7435" s="104"/>
      <c r="AP7435" s="104"/>
      <c r="AQ7435" s="104"/>
      <c r="AR7435" s="104"/>
      <c r="AS7435" s="104"/>
      <c r="AT7435" s="104"/>
      <c r="AU7435" s="104"/>
      <c r="AV7435" s="104"/>
    </row>
    <row r="7436" spans="3:48" x14ac:dyDescent="0.35">
      <c r="C7436" s="176"/>
      <c r="D7436" s="176"/>
      <c r="E7436" s="176"/>
      <c r="F7436" s="176"/>
      <c r="G7436" s="175"/>
      <c r="H7436" s="175"/>
      <c r="I7436" s="175"/>
      <c r="J7436" s="175"/>
      <c r="L7436" s="175"/>
      <c r="T7436" s="176"/>
      <c r="U7436" s="176"/>
      <c r="V7436" s="176"/>
      <c r="W7436" s="176"/>
      <c r="X7436" s="175"/>
      <c r="Y7436" s="175"/>
      <c r="Z7436" s="175"/>
      <c r="AA7436" s="175"/>
      <c r="AC7436" s="175"/>
      <c r="AL7436" s="106"/>
      <c r="AM7436" s="104"/>
      <c r="AN7436" s="104"/>
      <c r="AO7436" s="104"/>
      <c r="AP7436" s="104"/>
      <c r="AQ7436" s="104"/>
      <c r="AR7436" s="104"/>
      <c r="AS7436" s="104"/>
      <c r="AT7436" s="104"/>
      <c r="AU7436" s="104"/>
      <c r="AV7436" s="104"/>
    </row>
    <row r="7437" spans="3:48" x14ac:dyDescent="0.35">
      <c r="C7437" s="176"/>
      <c r="D7437" s="176"/>
      <c r="E7437" s="176"/>
      <c r="F7437" s="176"/>
      <c r="G7437" s="175"/>
      <c r="H7437" s="175"/>
      <c r="I7437" s="175"/>
      <c r="J7437" s="175"/>
      <c r="L7437" s="175"/>
      <c r="T7437" s="176"/>
      <c r="U7437" s="176"/>
      <c r="V7437" s="176"/>
      <c r="W7437" s="176"/>
      <c r="X7437" s="175"/>
      <c r="Y7437" s="175"/>
      <c r="Z7437" s="175"/>
      <c r="AA7437" s="175"/>
      <c r="AC7437" s="175"/>
      <c r="AL7437" s="106"/>
      <c r="AM7437" s="104"/>
      <c r="AN7437" s="104"/>
      <c r="AO7437" s="104"/>
      <c r="AP7437" s="104"/>
      <c r="AQ7437" s="104"/>
      <c r="AR7437" s="104"/>
      <c r="AS7437" s="104"/>
      <c r="AT7437" s="104"/>
      <c r="AU7437" s="104"/>
      <c r="AV7437" s="104"/>
    </row>
    <row r="7438" spans="3:48" x14ac:dyDescent="0.35">
      <c r="C7438" s="176"/>
      <c r="D7438" s="176"/>
      <c r="E7438" s="176"/>
      <c r="F7438" s="176"/>
      <c r="G7438" s="175"/>
      <c r="H7438" s="175"/>
      <c r="I7438" s="175"/>
      <c r="J7438" s="175"/>
      <c r="L7438" s="175"/>
      <c r="T7438" s="176"/>
      <c r="U7438" s="176"/>
      <c r="V7438" s="176"/>
      <c r="W7438" s="176"/>
      <c r="X7438" s="175"/>
      <c r="Y7438" s="175"/>
      <c r="Z7438" s="175"/>
      <c r="AA7438" s="175"/>
      <c r="AC7438" s="175"/>
      <c r="AL7438" s="106"/>
      <c r="AM7438" s="104"/>
      <c r="AN7438" s="104"/>
      <c r="AO7438" s="104"/>
      <c r="AP7438" s="104"/>
      <c r="AQ7438" s="104"/>
      <c r="AR7438" s="104"/>
      <c r="AS7438" s="104"/>
      <c r="AT7438" s="104"/>
      <c r="AU7438" s="104"/>
      <c r="AV7438" s="104"/>
    </row>
    <row r="7439" spans="3:48" x14ac:dyDescent="0.35">
      <c r="C7439" s="176"/>
      <c r="D7439" s="176"/>
      <c r="E7439" s="176"/>
      <c r="F7439" s="176"/>
      <c r="G7439" s="175"/>
      <c r="H7439" s="175"/>
      <c r="I7439" s="175"/>
      <c r="J7439" s="175"/>
      <c r="L7439" s="175"/>
      <c r="T7439" s="176"/>
      <c r="U7439" s="176"/>
      <c r="V7439" s="176"/>
      <c r="W7439" s="176"/>
      <c r="X7439" s="175"/>
      <c r="Y7439" s="175"/>
      <c r="Z7439" s="175"/>
      <c r="AA7439" s="175"/>
      <c r="AC7439" s="175"/>
      <c r="AL7439" s="106"/>
      <c r="AM7439" s="104"/>
      <c r="AN7439" s="104"/>
      <c r="AO7439" s="104"/>
      <c r="AP7439" s="104"/>
      <c r="AQ7439" s="104"/>
      <c r="AR7439" s="104"/>
      <c r="AS7439" s="104"/>
      <c r="AT7439" s="104"/>
      <c r="AU7439" s="104"/>
      <c r="AV7439" s="104"/>
    </row>
    <row r="7440" spans="3:48" x14ac:dyDescent="0.35">
      <c r="C7440" s="176"/>
      <c r="D7440" s="176"/>
      <c r="E7440" s="176"/>
      <c r="F7440" s="176"/>
      <c r="G7440" s="175"/>
      <c r="H7440" s="175"/>
      <c r="I7440" s="175"/>
      <c r="J7440" s="175"/>
      <c r="L7440" s="175"/>
      <c r="T7440" s="176"/>
      <c r="U7440" s="176"/>
      <c r="V7440" s="176"/>
      <c r="W7440" s="176"/>
      <c r="X7440" s="175"/>
      <c r="Y7440" s="175"/>
      <c r="Z7440" s="175"/>
      <c r="AA7440" s="175"/>
      <c r="AC7440" s="175"/>
      <c r="AL7440" s="106"/>
      <c r="AM7440" s="104"/>
      <c r="AN7440" s="104"/>
      <c r="AO7440" s="104"/>
      <c r="AP7440" s="104"/>
      <c r="AQ7440" s="104"/>
      <c r="AR7440" s="104"/>
      <c r="AS7440" s="104"/>
      <c r="AT7440" s="104"/>
      <c r="AU7440" s="104"/>
      <c r="AV7440" s="104"/>
    </row>
    <row r="7441" spans="3:48" x14ac:dyDescent="0.35">
      <c r="C7441" s="176"/>
      <c r="D7441" s="176"/>
      <c r="E7441" s="176"/>
      <c r="F7441" s="176"/>
      <c r="G7441" s="175"/>
      <c r="H7441" s="175"/>
      <c r="I7441" s="175"/>
      <c r="J7441" s="175"/>
      <c r="L7441" s="175"/>
      <c r="T7441" s="176"/>
      <c r="U7441" s="176"/>
      <c r="V7441" s="176"/>
      <c r="W7441" s="176"/>
      <c r="X7441" s="175"/>
      <c r="Y7441" s="175"/>
      <c r="Z7441" s="175"/>
      <c r="AA7441" s="175"/>
      <c r="AC7441" s="175"/>
      <c r="AL7441" s="106"/>
      <c r="AM7441" s="104"/>
      <c r="AN7441" s="104"/>
      <c r="AO7441" s="104"/>
      <c r="AP7441" s="104"/>
      <c r="AQ7441" s="104"/>
      <c r="AR7441" s="104"/>
      <c r="AS7441" s="104"/>
      <c r="AT7441" s="104"/>
      <c r="AU7441" s="104"/>
      <c r="AV7441" s="104"/>
    </row>
    <row r="7442" spans="3:48" x14ac:dyDescent="0.35">
      <c r="C7442" s="176"/>
      <c r="D7442" s="176"/>
      <c r="E7442" s="176"/>
      <c r="F7442" s="176"/>
      <c r="G7442" s="175"/>
      <c r="H7442" s="175"/>
      <c r="I7442" s="175"/>
      <c r="J7442" s="175"/>
      <c r="L7442" s="175"/>
      <c r="T7442" s="176"/>
      <c r="U7442" s="176"/>
      <c r="V7442" s="176"/>
      <c r="W7442" s="176"/>
      <c r="X7442" s="175"/>
      <c r="Y7442" s="175"/>
      <c r="Z7442" s="175"/>
      <c r="AA7442" s="175"/>
      <c r="AC7442" s="175"/>
      <c r="AL7442" s="106"/>
      <c r="AM7442" s="104"/>
      <c r="AN7442" s="104"/>
      <c r="AO7442" s="104"/>
      <c r="AP7442" s="104"/>
      <c r="AQ7442" s="104"/>
      <c r="AR7442" s="104"/>
      <c r="AS7442" s="104"/>
      <c r="AT7442" s="104"/>
      <c r="AU7442" s="104"/>
      <c r="AV7442" s="104"/>
    </row>
    <row r="7443" spans="3:48" x14ac:dyDescent="0.35">
      <c r="C7443" s="176"/>
      <c r="D7443" s="176"/>
      <c r="E7443" s="176"/>
      <c r="F7443" s="176"/>
      <c r="G7443" s="175"/>
      <c r="H7443" s="175"/>
      <c r="I7443" s="175"/>
      <c r="J7443" s="175"/>
      <c r="L7443" s="175"/>
      <c r="T7443" s="176"/>
      <c r="U7443" s="176"/>
      <c r="V7443" s="176"/>
      <c r="W7443" s="176"/>
      <c r="X7443" s="175"/>
      <c r="Y7443" s="175"/>
      <c r="Z7443" s="175"/>
      <c r="AA7443" s="175"/>
      <c r="AC7443" s="175"/>
      <c r="AL7443" s="106"/>
      <c r="AM7443" s="104"/>
      <c r="AN7443" s="104"/>
      <c r="AO7443" s="104"/>
      <c r="AP7443" s="104"/>
      <c r="AQ7443" s="104"/>
      <c r="AR7443" s="104"/>
      <c r="AS7443" s="104"/>
      <c r="AT7443" s="104"/>
      <c r="AU7443" s="104"/>
      <c r="AV7443" s="104"/>
    </row>
    <row r="7444" spans="3:48" x14ac:dyDescent="0.35">
      <c r="C7444" s="176"/>
      <c r="D7444" s="176"/>
      <c r="E7444" s="176"/>
      <c r="F7444" s="176"/>
      <c r="G7444" s="175"/>
      <c r="H7444" s="175"/>
      <c r="I7444" s="175"/>
      <c r="J7444" s="175"/>
      <c r="L7444" s="175"/>
      <c r="T7444" s="176"/>
      <c r="U7444" s="176"/>
      <c r="V7444" s="176"/>
      <c r="W7444" s="176"/>
      <c r="X7444" s="175"/>
      <c r="Y7444" s="175"/>
      <c r="Z7444" s="175"/>
      <c r="AA7444" s="175"/>
      <c r="AC7444" s="175"/>
      <c r="AL7444" s="106"/>
      <c r="AM7444" s="104"/>
      <c r="AN7444" s="104"/>
      <c r="AO7444" s="104"/>
      <c r="AP7444" s="104"/>
      <c r="AQ7444" s="104"/>
      <c r="AR7444" s="104"/>
      <c r="AS7444" s="104"/>
      <c r="AT7444" s="104"/>
      <c r="AU7444" s="104"/>
      <c r="AV7444" s="104"/>
    </row>
    <row r="7445" spans="3:48" x14ac:dyDescent="0.35">
      <c r="C7445" s="176"/>
      <c r="D7445" s="176"/>
      <c r="E7445" s="176"/>
      <c r="F7445" s="176"/>
      <c r="G7445" s="175"/>
      <c r="H7445" s="175"/>
      <c r="I7445" s="175"/>
      <c r="J7445" s="175"/>
      <c r="L7445" s="175"/>
      <c r="T7445" s="176"/>
      <c r="U7445" s="176"/>
      <c r="V7445" s="176"/>
      <c r="W7445" s="176"/>
      <c r="X7445" s="175"/>
      <c r="Y7445" s="175"/>
      <c r="Z7445" s="175"/>
      <c r="AA7445" s="175"/>
      <c r="AC7445" s="175"/>
      <c r="AL7445" s="106"/>
      <c r="AM7445" s="104"/>
      <c r="AN7445" s="104"/>
      <c r="AO7445" s="104"/>
      <c r="AP7445" s="104"/>
      <c r="AQ7445" s="104"/>
      <c r="AR7445" s="104"/>
      <c r="AS7445" s="104"/>
      <c r="AT7445" s="104"/>
      <c r="AU7445" s="104"/>
      <c r="AV7445" s="104"/>
    </row>
    <row r="7446" spans="3:48" x14ac:dyDescent="0.35">
      <c r="C7446" s="176"/>
      <c r="D7446" s="176"/>
      <c r="E7446" s="176"/>
      <c r="F7446" s="176"/>
      <c r="G7446" s="175"/>
      <c r="H7446" s="175"/>
      <c r="I7446" s="175"/>
      <c r="J7446" s="175"/>
      <c r="L7446" s="175"/>
      <c r="T7446" s="176"/>
      <c r="U7446" s="176"/>
      <c r="V7446" s="176"/>
      <c r="W7446" s="176"/>
      <c r="X7446" s="175"/>
      <c r="Y7446" s="175"/>
      <c r="Z7446" s="175"/>
      <c r="AA7446" s="175"/>
      <c r="AC7446" s="175"/>
      <c r="AL7446" s="106"/>
      <c r="AM7446" s="104"/>
      <c r="AN7446" s="104"/>
      <c r="AO7446" s="104"/>
      <c r="AP7446" s="104"/>
      <c r="AQ7446" s="104"/>
      <c r="AR7446" s="104"/>
      <c r="AS7446" s="104"/>
      <c r="AT7446" s="104"/>
      <c r="AU7446" s="104"/>
      <c r="AV7446" s="104"/>
    </row>
    <row r="7447" spans="3:48" x14ac:dyDescent="0.35">
      <c r="C7447" s="176"/>
      <c r="D7447" s="176"/>
      <c r="E7447" s="176"/>
      <c r="F7447" s="176"/>
      <c r="G7447" s="175"/>
      <c r="H7447" s="175"/>
      <c r="I7447" s="175"/>
      <c r="J7447" s="175"/>
      <c r="L7447" s="175"/>
      <c r="T7447" s="176"/>
      <c r="U7447" s="176"/>
      <c r="V7447" s="176"/>
      <c r="W7447" s="176"/>
      <c r="X7447" s="175"/>
      <c r="Y7447" s="175"/>
      <c r="Z7447" s="175"/>
      <c r="AA7447" s="175"/>
      <c r="AC7447" s="175"/>
      <c r="AL7447" s="106"/>
      <c r="AM7447" s="104"/>
      <c r="AN7447" s="104"/>
      <c r="AO7447" s="104"/>
      <c r="AP7447" s="104"/>
      <c r="AQ7447" s="104"/>
      <c r="AR7447" s="104"/>
      <c r="AS7447" s="104"/>
      <c r="AT7447" s="104"/>
      <c r="AU7447" s="104"/>
      <c r="AV7447" s="104"/>
    </row>
    <row r="7448" spans="3:48" x14ac:dyDescent="0.35">
      <c r="C7448" s="176"/>
      <c r="D7448" s="176"/>
      <c r="E7448" s="176"/>
      <c r="F7448" s="176"/>
      <c r="G7448" s="175"/>
      <c r="H7448" s="175"/>
      <c r="I7448" s="175"/>
      <c r="J7448" s="175"/>
      <c r="L7448" s="175"/>
      <c r="T7448" s="176"/>
      <c r="U7448" s="176"/>
      <c r="V7448" s="176"/>
      <c r="W7448" s="176"/>
      <c r="X7448" s="175"/>
      <c r="Y7448" s="175"/>
      <c r="Z7448" s="175"/>
      <c r="AA7448" s="175"/>
      <c r="AC7448" s="175"/>
      <c r="AL7448" s="106"/>
      <c r="AM7448" s="104"/>
      <c r="AN7448" s="104"/>
      <c r="AO7448" s="104"/>
      <c r="AP7448" s="104"/>
      <c r="AQ7448" s="104"/>
      <c r="AR7448" s="104"/>
      <c r="AS7448" s="104"/>
      <c r="AT7448" s="104"/>
      <c r="AU7448" s="104"/>
      <c r="AV7448" s="104"/>
    </row>
    <row r="7449" spans="3:48" x14ac:dyDescent="0.35">
      <c r="C7449" s="176"/>
      <c r="D7449" s="176"/>
      <c r="E7449" s="176"/>
      <c r="F7449" s="176"/>
      <c r="G7449" s="175"/>
      <c r="H7449" s="175"/>
      <c r="I7449" s="175"/>
      <c r="J7449" s="175"/>
      <c r="L7449" s="175"/>
      <c r="T7449" s="176"/>
      <c r="U7449" s="176"/>
      <c r="V7449" s="176"/>
      <c r="W7449" s="176"/>
      <c r="X7449" s="175"/>
      <c r="Y7449" s="175"/>
      <c r="Z7449" s="175"/>
      <c r="AA7449" s="175"/>
      <c r="AC7449" s="175"/>
      <c r="AL7449" s="106"/>
      <c r="AM7449" s="104"/>
      <c r="AN7449" s="104"/>
      <c r="AO7449" s="104"/>
      <c r="AP7449" s="104"/>
      <c r="AQ7449" s="104"/>
      <c r="AR7449" s="104"/>
      <c r="AS7449" s="104"/>
      <c r="AT7449" s="104"/>
      <c r="AU7449" s="104"/>
      <c r="AV7449" s="104"/>
    </row>
    <row r="7450" spans="3:48" x14ac:dyDescent="0.35">
      <c r="C7450" s="176"/>
      <c r="D7450" s="176"/>
      <c r="E7450" s="176"/>
      <c r="F7450" s="176"/>
      <c r="G7450" s="175"/>
      <c r="H7450" s="175"/>
      <c r="I7450" s="175"/>
      <c r="J7450" s="175"/>
      <c r="L7450" s="175"/>
      <c r="T7450" s="176"/>
      <c r="U7450" s="176"/>
      <c r="V7450" s="176"/>
      <c r="W7450" s="176"/>
      <c r="X7450" s="175"/>
      <c r="Y7450" s="175"/>
      <c r="Z7450" s="175"/>
      <c r="AA7450" s="175"/>
      <c r="AC7450" s="175"/>
      <c r="AL7450" s="106"/>
      <c r="AM7450" s="104"/>
      <c r="AN7450" s="104"/>
      <c r="AO7450" s="104"/>
      <c r="AP7450" s="104"/>
      <c r="AQ7450" s="104"/>
      <c r="AR7450" s="104"/>
      <c r="AS7450" s="104"/>
      <c r="AT7450" s="104"/>
      <c r="AU7450" s="104"/>
      <c r="AV7450" s="104"/>
    </row>
    <row r="7451" spans="3:48" x14ac:dyDescent="0.35">
      <c r="C7451" s="176"/>
      <c r="D7451" s="176"/>
      <c r="E7451" s="176"/>
      <c r="F7451" s="176"/>
      <c r="G7451" s="175"/>
      <c r="H7451" s="175"/>
      <c r="I7451" s="175"/>
      <c r="J7451" s="175"/>
      <c r="L7451" s="175"/>
      <c r="T7451" s="176"/>
      <c r="U7451" s="176"/>
      <c r="V7451" s="176"/>
      <c r="W7451" s="176"/>
      <c r="X7451" s="175"/>
      <c r="Y7451" s="175"/>
      <c r="Z7451" s="175"/>
      <c r="AA7451" s="175"/>
      <c r="AC7451" s="175"/>
      <c r="AL7451" s="106"/>
      <c r="AM7451" s="104"/>
      <c r="AN7451" s="104"/>
      <c r="AO7451" s="104"/>
      <c r="AP7451" s="104"/>
      <c r="AQ7451" s="104"/>
      <c r="AR7451" s="104"/>
      <c r="AS7451" s="104"/>
      <c r="AT7451" s="104"/>
      <c r="AU7451" s="104"/>
      <c r="AV7451" s="104"/>
    </row>
    <row r="7452" spans="3:48" x14ac:dyDescent="0.35">
      <c r="C7452" s="176"/>
      <c r="D7452" s="176"/>
      <c r="E7452" s="176"/>
      <c r="F7452" s="176"/>
      <c r="G7452" s="175"/>
      <c r="H7452" s="175"/>
      <c r="I7452" s="175"/>
      <c r="J7452" s="175"/>
      <c r="L7452" s="175"/>
      <c r="T7452" s="176"/>
      <c r="U7452" s="176"/>
      <c r="V7452" s="176"/>
      <c r="W7452" s="176"/>
      <c r="X7452" s="175"/>
      <c r="Y7452" s="175"/>
      <c r="Z7452" s="175"/>
      <c r="AA7452" s="175"/>
      <c r="AC7452" s="175"/>
      <c r="AL7452" s="106"/>
      <c r="AM7452" s="104"/>
      <c r="AN7452" s="104"/>
      <c r="AO7452" s="104"/>
      <c r="AP7452" s="104"/>
      <c r="AQ7452" s="104"/>
      <c r="AR7452" s="104"/>
      <c r="AS7452" s="104"/>
      <c r="AT7452" s="104"/>
      <c r="AU7452" s="104"/>
      <c r="AV7452" s="104"/>
    </row>
    <row r="7453" spans="3:48" x14ac:dyDescent="0.35">
      <c r="C7453" s="176"/>
      <c r="D7453" s="176"/>
      <c r="E7453" s="176"/>
      <c r="F7453" s="176"/>
      <c r="G7453" s="175"/>
      <c r="H7453" s="175"/>
      <c r="I7453" s="175"/>
      <c r="J7453" s="175"/>
      <c r="L7453" s="175"/>
      <c r="T7453" s="176"/>
      <c r="U7453" s="176"/>
      <c r="V7453" s="176"/>
      <c r="W7453" s="176"/>
      <c r="X7453" s="175"/>
      <c r="Y7453" s="175"/>
      <c r="Z7453" s="175"/>
      <c r="AA7453" s="175"/>
      <c r="AC7453" s="175"/>
      <c r="AL7453" s="106"/>
      <c r="AM7453" s="104"/>
      <c r="AN7453" s="104"/>
      <c r="AO7453" s="104"/>
      <c r="AP7453" s="104"/>
      <c r="AQ7453" s="104"/>
      <c r="AR7453" s="104"/>
      <c r="AS7453" s="104"/>
      <c r="AT7453" s="104"/>
      <c r="AU7453" s="104"/>
      <c r="AV7453" s="104"/>
    </row>
    <row r="7454" spans="3:48" x14ac:dyDescent="0.35">
      <c r="C7454" s="176"/>
      <c r="D7454" s="176"/>
      <c r="E7454" s="176"/>
      <c r="F7454" s="176"/>
      <c r="G7454" s="175"/>
      <c r="H7454" s="175"/>
      <c r="I7454" s="175"/>
      <c r="J7454" s="175"/>
      <c r="L7454" s="175"/>
      <c r="T7454" s="176"/>
      <c r="U7454" s="176"/>
      <c r="V7454" s="176"/>
      <c r="W7454" s="176"/>
      <c r="X7454" s="175"/>
      <c r="Y7454" s="175"/>
      <c r="Z7454" s="175"/>
      <c r="AA7454" s="175"/>
      <c r="AC7454" s="175"/>
      <c r="AL7454" s="106"/>
      <c r="AM7454" s="104"/>
      <c r="AN7454" s="104"/>
      <c r="AO7454" s="104"/>
      <c r="AP7454" s="104"/>
      <c r="AQ7454" s="104"/>
      <c r="AR7454" s="104"/>
      <c r="AS7454" s="104"/>
      <c r="AT7454" s="104"/>
      <c r="AU7454" s="104"/>
      <c r="AV7454" s="104"/>
    </row>
    <row r="7455" spans="3:48" x14ac:dyDescent="0.35">
      <c r="C7455" s="176"/>
      <c r="D7455" s="176"/>
      <c r="E7455" s="176"/>
      <c r="F7455" s="176"/>
      <c r="G7455" s="175"/>
      <c r="H7455" s="175"/>
      <c r="I7455" s="175"/>
      <c r="J7455" s="175"/>
      <c r="L7455" s="175"/>
      <c r="T7455" s="176"/>
      <c r="U7455" s="176"/>
      <c r="V7455" s="176"/>
      <c r="W7455" s="176"/>
      <c r="X7455" s="175"/>
      <c r="Y7455" s="175"/>
      <c r="Z7455" s="175"/>
      <c r="AA7455" s="175"/>
      <c r="AC7455" s="175"/>
      <c r="AL7455" s="106"/>
      <c r="AM7455" s="104"/>
      <c r="AN7455" s="104"/>
      <c r="AO7455" s="104"/>
      <c r="AP7455" s="104"/>
      <c r="AQ7455" s="104"/>
      <c r="AR7455" s="104"/>
      <c r="AS7455" s="104"/>
      <c r="AT7455" s="104"/>
      <c r="AU7455" s="104"/>
      <c r="AV7455" s="104"/>
    </row>
    <row r="7456" spans="3:48" x14ac:dyDescent="0.35">
      <c r="C7456" s="176"/>
      <c r="D7456" s="176"/>
      <c r="E7456" s="176"/>
      <c r="F7456" s="176"/>
      <c r="G7456" s="175"/>
      <c r="H7456" s="175"/>
      <c r="I7456" s="175"/>
      <c r="J7456" s="175"/>
      <c r="L7456" s="175"/>
      <c r="T7456" s="176"/>
      <c r="U7456" s="176"/>
      <c r="V7456" s="176"/>
      <c r="W7456" s="176"/>
      <c r="X7456" s="175"/>
      <c r="Y7456" s="175"/>
      <c r="Z7456" s="175"/>
      <c r="AA7456" s="175"/>
      <c r="AC7456" s="175"/>
      <c r="AL7456" s="106"/>
      <c r="AM7456" s="104"/>
      <c r="AN7456" s="104"/>
      <c r="AO7456" s="104"/>
      <c r="AP7456" s="104"/>
      <c r="AQ7456" s="104"/>
      <c r="AR7456" s="104"/>
      <c r="AS7456" s="104"/>
      <c r="AT7456" s="104"/>
      <c r="AU7456" s="104"/>
      <c r="AV7456" s="104"/>
    </row>
    <row r="7457" spans="3:48" x14ac:dyDescent="0.35">
      <c r="C7457" s="176"/>
      <c r="D7457" s="176"/>
      <c r="E7457" s="176"/>
      <c r="F7457" s="176"/>
      <c r="G7457" s="175"/>
      <c r="H7457" s="175"/>
      <c r="I7457" s="175"/>
      <c r="J7457" s="175"/>
      <c r="L7457" s="175"/>
      <c r="T7457" s="176"/>
      <c r="U7457" s="176"/>
      <c r="V7457" s="176"/>
      <c r="W7457" s="176"/>
      <c r="X7457" s="175"/>
      <c r="Y7457" s="175"/>
      <c r="Z7457" s="175"/>
      <c r="AA7457" s="175"/>
      <c r="AC7457" s="175"/>
      <c r="AL7457" s="106"/>
      <c r="AM7457" s="104"/>
      <c r="AN7457" s="104"/>
      <c r="AO7457" s="104"/>
      <c r="AP7457" s="104"/>
      <c r="AQ7457" s="104"/>
      <c r="AR7457" s="104"/>
      <c r="AS7457" s="104"/>
      <c r="AT7457" s="104"/>
      <c r="AU7457" s="104"/>
      <c r="AV7457" s="104"/>
    </row>
    <row r="7458" spans="3:48" x14ac:dyDescent="0.35">
      <c r="C7458" s="176"/>
      <c r="D7458" s="176"/>
      <c r="E7458" s="176"/>
      <c r="F7458" s="176"/>
      <c r="G7458" s="175"/>
      <c r="H7458" s="175"/>
      <c r="I7458" s="175"/>
      <c r="J7458" s="175"/>
      <c r="L7458" s="175"/>
      <c r="T7458" s="176"/>
      <c r="U7458" s="176"/>
      <c r="V7458" s="176"/>
      <c r="W7458" s="176"/>
      <c r="X7458" s="175"/>
      <c r="Y7458" s="175"/>
      <c r="Z7458" s="175"/>
      <c r="AA7458" s="175"/>
      <c r="AC7458" s="175"/>
      <c r="AL7458" s="106"/>
      <c r="AM7458" s="104"/>
      <c r="AN7458" s="104"/>
      <c r="AO7458" s="104"/>
      <c r="AP7458" s="104"/>
      <c r="AQ7458" s="104"/>
      <c r="AR7458" s="104"/>
      <c r="AS7458" s="104"/>
      <c r="AT7458" s="104"/>
      <c r="AU7458" s="104"/>
      <c r="AV7458" s="104"/>
    </row>
    <row r="7459" spans="3:48" x14ac:dyDescent="0.35">
      <c r="C7459" s="176"/>
      <c r="D7459" s="176"/>
      <c r="E7459" s="176"/>
      <c r="F7459" s="176"/>
      <c r="G7459" s="175"/>
      <c r="H7459" s="175"/>
      <c r="I7459" s="175"/>
      <c r="J7459" s="175"/>
      <c r="L7459" s="175"/>
      <c r="T7459" s="176"/>
      <c r="U7459" s="176"/>
      <c r="V7459" s="176"/>
      <c r="W7459" s="176"/>
      <c r="X7459" s="175"/>
      <c r="Y7459" s="175"/>
      <c r="Z7459" s="175"/>
      <c r="AA7459" s="175"/>
      <c r="AC7459" s="175"/>
      <c r="AL7459" s="106"/>
      <c r="AM7459" s="104"/>
      <c r="AN7459" s="104"/>
      <c r="AO7459" s="104"/>
      <c r="AP7459" s="104"/>
      <c r="AQ7459" s="104"/>
      <c r="AR7459" s="104"/>
      <c r="AS7459" s="104"/>
      <c r="AT7459" s="104"/>
      <c r="AU7459" s="104"/>
      <c r="AV7459" s="104"/>
    </row>
    <row r="7460" spans="3:48" x14ac:dyDescent="0.35">
      <c r="C7460" s="176"/>
      <c r="D7460" s="176"/>
      <c r="E7460" s="176"/>
      <c r="F7460" s="176"/>
      <c r="G7460" s="175"/>
      <c r="H7460" s="175"/>
      <c r="I7460" s="175"/>
      <c r="J7460" s="175"/>
      <c r="L7460" s="175"/>
      <c r="T7460" s="176"/>
      <c r="U7460" s="176"/>
      <c r="V7460" s="176"/>
      <c r="W7460" s="176"/>
      <c r="X7460" s="175"/>
      <c r="Y7460" s="175"/>
      <c r="Z7460" s="175"/>
      <c r="AA7460" s="175"/>
      <c r="AC7460" s="175"/>
      <c r="AL7460" s="106"/>
      <c r="AM7460" s="104"/>
      <c r="AN7460" s="104"/>
      <c r="AO7460" s="104"/>
      <c r="AP7460" s="104"/>
      <c r="AQ7460" s="104"/>
      <c r="AR7460" s="104"/>
      <c r="AS7460" s="104"/>
      <c r="AT7460" s="104"/>
      <c r="AU7460" s="104"/>
      <c r="AV7460" s="104"/>
    </row>
    <row r="7461" spans="3:48" x14ac:dyDescent="0.35">
      <c r="C7461" s="176"/>
      <c r="D7461" s="176"/>
      <c r="E7461" s="176"/>
      <c r="F7461" s="176"/>
      <c r="G7461" s="175"/>
      <c r="H7461" s="175"/>
      <c r="I7461" s="175"/>
      <c r="J7461" s="175"/>
      <c r="L7461" s="175"/>
      <c r="T7461" s="176"/>
      <c r="U7461" s="176"/>
      <c r="V7461" s="176"/>
      <c r="W7461" s="176"/>
      <c r="X7461" s="175"/>
      <c r="Y7461" s="175"/>
      <c r="Z7461" s="175"/>
      <c r="AA7461" s="175"/>
      <c r="AC7461" s="175"/>
      <c r="AL7461" s="106"/>
      <c r="AM7461" s="104"/>
      <c r="AN7461" s="104"/>
      <c r="AO7461" s="104"/>
      <c r="AP7461" s="104"/>
      <c r="AQ7461" s="104"/>
      <c r="AR7461" s="104"/>
      <c r="AS7461" s="104"/>
      <c r="AT7461" s="104"/>
      <c r="AU7461" s="104"/>
      <c r="AV7461" s="104"/>
    </row>
    <row r="7462" spans="3:48" x14ac:dyDescent="0.35">
      <c r="C7462" s="176"/>
      <c r="D7462" s="176"/>
      <c r="E7462" s="176"/>
      <c r="F7462" s="176"/>
      <c r="G7462" s="175"/>
      <c r="H7462" s="175"/>
      <c r="I7462" s="175"/>
      <c r="J7462" s="175"/>
      <c r="L7462" s="175"/>
      <c r="T7462" s="176"/>
      <c r="U7462" s="176"/>
      <c r="V7462" s="176"/>
      <c r="W7462" s="176"/>
      <c r="X7462" s="175"/>
      <c r="Y7462" s="175"/>
      <c r="Z7462" s="175"/>
      <c r="AA7462" s="175"/>
      <c r="AC7462" s="175"/>
      <c r="AL7462" s="106"/>
      <c r="AM7462" s="104"/>
      <c r="AN7462" s="104"/>
      <c r="AO7462" s="104"/>
      <c r="AP7462" s="104"/>
      <c r="AQ7462" s="104"/>
      <c r="AR7462" s="104"/>
      <c r="AS7462" s="104"/>
      <c r="AT7462" s="104"/>
      <c r="AU7462" s="104"/>
      <c r="AV7462" s="104"/>
    </row>
    <row r="7463" spans="3:48" x14ac:dyDescent="0.35">
      <c r="C7463" s="176"/>
      <c r="D7463" s="176"/>
      <c r="E7463" s="176"/>
      <c r="F7463" s="176"/>
      <c r="G7463" s="175"/>
      <c r="H7463" s="175"/>
      <c r="I7463" s="175"/>
      <c r="J7463" s="175"/>
      <c r="L7463" s="175"/>
      <c r="T7463" s="176"/>
      <c r="U7463" s="176"/>
      <c r="V7463" s="176"/>
      <c r="W7463" s="176"/>
      <c r="X7463" s="175"/>
      <c r="Y7463" s="175"/>
      <c r="Z7463" s="175"/>
      <c r="AA7463" s="175"/>
      <c r="AC7463" s="175"/>
      <c r="AL7463" s="106"/>
      <c r="AM7463" s="104"/>
      <c r="AN7463" s="104"/>
      <c r="AO7463" s="104"/>
      <c r="AP7463" s="104"/>
      <c r="AQ7463" s="104"/>
      <c r="AR7463" s="104"/>
      <c r="AS7463" s="104"/>
      <c r="AT7463" s="104"/>
      <c r="AU7463" s="104"/>
      <c r="AV7463" s="104"/>
    </row>
    <row r="7464" spans="3:48" x14ac:dyDescent="0.35">
      <c r="C7464" s="176"/>
      <c r="D7464" s="176"/>
      <c r="E7464" s="176"/>
      <c r="F7464" s="176"/>
      <c r="G7464" s="175"/>
      <c r="H7464" s="175"/>
      <c r="I7464" s="175"/>
      <c r="J7464" s="175"/>
      <c r="L7464" s="175"/>
      <c r="T7464" s="176"/>
      <c r="U7464" s="176"/>
      <c r="V7464" s="176"/>
      <c r="W7464" s="176"/>
      <c r="X7464" s="175"/>
      <c r="Y7464" s="175"/>
      <c r="Z7464" s="175"/>
      <c r="AA7464" s="175"/>
      <c r="AC7464" s="175"/>
      <c r="AL7464" s="106"/>
      <c r="AM7464" s="104"/>
      <c r="AN7464" s="104"/>
      <c r="AO7464" s="104"/>
      <c r="AP7464" s="104"/>
      <c r="AQ7464" s="104"/>
      <c r="AR7464" s="104"/>
      <c r="AS7464" s="104"/>
      <c r="AT7464" s="104"/>
      <c r="AU7464" s="104"/>
      <c r="AV7464" s="104"/>
    </row>
    <row r="7465" spans="3:48" x14ac:dyDescent="0.35">
      <c r="C7465" s="176"/>
      <c r="D7465" s="176"/>
      <c r="E7465" s="176"/>
      <c r="F7465" s="176"/>
      <c r="G7465" s="175"/>
      <c r="H7465" s="175"/>
      <c r="I7465" s="175"/>
      <c r="J7465" s="175"/>
      <c r="L7465" s="175"/>
      <c r="T7465" s="176"/>
      <c r="U7465" s="176"/>
      <c r="V7465" s="176"/>
      <c r="W7465" s="176"/>
      <c r="X7465" s="175"/>
      <c r="Y7465" s="175"/>
      <c r="Z7465" s="175"/>
      <c r="AA7465" s="175"/>
      <c r="AC7465" s="175"/>
      <c r="AL7465" s="106"/>
      <c r="AM7465" s="104"/>
      <c r="AN7465" s="104"/>
      <c r="AO7465" s="104"/>
      <c r="AP7465" s="104"/>
      <c r="AQ7465" s="104"/>
      <c r="AR7465" s="104"/>
      <c r="AS7465" s="104"/>
      <c r="AT7465" s="104"/>
      <c r="AU7465" s="104"/>
      <c r="AV7465" s="104"/>
    </row>
    <row r="7466" spans="3:48" x14ac:dyDescent="0.35">
      <c r="C7466" s="176"/>
      <c r="D7466" s="176"/>
      <c r="E7466" s="176"/>
      <c r="F7466" s="176"/>
      <c r="G7466" s="175"/>
      <c r="H7466" s="175"/>
      <c r="I7466" s="175"/>
      <c r="J7466" s="175"/>
      <c r="L7466" s="175"/>
      <c r="T7466" s="176"/>
      <c r="U7466" s="176"/>
      <c r="V7466" s="176"/>
      <c r="W7466" s="176"/>
      <c r="X7466" s="175"/>
      <c r="Y7466" s="175"/>
      <c r="Z7466" s="175"/>
      <c r="AA7466" s="175"/>
      <c r="AC7466" s="175"/>
      <c r="AL7466" s="106"/>
      <c r="AM7466" s="104"/>
      <c r="AN7466" s="104"/>
      <c r="AO7466" s="104"/>
      <c r="AP7466" s="104"/>
      <c r="AQ7466" s="104"/>
      <c r="AR7466" s="104"/>
      <c r="AS7466" s="104"/>
      <c r="AT7466" s="104"/>
      <c r="AU7466" s="104"/>
      <c r="AV7466" s="104"/>
    </row>
    <row r="7467" spans="3:48" x14ac:dyDescent="0.35">
      <c r="C7467" s="176"/>
      <c r="D7467" s="176"/>
      <c r="E7467" s="176"/>
      <c r="F7467" s="176"/>
      <c r="G7467" s="175"/>
      <c r="H7467" s="175"/>
      <c r="I7467" s="175"/>
      <c r="J7467" s="175"/>
      <c r="L7467" s="175"/>
      <c r="T7467" s="176"/>
      <c r="U7467" s="176"/>
      <c r="V7467" s="176"/>
      <c r="W7467" s="176"/>
      <c r="X7467" s="175"/>
      <c r="Y7467" s="175"/>
      <c r="Z7467" s="175"/>
      <c r="AA7467" s="175"/>
      <c r="AC7467" s="175"/>
      <c r="AL7467" s="106"/>
      <c r="AM7467" s="104"/>
      <c r="AN7467" s="104"/>
      <c r="AO7467" s="104"/>
      <c r="AP7467" s="104"/>
      <c r="AQ7467" s="104"/>
      <c r="AR7467" s="104"/>
      <c r="AS7467" s="104"/>
      <c r="AT7467" s="104"/>
      <c r="AU7467" s="104"/>
      <c r="AV7467" s="104"/>
    </row>
    <row r="7468" spans="3:48" x14ac:dyDescent="0.35">
      <c r="C7468" s="176"/>
      <c r="D7468" s="176"/>
      <c r="E7468" s="176"/>
      <c r="F7468" s="176"/>
      <c r="G7468" s="175"/>
      <c r="H7468" s="175"/>
      <c r="I7468" s="175"/>
      <c r="J7468" s="175"/>
      <c r="L7468" s="175"/>
      <c r="T7468" s="176"/>
      <c r="U7468" s="176"/>
      <c r="V7468" s="176"/>
      <c r="W7468" s="176"/>
      <c r="X7468" s="175"/>
      <c r="Y7468" s="175"/>
      <c r="Z7468" s="175"/>
      <c r="AA7468" s="175"/>
      <c r="AC7468" s="175"/>
      <c r="AL7468" s="106"/>
      <c r="AM7468" s="104"/>
      <c r="AN7468" s="104"/>
      <c r="AO7468" s="104"/>
      <c r="AP7468" s="104"/>
      <c r="AQ7468" s="104"/>
      <c r="AR7468" s="104"/>
      <c r="AS7468" s="104"/>
      <c r="AT7468" s="104"/>
      <c r="AU7468" s="104"/>
      <c r="AV7468" s="104"/>
    </row>
    <row r="7469" spans="3:48" x14ac:dyDescent="0.35">
      <c r="C7469" s="176"/>
      <c r="D7469" s="176"/>
      <c r="E7469" s="176"/>
      <c r="F7469" s="176"/>
      <c r="G7469" s="175"/>
      <c r="H7469" s="175"/>
      <c r="I7469" s="175"/>
      <c r="J7469" s="175"/>
      <c r="L7469" s="175"/>
      <c r="T7469" s="176"/>
      <c r="U7469" s="176"/>
      <c r="V7469" s="176"/>
      <c r="W7469" s="176"/>
      <c r="X7469" s="175"/>
      <c r="Y7469" s="175"/>
      <c r="Z7469" s="175"/>
      <c r="AA7469" s="175"/>
      <c r="AC7469" s="175"/>
      <c r="AL7469" s="106"/>
      <c r="AM7469" s="104"/>
      <c r="AN7469" s="104"/>
      <c r="AO7469" s="104"/>
      <c r="AP7469" s="104"/>
      <c r="AQ7469" s="104"/>
      <c r="AR7469" s="104"/>
      <c r="AS7469" s="104"/>
      <c r="AT7469" s="104"/>
      <c r="AU7469" s="104"/>
      <c r="AV7469" s="104"/>
    </row>
    <row r="7470" spans="3:48" x14ac:dyDescent="0.35">
      <c r="C7470" s="176"/>
      <c r="D7470" s="176"/>
      <c r="E7470" s="176"/>
      <c r="F7470" s="176"/>
      <c r="G7470" s="175"/>
      <c r="H7470" s="175"/>
      <c r="I7470" s="175"/>
      <c r="J7470" s="175"/>
      <c r="L7470" s="175"/>
      <c r="T7470" s="176"/>
      <c r="U7470" s="176"/>
      <c r="V7470" s="176"/>
      <c r="W7470" s="176"/>
      <c r="X7470" s="175"/>
      <c r="Y7470" s="175"/>
      <c r="Z7470" s="175"/>
      <c r="AA7470" s="175"/>
      <c r="AC7470" s="175"/>
      <c r="AL7470" s="106"/>
      <c r="AM7470" s="104"/>
      <c r="AN7470" s="104"/>
      <c r="AO7470" s="104"/>
      <c r="AP7470" s="104"/>
      <c r="AQ7470" s="104"/>
      <c r="AR7470" s="104"/>
      <c r="AS7470" s="104"/>
      <c r="AT7470" s="104"/>
      <c r="AU7470" s="104"/>
      <c r="AV7470" s="104"/>
    </row>
    <row r="7471" spans="3:48" x14ac:dyDescent="0.35">
      <c r="C7471" s="176"/>
      <c r="D7471" s="176"/>
      <c r="E7471" s="176"/>
      <c r="F7471" s="176"/>
      <c r="G7471" s="175"/>
      <c r="H7471" s="175"/>
      <c r="I7471" s="175"/>
      <c r="J7471" s="175"/>
      <c r="L7471" s="175"/>
      <c r="T7471" s="176"/>
      <c r="U7471" s="176"/>
      <c r="V7471" s="176"/>
      <c r="W7471" s="176"/>
      <c r="X7471" s="175"/>
      <c r="Y7471" s="175"/>
      <c r="Z7471" s="175"/>
      <c r="AA7471" s="175"/>
      <c r="AC7471" s="175"/>
      <c r="AL7471" s="106"/>
      <c r="AM7471" s="104"/>
      <c r="AN7471" s="104"/>
      <c r="AO7471" s="104"/>
      <c r="AP7471" s="104"/>
      <c r="AQ7471" s="104"/>
      <c r="AR7471" s="104"/>
      <c r="AS7471" s="104"/>
      <c r="AT7471" s="104"/>
      <c r="AU7471" s="104"/>
      <c r="AV7471" s="104"/>
    </row>
    <row r="7472" spans="3:48" x14ac:dyDescent="0.35">
      <c r="C7472" s="176"/>
      <c r="D7472" s="176"/>
      <c r="E7472" s="176"/>
      <c r="F7472" s="176"/>
      <c r="G7472" s="175"/>
      <c r="H7472" s="175"/>
      <c r="I7472" s="175"/>
      <c r="J7472" s="175"/>
      <c r="L7472" s="175"/>
      <c r="T7472" s="176"/>
      <c r="U7472" s="176"/>
      <c r="V7472" s="176"/>
      <c r="W7472" s="176"/>
      <c r="X7472" s="175"/>
      <c r="Y7472" s="175"/>
      <c r="Z7472" s="175"/>
      <c r="AA7472" s="175"/>
      <c r="AC7472" s="175"/>
      <c r="AL7472" s="106"/>
      <c r="AM7472" s="104"/>
      <c r="AN7472" s="104"/>
      <c r="AO7472" s="104"/>
      <c r="AP7472" s="104"/>
      <c r="AQ7472" s="104"/>
      <c r="AR7472" s="104"/>
      <c r="AS7472" s="104"/>
      <c r="AT7472" s="104"/>
      <c r="AU7472" s="104"/>
      <c r="AV7472" s="104"/>
    </row>
    <row r="7473" spans="3:48" x14ac:dyDescent="0.35">
      <c r="C7473" s="176"/>
      <c r="D7473" s="176"/>
      <c r="E7473" s="176"/>
      <c r="F7473" s="176"/>
      <c r="G7473" s="175"/>
      <c r="H7473" s="175"/>
      <c r="I7473" s="175"/>
      <c r="J7473" s="175"/>
      <c r="L7473" s="175"/>
      <c r="T7473" s="176"/>
      <c r="U7473" s="176"/>
      <c r="V7473" s="176"/>
      <c r="W7473" s="176"/>
      <c r="X7473" s="175"/>
      <c r="Y7473" s="175"/>
      <c r="Z7473" s="175"/>
      <c r="AA7473" s="175"/>
      <c r="AC7473" s="175"/>
      <c r="AL7473" s="106"/>
      <c r="AM7473" s="104"/>
      <c r="AN7473" s="104"/>
      <c r="AO7473" s="104"/>
      <c r="AP7473" s="104"/>
      <c r="AQ7473" s="104"/>
      <c r="AR7473" s="104"/>
      <c r="AS7473" s="104"/>
      <c r="AT7473" s="104"/>
      <c r="AU7473" s="104"/>
      <c r="AV7473" s="104"/>
    </row>
    <row r="7474" spans="3:48" x14ac:dyDescent="0.35">
      <c r="C7474" s="176"/>
      <c r="D7474" s="176"/>
      <c r="E7474" s="176"/>
      <c r="F7474" s="176"/>
      <c r="G7474" s="175"/>
      <c r="H7474" s="175"/>
      <c r="I7474" s="175"/>
      <c r="J7474" s="175"/>
      <c r="L7474" s="175"/>
      <c r="T7474" s="176"/>
      <c r="U7474" s="176"/>
      <c r="V7474" s="176"/>
      <c r="W7474" s="176"/>
      <c r="X7474" s="175"/>
      <c r="Y7474" s="175"/>
      <c r="Z7474" s="175"/>
      <c r="AA7474" s="175"/>
      <c r="AC7474" s="175"/>
      <c r="AL7474" s="106"/>
      <c r="AM7474" s="104"/>
      <c r="AN7474" s="104"/>
      <c r="AO7474" s="104"/>
      <c r="AP7474" s="104"/>
      <c r="AQ7474" s="104"/>
      <c r="AR7474" s="104"/>
      <c r="AS7474" s="104"/>
      <c r="AT7474" s="104"/>
      <c r="AU7474" s="104"/>
      <c r="AV7474" s="104"/>
    </row>
    <row r="7475" spans="3:48" x14ac:dyDescent="0.35">
      <c r="C7475" s="176"/>
      <c r="D7475" s="176"/>
      <c r="E7475" s="176"/>
      <c r="F7475" s="176"/>
      <c r="G7475" s="175"/>
      <c r="H7475" s="175"/>
      <c r="I7475" s="175"/>
      <c r="J7475" s="175"/>
      <c r="L7475" s="175"/>
      <c r="T7475" s="176"/>
      <c r="U7475" s="176"/>
      <c r="V7475" s="176"/>
      <c r="W7475" s="176"/>
      <c r="X7475" s="175"/>
      <c r="Y7475" s="175"/>
      <c r="Z7475" s="175"/>
      <c r="AA7475" s="175"/>
      <c r="AC7475" s="175"/>
      <c r="AL7475" s="106"/>
      <c r="AM7475" s="104"/>
      <c r="AN7475" s="104"/>
      <c r="AO7475" s="104"/>
      <c r="AP7475" s="104"/>
      <c r="AQ7475" s="104"/>
      <c r="AR7475" s="104"/>
      <c r="AS7475" s="104"/>
      <c r="AT7475" s="104"/>
      <c r="AU7475" s="104"/>
      <c r="AV7475" s="104"/>
    </row>
    <row r="7476" spans="3:48" x14ac:dyDescent="0.35">
      <c r="C7476" s="176"/>
      <c r="D7476" s="176"/>
      <c r="E7476" s="176"/>
      <c r="F7476" s="176"/>
      <c r="G7476" s="175"/>
      <c r="H7476" s="175"/>
      <c r="I7476" s="175"/>
      <c r="J7476" s="175"/>
      <c r="L7476" s="175"/>
      <c r="T7476" s="176"/>
      <c r="U7476" s="176"/>
      <c r="V7476" s="176"/>
      <c r="W7476" s="176"/>
      <c r="X7476" s="175"/>
      <c r="Y7476" s="175"/>
      <c r="Z7476" s="175"/>
      <c r="AA7476" s="175"/>
      <c r="AC7476" s="175"/>
      <c r="AL7476" s="106"/>
      <c r="AM7476" s="104"/>
      <c r="AN7476" s="104"/>
      <c r="AO7476" s="104"/>
      <c r="AP7476" s="104"/>
      <c r="AQ7476" s="104"/>
      <c r="AR7476" s="104"/>
      <c r="AS7476" s="104"/>
      <c r="AT7476" s="104"/>
      <c r="AU7476" s="104"/>
      <c r="AV7476" s="104"/>
    </row>
    <row r="7477" spans="3:48" x14ac:dyDescent="0.35">
      <c r="C7477" s="176"/>
      <c r="D7477" s="176"/>
      <c r="E7477" s="176"/>
      <c r="F7477" s="176"/>
      <c r="G7477" s="175"/>
      <c r="H7477" s="175"/>
      <c r="I7477" s="175"/>
      <c r="J7477" s="175"/>
      <c r="L7477" s="175"/>
      <c r="T7477" s="176"/>
      <c r="U7477" s="176"/>
      <c r="V7477" s="176"/>
      <c r="W7477" s="176"/>
      <c r="X7477" s="175"/>
      <c r="Y7477" s="175"/>
      <c r="Z7477" s="175"/>
      <c r="AA7477" s="175"/>
      <c r="AC7477" s="175"/>
      <c r="AL7477" s="106"/>
      <c r="AM7477" s="104"/>
      <c r="AN7477" s="104"/>
      <c r="AO7477" s="104"/>
      <c r="AP7477" s="104"/>
      <c r="AQ7477" s="104"/>
      <c r="AR7477" s="104"/>
      <c r="AS7477" s="104"/>
      <c r="AT7477" s="104"/>
      <c r="AU7477" s="104"/>
      <c r="AV7477" s="104"/>
    </row>
    <row r="7478" spans="3:48" x14ac:dyDescent="0.35">
      <c r="C7478" s="176"/>
      <c r="D7478" s="176"/>
      <c r="E7478" s="176"/>
      <c r="F7478" s="176"/>
      <c r="G7478" s="175"/>
      <c r="H7478" s="175"/>
      <c r="I7478" s="175"/>
      <c r="J7478" s="175"/>
      <c r="L7478" s="175"/>
      <c r="T7478" s="176"/>
      <c r="U7478" s="176"/>
      <c r="V7478" s="176"/>
      <c r="W7478" s="176"/>
      <c r="X7478" s="175"/>
      <c r="Y7478" s="175"/>
      <c r="Z7478" s="175"/>
      <c r="AA7478" s="175"/>
      <c r="AC7478" s="175"/>
      <c r="AL7478" s="106"/>
      <c r="AM7478" s="104"/>
      <c r="AN7478" s="104"/>
      <c r="AO7478" s="104"/>
      <c r="AP7478" s="104"/>
      <c r="AQ7478" s="104"/>
      <c r="AR7478" s="104"/>
      <c r="AS7478" s="104"/>
      <c r="AT7478" s="104"/>
      <c r="AU7478" s="104"/>
      <c r="AV7478" s="104"/>
    </row>
    <row r="7479" spans="3:48" x14ac:dyDescent="0.35">
      <c r="C7479" s="176"/>
      <c r="D7479" s="176"/>
      <c r="E7479" s="176"/>
      <c r="F7479" s="176"/>
      <c r="G7479" s="175"/>
      <c r="H7479" s="175"/>
      <c r="I7479" s="175"/>
      <c r="J7479" s="175"/>
      <c r="L7479" s="175"/>
      <c r="T7479" s="176"/>
      <c r="U7479" s="176"/>
      <c r="V7479" s="176"/>
      <c r="W7479" s="176"/>
      <c r="X7479" s="175"/>
      <c r="Y7479" s="175"/>
      <c r="Z7479" s="175"/>
      <c r="AA7479" s="175"/>
      <c r="AC7479" s="175"/>
      <c r="AL7479" s="106"/>
      <c r="AM7479" s="104"/>
      <c r="AN7479" s="104"/>
      <c r="AO7479" s="104"/>
      <c r="AP7479" s="104"/>
      <c r="AQ7479" s="104"/>
      <c r="AR7479" s="104"/>
      <c r="AS7479" s="104"/>
      <c r="AT7479" s="104"/>
      <c r="AU7479" s="104"/>
      <c r="AV7479" s="104"/>
    </row>
    <row r="7480" spans="3:48" x14ac:dyDescent="0.35">
      <c r="C7480" s="176"/>
      <c r="D7480" s="176"/>
      <c r="E7480" s="176"/>
      <c r="F7480" s="176"/>
      <c r="G7480" s="175"/>
      <c r="H7480" s="175"/>
      <c r="I7480" s="175"/>
      <c r="J7480" s="175"/>
      <c r="L7480" s="175"/>
      <c r="T7480" s="176"/>
      <c r="U7480" s="176"/>
      <c r="V7480" s="176"/>
      <c r="W7480" s="176"/>
      <c r="X7480" s="175"/>
      <c r="Y7480" s="175"/>
      <c r="Z7480" s="175"/>
      <c r="AA7480" s="175"/>
      <c r="AC7480" s="175"/>
      <c r="AL7480" s="106"/>
      <c r="AM7480" s="104"/>
      <c r="AN7480" s="104"/>
      <c r="AO7480" s="104"/>
      <c r="AP7480" s="104"/>
      <c r="AQ7480" s="104"/>
      <c r="AR7480" s="104"/>
      <c r="AS7480" s="104"/>
      <c r="AT7480" s="104"/>
      <c r="AU7480" s="104"/>
      <c r="AV7480" s="104"/>
    </row>
    <row r="7481" spans="3:48" x14ac:dyDescent="0.35">
      <c r="C7481" s="176"/>
      <c r="D7481" s="176"/>
      <c r="E7481" s="176"/>
      <c r="F7481" s="176"/>
      <c r="G7481" s="175"/>
      <c r="H7481" s="175"/>
      <c r="I7481" s="175"/>
      <c r="J7481" s="175"/>
      <c r="L7481" s="175"/>
      <c r="T7481" s="176"/>
      <c r="U7481" s="176"/>
      <c r="V7481" s="176"/>
      <c r="W7481" s="176"/>
      <c r="X7481" s="175"/>
      <c r="Y7481" s="175"/>
      <c r="Z7481" s="175"/>
      <c r="AA7481" s="175"/>
      <c r="AC7481" s="175"/>
      <c r="AL7481" s="106"/>
      <c r="AM7481" s="104"/>
      <c r="AN7481" s="104"/>
      <c r="AO7481" s="104"/>
      <c r="AP7481" s="104"/>
      <c r="AQ7481" s="104"/>
      <c r="AR7481" s="104"/>
      <c r="AS7481" s="104"/>
      <c r="AT7481" s="104"/>
      <c r="AU7481" s="104"/>
      <c r="AV7481" s="104"/>
    </row>
    <row r="7482" spans="3:48" x14ac:dyDescent="0.35">
      <c r="C7482" s="176"/>
      <c r="D7482" s="176"/>
      <c r="E7482" s="176"/>
      <c r="F7482" s="176"/>
      <c r="G7482" s="175"/>
      <c r="H7482" s="175"/>
      <c r="I7482" s="175"/>
      <c r="J7482" s="175"/>
      <c r="L7482" s="175"/>
      <c r="T7482" s="176"/>
      <c r="U7482" s="176"/>
      <c r="V7482" s="176"/>
      <c r="W7482" s="176"/>
      <c r="X7482" s="175"/>
      <c r="Y7482" s="175"/>
      <c r="Z7482" s="175"/>
      <c r="AA7482" s="175"/>
      <c r="AC7482" s="175"/>
      <c r="AL7482" s="106"/>
      <c r="AM7482" s="104"/>
      <c r="AN7482" s="104"/>
      <c r="AO7482" s="104"/>
      <c r="AP7482" s="104"/>
      <c r="AQ7482" s="104"/>
      <c r="AR7482" s="104"/>
      <c r="AS7482" s="104"/>
      <c r="AT7482" s="104"/>
      <c r="AU7482" s="104"/>
      <c r="AV7482" s="104"/>
    </row>
    <row r="7483" spans="3:48" x14ac:dyDescent="0.35">
      <c r="C7483" s="176"/>
      <c r="D7483" s="176"/>
      <c r="E7483" s="176"/>
      <c r="F7483" s="176"/>
      <c r="G7483" s="175"/>
      <c r="H7483" s="175"/>
      <c r="I7483" s="175"/>
      <c r="J7483" s="175"/>
      <c r="L7483" s="175"/>
      <c r="T7483" s="176"/>
      <c r="U7483" s="176"/>
      <c r="V7483" s="176"/>
      <c r="W7483" s="176"/>
      <c r="X7483" s="175"/>
      <c r="Y7483" s="175"/>
      <c r="Z7483" s="175"/>
      <c r="AA7483" s="175"/>
      <c r="AC7483" s="175"/>
      <c r="AL7483" s="106"/>
      <c r="AM7483" s="104"/>
      <c r="AN7483" s="104"/>
      <c r="AO7483" s="104"/>
      <c r="AP7483" s="104"/>
      <c r="AQ7483" s="104"/>
      <c r="AR7483" s="104"/>
      <c r="AS7483" s="104"/>
      <c r="AT7483" s="104"/>
      <c r="AU7483" s="104"/>
      <c r="AV7483" s="104"/>
    </row>
    <row r="7484" spans="3:48" x14ac:dyDescent="0.35">
      <c r="C7484" s="176"/>
      <c r="D7484" s="176"/>
      <c r="E7484" s="176"/>
      <c r="F7484" s="176"/>
      <c r="G7484" s="175"/>
      <c r="H7484" s="175"/>
      <c r="I7484" s="175"/>
      <c r="J7484" s="175"/>
      <c r="L7484" s="175"/>
      <c r="T7484" s="176"/>
      <c r="U7484" s="176"/>
      <c r="V7484" s="176"/>
      <c r="W7484" s="176"/>
      <c r="X7484" s="175"/>
      <c r="Y7484" s="175"/>
      <c r="Z7484" s="175"/>
      <c r="AA7484" s="175"/>
      <c r="AC7484" s="175"/>
      <c r="AL7484" s="106"/>
      <c r="AM7484" s="104"/>
      <c r="AN7484" s="104"/>
      <c r="AO7484" s="104"/>
      <c r="AP7484" s="104"/>
      <c r="AQ7484" s="104"/>
      <c r="AR7484" s="104"/>
      <c r="AS7484" s="104"/>
      <c r="AT7484" s="104"/>
      <c r="AU7484" s="104"/>
      <c r="AV7484" s="104"/>
    </row>
    <row r="7485" spans="3:48" x14ac:dyDescent="0.35">
      <c r="C7485" s="176"/>
      <c r="D7485" s="176"/>
      <c r="E7485" s="176"/>
      <c r="F7485" s="176"/>
      <c r="G7485" s="175"/>
      <c r="H7485" s="175"/>
      <c r="I7485" s="175"/>
      <c r="J7485" s="175"/>
      <c r="L7485" s="175"/>
      <c r="T7485" s="176"/>
      <c r="U7485" s="176"/>
      <c r="V7485" s="176"/>
      <c r="W7485" s="176"/>
      <c r="X7485" s="175"/>
      <c r="Y7485" s="175"/>
      <c r="Z7485" s="175"/>
      <c r="AA7485" s="175"/>
      <c r="AC7485" s="175"/>
      <c r="AL7485" s="106"/>
      <c r="AM7485" s="104"/>
      <c r="AN7485" s="104"/>
      <c r="AO7485" s="104"/>
      <c r="AP7485" s="104"/>
      <c r="AQ7485" s="104"/>
      <c r="AR7485" s="104"/>
      <c r="AS7485" s="104"/>
      <c r="AT7485" s="104"/>
      <c r="AU7485" s="104"/>
      <c r="AV7485" s="104"/>
    </row>
    <row r="7486" spans="3:48" x14ac:dyDescent="0.35">
      <c r="C7486" s="176"/>
      <c r="D7486" s="176"/>
      <c r="E7486" s="176"/>
      <c r="F7486" s="176"/>
      <c r="G7486" s="175"/>
      <c r="H7486" s="175"/>
      <c r="I7486" s="175"/>
      <c r="J7486" s="175"/>
      <c r="L7486" s="175"/>
      <c r="T7486" s="176"/>
      <c r="U7486" s="176"/>
      <c r="V7486" s="176"/>
      <c r="W7486" s="176"/>
      <c r="X7486" s="175"/>
      <c r="Y7486" s="175"/>
      <c r="Z7486" s="175"/>
      <c r="AA7486" s="175"/>
      <c r="AC7486" s="175"/>
      <c r="AL7486" s="106"/>
      <c r="AM7486" s="104"/>
      <c r="AN7486" s="104"/>
      <c r="AO7486" s="104"/>
      <c r="AP7486" s="104"/>
      <c r="AQ7486" s="104"/>
      <c r="AR7486" s="104"/>
      <c r="AS7486" s="104"/>
      <c r="AT7486" s="104"/>
      <c r="AU7486" s="104"/>
      <c r="AV7486" s="104"/>
    </row>
    <row r="7487" spans="3:48" x14ac:dyDescent="0.35">
      <c r="C7487" s="176"/>
      <c r="D7487" s="176"/>
      <c r="E7487" s="176"/>
      <c r="F7487" s="176"/>
      <c r="G7487" s="175"/>
      <c r="H7487" s="175"/>
      <c r="I7487" s="175"/>
      <c r="J7487" s="175"/>
      <c r="L7487" s="175"/>
      <c r="T7487" s="176"/>
      <c r="U7487" s="176"/>
      <c r="V7487" s="176"/>
      <c r="W7487" s="176"/>
      <c r="X7487" s="175"/>
      <c r="Y7487" s="175"/>
      <c r="Z7487" s="175"/>
      <c r="AA7487" s="175"/>
      <c r="AC7487" s="175"/>
      <c r="AL7487" s="106"/>
      <c r="AM7487" s="104"/>
      <c r="AN7487" s="104"/>
      <c r="AO7487" s="104"/>
      <c r="AP7487" s="104"/>
      <c r="AQ7487" s="104"/>
      <c r="AR7487" s="104"/>
      <c r="AS7487" s="104"/>
      <c r="AT7487" s="104"/>
      <c r="AU7487" s="104"/>
      <c r="AV7487" s="104"/>
    </row>
    <row r="7488" spans="3:48" x14ac:dyDescent="0.35">
      <c r="C7488" s="176"/>
      <c r="D7488" s="176"/>
      <c r="E7488" s="176"/>
      <c r="F7488" s="176"/>
      <c r="G7488" s="175"/>
      <c r="H7488" s="175"/>
      <c r="I7488" s="175"/>
      <c r="J7488" s="175"/>
      <c r="L7488" s="175"/>
      <c r="T7488" s="176"/>
      <c r="U7488" s="176"/>
      <c r="V7488" s="176"/>
      <c r="W7488" s="176"/>
      <c r="X7488" s="175"/>
      <c r="Y7488" s="175"/>
      <c r="Z7488" s="175"/>
      <c r="AA7488" s="175"/>
      <c r="AC7488" s="175"/>
      <c r="AL7488" s="106"/>
      <c r="AM7488" s="104"/>
      <c r="AN7488" s="104"/>
      <c r="AO7488" s="104"/>
      <c r="AP7488" s="104"/>
      <c r="AQ7488" s="104"/>
      <c r="AR7488" s="104"/>
      <c r="AS7488" s="104"/>
      <c r="AT7488" s="104"/>
      <c r="AU7488" s="104"/>
      <c r="AV7488" s="104"/>
    </row>
    <row r="7489" spans="3:48" x14ac:dyDescent="0.35">
      <c r="C7489" s="176"/>
      <c r="D7489" s="176"/>
      <c r="E7489" s="176"/>
      <c r="F7489" s="176"/>
      <c r="G7489" s="175"/>
      <c r="H7489" s="175"/>
      <c r="I7489" s="175"/>
      <c r="J7489" s="175"/>
      <c r="L7489" s="175"/>
      <c r="T7489" s="176"/>
      <c r="U7489" s="176"/>
      <c r="V7489" s="176"/>
      <c r="W7489" s="176"/>
      <c r="X7489" s="175"/>
      <c r="Y7489" s="175"/>
      <c r="Z7489" s="175"/>
      <c r="AA7489" s="175"/>
      <c r="AC7489" s="175"/>
      <c r="AL7489" s="106"/>
      <c r="AM7489" s="104"/>
      <c r="AN7489" s="104"/>
      <c r="AO7489" s="104"/>
      <c r="AP7489" s="104"/>
      <c r="AQ7489" s="104"/>
      <c r="AR7489" s="104"/>
      <c r="AS7489" s="104"/>
      <c r="AT7489" s="104"/>
      <c r="AU7489" s="104"/>
      <c r="AV7489" s="104"/>
    </row>
    <row r="7490" spans="3:48" x14ac:dyDescent="0.35">
      <c r="C7490" s="176"/>
      <c r="D7490" s="176"/>
      <c r="E7490" s="176"/>
      <c r="F7490" s="176"/>
      <c r="G7490" s="175"/>
      <c r="H7490" s="175"/>
      <c r="I7490" s="175"/>
      <c r="J7490" s="175"/>
      <c r="L7490" s="175"/>
      <c r="T7490" s="176"/>
      <c r="U7490" s="176"/>
      <c r="V7490" s="176"/>
      <c r="W7490" s="176"/>
      <c r="X7490" s="175"/>
      <c r="Y7490" s="175"/>
      <c r="Z7490" s="175"/>
      <c r="AA7490" s="175"/>
      <c r="AC7490" s="175"/>
      <c r="AL7490" s="106"/>
      <c r="AM7490" s="104"/>
      <c r="AN7490" s="104"/>
      <c r="AO7490" s="104"/>
      <c r="AP7490" s="104"/>
      <c r="AQ7490" s="104"/>
      <c r="AR7490" s="104"/>
      <c r="AS7490" s="104"/>
      <c r="AT7490" s="104"/>
      <c r="AU7490" s="104"/>
      <c r="AV7490" s="104"/>
    </row>
    <row r="7491" spans="3:48" x14ac:dyDescent="0.35">
      <c r="C7491" s="176"/>
      <c r="D7491" s="176"/>
      <c r="E7491" s="176"/>
      <c r="F7491" s="176"/>
      <c r="G7491" s="175"/>
      <c r="H7491" s="175"/>
      <c r="I7491" s="175"/>
      <c r="J7491" s="175"/>
      <c r="L7491" s="175"/>
      <c r="T7491" s="176"/>
      <c r="U7491" s="176"/>
      <c r="V7491" s="176"/>
      <c r="W7491" s="176"/>
      <c r="X7491" s="175"/>
      <c r="Y7491" s="175"/>
      <c r="Z7491" s="175"/>
      <c r="AA7491" s="175"/>
      <c r="AC7491" s="175"/>
      <c r="AL7491" s="106"/>
      <c r="AM7491" s="104"/>
      <c r="AN7491" s="104"/>
      <c r="AO7491" s="104"/>
      <c r="AP7491" s="104"/>
      <c r="AQ7491" s="104"/>
      <c r="AR7491" s="104"/>
      <c r="AS7491" s="104"/>
      <c r="AT7491" s="104"/>
      <c r="AU7491" s="104"/>
      <c r="AV7491" s="104"/>
    </row>
    <row r="7492" spans="3:48" x14ac:dyDescent="0.35">
      <c r="C7492" s="176"/>
      <c r="D7492" s="176"/>
      <c r="E7492" s="176"/>
      <c r="F7492" s="176"/>
      <c r="G7492" s="175"/>
      <c r="H7492" s="175"/>
      <c r="I7492" s="175"/>
      <c r="J7492" s="175"/>
      <c r="L7492" s="175"/>
      <c r="T7492" s="176"/>
      <c r="U7492" s="176"/>
      <c r="V7492" s="176"/>
      <c r="W7492" s="176"/>
      <c r="X7492" s="175"/>
      <c r="Y7492" s="175"/>
      <c r="Z7492" s="175"/>
      <c r="AA7492" s="175"/>
      <c r="AC7492" s="175"/>
      <c r="AL7492" s="106"/>
      <c r="AM7492" s="104"/>
      <c r="AN7492" s="104"/>
      <c r="AO7492" s="104"/>
      <c r="AP7492" s="104"/>
      <c r="AQ7492" s="104"/>
      <c r="AR7492" s="104"/>
      <c r="AS7492" s="104"/>
      <c r="AT7492" s="104"/>
      <c r="AU7492" s="104"/>
      <c r="AV7492" s="104"/>
    </row>
    <row r="7493" spans="3:48" x14ac:dyDescent="0.35">
      <c r="C7493" s="176"/>
      <c r="D7493" s="176"/>
      <c r="E7493" s="176"/>
      <c r="F7493" s="176"/>
      <c r="G7493" s="175"/>
      <c r="H7493" s="175"/>
      <c r="I7493" s="175"/>
      <c r="J7493" s="175"/>
      <c r="L7493" s="175"/>
      <c r="T7493" s="176"/>
      <c r="U7493" s="176"/>
      <c r="V7493" s="176"/>
      <c r="W7493" s="176"/>
      <c r="X7493" s="175"/>
      <c r="Y7493" s="175"/>
      <c r="Z7493" s="175"/>
      <c r="AA7493" s="175"/>
      <c r="AC7493" s="175"/>
      <c r="AL7493" s="106"/>
      <c r="AM7493" s="104"/>
      <c r="AN7493" s="104"/>
      <c r="AO7493" s="104"/>
      <c r="AP7493" s="104"/>
      <c r="AQ7493" s="104"/>
      <c r="AR7493" s="104"/>
      <c r="AS7493" s="104"/>
      <c r="AT7493" s="104"/>
      <c r="AU7493" s="104"/>
      <c r="AV7493" s="104"/>
    </row>
    <row r="7494" spans="3:48" x14ac:dyDescent="0.35">
      <c r="C7494" s="176"/>
      <c r="D7494" s="176"/>
      <c r="E7494" s="176"/>
      <c r="F7494" s="176"/>
      <c r="G7494" s="175"/>
      <c r="H7494" s="175"/>
      <c r="I7494" s="175"/>
      <c r="J7494" s="175"/>
      <c r="L7494" s="175"/>
      <c r="T7494" s="176"/>
      <c r="U7494" s="176"/>
      <c r="V7494" s="176"/>
      <c r="W7494" s="176"/>
      <c r="X7494" s="175"/>
      <c r="Y7494" s="175"/>
      <c r="Z7494" s="175"/>
      <c r="AA7494" s="175"/>
      <c r="AC7494" s="175"/>
      <c r="AL7494" s="106"/>
      <c r="AM7494" s="104"/>
      <c r="AN7494" s="104"/>
      <c r="AO7494" s="104"/>
      <c r="AP7494" s="104"/>
      <c r="AQ7494" s="104"/>
      <c r="AR7494" s="104"/>
      <c r="AS7494" s="104"/>
      <c r="AT7494" s="104"/>
      <c r="AU7494" s="104"/>
      <c r="AV7494" s="104"/>
    </row>
    <row r="7495" spans="3:48" x14ac:dyDescent="0.35">
      <c r="C7495" s="176"/>
      <c r="D7495" s="176"/>
      <c r="E7495" s="176"/>
      <c r="F7495" s="176"/>
      <c r="G7495" s="175"/>
      <c r="H7495" s="175"/>
      <c r="I7495" s="175"/>
      <c r="J7495" s="175"/>
      <c r="L7495" s="175"/>
      <c r="T7495" s="176"/>
      <c r="U7495" s="176"/>
      <c r="V7495" s="176"/>
      <c r="W7495" s="176"/>
      <c r="X7495" s="175"/>
      <c r="Y7495" s="175"/>
      <c r="Z7495" s="175"/>
      <c r="AA7495" s="175"/>
      <c r="AC7495" s="175"/>
      <c r="AL7495" s="106"/>
      <c r="AM7495" s="104"/>
      <c r="AN7495" s="104"/>
      <c r="AO7495" s="104"/>
      <c r="AP7495" s="104"/>
      <c r="AQ7495" s="104"/>
      <c r="AR7495" s="104"/>
      <c r="AS7495" s="104"/>
      <c r="AT7495" s="104"/>
      <c r="AU7495" s="104"/>
      <c r="AV7495" s="104"/>
    </row>
    <row r="7496" spans="3:48" x14ac:dyDescent="0.35">
      <c r="C7496" s="176"/>
      <c r="D7496" s="176"/>
      <c r="E7496" s="176"/>
      <c r="F7496" s="176"/>
      <c r="G7496" s="175"/>
      <c r="H7496" s="175"/>
      <c r="I7496" s="175"/>
      <c r="J7496" s="175"/>
      <c r="L7496" s="175"/>
      <c r="T7496" s="176"/>
      <c r="U7496" s="176"/>
      <c r="V7496" s="176"/>
      <c r="W7496" s="176"/>
      <c r="X7496" s="175"/>
      <c r="Y7496" s="175"/>
      <c r="Z7496" s="175"/>
      <c r="AA7496" s="175"/>
      <c r="AC7496" s="175"/>
      <c r="AL7496" s="106"/>
      <c r="AM7496" s="104"/>
      <c r="AN7496" s="104"/>
      <c r="AO7496" s="104"/>
      <c r="AP7496" s="104"/>
      <c r="AQ7496" s="104"/>
      <c r="AR7496" s="104"/>
      <c r="AS7496" s="104"/>
      <c r="AT7496" s="104"/>
      <c r="AU7496" s="104"/>
      <c r="AV7496" s="104"/>
    </row>
    <row r="7497" spans="3:48" x14ac:dyDescent="0.35">
      <c r="C7497" s="176"/>
      <c r="D7497" s="176"/>
      <c r="E7497" s="176"/>
      <c r="F7497" s="176"/>
      <c r="G7497" s="175"/>
      <c r="H7497" s="175"/>
      <c r="I7497" s="175"/>
      <c r="J7497" s="175"/>
      <c r="L7497" s="175"/>
      <c r="T7497" s="176"/>
      <c r="U7497" s="176"/>
      <c r="V7497" s="176"/>
      <c r="W7497" s="176"/>
      <c r="X7497" s="175"/>
      <c r="Y7497" s="175"/>
      <c r="Z7497" s="175"/>
      <c r="AA7497" s="175"/>
      <c r="AC7497" s="175"/>
      <c r="AL7497" s="106"/>
      <c r="AM7497" s="104"/>
      <c r="AN7497" s="104"/>
      <c r="AO7497" s="104"/>
      <c r="AP7497" s="104"/>
      <c r="AQ7497" s="104"/>
      <c r="AR7497" s="104"/>
      <c r="AS7497" s="104"/>
      <c r="AT7497" s="104"/>
      <c r="AU7497" s="104"/>
      <c r="AV7497" s="104"/>
    </row>
    <row r="7498" spans="3:48" x14ac:dyDescent="0.35">
      <c r="C7498" s="176"/>
      <c r="D7498" s="176"/>
      <c r="E7498" s="176"/>
      <c r="F7498" s="176"/>
      <c r="G7498" s="175"/>
      <c r="H7498" s="175"/>
      <c r="I7498" s="175"/>
      <c r="J7498" s="175"/>
      <c r="L7498" s="175"/>
      <c r="T7498" s="176"/>
      <c r="U7498" s="176"/>
      <c r="V7498" s="176"/>
      <c r="W7498" s="176"/>
      <c r="X7498" s="175"/>
      <c r="Y7498" s="175"/>
      <c r="Z7498" s="175"/>
      <c r="AA7498" s="175"/>
      <c r="AC7498" s="175"/>
      <c r="AL7498" s="106"/>
      <c r="AM7498" s="104"/>
      <c r="AN7498" s="104"/>
      <c r="AO7498" s="104"/>
      <c r="AP7498" s="104"/>
      <c r="AQ7498" s="104"/>
      <c r="AR7498" s="104"/>
      <c r="AS7498" s="104"/>
      <c r="AT7498" s="104"/>
      <c r="AU7498" s="104"/>
      <c r="AV7498" s="104"/>
    </row>
    <row r="7499" spans="3:48" x14ac:dyDescent="0.35">
      <c r="C7499" s="176"/>
      <c r="D7499" s="176"/>
      <c r="E7499" s="176"/>
      <c r="F7499" s="176"/>
      <c r="G7499" s="175"/>
      <c r="H7499" s="175"/>
      <c r="I7499" s="175"/>
      <c r="J7499" s="175"/>
      <c r="L7499" s="175"/>
      <c r="T7499" s="176"/>
      <c r="U7499" s="176"/>
      <c r="V7499" s="176"/>
      <c r="W7499" s="176"/>
      <c r="X7499" s="175"/>
      <c r="Y7499" s="175"/>
      <c r="Z7499" s="175"/>
      <c r="AA7499" s="175"/>
      <c r="AC7499" s="175"/>
      <c r="AL7499" s="106"/>
      <c r="AM7499" s="104"/>
      <c r="AN7499" s="104"/>
      <c r="AO7499" s="104"/>
      <c r="AP7499" s="104"/>
      <c r="AQ7499" s="104"/>
      <c r="AR7499" s="104"/>
      <c r="AS7499" s="104"/>
      <c r="AT7499" s="104"/>
      <c r="AU7499" s="104"/>
      <c r="AV7499" s="104"/>
    </row>
    <row r="7500" spans="3:48" x14ac:dyDescent="0.35">
      <c r="C7500" s="176"/>
      <c r="D7500" s="176"/>
      <c r="E7500" s="176"/>
      <c r="F7500" s="176"/>
      <c r="G7500" s="175"/>
      <c r="H7500" s="175"/>
      <c r="I7500" s="175"/>
      <c r="J7500" s="175"/>
      <c r="L7500" s="175"/>
      <c r="T7500" s="176"/>
      <c r="U7500" s="176"/>
      <c r="V7500" s="176"/>
      <c r="W7500" s="176"/>
      <c r="X7500" s="175"/>
      <c r="Y7500" s="175"/>
      <c r="Z7500" s="175"/>
      <c r="AA7500" s="175"/>
      <c r="AC7500" s="175"/>
      <c r="AL7500" s="106"/>
      <c r="AM7500" s="104"/>
      <c r="AN7500" s="104"/>
      <c r="AO7500" s="104"/>
      <c r="AP7500" s="104"/>
      <c r="AQ7500" s="104"/>
      <c r="AR7500" s="104"/>
      <c r="AS7500" s="104"/>
      <c r="AT7500" s="104"/>
      <c r="AU7500" s="104"/>
      <c r="AV7500" s="104"/>
    </row>
    <row r="7501" spans="3:48" x14ac:dyDescent="0.35">
      <c r="C7501" s="176"/>
      <c r="D7501" s="176"/>
      <c r="E7501" s="176"/>
      <c r="F7501" s="176"/>
      <c r="G7501" s="175"/>
      <c r="H7501" s="175"/>
      <c r="I7501" s="175"/>
      <c r="J7501" s="175"/>
      <c r="L7501" s="175"/>
      <c r="T7501" s="176"/>
      <c r="U7501" s="176"/>
      <c r="V7501" s="176"/>
      <c r="W7501" s="176"/>
      <c r="X7501" s="175"/>
      <c r="Y7501" s="175"/>
      <c r="Z7501" s="175"/>
      <c r="AA7501" s="175"/>
      <c r="AC7501" s="175"/>
      <c r="AL7501" s="106"/>
      <c r="AM7501" s="104"/>
      <c r="AN7501" s="104"/>
      <c r="AO7501" s="104"/>
      <c r="AP7501" s="104"/>
      <c r="AQ7501" s="104"/>
      <c r="AR7501" s="104"/>
      <c r="AS7501" s="104"/>
      <c r="AT7501" s="104"/>
      <c r="AU7501" s="104"/>
      <c r="AV7501" s="104"/>
    </row>
    <row r="7502" spans="3:48" x14ac:dyDescent="0.35">
      <c r="C7502" s="176"/>
      <c r="D7502" s="176"/>
      <c r="E7502" s="176"/>
      <c r="F7502" s="176"/>
      <c r="G7502" s="175"/>
      <c r="H7502" s="175"/>
      <c r="I7502" s="175"/>
      <c r="J7502" s="175"/>
      <c r="L7502" s="175"/>
      <c r="T7502" s="176"/>
      <c r="U7502" s="176"/>
      <c r="V7502" s="176"/>
      <c r="W7502" s="176"/>
      <c r="X7502" s="175"/>
      <c r="Y7502" s="175"/>
      <c r="Z7502" s="175"/>
      <c r="AA7502" s="175"/>
      <c r="AC7502" s="175"/>
      <c r="AL7502" s="106"/>
      <c r="AM7502" s="104"/>
      <c r="AN7502" s="104"/>
      <c r="AO7502" s="104"/>
      <c r="AP7502" s="104"/>
      <c r="AQ7502" s="104"/>
      <c r="AR7502" s="104"/>
      <c r="AS7502" s="104"/>
      <c r="AT7502" s="104"/>
      <c r="AU7502" s="104"/>
      <c r="AV7502" s="104"/>
    </row>
    <row r="7503" spans="3:48" x14ac:dyDescent="0.35">
      <c r="C7503" s="176"/>
      <c r="D7503" s="176"/>
      <c r="E7503" s="176"/>
      <c r="F7503" s="176"/>
      <c r="G7503" s="175"/>
      <c r="H7503" s="175"/>
      <c r="I7503" s="175"/>
      <c r="J7503" s="175"/>
      <c r="L7503" s="175"/>
      <c r="T7503" s="176"/>
      <c r="U7503" s="176"/>
      <c r="V7503" s="176"/>
      <c r="W7503" s="176"/>
      <c r="X7503" s="175"/>
      <c r="Y7503" s="175"/>
      <c r="Z7503" s="175"/>
      <c r="AA7503" s="175"/>
      <c r="AC7503" s="175"/>
      <c r="AL7503" s="106"/>
      <c r="AM7503" s="104"/>
      <c r="AN7503" s="104"/>
      <c r="AO7503" s="104"/>
      <c r="AP7503" s="104"/>
      <c r="AQ7503" s="104"/>
      <c r="AR7503" s="104"/>
      <c r="AS7503" s="104"/>
      <c r="AT7503" s="104"/>
      <c r="AU7503" s="104"/>
      <c r="AV7503" s="104"/>
    </row>
    <row r="7504" spans="3:48" x14ac:dyDescent="0.35">
      <c r="C7504" s="176"/>
      <c r="D7504" s="176"/>
      <c r="E7504" s="176"/>
      <c r="F7504" s="176"/>
      <c r="G7504" s="175"/>
      <c r="H7504" s="175"/>
      <c r="I7504" s="175"/>
      <c r="J7504" s="175"/>
      <c r="L7504" s="175"/>
      <c r="T7504" s="176"/>
      <c r="U7504" s="176"/>
      <c r="V7504" s="176"/>
      <c r="W7504" s="176"/>
      <c r="X7504" s="175"/>
      <c r="Y7504" s="175"/>
      <c r="Z7504" s="175"/>
      <c r="AA7504" s="175"/>
      <c r="AC7504" s="175"/>
      <c r="AL7504" s="106"/>
      <c r="AM7504" s="104"/>
      <c r="AN7504" s="104"/>
      <c r="AO7504" s="104"/>
      <c r="AP7504" s="104"/>
      <c r="AQ7504" s="104"/>
      <c r="AR7504" s="104"/>
      <c r="AS7504" s="104"/>
      <c r="AT7504" s="104"/>
      <c r="AU7504" s="104"/>
      <c r="AV7504" s="104"/>
    </row>
    <row r="7505" spans="3:48" x14ac:dyDescent="0.35">
      <c r="C7505" s="176"/>
      <c r="D7505" s="176"/>
      <c r="E7505" s="176"/>
      <c r="F7505" s="176"/>
      <c r="G7505" s="175"/>
      <c r="H7505" s="175"/>
      <c r="I7505" s="175"/>
      <c r="J7505" s="175"/>
      <c r="L7505" s="175"/>
      <c r="T7505" s="176"/>
      <c r="U7505" s="176"/>
      <c r="V7505" s="176"/>
      <c r="W7505" s="176"/>
      <c r="X7505" s="175"/>
      <c r="Y7505" s="175"/>
      <c r="Z7505" s="175"/>
      <c r="AA7505" s="175"/>
      <c r="AC7505" s="175"/>
      <c r="AL7505" s="106"/>
      <c r="AM7505" s="104"/>
      <c r="AN7505" s="104"/>
      <c r="AO7505" s="104"/>
      <c r="AP7505" s="104"/>
      <c r="AQ7505" s="104"/>
      <c r="AR7505" s="104"/>
      <c r="AS7505" s="104"/>
      <c r="AT7505" s="104"/>
      <c r="AU7505" s="104"/>
      <c r="AV7505" s="104"/>
    </row>
    <row r="7506" spans="3:48" x14ac:dyDescent="0.35">
      <c r="C7506" s="176"/>
      <c r="D7506" s="176"/>
      <c r="E7506" s="176"/>
      <c r="F7506" s="176"/>
      <c r="G7506" s="175"/>
      <c r="H7506" s="175"/>
      <c r="I7506" s="175"/>
      <c r="J7506" s="175"/>
      <c r="L7506" s="175"/>
      <c r="T7506" s="176"/>
      <c r="U7506" s="176"/>
      <c r="V7506" s="176"/>
      <c r="W7506" s="176"/>
      <c r="X7506" s="175"/>
      <c r="Y7506" s="175"/>
      <c r="Z7506" s="175"/>
      <c r="AA7506" s="175"/>
      <c r="AC7506" s="175"/>
      <c r="AL7506" s="106"/>
      <c r="AM7506" s="104"/>
      <c r="AN7506" s="104"/>
      <c r="AO7506" s="104"/>
      <c r="AP7506" s="104"/>
      <c r="AQ7506" s="104"/>
      <c r="AR7506" s="104"/>
      <c r="AS7506" s="104"/>
      <c r="AT7506" s="104"/>
      <c r="AU7506" s="104"/>
      <c r="AV7506" s="104"/>
    </row>
    <row r="7507" spans="3:48" x14ac:dyDescent="0.35">
      <c r="C7507" s="176"/>
      <c r="D7507" s="176"/>
      <c r="E7507" s="176"/>
      <c r="F7507" s="176"/>
      <c r="G7507" s="175"/>
      <c r="H7507" s="175"/>
      <c r="I7507" s="175"/>
      <c r="J7507" s="175"/>
      <c r="L7507" s="175"/>
      <c r="T7507" s="176"/>
      <c r="U7507" s="176"/>
      <c r="V7507" s="176"/>
      <c r="W7507" s="176"/>
      <c r="X7507" s="175"/>
      <c r="Y7507" s="175"/>
      <c r="Z7507" s="175"/>
      <c r="AA7507" s="175"/>
      <c r="AC7507" s="175"/>
      <c r="AL7507" s="106"/>
      <c r="AM7507" s="104"/>
      <c r="AN7507" s="104"/>
      <c r="AO7507" s="104"/>
      <c r="AP7507" s="104"/>
      <c r="AQ7507" s="104"/>
      <c r="AR7507" s="104"/>
      <c r="AS7507" s="104"/>
      <c r="AT7507" s="104"/>
      <c r="AU7507" s="104"/>
      <c r="AV7507" s="104"/>
    </row>
    <row r="7508" spans="3:48" x14ac:dyDescent="0.35">
      <c r="C7508" s="176"/>
      <c r="D7508" s="176"/>
      <c r="E7508" s="176"/>
      <c r="F7508" s="176"/>
      <c r="G7508" s="175"/>
      <c r="H7508" s="175"/>
      <c r="I7508" s="175"/>
      <c r="J7508" s="175"/>
      <c r="L7508" s="175"/>
      <c r="T7508" s="176"/>
      <c r="U7508" s="176"/>
      <c r="V7508" s="176"/>
      <c r="W7508" s="176"/>
      <c r="X7508" s="175"/>
      <c r="Y7508" s="175"/>
      <c r="Z7508" s="175"/>
      <c r="AA7508" s="175"/>
      <c r="AC7508" s="175"/>
      <c r="AL7508" s="106"/>
      <c r="AM7508" s="104"/>
      <c r="AN7508" s="104"/>
      <c r="AO7508" s="104"/>
      <c r="AP7508" s="104"/>
      <c r="AQ7508" s="104"/>
      <c r="AR7508" s="104"/>
      <c r="AS7508" s="104"/>
      <c r="AT7508" s="104"/>
      <c r="AU7508" s="104"/>
      <c r="AV7508" s="104"/>
    </row>
    <row r="7509" spans="3:48" x14ac:dyDescent="0.35">
      <c r="C7509" s="176"/>
      <c r="D7509" s="176"/>
      <c r="E7509" s="176"/>
      <c r="F7509" s="176"/>
      <c r="G7509" s="175"/>
      <c r="H7509" s="175"/>
      <c r="I7509" s="175"/>
      <c r="J7509" s="175"/>
      <c r="L7509" s="175"/>
      <c r="T7509" s="176"/>
      <c r="U7509" s="176"/>
      <c r="V7509" s="176"/>
      <c r="W7509" s="176"/>
      <c r="X7509" s="175"/>
      <c r="Y7509" s="175"/>
      <c r="Z7509" s="175"/>
      <c r="AA7509" s="175"/>
      <c r="AC7509" s="175"/>
      <c r="AL7509" s="106"/>
      <c r="AM7509" s="104"/>
      <c r="AN7509" s="104"/>
      <c r="AO7509" s="104"/>
      <c r="AP7509" s="104"/>
      <c r="AQ7509" s="104"/>
      <c r="AR7509" s="104"/>
      <c r="AS7509" s="104"/>
      <c r="AT7509" s="104"/>
      <c r="AU7509" s="104"/>
      <c r="AV7509" s="104"/>
    </row>
    <row r="7510" spans="3:48" x14ac:dyDescent="0.35">
      <c r="C7510" s="176"/>
      <c r="D7510" s="176"/>
      <c r="E7510" s="176"/>
      <c r="F7510" s="176"/>
      <c r="G7510" s="175"/>
      <c r="H7510" s="175"/>
      <c r="I7510" s="175"/>
      <c r="J7510" s="175"/>
      <c r="L7510" s="175"/>
      <c r="T7510" s="176"/>
      <c r="U7510" s="176"/>
      <c r="V7510" s="176"/>
      <c r="W7510" s="176"/>
      <c r="X7510" s="175"/>
      <c r="Y7510" s="175"/>
      <c r="Z7510" s="175"/>
      <c r="AA7510" s="175"/>
      <c r="AC7510" s="175"/>
      <c r="AL7510" s="106"/>
      <c r="AM7510" s="104"/>
      <c r="AN7510" s="104"/>
      <c r="AO7510" s="104"/>
      <c r="AP7510" s="104"/>
      <c r="AQ7510" s="104"/>
      <c r="AR7510" s="104"/>
      <c r="AS7510" s="104"/>
      <c r="AT7510" s="104"/>
      <c r="AU7510" s="104"/>
      <c r="AV7510" s="104"/>
    </row>
    <row r="7511" spans="3:48" x14ac:dyDescent="0.35">
      <c r="C7511" s="176"/>
      <c r="D7511" s="176"/>
      <c r="E7511" s="176"/>
      <c r="F7511" s="176"/>
      <c r="G7511" s="175"/>
      <c r="H7511" s="175"/>
      <c r="I7511" s="175"/>
      <c r="J7511" s="175"/>
      <c r="L7511" s="175"/>
      <c r="T7511" s="176"/>
      <c r="U7511" s="176"/>
      <c r="V7511" s="176"/>
      <c r="W7511" s="176"/>
      <c r="X7511" s="175"/>
      <c r="Y7511" s="175"/>
      <c r="Z7511" s="175"/>
      <c r="AA7511" s="175"/>
      <c r="AC7511" s="175"/>
      <c r="AL7511" s="106"/>
      <c r="AM7511" s="104"/>
      <c r="AN7511" s="104"/>
      <c r="AO7511" s="104"/>
      <c r="AP7511" s="104"/>
      <c r="AQ7511" s="104"/>
      <c r="AR7511" s="104"/>
      <c r="AS7511" s="104"/>
      <c r="AT7511" s="104"/>
      <c r="AU7511" s="104"/>
      <c r="AV7511" s="104"/>
    </row>
    <row r="7512" spans="3:48" x14ac:dyDescent="0.35">
      <c r="C7512" s="176"/>
      <c r="D7512" s="176"/>
      <c r="E7512" s="176"/>
      <c r="F7512" s="176"/>
      <c r="G7512" s="175"/>
      <c r="H7512" s="175"/>
      <c r="I7512" s="175"/>
      <c r="J7512" s="175"/>
      <c r="L7512" s="175"/>
      <c r="T7512" s="176"/>
      <c r="U7512" s="176"/>
      <c r="V7512" s="176"/>
      <c r="W7512" s="176"/>
      <c r="X7512" s="175"/>
      <c r="Y7512" s="175"/>
      <c r="Z7512" s="175"/>
      <c r="AA7512" s="175"/>
      <c r="AC7512" s="175"/>
      <c r="AL7512" s="106"/>
      <c r="AM7512" s="104"/>
      <c r="AN7512" s="104"/>
      <c r="AO7512" s="104"/>
      <c r="AP7512" s="104"/>
      <c r="AQ7512" s="104"/>
      <c r="AR7512" s="104"/>
      <c r="AS7512" s="104"/>
      <c r="AT7512" s="104"/>
      <c r="AU7512" s="104"/>
      <c r="AV7512" s="104"/>
    </row>
    <row r="7513" spans="3:48" x14ac:dyDescent="0.35">
      <c r="C7513" s="176"/>
      <c r="D7513" s="176"/>
      <c r="E7513" s="176"/>
      <c r="F7513" s="176"/>
      <c r="G7513" s="175"/>
      <c r="H7513" s="175"/>
      <c r="I7513" s="175"/>
      <c r="J7513" s="175"/>
      <c r="L7513" s="175"/>
      <c r="T7513" s="176"/>
      <c r="U7513" s="176"/>
      <c r="V7513" s="176"/>
      <c r="W7513" s="176"/>
      <c r="X7513" s="175"/>
      <c r="Y7513" s="175"/>
      <c r="Z7513" s="175"/>
      <c r="AA7513" s="175"/>
      <c r="AC7513" s="175"/>
      <c r="AL7513" s="106"/>
      <c r="AM7513" s="104"/>
      <c r="AN7513" s="104"/>
      <c r="AO7513" s="104"/>
      <c r="AP7513" s="104"/>
      <c r="AQ7513" s="104"/>
      <c r="AR7513" s="104"/>
      <c r="AS7513" s="104"/>
      <c r="AT7513" s="104"/>
      <c r="AU7513" s="104"/>
      <c r="AV7513" s="104"/>
    </row>
    <row r="7514" spans="3:48" x14ac:dyDescent="0.35">
      <c r="C7514" s="176"/>
      <c r="D7514" s="176"/>
      <c r="E7514" s="176"/>
      <c r="F7514" s="176"/>
      <c r="G7514" s="175"/>
      <c r="H7514" s="175"/>
      <c r="I7514" s="175"/>
      <c r="J7514" s="175"/>
      <c r="L7514" s="175"/>
      <c r="T7514" s="176"/>
      <c r="U7514" s="176"/>
      <c r="V7514" s="176"/>
      <c r="W7514" s="176"/>
      <c r="X7514" s="175"/>
      <c r="Y7514" s="175"/>
      <c r="Z7514" s="175"/>
      <c r="AA7514" s="175"/>
      <c r="AC7514" s="175"/>
      <c r="AL7514" s="106"/>
      <c r="AM7514" s="104"/>
      <c r="AN7514" s="104"/>
      <c r="AO7514" s="104"/>
      <c r="AP7514" s="104"/>
      <c r="AQ7514" s="104"/>
      <c r="AR7514" s="104"/>
      <c r="AS7514" s="104"/>
      <c r="AT7514" s="104"/>
      <c r="AU7514" s="104"/>
      <c r="AV7514" s="104"/>
    </row>
    <row r="7515" spans="3:48" x14ac:dyDescent="0.35">
      <c r="C7515" s="176"/>
      <c r="D7515" s="176"/>
      <c r="E7515" s="176"/>
      <c r="F7515" s="176"/>
      <c r="G7515" s="175"/>
      <c r="H7515" s="175"/>
      <c r="I7515" s="175"/>
      <c r="J7515" s="175"/>
      <c r="L7515" s="175"/>
      <c r="T7515" s="176"/>
      <c r="U7515" s="176"/>
      <c r="V7515" s="176"/>
      <c r="W7515" s="176"/>
      <c r="X7515" s="175"/>
      <c r="Y7515" s="175"/>
      <c r="Z7515" s="175"/>
      <c r="AA7515" s="175"/>
      <c r="AC7515" s="175"/>
      <c r="AL7515" s="106"/>
      <c r="AM7515" s="104"/>
      <c r="AN7515" s="104"/>
      <c r="AO7515" s="104"/>
      <c r="AP7515" s="104"/>
      <c r="AQ7515" s="104"/>
      <c r="AR7515" s="104"/>
      <c r="AS7515" s="104"/>
      <c r="AT7515" s="104"/>
      <c r="AU7515" s="104"/>
      <c r="AV7515" s="104"/>
    </row>
    <row r="7516" spans="3:48" x14ac:dyDescent="0.35">
      <c r="C7516" s="176"/>
      <c r="D7516" s="176"/>
      <c r="E7516" s="176"/>
      <c r="F7516" s="176"/>
      <c r="G7516" s="175"/>
      <c r="H7516" s="175"/>
      <c r="I7516" s="175"/>
      <c r="J7516" s="175"/>
      <c r="L7516" s="175"/>
      <c r="T7516" s="176"/>
      <c r="U7516" s="176"/>
      <c r="V7516" s="176"/>
      <c r="W7516" s="176"/>
      <c r="X7516" s="175"/>
      <c r="Y7516" s="175"/>
      <c r="Z7516" s="175"/>
      <c r="AA7516" s="175"/>
      <c r="AC7516" s="175"/>
      <c r="AL7516" s="106"/>
      <c r="AM7516" s="104"/>
      <c r="AN7516" s="104"/>
      <c r="AO7516" s="104"/>
      <c r="AP7516" s="104"/>
      <c r="AQ7516" s="104"/>
      <c r="AR7516" s="104"/>
      <c r="AS7516" s="104"/>
      <c r="AT7516" s="104"/>
      <c r="AU7516" s="104"/>
      <c r="AV7516" s="104"/>
    </row>
    <row r="7517" spans="3:48" x14ac:dyDescent="0.35">
      <c r="C7517" s="176"/>
      <c r="D7517" s="176"/>
      <c r="E7517" s="176"/>
      <c r="F7517" s="176"/>
      <c r="G7517" s="175"/>
      <c r="H7517" s="175"/>
      <c r="I7517" s="175"/>
      <c r="J7517" s="175"/>
      <c r="L7517" s="175"/>
      <c r="T7517" s="176"/>
      <c r="U7517" s="176"/>
      <c r="V7517" s="176"/>
      <c r="W7517" s="176"/>
      <c r="X7517" s="175"/>
      <c r="Y7517" s="175"/>
      <c r="Z7517" s="175"/>
      <c r="AA7517" s="175"/>
      <c r="AC7517" s="175"/>
      <c r="AL7517" s="106"/>
      <c r="AM7517" s="104"/>
      <c r="AN7517" s="104"/>
      <c r="AO7517" s="104"/>
      <c r="AP7517" s="104"/>
      <c r="AQ7517" s="104"/>
      <c r="AR7517" s="104"/>
      <c r="AS7517" s="104"/>
      <c r="AT7517" s="104"/>
      <c r="AU7517" s="104"/>
      <c r="AV7517" s="104"/>
    </row>
    <row r="7518" spans="3:48" x14ac:dyDescent="0.35">
      <c r="C7518" s="176"/>
      <c r="D7518" s="176"/>
      <c r="E7518" s="176"/>
      <c r="F7518" s="176"/>
      <c r="G7518" s="175"/>
      <c r="H7518" s="175"/>
      <c r="I7518" s="175"/>
      <c r="J7518" s="175"/>
      <c r="L7518" s="175"/>
      <c r="T7518" s="176"/>
      <c r="U7518" s="176"/>
      <c r="V7518" s="176"/>
      <c r="W7518" s="176"/>
      <c r="X7518" s="175"/>
      <c r="Y7518" s="175"/>
      <c r="Z7518" s="175"/>
      <c r="AA7518" s="175"/>
      <c r="AC7518" s="175"/>
      <c r="AL7518" s="106"/>
      <c r="AM7518" s="104"/>
      <c r="AN7518" s="104"/>
      <c r="AO7518" s="104"/>
      <c r="AP7518" s="104"/>
      <c r="AQ7518" s="104"/>
      <c r="AR7518" s="104"/>
      <c r="AS7518" s="104"/>
      <c r="AT7518" s="104"/>
      <c r="AU7518" s="104"/>
      <c r="AV7518" s="104"/>
    </row>
    <row r="7519" spans="3:48" x14ac:dyDescent="0.35">
      <c r="C7519" s="176"/>
      <c r="D7519" s="176"/>
      <c r="E7519" s="176"/>
      <c r="F7519" s="176"/>
      <c r="G7519" s="175"/>
      <c r="H7519" s="175"/>
      <c r="I7519" s="175"/>
      <c r="J7519" s="175"/>
      <c r="L7519" s="175"/>
      <c r="T7519" s="176"/>
      <c r="U7519" s="176"/>
      <c r="V7519" s="176"/>
      <c r="W7519" s="176"/>
      <c r="X7519" s="175"/>
      <c r="Y7519" s="175"/>
      <c r="Z7519" s="175"/>
      <c r="AA7519" s="175"/>
      <c r="AC7519" s="175"/>
      <c r="AL7519" s="106"/>
      <c r="AM7519" s="104"/>
      <c r="AN7519" s="104"/>
      <c r="AO7519" s="104"/>
      <c r="AP7519" s="104"/>
      <c r="AQ7519" s="104"/>
      <c r="AR7519" s="104"/>
      <c r="AS7519" s="104"/>
      <c r="AT7519" s="104"/>
      <c r="AU7519" s="104"/>
      <c r="AV7519" s="104"/>
    </row>
    <row r="7520" spans="3:48" x14ac:dyDescent="0.35">
      <c r="C7520" s="176"/>
      <c r="D7520" s="176"/>
      <c r="E7520" s="176"/>
      <c r="F7520" s="176"/>
      <c r="G7520" s="175"/>
      <c r="H7520" s="175"/>
      <c r="I7520" s="175"/>
      <c r="J7520" s="175"/>
      <c r="L7520" s="175"/>
      <c r="T7520" s="176"/>
      <c r="U7520" s="176"/>
      <c r="V7520" s="176"/>
      <c r="W7520" s="176"/>
      <c r="X7520" s="175"/>
      <c r="Y7520" s="175"/>
      <c r="Z7520" s="175"/>
      <c r="AA7520" s="175"/>
      <c r="AC7520" s="175"/>
      <c r="AL7520" s="106"/>
      <c r="AM7520" s="104"/>
      <c r="AN7520" s="104"/>
      <c r="AO7520" s="104"/>
      <c r="AP7520" s="104"/>
      <c r="AQ7520" s="104"/>
      <c r="AR7520" s="104"/>
      <c r="AS7520" s="104"/>
      <c r="AT7520" s="104"/>
      <c r="AU7520" s="104"/>
      <c r="AV7520" s="104"/>
    </row>
    <row r="7521" spans="3:48" x14ac:dyDescent="0.35">
      <c r="C7521" s="176"/>
      <c r="D7521" s="176"/>
      <c r="E7521" s="176"/>
      <c r="F7521" s="176"/>
      <c r="G7521" s="175"/>
      <c r="H7521" s="175"/>
      <c r="I7521" s="175"/>
      <c r="J7521" s="175"/>
      <c r="L7521" s="175"/>
      <c r="T7521" s="176"/>
      <c r="U7521" s="176"/>
      <c r="V7521" s="176"/>
      <c r="W7521" s="176"/>
      <c r="X7521" s="175"/>
      <c r="Y7521" s="175"/>
      <c r="Z7521" s="175"/>
      <c r="AA7521" s="175"/>
      <c r="AC7521" s="175"/>
      <c r="AL7521" s="106"/>
      <c r="AM7521" s="104"/>
      <c r="AN7521" s="104"/>
      <c r="AO7521" s="104"/>
      <c r="AP7521" s="104"/>
      <c r="AQ7521" s="104"/>
      <c r="AR7521" s="104"/>
      <c r="AS7521" s="104"/>
      <c r="AT7521" s="104"/>
      <c r="AU7521" s="104"/>
      <c r="AV7521" s="104"/>
    </row>
    <row r="7522" spans="3:48" x14ac:dyDescent="0.35">
      <c r="C7522" s="176"/>
      <c r="D7522" s="176"/>
      <c r="E7522" s="176"/>
      <c r="F7522" s="176"/>
      <c r="G7522" s="175"/>
      <c r="H7522" s="175"/>
      <c r="I7522" s="175"/>
      <c r="J7522" s="175"/>
      <c r="L7522" s="175"/>
      <c r="T7522" s="176"/>
      <c r="U7522" s="176"/>
      <c r="V7522" s="176"/>
      <c r="W7522" s="176"/>
      <c r="X7522" s="175"/>
      <c r="Y7522" s="175"/>
      <c r="Z7522" s="175"/>
      <c r="AA7522" s="175"/>
      <c r="AC7522" s="175"/>
      <c r="AL7522" s="106"/>
      <c r="AM7522" s="104"/>
      <c r="AN7522" s="104"/>
      <c r="AO7522" s="104"/>
      <c r="AP7522" s="104"/>
      <c r="AQ7522" s="104"/>
      <c r="AR7522" s="104"/>
      <c r="AS7522" s="104"/>
      <c r="AT7522" s="104"/>
      <c r="AU7522" s="104"/>
      <c r="AV7522" s="104"/>
    </row>
    <row r="7523" spans="3:48" x14ac:dyDescent="0.35">
      <c r="C7523" s="176"/>
      <c r="D7523" s="176"/>
      <c r="E7523" s="176"/>
      <c r="F7523" s="176"/>
      <c r="G7523" s="175"/>
      <c r="H7523" s="175"/>
      <c r="I7523" s="175"/>
      <c r="J7523" s="175"/>
      <c r="L7523" s="175"/>
      <c r="T7523" s="176"/>
      <c r="U7523" s="176"/>
      <c r="V7523" s="176"/>
      <c r="W7523" s="176"/>
      <c r="X7523" s="175"/>
      <c r="Y7523" s="175"/>
      <c r="Z7523" s="175"/>
      <c r="AA7523" s="175"/>
      <c r="AC7523" s="175"/>
      <c r="AL7523" s="106"/>
      <c r="AM7523" s="104"/>
      <c r="AN7523" s="104"/>
      <c r="AO7523" s="104"/>
      <c r="AP7523" s="104"/>
      <c r="AQ7523" s="104"/>
      <c r="AR7523" s="104"/>
      <c r="AS7523" s="104"/>
      <c r="AT7523" s="104"/>
      <c r="AU7523" s="104"/>
      <c r="AV7523" s="104"/>
    </row>
    <row r="7524" spans="3:48" x14ac:dyDescent="0.35">
      <c r="C7524" s="176"/>
      <c r="D7524" s="176"/>
      <c r="E7524" s="176"/>
      <c r="F7524" s="176"/>
      <c r="G7524" s="175"/>
      <c r="H7524" s="175"/>
      <c r="I7524" s="175"/>
      <c r="J7524" s="175"/>
      <c r="L7524" s="175"/>
      <c r="T7524" s="176"/>
      <c r="U7524" s="176"/>
      <c r="V7524" s="176"/>
      <c r="W7524" s="176"/>
      <c r="X7524" s="175"/>
      <c r="Y7524" s="175"/>
      <c r="Z7524" s="175"/>
      <c r="AA7524" s="175"/>
      <c r="AC7524" s="175"/>
      <c r="AL7524" s="106"/>
      <c r="AM7524" s="104"/>
      <c r="AN7524" s="104"/>
      <c r="AO7524" s="104"/>
      <c r="AP7524" s="104"/>
      <c r="AQ7524" s="104"/>
      <c r="AR7524" s="104"/>
      <c r="AS7524" s="104"/>
      <c r="AT7524" s="104"/>
      <c r="AU7524" s="104"/>
      <c r="AV7524" s="104"/>
    </row>
    <row r="7525" spans="3:48" x14ac:dyDescent="0.35">
      <c r="C7525" s="176"/>
      <c r="D7525" s="176"/>
      <c r="E7525" s="176"/>
      <c r="F7525" s="176"/>
      <c r="G7525" s="175"/>
      <c r="H7525" s="175"/>
      <c r="I7525" s="175"/>
      <c r="J7525" s="175"/>
      <c r="L7525" s="175"/>
      <c r="T7525" s="176"/>
      <c r="U7525" s="176"/>
      <c r="V7525" s="176"/>
      <c r="W7525" s="176"/>
      <c r="X7525" s="175"/>
      <c r="Y7525" s="175"/>
      <c r="Z7525" s="175"/>
      <c r="AA7525" s="175"/>
      <c r="AC7525" s="175"/>
      <c r="AL7525" s="106"/>
      <c r="AM7525" s="104"/>
      <c r="AN7525" s="104"/>
      <c r="AO7525" s="104"/>
      <c r="AP7525" s="104"/>
      <c r="AQ7525" s="104"/>
      <c r="AR7525" s="104"/>
      <c r="AS7525" s="104"/>
      <c r="AT7525" s="104"/>
      <c r="AU7525" s="104"/>
      <c r="AV7525" s="104"/>
    </row>
    <row r="7526" spans="3:48" x14ac:dyDescent="0.35">
      <c r="C7526" s="176"/>
      <c r="D7526" s="176"/>
      <c r="E7526" s="176"/>
      <c r="F7526" s="176"/>
      <c r="G7526" s="175"/>
      <c r="H7526" s="175"/>
      <c r="I7526" s="175"/>
      <c r="J7526" s="175"/>
      <c r="L7526" s="175"/>
      <c r="T7526" s="176"/>
      <c r="U7526" s="176"/>
      <c r="V7526" s="176"/>
      <c r="W7526" s="176"/>
      <c r="X7526" s="175"/>
      <c r="Y7526" s="175"/>
      <c r="Z7526" s="175"/>
      <c r="AA7526" s="175"/>
      <c r="AC7526" s="175"/>
      <c r="AL7526" s="106"/>
      <c r="AM7526" s="104"/>
      <c r="AN7526" s="104"/>
      <c r="AO7526" s="104"/>
      <c r="AP7526" s="104"/>
      <c r="AQ7526" s="104"/>
      <c r="AR7526" s="104"/>
      <c r="AS7526" s="104"/>
      <c r="AT7526" s="104"/>
      <c r="AU7526" s="104"/>
      <c r="AV7526" s="104"/>
    </row>
    <row r="7527" spans="3:48" x14ac:dyDescent="0.35">
      <c r="C7527" s="176"/>
      <c r="D7527" s="176"/>
      <c r="E7527" s="176"/>
      <c r="F7527" s="176"/>
      <c r="G7527" s="175"/>
      <c r="H7527" s="175"/>
      <c r="I7527" s="175"/>
      <c r="J7527" s="175"/>
      <c r="L7527" s="175"/>
      <c r="T7527" s="176"/>
      <c r="U7527" s="176"/>
      <c r="V7527" s="176"/>
      <c r="W7527" s="176"/>
      <c r="X7527" s="175"/>
      <c r="Y7527" s="175"/>
      <c r="Z7527" s="175"/>
      <c r="AA7527" s="175"/>
      <c r="AC7527" s="175"/>
      <c r="AL7527" s="106"/>
      <c r="AM7527" s="104"/>
      <c r="AN7527" s="104"/>
      <c r="AO7527" s="104"/>
      <c r="AP7527" s="104"/>
      <c r="AQ7527" s="104"/>
      <c r="AR7527" s="104"/>
      <c r="AS7527" s="104"/>
      <c r="AT7527" s="104"/>
      <c r="AU7527" s="104"/>
      <c r="AV7527" s="104"/>
    </row>
    <row r="7528" spans="3:48" x14ac:dyDescent="0.35">
      <c r="C7528" s="176"/>
      <c r="D7528" s="176"/>
      <c r="E7528" s="176"/>
      <c r="F7528" s="176"/>
      <c r="G7528" s="175"/>
      <c r="H7528" s="175"/>
      <c r="I7528" s="175"/>
      <c r="J7528" s="175"/>
      <c r="L7528" s="175"/>
      <c r="T7528" s="176"/>
      <c r="U7528" s="176"/>
      <c r="V7528" s="176"/>
      <c r="W7528" s="176"/>
      <c r="X7528" s="175"/>
      <c r="Y7528" s="175"/>
      <c r="Z7528" s="175"/>
      <c r="AA7528" s="175"/>
      <c r="AC7528" s="175"/>
      <c r="AL7528" s="106"/>
      <c r="AM7528" s="104"/>
      <c r="AN7528" s="104"/>
      <c r="AO7528" s="104"/>
      <c r="AP7528" s="104"/>
      <c r="AQ7528" s="104"/>
      <c r="AR7528" s="104"/>
      <c r="AS7528" s="104"/>
      <c r="AT7528" s="104"/>
      <c r="AU7528" s="104"/>
      <c r="AV7528" s="104"/>
    </row>
    <row r="7529" spans="3:48" x14ac:dyDescent="0.35">
      <c r="C7529" s="176"/>
      <c r="D7529" s="176"/>
      <c r="E7529" s="176"/>
      <c r="F7529" s="176"/>
      <c r="G7529" s="175"/>
      <c r="H7529" s="175"/>
      <c r="I7529" s="175"/>
      <c r="J7529" s="175"/>
      <c r="L7529" s="175"/>
      <c r="T7529" s="176"/>
      <c r="U7529" s="176"/>
      <c r="V7529" s="176"/>
      <c r="W7529" s="176"/>
      <c r="X7529" s="175"/>
      <c r="Y7529" s="175"/>
      <c r="Z7529" s="175"/>
      <c r="AA7529" s="175"/>
      <c r="AC7529" s="175"/>
      <c r="AL7529" s="106"/>
      <c r="AM7529" s="104"/>
      <c r="AN7529" s="104"/>
      <c r="AO7529" s="104"/>
      <c r="AP7529" s="104"/>
      <c r="AQ7529" s="104"/>
      <c r="AR7529" s="104"/>
      <c r="AS7529" s="104"/>
      <c r="AT7529" s="104"/>
      <c r="AU7529" s="104"/>
      <c r="AV7529" s="104"/>
    </row>
    <row r="7530" spans="3:48" x14ac:dyDescent="0.35">
      <c r="C7530" s="176"/>
      <c r="D7530" s="176"/>
      <c r="E7530" s="176"/>
      <c r="F7530" s="176"/>
      <c r="G7530" s="175"/>
      <c r="H7530" s="175"/>
      <c r="I7530" s="175"/>
      <c r="J7530" s="175"/>
      <c r="L7530" s="175"/>
      <c r="T7530" s="176"/>
      <c r="U7530" s="176"/>
      <c r="V7530" s="176"/>
      <c r="W7530" s="176"/>
      <c r="X7530" s="175"/>
      <c r="Y7530" s="175"/>
      <c r="Z7530" s="175"/>
      <c r="AA7530" s="175"/>
      <c r="AC7530" s="175"/>
      <c r="AL7530" s="106"/>
      <c r="AM7530" s="104"/>
      <c r="AN7530" s="104"/>
      <c r="AO7530" s="104"/>
      <c r="AP7530" s="104"/>
      <c r="AQ7530" s="104"/>
      <c r="AR7530" s="104"/>
      <c r="AS7530" s="104"/>
      <c r="AT7530" s="104"/>
      <c r="AU7530" s="104"/>
      <c r="AV7530" s="104"/>
    </row>
    <row r="7531" spans="3:48" x14ac:dyDescent="0.35">
      <c r="C7531" s="176"/>
      <c r="D7531" s="176"/>
      <c r="E7531" s="176"/>
      <c r="F7531" s="176"/>
      <c r="G7531" s="175"/>
      <c r="H7531" s="175"/>
      <c r="I7531" s="175"/>
      <c r="J7531" s="175"/>
      <c r="L7531" s="175"/>
      <c r="T7531" s="176"/>
      <c r="U7531" s="176"/>
      <c r="V7531" s="176"/>
      <c r="W7531" s="176"/>
      <c r="X7531" s="175"/>
      <c r="Y7531" s="175"/>
      <c r="Z7531" s="175"/>
      <c r="AA7531" s="175"/>
      <c r="AC7531" s="175"/>
      <c r="AL7531" s="106"/>
      <c r="AM7531" s="104"/>
      <c r="AN7531" s="104"/>
      <c r="AO7531" s="104"/>
      <c r="AP7531" s="104"/>
      <c r="AQ7531" s="104"/>
      <c r="AR7531" s="104"/>
      <c r="AS7531" s="104"/>
      <c r="AT7531" s="104"/>
      <c r="AU7531" s="104"/>
      <c r="AV7531" s="104"/>
    </row>
    <row r="7532" spans="3:48" x14ac:dyDescent="0.35">
      <c r="C7532" s="176"/>
      <c r="D7532" s="176"/>
      <c r="E7532" s="176"/>
      <c r="F7532" s="176"/>
      <c r="G7532" s="175"/>
      <c r="H7532" s="175"/>
      <c r="I7532" s="175"/>
      <c r="J7532" s="175"/>
      <c r="L7532" s="175"/>
      <c r="T7532" s="176"/>
      <c r="U7532" s="176"/>
      <c r="V7532" s="176"/>
      <c r="W7532" s="176"/>
      <c r="X7532" s="175"/>
      <c r="Y7532" s="175"/>
      <c r="Z7532" s="175"/>
      <c r="AA7532" s="175"/>
      <c r="AC7532" s="175"/>
      <c r="AL7532" s="106"/>
      <c r="AM7532" s="104"/>
      <c r="AN7532" s="104"/>
      <c r="AO7532" s="104"/>
      <c r="AP7532" s="104"/>
      <c r="AQ7532" s="104"/>
      <c r="AR7532" s="104"/>
      <c r="AS7532" s="104"/>
      <c r="AT7532" s="104"/>
      <c r="AU7532" s="104"/>
      <c r="AV7532" s="104"/>
    </row>
    <row r="7533" spans="3:48" x14ac:dyDescent="0.35">
      <c r="C7533" s="176"/>
      <c r="D7533" s="176"/>
      <c r="E7533" s="176"/>
      <c r="F7533" s="176"/>
      <c r="G7533" s="175"/>
      <c r="H7533" s="175"/>
      <c r="I7533" s="175"/>
      <c r="J7533" s="175"/>
      <c r="L7533" s="175"/>
      <c r="T7533" s="176"/>
      <c r="U7533" s="176"/>
      <c r="V7533" s="176"/>
      <c r="W7533" s="176"/>
      <c r="X7533" s="175"/>
      <c r="Y7533" s="175"/>
      <c r="Z7533" s="175"/>
      <c r="AA7533" s="175"/>
      <c r="AC7533" s="175"/>
      <c r="AL7533" s="106"/>
      <c r="AM7533" s="104"/>
      <c r="AN7533" s="104"/>
      <c r="AO7533" s="104"/>
      <c r="AP7533" s="104"/>
      <c r="AQ7533" s="104"/>
      <c r="AR7533" s="104"/>
      <c r="AS7533" s="104"/>
      <c r="AT7533" s="104"/>
      <c r="AU7533" s="104"/>
      <c r="AV7533" s="104"/>
    </row>
    <row r="7534" spans="3:48" x14ac:dyDescent="0.35">
      <c r="C7534" s="176"/>
      <c r="D7534" s="176"/>
      <c r="E7534" s="176"/>
      <c r="F7534" s="176"/>
      <c r="G7534" s="175"/>
      <c r="H7534" s="175"/>
      <c r="I7534" s="175"/>
      <c r="J7534" s="175"/>
      <c r="L7534" s="175"/>
      <c r="T7534" s="176"/>
      <c r="U7534" s="176"/>
      <c r="V7534" s="176"/>
      <c r="W7534" s="176"/>
      <c r="X7534" s="175"/>
      <c r="Y7534" s="175"/>
      <c r="Z7534" s="175"/>
      <c r="AA7534" s="175"/>
      <c r="AC7534" s="175"/>
      <c r="AL7534" s="106"/>
      <c r="AM7534" s="104"/>
      <c r="AN7534" s="104"/>
      <c r="AO7534" s="104"/>
      <c r="AP7534" s="104"/>
      <c r="AQ7534" s="104"/>
      <c r="AR7534" s="104"/>
      <c r="AS7534" s="104"/>
      <c r="AT7534" s="104"/>
      <c r="AU7534" s="104"/>
      <c r="AV7534" s="104"/>
    </row>
    <row r="7535" spans="3:48" x14ac:dyDescent="0.35">
      <c r="C7535" s="176"/>
      <c r="D7535" s="176"/>
      <c r="E7535" s="176"/>
      <c r="F7535" s="176"/>
      <c r="G7535" s="175"/>
      <c r="H7535" s="175"/>
      <c r="I7535" s="175"/>
      <c r="J7535" s="175"/>
      <c r="L7535" s="175"/>
      <c r="T7535" s="176"/>
      <c r="U7535" s="176"/>
      <c r="V7535" s="176"/>
      <c r="W7535" s="176"/>
      <c r="X7535" s="175"/>
      <c r="Y7535" s="175"/>
      <c r="Z7535" s="175"/>
      <c r="AA7535" s="175"/>
      <c r="AC7535" s="175"/>
      <c r="AL7535" s="106"/>
      <c r="AM7535" s="104"/>
      <c r="AN7535" s="104"/>
      <c r="AO7535" s="104"/>
      <c r="AP7535" s="104"/>
      <c r="AQ7535" s="104"/>
      <c r="AR7535" s="104"/>
      <c r="AS7535" s="104"/>
      <c r="AT7535" s="104"/>
      <c r="AU7535" s="104"/>
      <c r="AV7535" s="104"/>
    </row>
    <row r="7536" spans="3:48" x14ac:dyDescent="0.35">
      <c r="C7536" s="176"/>
      <c r="D7536" s="176"/>
      <c r="E7536" s="176"/>
      <c r="F7536" s="176"/>
      <c r="G7536" s="175"/>
      <c r="H7536" s="175"/>
      <c r="I7536" s="175"/>
      <c r="J7536" s="175"/>
      <c r="L7536" s="175"/>
      <c r="T7536" s="176"/>
      <c r="U7536" s="176"/>
      <c r="V7536" s="176"/>
      <c r="W7536" s="176"/>
      <c r="X7536" s="175"/>
      <c r="Y7536" s="175"/>
      <c r="Z7536" s="175"/>
      <c r="AA7536" s="175"/>
      <c r="AC7536" s="175"/>
      <c r="AL7536" s="106"/>
      <c r="AM7536" s="104"/>
      <c r="AN7536" s="104"/>
      <c r="AO7536" s="104"/>
      <c r="AP7536" s="104"/>
      <c r="AQ7536" s="104"/>
      <c r="AR7536" s="104"/>
      <c r="AS7536" s="104"/>
      <c r="AT7536" s="104"/>
      <c r="AU7536" s="104"/>
      <c r="AV7536" s="104"/>
    </row>
    <row r="7537" spans="3:48" x14ac:dyDescent="0.35">
      <c r="C7537" s="176"/>
      <c r="D7537" s="176"/>
      <c r="E7537" s="176"/>
      <c r="F7537" s="176"/>
      <c r="G7537" s="175"/>
      <c r="H7537" s="175"/>
      <c r="I7537" s="175"/>
      <c r="J7537" s="175"/>
      <c r="L7537" s="175"/>
      <c r="T7537" s="176"/>
      <c r="U7537" s="176"/>
      <c r="V7537" s="176"/>
      <c r="W7537" s="176"/>
      <c r="X7537" s="175"/>
      <c r="Y7537" s="175"/>
      <c r="Z7537" s="175"/>
      <c r="AA7537" s="175"/>
      <c r="AC7537" s="175"/>
      <c r="AL7537" s="106"/>
      <c r="AM7537" s="104"/>
      <c r="AN7537" s="104"/>
      <c r="AO7537" s="104"/>
      <c r="AP7537" s="104"/>
      <c r="AQ7537" s="104"/>
      <c r="AR7537" s="104"/>
      <c r="AS7537" s="104"/>
      <c r="AT7537" s="104"/>
      <c r="AU7537" s="104"/>
      <c r="AV7537" s="104"/>
    </row>
    <row r="7538" spans="3:48" x14ac:dyDescent="0.35">
      <c r="C7538" s="176"/>
      <c r="D7538" s="176"/>
      <c r="E7538" s="176"/>
      <c r="F7538" s="176"/>
      <c r="G7538" s="175"/>
      <c r="H7538" s="175"/>
      <c r="I7538" s="175"/>
      <c r="J7538" s="175"/>
      <c r="L7538" s="175"/>
      <c r="T7538" s="176"/>
      <c r="U7538" s="176"/>
      <c r="V7538" s="176"/>
      <c r="W7538" s="176"/>
      <c r="X7538" s="175"/>
      <c r="Y7538" s="175"/>
      <c r="Z7538" s="175"/>
      <c r="AA7538" s="175"/>
      <c r="AC7538" s="175"/>
      <c r="AL7538" s="106"/>
      <c r="AM7538" s="104"/>
      <c r="AN7538" s="104"/>
      <c r="AO7538" s="104"/>
      <c r="AP7538" s="104"/>
      <c r="AQ7538" s="104"/>
      <c r="AR7538" s="104"/>
      <c r="AS7538" s="104"/>
      <c r="AT7538" s="104"/>
      <c r="AU7538" s="104"/>
      <c r="AV7538" s="104"/>
    </row>
    <row r="7539" spans="3:48" x14ac:dyDescent="0.35">
      <c r="C7539" s="176"/>
      <c r="D7539" s="176"/>
      <c r="E7539" s="176"/>
      <c r="F7539" s="176"/>
      <c r="G7539" s="175"/>
      <c r="H7539" s="175"/>
      <c r="I7539" s="175"/>
      <c r="J7539" s="175"/>
      <c r="L7539" s="175"/>
      <c r="T7539" s="176"/>
      <c r="U7539" s="176"/>
      <c r="V7539" s="176"/>
      <c r="W7539" s="176"/>
      <c r="X7539" s="175"/>
      <c r="Y7539" s="175"/>
      <c r="Z7539" s="175"/>
      <c r="AA7539" s="175"/>
      <c r="AC7539" s="175"/>
      <c r="AL7539" s="106"/>
      <c r="AM7539" s="104"/>
      <c r="AN7539" s="104"/>
      <c r="AO7539" s="104"/>
      <c r="AP7539" s="104"/>
      <c r="AQ7539" s="104"/>
      <c r="AR7539" s="104"/>
      <c r="AS7539" s="104"/>
      <c r="AT7539" s="104"/>
      <c r="AU7539" s="104"/>
      <c r="AV7539" s="104"/>
    </row>
    <row r="7540" spans="3:48" x14ac:dyDescent="0.35">
      <c r="C7540" s="176"/>
      <c r="D7540" s="176"/>
      <c r="E7540" s="176"/>
      <c r="F7540" s="176"/>
      <c r="G7540" s="175"/>
      <c r="H7540" s="175"/>
      <c r="I7540" s="175"/>
      <c r="J7540" s="175"/>
      <c r="L7540" s="175"/>
      <c r="T7540" s="176"/>
      <c r="U7540" s="176"/>
      <c r="V7540" s="176"/>
      <c r="W7540" s="176"/>
      <c r="X7540" s="175"/>
      <c r="Y7540" s="175"/>
      <c r="Z7540" s="175"/>
      <c r="AA7540" s="175"/>
      <c r="AC7540" s="175"/>
      <c r="AL7540" s="106"/>
      <c r="AM7540" s="104"/>
      <c r="AN7540" s="104"/>
      <c r="AO7540" s="104"/>
      <c r="AP7540" s="104"/>
      <c r="AQ7540" s="104"/>
      <c r="AR7540" s="104"/>
      <c r="AS7540" s="104"/>
      <c r="AT7540" s="104"/>
      <c r="AU7540" s="104"/>
      <c r="AV7540" s="104"/>
    </row>
    <row r="7541" spans="3:48" x14ac:dyDescent="0.35">
      <c r="C7541" s="176"/>
      <c r="D7541" s="176"/>
      <c r="E7541" s="176"/>
      <c r="F7541" s="176"/>
      <c r="G7541" s="175"/>
      <c r="H7541" s="175"/>
      <c r="I7541" s="175"/>
      <c r="J7541" s="175"/>
      <c r="L7541" s="175"/>
      <c r="T7541" s="176"/>
      <c r="U7541" s="176"/>
      <c r="V7541" s="176"/>
      <c r="W7541" s="176"/>
      <c r="X7541" s="175"/>
      <c r="Y7541" s="175"/>
      <c r="Z7541" s="175"/>
      <c r="AA7541" s="175"/>
      <c r="AC7541" s="175"/>
      <c r="AL7541" s="106"/>
      <c r="AM7541" s="104"/>
      <c r="AN7541" s="104"/>
      <c r="AO7541" s="104"/>
      <c r="AP7541" s="104"/>
      <c r="AQ7541" s="104"/>
      <c r="AR7541" s="104"/>
      <c r="AS7541" s="104"/>
      <c r="AT7541" s="104"/>
      <c r="AU7541" s="104"/>
      <c r="AV7541" s="104"/>
    </row>
    <row r="7542" spans="3:48" x14ac:dyDescent="0.35">
      <c r="C7542" s="176"/>
      <c r="D7542" s="176"/>
      <c r="E7542" s="176"/>
      <c r="F7542" s="176"/>
      <c r="G7542" s="175"/>
      <c r="H7542" s="175"/>
      <c r="I7542" s="175"/>
      <c r="J7542" s="175"/>
      <c r="L7542" s="175"/>
      <c r="T7542" s="176"/>
      <c r="U7542" s="176"/>
      <c r="V7542" s="176"/>
      <c r="W7542" s="176"/>
      <c r="X7542" s="175"/>
      <c r="Y7542" s="175"/>
      <c r="Z7542" s="175"/>
      <c r="AA7542" s="175"/>
      <c r="AC7542" s="175"/>
      <c r="AL7542" s="106"/>
      <c r="AM7542" s="104"/>
      <c r="AN7542" s="104"/>
      <c r="AO7542" s="104"/>
      <c r="AP7542" s="104"/>
      <c r="AQ7542" s="104"/>
      <c r="AR7542" s="104"/>
      <c r="AS7542" s="104"/>
      <c r="AT7542" s="104"/>
      <c r="AU7542" s="104"/>
      <c r="AV7542" s="104"/>
    </row>
    <row r="7543" spans="3:48" x14ac:dyDescent="0.35">
      <c r="C7543" s="176"/>
      <c r="D7543" s="176"/>
      <c r="E7543" s="176"/>
      <c r="F7543" s="176"/>
      <c r="G7543" s="175"/>
      <c r="H7543" s="175"/>
      <c r="I7543" s="175"/>
      <c r="J7543" s="175"/>
      <c r="L7543" s="175"/>
      <c r="T7543" s="176"/>
      <c r="U7543" s="176"/>
      <c r="V7543" s="176"/>
      <c r="W7543" s="176"/>
      <c r="X7543" s="175"/>
      <c r="Y7543" s="175"/>
      <c r="Z7543" s="175"/>
      <c r="AA7543" s="175"/>
      <c r="AC7543" s="175"/>
      <c r="AL7543" s="106"/>
      <c r="AM7543" s="104"/>
      <c r="AN7543" s="104"/>
      <c r="AO7543" s="104"/>
      <c r="AP7543" s="104"/>
      <c r="AQ7543" s="104"/>
      <c r="AR7543" s="104"/>
      <c r="AS7543" s="104"/>
      <c r="AT7543" s="104"/>
      <c r="AU7543" s="104"/>
      <c r="AV7543" s="104"/>
    </row>
    <row r="7544" spans="3:48" x14ac:dyDescent="0.35">
      <c r="C7544" s="176"/>
      <c r="D7544" s="176"/>
      <c r="E7544" s="176"/>
      <c r="F7544" s="176"/>
      <c r="G7544" s="175"/>
      <c r="H7544" s="175"/>
      <c r="I7544" s="175"/>
      <c r="J7544" s="175"/>
      <c r="L7544" s="175"/>
      <c r="T7544" s="176"/>
      <c r="U7544" s="176"/>
      <c r="V7544" s="176"/>
      <c r="W7544" s="176"/>
      <c r="X7544" s="175"/>
      <c r="Y7544" s="175"/>
      <c r="Z7544" s="175"/>
      <c r="AA7544" s="175"/>
      <c r="AC7544" s="175"/>
      <c r="AL7544" s="106"/>
      <c r="AM7544" s="104"/>
      <c r="AN7544" s="104"/>
      <c r="AO7544" s="104"/>
      <c r="AP7544" s="104"/>
      <c r="AQ7544" s="104"/>
      <c r="AR7544" s="104"/>
      <c r="AS7544" s="104"/>
      <c r="AT7544" s="104"/>
      <c r="AU7544" s="104"/>
      <c r="AV7544" s="104"/>
    </row>
    <row r="7545" spans="3:48" x14ac:dyDescent="0.35">
      <c r="C7545" s="176"/>
      <c r="D7545" s="176"/>
      <c r="E7545" s="176"/>
      <c r="F7545" s="176"/>
      <c r="G7545" s="175"/>
      <c r="H7545" s="175"/>
      <c r="I7545" s="175"/>
      <c r="J7545" s="175"/>
      <c r="L7545" s="175"/>
      <c r="T7545" s="176"/>
      <c r="U7545" s="176"/>
      <c r="V7545" s="176"/>
      <c r="W7545" s="176"/>
      <c r="X7545" s="175"/>
      <c r="Y7545" s="175"/>
      <c r="Z7545" s="175"/>
      <c r="AA7545" s="175"/>
      <c r="AC7545" s="175"/>
      <c r="AL7545" s="106"/>
      <c r="AM7545" s="104"/>
      <c r="AN7545" s="104"/>
      <c r="AO7545" s="104"/>
      <c r="AP7545" s="104"/>
      <c r="AQ7545" s="104"/>
      <c r="AR7545" s="104"/>
      <c r="AS7545" s="104"/>
      <c r="AT7545" s="104"/>
      <c r="AU7545" s="104"/>
      <c r="AV7545" s="104"/>
    </row>
    <row r="7546" spans="3:48" x14ac:dyDescent="0.35">
      <c r="C7546" s="176"/>
      <c r="D7546" s="176"/>
      <c r="E7546" s="176"/>
      <c r="F7546" s="176"/>
      <c r="G7546" s="175"/>
      <c r="H7546" s="175"/>
      <c r="I7546" s="175"/>
      <c r="J7546" s="175"/>
      <c r="L7546" s="175"/>
      <c r="T7546" s="176"/>
      <c r="U7546" s="176"/>
      <c r="V7546" s="176"/>
      <c r="W7546" s="176"/>
      <c r="X7546" s="175"/>
      <c r="Y7546" s="175"/>
      <c r="Z7546" s="175"/>
      <c r="AA7546" s="175"/>
      <c r="AC7546" s="175"/>
      <c r="AL7546" s="106"/>
      <c r="AM7546" s="104"/>
      <c r="AN7546" s="104"/>
      <c r="AO7546" s="104"/>
      <c r="AP7546" s="104"/>
      <c r="AQ7546" s="104"/>
      <c r="AR7546" s="104"/>
      <c r="AS7546" s="104"/>
      <c r="AT7546" s="104"/>
      <c r="AU7546" s="104"/>
      <c r="AV7546" s="104"/>
    </row>
    <row r="7547" spans="3:48" x14ac:dyDescent="0.35">
      <c r="C7547" s="176"/>
      <c r="D7547" s="176"/>
      <c r="E7547" s="176"/>
      <c r="F7547" s="176"/>
      <c r="G7547" s="175"/>
      <c r="H7547" s="175"/>
      <c r="I7547" s="175"/>
      <c r="J7547" s="175"/>
      <c r="L7547" s="175"/>
      <c r="T7547" s="176"/>
      <c r="U7547" s="176"/>
      <c r="V7547" s="176"/>
      <c r="W7547" s="176"/>
      <c r="X7547" s="175"/>
      <c r="Y7547" s="175"/>
      <c r="Z7547" s="175"/>
      <c r="AA7547" s="175"/>
      <c r="AC7547" s="175"/>
      <c r="AL7547" s="106"/>
      <c r="AM7547" s="104"/>
      <c r="AN7547" s="104"/>
      <c r="AO7547" s="104"/>
      <c r="AP7547" s="104"/>
      <c r="AQ7547" s="104"/>
      <c r="AR7547" s="104"/>
      <c r="AS7547" s="104"/>
      <c r="AT7547" s="104"/>
      <c r="AU7547" s="104"/>
      <c r="AV7547" s="104"/>
    </row>
    <row r="7548" spans="3:48" x14ac:dyDescent="0.35">
      <c r="C7548" s="176"/>
      <c r="D7548" s="176"/>
      <c r="E7548" s="176"/>
      <c r="F7548" s="176"/>
      <c r="G7548" s="175"/>
      <c r="H7548" s="175"/>
      <c r="I7548" s="175"/>
      <c r="J7548" s="175"/>
      <c r="L7548" s="175"/>
      <c r="T7548" s="176"/>
      <c r="U7548" s="176"/>
      <c r="V7548" s="176"/>
      <c r="W7548" s="176"/>
      <c r="X7548" s="175"/>
      <c r="Y7548" s="175"/>
      <c r="Z7548" s="175"/>
      <c r="AA7548" s="175"/>
      <c r="AC7548" s="175"/>
      <c r="AL7548" s="106"/>
      <c r="AM7548" s="104"/>
      <c r="AN7548" s="104"/>
      <c r="AO7548" s="104"/>
      <c r="AP7548" s="104"/>
      <c r="AQ7548" s="104"/>
      <c r="AR7548" s="104"/>
      <c r="AS7548" s="104"/>
      <c r="AT7548" s="104"/>
      <c r="AU7548" s="104"/>
      <c r="AV7548" s="104"/>
    </row>
    <row r="7549" spans="3:48" x14ac:dyDescent="0.35">
      <c r="C7549" s="176"/>
      <c r="D7549" s="176"/>
      <c r="E7549" s="176"/>
      <c r="F7549" s="176"/>
      <c r="G7549" s="175"/>
      <c r="H7549" s="175"/>
      <c r="I7549" s="175"/>
      <c r="J7549" s="175"/>
      <c r="L7549" s="175"/>
      <c r="T7549" s="176"/>
      <c r="U7549" s="176"/>
      <c r="V7549" s="176"/>
      <c r="W7549" s="176"/>
      <c r="X7549" s="175"/>
      <c r="Y7549" s="175"/>
      <c r="Z7549" s="175"/>
      <c r="AA7549" s="175"/>
      <c r="AC7549" s="175"/>
      <c r="AL7549" s="106"/>
      <c r="AM7549" s="104"/>
      <c r="AN7549" s="104"/>
      <c r="AO7549" s="104"/>
      <c r="AP7549" s="104"/>
      <c r="AQ7549" s="104"/>
      <c r="AR7549" s="104"/>
      <c r="AS7549" s="104"/>
      <c r="AT7549" s="104"/>
      <c r="AU7549" s="104"/>
      <c r="AV7549" s="104"/>
    </row>
    <row r="7550" spans="3:48" x14ac:dyDescent="0.35">
      <c r="C7550" s="176"/>
      <c r="D7550" s="176"/>
      <c r="E7550" s="176"/>
      <c r="F7550" s="176"/>
      <c r="G7550" s="175"/>
      <c r="H7550" s="175"/>
      <c r="I7550" s="175"/>
      <c r="J7550" s="175"/>
      <c r="L7550" s="175"/>
      <c r="T7550" s="176"/>
      <c r="U7550" s="176"/>
      <c r="V7550" s="176"/>
      <c r="W7550" s="176"/>
      <c r="X7550" s="175"/>
      <c r="Y7550" s="175"/>
      <c r="Z7550" s="175"/>
      <c r="AA7550" s="175"/>
      <c r="AC7550" s="175"/>
      <c r="AL7550" s="106"/>
      <c r="AM7550" s="104"/>
      <c r="AN7550" s="104"/>
      <c r="AO7550" s="104"/>
      <c r="AP7550" s="104"/>
      <c r="AQ7550" s="104"/>
      <c r="AR7550" s="104"/>
      <c r="AS7550" s="104"/>
      <c r="AT7550" s="104"/>
      <c r="AU7550" s="104"/>
      <c r="AV7550" s="104"/>
    </row>
    <row r="7551" spans="3:48" x14ac:dyDescent="0.35">
      <c r="C7551" s="176"/>
      <c r="D7551" s="176"/>
      <c r="E7551" s="176"/>
      <c r="F7551" s="176"/>
      <c r="G7551" s="175"/>
      <c r="H7551" s="175"/>
      <c r="I7551" s="175"/>
      <c r="J7551" s="175"/>
      <c r="L7551" s="175"/>
      <c r="T7551" s="176"/>
      <c r="U7551" s="176"/>
      <c r="V7551" s="176"/>
      <c r="W7551" s="176"/>
      <c r="X7551" s="175"/>
      <c r="Y7551" s="175"/>
      <c r="Z7551" s="175"/>
      <c r="AA7551" s="175"/>
      <c r="AC7551" s="175"/>
      <c r="AL7551" s="106"/>
      <c r="AM7551" s="104"/>
      <c r="AN7551" s="104"/>
      <c r="AO7551" s="104"/>
      <c r="AP7551" s="104"/>
      <c r="AQ7551" s="104"/>
      <c r="AR7551" s="104"/>
      <c r="AS7551" s="104"/>
      <c r="AT7551" s="104"/>
      <c r="AU7551" s="104"/>
      <c r="AV7551" s="104"/>
    </row>
    <row r="7552" spans="3:48" x14ac:dyDescent="0.35">
      <c r="C7552" s="176"/>
      <c r="D7552" s="176"/>
      <c r="E7552" s="176"/>
      <c r="F7552" s="176"/>
      <c r="G7552" s="175"/>
      <c r="H7552" s="175"/>
      <c r="I7552" s="175"/>
      <c r="J7552" s="175"/>
      <c r="L7552" s="175"/>
      <c r="T7552" s="176"/>
      <c r="U7552" s="176"/>
      <c r="V7552" s="176"/>
      <c r="W7552" s="176"/>
      <c r="X7552" s="175"/>
      <c r="Y7552" s="175"/>
      <c r="Z7552" s="175"/>
      <c r="AA7552" s="175"/>
      <c r="AC7552" s="175"/>
      <c r="AL7552" s="106"/>
      <c r="AM7552" s="104"/>
      <c r="AN7552" s="104"/>
      <c r="AO7552" s="104"/>
      <c r="AP7552" s="104"/>
      <c r="AQ7552" s="104"/>
      <c r="AR7552" s="104"/>
      <c r="AS7552" s="104"/>
      <c r="AT7552" s="104"/>
      <c r="AU7552" s="104"/>
      <c r="AV7552" s="104"/>
    </row>
    <row r="7553" spans="3:48" x14ac:dyDescent="0.35">
      <c r="C7553" s="176"/>
      <c r="D7553" s="176"/>
      <c r="E7553" s="176"/>
      <c r="F7553" s="176"/>
      <c r="G7553" s="175"/>
      <c r="H7553" s="175"/>
      <c r="I7553" s="175"/>
      <c r="J7553" s="175"/>
      <c r="L7553" s="175"/>
      <c r="T7553" s="176"/>
      <c r="U7553" s="176"/>
      <c r="V7553" s="176"/>
      <c r="W7553" s="176"/>
      <c r="X7553" s="175"/>
      <c r="Y7553" s="175"/>
      <c r="Z7553" s="175"/>
      <c r="AA7553" s="175"/>
      <c r="AC7553" s="175"/>
      <c r="AL7553" s="106"/>
      <c r="AM7553" s="104"/>
      <c r="AN7553" s="104"/>
      <c r="AO7553" s="104"/>
      <c r="AP7553" s="104"/>
      <c r="AQ7553" s="104"/>
      <c r="AR7553" s="104"/>
      <c r="AS7553" s="104"/>
      <c r="AT7553" s="104"/>
      <c r="AU7553" s="104"/>
      <c r="AV7553" s="104"/>
    </row>
    <row r="7554" spans="3:48" x14ac:dyDescent="0.35">
      <c r="C7554" s="176"/>
      <c r="D7554" s="176"/>
      <c r="E7554" s="176"/>
      <c r="F7554" s="176"/>
      <c r="G7554" s="175"/>
      <c r="H7554" s="175"/>
      <c r="I7554" s="175"/>
      <c r="J7554" s="175"/>
      <c r="L7554" s="175"/>
      <c r="T7554" s="176"/>
      <c r="U7554" s="176"/>
      <c r="V7554" s="176"/>
      <c r="W7554" s="176"/>
      <c r="X7554" s="175"/>
      <c r="Y7554" s="175"/>
      <c r="Z7554" s="175"/>
      <c r="AA7554" s="175"/>
      <c r="AC7554" s="175"/>
      <c r="AL7554" s="106"/>
      <c r="AM7554" s="104"/>
      <c r="AN7554" s="104"/>
      <c r="AO7554" s="104"/>
      <c r="AP7554" s="104"/>
      <c r="AQ7554" s="104"/>
      <c r="AR7554" s="104"/>
      <c r="AS7554" s="104"/>
      <c r="AT7554" s="104"/>
      <c r="AU7554" s="104"/>
      <c r="AV7554" s="104"/>
    </row>
    <row r="7555" spans="3:48" x14ac:dyDescent="0.35">
      <c r="C7555" s="176"/>
      <c r="D7555" s="176"/>
      <c r="E7555" s="176"/>
      <c r="F7555" s="176"/>
      <c r="G7555" s="175"/>
      <c r="H7555" s="175"/>
      <c r="I7555" s="175"/>
      <c r="J7555" s="175"/>
      <c r="L7555" s="175"/>
      <c r="T7555" s="176"/>
      <c r="U7555" s="176"/>
      <c r="V7555" s="176"/>
      <c r="W7555" s="176"/>
      <c r="X7555" s="175"/>
      <c r="Y7555" s="175"/>
      <c r="Z7555" s="175"/>
      <c r="AA7555" s="175"/>
      <c r="AC7555" s="175"/>
      <c r="AL7555" s="106"/>
      <c r="AM7555" s="104"/>
      <c r="AN7555" s="104"/>
      <c r="AO7555" s="104"/>
      <c r="AP7555" s="104"/>
      <c r="AQ7555" s="104"/>
      <c r="AR7555" s="104"/>
      <c r="AS7555" s="104"/>
      <c r="AT7555" s="104"/>
      <c r="AU7555" s="104"/>
      <c r="AV7555" s="104"/>
    </row>
    <row r="7556" spans="3:48" x14ac:dyDescent="0.35">
      <c r="C7556" s="176"/>
      <c r="D7556" s="176"/>
      <c r="E7556" s="176"/>
      <c r="F7556" s="176"/>
      <c r="G7556" s="175"/>
      <c r="H7556" s="175"/>
      <c r="I7556" s="175"/>
      <c r="J7556" s="175"/>
      <c r="L7556" s="175"/>
      <c r="T7556" s="176"/>
      <c r="U7556" s="176"/>
      <c r="V7556" s="176"/>
      <c r="W7556" s="176"/>
      <c r="X7556" s="175"/>
      <c r="Y7556" s="175"/>
      <c r="Z7556" s="175"/>
      <c r="AA7556" s="175"/>
      <c r="AC7556" s="175"/>
      <c r="AL7556" s="106"/>
      <c r="AM7556" s="104"/>
      <c r="AN7556" s="104"/>
      <c r="AO7556" s="104"/>
      <c r="AP7556" s="104"/>
      <c r="AQ7556" s="104"/>
      <c r="AR7556" s="104"/>
      <c r="AS7556" s="104"/>
      <c r="AT7556" s="104"/>
      <c r="AU7556" s="104"/>
      <c r="AV7556" s="104"/>
    </row>
    <row r="7557" spans="3:48" x14ac:dyDescent="0.35">
      <c r="C7557" s="176"/>
      <c r="D7557" s="176"/>
      <c r="E7557" s="176"/>
      <c r="F7557" s="176"/>
      <c r="G7557" s="175"/>
      <c r="H7557" s="175"/>
      <c r="I7557" s="175"/>
      <c r="J7557" s="175"/>
      <c r="L7557" s="175"/>
      <c r="T7557" s="176"/>
      <c r="U7557" s="176"/>
      <c r="V7557" s="176"/>
      <c r="W7557" s="176"/>
      <c r="X7557" s="175"/>
      <c r="Y7557" s="175"/>
      <c r="Z7557" s="175"/>
      <c r="AA7557" s="175"/>
      <c r="AC7557" s="175"/>
      <c r="AL7557" s="106"/>
      <c r="AM7557" s="104"/>
      <c r="AN7557" s="104"/>
      <c r="AO7557" s="104"/>
      <c r="AP7557" s="104"/>
      <c r="AQ7557" s="104"/>
      <c r="AR7557" s="104"/>
      <c r="AS7557" s="104"/>
      <c r="AT7557" s="104"/>
      <c r="AU7557" s="104"/>
      <c r="AV7557" s="104"/>
    </row>
    <row r="7558" spans="3:48" x14ac:dyDescent="0.35">
      <c r="C7558" s="176"/>
      <c r="D7558" s="176"/>
      <c r="E7558" s="176"/>
      <c r="F7558" s="176"/>
      <c r="G7558" s="175"/>
      <c r="H7558" s="175"/>
      <c r="I7558" s="175"/>
      <c r="J7558" s="175"/>
      <c r="L7558" s="175"/>
      <c r="T7558" s="176"/>
      <c r="U7558" s="176"/>
      <c r="V7558" s="176"/>
      <c r="W7558" s="176"/>
      <c r="X7558" s="175"/>
      <c r="Y7558" s="175"/>
      <c r="Z7558" s="175"/>
      <c r="AA7558" s="175"/>
      <c r="AC7558" s="175"/>
      <c r="AL7558" s="106"/>
      <c r="AM7558" s="104"/>
      <c r="AN7558" s="104"/>
      <c r="AO7558" s="104"/>
      <c r="AP7558" s="104"/>
      <c r="AQ7558" s="104"/>
      <c r="AR7558" s="104"/>
      <c r="AS7558" s="104"/>
      <c r="AT7558" s="104"/>
      <c r="AU7558" s="104"/>
      <c r="AV7558" s="104"/>
    </row>
    <row r="7559" spans="3:48" x14ac:dyDescent="0.35">
      <c r="C7559" s="176"/>
      <c r="D7559" s="176"/>
      <c r="E7559" s="176"/>
      <c r="F7559" s="176"/>
      <c r="G7559" s="175"/>
      <c r="H7559" s="175"/>
      <c r="I7559" s="175"/>
      <c r="J7559" s="175"/>
      <c r="L7559" s="175"/>
      <c r="T7559" s="176"/>
      <c r="U7559" s="176"/>
      <c r="V7559" s="176"/>
      <c r="W7559" s="176"/>
      <c r="X7559" s="175"/>
      <c r="Y7559" s="175"/>
      <c r="Z7559" s="175"/>
      <c r="AA7559" s="175"/>
      <c r="AC7559" s="175"/>
      <c r="AL7559" s="106"/>
      <c r="AM7559" s="104"/>
      <c r="AN7559" s="104"/>
      <c r="AO7559" s="104"/>
      <c r="AP7559" s="104"/>
      <c r="AQ7559" s="104"/>
      <c r="AR7559" s="104"/>
      <c r="AS7559" s="104"/>
      <c r="AT7559" s="104"/>
      <c r="AU7559" s="104"/>
      <c r="AV7559" s="104"/>
    </row>
    <row r="7560" spans="3:48" x14ac:dyDescent="0.35">
      <c r="C7560" s="176"/>
      <c r="D7560" s="176"/>
      <c r="E7560" s="176"/>
      <c r="F7560" s="176"/>
      <c r="G7560" s="175"/>
      <c r="H7560" s="175"/>
      <c r="I7560" s="175"/>
      <c r="J7560" s="175"/>
      <c r="L7560" s="175"/>
      <c r="T7560" s="176"/>
      <c r="U7560" s="176"/>
      <c r="V7560" s="176"/>
      <c r="W7560" s="176"/>
      <c r="X7560" s="175"/>
      <c r="Y7560" s="175"/>
      <c r="Z7560" s="175"/>
      <c r="AA7560" s="175"/>
      <c r="AC7560" s="175"/>
      <c r="AL7560" s="106"/>
      <c r="AM7560" s="104"/>
      <c r="AN7560" s="104"/>
      <c r="AO7560" s="104"/>
      <c r="AP7560" s="104"/>
      <c r="AQ7560" s="104"/>
      <c r="AR7560" s="104"/>
      <c r="AS7560" s="104"/>
      <c r="AT7560" s="104"/>
      <c r="AU7560" s="104"/>
      <c r="AV7560" s="104"/>
    </row>
    <row r="7561" spans="3:48" x14ac:dyDescent="0.35">
      <c r="C7561" s="176"/>
      <c r="D7561" s="176"/>
      <c r="E7561" s="176"/>
      <c r="F7561" s="176"/>
      <c r="G7561" s="175"/>
      <c r="H7561" s="175"/>
      <c r="I7561" s="175"/>
      <c r="J7561" s="175"/>
      <c r="L7561" s="175"/>
      <c r="T7561" s="176"/>
      <c r="U7561" s="176"/>
      <c r="V7561" s="176"/>
      <c r="W7561" s="176"/>
      <c r="X7561" s="175"/>
      <c r="Y7561" s="175"/>
      <c r="Z7561" s="175"/>
      <c r="AA7561" s="175"/>
      <c r="AC7561" s="175"/>
      <c r="AL7561" s="106"/>
      <c r="AM7561" s="104"/>
      <c r="AN7561" s="104"/>
      <c r="AO7561" s="104"/>
      <c r="AP7561" s="104"/>
      <c r="AQ7561" s="104"/>
      <c r="AR7561" s="104"/>
      <c r="AS7561" s="104"/>
      <c r="AT7561" s="104"/>
      <c r="AU7561" s="104"/>
      <c r="AV7561" s="104"/>
    </row>
    <row r="7562" spans="3:48" x14ac:dyDescent="0.35">
      <c r="C7562" s="176"/>
      <c r="D7562" s="176"/>
      <c r="E7562" s="176"/>
      <c r="F7562" s="176"/>
      <c r="G7562" s="175"/>
      <c r="H7562" s="175"/>
      <c r="I7562" s="175"/>
      <c r="J7562" s="175"/>
      <c r="L7562" s="175"/>
      <c r="T7562" s="176"/>
      <c r="U7562" s="176"/>
      <c r="V7562" s="176"/>
      <c r="W7562" s="176"/>
      <c r="X7562" s="175"/>
      <c r="Y7562" s="175"/>
      <c r="Z7562" s="175"/>
      <c r="AA7562" s="175"/>
      <c r="AC7562" s="175"/>
      <c r="AL7562" s="106"/>
      <c r="AM7562" s="104"/>
      <c r="AN7562" s="104"/>
      <c r="AO7562" s="104"/>
      <c r="AP7562" s="104"/>
      <c r="AQ7562" s="104"/>
      <c r="AR7562" s="104"/>
      <c r="AS7562" s="104"/>
      <c r="AT7562" s="104"/>
      <c r="AU7562" s="104"/>
      <c r="AV7562" s="104"/>
    </row>
    <row r="7563" spans="3:48" x14ac:dyDescent="0.35">
      <c r="C7563" s="176"/>
      <c r="D7563" s="176"/>
      <c r="E7563" s="176"/>
      <c r="F7563" s="176"/>
      <c r="G7563" s="175"/>
      <c r="H7563" s="175"/>
      <c r="I7563" s="175"/>
      <c r="J7563" s="175"/>
      <c r="L7563" s="175"/>
      <c r="T7563" s="176"/>
      <c r="U7563" s="176"/>
      <c r="V7563" s="176"/>
      <c r="W7563" s="176"/>
      <c r="X7563" s="175"/>
      <c r="Y7563" s="175"/>
      <c r="Z7563" s="175"/>
      <c r="AA7563" s="175"/>
      <c r="AC7563" s="175"/>
      <c r="AL7563" s="106"/>
      <c r="AM7563" s="104"/>
      <c r="AN7563" s="104"/>
      <c r="AO7563" s="104"/>
      <c r="AP7563" s="104"/>
      <c r="AQ7563" s="104"/>
      <c r="AR7563" s="104"/>
      <c r="AS7563" s="104"/>
      <c r="AT7563" s="104"/>
      <c r="AU7563" s="104"/>
      <c r="AV7563" s="104"/>
    </row>
    <row r="7564" spans="3:48" x14ac:dyDescent="0.35">
      <c r="C7564" s="176"/>
      <c r="D7564" s="176"/>
      <c r="E7564" s="176"/>
      <c r="F7564" s="176"/>
      <c r="G7564" s="175"/>
      <c r="H7564" s="175"/>
      <c r="I7564" s="175"/>
      <c r="J7564" s="175"/>
      <c r="L7564" s="175"/>
      <c r="T7564" s="176"/>
      <c r="U7564" s="176"/>
      <c r="V7564" s="176"/>
      <c r="W7564" s="176"/>
      <c r="X7564" s="175"/>
      <c r="Y7564" s="175"/>
      <c r="Z7564" s="175"/>
      <c r="AA7564" s="175"/>
      <c r="AC7564" s="175"/>
      <c r="AL7564" s="106"/>
      <c r="AM7564" s="104"/>
      <c r="AN7564" s="104"/>
      <c r="AO7564" s="104"/>
      <c r="AP7564" s="104"/>
      <c r="AQ7564" s="104"/>
      <c r="AR7564" s="104"/>
      <c r="AS7564" s="104"/>
      <c r="AT7564" s="104"/>
      <c r="AU7564" s="104"/>
      <c r="AV7564" s="104"/>
    </row>
    <row r="7565" spans="3:48" x14ac:dyDescent="0.35">
      <c r="C7565" s="176"/>
      <c r="D7565" s="176"/>
      <c r="E7565" s="176"/>
      <c r="F7565" s="176"/>
      <c r="G7565" s="175"/>
      <c r="H7565" s="175"/>
      <c r="I7565" s="175"/>
      <c r="J7565" s="175"/>
      <c r="L7565" s="175"/>
      <c r="T7565" s="176"/>
      <c r="U7565" s="176"/>
      <c r="V7565" s="176"/>
      <c r="W7565" s="176"/>
      <c r="X7565" s="175"/>
      <c r="Y7565" s="175"/>
      <c r="Z7565" s="175"/>
      <c r="AA7565" s="175"/>
      <c r="AC7565" s="175"/>
      <c r="AL7565" s="106"/>
      <c r="AM7565" s="104"/>
      <c r="AN7565" s="104"/>
      <c r="AO7565" s="104"/>
      <c r="AP7565" s="104"/>
      <c r="AQ7565" s="104"/>
      <c r="AR7565" s="104"/>
      <c r="AS7565" s="104"/>
      <c r="AT7565" s="104"/>
      <c r="AU7565" s="104"/>
      <c r="AV7565" s="104"/>
    </row>
    <row r="7566" spans="3:48" x14ac:dyDescent="0.35">
      <c r="C7566" s="176"/>
      <c r="D7566" s="176"/>
      <c r="E7566" s="176"/>
      <c r="F7566" s="176"/>
      <c r="G7566" s="175"/>
      <c r="H7566" s="175"/>
      <c r="I7566" s="175"/>
      <c r="J7566" s="175"/>
      <c r="L7566" s="175"/>
      <c r="T7566" s="176"/>
      <c r="U7566" s="176"/>
      <c r="V7566" s="176"/>
      <c r="W7566" s="176"/>
      <c r="X7566" s="175"/>
      <c r="Y7566" s="175"/>
      <c r="Z7566" s="175"/>
      <c r="AA7566" s="175"/>
      <c r="AC7566" s="175"/>
      <c r="AL7566" s="106"/>
      <c r="AM7566" s="104"/>
      <c r="AN7566" s="104"/>
      <c r="AO7566" s="104"/>
      <c r="AP7566" s="104"/>
      <c r="AQ7566" s="104"/>
      <c r="AR7566" s="104"/>
      <c r="AS7566" s="104"/>
      <c r="AT7566" s="104"/>
      <c r="AU7566" s="104"/>
      <c r="AV7566" s="104"/>
    </row>
    <row r="7567" spans="3:48" x14ac:dyDescent="0.35">
      <c r="C7567" s="176"/>
      <c r="D7567" s="176"/>
      <c r="E7567" s="176"/>
      <c r="F7567" s="176"/>
      <c r="G7567" s="175"/>
      <c r="H7567" s="175"/>
      <c r="I7567" s="175"/>
      <c r="J7567" s="175"/>
      <c r="L7567" s="175"/>
      <c r="T7567" s="176"/>
      <c r="U7567" s="176"/>
      <c r="V7567" s="176"/>
      <c r="W7567" s="176"/>
      <c r="X7567" s="175"/>
      <c r="Y7567" s="175"/>
      <c r="Z7567" s="175"/>
      <c r="AA7567" s="175"/>
      <c r="AC7567" s="175"/>
      <c r="AL7567" s="106"/>
      <c r="AM7567" s="104"/>
      <c r="AN7567" s="104"/>
      <c r="AO7567" s="104"/>
      <c r="AP7567" s="104"/>
      <c r="AQ7567" s="104"/>
      <c r="AR7567" s="104"/>
      <c r="AS7567" s="104"/>
      <c r="AT7567" s="104"/>
      <c r="AU7567" s="104"/>
      <c r="AV7567" s="104"/>
    </row>
    <row r="7568" spans="3:48" x14ac:dyDescent="0.35">
      <c r="C7568" s="176"/>
      <c r="D7568" s="176"/>
      <c r="E7568" s="176"/>
      <c r="F7568" s="176"/>
      <c r="G7568" s="175"/>
      <c r="H7568" s="175"/>
      <c r="I7568" s="175"/>
      <c r="J7568" s="175"/>
      <c r="L7568" s="175"/>
      <c r="T7568" s="176"/>
      <c r="U7568" s="176"/>
      <c r="V7568" s="176"/>
      <c r="W7568" s="176"/>
      <c r="X7568" s="175"/>
      <c r="Y7568" s="175"/>
      <c r="Z7568" s="175"/>
      <c r="AA7568" s="175"/>
      <c r="AC7568" s="175"/>
      <c r="AL7568" s="106"/>
      <c r="AM7568" s="104"/>
      <c r="AN7568" s="104"/>
      <c r="AO7568" s="104"/>
      <c r="AP7568" s="104"/>
      <c r="AQ7568" s="104"/>
      <c r="AR7568" s="104"/>
      <c r="AS7568" s="104"/>
      <c r="AT7568" s="104"/>
      <c r="AU7568" s="104"/>
      <c r="AV7568" s="104"/>
    </row>
    <row r="7569" spans="3:48" x14ac:dyDescent="0.35">
      <c r="C7569" s="176"/>
      <c r="D7569" s="176"/>
      <c r="E7569" s="176"/>
      <c r="F7569" s="176"/>
      <c r="G7569" s="175"/>
      <c r="H7569" s="175"/>
      <c r="I7569" s="175"/>
      <c r="J7569" s="175"/>
      <c r="L7569" s="175"/>
      <c r="T7569" s="176"/>
      <c r="U7569" s="176"/>
      <c r="V7569" s="176"/>
      <c r="W7569" s="176"/>
      <c r="X7569" s="175"/>
      <c r="Y7569" s="175"/>
      <c r="Z7569" s="175"/>
      <c r="AA7569" s="175"/>
      <c r="AC7569" s="175"/>
      <c r="AL7569" s="106"/>
      <c r="AM7569" s="104"/>
      <c r="AN7569" s="104"/>
      <c r="AO7569" s="104"/>
      <c r="AP7569" s="104"/>
      <c r="AQ7569" s="104"/>
      <c r="AR7569" s="104"/>
      <c r="AS7569" s="104"/>
      <c r="AT7569" s="104"/>
      <c r="AU7569" s="104"/>
      <c r="AV7569" s="104"/>
    </row>
    <row r="7570" spans="3:48" x14ac:dyDescent="0.35">
      <c r="C7570" s="176"/>
      <c r="D7570" s="176"/>
      <c r="E7570" s="176"/>
      <c r="F7570" s="176"/>
      <c r="G7570" s="175"/>
      <c r="H7570" s="175"/>
      <c r="I7570" s="175"/>
      <c r="J7570" s="175"/>
      <c r="L7570" s="175"/>
      <c r="T7570" s="176"/>
      <c r="U7570" s="176"/>
      <c r="V7570" s="176"/>
      <c r="W7570" s="176"/>
      <c r="X7570" s="175"/>
      <c r="Y7570" s="175"/>
      <c r="Z7570" s="175"/>
      <c r="AA7570" s="175"/>
      <c r="AC7570" s="175"/>
      <c r="AL7570" s="106"/>
      <c r="AM7570" s="104"/>
      <c r="AN7570" s="104"/>
      <c r="AO7570" s="104"/>
      <c r="AP7570" s="104"/>
      <c r="AQ7570" s="104"/>
      <c r="AR7570" s="104"/>
      <c r="AS7570" s="104"/>
      <c r="AT7570" s="104"/>
      <c r="AU7570" s="104"/>
      <c r="AV7570" s="104"/>
    </row>
    <row r="7571" spans="3:48" x14ac:dyDescent="0.35">
      <c r="C7571" s="176"/>
      <c r="D7571" s="176"/>
      <c r="E7571" s="176"/>
      <c r="F7571" s="176"/>
      <c r="G7571" s="175"/>
      <c r="H7571" s="175"/>
      <c r="I7571" s="175"/>
      <c r="J7571" s="175"/>
      <c r="L7571" s="175"/>
      <c r="T7571" s="176"/>
      <c r="U7571" s="176"/>
      <c r="V7571" s="176"/>
      <c r="W7571" s="176"/>
      <c r="X7571" s="175"/>
      <c r="Y7571" s="175"/>
      <c r="Z7571" s="175"/>
      <c r="AA7571" s="175"/>
      <c r="AC7571" s="175"/>
      <c r="AL7571" s="106"/>
      <c r="AM7571" s="104"/>
      <c r="AN7571" s="104"/>
      <c r="AO7571" s="104"/>
      <c r="AP7571" s="104"/>
      <c r="AQ7571" s="104"/>
      <c r="AR7571" s="104"/>
      <c r="AS7571" s="104"/>
      <c r="AT7571" s="104"/>
      <c r="AU7571" s="104"/>
      <c r="AV7571" s="104"/>
    </row>
    <row r="7572" spans="3:48" x14ac:dyDescent="0.35">
      <c r="C7572" s="176"/>
      <c r="D7572" s="176"/>
      <c r="E7572" s="176"/>
      <c r="F7572" s="176"/>
      <c r="G7572" s="175"/>
      <c r="H7572" s="175"/>
      <c r="I7572" s="175"/>
      <c r="J7572" s="175"/>
      <c r="L7572" s="175"/>
      <c r="T7572" s="176"/>
      <c r="U7572" s="176"/>
      <c r="V7572" s="176"/>
      <c r="W7572" s="176"/>
      <c r="X7572" s="175"/>
      <c r="Y7572" s="175"/>
      <c r="Z7572" s="175"/>
      <c r="AA7572" s="175"/>
      <c r="AC7572" s="175"/>
      <c r="AL7572" s="106"/>
      <c r="AM7572" s="104"/>
      <c r="AN7572" s="104"/>
      <c r="AO7572" s="104"/>
      <c r="AP7572" s="104"/>
      <c r="AQ7572" s="104"/>
      <c r="AR7572" s="104"/>
      <c r="AS7572" s="104"/>
      <c r="AT7572" s="104"/>
      <c r="AU7572" s="104"/>
      <c r="AV7572" s="104"/>
    </row>
    <row r="7573" spans="3:48" x14ac:dyDescent="0.35">
      <c r="C7573" s="176"/>
      <c r="D7573" s="176"/>
      <c r="E7573" s="176"/>
      <c r="F7573" s="176"/>
      <c r="G7573" s="175"/>
      <c r="H7573" s="175"/>
      <c r="I7573" s="175"/>
      <c r="J7573" s="175"/>
      <c r="L7573" s="175"/>
      <c r="T7573" s="176"/>
      <c r="U7573" s="176"/>
      <c r="V7573" s="176"/>
      <c r="W7573" s="176"/>
      <c r="X7573" s="175"/>
      <c r="Y7573" s="175"/>
      <c r="Z7573" s="175"/>
      <c r="AA7573" s="175"/>
      <c r="AC7573" s="175"/>
      <c r="AL7573" s="106"/>
      <c r="AM7573" s="104"/>
      <c r="AN7573" s="104"/>
      <c r="AO7573" s="104"/>
      <c r="AP7573" s="104"/>
      <c r="AQ7573" s="104"/>
      <c r="AR7573" s="104"/>
      <c r="AS7573" s="104"/>
      <c r="AT7573" s="104"/>
      <c r="AU7573" s="104"/>
      <c r="AV7573" s="104"/>
    </row>
    <row r="7574" spans="3:48" x14ac:dyDescent="0.35">
      <c r="C7574" s="176"/>
      <c r="D7574" s="176"/>
      <c r="E7574" s="176"/>
      <c r="F7574" s="176"/>
      <c r="G7574" s="175"/>
      <c r="H7574" s="175"/>
      <c r="I7574" s="175"/>
      <c r="J7574" s="175"/>
      <c r="L7574" s="175"/>
      <c r="T7574" s="176"/>
      <c r="U7574" s="176"/>
      <c r="V7574" s="176"/>
      <c r="W7574" s="176"/>
      <c r="X7574" s="175"/>
      <c r="Y7574" s="175"/>
      <c r="Z7574" s="175"/>
      <c r="AA7574" s="175"/>
      <c r="AC7574" s="175"/>
      <c r="AL7574" s="106"/>
      <c r="AM7574" s="104"/>
      <c r="AN7574" s="104"/>
      <c r="AO7574" s="104"/>
      <c r="AP7574" s="104"/>
      <c r="AQ7574" s="104"/>
      <c r="AR7574" s="104"/>
      <c r="AS7574" s="104"/>
      <c r="AT7574" s="104"/>
      <c r="AU7574" s="104"/>
      <c r="AV7574" s="104"/>
    </row>
    <row r="7575" spans="3:48" x14ac:dyDescent="0.35">
      <c r="C7575" s="176"/>
      <c r="D7575" s="176"/>
      <c r="E7575" s="176"/>
      <c r="F7575" s="176"/>
      <c r="G7575" s="175"/>
      <c r="H7575" s="175"/>
      <c r="I7575" s="175"/>
      <c r="J7575" s="175"/>
      <c r="L7575" s="175"/>
      <c r="T7575" s="176"/>
      <c r="U7575" s="176"/>
      <c r="V7575" s="176"/>
      <c r="W7575" s="176"/>
      <c r="X7575" s="175"/>
      <c r="Y7575" s="175"/>
      <c r="Z7575" s="175"/>
      <c r="AA7575" s="175"/>
      <c r="AC7575" s="175"/>
      <c r="AL7575" s="106"/>
      <c r="AM7575" s="104"/>
      <c r="AN7575" s="104"/>
      <c r="AO7575" s="104"/>
      <c r="AP7575" s="104"/>
      <c r="AQ7575" s="104"/>
      <c r="AR7575" s="104"/>
      <c r="AS7575" s="104"/>
      <c r="AT7575" s="104"/>
      <c r="AU7575" s="104"/>
      <c r="AV7575" s="104"/>
    </row>
    <row r="7576" spans="3:48" x14ac:dyDescent="0.35">
      <c r="C7576" s="176"/>
      <c r="D7576" s="176"/>
      <c r="E7576" s="176"/>
      <c r="F7576" s="176"/>
      <c r="G7576" s="175"/>
      <c r="H7576" s="175"/>
      <c r="I7576" s="175"/>
      <c r="J7576" s="175"/>
      <c r="L7576" s="175"/>
      <c r="T7576" s="176"/>
      <c r="U7576" s="176"/>
      <c r="V7576" s="176"/>
      <c r="W7576" s="176"/>
      <c r="X7576" s="175"/>
      <c r="Y7576" s="175"/>
      <c r="Z7576" s="175"/>
      <c r="AA7576" s="175"/>
      <c r="AC7576" s="175"/>
      <c r="AL7576" s="106"/>
      <c r="AM7576" s="104"/>
      <c r="AN7576" s="104"/>
      <c r="AO7576" s="104"/>
      <c r="AP7576" s="104"/>
      <c r="AQ7576" s="104"/>
      <c r="AR7576" s="104"/>
      <c r="AS7576" s="104"/>
      <c r="AT7576" s="104"/>
      <c r="AU7576" s="104"/>
      <c r="AV7576" s="104"/>
    </row>
    <row r="7577" spans="3:48" x14ac:dyDescent="0.35">
      <c r="C7577" s="176"/>
      <c r="D7577" s="176"/>
      <c r="E7577" s="176"/>
      <c r="F7577" s="176"/>
      <c r="G7577" s="175"/>
      <c r="H7577" s="175"/>
      <c r="I7577" s="175"/>
      <c r="J7577" s="175"/>
      <c r="L7577" s="175"/>
      <c r="T7577" s="176"/>
      <c r="U7577" s="176"/>
      <c r="V7577" s="176"/>
      <c r="W7577" s="176"/>
      <c r="X7577" s="175"/>
      <c r="Y7577" s="175"/>
      <c r="Z7577" s="175"/>
      <c r="AA7577" s="175"/>
      <c r="AC7577" s="175"/>
      <c r="AL7577" s="106"/>
      <c r="AM7577" s="104"/>
      <c r="AN7577" s="104"/>
      <c r="AO7577" s="104"/>
      <c r="AP7577" s="104"/>
      <c r="AQ7577" s="104"/>
      <c r="AR7577" s="104"/>
      <c r="AS7577" s="104"/>
      <c r="AT7577" s="104"/>
      <c r="AU7577" s="104"/>
      <c r="AV7577" s="104"/>
    </row>
    <row r="7578" spans="3:48" x14ac:dyDescent="0.35">
      <c r="C7578" s="176"/>
      <c r="D7578" s="176"/>
      <c r="E7578" s="176"/>
      <c r="F7578" s="176"/>
      <c r="G7578" s="175"/>
      <c r="H7578" s="175"/>
      <c r="I7578" s="175"/>
      <c r="J7578" s="175"/>
      <c r="L7578" s="175"/>
      <c r="T7578" s="176"/>
      <c r="U7578" s="176"/>
      <c r="V7578" s="176"/>
      <c r="W7578" s="176"/>
      <c r="X7578" s="175"/>
      <c r="Y7578" s="175"/>
      <c r="Z7578" s="175"/>
      <c r="AA7578" s="175"/>
      <c r="AC7578" s="175"/>
      <c r="AL7578" s="106"/>
      <c r="AM7578" s="104"/>
      <c r="AN7578" s="104"/>
      <c r="AO7578" s="104"/>
      <c r="AP7578" s="104"/>
      <c r="AQ7578" s="104"/>
      <c r="AR7578" s="104"/>
      <c r="AS7578" s="104"/>
      <c r="AT7578" s="104"/>
      <c r="AU7578" s="104"/>
      <c r="AV7578" s="104"/>
    </row>
    <row r="7579" spans="3:48" x14ac:dyDescent="0.35">
      <c r="C7579" s="176"/>
      <c r="D7579" s="176"/>
      <c r="E7579" s="176"/>
      <c r="F7579" s="176"/>
      <c r="G7579" s="175"/>
      <c r="H7579" s="175"/>
      <c r="I7579" s="175"/>
      <c r="J7579" s="175"/>
      <c r="L7579" s="175"/>
      <c r="T7579" s="176"/>
      <c r="U7579" s="176"/>
      <c r="V7579" s="176"/>
      <c r="W7579" s="176"/>
      <c r="X7579" s="175"/>
      <c r="Y7579" s="175"/>
      <c r="Z7579" s="175"/>
      <c r="AA7579" s="175"/>
      <c r="AC7579" s="175"/>
      <c r="AL7579" s="106"/>
      <c r="AM7579" s="104"/>
      <c r="AN7579" s="104"/>
      <c r="AO7579" s="104"/>
      <c r="AP7579" s="104"/>
      <c r="AQ7579" s="104"/>
      <c r="AR7579" s="104"/>
      <c r="AS7579" s="104"/>
      <c r="AT7579" s="104"/>
      <c r="AU7579" s="104"/>
      <c r="AV7579" s="104"/>
    </row>
    <row r="7580" spans="3:48" x14ac:dyDescent="0.35">
      <c r="C7580" s="176"/>
      <c r="D7580" s="176"/>
      <c r="E7580" s="176"/>
      <c r="F7580" s="176"/>
      <c r="G7580" s="175"/>
      <c r="H7580" s="175"/>
      <c r="I7580" s="175"/>
      <c r="J7580" s="175"/>
      <c r="L7580" s="175"/>
      <c r="T7580" s="176"/>
      <c r="U7580" s="176"/>
      <c r="V7580" s="176"/>
      <c r="W7580" s="176"/>
      <c r="X7580" s="175"/>
      <c r="Y7580" s="175"/>
      <c r="Z7580" s="175"/>
      <c r="AA7580" s="175"/>
      <c r="AC7580" s="175"/>
      <c r="AL7580" s="106"/>
      <c r="AM7580" s="104"/>
      <c r="AN7580" s="104"/>
      <c r="AO7580" s="104"/>
      <c r="AP7580" s="104"/>
      <c r="AQ7580" s="104"/>
      <c r="AR7580" s="104"/>
      <c r="AS7580" s="104"/>
      <c r="AT7580" s="104"/>
      <c r="AU7580" s="104"/>
      <c r="AV7580" s="104"/>
    </row>
    <row r="7581" spans="3:48" x14ac:dyDescent="0.35">
      <c r="C7581" s="176"/>
      <c r="D7581" s="176"/>
      <c r="E7581" s="176"/>
      <c r="F7581" s="176"/>
      <c r="G7581" s="175"/>
      <c r="H7581" s="175"/>
      <c r="I7581" s="175"/>
      <c r="J7581" s="175"/>
      <c r="L7581" s="175"/>
      <c r="T7581" s="176"/>
      <c r="U7581" s="176"/>
      <c r="V7581" s="176"/>
      <c r="W7581" s="176"/>
      <c r="X7581" s="175"/>
      <c r="Y7581" s="175"/>
      <c r="Z7581" s="175"/>
      <c r="AA7581" s="175"/>
      <c r="AC7581" s="175"/>
      <c r="AL7581" s="106"/>
      <c r="AM7581" s="104"/>
      <c r="AN7581" s="104"/>
      <c r="AO7581" s="104"/>
      <c r="AP7581" s="104"/>
      <c r="AQ7581" s="104"/>
      <c r="AR7581" s="104"/>
      <c r="AS7581" s="104"/>
      <c r="AT7581" s="104"/>
      <c r="AU7581" s="104"/>
      <c r="AV7581" s="104"/>
    </row>
    <row r="7582" spans="3:48" x14ac:dyDescent="0.35">
      <c r="C7582" s="176"/>
      <c r="D7582" s="176"/>
      <c r="E7582" s="176"/>
      <c r="F7582" s="176"/>
      <c r="G7582" s="175"/>
      <c r="H7582" s="175"/>
      <c r="I7582" s="175"/>
      <c r="J7582" s="175"/>
      <c r="L7582" s="175"/>
      <c r="T7582" s="176"/>
      <c r="U7582" s="176"/>
      <c r="V7582" s="176"/>
      <c r="W7582" s="176"/>
      <c r="X7582" s="175"/>
      <c r="Y7582" s="175"/>
      <c r="Z7582" s="175"/>
      <c r="AA7582" s="175"/>
      <c r="AC7582" s="175"/>
      <c r="AL7582" s="106"/>
      <c r="AM7582" s="104"/>
      <c r="AN7582" s="104"/>
      <c r="AO7582" s="104"/>
      <c r="AP7582" s="104"/>
      <c r="AQ7582" s="104"/>
      <c r="AR7582" s="104"/>
      <c r="AS7582" s="104"/>
      <c r="AT7582" s="104"/>
      <c r="AU7582" s="104"/>
      <c r="AV7582" s="104"/>
    </row>
    <row r="7583" spans="3:48" x14ac:dyDescent="0.35">
      <c r="C7583" s="176"/>
      <c r="D7583" s="176"/>
      <c r="E7583" s="176"/>
      <c r="F7583" s="176"/>
      <c r="G7583" s="175"/>
      <c r="H7583" s="175"/>
      <c r="I7583" s="175"/>
      <c r="J7583" s="175"/>
      <c r="L7583" s="175"/>
      <c r="T7583" s="176"/>
      <c r="U7583" s="176"/>
      <c r="V7583" s="176"/>
      <c r="W7583" s="176"/>
      <c r="X7583" s="175"/>
      <c r="Y7583" s="175"/>
      <c r="Z7583" s="175"/>
      <c r="AA7583" s="175"/>
      <c r="AC7583" s="175"/>
      <c r="AL7583" s="106"/>
      <c r="AM7583" s="104"/>
      <c r="AN7583" s="104"/>
      <c r="AO7583" s="104"/>
      <c r="AP7583" s="104"/>
      <c r="AQ7583" s="104"/>
      <c r="AR7583" s="104"/>
      <c r="AS7583" s="104"/>
      <c r="AT7583" s="104"/>
      <c r="AU7583" s="104"/>
      <c r="AV7583" s="104"/>
    </row>
    <row r="7584" spans="3:48" x14ac:dyDescent="0.35">
      <c r="C7584" s="176"/>
      <c r="D7584" s="176"/>
      <c r="E7584" s="176"/>
      <c r="F7584" s="176"/>
      <c r="G7584" s="175"/>
      <c r="H7584" s="175"/>
      <c r="I7584" s="175"/>
      <c r="J7584" s="175"/>
      <c r="L7584" s="175"/>
      <c r="T7584" s="176"/>
      <c r="U7584" s="176"/>
      <c r="V7584" s="176"/>
      <c r="W7584" s="176"/>
      <c r="X7584" s="175"/>
      <c r="Y7584" s="175"/>
      <c r="Z7584" s="175"/>
      <c r="AA7584" s="175"/>
      <c r="AC7584" s="175"/>
      <c r="AL7584" s="106"/>
      <c r="AM7584" s="104"/>
      <c r="AN7584" s="104"/>
      <c r="AO7584" s="104"/>
      <c r="AP7584" s="104"/>
      <c r="AQ7584" s="104"/>
      <c r="AR7584" s="104"/>
      <c r="AS7584" s="104"/>
      <c r="AT7584" s="104"/>
      <c r="AU7584" s="104"/>
      <c r="AV7584" s="104"/>
    </row>
    <row r="7585" spans="3:48" x14ac:dyDescent="0.35">
      <c r="C7585" s="176"/>
      <c r="D7585" s="176"/>
      <c r="E7585" s="176"/>
      <c r="F7585" s="176"/>
      <c r="G7585" s="175"/>
      <c r="H7585" s="175"/>
      <c r="I7585" s="175"/>
      <c r="J7585" s="175"/>
      <c r="L7585" s="175"/>
      <c r="T7585" s="176"/>
      <c r="U7585" s="176"/>
      <c r="V7585" s="176"/>
      <c r="W7585" s="176"/>
      <c r="X7585" s="175"/>
      <c r="Y7585" s="175"/>
      <c r="Z7585" s="175"/>
      <c r="AA7585" s="175"/>
      <c r="AC7585" s="175"/>
      <c r="AL7585" s="106"/>
      <c r="AM7585" s="104"/>
      <c r="AN7585" s="104"/>
      <c r="AO7585" s="104"/>
      <c r="AP7585" s="104"/>
      <c r="AQ7585" s="104"/>
      <c r="AR7585" s="104"/>
      <c r="AS7585" s="104"/>
      <c r="AT7585" s="104"/>
      <c r="AU7585" s="104"/>
      <c r="AV7585" s="104"/>
    </row>
    <row r="7586" spans="3:48" x14ac:dyDescent="0.35">
      <c r="C7586" s="176"/>
      <c r="D7586" s="176"/>
      <c r="E7586" s="176"/>
      <c r="F7586" s="176"/>
      <c r="G7586" s="175"/>
      <c r="H7586" s="175"/>
      <c r="I7586" s="175"/>
      <c r="J7586" s="175"/>
      <c r="L7586" s="175"/>
      <c r="T7586" s="176"/>
      <c r="U7586" s="176"/>
      <c r="V7586" s="176"/>
      <c r="W7586" s="176"/>
      <c r="X7586" s="175"/>
      <c r="Y7586" s="175"/>
      <c r="Z7586" s="175"/>
      <c r="AA7586" s="175"/>
      <c r="AC7586" s="175"/>
      <c r="AL7586" s="106"/>
      <c r="AM7586" s="104"/>
      <c r="AN7586" s="104"/>
      <c r="AO7586" s="104"/>
      <c r="AP7586" s="104"/>
      <c r="AQ7586" s="104"/>
      <c r="AR7586" s="104"/>
      <c r="AS7586" s="104"/>
      <c r="AT7586" s="104"/>
      <c r="AU7586" s="104"/>
      <c r="AV7586" s="104"/>
    </row>
    <row r="7587" spans="3:48" x14ac:dyDescent="0.35">
      <c r="C7587" s="176"/>
      <c r="D7587" s="176"/>
      <c r="E7587" s="176"/>
      <c r="F7587" s="176"/>
      <c r="G7587" s="175"/>
      <c r="H7587" s="175"/>
      <c r="I7587" s="175"/>
      <c r="J7587" s="175"/>
      <c r="L7587" s="175"/>
      <c r="T7587" s="176"/>
      <c r="U7587" s="176"/>
      <c r="V7587" s="176"/>
      <c r="W7587" s="176"/>
      <c r="X7587" s="175"/>
      <c r="Y7587" s="175"/>
      <c r="Z7587" s="175"/>
      <c r="AA7587" s="175"/>
      <c r="AC7587" s="175"/>
      <c r="AL7587" s="106"/>
      <c r="AM7587" s="104"/>
      <c r="AN7587" s="104"/>
      <c r="AO7587" s="104"/>
      <c r="AP7587" s="104"/>
      <c r="AQ7587" s="104"/>
      <c r="AR7587" s="104"/>
      <c r="AS7587" s="104"/>
      <c r="AT7587" s="104"/>
      <c r="AU7587" s="104"/>
      <c r="AV7587" s="104"/>
    </row>
    <row r="7588" spans="3:48" x14ac:dyDescent="0.35">
      <c r="C7588" s="176"/>
      <c r="D7588" s="176"/>
      <c r="E7588" s="176"/>
      <c r="F7588" s="176"/>
      <c r="G7588" s="175"/>
      <c r="H7588" s="175"/>
      <c r="I7588" s="175"/>
      <c r="J7588" s="175"/>
      <c r="L7588" s="175"/>
      <c r="T7588" s="176"/>
      <c r="U7588" s="176"/>
      <c r="V7588" s="176"/>
      <c r="W7588" s="176"/>
      <c r="X7588" s="175"/>
      <c r="Y7588" s="175"/>
      <c r="Z7588" s="175"/>
      <c r="AA7588" s="175"/>
      <c r="AC7588" s="175"/>
      <c r="AL7588" s="106"/>
      <c r="AM7588" s="104"/>
      <c r="AN7588" s="104"/>
      <c r="AO7588" s="104"/>
      <c r="AP7588" s="104"/>
      <c r="AQ7588" s="104"/>
      <c r="AR7588" s="104"/>
      <c r="AS7588" s="104"/>
      <c r="AT7588" s="104"/>
      <c r="AU7588" s="104"/>
      <c r="AV7588" s="104"/>
    </row>
    <row r="7589" spans="3:48" x14ac:dyDescent="0.35">
      <c r="C7589" s="176"/>
      <c r="D7589" s="176"/>
      <c r="E7589" s="176"/>
      <c r="F7589" s="176"/>
      <c r="G7589" s="175"/>
      <c r="H7589" s="175"/>
      <c r="I7589" s="175"/>
      <c r="J7589" s="175"/>
      <c r="L7589" s="175"/>
      <c r="T7589" s="176"/>
      <c r="U7589" s="176"/>
      <c r="V7589" s="176"/>
      <c r="W7589" s="176"/>
      <c r="X7589" s="175"/>
      <c r="Y7589" s="175"/>
      <c r="Z7589" s="175"/>
      <c r="AA7589" s="175"/>
      <c r="AC7589" s="175"/>
      <c r="AL7589" s="106"/>
      <c r="AM7589" s="104"/>
      <c r="AN7589" s="104"/>
      <c r="AO7589" s="104"/>
      <c r="AP7589" s="104"/>
      <c r="AQ7589" s="104"/>
      <c r="AR7589" s="104"/>
      <c r="AS7589" s="104"/>
      <c r="AT7589" s="104"/>
      <c r="AU7589" s="104"/>
      <c r="AV7589" s="104"/>
    </row>
    <row r="7590" spans="3:48" x14ac:dyDescent="0.35">
      <c r="C7590" s="176"/>
      <c r="D7590" s="176"/>
      <c r="E7590" s="176"/>
      <c r="F7590" s="176"/>
      <c r="G7590" s="175"/>
      <c r="H7590" s="175"/>
      <c r="I7590" s="175"/>
      <c r="J7590" s="175"/>
      <c r="L7590" s="175"/>
      <c r="T7590" s="176"/>
      <c r="U7590" s="176"/>
      <c r="V7590" s="176"/>
      <c r="W7590" s="176"/>
      <c r="X7590" s="175"/>
      <c r="Y7590" s="175"/>
      <c r="Z7590" s="175"/>
      <c r="AA7590" s="175"/>
      <c r="AC7590" s="175"/>
      <c r="AL7590" s="106"/>
      <c r="AM7590" s="104"/>
      <c r="AN7590" s="104"/>
      <c r="AO7590" s="104"/>
      <c r="AP7590" s="104"/>
      <c r="AQ7590" s="104"/>
      <c r="AR7590" s="104"/>
      <c r="AS7590" s="104"/>
      <c r="AT7590" s="104"/>
      <c r="AU7590" s="104"/>
      <c r="AV7590" s="104"/>
    </row>
    <row r="7591" spans="3:48" x14ac:dyDescent="0.35">
      <c r="C7591" s="176"/>
      <c r="D7591" s="176"/>
      <c r="E7591" s="176"/>
      <c r="F7591" s="176"/>
      <c r="G7591" s="175"/>
      <c r="H7591" s="175"/>
      <c r="I7591" s="175"/>
      <c r="J7591" s="175"/>
      <c r="L7591" s="175"/>
      <c r="T7591" s="176"/>
      <c r="U7591" s="176"/>
      <c r="V7591" s="176"/>
      <c r="W7591" s="176"/>
      <c r="X7591" s="175"/>
      <c r="Y7591" s="175"/>
      <c r="Z7591" s="175"/>
      <c r="AA7591" s="175"/>
      <c r="AC7591" s="175"/>
      <c r="AL7591" s="106"/>
      <c r="AM7591" s="104"/>
      <c r="AN7591" s="104"/>
      <c r="AO7591" s="104"/>
      <c r="AP7591" s="104"/>
      <c r="AQ7591" s="104"/>
      <c r="AR7591" s="104"/>
      <c r="AS7591" s="104"/>
      <c r="AT7591" s="104"/>
      <c r="AU7591" s="104"/>
      <c r="AV7591" s="104"/>
    </row>
    <row r="7592" spans="3:48" x14ac:dyDescent="0.35">
      <c r="C7592" s="176"/>
      <c r="D7592" s="176"/>
      <c r="E7592" s="176"/>
      <c r="F7592" s="176"/>
      <c r="G7592" s="175"/>
      <c r="H7592" s="175"/>
      <c r="I7592" s="175"/>
      <c r="J7592" s="175"/>
      <c r="L7592" s="175"/>
      <c r="T7592" s="176"/>
      <c r="U7592" s="176"/>
      <c r="V7592" s="176"/>
      <c r="W7592" s="176"/>
      <c r="X7592" s="175"/>
      <c r="Y7592" s="175"/>
      <c r="Z7592" s="175"/>
      <c r="AA7592" s="175"/>
      <c r="AC7592" s="175"/>
      <c r="AL7592" s="106"/>
      <c r="AM7592" s="104"/>
      <c r="AN7592" s="104"/>
      <c r="AO7592" s="104"/>
      <c r="AP7592" s="104"/>
      <c r="AQ7592" s="104"/>
      <c r="AR7592" s="104"/>
      <c r="AS7592" s="104"/>
      <c r="AT7592" s="104"/>
      <c r="AU7592" s="104"/>
      <c r="AV7592" s="104"/>
    </row>
    <row r="7593" spans="3:48" x14ac:dyDescent="0.35">
      <c r="C7593" s="176"/>
      <c r="D7593" s="176"/>
      <c r="E7593" s="176"/>
      <c r="F7593" s="176"/>
      <c r="G7593" s="175"/>
      <c r="H7593" s="175"/>
      <c r="I7593" s="175"/>
      <c r="J7593" s="175"/>
      <c r="L7593" s="175"/>
      <c r="T7593" s="176"/>
      <c r="U7593" s="176"/>
      <c r="V7593" s="176"/>
      <c r="W7593" s="176"/>
      <c r="X7593" s="175"/>
      <c r="Y7593" s="175"/>
      <c r="Z7593" s="175"/>
      <c r="AA7593" s="175"/>
      <c r="AC7593" s="175"/>
      <c r="AL7593" s="106"/>
      <c r="AM7593" s="104"/>
      <c r="AN7593" s="104"/>
      <c r="AO7593" s="104"/>
      <c r="AP7593" s="104"/>
      <c r="AQ7593" s="104"/>
      <c r="AR7593" s="104"/>
      <c r="AS7593" s="104"/>
      <c r="AT7593" s="104"/>
      <c r="AU7593" s="104"/>
      <c r="AV7593" s="104"/>
    </row>
    <row r="7594" spans="3:48" x14ac:dyDescent="0.35">
      <c r="C7594" s="176"/>
      <c r="D7594" s="176"/>
      <c r="E7594" s="176"/>
      <c r="F7594" s="176"/>
      <c r="G7594" s="175"/>
      <c r="H7594" s="175"/>
      <c r="I7594" s="175"/>
      <c r="J7594" s="175"/>
      <c r="L7594" s="175"/>
      <c r="T7594" s="176"/>
      <c r="U7594" s="176"/>
      <c r="V7594" s="176"/>
      <c r="W7594" s="176"/>
      <c r="X7594" s="175"/>
      <c r="Y7594" s="175"/>
      <c r="Z7594" s="175"/>
      <c r="AA7594" s="175"/>
      <c r="AC7594" s="175"/>
      <c r="AL7594" s="106"/>
      <c r="AM7594" s="104"/>
      <c r="AN7594" s="104"/>
      <c r="AO7594" s="104"/>
      <c r="AP7594" s="104"/>
      <c r="AQ7594" s="104"/>
      <c r="AR7594" s="104"/>
      <c r="AS7594" s="104"/>
      <c r="AT7594" s="104"/>
      <c r="AU7594" s="104"/>
      <c r="AV7594" s="104"/>
    </row>
    <row r="7595" spans="3:48" x14ac:dyDescent="0.35">
      <c r="C7595" s="176"/>
      <c r="D7595" s="176"/>
      <c r="E7595" s="176"/>
      <c r="F7595" s="176"/>
      <c r="G7595" s="175"/>
      <c r="H7595" s="175"/>
      <c r="I7595" s="175"/>
      <c r="J7595" s="175"/>
      <c r="L7595" s="175"/>
      <c r="T7595" s="176"/>
      <c r="U7595" s="176"/>
      <c r="V7595" s="176"/>
      <c r="W7595" s="176"/>
      <c r="X7595" s="175"/>
      <c r="Y7595" s="175"/>
      <c r="Z7595" s="175"/>
      <c r="AA7595" s="175"/>
      <c r="AC7595" s="175"/>
      <c r="AL7595" s="106"/>
      <c r="AM7595" s="104"/>
      <c r="AN7595" s="104"/>
      <c r="AO7595" s="104"/>
      <c r="AP7595" s="104"/>
      <c r="AQ7595" s="104"/>
      <c r="AR7595" s="104"/>
      <c r="AS7595" s="104"/>
      <c r="AT7595" s="104"/>
      <c r="AU7595" s="104"/>
      <c r="AV7595" s="104"/>
    </row>
    <row r="7596" spans="3:48" x14ac:dyDescent="0.35">
      <c r="C7596" s="176"/>
      <c r="D7596" s="176"/>
      <c r="E7596" s="176"/>
      <c r="F7596" s="176"/>
      <c r="G7596" s="175"/>
      <c r="H7596" s="175"/>
      <c r="I7596" s="175"/>
      <c r="J7596" s="175"/>
      <c r="L7596" s="175"/>
      <c r="T7596" s="176"/>
      <c r="U7596" s="176"/>
      <c r="V7596" s="176"/>
      <c r="W7596" s="176"/>
      <c r="X7596" s="175"/>
      <c r="Y7596" s="175"/>
      <c r="Z7596" s="175"/>
      <c r="AA7596" s="175"/>
      <c r="AC7596" s="175"/>
      <c r="AL7596" s="106"/>
      <c r="AM7596" s="104"/>
      <c r="AN7596" s="104"/>
      <c r="AO7596" s="104"/>
      <c r="AP7596" s="104"/>
      <c r="AQ7596" s="104"/>
      <c r="AR7596" s="104"/>
      <c r="AS7596" s="104"/>
      <c r="AT7596" s="104"/>
      <c r="AU7596" s="104"/>
      <c r="AV7596" s="104"/>
    </row>
    <row r="7597" spans="3:48" x14ac:dyDescent="0.35">
      <c r="C7597" s="176"/>
      <c r="D7597" s="176"/>
      <c r="E7597" s="176"/>
      <c r="F7597" s="176"/>
      <c r="G7597" s="175"/>
      <c r="H7597" s="175"/>
      <c r="I7597" s="175"/>
      <c r="J7597" s="175"/>
      <c r="L7597" s="175"/>
      <c r="T7597" s="176"/>
      <c r="U7597" s="176"/>
      <c r="V7597" s="176"/>
      <c r="W7597" s="176"/>
      <c r="X7597" s="175"/>
      <c r="Y7597" s="175"/>
      <c r="Z7597" s="175"/>
      <c r="AA7597" s="175"/>
      <c r="AC7597" s="175"/>
      <c r="AL7597" s="106"/>
      <c r="AM7597" s="104"/>
      <c r="AN7597" s="104"/>
      <c r="AO7597" s="104"/>
      <c r="AP7597" s="104"/>
      <c r="AQ7597" s="104"/>
      <c r="AR7597" s="104"/>
      <c r="AS7597" s="104"/>
      <c r="AT7597" s="104"/>
      <c r="AU7597" s="104"/>
      <c r="AV7597" s="104"/>
    </row>
    <row r="7598" spans="3:48" x14ac:dyDescent="0.35">
      <c r="C7598" s="176"/>
      <c r="D7598" s="176"/>
      <c r="E7598" s="176"/>
      <c r="F7598" s="176"/>
      <c r="G7598" s="175"/>
      <c r="H7598" s="175"/>
      <c r="I7598" s="175"/>
      <c r="J7598" s="175"/>
      <c r="L7598" s="175"/>
      <c r="T7598" s="176"/>
      <c r="U7598" s="176"/>
      <c r="V7598" s="176"/>
      <c r="W7598" s="176"/>
      <c r="X7598" s="175"/>
      <c r="Y7598" s="175"/>
      <c r="Z7598" s="175"/>
      <c r="AA7598" s="175"/>
      <c r="AC7598" s="175"/>
      <c r="AL7598" s="106"/>
      <c r="AM7598" s="104"/>
      <c r="AN7598" s="104"/>
      <c r="AO7598" s="104"/>
      <c r="AP7598" s="104"/>
      <c r="AQ7598" s="104"/>
      <c r="AR7598" s="104"/>
      <c r="AS7598" s="104"/>
      <c r="AT7598" s="104"/>
      <c r="AU7598" s="104"/>
      <c r="AV7598" s="104"/>
    </row>
    <row r="7599" spans="3:48" x14ac:dyDescent="0.35">
      <c r="C7599" s="176"/>
      <c r="D7599" s="176"/>
      <c r="E7599" s="176"/>
      <c r="F7599" s="176"/>
      <c r="G7599" s="175"/>
      <c r="H7599" s="175"/>
      <c r="I7599" s="175"/>
      <c r="J7599" s="175"/>
      <c r="L7599" s="175"/>
      <c r="T7599" s="176"/>
      <c r="U7599" s="176"/>
      <c r="V7599" s="176"/>
      <c r="W7599" s="176"/>
      <c r="X7599" s="175"/>
      <c r="Y7599" s="175"/>
      <c r="Z7599" s="175"/>
      <c r="AA7599" s="175"/>
      <c r="AC7599" s="175"/>
      <c r="AL7599" s="106"/>
      <c r="AM7599" s="104"/>
      <c r="AN7599" s="104"/>
      <c r="AO7599" s="104"/>
      <c r="AP7599" s="104"/>
      <c r="AQ7599" s="104"/>
      <c r="AR7599" s="104"/>
      <c r="AS7599" s="104"/>
      <c r="AT7599" s="104"/>
      <c r="AU7599" s="104"/>
      <c r="AV7599" s="104"/>
    </row>
    <row r="7600" spans="3:48" x14ac:dyDescent="0.35">
      <c r="C7600" s="176"/>
      <c r="D7600" s="176"/>
      <c r="E7600" s="176"/>
      <c r="F7600" s="176"/>
      <c r="G7600" s="175"/>
      <c r="H7600" s="175"/>
      <c r="I7600" s="175"/>
      <c r="J7600" s="175"/>
      <c r="L7600" s="175"/>
      <c r="T7600" s="176"/>
      <c r="U7600" s="176"/>
      <c r="V7600" s="176"/>
      <c r="W7600" s="176"/>
      <c r="X7600" s="175"/>
      <c r="Y7600" s="175"/>
      <c r="Z7600" s="175"/>
      <c r="AA7600" s="175"/>
      <c r="AC7600" s="175"/>
      <c r="AL7600" s="106"/>
      <c r="AM7600" s="104"/>
      <c r="AN7600" s="104"/>
      <c r="AO7600" s="104"/>
      <c r="AP7600" s="104"/>
      <c r="AQ7600" s="104"/>
      <c r="AR7600" s="104"/>
      <c r="AS7600" s="104"/>
      <c r="AT7600" s="104"/>
      <c r="AU7600" s="104"/>
      <c r="AV7600" s="104"/>
    </row>
    <row r="7601" spans="3:48" x14ac:dyDescent="0.35">
      <c r="C7601" s="176"/>
      <c r="D7601" s="176"/>
      <c r="E7601" s="176"/>
      <c r="F7601" s="176"/>
      <c r="G7601" s="175"/>
      <c r="H7601" s="175"/>
      <c r="I7601" s="175"/>
      <c r="J7601" s="175"/>
      <c r="L7601" s="175"/>
      <c r="T7601" s="176"/>
      <c r="U7601" s="176"/>
      <c r="V7601" s="176"/>
      <c r="W7601" s="176"/>
      <c r="X7601" s="175"/>
      <c r="Y7601" s="175"/>
      <c r="Z7601" s="175"/>
      <c r="AA7601" s="175"/>
      <c r="AC7601" s="175"/>
      <c r="AL7601" s="106"/>
      <c r="AM7601" s="104"/>
      <c r="AN7601" s="104"/>
      <c r="AO7601" s="104"/>
      <c r="AP7601" s="104"/>
      <c r="AQ7601" s="104"/>
      <c r="AR7601" s="104"/>
      <c r="AS7601" s="104"/>
      <c r="AT7601" s="104"/>
      <c r="AU7601" s="104"/>
      <c r="AV7601" s="104"/>
    </row>
    <row r="7602" spans="3:48" x14ac:dyDescent="0.35">
      <c r="C7602" s="176"/>
      <c r="D7602" s="176"/>
      <c r="E7602" s="176"/>
      <c r="F7602" s="176"/>
      <c r="G7602" s="175"/>
      <c r="H7602" s="175"/>
      <c r="I7602" s="175"/>
      <c r="J7602" s="175"/>
      <c r="L7602" s="175"/>
      <c r="T7602" s="176"/>
      <c r="U7602" s="176"/>
      <c r="V7602" s="176"/>
      <c r="W7602" s="176"/>
      <c r="X7602" s="175"/>
      <c r="Y7602" s="175"/>
      <c r="Z7602" s="175"/>
      <c r="AA7602" s="175"/>
      <c r="AC7602" s="175"/>
      <c r="AL7602" s="106"/>
      <c r="AM7602" s="104"/>
      <c r="AN7602" s="104"/>
      <c r="AO7602" s="104"/>
      <c r="AP7602" s="104"/>
      <c r="AQ7602" s="104"/>
      <c r="AR7602" s="104"/>
      <c r="AS7602" s="104"/>
      <c r="AT7602" s="104"/>
      <c r="AU7602" s="104"/>
      <c r="AV7602" s="104"/>
    </row>
    <row r="7603" spans="3:48" x14ac:dyDescent="0.35">
      <c r="C7603" s="176"/>
      <c r="D7603" s="176"/>
      <c r="E7603" s="176"/>
      <c r="F7603" s="176"/>
      <c r="G7603" s="175"/>
      <c r="H7603" s="175"/>
      <c r="I7603" s="175"/>
      <c r="J7603" s="175"/>
      <c r="L7603" s="175"/>
      <c r="T7603" s="176"/>
      <c r="U7603" s="176"/>
      <c r="V7603" s="176"/>
      <c r="W7603" s="176"/>
      <c r="X7603" s="175"/>
      <c r="Y7603" s="175"/>
      <c r="Z7603" s="175"/>
      <c r="AA7603" s="175"/>
      <c r="AC7603" s="175"/>
      <c r="AL7603" s="106"/>
      <c r="AM7603" s="104"/>
      <c r="AN7603" s="104"/>
      <c r="AO7603" s="104"/>
      <c r="AP7603" s="104"/>
      <c r="AQ7603" s="104"/>
      <c r="AR7603" s="104"/>
      <c r="AS7603" s="104"/>
      <c r="AT7603" s="104"/>
      <c r="AU7603" s="104"/>
      <c r="AV7603" s="104"/>
    </row>
    <row r="7604" spans="3:48" x14ac:dyDescent="0.35">
      <c r="C7604" s="176"/>
      <c r="D7604" s="176"/>
      <c r="E7604" s="176"/>
      <c r="F7604" s="176"/>
      <c r="G7604" s="175"/>
      <c r="H7604" s="175"/>
      <c r="I7604" s="175"/>
      <c r="J7604" s="175"/>
      <c r="L7604" s="175"/>
      <c r="T7604" s="176"/>
      <c r="U7604" s="176"/>
      <c r="V7604" s="176"/>
      <c r="W7604" s="176"/>
      <c r="X7604" s="175"/>
      <c r="Y7604" s="175"/>
      <c r="Z7604" s="175"/>
      <c r="AA7604" s="175"/>
      <c r="AC7604" s="175"/>
      <c r="AL7604" s="106"/>
      <c r="AM7604" s="104"/>
      <c r="AN7604" s="104"/>
      <c r="AO7604" s="104"/>
      <c r="AP7604" s="104"/>
      <c r="AQ7604" s="104"/>
      <c r="AR7604" s="104"/>
      <c r="AS7604" s="104"/>
      <c r="AT7604" s="104"/>
      <c r="AU7604" s="104"/>
      <c r="AV7604" s="104"/>
    </row>
    <row r="7605" spans="3:48" x14ac:dyDescent="0.35">
      <c r="C7605" s="176"/>
      <c r="D7605" s="176"/>
      <c r="E7605" s="176"/>
      <c r="F7605" s="176"/>
      <c r="G7605" s="175"/>
      <c r="H7605" s="175"/>
      <c r="I7605" s="175"/>
      <c r="J7605" s="175"/>
      <c r="L7605" s="175"/>
      <c r="T7605" s="176"/>
      <c r="U7605" s="176"/>
      <c r="V7605" s="176"/>
      <c r="W7605" s="176"/>
      <c r="X7605" s="175"/>
      <c r="Y7605" s="175"/>
      <c r="Z7605" s="175"/>
      <c r="AA7605" s="175"/>
      <c r="AC7605" s="175"/>
      <c r="AL7605" s="106"/>
      <c r="AM7605" s="104"/>
      <c r="AN7605" s="104"/>
      <c r="AO7605" s="104"/>
      <c r="AP7605" s="104"/>
      <c r="AQ7605" s="104"/>
      <c r="AR7605" s="104"/>
      <c r="AS7605" s="104"/>
      <c r="AT7605" s="104"/>
      <c r="AU7605" s="104"/>
      <c r="AV7605" s="104"/>
    </row>
    <row r="7606" spans="3:48" x14ac:dyDescent="0.35">
      <c r="C7606" s="176"/>
      <c r="D7606" s="176"/>
      <c r="E7606" s="176"/>
      <c r="F7606" s="176"/>
      <c r="G7606" s="175"/>
      <c r="H7606" s="175"/>
      <c r="I7606" s="175"/>
      <c r="J7606" s="175"/>
      <c r="L7606" s="175"/>
      <c r="T7606" s="176"/>
      <c r="U7606" s="176"/>
      <c r="V7606" s="176"/>
      <c r="W7606" s="176"/>
      <c r="X7606" s="175"/>
      <c r="Y7606" s="175"/>
      <c r="Z7606" s="175"/>
      <c r="AA7606" s="175"/>
      <c r="AC7606" s="175"/>
      <c r="AL7606" s="106"/>
      <c r="AM7606" s="104"/>
      <c r="AN7606" s="104"/>
      <c r="AO7606" s="104"/>
      <c r="AP7606" s="104"/>
      <c r="AQ7606" s="104"/>
      <c r="AR7606" s="104"/>
      <c r="AS7606" s="104"/>
      <c r="AT7606" s="104"/>
      <c r="AU7606" s="104"/>
      <c r="AV7606" s="104"/>
    </row>
    <row r="7607" spans="3:48" x14ac:dyDescent="0.35">
      <c r="C7607" s="176"/>
      <c r="D7607" s="176"/>
      <c r="E7607" s="176"/>
      <c r="F7607" s="176"/>
      <c r="G7607" s="175"/>
      <c r="H7607" s="175"/>
      <c r="I7607" s="175"/>
      <c r="J7607" s="175"/>
      <c r="L7607" s="175"/>
      <c r="T7607" s="176"/>
      <c r="U7607" s="176"/>
      <c r="V7607" s="176"/>
      <c r="W7607" s="176"/>
      <c r="X7607" s="175"/>
      <c r="Y7607" s="175"/>
      <c r="Z7607" s="175"/>
      <c r="AA7607" s="175"/>
      <c r="AC7607" s="175"/>
      <c r="AL7607" s="106"/>
      <c r="AM7607" s="104"/>
      <c r="AN7607" s="104"/>
      <c r="AO7607" s="104"/>
      <c r="AP7607" s="104"/>
      <c r="AQ7607" s="104"/>
      <c r="AR7607" s="104"/>
      <c r="AS7607" s="104"/>
      <c r="AT7607" s="104"/>
      <c r="AU7607" s="104"/>
      <c r="AV7607" s="104"/>
    </row>
    <row r="7608" spans="3:48" x14ac:dyDescent="0.35">
      <c r="C7608" s="176"/>
      <c r="D7608" s="176"/>
      <c r="E7608" s="176"/>
      <c r="F7608" s="176"/>
      <c r="G7608" s="175"/>
      <c r="H7608" s="175"/>
      <c r="I7608" s="175"/>
      <c r="J7608" s="175"/>
      <c r="L7608" s="175"/>
      <c r="T7608" s="176"/>
      <c r="U7608" s="176"/>
      <c r="V7608" s="176"/>
      <c r="W7608" s="176"/>
      <c r="X7608" s="175"/>
      <c r="Y7608" s="175"/>
      <c r="Z7608" s="175"/>
      <c r="AA7608" s="175"/>
      <c r="AC7608" s="175"/>
      <c r="AL7608" s="106"/>
      <c r="AM7608" s="104"/>
      <c r="AN7608" s="104"/>
      <c r="AO7608" s="104"/>
      <c r="AP7608" s="104"/>
      <c r="AQ7608" s="104"/>
      <c r="AR7608" s="104"/>
      <c r="AS7608" s="104"/>
      <c r="AT7608" s="104"/>
      <c r="AU7608" s="104"/>
      <c r="AV7608" s="104"/>
    </row>
    <row r="7609" spans="3:48" x14ac:dyDescent="0.35">
      <c r="C7609" s="176"/>
      <c r="D7609" s="176"/>
      <c r="E7609" s="176"/>
      <c r="F7609" s="176"/>
      <c r="G7609" s="175"/>
      <c r="H7609" s="175"/>
      <c r="I7609" s="175"/>
      <c r="J7609" s="175"/>
      <c r="L7609" s="175"/>
      <c r="T7609" s="176"/>
      <c r="U7609" s="176"/>
      <c r="V7609" s="176"/>
      <c r="W7609" s="176"/>
      <c r="X7609" s="175"/>
      <c r="Y7609" s="175"/>
      <c r="Z7609" s="175"/>
      <c r="AA7609" s="175"/>
      <c r="AC7609" s="175"/>
      <c r="AL7609" s="106"/>
      <c r="AM7609" s="104"/>
      <c r="AN7609" s="104"/>
      <c r="AO7609" s="104"/>
      <c r="AP7609" s="104"/>
      <c r="AQ7609" s="104"/>
      <c r="AR7609" s="104"/>
      <c r="AS7609" s="104"/>
      <c r="AT7609" s="104"/>
      <c r="AU7609" s="104"/>
      <c r="AV7609" s="104"/>
    </row>
    <row r="7610" spans="3:48" x14ac:dyDescent="0.35">
      <c r="C7610" s="176"/>
      <c r="D7610" s="176"/>
      <c r="E7610" s="176"/>
      <c r="F7610" s="176"/>
      <c r="G7610" s="175"/>
      <c r="H7610" s="175"/>
      <c r="I7610" s="175"/>
      <c r="J7610" s="175"/>
      <c r="L7610" s="175"/>
      <c r="T7610" s="176"/>
      <c r="U7610" s="176"/>
      <c r="V7610" s="176"/>
      <c r="W7610" s="176"/>
      <c r="X7610" s="175"/>
      <c r="Y7610" s="175"/>
      <c r="Z7610" s="175"/>
      <c r="AA7610" s="175"/>
      <c r="AC7610" s="175"/>
      <c r="AL7610" s="106"/>
      <c r="AM7610" s="104"/>
      <c r="AN7610" s="104"/>
      <c r="AO7610" s="104"/>
      <c r="AP7610" s="104"/>
      <c r="AQ7610" s="104"/>
      <c r="AR7610" s="104"/>
      <c r="AS7610" s="104"/>
      <c r="AT7610" s="104"/>
      <c r="AU7610" s="104"/>
      <c r="AV7610" s="104"/>
    </row>
    <row r="7611" spans="3:48" x14ac:dyDescent="0.35">
      <c r="C7611" s="176"/>
      <c r="D7611" s="176"/>
      <c r="E7611" s="176"/>
      <c r="F7611" s="176"/>
      <c r="G7611" s="175"/>
      <c r="H7611" s="175"/>
      <c r="I7611" s="175"/>
      <c r="J7611" s="175"/>
      <c r="L7611" s="175"/>
      <c r="T7611" s="176"/>
      <c r="U7611" s="176"/>
      <c r="V7611" s="176"/>
      <c r="W7611" s="176"/>
      <c r="X7611" s="175"/>
      <c r="Y7611" s="175"/>
      <c r="Z7611" s="175"/>
      <c r="AA7611" s="175"/>
      <c r="AC7611" s="175"/>
      <c r="AL7611" s="106"/>
      <c r="AM7611" s="104"/>
      <c r="AN7611" s="104"/>
      <c r="AO7611" s="104"/>
      <c r="AP7611" s="104"/>
      <c r="AQ7611" s="104"/>
      <c r="AR7611" s="104"/>
      <c r="AS7611" s="104"/>
      <c r="AT7611" s="104"/>
      <c r="AU7611" s="104"/>
      <c r="AV7611" s="104"/>
    </row>
    <row r="7612" spans="3:48" x14ac:dyDescent="0.35">
      <c r="C7612" s="176"/>
      <c r="D7612" s="176"/>
      <c r="E7612" s="176"/>
      <c r="F7612" s="176"/>
      <c r="G7612" s="175"/>
      <c r="H7612" s="175"/>
      <c r="I7612" s="175"/>
      <c r="J7612" s="175"/>
      <c r="L7612" s="175"/>
      <c r="T7612" s="176"/>
      <c r="U7612" s="176"/>
      <c r="V7612" s="176"/>
      <c r="W7612" s="176"/>
      <c r="X7612" s="175"/>
      <c r="Y7612" s="175"/>
      <c r="Z7612" s="175"/>
      <c r="AA7612" s="175"/>
      <c r="AC7612" s="175"/>
      <c r="AL7612" s="106"/>
      <c r="AM7612" s="104"/>
      <c r="AN7612" s="104"/>
      <c r="AO7612" s="104"/>
      <c r="AP7612" s="104"/>
      <c r="AQ7612" s="104"/>
      <c r="AR7612" s="104"/>
      <c r="AS7612" s="104"/>
      <c r="AT7612" s="104"/>
      <c r="AU7612" s="104"/>
      <c r="AV7612" s="104"/>
    </row>
    <row r="7613" spans="3:48" x14ac:dyDescent="0.35">
      <c r="C7613" s="176"/>
      <c r="D7613" s="176"/>
      <c r="E7613" s="176"/>
      <c r="F7613" s="176"/>
      <c r="G7613" s="175"/>
      <c r="H7613" s="175"/>
      <c r="I7613" s="175"/>
      <c r="J7613" s="175"/>
      <c r="L7613" s="175"/>
      <c r="T7613" s="176"/>
      <c r="U7613" s="176"/>
      <c r="V7613" s="176"/>
      <c r="W7613" s="176"/>
      <c r="X7613" s="175"/>
      <c r="Y7613" s="175"/>
      <c r="Z7613" s="175"/>
      <c r="AA7613" s="175"/>
      <c r="AC7613" s="175"/>
      <c r="AL7613" s="106"/>
      <c r="AM7613" s="104"/>
      <c r="AN7613" s="104"/>
      <c r="AO7613" s="104"/>
      <c r="AP7613" s="104"/>
      <c r="AQ7613" s="104"/>
      <c r="AR7613" s="104"/>
      <c r="AS7613" s="104"/>
      <c r="AT7613" s="104"/>
      <c r="AU7613" s="104"/>
      <c r="AV7613" s="104"/>
    </row>
    <row r="7614" spans="3:48" x14ac:dyDescent="0.35">
      <c r="C7614" s="176"/>
      <c r="D7614" s="176"/>
      <c r="E7614" s="176"/>
      <c r="F7614" s="176"/>
      <c r="G7614" s="175"/>
      <c r="H7614" s="175"/>
      <c r="I7614" s="175"/>
      <c r="J7614" s="175"/>
      <c r="L7614" s="175"/>
      <c r="T7614" s="176"/>
      <c r="U7614" s="176"/>
      <c r="V7614" s="176"/>
      <c r="W7614" s="176"/>
      <c r="X7614" s="175"/>
      <c r="Y7614" s="175"/>
      <c r="Z7614" s="175"/>
      <c r="AA7614" s="175"/>
      <c r="AC7614" s="175"/>
      <c r="AL7614" s="106"/>
      <c r="AM7614" s="104"/>
      <c r="AN7614" s="104"/>
      <c r="AO7614" s="104"/>
      <c r="AP7614" s="104"/>
      <c r="AQ7614" s="104"/>
      <c r="AR7614" s="104"/>
      <c r="AS7614" s="104"/>
      <c r="AT7614" s="104"/>
      <c r="AU7614" s="104"/>
      <c r="AV7614" s="104"/>
    </row>
    <row r="7615" spans="3:48" x14ac:dyDescent="0.35">
      <c r="C7615" s="176"/>
      <c r="D7615" s="176"/>
      <c r="E7615" s="176"/>
      <c r="F7615" s="176"/>
      <c r="G7615" s="175"/>
      <c r="H7615" s="175"/>
      <c r="I7615" s="175"/>
      <c r="J7615" s="175"/>
      <c r="L7615" s="175"/>
      <c r="T7615" s="176"/>
      <c r="U7615" s="176"/>
      <c r="V7615" s="176"/>
      <c r="W7615" s="176"/>
      <c r="X7615" s="175"/>
      <c r="Y7615" s="175"/>
      <c r="Z7615" s="175"/>
      <c r="AA7615" s="175"/>
      <c r="AC7615" s="175"/>
      <c r="AL7615" s="106"/>
      <c r="AM7615" s="104"/>
      <c r="AN7615" s="104"/>
      <c r="AO7615" s="104"/>
      <c r="AP7615" s="104"/>
      <c r="AQ7615" s="104"/>
      <c r="AR7615" s="104"/>
      <c r="AS7615" s="104"/>
      <c r="AT7615" s="104"/>
      <c r="AU7615" s="104"/>
      <c r="AV7615" s="104"/>
    </row>
    <row r="7616" spans="3:48" x14ac:dyDescent="0.35">
      <c r="C7616" s="176"/>
      <c r="D7616" s="176"/>
      <c r="E7616" s="176"/>
      <c r="F7616" s="176"/>
      <c r="G7616" s="175"/>
      <c r="H7616" s="175"/>
      <c r="I7616" s="175"/>
      <c r="J7616" s="175"/>
      <c r="L7616" s="175"/>
      <c r="T7616" s="176"/>
      <c r="U7616" s="176"/>
      <c r="V7616" s="176"/>
      <c r="W7616" s="176"/>
      <c r="X7616" s="175"/>
      <c r="Y7616" s="175"/>
      <c r="Z7616" s="175"/>
      <c r="AA7616" s="175"/>
      <c r="AC7616" s="175"/>
      <c r="AL7616" s="106"/>
      <c r="AM7616" s="104"/>
      <c r="AN7616" s="104"/>
      <c r="AO7616" s="104"/>
      <c r="AP7616" s="104"/>
      <c r="AQ7616" s="104"/>
      <c r="AR7616" s="104"/>
      <c r="AS7616" s="104"/>
      <c r="AT7616" s="104"/>
      <c r="AU7616" s="104"/>
      <c r="AV7616" s="104"/>
    </row>
    <row r="7617" spans="3:48" x14ac:dyDescent="0.35">
      <c r="C7617" s="176"/>
      <c r="D7617" s="176"/>
      <c r="E7617" s="176"/>
      <c r="F7617" s="176"/>
      <c r="G7617" s="175"/>
      <c r="H7617" s="175"/>
      <c r="I7617" s="175"/>
      <c r="J7617" s="175"/>
      <c r="L7617" s="175"/>
      <c r="T7617" s="176"/>
      <c r="U7617" s="176"/>
      <c r="V7617" s="176"/>
      <c r="W7617" s="176"/>
      <c r="X7617" s="175"/>
      <c r="Y7617" s="175"/>
      <c r="Z7617" s="175"/>
      <c r="AA7617" s="175"/>
      <c r="AC7617" s="175"/>
      <c r="AL7617" s="106"/>
      <c r="AM7617" s="104"/>
      <c r="AN7617" s="104"/>
      <c r="AO7617" s="104"/>
      <c r="AP7617" s="104"/>
      <c r="AQ7617" s="104"/>
      <c r="AR7617" s="104"/>
      <c r="AS7617" s="104"/>
      <c r="AT7617" s="104"/>
      <c r="AU7617" s="104"/>
      <c r="AV7617" s="104"/>
    </row>
    <row r="7618" spans="3:48" x14ac:dyDescent="0.35">
      <c r="C7618" s="176"/>
      <c r="D7618" s="176"/>
      <c r="E7618" s="176"/>
      <c r="F7618" s="176"/>
      <c r="G7618" s="175"/>
      <c r="H7618" s="175"/>
      <c r="I7618" s="175"/>
      <c r="J7618" s="175"/>
      <c r="L7618" s="175"/>
      <c r="T7618" s="176"/>
      <c r="U7618" s="176"/>
      <c r="V7618" s="176"/>
      <c r="W7618" s="176"/>
      <c r="X7618" s="175"/>
      <c r="Y7618" s="175"/>
      <c r="Z7618" s="175"/>
      <c r="AA7618" s="175"/>
      <c r="AC7618" s="175"/>
      <c r="AL7618" s="106"/>
      <c r="AM7618" s="104"/>
      <c r="AN7618" s="104"/>
      <c r="AO7618" s="104"/>
      <c r="AP7618" s="104"/>
      <c r="AQ7618" s="104"/>
      <c r="AR7618" s="104"/>
      <c r="AS7618" s="104"/>
      <c r="AT7618" s="104"/>
      <c r="AU7618" s="104"/>
      <c r="AV7618" s="104"/>
    </row>
    <row r="7619" spans="3:48" x14ac:dyDescent="0.35">
      <c r="C7619" s="176"/>
      <c r="D7619" s="176"/>
      <c r="E7619" s="176"/>
      <c r="F7619" s="176"/>
      <c r="G7619" s="175"/>
      <c r="H7619" s="175"/>
      <c r="I7619" s="175"/>
      <c r="J7619" s="175"/>
      <c r="L7619" s="175"/>
      <c r="T7619" s="176"/>
      <c r="U7619" s="176"/>
      <c r="V7619" s="176"/>
      <c r="W7619" s="176"/>
      <c r="X7619" s="175"/>
      <c r="Y7619" s="175"/>
      <c r="Z7619" s="175"/>
      <c r="AA7619" s="175"/>
      <c r="AC7619" s="175"/>
      <c r="AL7619" s="106"/>
      <c r="AM7619" s="104"/>
      <c r="AN7619" s="104"/>
      <c r="AO7619" s="104"/>
      <c r="AP7619" s="104"/>
      <c r="AQ7619" s="104"/>
      <c r="AR7619" s="104"/>
      <c r="AS7619" s="104"/>
      <c r="AT7619" s="104"/>
      <c r="AU7619" s="104"/>
      <c r="AV7619" s="104"/>
    </row>
    <row r="7620" spans="3:48" x14ac:dyDescent="0.35">
      <c r="C7620" s="176"/>
      <c r="D7620" s="176"/>
      <c r="E7620" s="176"/>
      <c r="F7620" s="176"/>
      <c r="G7620" s="175"/>
      <c r="H7620" s="175"/>
      <c r="I7620" s="175"/>
      <c r="J7620" s="175"/>
      <c r="L7620" s="175"/>
      <c r="T7620" s="176"/>
      <c r="U7620" s="176"/>
      <c r="V7620" s="176"/>
      <c r="W7620" s="176"/>
      <c r="X7620" s="175"/>
      <c r="Y7620" s="175"/>
      <c r="Z7620" s="175"/>
      <c r="AA7620" s="175"/>
      <c r="AC7620" s="175"/>
      <c r="AL7620" s="106"/>
      <c r="AM7620" s="104"/>
      <c r="AN7620" s="104"/>
      <c r="AO7620" s="104"/>
      <c r="AP7620" s="104"/>
      <c r="AQ7620" s="104"/>
      <c r="AR7620" s="104"/>
      <c r="AS7620" s="104"/>
      <c r="AT7620" s="104"/>
      <c r="AU7620" s="104"/>
      <c r="AV7620" s="104"/>
    </row>
    <row r="7621" spans="3:48" x14ac:dyDescent="0.35">
      <c r="C7621" s="176"/>
      <c r="D7621" s="176"/>
      <c r="E7621" s="176"/>
      <c r="F7621" s="176"/>
      <c r="G7621" s="175"/>
      <c r="H7621" s="175"/>
      <c r="I7621" s="175"/>
      <c r="J7621" s="175"/>
      <c r="L7621" s="175"/>
      <c r="T7621" s="176"/>
      <c r="U7621" s="176"/>
      <c r="V7621" s="176"/>
      <c r="W7621" s="176"/>
      <c r="X7621" s="175"/>
      <c r="Y7621" s="175"/>
      <c r="Z7621" s="175"/>
      <c r="AA7621" s="175"/>
      <c r="AC7621" s="175"/>
      <c r="AL7621" s="106"/>
      <c r="AM7621" s="104"/>
      <c r="AN7621" s="104"/>
      <c r="AO7621" s="104"/>
      <c r="AP7621" s="104"/>
      <c r="AQ7621" s="104"/>
      <c r="AR7621" s="104"/>
      <c r="AS7621" s="104"/>
      <c r="AT7621" s="104"/>
      <c r="AU7621" s="104"/>
      <c r="AV7621" s="104"/>
    </row>
    <row r="7622" spans="3:48" x14ac:dyDescent="0.35">
      <c r="C7622" s="176"/>
      <c r="D7622" s="176"/>
      <c r="E7622" s="176"/>
      <c r="F7622" s="176"/>
      <c r="G7622" s="175"/>
      <c r="H7622" s="175"/>
      <c r="I7622" s="175"/>
      <c r="J7622" s="175"/>
      <c r="L7622" s="175"/>
      <c r="T7622" s="176"/>
      <c r="U7622" s="176"/>
      <c r="V7622" s="176"/>
      <c r="W7622" s="176"/>
      <c r="X7622" s="175"/>
      <c r="Y7622" s="175"/>
      <c r="Z7622" s="175"/>
      <c r="AA7622" s="175"/>
      <c r="AC7622" s="175"/>
      <c r="AL7622" s="106"/>
      <c r="AM7622" s="104"/>
      <c r="AN7622" s="104"/>
      <c r="AO7622" s="104"/>
      <c r="AP7622" s="104"/>
      <c r="AQ7622" s="104"/>
      <c r="AR7622" s="104"/>
      <c r="AS7622" s="104"/>
      <c r="AT7622" s="104"/>
      <c r="AU7622" s="104"/>
      <c r="AV7622" s="104"/>
    </row>
    <row r="7623" spans="3:48" x14ac:dyDescent="0.35">
      <c r="C7623" s="176"/>
      <c r="D7623" s="176"/>
      <c r="E7623" s="176"/>
      <c r="F7623" s="176"/>
      <c r="G7623" s="175"/>
      <c r="H7623" s="175"/>
      <c r="I7623" s="175"/>
      <c r="J7623" s="175"/>
      <c r="L7623" s="175"/>
      <c r="T7623" s="176"/>
      <c r="U7623" s="176"/>
      <c r="V7623" s="176"/>
      <c r="W7623" s="176"/>
      <c r="X7623" s="175"/>
      <c r="Y7623" s="175"/>
      <c r="Z7623" s="175"/>
      <c r="AA7623" s="175"/>
      <c r="AC7623" s="175"/>
      <c r="AL7623" s="106"/>
      <c r="AM7623" s="104"/>
      <c r="AN7623" s="104"/>
      <c r="AO7623" s="104"/>
      <c r="AP7623" s="104"/>
      <c r="AQ7623" s="104"/>
      <c r="AR7623" s="104"/>
      <c r="AS7623" s="104"/>
      <c r="AT7623" s="104"/>
      <c r="AU7623" s="104"/>
      <c r="AV7623" s="104"/>
    </row>
    <row r="7624" spans="3:48" x14ac:dyDescent="0.35">
      <c r="C7624" s="176"/>
      <c r="D7624" s="176"/>
      <c r="E7624" s="176"/>
      <c r="F7624" s="176"/>
      <c r="G7624" s="175"/>
      <c r="H7624" s="175"/>
      <c r="I7624" s="175"/>
      <c r="J7624" s="175"/>
      <c r="L7624" s="175"/>
      <c r="T7624" s="176"/>
      <c r="U7624" s="176"/>
      <c r="V7624" s="176"/>
      <c r="W7624" s="176"/>
      <c r="X7624" s="175"/>
      <c r="Y7624" s="175"/>
      <c r="Z7624" s="175"/>
      <c r="AA7624" s="175"/>
      <c r="AC7624" s="175"/>
      <c r="AL7624" s="106"/>
      <c r="AM7624" s="104"/>
      <c r="AN7624" s="104"/>
      <c r="AO7624" s="104"/>
      <c r="AP7624" s="104"/>
      <c r="AQ7624" s="104"/>
      <c r="AR7624" s="104"/>
      <c r="AS7624" s="104"/>
      <c r="AT7624" s="104"/>
      <c r="AU7624" s="104"/>
      <c r="AV7624" s="104"/>
    </row>
    <row r="7625" spans="3:48" x14ac:dyDescent="0.35">
      <c r="C7625" s="176"/>
      <c r="D7625" s="176"/>
      <c r="E7625" s="176"/>
      <c r="F7625" s="176"/>
      <c r="G7625" s="175"/>
      <c r="H7625" s="175"/>
      <c r="I7625" s="175"/>
      <c r="J7625" s="175"/>
      <c r="L7625" s="175"/>
      <c r="T7625" s="176"/>
      <c r="U7625" s="176"/>
      <c r="V7625" s="176"/>
      <c r="W7625" s="176"/>
      <c r="X7625" s="175"/>
      <c r="Y7625" s="175"/>
      <c r="Z7625" s="175"/>
      <c r="AA7625" s="175"/>
      <c r="AC7625" s="175"/>
      <c r="AL7625" s="106"/>
      <c r="AM7625" s="104"/>
      <c r="AN7625" s="104"/>
      <c r="AO7625" s="104"/>
      <c r="AP7625" s="104"/>
      <c r="AQ7625" s="104"/>
      <c r="AR7625" s="104"/>
      <c r="AS7625" s="104"/>
      <c r="AT7625" s="104"/>
      <c r="AU7625" s="104"/>
      <c r="AV7625" s="104"/>
    </row>
    <row r="7626" spans="3:48" x14ac:dyDescent="0.35">
      <c r="C7626" s="176"/>
      <c r="D7626" s="176"/>
      <c r="E7626" s="176"/>
      <c r="F7626" s="176"/>
      <c r="G7626" s="175"/>
      <c r="H7626" s="175"/>
      <c r="I7626" s="175"/>
      <c r="J7626" s="175"/>
      <c r="L7626" s="175"/>
      <c r="T7626" s="176"/>
      <c r="U7626" s="176"/>
      <c r="V7626" s="176"/>
      <c r="W7626" s="176"/>
      <c r="X7626" s="175"/>
      <c r="Y7626" s="175"/>
      <c r="Z7626" s="175"/>
      <c r="AA7626" s="175"/>
      <c r="AC7626" s="175"/>
      <c r="AL7626" s="106"/>
      <c r="AM7626" s="104"/>
      <c r="AN7626" s="104"/>
      <c r="AO7626" s="104"/>
      <c r="AP7626" s="104"/>
      <c r="AQ7626" s="104"/>
      <c r="AR7626" s="104"/>
      <c r="AS7626" s="104"/>
      <c r="AT7626" s="104"/>
      <c r="AU7626" s="104"/>
      <c r="AV7626" s="104"/>
    </row>
    <row r="7627" spans="3:48" x14ac:dyDescent="0.35">
      <c r="C7627" s="176"/>
      <c r="D7627" s="176"/>
      <c r="E7627" s="176"/>
      <c r="F7627" s="176"/>
      <c r="G7627" s="175"/>
      <c r="H7627" s="175"/>
      <c r="I7627" s="175"/>
      <c r="J7627" s="175"/>
      <c r="L7627" s="175"/>
      <c r="T7627" s="176"/>
      <c r="U7627" s="176"/>
      <c r="V7627" s="176"/>
      <c r="W7627" s="176"/>
      <c r="X7627" s="175"/>
      <c r="Y7627" s="175"/>
      <c r="Z7627" s="175"/>
      <c r="AA7627" s="175"/>
      <c r="AC7627" s="175"/>
      <c r="AL7627" s="106"/>
      <c r="AM7627" s="104"/>
      <c r="AN7627" s="104"/>
      <c r="AO7627" s="104"/>
      <c r="AP7627" s="104"/>
      <c r="AQ7627" s="104"/>
      <c r="AR7627" s="104"/>
      <c r="AS7627" s="104"/>
      <c r="AT7627" s="104"/>
      <c r="AU7627" s="104"/>
      <c r="AV7627" s="104"/>
    </row>
    <row r="7628" spans="3:48" x14ac:dyDescent="0.35">
      <c r="C7628" s="176"/>
      <c r="D7628" s="176"/>
      <c r="E7628" s="176"/>
      <c r="F7628" s="176"/>
      <c r="G7628" s="175"/>
      <c r="H7628" s="175"/>
      <c r="I7628" s="175"/>
      <c r="J7628" s="175"/>
      <c r="L7628" s="175"/>
      <c r="T7628" s="176"/>
      <c r="U7628" s="176"/>
      <c r="V7628" s="176"/>
      <c r="W7628" s="176"/>
      <c r="X7628" s="175"/>
      <c r="Y7628" s="175"/>
      <c r="Z7628" s="175"/>
      <c r="AA7628" s="175"/>
      <c r="AC7628" s="175"/>
      <c r="AL7628" s="106"/>
      <c r="AM7628" s="104"/>
      <c r="AN7628" s="104"/>
      <c r="AO7628" s="104"/>
      <c r="AP7628" s="104"/>
      <c r="AQ7628" s="104"/>
      <c r="AR7628" s="104"/>
      <c r="AS7628" s="104"/>
      <c r="AT7628" s="104"/>
      <c r="AU7628" s="104"/>
      <c r="AV7628" s="104"/>
    </row>
    <row r="7629" spans="3:48" x14ac:dyDescent="0.35">
      <c r="C7629" s="176"/>
      <c r="D7629" s="176"/>
      <c r="E7629" s="176"/>
      <c r="F7629" s="176"/>
      <c r="G7629" s="175"/>
      <c r="H7629" s="175"/>
      <c r="I7629" s="175"/>
      <c r="J7629" s="175"/>
      <c r="L7629" s="175"/>
      <c r="T7629" s="176"/>
      <c r="U7629" s="176"/>
      <c r="V7629" s="176"/>
      <c r="W7629" s="176"/>
      <c r="X7629" s="175"/>
      <c r="Y7629" s="175"/>
      <c r="Z7629" s="175"/>
      <c r="AA7629" s="175"/>
      <c r="AC7629" s="175"/>
      <c r="AL7629" s="106"/>
      <c r="AM7629" s="104"/>
      <c r="AN7629" s="104"/>
      <c r="AO7629" s="104"/>
      <c r="AP7629" s="104"/>
      <c r="AQ7629" s="104"/>
      <c r="AR7629" s="104"/>
      <c r="AS7629" s="104"/>
      <c r="AT7629" s="104"/>
      <c r="AU7629" s="104"/>
      <c r="AV7629" s="104"/>
    </row>
    <row r="7630" spans="3:48" x14ac:dyDescent="0.35">
      <c r="C7630" s="176"/>
      <c r="D7630" s="176"/>
      <c r="E7630" s="176"/>
      <c r="F7630" s="176"/>
      <c r="G7630" s="175"/>
      <c r="H7630" s="175"/>
      <c r="I7630" s="175"/>
      <c r="J7630" s="175"/>
      <c r="L7630" s="175"/>
      <c r="T7630" s="176"/>
      <c r="U7630" s="176"/>
      <c r="V7630" s="176"/>
      <c r="W7630" s="176"/>
      <c r="X7630" s="175"/>
      <c r="Y7630" s="175"/>
      <c r="Z7630" s="175"/>
      <c r="AA7630" s="175"/>
      <c r="AC7630" s="175"/>
      <c r="AL7630" s="106"/>
      <c r="AM7630" s="104"/>
      <c r="AN7630" s="104"/>
      <c r="AO7630" s="104"/>
      <c r="AP7630" s="104"/>
      <c r="AQ7630" s="104"/>
      <c r="AR7630" s="104"/>
      <c r="AS7630" s="104"/>
      <c r="AT7630" s="104"/>
      <c r="AU7630" s="104"/>
      <c r="AV7630" s="104"/>
    </row>
    <row r="7631" spans="3:48" x14ac:dyDescent="0.35">
      <c r="C7631" s="176"/>
      <c r="D7631" s="176"/>
      <c r="E7631" s="176"/>
      <c r="F7631" s="176"/>
      <c r="G7631" s="175"/>
      <c r="H7631" s="175"/>
      <c r="I7631" s="175"/>
      <c r="J7631" s="175"/>
      <c r="L7631" s="175"/>
      <c r="T7631" s="176"/>
      <c r="U7631" s="176"/>
      <c r="V7631" s="176"/>
      <c r="W7631" s="176"/>
      <c r="X7631" s="175"/>
      <c r="Y7631" s="175"/>
      <c r="Z7631" s="175"/>
      <c r="AA7631" s="175"/>
      <c r="AC7631" s="175"/>
      <c r="AL7631" s="106"/>
      <c r="AM7631" s="104"/>
      <c r="AN7631" s="104"/>
      <c r="AO7631" s="104"/>
      <c r="AP7631" s="104"/>
      <c r="AQ7631" s="104"/>
      <c r="AR7631" s="104"/>
      <c r="AS7631" s="104"/>
      <c r="AT7631" s="104"/>
      <c r="AU7631" s="104"/>
      <c r="AV7631" s="104"/>
    </row>
    <row r="7632" spans="3:48" x14ac:dyDescent="0.35">
      <c r="C7632" s="176"/>
      <c r="D7632" s="176"/>
      <c r="E7632" s="176"/>
      <c r="F7632" s="176"/>
      <c r="G7632" s="175"/>
      <c r="H7632" s="175"/>
      <c r="I7632" s="175"/>
      <c r="J7632" s="175"/>
      <c r="L7632" s="175"/>
      <c r="T7632" s="176"/>
      <c r="U7632" s="176"/>
      <c r="V7632" s="176"/>
      <c r="W7632" s="176"/>
      <c r="X7632" s="175"/>
      <c r="Y7632" s="175"/>
      <c r="Z7632" s="175"/>
      <c r="AA7632" s="175"/>
      <c r="AC7632" s="175"/>
      <c r="AL7632" s="106"/>
      <c r="AM7632" s="104"/>
      <c r="AN7632" s="104"/>
      <c r="AO7632" s="104"/>
      <c r="AP7632" s="104"/>
      <c r="AQ7632" s="104"/>
      <c r="AR7632" s="104"/>
      <c r="AS7632" s="104"/>
      <c r="AT7632" s="104"/>
      <c r="AU7632" s="104"/>
      <c r="AV7632" s="104"/>
    </row>
    <row r="7633" spans="3:48" x14ac:dyDescent="0.35">
      <c r="C7633" s="176"/>
      <c r="D7633" s="176"/>
      <c r="E7633" s="176"/>
      <c r="F7633" s="176"/>
      <c r="G7633" s="175"/>
      <c r="H7633" s="175"/>
      <c r="I7633" s="175"/>
      <c r="J7633" s="175"/>
      <c r="L7633" s="175"/>
      <c r="T7633" s="176"/>
      <c r="U7633" s="176"/>
      <c r="V7633" s="176"/>
      <c r="W7633" s="176"/>
      <c r="X7633" s="175"/>
      <c r="Y7633" s="175"/>
      <c r="Z7633" s="175"/>
      <c r="AA7633" s="175"/>
      <c r="AC7633" s="175"/>
      <c r="AL7633" s="106"/>
      <c r="AM7633" s="104"/>
      <c r="AN7633" s="104"/>
      <c r="AO7633" s="104"/>
      <c r="AP7633" s="104"/>
      <c r="AQ7633" s="104"/>
      <c r="AR7633" s="104"/>
      <c r="AS7633" s="104"/>
      <c r="AT7633" s="104"/>
      <c r="AU7633" s="104"/>
      <c r="AV7633" s="104"/>
    </row>
    <row r="7634" spans="3:48" x14ac:dyDescent="0.35">
      <c r="C7634" s="176"/>
      <c r="D7634" s="176"/>
      <c r="E7634" s="176"/>
      <c r="F7634" s="176"/>
      <c r="G7634" s="175"/>
      <c r="H7634" s="175"/>
      <c r="I7634" s="175"/>
      <c r="J7634" s="175"/>
      <c r="L7634" s="175"/>
      <c r="T7634" s="176"/>
      <c r="U7634" s="176"/>
      <c r="V7634" s="176"/>
      <c r="W7634" s="176"/>
      <c r="X7634" s="175"/>
      <c r="Y7634" s="175"/>
      <c r="Z7634" s="175"/>
      <c r="AA7634" s="175"/>
      <c r="AC7634" s="175"/>
      <c r="AL7634" s="106"/>
      <c r="AM7634" s="104"/>
      <c r="AN7634" s="104"/>
      <c r="AO7634" s="104"/>
      <c r="AP7634" s="104"/>
      <c r="AQ7634" s="104"/>
      <c r="AR7634" s="104"/>
      <c r="AS7634" s="104"/>
      <c r="AT7634" s="104"/>
      <c r="AU7634" s="104"/>
      <c r="AV7634" s="104"/>
    </row>
    <row r="7635" spans="3:48" x14ac:dyDescent="0.35">
      <c r="C7635" s="176"/>
      <c r="D7635" s="176"/>
      <c r="E7635" s="176"/>
      <c r="F7635" s="176"/>
      <c r="G7635" s="175"/>
      <c r="H7635" s="175"/>
      <c r="I7635" s="175"/>
      <c r="J7635" s="175"/>
      <c r="L7635" s="175"/>
      <c r="T7635" s="176"/>
      <c r="U7635" s="176"/>
      <c r="V7635" s="176"/>
      <c r="W7635" s="176"/>
      <c r="X7635" s="175"/>
      <c r="Y7635" s="175"/>
      <c r="Z7635" s="175"/>
      <c r="AA7635" s="175"/>
      <c r="AC7635" s="175"/>
      <c r="AL7635" s="106"/>
      <c r="AM7635" s="104"/>
      <c r="AN7635" s="104"/>
      <c r="AO7635" s="104"/>
      <c r="AP7635" s="104"/>
      <c r="AQ7635" s="104"/>
      <c r="AR7635" s="104"/>
      <c r="AS7635" s="104"/>
      <c r="AT7635" s="104"/>
      <c r="AU7635" s="104"/>
      <c r="AV7635" s="104"/>
    </row>
    <row r="7636" spans="3:48" x14ac:dyDescent="0.35">
      <c r="C7636" s="176"/>
      <c r="D7636" s="176"/>
      <c r="E7636" s="176"/>
      <c r="F7636" s="176"/>
      <c r="G7636" s="175"/>
      <c r="H7636" s="175"/>
      <c r="I7636" s="175"/>
      <c r="J7636" s="175"/>
      <c r="L7636" s="175"/>
      <c r="T7636" s="176"/>
      <c r="U7636" s="176"/>
      <c r="V7636" s="176"/>
      <c r="W7636" s="176"/>
      <c r="X7636" s="175"/>
      <c r="Y7636" s="175"/>
      <c r="Z7636" s="175"/>
      <c r="AA7636" s="175"/>
      <c r="AC7636" s="175"/>
      <c r="AL7636" s="106"/>
      <c r="AM7636" s="104"/>
      <c r="AN7636" s="104"/>
      <c r="AO7636" s="104"/>
      <c r="AP7636" s="104"/>
      <c r="AQ7636" s="104"/>
      <c r="AR7636" s="104"/>
      <c r="AS7636" s="104"/>
      <c r="AT7636" s="104"/>
      <c r="AU7636" s="104"/>
      <c r="AV7636" s="104"/>
    </row>
    <row r="7637" spans="3:48" x14ac:dyDescent="0.35">
      <c r="C7637" s="176"/>
      <c r="D7637" s="176"/>
      <c r="E7637" s="176"/>
      <c r="F7637" s="176"/>
      <c r="G7637" s="175"/>
      <c r="H7637" s="175"/>
      <c r="I7637" s="175"/>
      <c r="J7637" s="175"/>
      <c r="L7637" s="175"/>
      <c r="T7637" s="176"/>
      <c r="U7637" s="176"/>
      <c r="V7637" s="176"/>
      <c r="W7637" s="176"/>
      <c r="X7637" s="175"/>
      <c r="Y7637" s="175"/>
      <c r="Z7637" s="175"/>
      <c r="AA7637" s="175"/>
      <c r="AC7637" s="175"/>
      <c r="AL7637" s="106"/>
      <c r="AM7637" s="104"/>
      <c r="AN7637" s="104"/>
      <c r="AO7637" s="104"/>
      <c r="AP7637" s="104"/>
      <c r="AQ7637" s="104"/>
      <c r="AR7637" s="104"/>
      <c r="AS7637" s="104"/>
      <c r="AT7637" s="104"/>
      <c r="AU7637" s="104"/>
      <c r="AV7637" s="104"/>
    </row>
    <row r="7638" spans="3:48" x14ac:dyDescent="0.35">
      <c r="C7638" s="176"/>
      <c r="D7638" s="176"/>
      <c r="E7638" s="176"/>
      <c r="F7638" s="176"/>
      <c r="G7638" s="175"/>
      <c r="H7638" s="175"/>
      <c r="I7638" s="175"/>
      <c r="J7638" s="175"/>
      <c r="L7638" s="175"/>
      <c r="T7638" s="176"/>
      <c r="U7638" s="176"/>
      <c r="V7638" s="176"/>
      <c r="W7638" s="176"/>
      <c r="X7638" s="175"/>
      <c r="Y7638" s="175"/>
      <c r="Z7638" s="175"/>
      <c r="AA7638" s="175"/>
      <c r="AC7638" s="175"/>
      <c r="AL7638" s="106"/>
      <c r="AM7638" s="104"/>
      <c r="AN7638" s="104"/>
      <c r="AO7638" s="104"/>
      <c r="AP7638" s="104"/>
      <c r="AQ7638" s="104"/>
      <c r="AR7638" s="104"/>
      <c r="AS7638" s="104"/>
      <c r="AT7638" s="104"/>
      <c r="AU7638" s="104"/>
      <c r="AV7638" s="104"/>
    </row>
    <row r="7639" spans="3:48" x14ac:dyDescent="0.35">
      <c r="C7639" s="176"/>
      <c r="D7639" s="176"/>
      <c r="E7639" s="176"/>
      <c r="F7639" s="176"/>
      <c r="G7639" s="175"/>
      <c r="H7639" s="175"/>
      <c r="I7639" s="175"/>
      <c r="J7639" s="175"/>
      <c r="L7639" s="175"/>
      <c r="T7639" s="176"/>
      <c r="U7639" s="176"/>
      <c r="V7639" s="176"/>
      <c r="W7639" s="176"/>
      <c r="X7639" s="175"/>
      <c r="Y7639" s="175"/>
      <c r="Z7639" s="175"/>
      <c r="AA7639" s="175"/>
      <c r="AC7639" s="175"/>
      <c r="AL7639" s="106"/>
      <c r="AM7639" s="104"/>
      <c r="AN7639" s="104"/>
      <c r="AO7639" s="104"/>
      <c r="AP7639" s="104"/>
      <c r="AQ7639" s="104"/>
      <c r="AR7639" s="104"/>
      <c r="AS7639" s="104"/>
      <c r="AT7639" s="104"/>
      <c r="AU7639" s="104"/>
      <c r="AV7639" s="104"/>
    </row>
    <row r="7640" spans="3:48" x14ac:dyDescent="0.35">
      <c r="C7640" s="176"/>
      <c r="D7640" s="176"/>
      <c r="E7640" s="176"/>
      <c r="F7640" s="176"/>
      <c r="G7640" s="175"/>
      <c r="H7640" s="175"/>
      <c r="I7640" s="175"/>
      <c r="J7640" s="175"/>
      <c r="L7640" s="175"/>
      <c r="T7640" s="176"/>
      <c r="U7640" s="176"/>
      <c r="V7640" s="176"/>
      <c r="W7640" s="176"/>
      <c r="X7640" s="175"/>
      <c r="Y7640" s="175"/>
      <c r="Z7640" s="175"/>
      <c r="AA7640" s="175"/>
      <c r="AC7640" s="175"/>
      <c r="AL7640" s="106"/>
      <c r="AM7640" s="104"/>
      <c r="AN7640" s="104"/>
      <c r="AO7640" s="104"/>
      <c r="AP7640" s="104"/>
      <c r="AQ7640" s="104"/>
      <c r="AR7640" s="104"/>
      <c r="AS7640" s="104"/>
      <c r="AT7640" s="104"/>
      <c r="AU7640" s="104"/>
      <c r="AV7640" s="104"/>
    </row>
    <row r="7641" spans="3:48" x14ac:dyDescent="0.35">
      <c r="C7641" s="176"/>
      <c r="D7641" s="176"/>
      <c r="E7641" s="176"/>
      <c r="F7641" s="176"/>
      <c r="G7641" s="175"/>
      <c r="H7641" s="175"/>
      <c r="I7641" s="175"/>
      <c r="J7641" s="175"/>
      <c r="L7641" s="175"/>
      <c r="T7641" s="176"/>
      <c r="U7641" s="176"/>
      <c r="V7641" s="176"/>
      <c r="W7641" s="176"/>
      <c r="X7641" s="175"/>
      <c r="Y7641" s="175"/>
      <c r="Z7641" s="175"/>
      <c r="AA7641" s="175"/>
      <c r="AC7641" s="175"/>
      <c r="AL7641" s="106"/>
      <c r="AM7641" s="104"/>
      <c r="AN7641" s="104"/>
      <c r="AO7641" s="104"/>
      <c r="AP7641" s="104"/>
      <c r="AQ7641" s="104"/>
      <c r="AR7641" s="104"/>
      <c r="AS7641" s="104"/>
      <c r="AT7641" s="104"/>
      <c r="AU7641" s="104"/>
      <c r="AV7641" s="104"/>
    </row>
    <row r="7642" spans="3:48" x14ac:dyDescent="0.35">
      <c r="C7642" s="176"/>
      <c r="D7642" s="176"/>
      <c r="E7642" s="176"/>
      <c r="F7642" s="176"/>
      <c r="G7642" s="175"/>
      <c r="H7642" s="175"/>
      <c r="I7642" s="175"/>
      <c r="J7642" s="175"/>
      <c r="L7642" s="175"/>
      <c r="T7642" s="176"/>
      <c r="U7642" s="176"/>
      <c r="V7642" s="176"/>
      <c r="W7642" s="176"/>
      <c r="X7642" s="175"/>
      <c r="Y7642" s="175"/>
      <c r="Z7642" s="175"/>
      <c r="AA7642" s="175"/>
      <c r="AC7642" s="175"/>
      <c r="AL7642" s="106"/>
      <c r="AM7642" s="104"/>
      <c r="AN7642" s="104"/>
      <c r="AO7642" s="104"/>
      <c r="AP7642" s="104"/>
      <c r="AQ7642" s="104"/>
      <c r="AR7642" s="104"/>
      <c r="AS7642" s="104"/>
      <c r="AT7642" s="104"/>
      <c r="AU7642" s="104"/>
      <c r="AV7642" s="104"/>
    </row>
    <row r="7643" spans="3:48" x14ac:dyDescent="0.35">
      <c r="C7643" s="176"/>
      <c r="D7643" s="176"/>
      <c r="E7643" s="176"/>
      <c r="F7643" s="176"/>
      <c r="G7643" s="175"/>
      <c r="H7643" s="175"/>
      <c r="I7643" s="175"/>
      <c r="J7643" s="175"/>
      <c r="L7643" s="175"/>
      <c r="T7643" s="176"/>
      <c r="U7643" s="176"/>
      <c r="V7643" s="176"/>
      <c r="W7643" s="176"/>
      <c r="X7643" s="175"/>
      <c r="Y7643" s="175"/>
      <c r="Z7643" s="175"/>
      <c r="AA7643" s="175"/>
      <c r="AC7643" s="175"/>
      <c r="AL7643" s="106"/>
      <c r="AM7643" s="104"/>
      <c r="AN7643" s="104"/>
      <c r="AO7643" s="104"/>
      <c r="AP7643" s="104"/>
      <c r="AQ7643" s="104"/>
      <c r="AR7643" s="104"/>
      <c r="AS7643" s="104"/>
      <c r="AT7643" s="104"/>
      <c r="AU7643" s="104"/>
      <c r="AV7643" s="104"/>
    </row>
    <row r="7644" spans="3:48" x14ac:dyDescent="0.35">
      <c r="C7644" s="176"/>
      <c r="D7644" s="176"/>
      <c r="E7644" s="176"/>
      <c r="F7644" s="176"/>
      <c r="G7644" s="175"/>
      <c r="H7644" s="175"/>
      <c r="I7644" s="175"/>
      <c r="J7644" s="175"/>
      <c r="L7644" s="175"/>
      <c r="T7644" s="176"/>
      <c r="U7644" s="176"/>
      <c r="V7644" s="176"/>
      <c r="W7644" s="176"/>
      <c r="X7644" s="175"/>
      <c r="Y7644" s="175"/>
      <c r="Z7644" s="175"/>
      <c r="AA7644" s="175"/>
      <c r="AC7644" s="175"/>
      <c r="AL7644" s="106"/>
      <c r="AM7644" s="104"/>
      <c r="AN7644" s="104"/>
      <c r="AO7644" s="104"/>
      <c r="AP7644" s="104"/>
      <c r="AQ7644" s="104"/>
      <c r="AR7644" s="104"/>
      <c r="AS7644" s="104"/>
      <c r="AT7644" s="104"/>
      <c r="AU7644" s="104"/>
      <c r="AV7644" s="104"/>
    </row>
    <row r="7645" spans="3:48" x14ac:dyDescent="0.35">
      <c r="C7645" s="176"/>
      <c r="D7645" s="176"/>
      <c r="E7645" s="176"/>
      <c r="F7645" s="176"/>
      <c r="G7645" s="175"/>
      <c r="H7645" s="175"/>
      <c r="I7645" s="175"/>
      <c r="J7645" s="175"/>
      <c r="L7645" s="175"/>
      <c r="T7645" s="176"/>
      <c r="U7645" s="176"/>
      <c r="V7645" s="176"/>
      <c r="W7645" s="176"/>
      <c r="X7645" s="175"/>
      <c r="Y7645" s="175"/>
      <c r="Z7645" s="175"/>
      <c r="AA7645" s="175"/>
      <c r="AC7645" s="175"/>
      <c r="AL7645" s="106"/>
      <c r="AM7645" s="104"/>
      <c r="AN7645" s="104"/>
      <c r="AO7645" s="104"/>
      <c r="AP7645" s="104"/>
      <c r="AQ7645" s="104"/>
      <c r="AR7645" s="104"/>
      <c r="AS7645" s="104"/>
      <c r="AT7645" s="104"/>
      <c r="AU7645" s="104"/>
      <c r="AV7645" s="104"/>
    </row>
    <row r="7646" spans="3:48" x14ac:dyDescent="0.35">
      <c r="C7646" s="176"/>
      <c r="D7646" s="176"/>
      <c r="E7646" s="176"/>
      <c r="F7646" s="176"/>
      <c r="G7646" s="175"/>
      <c r="H7646" s="175"/>
      <c r="I7646" s="175"/>
      <c r="J7646" s="175"/>
      <c r="L7646" s="175"/>
      <c r="T7646" s="176"/>
      <c r="U7646" s="176"/>
      <c r="V7646" s="176"/>
      <c r="W7646" s="176"/>
      <c r="X7646" s="175"/>
      <c r="Y7646" s="175"/>
      <c r="Z7646" s="175"/>
      <c r="AA7646" s="175"/>
      <c r="AC7646" s="175"/>
      <c r="AL7646" s="106"/>
      <c r="AM7646" s="104"/>
      <c r="AN7646" s="104"/>
      <c r="AO7646" s="104"/>
      <c r="AP7646" s="104"/>
      <c r="AQ7646" s="104"/>
      <c r="AR7646" s="104"/>
      <c r="AS7646" s="104"/>
      <c r="AT7646" s="104"/>
      <c r="AU7646" s="104"/>
      <c r="AV7646" s="104"/>
    </row>
    <row r="7647" spans="3:48" x14ac:dyDescent="0.35">
      <c r="C7647" s="176"/>
      <c r="D7647" s="176"/>
      <c r="E7647" s="176"/>
      <c r="F7647" s="176"/>
      <c r="G7647" s="175"/>
      <c r="H7647" s="175"/>
      <c r="I7647" s="175"/>
      <c r="J7647" s="175"/>
      <c r="L7647" s="175"/>
      <c r="T7647" s="176"/>
      <c r="U7647" s="176"/>
      <c r="V7647" s="176"/>
      <c r="W7647" s="176"/>
      <c r="X7647" s="175"/>
      <c r="Y7647" s="175"/>
      <c r="Z7647" s="175"/>
      <c r="AA7647" s="175"/>
      <c r="AC7647" s="175"/>
      <c r="AL7647" s="106"/>
      <c r="AM7647" s="104"/>
      <c r="AN7647" s="104"/>
      <c r="AO7647" s="104"/>
      <c r="AP7647" s="104"/>
      <c r="AQ7647" s="104"/>
      <c r="AR7647" s="104"/>
      <c r="AS7647" s="104"/>
      <c r="AT7647" s="104"/>
      <c r="AU7647" s="104"/>
      <c r="AV7647" s="104"/>
    </row>
    <row r="7648" spans="3:48" x14ac:dyDescent="0.35">
      <c r="C7648" s="176"/>
      <c r="D7648" s="176"/>
      <c r="E7648" s="176"/>
      <c r="F7648" s="176"/>
      <c r="G7648" s="175"/>
      <c r="H7648" s="175"/>
      <c r="I7648" s="175"/>
      <c r="J7648" s="175"/>
      <c r="L7648" s="175"/>
      <c r="T7648" s="176"/>
      <c r="U7648" s="176"/>
      <c r="V7648" s="176"/>
      <c r="W7648" s="176"/>
      <c r="X7648" s="175"/>
      <c r="Y7648" s="175"/>
      <c r="Z7648" s="175"/>
      <c r="AA7648" s="175"/>
      <c r="AC7648" s="175"/>
      <c r="AL7648" s="106"/>
      <c r="AM7648" s="104"/>
      <c r="AN7648" s="104"/>
      <c r="AO7648" s="104"/>
      <c r="AP7648" s="104"/>
      <c r="AQ7648" s="104"/>
      <c r="AR7648" s="104"/>
      <c r="AS7648" s="104"/>
      <c r="AT7648" s="104"/>
      <c r="AU7648" s="104"/>
      <c r="AV7648" s="104"/>
    </row>
    <row r="7649" spans="3:48" x14ac:dyDescent="0.35">
      <c r="C7649" s="176"/>
      <c r="D7649" s="176"/>
      <c r="E7649" s="176"/>
      <c r="F7649" s="176"/>
      <c r="G7649" s="175"/>
      <c r="H7649" s="175"/>
      <c r="I7649" s="175"/>
      <c r="J7649" s="175"/>
      <c r="L7649" s="175"/>
      <c r="T7649" s="176"/>
      <c r="U7649" s="176"/>
      <c r="V7649" s="176"/>
      <c r="W7649" s="176"/>
      <c r="X7649" s="175"/>
      <c r="Y7649" s="175"/>
      <c r="Z7649" s="175"/>
      <c r="AA7649" s="175"/>
      <c r="AC7649" s="175"/>
      <c r="AL7649" s="106"/>
      <c r="AM7649" s="104"/>
      <c r="AN7649" s="104"/>
      <c r="AO7649" s="104"/>
      <c r="AP7649" s="104"/>
      <c r="AQ7649" s="104"/>
      <c r="AR7649" s="104"/>
      <c r="AS7649" s="104"/>
      <c r="AT7649" s="104"/>
      <c r="AU7649" s="104"/>
      <c r="AV7649" s="104"/>
    </row>
    <row r="7650" spans="3:48" x14ac:dyDescent="0.35">
      <c r="C7650" s="176"/>
      <c r="D7650" s="176"/>
      <c r="E7650" s="176"/>
      <c r="F7650" s="176"/>
      <c r="G7650" s="175"/>
      <c r="H7650" s="175"/>
      <c r="I7650" s="175"/>
      <c r="J7650" s="175"/>
      <c r="L7650" s="175"/>
      <c r="T7650" s="176"/>
      <c r="U7650" s="176"/>
      <c r="V7650" s="176"/>
      <c r="W7650" s="176"/>
      <c r="X7650" s="175"/>
      <c r="Y7650" s="175"/>
      <c r="Z7650" s="175"/>
      <c r="AA7650" s="175"/>
      <c r="AC7650" s="175"/>
      <c r="AL7650" s="106"/>
      <c r="AM7650" s="104"/>
      <c r="AN7650" s="104"/>
      <c r="AO7650" s="104"/>
      <c r="AP7650" s="104"/>
      <c r="AQ7650" s="104"/>
      <c r="AR7650" s="104"/>
      <c r="AS7650" s="104"/>
      <c r="AT7650" s="104"/>
      <c r="AU7650" s="104"/>
      <c r="AV7650" s="104"/>
    </row>
    <row r="7651" spans="3:48" x14ac:dyDescent="0.35">
      <c r="C7651" s="176"/>
      <c r="D7651" s="176"/>
      <c r="E7651" s="176"/>
      <c r="F7651" s="176"/>
      <c r="G7651" s="175"/>
      <c r="H7651" s="175"/>
      <c r="I7651" s="175"/>
      <c r="J7651" s="175"/>
      <c r="L7651" s="175"/>
      <c r="T7651" s="176"/>
      <c r="U7651" s="176"/>
      <c r="V7651" s="176"/>
      <c r="W7651" s="176"/>
      <c r="X7651" s="175"/>
      <c r="Y7651" s="175"/>
      <c r="Z7651" s="175"/>
      <c r="AA7651" s="175"/>
      <c r="AC7651" s="175"/>
      <c r="AL7651" s="106"/>
      <c r="AM7651" s="104"/>
      <c r="AN7651" s="104"/>
      <c r="AO7651" s="104"/>
      <c r="AP7651" s="104"/>
      <c r="AQ7651" s="104"/>
      <c r="AR7651" s="104"/>
      <c r="AS7651" s="104"/>
      <c r="AT7651" s="104"/>
      <c r="AU7651" s="104"/>
      <c r="AV7651" s="104"/>
    </row>
    <row r="7652" spans="3:48" x14ac:dyDescent="0.35">
      <c r="C7652" s="176"/>
      <c r="D7652" s="176"/>
      <c r="E7652" s="176"/>
      <c r="F7652" s="176"/>
      <c r="G7652" s="175"/>
      <c r="H7652" s="175"/>
      <c r="I7652" s="175"/>
      <c r="J7652" s="175"/>
      <c r="L7652" s="175"/>
      <c r="T7652" s="176"/>
      <c r="U7652" s="176"/>
      <c r="V7652" s="176"/>
      <c r="W7652" s="176"/>
      <c r="X7652" s="175"/>
      <c r="Y7652" s="175"/>
      <c r="Z7652" s="175"/>
      <c r="AA7652" s="175"/>
      <c r="AC7652" s="175"/>
      <c r="AL7652" s="106"/>
      <c r="AM7652" s="104"/>
      <c r="AN7652" s="104"/>
      <c r="AO7652" s="104"/>
      <c r="AP7652" s="104"/>
      <c r="AQ7652" s="104"/>
      <c r="AR7652" s="104"/>
      <c r="AS7652" s="104"/>
      <c r="AT7652" s="104"/>
      <c r="AU7652" s="104"/>
      <c r="AV7652" s="104"/>
    </row>
    <row r="7653" spans="3:48" x14ac:dyDescent="0.35">
      <c r="C7653" s="176"/>
      <c r="D7653" s="176"/>
      <c r="E7653" s="176"/>
      <c r="F7653" s="176"/>
      <c r="G7653" s="175"/>
      <c r="H7653" s="175"/>
      <c r="I7653" s="175"/>
      <c r="J7653" s="175"/>
      <c r="L7653" s="175"/>
      <c r="T7653" s="176"/>
      <c r="U7653" s="176"/>
      <c r="V7653" s="176"/>
      <c r="W7653" s="176"/>
      <c r="X7653" s="175"/>
      <c r="Y7653" s="175"/>
      <c r="Z7653" s="175"/>
      <c r="AA7653" s="175"/>
      <c r="AC7653" s="175"/>
      <c r="AL7653" s="106"/>
      <c r="AM7653" s="104"/>
      <c r="AN7653" s="104"/>
      <c r="AO7653" s="104"/>
      <c r="AP7653" s="104"/>
      <c r="AQ7653" s="104"/>
      <c r="AR7653" s="104"/>
      <c r="AS7653" s="104"/>
      <c r="AT7653" s="104"/>
      <c r="AU7653" s="104"/>
      <c r="AV7653" s="104"/>
    </row>
    <row r="7654" spans="3:48" x14ac:dyDescent="0.35">
      <c r="C7654" s="176"/>
      <c r="D7654" s="176"/>
      <c r="E7654" s="176"/>
      <c r="F7654" s="176"/>
      <c r="G7654" s="175"/>
      <c r="H7654" s="175"/>
      <c r="I7654" s="175"/>
      <c r="J7654" s="175"/>
      <c r="L7654" s="175"/>
      <c r="T7654" s="176"/>
      <c r="U7654" s="176"/>
      <c r="V7654" s="176"/>
      <c r="W7654" s="176"/>
      <c r="X7654" s="175"/>
      <c r="Y7654" s="175"/>
      <c r="Z7654" s="175"/>
      <c r="AA7654" s="175"/>
      <c r="AC7654" s="175"/>
      <c r="AL7654" s="106"/>
      <c r="AM7654" s="104"/>
      <c r="AN7654" s="104"/>
      <c r="AO7654" s="104"/>
      <c r="AP7654" s="104"/>
      <c r="AQ7654" s="104"/>
      <c r="AR7654" s="104"/>
      <c r="AS7654" s="104"/>
      <c r="AT7654" s="104"/>
      <c r="AU7654" s="104"/>
      <c r="AV7654" s="104"/>
    </row>
    <row r="7655" spans="3:48" x14ac:dyDescent="0.35">
      <c r="C7655" s="176"/>
      <c r="D7655" s="176"/>
      <c r="E7655" s="176"/>
      <c r="F7655" s="176"/>
      <c r="G7655" s="175"/>
      <c r="H7655" s="175"/>
      <c r="I7655" s="175"/>
      <c r="J7655" s="175"/>
      <c r="L7655" s="175"/>
      <c r="T7655" s="176"/>
      <c r="U7655" s="176"/>
      <c r="V7655" s="176"/>
      <c r="W7655" s="176"/>
      <c r="X7655" s="175"/>
      <c r="Y7655" s="175"/>
      <c r="Z7655" s="175"/>
      <c r="AA7655" s="175"/>
      <c r="AC7655" s="175"/>
      <c r="AL7655" s="106"/>
      <c r="AM7655" s="104"/>
      <c r="AN7655" s="104"/>
      <c r="AO7655" s="104"/>
      <c r="AP7655" s="104"/>
      <c r="AQ7655" s="104"/>
      <c r="AR7655" s="104"/>
      <c r="AS7655" s="104"/>
      <c r="AT7655" s="104"/>
      <c r="AU7655" s="104"/>
      <c r="AV7655" s="104"/>
    </row>
    <row r="7656" spans="3:48" x14ac:dyDescent="0.35">
      <c r="C7656" s="176"/>
      <c r="D7656" s="176"/>
      <c r="E7656" s="176"/>
      <c r="F7656" s="176"/>
      <c r="G7656" s="175"/>
      <c r="H7656" s="175"/>
      <c r="I7656" s="175"/>
      <c r="J7656" s="175"/>
      <c r="L7656" s="175"/>
      <c r="T7656" s="176"/>
      <c r="U7656" s="176"/>
      <c r="V7656" s="176"/>
      <c r="W7656" s="176"/>
      <c r="X7656" s="175"/>
      <c r="Y7656" s="175"/>
      <c r="Z7656" s="175"/>
      <c r="AA7656" s="175"/>
      <c r="AC7656" s="175"/>
      <c r="AL7656" s="106"/>
      <c r="AM7656" s="104"/>
      <c r="AN7656" s="104"/>
      <c r="AO7656" s="104"/>
      <c r="AP7656" s="104"/>
      <c r="AQ7656" s="104"/>
      <c r="AR7656" s="104"/>
      <c r="AS7656" s="104"/>
      <c r="AT7656" s="104"/>
      <c r="AU7656" s="104"/>
      <c r="AV7656" s="104"/>
    </row>
    <row r="7657" spans="3:48" x14ac:dyDescent="0.35">
      <c r="C7657" s="176"/>
      <c r="D7657" s="176"/>
      <c r="E7657" s="176"/>
      <c r="F7657" s="176"/>
      <c r="G7657" s="175"/>
      <c r="H7657" s="175"/>
      <c r="I7657" s="175"/>
      <c r="J7657" s="175"/>
      <c r="L7657" s="175"/>
      <c r="T7657" s="176"/>
      <c r="U7657" s="176"/>
      <c r="V7657" s="176"/>
      <c r="W7657" s="176"/>
      <c r="X7657" s="175"/>
      <c r="Y7657" s="175"/>
      <c r="Z7657" s="175"/>
      <c r="AA7657" s="175"/>
      <c r="AC7657" s="175"/>
      <c r="AL7657" s="106"/>
      <c r="AM7657" s="104"/>
      <c r="AN7657" s="104"/>
      <c r="AO7657" s="104"/>
      <c r="AP7657" s="104"/>
      <c r="AQ7657" s="104"/>
      <c r="AR7657" s="104"/>
      <c r="AS7657" s="104"/>
      <c r="AT7657" s="104"/>
      <c r="AU7657" s="104"/>
      <c r="AV7657" s="104"/>
    </row>
    <row r="7658" spans="3:48" x14ac:dyDescent="0.35">
      <c r="C7658" s="176"/>
      <c r="D7658" s="176"/>
      <c r="E7658" s="176"/>
      <c r="F7658" s="176"/>
      <c r="G7658" s="175"/>
      <c r="H7658" s="175"/>
      <c r="I7658" s="175"/>
      <c r="J7658" s="175"/>
      <c r="L7658" s="175"/>
      <c r="T7658" s="176"/>
      <c r="U7658" s="176"/>
      <c r="V7658" s="176"/>
      <c r="W7658" s="176"/>
      <c r="X7658" s="175"/>
      <c r="Y7658" s="175"/>
      <c r="Z7658" s="175"/>
      <c r="AA7658" s="175"/>
      <c r="AC7658" s="175"/>
      <c r="AL7658" s="106"/>
      <c r="AM7658" s="104"/>
      <c r="AN7658" s="104"/>
      <c r="AO7658" s="104"/>
      <c r="AP7658" s="104"/>
      <c r="AQ7658" s="104"/>
      <c r="AR7658" s="104"/>
      <c r="AS7658" s="104"/>
      <c r="AT7658" s="104"/>
      <c r="AU7658" s="104"/>
      <c r="AV7658" s="104"/>
    </row>
    <row r="7659" spans="3:48" x14ac:dyDescent="0.35">
      <c r="C7659" s="176"/>
      <c r="D7659" s="176"/>
      <c r="E7659" s="176"/>
      <c r="F7659" s="176"/>
      <c r="G7659" s="175"/>
      <c r="H7659" s="175"/>
      <c r="I7659" s="175"/>
      <c r="J7659" s="175"/>
      <c r="L7659" s="175"/>
      <c r="T7659" s="176"/>
      <c r="U7659" s="176"/>
      <c r="V7659" s="176"/>
      <c r="W7659" s="176"/>
      <c r="X7659" s="175"/>
      <c r="Y7659" s="175"/>
      <c r="Z7659" s="175"/>
      <c r="AA7659" s="175"/>
      <c r="AC7659" s="175"/>
      <c r="AL7659" s="106"/>
      <c r="AM7659" s="104"/>
      <c r="AN7659" s="104"/>
      <c r="AO7659" s="104"/>
      <c r="AP7659" s="104"/>
      <c r="AQ7659" s="104"/>
      <c r="AR7659" s="104"/>
      <c r="AS7659" s="104"/>
      <c r="AT7659" s="104"/>
      <c r="AU7659" s="104"/>
      <c r="AV7659" s="104"/>
    </row>
    <row r="7660" spans="3:48" x14ac:dyDescent="0.35">
      <c r="C7660" s="176"/>
      <c r="D7660" s="176"/>
      <c r="E7660" s="176"/>
      <c r="F7660" s="176"/>
      <c r="G7660" s="175"/>
      <c r="H7660" s="175"/>
      <c r="I7660" s="175"/>
      <c r="J7660" s="175"/>
      <c r="L7660" s="175"/>
      <c r="T7660" s="176"/>
      <c r="U7660" s="176"/>
      <c r="V7660" s="176"/>
      <c r="W7660" s="176"/>
      <c r="X7660" s="175"/>
      <c r="Y7660" s="175"/>
      <c r="Z7660" s="175"/>
      <c r="AA7660" s="175"/>
      <c r="AC7660" s="175"/>
      <c r="AL7660" s="106"/>
      <c r="AM7660" s="104"/>
      <c r="AN7660" s="104"/>
      <c r="AO7660" s="104"/>
      <c r="AP7660" s="104"/>
      <c r="AQ7660" s="104"/>
      <c r="AR7660" s="104"/>
      <c r="AS7660" s="104"/>
      <c r="AT7660" s="104"/>
      <c r="AU7660" s="104"/>
      <c r="AV7660" s="104"/>
    </row>
    <row r="7661" spans="3:48" x14ac:dyDescent="0.35">
      <c r="C7661" s="176"/>
      <c r="D7661" s="176"/>
      <c r="E7661" s="176"/>
      <c r="F7661" s="176"/>
      <c r="G7661" s="175"/>
      <c r="H7661" s="175"/>
      <c r="I7661" s="175"/>
      <c r="J7661" s="175"/>
      <c r="L7661" s="175"/>
      <c r="T7661" s="176"/>
      <c r="U7661" s="176"/>
      <c r="V7661" s="176"/>
      <c r="W7661" s="176"/>
      <c r="X7661" s="175"/>
      <c r="Y7661" s="175"/>
      <c r="Z7661" s="175"/>
      <c r="AA7661" s="175"/>
      <c r="AC7661" s="175"/>
      <c r="AL7661" s="106"/>
      <c r="AM7661" s="104"/>
      <c r="AN7661" s="104"/>
      <c r="AO7661" s="104"/>
      <c r="AP7661" s="104"/>
      <c r="AQ7661" s="104"/>
      <c r="AR7661" s="104"/>
      <c r="AS7661" s="104"/>
      <c r="AT7661" s="104"/>
      <c r="AU7661" s="104"/>
      <c r="AV7661" s="104"/>
    </row>
    <row r="7662" spans="3:48" x14ac:dyDescent="0.35">
      <c r="C7662" s="176"/>
      <c r="D7662" s="176"/>
      <c r="E7662" s="176"/>
      <c r="F7662" s="176"/>
      <c r="G7662" s="175"/>
      <c r="H7662" s="175"/>
      <c r="I7662" s="175"/>
      <c r="J7662" s="175"/>
      <c r="L7662" s="175"/>
      <c r="T7662" s="176"/>
      <c r="U7662" s="176"/>
      <c r="V7662" s="176"/>
      <c r="W7662" s="176"/>
      <c r="X7662" s="175"/>
      <c r="Y7662" s="175"/>
      <c r="Z7662" s="175"/>
      <c r="AA7662" s="175"/>
      <c r="AC7662" s="175"/>
      <c r="AL7662" s="106"/>
      <c r="AM7662" s="104"/>
      <c r="AN7662" s="104"/>
      <c r="AO7662" s="104"/>
      <c r="AP7662" s="104"/>
      <c r="AQ7662" s="104"/>
      <c r="AR7662" s="104"/>
      <c r="AS7662" s="104"/>
      <c r="AT7662" s="104"/>
      <c r="AU7662" s="104"/>
      <c r="AV7662" s="104"/>
    </row>
    <row r="7663" spans="3:48" x14ac:dyDescent="0.35">
      <c r="C7663" s="176"/>
      <c r="D7663" s="176"/>
      <c r="E7663" s="176"/>
      <c r="F7663" s="176"/>
      <c r="G7663" s="175"/>
      <c r="H7663" s="175"/>
      <c r="I7663" s="175"/>
      <c r="J7663" s="175"/>
      <c r="L7663" s="175"/>
      <c r="T7663" s="176"/>
      <c r="U7663" s="176"/>
      <c r="V7663" s="176"/>
      <c r="W7663" s="176"/>
      <c r="X7663" s="175"/>
      <c r="Y7663" s="175"/>
      <c r="Z7663" s="175"/>
      <c r="AA7663" s="175"/>
      <c r="AC7663" s="175"/>
      <c r="AL7663" s="106"/>
      <c r="AM7663" s="104"/>
      <c r="AN7663" s="104"/>
      <c r="AO7663" s="104"/>
      <c r="AP7663" s="104"/>
      <c r="AQ7663" s="104"/>
      <c r="AR7663" s="104"/>
      <c r="AS7663" s="104"/>
      <c r="AT7663" s="104"/>
      <c r="AU7663" s="104"/>
      <c r="AV7663" s="104"/>
    </row>
    <row r="7664" spans="3:48" x14ac:dyDescent="0.35">
      <c r="C7664" s="176"/>
      <c r="D7664" s="176"/>
      <c r="E7664" s="176"/>
      <c r="F7664" s="176"/>
      <c r="G7664" s="175"/>
      <c r="H7664" s="175"/>
      <c r="I7664" s="175"/>
      <c r="J7664" s="175"/>
      <c r="L7664" s="175"/>
      <c r="T7664" s="176"/>
      <c r="U7664" s="176"/>
      <c r="V7664" s="176"/>
      <c r="W7664" s="176"/>
      <c r="X7664" s="175"/>
      <c r="Y7664" s="175"/>
      <c r="Z7664" s="175"/>
      <c r="AA7664" s="175"/>
      <c r="AC7664" s="175"/>
      <c r="AL7664" s="106"/>
      <c r="AM7664" s="104"/>
      <c r="AN7664" s="104"/>
      <c r="AO7664" s="104"/>
      <c r="AP7664" s="104"/>
      <c r="AQ7664" s="104"/>
      <c r="AR7664" s="104"/>
      <c r="AS7664" s="104"/>
      <c r="AT7664" s="104"/>
      <c r="AU7664" s="104"/>
      <c r="AV7664" s="104"/>
    </row>
    <row r="7665" spans="3:48" x14ac:dyDescent="0.35">
      <c r="C7665" s="176"/>
      <c r="D7665" s="176"/>
      <c r="E7665" s="176"/>
      <c r="F7665" s="176"/>
      <c r="G7665" s="175"/>
      <c r="H7665" s="175"/>
      <c r="I7665" s="175"/>
      <c r="J7665" s="175"/>
      <c r="L7665" s="175"/>
      <c r="T7665" s="176"/>
      <c r="U7665" s="176"/>
      <c r="V7665" s="176"/>
      <c r="W7665" s="176"/>
      <c r="X7665" s="175"/>
      <c r="Y7665" s="175"/>
      <c r="Z7665" s="175"/>
      <c r="AA7665" s="175"/>
      <c r="AC7665" s="175"/>
      <c r="AL7665" s="106"/>
      <c r="AM7665" s="104"/>
      <c r="AN7665" s="104"/>
      <c r="AO7665" s="104"/>
      <c r="AP7665" s="104"/>
      <c r="AQ7665" s="104"/>
      <c r="AR7665" s="104"/>
      <c r="AS7665" s="104"/>
      <c r="AT7665" s="104"/>
      <c r="AU7665" s="104"/>
      <c r="AV7665" s="104"/>
    </row>
    <row r="7666" spans="3:48" x14ac:dyDescent="0.35">
      <c r="C7666" s="176"/>
      <c r="D7666" s="176"/>
      <c r="E7666" s="176"/>
      <c r="F7666" s="176"/>
      <c r="G7666" s="175"/>
      <c r="H7666" s="175"/>
      <c r="I7666" s="175"/>
      <c r="J7666" s="175"/>
      <c r="L7666" s="175"/>
      <c r="T7666" s="176"/>
      <c r="U7666" s="176"/>
      <c r="V7666" s="176"/>
      <c r="W7666" s="176"/>
      <c r="X7666" s="175"/>
      <c r="Y7666" s="175"/>
      <c r="Z7666" s="175"/>
      <c r="AA7666" s="175"/>
      <c r="AC7666" s="175"/>
      <c r="AL7666" s="106"/>
      <c r="AM7666" s="104"/>
      <c r="AN7666" s="104"/>
      <c r="AO7666" s="104"/>
      <c r="AP7666" s="104"/>
      <c r="AQ7666" s="104"/>
      <c r="AR7666" s="104"/>
      <c r="AS7666" s="104"/>
      <c r="AT7666" s="104"/>
      <c r="AU7666" s="104"/>
      <c r="AV7666" s="104"/>
    </row>
    <row r="7667" spans="3:48" x14ac:dyDescent="0.35">
      <c r="C7667" s="176"/>
      <c r="D7667" s="176"/>
      <c r="E7667" s="176"/>
      <c r="F7667" s="176"/>
      <c r="G7667" s="175"/>
      <c r="H7667" s="175"/>
      <c r="I7667" s="175"/>
      <c r="J7667" s="175"/>
      <c r="L7667" s="175"/>
      <c r="T7667" s="176"/>
      <c r="U7667" s="176"/>
      <c r="V7667" s="176"/>
      <c r="W7667" s="176"/>
      <c r="X7667" s="175"/>
      <c r="Y7667" s="175"/>
      <c r="Z7667" s="175"/>
      <c r="AA7667" s="175"/>
      <c r="AC7667" s="175"/>
      <c r="AL7667" s="106"/>
      <c r="AM7667" s="104"/>
      <c r="AN7667" s="104"/>
      <c r="AO7667" s="104"/>
      <c r="AP7667" s="104"/>
      <c r="AQ7667" s="104"/>
      <c r="AR7667" s="104"/>
      <c r="AS7667" s="104"/>
      <c r="AT7667" s="104"/>
      <c r="AU7667" s="104"/>
      <c r="AV7667" s="104"/>
    </row>
    <row r="7668" spans="3:48" x14ac:dyDescent="0.35">
      <c r="C7668" s="176"/>
      <c r="D7668" s="176"/>
      <c r="E7668" s="176"/>
      <c r="F7668" s="176"/>
      <c r="G7668" s="175"/>
      <c r="H7668" s="175"/>
      <c r="I7668" s="175"/>
      <c r="J7668" s="175"/>
      <c r="L7668" s="175"/>
      <c r="T7668" s="176"/>
      <c r="U7668" s="176"/>
      <c r="V7668" s="176"/>
      <c r="W7668" s="176"/>
      <c r="X7668" s="175"/>
      <c r="Y7668" s="175"/>
      <c r="Z7668" s="175"/>
      <c r="AA7668" s="175"/>
      <c r="AC7668" s="175"/>
      <c r="AL7668" s="106"/>
      <c r="AM7668" s="104"/>
      <c r="AN7668" s="104"/>
      <c r="AO7668" s="104"/>
      <c r="AP7668" s="104"/>
      <c r="AQ7668" s="104"/>
      <c r="AR7668" s="104"/>
      <c r="AS7668" s="104"/>
      <c r="AT7668" s="104"/>
      <c r="AU7668" s="104"/>
      <c r="AV7668" s="104"/>
    </row>
    <row r="7669" spans="3:48" x14ac:dyDescent="0.35">
      <c r="C7669" s="176"/>
      <c r="D7669" s="176"/>
      <c r="E7669" s="176"/>
      <c r="F7669" s="176"/>
      <c r="G7669" s="175"/>
      <c r="H7669" s="175"/>
      <c r="I7669" s="175"/>
      <c r="J7669" s="175"/>
      <c r="L7669" s="175"/>
      <c r="T7669" s="176"/>
      <c r="U7669" s="176"/>
      <c r="V7669" s="176"/>
      <c r="W7669" s="176"/>
      <c r="X7669" s="175"/>
      <c r="Y7669" s="175"/>
      <c r="Z7669" s="175"/>
      <c r="AA7669" s="175"/>
      <c r="AC7669" s="175"/>
      <c r="AL7669" s="106"/>
      <c r="AM7669" s="104"/>
      <c r="AN7669" s="104"/>
      <c r="AO7669" s="104"/>
      <c r="AP7669" s="104"/>
      <c r="AQ7669" s="104"/>
      <c r="AR7669" s="104"/>
      <c r="AS7669" s="104"/>
      <c r="AT7669" s="104"/>
      <c r="AU7669" s="104"/>
      <c r="AV7669" s="104"/>
    </row>
    <row r="7670" spans="3:48" x14ac:dyDescent="0.35">
      <c r="C7670" s="176"/>
      <c r="D7670" s="176"/>
      <c r="E7670" s="176"/>
      <c r="F7670" s="176"/>
      <c r="G7670" s="175"/>
      <c r="H7670" s="175"/>
      <c r="I7670" s="175"/>
      <c r="J7670" s="175"/>
      <c r="L7670" s="175"/>
      <c r="T7670" s="176"/>
      <c r="U7670" s="176"/>
      <c r="V7670" s="176"/>
      <c r="W7670" s="176"/>
      <c r="X7670" s="175"/>
      <c r="Y7670" s="175"/>
      <c r="Z7670" s="175"/>
      <c r="AA7670" s="175"/>
      <c r="AC7670" s="175"/>
      <c r="AL7670" s="106"/>
      <c r="AM7670" s="104"/>
      <c r="AN7670" s="104"/>
      <c r="AO7670" s="104"/>
      <c r="AP7670" s="104"/>
      <c r="AQ7670" s="104"/>
      <c r="AR7670" s="104"/>
      <c r="AS7670" s="104"/>
      <c r="AT7670" s="104"/>
      <c r="AU7670" s="104"/>
      <c r="AV7670" s="104"/>
    </row>
    <row r="7671" spans="3:48" x14ac:dyDescent="0.35">
      <c r="C7671" s="176"/>
      <c r="D7671" s="176"/>
      <c r="E7671" s="176"/>
      <c r="F7671" s="176"/>
      <c r="G7671" s="175"/>
      <c r="H7671" s="175"/>
      <c r="I7671" s="175"/>
      <c r="J7671" s="175"/>
      <c r="L7671" s="175"/>
      <c r="T7671" s="176"/>
      <c r="U7671" s="176"/>
      <c r="V7671" s="176"/>
      <c r="W7671" s="176"/>
      <c r="X7671" s="175"/>
      <c r="Y7671" s="175"/>
      <c r="Z7671" s="175"/>
      <c r="AA7671" s="175"/>
      <c r="AC7671" s="175"/>
      <c r="AL7671" s="106"/>
      <c r="AM7671" s="104"/>
      <c r="AN7671" s="104"/>
      <c r="AO7671" s="104"/>
      <c r="AP7671" s="104"/>
      <c r="AQ7671" s="104"/>
      <c r="AR7671" s="104"/>
      <c r="AS7671" s="104"/>
      <c r="AT7671" s="104"/>
      <c r="AU7671" s="104"/>
      <c r="AV7671" s="104"/>
    </row>
    <row r="7672" spans="3:48" x14ac:dyDescent="0.35">
      <c r="C7672" s="176"/>
      <c r="D7672" s="176"/>
      <c r="E7672" s="176"/>
      <c r="F7672" s="176"/>
      <c r="G7672" s="175"/>
      <c r="H7672" s="175"/>
      <c r="I7672" s="175"/>
      <c r="J7672" s="175"/>
      <c r="L7672" s="175"/>
      <c r="T7672" s="176"/>
      <c r="U7672" s="176"/>
      <c r="V7672" s="176"/>
      <c r="W7672" s="176"/>
      <c r="X7672" s="175"/>
      <c r="Y7672" s="175"/>
      <c r="Z7672" s="175"/>
      <c r="AA7672" s="175"/>
      <c r="AC7672" s="175"/>
      <c r="AL7672" s="106"/>
      <c r="AM7672" s="104"/>
      <c r="AN7672" s="104"/>
      <c r="AO7672" s="104"/>
      <c r="AP7672" s="104"/>
      <c r="AQ7672" s="104"/>
      <c r="AR7672" s="104"/>
      <c r="AS7672" s="104"/>
      <c r="AT7672" s="104"/>
      <c r="AU7672" s="104"/>
      <c r="AV7672" s="104"/>
    </row>
    <row r="7673" spans="3:48" x14ac:dyDescent="0.35">
      <c r="C7673" s="176"/>
      <c r="D7673" s="176"/>
      <c r="E7673" s="176"/>
      <c r="F7673" s="176"/>
      <c r="G7673" s="175"/>
      <c r="H7673" s="175"/>
      <c r="I7673" s="175"/>
      <c r="J7673" s="175"/>
      <c r="L7673" s="175"/>
      <c r="T7673" s="176"/>
      <c r="U7673" s="176"/>
      <c r="V7673" s="176"/>
      <c r="W7673" s="176"/>
      <c r="X7673" s="175"/>
      <c r="Y7673" s="175"/>
      <c r="Z7673" s="175"/>
      <c r="AA7673" s="175"/>
      <c r="AC7673" s="175"/>
      <c r="AL7673" s="106"/>
      <c r="AM7673" s="104"/>
      <c r="AN7673" s="104"/>
      <c r="AO7673" s="104"/>
      <c r="AP7673" s="104"/>
      <c r="AQ7673" s="104"/>
      <c r="AR7673" s="104"/>
      <c r="AS7673" s="104"/>
      <c r="AT7673" s="104"/>
      <c r="AU7673" s="104"/>
      <c r="AV7673" s="104"/>
    </row>
    <row r="7674" spans="3:48" x14ac:dyDescent="0.35">
      <c r="C7674" s="176"/>
      <c r="D7674" s="176"/>
      <c r="E7674" s="176"/>
      <c r="F7674" s="176"/>
      <c r="G7674" s="175"/>
      <c r="H7674" s="175"/>
      <c r="I7674" s="175"/>
      <c r="J7674" s="175"/>
      <c r="L7674" s="175"/>
      <c r="T7674" s="176"/>
      <c r="U7674" s="176"/>
      <c r="V7674" s="176"/>
      <c r="W7674" s="176"/>
      <c r="X7674" s="175"/>
      <c r="Y7674" s="175"/>
      <c r="Z7674" s="175"/>
      <c r="AA7674" s="175"/>
      <c r="AC7674" s="175"/>
      <c r="AL7674" s="106"/>
      <c r="AM7674" s="104"/>
      <c r="AN7674" s="104"/>
      <c r="AO7674" s="104"/>
      <c r="AP7674" s="104"/>
      <c r="AQ7674" s="104"/>
      <c r="AR7674" s="104"/>
      <c r="AS7674" s="104"/>
      <c r="AT7674" s="104"/>
      <c r="AU7674" s="104"/>
      <c r="AV7674" s="104"/>
    </row>
    <row r="7675" spans="3:48" x14ac:dyDescent="0.35">
      <c r="C7675" s="176"/>
      <c r="D7675" s="176"/>
      <c r="E7675" s="176"/>
      <c r="F7675" s="176"/>
      <c r="G7675" s="175"/>
      <c r="H7675" s="175"/>
      <c r="I7675" s="175"/>
      <c r="J7675" s="175"/>
      <c r="L7675" s="175"/>
      <c r="T7675" s="176"/>
      <c r="U7675" s="176"/>
      <c r="V7675" s="176"/>
      <c r="W7675" s="176"/>
      <c r="X7675" s="175"/>
      <c r="Y7675" s="175"/>
      <c r="Z7675" s="175"/>
      <c r="AA7675" s="175"/>
      <c r="AC7675" s="175"/>
      <c r="AL7675" s="106"/>
      <c r="AM7675" s="104"/>
      <c r="AN7675" s="104"/>
      <c r="AO7675" s="104"/>
      <c r="AP7675" s="104"/>
      <c r="AQ7675" s="104"/>
      <c r="AR7675" s="104"/>
      <c r="AS7675" s="104"/>
      <c r="AT7675" s="104"/>
      <c r="AU7675" s="104"/>
      <c r="AV7675" s="104"/>
    </row>
    <row r="7676" spans="3:48" x14ac:dyDescent="0.35">
      <c r="C7676" s="176"/>
      <c r="D7676" s="176"/>
      <c r="E7676" s="176"/>
      <c r="F7676" s="176"/>
      <c r="G7676" s="175"/>
      <c r="H7676" s="175"/>
      <c r="I7676" s="175"/>
      <c r="J7676" s="175"/>
      <c r="L7676" s="175"/>
      <c r="T7676" s="176"/>
      <c r="U7676" s="176"/>
      <c r="V7676" s="176"/>
      <c r="W7676" s="176"/>
      <c r="X7676" s="175"/>
      <c r="Y7676" s="175"/>
      <c r="Z7676" s="175"/>
      <c r="AA7676" s="175"/>
      <c r="AC7676" s="175"/>
      <c r="AL7676" s="106"/>
      <c r="AM7676" s="104"/>
      <c r="AN7676" s="104"/>
      <c r="AO7676" s="104"/>
      <c r="AP7676" s="104"/>
      <c r="AQ7676" s="104"/>
      <c r="AR7676" s="104"/>
      <c r="AS7676" s="104"/>
      <c r="AT7676" s="104"/>
      <c r="AU7676" s="104"/>
      <c r="AV7676" s="104"/>
    </row>
    <row r="7677" spans="3:48" x14ac:dyDescent="0.35">
      <c r="C7677" s="176"/>
      <c r="D7677" s="176"/>
      <c r="E7677" s="176"/>
      <c r="F7677" s="176"/>
      <c r="G7677" s="175"/>
      <c r="H7677" s="175"/>
      <c r="I7677" s="175"/>
      <c r="J7677" s="175"/>
      <c r="L7677" s="175"/>
      <c r="T7677" s="176"/>
      <c r="U7677" s="176"/>
      <c r="V7677" s="176"/>
      <c r="W7677" s="176"/>
      <c r="X7677" s="175"/>
      <c r="Y7677" s="175"/>
      <c r="Z7677" s="175"/>
      <c r="AA7677" s="175"/>
      <c r="AC7677" s="175"/>
      <c r="AL7677" s="106"/>
      <c r="AM7677" s="104"/>
      <c r="AN7677" s="104"/>
      <c r="AO7677" s="104"/>
      <c r="AP7677" s="104"/>
      <c r="AQ7677" s="104"/>
      <c r="AR7677" s="104"/>
      <c r="AS7677" s="104"/>
      <c r="AT7677" s="104"/>
      <c r="AU7677" s="104"/>
      <c r="AV7677" s="104"/>
    </row>
    <row r="7678" spans="3:48" x14ac:dyDescent="0.35">
      <c r="C7678" s="176"/>
      <c r="D7678" s="176"/>
      <c r="E7678" s="176"/>
      <c r="F7678" s="176"/>
      <c r="G7678" s="175"/>
      <c r="H7678" s="175"/>
      <c r="I7678" s="175"/>
      <c r="J7678" s="175"/>
      <c r="L7678" s="175"/>
      <c r="T7678" s="176"/>
      <c r="U7678" s="176"/>
      <c r="V7678" s="176"/>
      <c r="W7678" s="176"/>
      <c r="X7678" s="175"/>
      <c r="Y7678" s="175"/>
      <c r="Z7678" s="175"/>
      <c r="AA7678" s="175"/>
      <c r="AC7678" s="175"/>
      <c r="AL7678" s="106"/>
      <c r="AM7678" s="104"/>
      <c r="AN7678" s="104"/>
      <c r="AO7678" s="104"/>
      <c r="AP7678" s="104"/>
      <c r="AQ7678" s="104"/>
      <c r="AR7678" s="104"/>
      <c r="AS7678" s="104"/>
      <c r="AT7678" s="104"/>
      <c r="AU7678" s="104"/>
      <c r="AV7678" s="104"/>
    </row>
    <row r="7679" spans="3:48" x14ac:dyDescent="0.35">
      <c r="C7679" s="176"/>
      <c r="D7679" s="176"/>
      <c r="E7679" s="176"/>
      <c r="F7679" s="176"/>
      <c r="G7679" s="175"/>
      <c r="H7679" s="175"/>
      <c r="I7679" s="175"/>
      <c r="J7679" s="175"/>
      <c r="L7679" s="175"/>
      <c r="T7679" s="176"/>
      <c r="U7679" s="176"/>
      <c r="V7679" s="176"/>
      <c r="W7679" s="176"/>
      <c r="X7679" s="175"/>
      <c r="Y7679" s="175"/>
      <c r="Z7679" s="175"/>
      <c r="AA7679" s="175"/>
      <c r="AC7679" s="175"/>
      <c r="AL7679" s="106"/>
      <c r="AM7679" s="104"/>
      <c r="AN7679" s="104"/>
      <c r="AO7679" s="104"/>
      <c r="AP7679" s="104"/>
      <c r="AQ7679" s="104"/>
      <c r="AR7679" s="104"/>
      <c r="AS7679" s="104"/>
      <c r="AT7679" s="104"/>
      <c r="AU7679" s="104"/>
      <c r="AV7679" s="104"/>
    </row>
    <row r="7680" spans="3:48" x14ac:dyDescent="0.35">
      <c r="C7680" s="176"/>
      <c r="D7680" s="176"/>
      <c r="E7680" s="176"/>
      <c r="F7680" s="176"/>
      <c r="G7680" s="175"/>
      <c r="H7680" s="175"/>
      <c r="I7680" s="175"/>
      <c r="J7680" s="175"/>
      <c r="L7680" s="175"/>
      <c r="T7680" s="176"/>
      <c r="U7680" s="176"/>
      <c r="V7680" s="176"/>
      <c r="W7680" s="176"/>
      <c r="X7680" s="175"/>
      <c r="Y7680" s="175"/>
      <c r="Z7680" s="175"/>
      <c r="AA7680" s="175"/>
      <c r="AC7680" s="175"/>
      <c r="AL7680" s="106"/>
      <c r="AM7680" s="104"/>
      <c r="AN7680" s="104"/>
      <c r="AO7680" s="104"/>
      <c r="AP7680" s="104"/>
      <c r="AQ7680" s="104"/>
      <c r="AR7680" s="104"/>
      <c r="AS7680" s="104"/>
      <c r="AT7680" s="104"/>
      <c r="AU7680" s="104"/>
      <c r="AV7680" s="104"/>
    </row>
    <row r="7681" spans="3:48" x14ac:dyDescent="0.35">
      <c r="C7681" s="176"/>
      <c r="D7681" s="176"/>
      <c r="E7681" s="176"/>
      <c r="F7681" s="176"/>
      <c r="G7681" s="175"/>
      <c r="H7681" s="175"/>
      <c r="I7681" s="175"/>
      <c r="J7681" s="175"/>
      <c r="L7681" s="175"/>
      <c r="T7681" s="176"/>
      <c r="U7681" s="176"/>
      <c r="V7681" s="176"/>
      <c r="W7681" s="176"/>
      <c r="X7681" s="175"/>
      <c r="Y7681" s="175"/>
      <c r="Z7681" s="175"/>
      <c r="AA7681" s="175"/>
      <c r="AC7681" s="175"/>
      <c r="AL7681" s="106"/>
      <c r="AM7681" s="104"/>
      <c r="AN7681" s="104"/>
      <c r="AO7681" s="104"/>
      <c r="AP7681" s="104"/>
      <c r="AQ7681" s="104"/>
      <c r="AR7681" s="104"/>
      <c r="AS7681" s="104"/>
      <c r="AT7681" s="104"/>
      <c r="AU7681" s="104"/>
      <c r="AV7681" s="104"/>
    </row>
    <row r="7682" spans="3:48" x14ac:dyDescent="0.35">
      <c r="C7682" s="176"/>
      <c r="D7682" s="176"/>
      <c r="E7682" s="176"/>
      <c r="F7682" s="176"/>
      <c r="G7682" s="175"/>
      <c r="H7682" s="175"/>
      <c r="I7682" s="175"/>
      <c r="J7682" s="175"/>
      <c r="L7682" s="175"/>
      <c r="T7682" s="176"/>
      <c r="U7682" s="176"/>
      <c r="V7682" s="176"/>
      <c r="W7682" s="176"/>
      <c r="X7682" s="175"/>
      <c r="Y7682" s="175"/>
      <c r="Z7682" s="175"/>
      <c r="AA7682" s="175"/>
      <c r="AC7682" s="175"/>
      <c r="AL7682" s="106"/>
      <c r="AM7682" s="104"/>
      <c r="AN7682" s="104"/>
      <c r="AO7682" s="104"/>
      <c r="AP7682" s="104"/>
      <c r="AQ7682" s="104"/>
      <c r="AR7682" s="104"/>
      <c r="AS7682" s="104"/>
      <c r="AT7682" s="104"/>
      <c r="AU7682" s="104"/>
      <c r="AV7682" s="104"/>
    </row>
    <row r="7683" spans="3:48" x14ac:dyDescent="0.35">
      <c r="C7683" s="176"/>
      <c r="D7683" s="176"/>
      <c r="E7683" s="176"/>
      <c r="F7683" s="176"/>
      <c r="G7683" s="175"/>
      <c r="H7683" s="175"/>
      <c r="I7683" s="175"/>
      <c r="J7683" s="175"/>
      <c r="L7683" s="175"/>
      <c r="T7683" s="176"/>
      <c r="U7683" s="176"/>
      <c r="V7683" s="176"/>
      <c r="W7683" s="176"/>
      <c r="X7683" s="175"/>
      <c r="Y7683" s="175"/>
      <c r="Z7683" s="175"/>
      <c r="AA7683" s="175"/>
      <c r="AC7683" s="175"/>
      <c r="AL7683" s="106"/>
      <c r="AM7683" s="104"/>
      <c r="AN7683" s="104"/>
      <c r="AO7683" s="104"/>
      <c r="AP7683" s="104"/>
      <c r="AQ7683" s="104"/>
      <c r="AR7683" s="104"/>
      <c r="AS7683" s="104"/>
      <c r="AT7683" s="104"/>
      <c r="AU7683" s="104"/>
      <c r="AV7683" s="104"/>
    </row>
    <row r="7684" spans="3:48" x14ac:dyDescent="0.35">
      <c r="C7684" s="176"/>
      <c r="D7684" s="176"/>
      <c r="E7684" s="176"/>
      <c r="F7684" s="176"/>
      <c r="G7684" s="175"/>
      <c r="H7684" s="175"/>
      <c r="I7684" s="175"/>
      <c r="J7684" s="175"/>
      <c r="L7684" s="175"/>
      <c r="T7684" s="176"/>
      <c r="U7684" s="176"/>
      <c r="V7684" s="176"/>
      <c r="W7684" s="176"/>
      <c r="X7684" s="175"/>
      <c r="Y7684" s="175"/>
      <c r="Z7684" s="175"/>
      <c r="AA7684" s="175"/>
      <c r="AC7684" s="175"/>
      <c r="AL7684" s="106"/>
      <c r="AM7684" s="104"/>
      <c r="AN7684" s="104"/>
      <c r="AO7684" s="104"/>
      <c r="AP7684" s="104"/>
      <c r="AQ7684" s="104"/>
      <c r="AR7684" s="104"/>
      <c r="AS7684" s="104"/>
      <c r="AT7684" s="104"/>
      <c r="AU7684" s="104"/>
      <c r="AV7684" s="104"/>
    </row>
    <row r="7685" spans="3:48" x14ac:dyDescent="0.35">
      <c r="C7685" s="176"/>
      <c r="D7685" s="176"/>
      <c r="E7685" s="176"/>
      <c r="F7685" s="176"/>
      <c r="G7685" s="175"/>
      <c r="H7685" s="175"/>
      <c r="I7685" s="175"/>
      <c r="J7685" s="175"/>
      <c r="L7685" s="175"/>
      <c r="T7685" s="176"/>
      <c r="U7685" s="176"/>
      <c r="V7685" s="176"/>
      <c r="W7685" s="176"/>
      <c r="X7685" s="175"/>
      <c r="Y7685" s="175"/>
      <c r="Z7685" s="175"/>
      <c r="AA7685" s="175"/>
      <c r="AC7685" s="175"/>
      <c r="AL7685" s="106"/>
      <c r="AM7685" s="104"/>
      <c r="AN7685" s="104"/>
      <c r="AO7685" s="104"/>
      <c r="AP7685" s="104"/>
      <c r="AQ7685" s="104"/>
      <c r="AR7685" s="104"/>
      <c r="AS7685" s="104"/>
      <c r="AT7685" s="104"/>
      <c r="AU7685" s="104"/>
      <c r="AV7685" s="104"/>
    </row>
    <row r="7686" spans="3:48" x14ac:dyDescent="0.35">
      <c r="C7686" s="176"/>
      <c r="D7686" s="176"/>
      <c r="E7686" s="176"/>
      <c r="F7686" s="176"/>
      <c r="G7686" s="175"/>
      <c r="H7686" s="175"/>
      <c r="I7686" s="175"/>
      <c r="J7686" s="175"/>
      <c r="L7686" s="175"/>
      <c r="T7686" s="176"/>
      <c r="U7686" s="176"/>
      <c r="V7686" s="176"/>
      <c r="W7686" s="176"/>
      <c r="X7686" s="175"/>
      <c r="Y7686" s="175"/>
      <c r="Z7686" s="175"/>
      <c r="AA7686" s="175"/>
      <c r="AC7686" s="175"/>
      <c r="AL7686" s="106"/>
      <c r="AM7686" s="104"/>
      <c r="AN7686" s="104"/>
      <c r="AO7686" s="104"/>
      <c r="AP7686" s="104"/>
      <c r="AQ7686" s="104"/>
      <c r="AR7686" s="104"/>
      <c r="AS7686" s="104"/>
      <c r="AT7686" s="104"/>
      <c r="AU7686" s="104"/>
      <c r="AV7686" s="104"/>
    </row>
    <row r="7687" spans="3:48" x14ac:dyDescent="0.35">
      <c r="C7687" s="176"/>
      <c r="D7687" s="176"/>
      <c r="E7687" s="176"/>
      <c r="F7687" s="176"/>
      <c r="G7687" s="175"/>
      <c r="H7687" s="175"/>
      <c r="I7687" s="175"/>
      <c r="J7687" s="175"/>
      <c r="L7687" s="175"/>
      <c r="T7687" s="176"/>
      <c r="U7687" s="176"/>
      <c r="V7687" s="176"/>
      <c r="W7687" s="176"/>
      <c r="X7687" s="175"/>
      <c r="Y7687" s="175"/>
      <c r="Z7687" s="175"/>
      <c r="AA7687" s="175"/>
      <c r="AC7687" s="175"/>
      <c r="AL7687" s="106"/>
      <c r="AM7687" s="104"/>
      <c r="AN7687" s="104"/>
      <c r="AO7687" s="104"/>
      <c r="AP7687" s="104"/>
      <c r="AQ7687" s="104"/>
      <c r="AR7687" s="104"/>
      <c r="AS7687" s="104"/>
      <c r="AT7687" s="104"/>
      <c r="AU7687" s="104"/>
      <c r="AV7687" s="104"/>
    </row>
    <row r="7688" spans="3:48" x14ac:dyDescent="0.35">
      <c r="C7688" s="176"/>
      <c r="D7688" s="176"/>
      <c r="E7688" s="176"/>
      <c r="F7688" s="176"/>
      <c r="G7688" s="175"/>
      <c r="H7688" s="175"/>
      <c r="I7688" s="175"/>
      <c r="J7688" s="175"/>
      <c r="L7688" s="175"/>
      <c r="T7688" s="176"/>
      <c r="U7688" s="176"/>
      <c r="V7688" s="176"/>
      <c r="W7688" s="176"/>
      <c r="X7688" s="175"/>
      <c r="Y7688" s="175"/>
      <c r="Z7688" s="175"/>
      <c r="AA7688" s="175"/>
      <c r="AC7688" s="175"/>
      <c r="AL7688" s="106"/>
      <c r="AM7688" s="104"/>
      <c r="AN7688" s="104"/>
      <c r="AO7688" s="104"/>
      <c r="AP7688" s="104"/>
      <c r="AQ7688" s="104"/>
      <c r="AR7688" s="104"/>
      <c r="AS7688" s="104"/>
      <c r="AT7688" s="104"/>
      <c r="AU7688" s="104"/>
      <c r="AV7688" s="104"/>
    </row>
    <row r="7689" spans="3:48" x14ac:dyDescent="0.35">
      <c r="C7689" s="176"/>
      <c r="D7689" s="176"/>
      <c r="E7689" s="176"/>
      <c r="F7689" s="176"/>
      <c r="G7689" s="175"/>
      <c r="H7689" s="175"/>
      <c r="I7689" s="175"/>
      <c r="J7689" s="175"/>
      <c r="L7689" s="175"/>
      <c r="T7689" s="176"/>
      <c r="U7689" s="176"/>
      <c r="V7689" s="176"/>
      <c r="W7689" s="176"/>
      <c r="X7689" s="175"/>
      <c r="Y7689" s="175"/>
      <c r="Z7689" s="175"/>
      <c r="AA7689" s="175"/>
      <c r="AC7689" s="175"/>
      <c r="AL7689" s="106"/>
      <c r="AM7689" s="104"/>
      <c r="AN7689" s="104"/>
      <c r="AO7689" s="104"/>
      <c r="AP7689" s="104"/>
      <c r="AQ7689" s="104"/>
      <c r="AR7689" s="104"/>
      <c r="AS7689" s="104"/>
      <c r="AT7689" s="104"/>
      <c r="AU7689" s="104"/>
      <c r="AV7689" s="104"/>
    </row>
    <row r="7690" spans="3:48" x14ac:dyDescent="0.35">
      <c r="C7690" s="176"/>
      <c r="D7690" s="176"/>
      <c r="E7690" s="176"/>
      <c r="F7690" s="176"/>
      <c r="G7690" s="175"/>
      <c r="H7690" s="175"/>
      <c r="I7690" s="175"/>
      <c r="J7690" s="175"/>
      <c r="L7690" s="175"/>
      <c r="T7690" s="176"/>
      <c r="U7690" s="176"/>
      <c r="V7690" s="176"/>
      <c r="W7690" s="176"/>
      <c r="X7690" s="175"/>
      <c r="Y7690" s="175"/>
      <c r="Z7690" s="175"/>
      <c r="AA7690" s="175"/>
      <c r="AC7690" s="175"/>
      <c r="AL7690" s="106"/>
      <c r="AM7690" s="104"/>
      <c r="AN7690" s="104"/>
      <c r="AO7690" s="104"/>
      <c r="AP7690" s="104"/>
      <c r="AQ7690" s="104"/>
      <c r="AR7690" s="104"/>
      <c r="AS7690" s="104"/>
      <c r="AT7690" s="104"/>
      <c r="AU7690" s="104"/>
      <c r="AV7690" s="104"/>
    </row>
    <row r="7691" spans="3:48" x14ac:dyDescent="0.35">
      <c r="C7691" s="176"/>
      <c r="D7691" s="176"/>
      <c r="E7691" s="176"/>
      <c r="F7691" s="176"/>
      <c r="G7691" s="175"/>
      <c r="H7691" s="175"/>
      <c r="I7691" s="175"/>
      <c r="J7691" s="175"/>
      <c r="L7691" s="175"/>
      <c r="T7691" s="176"/>
      <c r="U7691" s="176"/>
      <c r="V7691" s="176"/>
      <c r="W7691" s="176"/>
      <c r="X7691" s="175"/>
      <c r="Y7691" s="175"/>
      <c r="Z7691" s="175"/>
      <c r="AA7691" s="175"/>
      <c r="AC7691" s="175"/>
      <c r="AL7691" s="106"/>
      <c r="AM7691" s="104"/>
      <c r="AN7691" s="104"/>
      <c r="AO7691" s="104"/>
      <c r="AP7691" s="104"/>
      <c r="AQ7691" s="104"/>
      <c r="AR7691" s="104"/>
      <c r="AS7691" s="104"/>
      <c r="AT7691" s="104"/>
      <c r="AU7691" s="104"/>
      <c r="AV7691" s="104"/>
    </row>
    <row r="7692" spans="3:48" x14ac:dyDescent="0.35">
      <c r="C7692" s="176"/>
      <c r="D7692" s="176"/>
      <c r="E7692" s="176"/>
      <c r="F7692" s="176"/>
      <c r="G7692" s="175"/>
      <c r="H7692" s="175"/>
      <c r="I7692" s="175"/>
      <c r="J7692" s="175"/>
      <c r="L7692" s="175"/>
      <c r="T7692" s="176"/>
      <c r="U7692" s="176"/>
      <c r="V7692" s="176"/>
      <c r="W7692" s="176"/>
      <c r="X7692" s="175"/>
      <c r="Y7692" s="175"/>
      <c r="Z7692" s="175"/>
      <c r="AA7692" s="175"/>
      <c r="AC7692" s="175"/>
      <c r="AL7692" s="106"/>
      <c r="AM7692" s="104"/>
      <c r="AN7692" s="104"/>
      <c r="AO7692" s="104"/>
      <c r="AP7692" s="104"/>
      <c r="AQ7692" s="104"/>
      <c r="AR7692" s="104"/>
      <c r="AS7692" s="104"/>
      <c r="AT7692" s="104"/>
      <c r="AU7692" s="104"/>
      <c r="AV7692" s="104"/>
    </row>
    <row r="7693" spans="3:48" x14ac:dyDescent="0.35">
      <c r="C7693" s="176"/>
      <c r="D7693" s="176"/>
      <c r="E7693" s="176"/>
      <c r="F7693" s="176"/>
      <c r="G7693" s="175"/>
      <c r="H7693" s="175"/>
      <c r="I7693" s="175"/>
      <c r="J7693" s="175"/>
      <c r="L7693" s="175"/>
      <c r="T7693" s="176"/>
      <c r="U7693" s="176"/>
      <c r="V7693" s="176"/>
      <c r="W7693" s="176"/>
      <c r="X7693" s="175"/>
      <c r="Y7693" s="175"/>
      <c r="Z7693" s="175"/>
      <c r="AA7693" s="175"/>
      <c r="AC7693" s="175"/>
      <c r="AL7693" s="106"/>
      <c r="AM7693" s="104"/>
      <c r="AN7693" s="104"/>
      <c r="AO7693" s="104"/>
      <c r="AP7693" s="104"/>
      <c r="AQ7693" s="104"/>
      <c r="AR7693" s="104"/>
      <c r="AS7693" s="104"/>
      <c r="AT7693" s="104"/>
      <c r="AU7693" s="104"/>
      <c r="AV7693" s="104"/>
    </row>
    <row r="7694" spans="3:48" x14ac:dyDescent="0.35">
      <c r="C7694" s="176"/>
      <c r="D7694" s="176"/>
      <c r="E7694" s="176"/>
      <c r="F7694" s="176"/>
      <c r="G7694" s="175"/>
      <c r="H7694" s="175"/>
      <c r="I7694" s="175"/>
      <c r="J7694" s="175"/>
      <c r="L7694" s="175"/>
      <c r="T7694" s="176"/>
      <c r="U7694" s="176"/>
      <c r="V7694" s="176"/>
      <c r="W7694" s="176"/>
      <c r="X7694" s="175"/>
      <c r="Y7694" s="175"/>
      <c r="Z7694" s="175"/>
      <c r="AA7694" s="175"/>
      <c r="AC7694" s="175"/>
      <c r="AL7694" s="106"/>
      <c r="AM7694" s="104"/>
      <c r="AN7694" s="104"/>
      <c r="AO7694" s="104"/>
      <c r="AP7694" s="104"/>
      <c r="AQ7694" s="104"/>
      <c r="AR7694" s="104"/>
      <c r="AS7694" s="104"/>
      <c r="AT7694" s="104"/>
      <c r="AU7694" s="104"/>
      <c r="AV7694" s="104"/>
    </row>
    <row r="7695" spans="3:48" x14ac:dyDescent="0.35">
      <c r="C7695" s="176"/>
      <c r="D7695" s="176"/>
      <c r="E7695" s="176"/>
      <c r="F7695" s="176"/>
      <c r="G7695" s="175"/>
      <c r="H7695" s="175"/>
      <c r="I7695" s="175"/>
      <c r="J7695" s="175"/>
      <c r="L7695" s="175"/>
      <c r="T7695" s="176"/>
      <c r="U7695" s="176"/>
      <c r="V7695" s="176"/>
      <c r="W7695" s="176"/>
      <c r="X7695" s="175"/>
      <c r="Y7695" s="175"/>
      <c r="Z7695" s="175"/>
      <c r="AA7695" s="175"/>
      <c r="AC7695" s="175"/>
      <c r="AL7695" s="106"/>
      <c r="AM7695" s="104"/>
      <c r="AN7695" s="104"/>
      <c r="AO7695" s="104"/>
      <c r="AP7695" s="104"/>
      <c r="AQ7695" s="104"/>
      <c r="AR7695" s="104"/>
      <c r="AS7695" s="104"/>
      <c r="AT7695" s="104"/>
      <c r="AU7695" s="104"/>
      <c r="AV7695" s="104"/>
    </row>
    <row r="7696" spans="3:48" x14ac:dyDescent="0.35">
      <c r="C7696" s="176"/>
      <c r="D7696" s="176"/>
      <c r="E7696" s="176"/>
      <c r="F7696" s="176"/>
      <c r="G7696" s="175"/>
      <c r="H7696" s="175"/>
      <c r="I7696" s="175"/>
      <c r="J7696" s="175"/>
      <c r="L7696" s="175"/>
      <c r="T7696" s="176"/>
      <c r="U7696" s="176"/>
      <c r="V7696" s="176"/>
      <c r="W7696" s="176"/>
      <c r="X7696" s="175"/>
      <c r="Y7696" s="175"/>
      <c r="Z7696" s="175"/>
      <c r="AA7696" s="175"/>
      <c r="AC7696" s="175"/>
      <c r="AL7696" s="106"/>
      <c r="AM7696" s="104"/>
      <c r="AN7696" s="104"/>
      <c r="AO7696" s="104"/>
      <c r="AP7696" s="104"/>
      <c r="AQ7696" s="104"/>
      <c r="AR7696" s="104"/>
      <c r="AS7696" s="104"/>
      <c r="AT7696" s="104"/>
      <c r="AU7696" s="104"/>
      <c r="AV7696" s="104"/>
    </row>
    <row r="7697" spans="3:48" x14ac:dyDescent="0.35">
      <c r="C7697" s="176"/>
      <c r="D7697" s="176"/>
      <c r="E7697" s="176"/>
      <c r="F7697" s="176"/>
      <c r="G7697" s="175"/>
      <c r="H7697" s="175"/>
      <c r="I7697" s="175"/>
      <c r="J7697" s="175"/>
      <c r="L7697" s="175"/>
      <c r="T7697" s="176"/>
      <c r="U7697" s="176"/>
      <c r="V7697" s="176"/>
      <c r="W7697" s="176"/>
      <c r="X7697" s="175"/>
      <c r="Y7697" s="175"/>
      <c r="Z7697" s="175"/>
      <c r="AA7697" s="175"/>
      <c r="AC7697" s="175"/>
      <c r="AL7697" s="106"/>
      <c r="AM7697" s="104"/>
      <c r="AN7697" s="104"/>
      <c r="AO7697" s="104"/>
      <c r="AP7697" s="104"/>
      <c r="AQ7697" s="104"/>
      <c r="AR7697" s="104"/>
      <c r="AS7697" s="104"/>
      <c r="AT7697" s="104"/>
      <c r="AU7697" s="104"/>
      <c r="AV7697" s="104"/>
    </row>
    <row r="7698" spans="3:48" x14ac:dyDescent="0.35">
      <c r="C7698" s="176"/>
      <c r="D7698" s="176"/>
      <c r="E7698" s="176"/>
      <c r="F7698" s="176"/>
      <c r="G7698" s="175"/>
      <c r="H7698" s="175"/>
      <c r="I7698" s="175"/>
      <c r="J7698" s="175"/>
      <c r="L7698" s="175"/>
      <c r="T7698" s="176"/>
      <c r="U7698" s="176"/>
      <c r="V7698" s="176"/>
      <c r="W7698" s="176"/>
      <c r="X7698" s="175"/>
      <c r="Y7698" s="175"/>
      <c r="Z7698" s="175"/>
      <c r="AA7698" s="175"/>
      <c r="AC7698" s="175"/>
      <c r="AL7698" s="106"/>
      <c r="AM7698" s="104"/>
      <c r="AN7698" s="104"/>
      <c r="AO7698" s="104"/>
      <c r="AP7698" s="104"/>
      <c r="AQ7698" s="104"/>
      <c r="AR7698" s="104"/>
      <c r="AS7698" s="104"/>
      <c r="AT7698" s="104"/>
      <c r="AU7698" s="104"/>
      <c r="AV7698" s="104"/>
    </row>
    <row r="7699" spans="3:48" x14ac:dyDescent="0.35">
      <c r="C7699" s="176"/>
      <c r="D7699" s="176"/>
      <c r="E7699" s="176"/>
      <c r="F7699" s="176"/>
      <c r="G7699" s="175"/>
      <c r="H7699" s="175"/>
      <c r="I7699" s="175"/>
      <c r="J7699" s="175"/>
      <c r="L7699" s="175"/>
      <c r="T7699" s="176"/>
      <c r="U7699" s="176"/>
      <c r="V7699" s="176"/>
      <c r="W7699" s="176"/>
      <c r="X7699" s="175"/>
      <c r="Y7699" s="175"/>
      <c r="Z7699" s="175"/>
      <c r="AA7699" s="175"/>
      <c r="AC7699" s="175"/>
      <c r="AL7699" s="106"/>
      <c r="AM7699" s="104"/>
      <c r="AN7699" s="104"/>
      <c r="AO7699" s="104"/>
      <c r="AP7699" s="104"/>
      <c r="AQ7699" s="104"/>
      <c r="AR7699" s="104"/>
      <c r="AS7699" s="104"/>
      <c r="AT7699" s="104"/>
      <c r="AU7699" s="104"/>
      <c r="AV7699" s="104"/>
    </row>
    <row r="7700" spans="3:48" x14ac:dyDescent="0.35">
      <c r="C7700" s="176"/>
      <c r="D7700" s="176"/>
      <c r="E7700" s="176"/>
      <c r="F7700" s="176"/>
      <c r="G7700" s="175"/>
      <c r="H7700" s="175"/>
      <c r="I7700" s="175"/>
      <c r="J7700" s="175"/>
      <c r="L7700" s="175"/>
      <c r="T7700" s="176"/>
      <c r="U7700" s="176"/>
      <c r="V7700" s="176"/>
      <c r="W7700" s="176"/>
      <c r="X7700" s="175"/>
      <c r="Y7700" s="175"/>
      <c r="Z7700" s="175"/>
      <c r="AA7700" s="175"/>
      <c r="AC7700" s="175"/>
      <c r="AL7700" s="106"/>
      <c r="AM7700" s="104"/>
      <c r="AN7700" s="104"/>
      <c r="AO7700" s="104"/>
      <c r="AP7700" s="104"/>
      <c r="AQ7700" s="104"/>
      <c r="AR7700" s="104"/>
      <c r="AS7700" s="104"/>
      <c r="AT7700" s="104"/>
      <c r="AU7700" s="104"/>
      <c r="AV7700" s="104"/>
    </row>
    <row r="7701" spans="3:48" x14ac:dyDescent="0.35">
      <c r="C7701" s="176"/>
      <c r="D7701" s="176"/>
      <c r="E7701" s="176"/>
      <c r="F7701" s="176"/>
      <c r="G7701" s="175"/>
      <c r="H7701" s="175"/>
      <c r="I7701" s="175"/>
      <c r="J7701" s="175"/>
      <c r="L7701" s="175"/>
      <c r="T7701" s="176"/>
      <c r="U7701" s="176"/>
      <c r="V7701" s="176"/>
      <c r="W7701" s="176"/>
      <c r="X7701" s="175"/>
      <c r="Y7701" s="175"/>
      <c r="Z7701" s="175"/>
      <c r="AA7701" s="175"/>
      <c r="AC7701" s="175"/>
      <c r="AL7701" s="106"/>
      <c r="AM7701" s="104"/>
      <c r="AN7701" s="104"/>
      <c r="AO7701" s="104"/>
      <c r="AP7701" s="104"/>
      <c r="AQ7701" s="104"/>
      <c r="AR7701" s="104"/>
      <c r="AS7701" s="104"/>
      <c r="AT7701" s="104"/>
      <c r="AU7701" s="104"/>
      <c r="AV7701" s="104"/>
    </row>
    <row r="7702" spans="3:48" x14ac:dyDescent="0.35">
      <c r="C7702" s="176"/>
      <c r="D7702" s="176"/>
      <c r="E7702" s="176"/>
      <c r="F7702" s="176"/>
      <c r="G7702" s="175"/>
      <c r="H7702" s="175"/>
      <c r="I7702" s="175"/>
      <c r="J7702" s="175"/>
      <c r="L7702" s="175"/>
      <c r="T7702" s="176"/>
      <c r="U7702" s="176"/>
      <c r="V7702" s="176"/>
      <c r="W7702" s="176"/>
      <c r="X7702" s="175"/>
      <c r="Y7702" s="175"/>
      <c r="Z7702" s="175"/>
      <c r="AA7702" s="175"/>
      <c r="AC7702" s="175"/>
      <c r="AL7702" s="106"/>
      <c r="AM7702" s="104"/>
      <c r="AN7702" s="104"/>
      <c r="AO7702" s="104"/>
      <c r="AP7702" s="104"/>
      <c r="AQ7702" s="104"/>
      <c r="AR7702" s="104"/>
      <c r="AS7702" s="104"/>
      <c r="AT7702" s="104"/>
      <c r="AU7702" s="104"/>
      <c r="AV7702" s="104"/>
    </row>
    <row r="7703" spans="3:48" x14ac:dyDescent="0.35">
      <c r="C7703" s="176"/>
      <c r="D7703" s="176"/>
      <c r="E7703" s="176"/>
      <c r="F7703" s="176"/>
      <c r="G7703" s="175"/>
      <c r="H7703" s="175"/>
      <c r="I7703" s="175"/>
      <c r="J7703" s="175"/>
      <c r="L7703" s="175"/>
      <c r="T7703" s="176"/>
      <c r="U7703" s="176"/>
      <c r="V7703" s="176"/>
      <c r="W7703" s="176"/>
      <c r="X7703" s="175"/>
      <c r="Y7703" s="175"/>
      <c r="Z7703" s="175"/>
      <c r="AA7703" s="175"/>
      <c r="AC7703" s="175"/>
      <c r="AL7703" s="106"/>
      <c r="AM7703" s="104"/>
      <c r="AN7703" s="104"/>
      <c r="AO7703" s="104"/>
      <c r="AP7703" s="104"/>
      <c r="AQ7703" s="104"/>
      <c r="AR7703" s="104"/>
      <c r="AS7703" s="104"/>
      <c r="AT7703" s="104"/>
      <c r="AU7703" s="104"/>
      <c r="AV7703" s="104"/>
    </row>
    <row r="7704" spans="3:48" x14ac:dyDescent="0.35">
      <c r="C7704" s="176"/>
      <c r="D7704" s="176"/>
      <c r="E7704" s="176"/>
      <c r="F7704" s="176"/>
      <c r="G7704" s="175"/>
      <c r="H7704" s="175"/>
      <c r="I7704" s="175"/>
      <c r="J7704" s="175"/>
      <c r="L7704" s="175"/>
      <c r="T7704" s="176"/>
      <c r="U7704" s="176"/>
      <c r="V7704" s="176"/>
      <c r="W7704" s="176"/>
      <c r="X7704" s="175"/>
      <c r="Y7704" s="175"/>
      <c r="Z7704" s="175"/>
      <c r="AA7704" s="175"/>
      <c r="AC7704" s="175"/>
      <c r="AL7704" s="106"/>
      <c r="AM7704" s="104"/>
      <c r="AN7704" s="104"/>
      <c r="AO7704" s="104"/>
      <c r="AP7704" s="104"/>
      <c r="AQ7704" s="104"/>
      <c r="AR7704" s="104"/>
      <c r="AS7704" s="104"/>
      <c r="AT7704" s="104"/>
      <c r="AU7704" s="104"/>
      <c r="AV7704" s="104"/>
    </row>
    <row r="7705" spans="3:48" x14ac:dyDescent="0.35">
      <c r="C7705" s="176"/>
      <c r="D7705" s="176"/>
      <c r="E7705" s="176"/>
      <c r="F7705" s="176"/>
      <c r="G7705" s="175"/>
      <c r="H7705" s="175"/>
      <c r="I7705" s="175"/>
      <c r="J7705" s="175"/>
      <c r="L7705" s="175"/>
      <c r="T7705" s="176"/>
      <c r="U7705" s="176"/>
      <c r="V7705" s="176"/>
      <c r="W7705" s="176"/>
      <c r="X7705" s="175"/>
      <c r="Y7705" s="175"/>
      <c r="Z7705" s="175"/>
      <c r="AA7705" s="175"/>
      <c r="AC7705" s="175"/>
      <c r="AL7705" s="106"/>
      <c r="AM7705" s="104"/>
      <c r="AN7705" s="104"/>
      <c r="AO7705" s="104"/>
      <c r="AP7705" s="104"/>
      <c r="AQ7705" s="104"/>
      <c r="AR7705" s="104"/>
      <c r="AS7705" s="104"/>
      <c r="AT7705" s="104"/>
      <c r="AU7705" s="104"/>
      <c r="AV7705" s="104"/>
    </row>
    <row r="7706" spans="3:48" x14ac:dyDescent="0.35">
      <c r="C7706" s="176"/>
      <c r="D7706" s="176"/>
      <c r="E7706" s="176"/>
      <c r="F7706" s="176"/>
      <c r="G7706" s="175"/>
      <c r="H7706" s="175"/>
      <c r="I7706" s="175"/>
      <c r="J7706" s="175"/>
      <c r="L7706" s="175"/>
      <c r="T7706" s="176"/>
      <c r="U7706" s="176"/>
      <c r="V7706" s="176"/>
      <c r="W7706" s="176"/>
      <c r="X7706" s="175"/>
      <c r="Y7706" s="175"/>
      <c r="Z7706" s="175"/>
      <c r="AA7706" s="175"/>
      <c r="AC7706" s="175"/>
      <c r="AL7706" s="106"/>
      <c r="AM7706" s="104"/>
      <c r="AN7706" s="104"/>
      <c r="AO7706" s="104"/>
      <c r="AP7706" s="104"/>
      <c r="AQ7706" s="104"/>
      <c r="AR7706" s="104"/>
      <c r="AS7706" s="104"/>
      <c r="AT7706" s="104"/>
      <c r="AU7706" s="104"/>
      <c r="AV7706" s="104"/>
    </row>
    <row r="7707" spans="3:48" x14ac:dyDescent="0.35">
      <c r="C7707" s="176"/>
      <c r="D7707" s="176"/>
      <c r="E7707" s="176"/>
      <c r="F7707" s="176"/>
      <c r="G7707" s="175"/>
      <c r="H7707" s="175"/>
      <c r="I7707" s="175"/>
      <c r="J7707" s="175"/>
      <c r="L7707" s="175"/>
      <c r="T7707" s="176"/>
      <c r="U7707" s="176"/>
      <c r="V7707" s="176"/>
      <c r="W7707" s="176"/>
      <c r="X7707" s="175"/>
      <c r="Y7707" s="175"/>
      <c r="Z7707" s="175"/>
      <c r="AA7707" s="175"/>
      <c r="AC7707" s="175"/>
      <c r="AL7707" s="106"/>
      <c r="AM7707" s="104"/>
      <c r="AN7707" s="104"/>
      <c r="AO7707" s="104"/>
      <c r="AP7707" s="104"/>
      <c r="AQ7707" s="104"/>
      <c r="AR7707" s="104"/>
      <c r="AS7707" s="104"/>
      <c r="AT7707" s="104"/>
      <c r="AU7707" s="104"/>
      <c r="AV7707" s="104"/>
    </row>
    <row r="7708" spans="3:48" x14ac:dyDescent="0.35">
      <c r="C7708" s="176"/>
      <c r="D7708" s="176"/>
      <c r="E7708" s="176"/>
      <c r="F7708" s="176"/>
      <c r="G7708" s="175"/>
      <c r="H7708" s="175"/>
      <c r="I7708" s="175"/>
      <c r="J7708" s="175"/>
      <c r="L7708" s="175"/>
      <c r="T7708" s="176"/>
      <c r="U7708" s="176"/>
      <c r="V7708" s="176"/>
      <c r="W7708" s="176"/>
      <c r="X7708" s="175"/>
      <c r="Y7708" s="175"/>
      <c r="Z7708" s="175"/>
      <c r="AA7708" s="175"/>
      <c r="AC7708" s="175"/>
      <c r="AL7708" s="106"/>
      <c r="AM7708" s="104"/>
      <c r="AN7708" s="104"/>
      <c r="AO7708" s="104"/>
      <c r="AP7708" s="104"/>
      <c r="AQ7708" s="104"/>
      <c r="AR7708" s="104"/>
      <c r="AS7708" s="104"/>
      <c r="AT7708" s="104"/>
      <c r="AU7708" s="104"/>
      <c r="AV7708" s="104"/>
    </row>
    <row r="7709" spans="3:48" x14ac:dyDescent="0.35">
      <c r="C7709" s="176"/>
      <c r="D7709" s="176"/>
      <c r="E7709" s="176"/>
      <c r="F7709" s="176"/>
      <c r="G7709" s="175"/>
      <c r="H7709" s="175"/>
      <c r="I7709" s="175"/>
      <c r="J7709" s="175"/>
      <c r="L7709" s="175"/>
      <c r="T7709" s="176"/>
      <c r="U7709" s="176"/>
      <c r="V7709" s="176"/>
      <c r="W7709" s="176"/>
      <c r="X7709" s="175"/>
      <c r="Y7709" s="175"/>
      <c r="Z7709" s="175"/>
      <c r="AA7709" s="175"/>
      <c r="AC7709" s="175"/>
      <c r="AL7709" s="106"/>
      <c r="AM7709" s="104"/>
      <c r="AN7709" s="104"/>
      <c r="AO7709" s="104"/>
      <c r="AP7709" s="104"/>
      <c r="AQ7709" s="104"/>
      <c r="AR7709" s="104"/>
      <c r="AS7709" s="104"/>
      <c r="AT7709" s="104"/>
      <c r="AU7709" s="104"/>
      <c r="AV7709" s="104"/>
    </row>
    <row r="7710" spans="3:48" x14ac:dyDescent="0.35">
      <c r="C7710" s="176"/>
      <c r="D7710" s="176"/>
      <c r="E7710" s="176"/>
      <c r="F7710" s="176"/>
      <c r="G7710" s="175"/>
      <c r="H7710" s="175"/>
      <c r="I7710" s="175"/>
      <c r="J7710" s="175"/>
      <c r="L7710" s="175"/>
      <c r="T7710" s="176"/>
      <c r="U7710" s="176"/>
      <c r="V7710" s="176"/>
      <c r="W7710" s="176"/>
      <c r="X7710" s="175"/>
      <c r="Y7710" s="175"/>
      <c r="Z7710" s="175"/>
      <c r="AA7710" s="175"/>
      <c r="AC7710" s="175"/>
      <c r="AL7710" s="106"/>
      <c r="AM7710" s="104"/>
      <c r="AN7710" s="104"/>
      <c r="AO7710" s="104"/>
      <c r="AP7710" s="104"/>
      <c r="AQ7710" s="104"/>
      <c r="AR7710" s="104"/>
      <c r="AS7710" s="104"/>
      <c r="AT7710" s="104"/>
      <c r="AU7710" s="104"/>
      <c r="AV7710" s="104"/>
    </row>
    <row r="7711" spans="3:48" x14ac:dyDescent="0.35">
      <c r="C7711" s="176"/>
      <c r="D7711" s="176"/>
      <c r="E7711" s="176"/>
      <c r="F7711" s="176"/>
      <c r="G7711" s="175"/>
      <c r="H7711" s="175"/>
      <c r="I7711" s="175"/>
      <c r="J7711" s="175"/>
      <c r="L7711" s="175"/>
      <c r="T7711" s="176"/>
      <c r="U7711" s="176"/>
      <c r="V7711" s="176"/>
      <c r="W7711" s="176"/>
      <c r="X7711" s="175"/>
      <c r="Y7711" s="175"/>
      <c r="Z7711" s="175"/>
      <c r="AA7711" s="175"/>
      <c r="AC7711" s="175"/>
      <c r="AL7711" s="106"/>
      <c r="AM7711" s="104"/>
      <c r="AN7711" s="104"/>
      <c r="AO7711" s="104"/>
      <c r="AP7711" s="104"/>
      <c r="AQ7711" s="104"/>
      <c r="AR7711" s="104"/>
      <c r="AS7711" s="104"/>
      <c r="AT7711" s="104"/>
      <c r="AU7711" s="104"/>
      <c r="AV7711" s="104"/>
    </row>
    <row r="7712" spans="3:48" x14ac:dyDescent="0.35">
      <c r="C7712" s="176"/>
      <c r="D7712" s="176"/>
      <c r="E7712" s="176"/>
      <c r="F7712" s="176"/>
      <c r="G7712" s="175"/>
      <c r="H7712" s="175"/>
      <c r="I7712" s="175"/>
      <c r="J7712" s="175"/>
      <c r="L7712" s="175"/>
      <c r="T7712" s="176"/>
      <c r="U7712" s="176"/>
      <c r="V7712" s="176"/>
      <c r="W7712" s="176"/>
      <c r="X7712" s="175"/>
      <c r="Y7712" s="175"/>
      <c r="Z7712" s="175"/>
      <c r="AA7712" s="175"/>
      <c r="AC7712" s="175"/>
      <c r="AL7712" s="106"/>
      <c r="AM7712" s="104"/>
      <c r="AN7712" s="104"/>
      <c r="AO7712" s="104"/>
      <c r="AP7712" s="104"/>
      <c r="AQ7712" s="104"/>
      <c r="AR7712" s="104"/>
      <c r="AS7712" s="104"/>
      <c r="AT7712" s="104"/>
      <c r="AU7712" s="104"/>
      <c r="AV7712" s="104"/>
    </row>
    <row r="7713" spans="3:48" x14ac:dyDescent="0.35">
      <c r="C7713" s="176"/>
      <c r="D7713" s="176"/>
      <c r="E7713" s="176"/>
      <c r="F7713" s="176"/>
      <c r="G7713" s="175"/>
      <c r="H7713" s="175"/>
      <c r="I7713" s="175"/>
      <c r="J7713" s="175"/>
      <c r="L7713" s="175"/>
      <c r="T7713" s="176"/>
      <c r="U7713" s="176"/>
      <c r="V7713" s="176"/>
      <c r="W7713" s="176"/>
      <c r="X7713" s="175"/>
      <c r="Y7713" s="175"/>
      <c r="Z7713" s="175"/>
      <c r="AA7713" s="175"/>
      <c r="AC7713" s="175"/>
      <c r="AL7713" s="106"/>
      <c r="AM7713" s="104"/>
      <c r="AN7713" s="104"/>
      <c r="AO7713" s="104"/>
      <c r="AP7713" s="104"/>
      <c r="AQ7713" s="104"/>
      <c r="AR7713" s="104"/>
      <c r="AS7713" s="104"/>
      <c r="AT7713" s="104"/>
      <c r="AU7713" s="104"/>
      <c r="AV7713" s="104"/>
    </row>
    <row r="7714" spans="3:48" x14ac:dyDescent="0.35">
      <c r="C7714" s="176"/>
      <c r="D7714" s="176"/>
      <c r="E7714" s="176"/>
      <c r="F7714" s="176"/>
      <c r="G7714" s="175"/>
      <c r="H7714" s="175"/>
      <c r="I7714" s="175"/>
      <c r="J7714" s="175"/>
      <c r="L7714" s="175"/>
      <c r="T7714" s="176"/>
      <c r="U7714" s="176"/>
      <c r="V7714" s="176"/>
      <c r="W7714" s="176"/>
      <c r="X7714" s="175"/>
      <c r="Y7714" s="175"/>
      <c r="Z7714" s="175"/>
      <c r="AA7714" s="175"/>
      <c r="AC7714" s="175"/>
      <c r="AL7714" s="106"/>
      <c r="AM7714" s="104"/>
      <c r="AN7714" s="104"/>
      <c r="AO7714" s="104"/>
      <c r="AP7714" s="104"/>
      <c r="AQ7714" s="104"/>
      <c r="AR7714" s="104"/>
      <c r="AS7714" s="104"/>
      <c r="AT7714" s="104"/>
      <c r="AU7714" s="104"/>
      <c r="AV7714" s="104"/>
    </row>
    <row r="7715" spans="3:48" x14ac:dyDescent="0.35">
      <c r="C7715" s="176"/>
      <c r="D7715" s="176"/>
      <c r="E7715" s="176"/>
      <c r="F7715" s="176"/>
      <c r="G7715" s="175"/>
      <c r="H7715" s="175"/>
      <c r="I7715" s="175"/>
      <c r="J7715" s="175"/>
      <c r="L7715" s="175"/>
      <c r="T7715" s="176"/>
      <c r="U7715" s="176"/>
      <c r="V7715" s="176"/>
      <c r="W7715" s="176"/>
      <c r="X7715" s="175"/>
      <c r="Y7715" s="175"/>
      <c r="Z7715" s="175"/>
      <c r="AA7715" s="175"/>
      <c r="AC7715" s="175"/>
      <c r="AL7715" s="106"/>
      <c r="AM7715" s="104"/>
      <c r="AN7715" s="104"/>
      <c r="AO7715" s="104"/>
      <c r="AP7715" s="104"/>
      <c r="AQ7715" s="104"/>
      <c r="AR7715" s="104"/>
      <c r="AS7715" s="104"/>
      <c r="AT7715" s="104"/>
      <c r="AU7715" s="104"/>
      <c r="AV7715" s="104"/>
    </row>
    <row r="7716" spans="3:48" x14ac:dyDescent="0.35">
      <c r="C7716" s="176"/>
      <c r="D7716" s="176"/>
      <c r="E7716" s="176"/>
      <c r="F7716" s="176"/>
      <c r="G7716" s="175"/>
      <c r="H7716" s="175"/>
      <c r="I7716" s="175"/>
      <c r="J7716" s="175"/>
      <c r="L7716" s="175"/>
      <c r="T7716" s="176"/>
      <c r="U7716" s="176"/>
      <c r="V7716" s="176"/>
      <c r="W7716" s="176"/>
      <c r="X7716" s="175"/>
      <c r="Y7716" s="175"/>
      <c r="Z7716" s="175"/>
      <c r="AA7716" s="175"/>
      <c r="AC7716" s="175"/>
      <c r="AL7716" s="106"/>
      <c r="AM7716" s="104"/>
      <c r="AN7716" s="104"/>
      <c r="AO7716" s="104"/>
      <c r="AP7716" s="104"/>
      <c r="AQ7716" s="104"/>
      <c r="AR7716" s="104"/>
      <c r="AS7716" s="104"/>
      <c r="AT7716" s="104"/>
      <c r="AU7716" s="104"/>
      <c r="AV7716" s="104"/>
    </row>
    <row r="7717" spans="3:48" x14ac:dyDescent="0.35">
      <c r="C7717" s="176"/>
      <c r="D7717" s="176"/>
      <c r="E7717" s="176"/>
      <c r="F7717" s="176"/>
      <c r="G7717" s="175"/>
      <c r="H7717" s="175"/>
      <c r="I7717" s="175"/>
      <c r="J7717" s="175"/>
      <c r="L7717" s="175"/>
      <c r="T7717" s="176"/>
      <c r="U7717" s="176"/>
      <c r="V7717" s="176"/>
      <c r="W7717" s="176"/>
      <c r="X7717" s="175"/>
      <c r="Y7717" s="175"/>
      <c r="Z7717" s="175"/>
      <c r="AA7717" s="175"/>
      <c r="AC7717" s="175"/>
      <c r="AL7717" s="106"/>
      <c r="AM7717" s="104"/>
      <c r="AN7717" s="104"/>
      <c r="AO7717" s="104"/>
      <c r="AP7717" s="104"/>
      <c r="AQ7717" s="104"/>
      <c r="AR7717" s="104"/>
      <c r="AS7717" s="104"/>
      <c r="AT7717" s="104"/>
      <c r="AU7717" s="104"/>
      <c r="AV7717" s="104"/>
    </row>
    <row r="7718" spans="3:48" x14ac:dyDescent="0.35">
      <c r="C7718" s="176"/>
      <c r="D7718" s="176"/>
      <c r="E7718" s="176"/>
      <c r="F7718" s="176"/>
      <c r="G7718" s="175"/>
      <c r="H7718" s="175"/>
      <c r="I7718" s="175"/>
      <c r="J7718" s="175"/>
      <c r="L7718" s="175"/>
      <c r="T7718" s="176"/>
      <c r="U7718" s="176"/>
      <c r="V7718" s="176"/>
      <c r="W7718" s="176"/>
      <c r="X7718" s="175"/>
      <c r="Y7718" s="175"/>
      <c r="Z7718" s="175"/>
      <c r="AA7718" s="175"/>
      <c r="AC7718" s="175"/>
      <c r="AL7718" s="106"/>
      <c r="AM7718" s="104"/>
      <c r="AN7718" s="104"/>
      <c r="AO7718" s="104"/>
      <c r="AP7718" s="104"/>
      <c r="AQ7718" s="104"/>
      <c r="AR7718" s="104"/>
      <c r="AS7718" s="104"/>
      <c r="AT7718" s="104"/>
      <c r="AU7718" s="104"/>
      <c r="AV7718" s="104"/>
    </row>
    <row r="7719" spans="3:48" x14ac:dyDescent="0.35">
      <c r="C7719" s="176"/>
      <c r="D7719" s="176"/>
      <c r="E7719" s="176"/>
      <c r="F7719" s="176"/>
      <c r="G7719" s="175"/>
      <c r="H7719" s="175"/>
      <c r="I7719" s="175"/>
      <c r="J7719" s="175"/>
      <c r="L7719" s="175"/>
      <c r="T7719" s="176"/>
      <c r="U7719" s="176"/>
      <c r="V7719" s="176"/>
      <c r="W7719" s="176"/>
      <c r="X7719" s="175"/>
      <c r="Y7719" s="175"/>
      <c r="Z7719" s="175"/>
      <c r="AA7719" s="175"/>
      <c r="AC7719" s="175"/>
      <c r="AL7719" s="106"/>
      <c r="AM7719" s="104"/>
      <c r="AN7719" s="104"/>
      <c r="AO7719" s="104"/>
      <c r="AP7719" s="104"/>
      <c r="AQ7719" s="104"/>
      <c r="AR7719" s="104"/>
      <c r="AS7719" s="104"/>
      <c r="AT7719" s="104"/>
      <c r="AU7719" s="104"/>
      <c r="AV7719" s="104"/>
    </row>
    <row r="7720" spans="3:48" x14ac:dyDescent="0.35">
      <c r="C7720" s="176"/>
      <c r="D7720" s="176"/>
      <c r="E7720" s="176"/>
      <c r="F7720" s="176"/>
      <c r="G7720" s="175"/>
      <c r="H7720" s="175"/>
      <c r="I7720" s="175"/>
      <c r="J7720" s="175"/>
      <c r="L7720" s="175"/>
      <c r="T7720" s="176"/>
      <c r="U7720" s="176"/>
      <c r="V7720" s="176"/>
      <c r="W7720" s="176"/>
      <c r="X7720" s="175"/>
      <c r="Y7720" s="175"/>
      <c r="Z7720" s="175"/>
      <c r="AA7720" s="175"/>
      <c r="AC7720" s="175"/>
      <c r="AL7720" s="106"/>
      <c r="AM7720" s="104"/>
      <c r="AN7720" s="104"/>
      <c r="AO7720" s="104"/>
      <c r="AP7720" s="104"/>
      <c r="AQ7720" s="104"/>
      <c r="AR7720" s="104"/>
      <c r="AS7720" s="104"/>
      <c r="AT7720" s="104"/>
      <c r="AU7720" s="104"/>
      <c r="AV7720" s="104"/>
    </row>
    <row r="7721" spans="3:48" x14ac:dyDescent="0.35">
      <c r="C7721" s="176"/>
      <c r="D7721" s="176"/>
      <c r="E7721" s="176"/>
      <c r="F7721" s="176"/>
      <c r="G7721" s="175"/>
      <c r="H7721" s="175"/>
      <c r="I7721" s="175"/>
      <c r="J7721" s="175"/>
      <c r="L7721" s="175"/>
      <c r="T7721" s="176"/>
      <c r="U7721" s="176"/>
      <c r="V7721" s="176"/>
      <c r="W7721" s="176"/>
      <c r="X7721" s="175"/>
      <c r="Y7721" s="175"/>
      <c r="Z7721" s="175"/>
      <c r="AA7721" s="175"/>
      <c r="AC7721" s="175"/>
      <c r="AL7721" s="106"/>
      <c r="AM7721" s="104"/>
      <c r="AN7721" s="104"/>
      <c r="AO7721" s="104"/>
      <c r="AP7721" s="104"/>
      <c r="AQ7721" s="104"/>
      <c r="AR7721" s="104"/>
      <c r="AS7721" s="104"/>
      <c r="AT7721" s="104"/>
      <c r="AU7721" s="104"/>
      <c r="AV7721" s="104"/>
    </row>
    <row r="7722" spans="3:48" x14ac:dyDescent="0.35">
      <c r="C7722" s="176"/>
      <c r="D7722" s="176"/>
      <c r="E7722" s="176"/>
      <c r="F7722" s="176"/>
      <c r="G7722" s="175"/>
      <c r="H7722" s="175"/>
      <c r="I7722" s="175"/>
      <c r="J7722" s="175"/>
      <c r="L7722" s="175"/>
      <c r="T7722" s="176"/>
      <c r="U7722" s="176"/>
      <c r="V7722" s="176"/>
      <c r="W7722" s="176"/>
      <c r="X7722" s="175"/>
      <c r="Y7722" s="175"/>
      <c r="Z7722" s="175"/>
      <c r="AA7722" s="175"/>
      <c r="AC7722" s="175"/>
      <c r="AL7722" s="106"/>
      <c r="AM7722" s="104"/>
      <c r="AN7722" s="104"/>
      <c r="AO7722" s="104"/>
      <c r="AP7722" s="104"/>
      <c r="AQ7722" s="104"/>
      <c r="AR7722" s="104"/>
      <c r="AS7722" s="104"/>
      <c r="AT7722" s="104"/>
      <c r="AU7722" s="104"/>
      <c r="AV7722" s="104"/>
    </row>
    <row r="7723" spans="3:48" x14ac:dyDescent="0.35">
      <c r="C7723" s="176"/>
      <c r="D7723" s="176"/>
      <c r="E7723" s="176"/>
      <c r="F7723" s="176"/>
      <c r="G7723" s="175"/>
      <c r="H7723" s="175"/>
      <c r="I7723" s="175"/>
      <c r="J7723" s="175"/>
      <c r="L7723" s="175"/>
      <c r="T7723" s="176"/>
      <c r="U7723" s="176"/>
      <c r="V7723" s="176"/>
      <c r="W7723" s="176"/>
      <c r="X7723" s="175"/>
      <c r="Y7723" s="175"/>
      <c r="Z7723" s="175"/>
      <c r="AA7723" s="175"/>
      <c r="AC7723" s="175"/>
      <c r="AL7723" s="106"/>
      <c r="AM7723" s="104"/>
      <c r="AN7723" s="104"/>
      <c r="AO7723" s="104"/>
      <c r="AP7723" s="104"/>
      <c r="AQ7723" s="104"/>
      <c r="AR7723" s="104"/>
      <c r="AS7723" s="104"/>
      <c r="AT7723" s="104"/>
      <c r="AU7723" s="104"/>
      <c r="AV7723" s="104"/>
    </row>
    <row r="7724" spans="3:48" x14ac:dyDescent="0.35">
      <c r="C7724" s="176"/>
      <c r="D7724" s="176"/>
      <c r="E7724" s="176"/>
      <c r="F7724" s="176"/>
      <c r="G7724" s="175"/>
      <c r="H7724" s="175"/>
      <c r="I7724" s="175"/>
      <c r="J7724" s="175"/>
      <c r="L7724" s="175"/>
      <c r="T7724" s="176"/>
      <c r="U7724" s="176"/>
      <c r="V7724" s="176"/>
      <c r="W7724" s="176"/>
      <c r="X7724" s="175"/>
      <c r="Y7724" s="175"/>
      <c r="Z7724" s="175"/>
      <c r="AA7724" s="175"/>
      <c r="AC7724" s="175"/>
      <c r="AL7724" s="106"/>
      <c r="AM7724" s="104"/>
      <c r="AN7724" s="104"/>
      <c r="AO7724" s="104"/>
      <c r="AP7724" s="104"/>
      <c r="AQ7724" s="104"/>
      <c r="AR7724" s="104"/>
      <c r="AS7724" s="104"/>
      <c r="AT7724" s="104"/>
      <c r="AU7724" s="104"/>
      <c r="AV7724" s="104"/>
    </row>
    <row r="7725" spans="3:48" x14ac:dyDescent="0.35">
      <c r="C7725" s="176"/>
      <c r="D7725" s="176"/>
      <c r="E7725" s="176"/>
      <c r="F7725" s="176"/>
      <c r="G7725" s="175"/>
      <c r="H7725" s="175"/>
      <c r="I7725" s="175"/>
      <c r="J7725" s="175"/>
      <c r="L7725" s="175"/>
      <c r="T7725" s="176"/>
      <c r="U7725" s="176"/>
      <c r="V7725" s="176"/>
      <c r="W7725" s="176"/>
      <c r="X7725" s="175"/>
      <c r="Y7725" s="175"/>
      <c r="Z7725" s="175"/>
      <c r="AA7725" s="175"/>
      <c r="AC7725" s="175"/>
      <c r="AL7725" s="106"/>
      <c r="AM7725" s="104"/>
      <c r="AN7725" s="104"/>
      <c r="AO7725" s="104"/>
      <c r="AP7725" s="104"/>
      <c r="AQ7725" s="104"/>
      <c r="AR7725" s="104"/>
      <c r="AS7725" s="104"/>
      <c r="AT7725" s="104"/>
      <c r="AU7725" s="104"/>
      <c r="AV7725" s="104"/>
    </row>
    <row r="7726" spans="3:48" x14ac:dyDescent="0.35">
      <c r="C7726" s="176"/>
      <c r="D7726" s="176"/>
      <c r="E7726" s="176"/>
      <c r="F7726" s="176"/>
      <c r="G7726" s="175"/>
      <c r="H7726" s="175"/>
      <c r="I7726" s="175"/>
      <c r="J7726" s="175"/>
      <c r="L7726" s="175"/>
      <c r="T7726" s="176"/>
      <c r="U7726" s="176"/>
      <c r="V7726" s="176"/>
      <c r="W7726" s="176"/>
      <c r="X7726" s="175"/>
      <c r="Y7726" s="175"/>
      <c r="Z7726" s="175"/>
      <c r="AA7726" s="175"/>
      <c r="AC7726" s="175"/>
      <c r="AL7726" s="106"/>
      <c r="AM7726" s="104"/>
      <c r="AN7726" s="104"/>
      <c r="AO7726" s="104"/>
      <c r="AP7726" s="104"/>
      <c r="AQ7726" s="104"/>
      <c r="AR7726" s="104"/>
      <c r="AS7726" s="104"/>
      <c r="AT7726" s="104"/>
      <c r="AU7726" s="104"/>
      <c r="AV7726" s="104"/>
    </row>
    <row r="7727" spans="3:48" x14ac:dyDescent="0.35">
      <c r="C7727" s="176"/>
      <c r="D7727" s="176"/>
      <c r="E7727" s="176"/>
      <c r="F7727" s="176"/>
      <c r="G7727" s="175"/>
      <c r="H7727" s="175"/>
      <c r="I7727" s="175"/>
      <c r="J7727" s="175"/>
      <c r="L7727" s="175"/>
      <c r="T7727" s="176"/>
      <c r="U7727" s="176"/>
      <c r="V7727" s="176"/>
      <c r="W7727" s="176"/>
      <c r="X7727" s="175"/>
      <c r="Y7727" s="175"/>
      <c r="Z7727" s="175"/>
      <c r="AA7727" s="175"/>
      <c r="AC7727" s="175"/>
      <c r="AL7727" s="106"/>
      <c r="AM7727" s="104"/>
      <c r="AN7727" s="104"/>
      <c r="AO7727" s="104"/>
      <c r="AP7727" s="104"/>
      <c r="AQ7727" s="104"/>
      <c r="AR7727" s="104"/>
      <c r="AS7727" s="104"/>
      <c r="AT7727" s="104"/>
      <c r="AU7727" s="104"/>
      <c r="AV7727" s="104"/>
    </row>
    <row r="7728" spans="3:48" x14ac:dyDescent="0.35">
      <c r="C7728" s="176"/>
      <c r="D7728" s="176"/>
      <c r="E7728" s="176"/>
      <c r="F7728" s="176"/>
      <c r="G7728" s="175"/>
      <c r="H7728" s="175"/>
      <c r="I7728" s="175"/>
      <c r="J7728" s="175"/>
      <c r="L7728" s="175"/>
      <c r="T7728" s="176"/>
      <c r="U7728" s="176"/>
      <c r="V7728" s="176"/>
      <c r="W7728" s="176"/>
      <c r="X7728" s="175"/>
      <c r="Y7728" s="175"/>
      <c r="Z7728" s="175"/>
      <c r="AA7728" s="175"/>
      <c r="AC7728" s="175"/>
      <c r="AL7728" s="106"/>
      <c r="AM7728" s="104"/>
      <c r="AN7728" s="104"/>
      <c r="AO7728" s="104"/>
      <c r="AP7728" s="104"/>
      <c r="AQ7728" s="104"/>
      <c r="AR7728" s="104"/>
      <c r="AS7728" s="104"/>
      <c r="AT7728" s="104"/>
      <c r="AU7728" s="104"/>
      <c r="AV7728" s="104"/>
    </row>
    <row r="7729" spans="3:48" x14ac:dyDescent="0.35">
      <c r="C7729" s="176"/>
      <c r="D7729" s="176"/>
      <c r="E7729" s="176"/>
      <c r="F7729" s="176"/>
      <c r="G7729" s="175"/>
      <c r="H7729" s="175"/>
      <c r="I7729" s="175"/>
      <c r="J7729" s="175"/>
      <c r="L7729" s="175"/>
      <c r="T7729" s="176"/>
      <c r="U7729" s="176"/>
      <c r="V7729" s="176"/>
      <c r="W7729" s="176"/>
      <c r="X7729" s="175"/>
      <c r="Y7729" s="175"/>
      <c r="Z7729" s="175"/>
      <c r="AA7729" s="175"/>
      <c r="AC7729" s="175"/>
      <c r="AL7729" s="106"/>
      <c r="AM7729" s="104"/>
      <c r="AN7729" s="104"/>
      <c r="AO7729" s="104"/>
      <c r="AP7729" s="104"/>
      <c r="AQ7729" s="104"/>
      <c r="AR7729" s="104"/>
      <c r="AS7729" s="104"/>
      <c r="AT7729" s="104"/>
      <c r="AU7729" s="104"/>
      <c r="AV7729" s="104"/>
    </row>
    <row r="7730" spans="3:48" x14ac:dyDescent="0.35">
      <c r="C7730" s="176"/>
      <c r="D7730" s="176"/>
      <c r="E7730" s="176"/>
      <c r="F7730" s="176"/>
      <c r="G7730" s="175"/>
      <c r="H7730" s="175"/>
      <c r="I7730" s="175"/>
      <c r="J7730" s="175"/>
      <c r="L7730" s="175"/>
      <c r="T7730" s="176"/>
      <c r="U7730" s="176"/>
      <c r="V7730" s="176"/>
      <c r="W7730" s="176"/>
      <c r="X7730" s="175"/>
      <c r="Y7730" s="175"/>
      <c r="Z7730" s="175"/>
      <c r="AA7730" s="175"/>
      <c r="AC7730" s="175"/>
      <c r="AL7730" s="106"/>
      <c r="AM7730" s="104"/>
      <c r="AN7730" s="104"/>
      <c r="AO7730" s="104"/>
      <c r="AP7730" s="104"/>
      <c r="AQ7730" s="104"/>
      <c r="AR7730" s="104"/>
      <c r="AS7730" s="104"/>
      <c r="AT7730" s="104"/>
      <c r="AU7730" s="104"/>
      <c r="AV7730" s="104"/>
    </row>
    <row r="7731" spans="3:48" x14ac:dyDescent="0.35">
      <c r="C7731" s="176"/>
      <c r="D7731" s="176"/>
      <c r="E7731" s="176"/>
      <c r="F7731" s="176"/>
      <c r="G7731" s="175"/>
      <c r="H7731" s="175"/>
      <c r="I7731" s="175"/>
      <c r="J7731" s="175"/>
      <c r="L7731" s="175"/>
      <c r="T7731" s="176"/>
      <c r="U7731" s="176"/>
      <c r="V7731" s="176"/>
      <c r="W7731" s="176"/>
      <c r="X7731" s="175"/>
      <c r="Y7731" s="175"/>
      <c r="Z7731" s="175"/>
      <c r="AA7731" s="175"/>
      <c r="AC7731" s="175"/>
      <c r="AL7731" s="106"/>
      <c r="AM7731" s="104"/>
      <c r="AN7731" s="104"/>
      <c r="AO7731" s="104"/>
      <c r="AP7731" s="104"/>
      <c r="AQ7731" s="104"/>
      <c r="AR7731" s="104"/>
      <c r="AS7731" s="104"/>
      <c r="AT7731" s="104"/>
      <c r="AU7731" s="104"/>
      <c r="AV7731" s="104"/>
    </row>
    <row r="7732" spans="3:48" x14ac:dyDescent="0.35">
      <c r="C7732" s="176"/>
      <c r="D7732" s="176"/>
      <c r="E7732" s="176"/>
      <c r="F7732" s="176"/>
      <c r="G7732" s="175"/>
      <c r="H7732" s="175"/>
      <c r="I7732" s="175"/>
      <c r="J7732" s="175"/>
      <c r="L7732" s="175"/>
      <c r="T7732" s="176"/>
      <c r="U7732" s="176"/>
      <c r="V7732" s="176"/>
      <c r="W7732" s="176"/>
      <c r="X7732" s="175"/>
      <c r="Y7732" s="175"/>
      <c r="Z7732" s="175"/>
      <c r="AA7732" s="175"/>
      <c r="AC7732" s="175"/>
      <c r="AL7732" s="106"/>
      <c r="AM7732" s="104"/>
      <c r="AN7732" s="104"/>
      <c r="AO7732" s="104"/>
      <c r="AP7732" s="104"/>
      <c r="AQ7732" s="104"/>
      <c r="AR7732" s="104"/>
      <c r="AS7732" s="104"/>
      <c r="AT7732" s="104"/>
      <c r="AU7732" s="104"/>
      <c r="AV7732" s="104"/>
    </row>
    <row r="7733" spans="3:48" x14ac:dyDescent="0.35">
      <c r="C7733" s="176"/>
      <c r="D7733" s="176"/>
      <c r="E7733" s="176"/>
      <c r="F7733" s="176"/>
      <c r="G7733" s="175"/>
      <c r="H7733" s="175"/>
      <c r="I7733" s="175"/>
      <c r="J7733" s="175"/>
      <c r="L7733" s="175"/>
      <c r="T7733" s="176"/>
      <c r="U7733" s="176"/>
      <c r="V7733" s="176"/>
      <c r="W7733" s="176"/>
      <c r="X7733" s="175"/>
      <c r="Y7733" s="175"/>
      <c r="Z7733" s="175"/>
      <c r="AA7733" s="175"/>
      <c r="AC7733" s="175"/>
      <c r="AL7733" s="106"/>
      <c r="AM7733" s="104"/>
      <c r="AN7733" s="104"/>
      <c r="AO7733" s="104"/>
      <c r="AP7733" s="104"/>
      <c r="AQ7733" s="104"/>
      <c r="AR7733" s="104"/>
      <c r="AS7733" s="104"/>
      <c r="AT7733" s="104"/>
      <c r="AU7733" s="104"/>
      <c r="AV7733" s="104"/>
    </row>
    <row r="7734" spans="3:48" x14ac:dyDescent="0.35">
      <c r="C7734" s="176"/>
      <c r="D7734" s="176"/>
      <c r="E7734" s="176"/>
      <c r="F7734" s="176"/>
      <c r="G7734" s="175"/>
      <c r="H7734" s="175"/>
      <c r="I7734" s="175"/>
      <c r="J7734" s="175"/>
      <c r="L7734" s="175"/>
      <c r="T7734" s="176"/>
      <c r="U7734" s="176"/>
      <c r="V7734" s="176"/>
      <c r="W7734" s="176"/>
      <c r="X7734" s="175"/>
      <c r="Y7734" s="175"/>
      <c r="Z7734" s="175"/>
      <c r="AA7734" s="175"/>
      <c r="AC7734" s="175"/>
      <c r="AL7734" s="106"/>
      <c r="AM7734" s="104"/>
      <c r="AN7734" s="104"/>
      <c r="AO7734" s="104"/>
      <c r="AP7734" s="104"/>
      <c r="AQ7734" s="104"/>
      <c r="AR7734" s="104"/>
      <c r="AS7734" s="104"/>
      <c r="AT7734" s="104"/>
      <c r="AU7734" s="104"/>
      <c r="AV7734" s="104"/>
    </row>
    <row r="7735" spans="3:48" x14ac:dyDescent="0.35">
      <c r="C7735" s="176"/>
      <c r="D7735" s="176"/>
      <c r="E7735" s="176"/>
      <c r="F7735" s="176"/>
      <c r="G7735" s="175"/>
      <c r="H7735" s="175"/>
      <c r="I7735" s="175"/>
      <c r="J7735" s="175"/>
      <c r="L7735" s="175"/>
      <c r="T7735" s="176"/>
      <c r="U7735" s="176"/>
      <c r="V7735" s="176"/>
      <c r="W7735" s="176"/>
      <c r="X7735" s="175"/>
      <c r="Y7735" s="175"/>
      <c r="Z7735" s="175"/>
      <c r="AA7735" s="175"/>
      <c r="AC7735" s="175"/>
      <c r="AL7735" s="106"/>
      <c r="AM7735" s="104"/>
      <c r="AN7735" s="104"/>
      <c r="AO7735" s="104"/>
      <c r="AP7735" s="104"/>
      <c r="AQ7735" s="104"/>
      <c r="AR7735" s="104"/>
      <c r="AS7735" s="104"/>
      <c r="AT7735" s="104"/>
      <c r="AU7735" s="104"/>
      <c r="AV7735" s="104"/>
    </row>
    <row r="7736" spans="3:48" x14ac:dyDescent="0.35">
      <c r="C7736" s="176"/>
      <c r="D7736" s="176"/>
      <c r="E7736" s="176"/>
      <c r="F7736" s="176"/>
      <c r="G7736" s="175"/>
      <c r="H7736" s="175"/>
      <c r="I7736" s="175"/>
      <c r="J7736" s="175"/>
      <c r="L7736" s="175"/>
      <c r="T7736" s="176"/>
      <c r="U7736" s="176"/>
      <c r="V7736" s="176"/>
      <c r="W7736" s="176"/>
      <c r="X7736" s="175"/>
      <c r="Y7736" s="175"/>
      <c r="Z7736" s="175"/>
      <c r="AA7736" s="175"/>
      <c r="AC7736" s="175"/>
      <c r="AL7736" s="106"/>
      <c r="AM7736" s="104"/>
      <c r="AN7736" s="104"/>
      <c r="AO7736" s="104"/>
      <c r="AP7736" s="104"/>
      <c r="AQ7736" s="104"/>
      <c r="AR7736" s="104"/>
      <c r="AS7736" s="104"/>
      <c r="AT7736" s="104"/>
      <c r="AU7736" s="104"/>
      <c r="AV7736" s="104"/>
    </row>
    <row r="7737" spans="3:48" x14ac:dyDescent="0.35">
      <c r="C7737" s="176"/>
      <c r="D7737" s="176"/>
      <c r="E7737" s="176"/>
      <c r="F7737" s="176"/>
      <c r="G7737" s="175"/>
      <c r="H7737" s="175"/>
      <c r="I7737" s="175"/>
      <c r="J7737" s="175"/>
      <c r="L7737" s="175"/>
      <c r="T7737" s="176"/>
      <c r="U7737" s="176"/>
      <c r="V7737" s="176"/>
      <c r="W7737" s="176"/>
      <c r="X7737" s="175"/>
      <c r="Y7737" s="175"/>
      <c r="Z7737" s="175"/>
      <c r="AA7737" s="175"/>
      <c r="AC7737" s="175"/>
      <c r="AL7737" s="106"/>
      <c r="AM7737" s="104"/>
      <c r="AN7737" s="104"/>
      <c r="AO7737" s="104"/>
      <c r="AP7737" s="104"/>
      <c r="AQ7737" s="104"/>
      <c r="AR7737" s="104"/>
      <c r="AS7737" s="104"/>
      <c r="AT7737" s="104"/>
      <c r="AU7737" s="104"/>
      <c r="AV7737" s="104"/>
    </row>
    <row r="7738" spans="3:48" x14ac:dyDescent="0.35">
      <c r="C7738" s="176"/>
      <c r="D7738" s="176"/>
      <c r="E7738" s="176"/>
      <c r="F7738" s="176"/>
      <c r="G7738" s="175"/>
      <c r="H7738" s="175"/>
      <c r="I7738" s="175"/>
      <c r="J7738" s="175"/>
      <c r="L7738" s="175"/>
      <c r="T7738" s="176"/>
      <c r="U7738" s="176"/>
      <c r="V7738" s="176"/>
      <c r="W7738" s="176"/>
      <c r="X7738" s="175"/>
      <c r="Y7738" s="175"/>
      <c r="Z7738" s="175"/>
      <c r="AA7738" s="175"/>
      <c r="AC7738" s="175"/>
      <c r="AL7738" s="106"/>
      <c r="AM7738" s="104"/>
      <c r="AN7738" s="104"/>
      <c r="AO7738" s="104"/>
      <c r="AP7738" s="104"/>
      <c r="AQ7738" s="104"/>
      <c r="AR7738" s="104"/>
      <c r="AS7738" s="104"/>
      <c r="AT7738" s="104"/>
      <c r="AU7738" s="104"/>
      <c r="AV7738" s="104"/>
    </row>
    <row r="7739" spans="3:48" x14ac:dyDescent="0.35">
      <c r="C7739" s="176"/>
      <c r="D7739" s="176"/>
      <c r="E7739" s="176"/>
      <c r="F7739" s="176"/>
      <c r="G7739" s="175"/>
      <c r="H7739" s="175"/>
      <c r="I7739" s="175"/>
      <c r="J7739" s="175"/>
      <c r="L7739" s="175"/>
      <c r="T7739" s="176"/>
      <c r="U7739" s="176"/>
      <c r="V7739" s="176"/>
      <c r="W7739" s="176"/>
      <c r="X7739" s="175"/>
      <c r="Y7739" s="175"/>
      <c r="Z7739" s="175"/>
      <c r="AA7739" s="175"/>
      <c r="AC7739" s="175"/>
      <c r="AL7739" s="106"/>
      <c r="AM7739" s="104"/>
      <c r="AN7739" s="104"/>
      <c r="AO7739" s="104"/>
      <c r="AP7739" s="104"/>
      <c r="AQ7739" s="104"/>
      <c r="AR7739" s="104"/>
      <c r="AS7739" s="104"/>
      <c r="AT7739" s="104"/>
      <c r="AU7739" s="104"/>
      <c r="AV7739" s="104"/>
    </row>
    <row r="7740" spans="3:48" x14ac:dyDescent="0.35">
      <c r="C7740" s="176"/>
      <c r="D7740" s="176"/>
      <c r="E7740" s="176"/>
      <c r="F7740" s="176"/>
      <c r="G7740" s="175"/>
      <c r="H7740" s="175"/>
      <c r="I7740" s="175"/>
      <c r="J7740" s="175"/>
      <c r="L7740" s="175"/>
      <c r="T7740" s="176"/>
      <c r="U7740" s="176"/>
      <c r="V7740" s="176"/>
      <c r="W7740" s="176"/>
      <c r="X7740" s="175"/>
      <c r="Y7740" s="175"/>
      <c r="Z7740" s="175"/>
      <c r="AA7740" s="175"/>
      <c r="AC7740" s="175"/>
      <c r="AL7740" s="106"/>
      <c r="AM7740" s="104"/>
      <c r="AN7740" s="104"/>
      <c r="AO7740" s="104"/>
      <c r="AP7740" s="104"/>
      <c r="AQ7740" s="104"/>
      <c r="AR7740" s="104"/>
      <c r="AS7740" s="104"/>
      <c r="AT7740" s="104"/>
      <c r="AU7740" s="104"/>
      <c r="AV7740" s="104"/>
    </row>
    <row r="7741" spans="3:48" x14ac:dyDescent="0.35">
      <c r="C7741" s="176"/>
      <c r="D7741" s="176"/>
      <c r="E7741" s="176"/>
      <c r="F7741" s="176"/>
      <c r="G7741" s="175"/>
      <c r="H7741" s="175"/>
      <c r="I7741" s="175"/>
      <c r="J7741" s="175"/>
      <c r="L7741" s="175"/>
      <c r="T7741" s="176"/>
      <c r="U7741" s="176"/>
      <c r="V7741" s="176"/>
      <c r="W7741" s="176"/>
      <c r="X7741" s="175"/>
      <c r="Y7741" s="175"/>
      <c r="Z7741" s="175"/>
      <c r="AA7741" s="175"/>
      <c r="AC7741" s="175"/>
      <c r="AL7741" s="106"/>
      <c r="AM7741" s="104"/>
      <c r="AN7741" s="104"/>
      <c r="AO7741" s="104"/>
      <c r="AP7741" s="104"/>
      <c r="AQ7741" s="104"/>
      <c r="AR7741" s="104"/>
      <c r="AS7741" s="104"/>
      <c r="AT7741" s="104"/>
      <c r="AU7741" s="104"/>
      <c r="AV7741" s="104"/>
    </row>
    <row r="7742" spans="3:48" x14ac:dyDescent="0.35">
      <c r="C7742" s="176"/>
      <c r="D7742" s="176"/>
      <c r="E7742" s="176"/>
      <c r="F7742" s="176"/>
      <c r="G7742" s="175"/>
      <c r="H7742" s="175"/>
      <c r="I7742" s="175"/>
      <c r="J7742" s="175"/>
      <c r="L7742" s="175"/>
      <c r="T7742" s="176"/>
      <c r="U7742" s="176"/>
      <c r="V7742" s="176"/>
      <c r="W7742" s="176"/>
      <c r="X7742" s="175"/>
      <c r="Y7742" s="175"/>
      <c r="Z7742" s="175"/>
      <c r="AA7742" s="175"/>
      <c r="AC7742" s="175"/>
      <c r="AL7742" s="106"/>
      <c r="AM7742" s="104"/>
      <c r="AN7742" s="104"/>
      <c r="AO7742" s="104"/>
      <c r="AP7742" s="104"/>
      <c r="AQ7742" s="104"/>
      <c r="AR7742" s="104"/>
      <c r="AS7742" s="104"/>
      <c r="AT7742" s="104"/>
      <c r="AU7742" s="104"/>
      <c r="AV7742" s="104"/>
    </row>
    <row r="7743" spans="3:48" x14ac:dyDescent="0.35">
      <c r="C7743" s="176"/>
      <c r="D7743" s="176"/>
      <c r="E7743" s="176"/>
      <c r="F7743" s="176"/>
      <c r="G7743" s="175"/>
      <c r="H7743" s="175"/>
      <c r="I7743" s="175"/>
      <c r="J7743" s="175"/>
      <c r="L7743" s="175"/>
      <c r="T7743" s="176"/>
      <c r="U7743" s="176"/>
      <c r="V7743" s="176"/>
      <c r="W7743" s="176"/>
      <c r="X7743" s="175"/>
      <c r="Y7743" s="175"/>
      <c r="Z7743" s="175"/>
      <c r="AA7743" s="175"/>
      <c r="AC7743" s="175"/>
      <c r="AL7743" s="106"/>
      <c r="AM7743" s="104"/>
      <c r="AN7743" s="104"/>
      <c r="AO7743" s="104"/>
      <c r="AP7743" s="104"/>
      <c r="AQ7743" s="104"/>
      <c r="AR7743" s="104"/>
      <c r="AS7743" s="104"/>
      <c r="AT7743" s="104"/>
      <c r="AU7743" s="104"/>
      <c r="AV7743" s="104"/>
    </row>
    <row r="7744" spans="3:48" x14ac:dyDescent="0.35">
      <c r="C7744" s="176"/>
      <c r="D7744" s="176"/>
      <c r="E7744" s="176"/>
      <c r="F7744" s="176"/>
      <c r="G7744" s="175"/>
      <c r="H7744" s="175"/>
      <c r="I7744" s="175"/>
      <c r="J7744" s="175"/>
      <c r="L7744" s="175"/>
      <c r="T7744" s="176"/>
      <c r="U7744" s="176"/>
      <c r="V7744" s="176"/>
      <c r="W7744" s="176"/>
      <c r="X7744" s="175"/>
      <c r="Y7744" s="175"/>
      <c r="Z7744" s="175"/>
      <c r="AA7744" s="175"/>
      <c r="AC7744" s="175"/>
      <c r="AL7744" s="106"/>
      <c r="AM7744" s="104"/>
      <c r="AN7744" s="104"/>
      <c r="AO7744" s="104"/>
      <c r="AP7744" s="104"/>
      <c r="AQ7744" s="104"/>
      <c r="AR7744" s="104"/>
      <c r="AS7744" s="104"/>
      <c r="AT7744" s="104"/>
      <c r="AU7744" s="104"/>
      <c r="AV7744" s="104"/>
    </row>
    <row r="7745" spans="3:48" x14ac:dyDescent="0.35">
      <c r="C7745" s="176"/>
      <c r="D7745" s="176"/>
      <c r="E7745" s="176"/>
      <c r="F7745" s="176"/>
      <c r="G7745" s="175"/>
      <c r="H7745" s="175"/>
      <c r="I7745" s="175"/>
      <c r="J7745" s="175"/>
      <c r="L7745" s="175"/>
      <c r="T7745" s="176"/>
      <c r="U7745" s="176"/>
      <c r="V7745" s="176"/>
      <c r="W7745" s="176"/>
      <c r="X7745" s="175"/>
      <c r="Y7745" s="175"/>
      <c r="Z7745" s="175"/>
      <c r="AA7745" s="175"/>
      <c r="AC7745" s="175"/>
      <c r="AL7745" s="106"/>
      <c r="AM7745" s="104"/>
      <c r="AN7745" s="104"/>
      <c r="AO7745" s="104"/>
      <c r="AP7745" s="104"/>
      <c r="AQ7745" s="104"/>
      <c r="AR7745" s="104"/>
      <c r="AS7745" s="104"/>
      <c r="AT7745" s="104"/>
      <c r="AU7745" s="104"/>
      <c r="AV7745" s="104"/>
    </row>
    <row r="7746" spans="3:48" x14ac:dyDescent="0.35">
      <c r="C7746" s="176"/>
      <c r="D7746" s="176"/>
      <c r="E7746" s="176"/>
      <c r="F7746" s="176"/>
      <c r="G7746" s="175"/>
      <c r="H7746" s="175"/>
      <c r="I7746" s="175"/>
      <c r="J7746" s="175"/>
      <c r="L7746" s="175"/>
      <c r="T7746" s="176"/>
      <c r="U7746" s="176"/>
      <c r="V7746" s="176"/>
      <c r="W7746" s="176"/>
      <c r="X7746" s="175"/>
      <c r="Y7746" s="175"/>
      <c r="Z7746" s="175"/>
      <c r="AA7746" s="175"/>
      <c r="AC7746" s="175"/>
      <c r="AL7746" s="106"/>
      <c r="AM7746" s="104"/>
      <c r="AN7746" s="104"/>
      <c r="AO7746" s="104"/>
      <c r="AP7746" s="104"/>
      <c r="AQ7746" s="104"/>
      <c r="AR7746" s="104"/>
      <c r="AS7746" s="104"/>
      <c r="AT7746" s="104"/>
      <c r="AU7746" s="104"/>
      <c r="AV7746" s="104"/>
    </row>
    <row r="7747" spans="3:48" x14ac:dyDescent="0.35">
      <c r="C7747" s="176"/>
      <c r="D7747" s="176"/>
      <c r="E7747" s="176"/>
      <c r="F7747" s="176"/>
      <c r="G7747" s="175"/>
      <c r="H7747" s="175"/>
      <c r="I7747" s="175"/>
      <c r="J7747" s="175"/>
      <c r="L7747" s="175"/>
      <c r="T7747" s="176"/>
      <c r="U7747" s="176"/>
      <c r="V7747" s="176"/>
      <c r="W7747" s="176"/>
      <c r="X7747" s="175"/>
      <c r="Y7747" s="175"/>
      <c r="Z7747" s="175"/>
      <c r="AA7747" s="175"/>
      <c r="AC7747" s="175"/>
      <c r="AL7747" s="106"/>
      <c r="AM7747" s="104"/>
      <c r="AN7747" s="104"/>
      <c r="AO7747" s="104"/>
      <c r="AP7747" s="104"/>
      <c r="AQ7747" s="104"/>
      <c r="AR7747" s="104"/>
      <c r="AS7747" s="104"/>
      <c r="AT7747" s="104"/>
      <c r="AU7747" s="104"/>
      <c r="AV7747" s="104"/>
    </row>
    <row r="7748" spans="3:48" x14ac:dyDescent="0.35">
      <c r="C7748" s="176"/>
      <c r="D7748" s="176"/>
      <c r="E7748" s="176"/>
      <c r="F7748" s="176"/>
      <c r="G7748" s="175"/>
      <c r="H7748" s="175"/>
      <c r="I7748" s="175"/>
      <c r="J7748" s="175"/>
      <c r="L7748" s="175"/>
      <c r="T7748" s="176"/>
      <c r="U7748" s="176"/>
      <c r="V7748" s="176"/>
      <c r="W7748" s="176"/>
      <c r="X7748" s="175"/>
      <c r="Y7748" s="175"/>
      <c r="Z7748" s="175"/>
      <c r="AA7748" s="175"/>
      <c r="AC7748" s="175"/>
      <c r="AL7748" s="106"/>
      <c r="AM7748" s="104"/>
      <c r="AN7748" s="104"/>
      <c r="AO7748" s="104"/>
      <c r="AP7748" s="104"/>
      <c r="AQ7748" s="104"/>
      <c r="AR7748" s="104"/>
      <c r="AS7748" s="104"/>
      <c r="AT7748" s="104"/>
      <c r="AU7748" s="104"/>
      <c r="AV7748" s="104"/>
    </row>
    <row r="7749" spans="3:48" x14ac:dyDescent="0.35">
      <c r="C7749" s="176"/>
      <c r="D7749" s="176"/>
      <c r="E7749" s="176"/>
      <c r="F7749" s="176"/>
      <c r="G7749" s="175"/>
      <c r="H7749" s="175"/>
      <c r="I7749" s="175"/>
      <c r="J7749" s="175"/>
      <c r="L7749" s="175"/>
      <c r="T7749" s="176"/>
      <c r="U7749" s="176"/>
      <c r="V7749" s="176"/>
      <c r="W7749" s="176"/>
      <c r="X7749" s="175"/>
      <c r="Y7749" s="175"/>
      <c r="Z7749" s="175"/>
      <c r="AA7749" s="175"/>
      <c r="AC7749" s="175"/>
      <c r="AL7749" s="106"/>
      <c r="AM7749" s="104"/>
      <c r="AN7749" s="104"/>
      <c r="AO7749" s="104"/>
      <c r="AP7749" s="104"/>
      <c r="AQ7749" s="104"/>
      <c r="AR7749" s="104"/>
      <c r="AS7749" s="104"/>
      <c r="AT7749" s="104"/>
      <c r="AU7749" s="104"/>
      <c r="AV7749" s="104"/>
    </row>
    <row r="7750" spans="3:48" x14ac:dyDescent="0.35">
      <c r="C7750" s="176"/>
      <c r="D7750" s="176"/>
      <c r="E7750" s="176"/>
      <c r="F7750" s="176"/>
      <c r="G7750" s="175"/>
      <c r="H7750" s="175"/>
      <c r="I7750" s="175"/>
      <c r="J7750" s="175"/>
      <c r="L7750" s="175"/>
      <c r="T7750" s="176"/>
      <c r="U7750" s="176"/>
      <c r="V7750" s="176"/>
      <c r="W7750" s="176"/>
      <c r="X7750" s="175"/>
      <c r="Y7750" s="175"/>
      <c r="Z7750" s="175"/>
      <c r="AA7750" s="175"/>
      <c r="AC7750" s="175"/>
      <c r="AL7750" s="106"/>
      <c r="AM7750" s="104"/>
      <c r="AN7750" s="104"/>
      <c r="AO7750" s="104"/>
      <c r="AP7750" s="104"/>
      <c r="AQ7750" s="104"/>
      <c r="AR7750" s="104"/>
      <c r="AS7750" s="104"/>
      <c r="AT7750" s="104"/>
      <c r="AU7750" s="104"/>
      <c r="AV7750" s="104"/>
    </row>
    <row r="7751" spans="3:48" x14ac:dyDescent="0.35">
      <c r="C7751" s="176"/>
      <c r="D7751" s="176"/>
      <c r="E7751" s="176"/>
      <c r="F7751" s="176"/>
      <c r="G7751" s="175"/>
      <c r="H7751" s="175"/>
      <c r="I7751" s="175"/>
      <c r="J7751" s="175"/>
      <c r="L7751" s="175"/>
      <c r="T7751" s="176"/>
      <c r="U7751" s="176"/>
      <c r="V7751" s="176"/>
      <c r="W7751" s="176"/>
      <c r="X7751" s="175"/>
      <c r="Y7751" s="175"/>
      <c r="Z7751" s="175"/>
      <c r="AA7751" s="175"/>
      <c r="AC7751" s="175"/>
      <c r="AL7751" s="106"/>
      <c r="AM7751" s="104"/>
      <c r="AN7751" s="104"/>
      <c r="AO7751" s="104"/>
      <c r="AP7751" s="104"/>
      <c r="AQ7751" s="104"/>
      <c r="AR7751" s="104"/>
      <c r="AS7751" s="104"/>
      <c r="AT7751" s="104"/>
      <c r="AU7751" s="104"/>
      <c r="AV7751" s="104"/>
    </row>
    <row r="7752" spans="3:48" x14ac:dyDescent="0.35">
      <c r="C7752" s="176"/>
      <c r="D7752" s="176"/>
      <c r="E7752" s="176"/>
      <c r="F7752" s="176"/>
      <c r="G7752" s="175"/>
      <c r="H7752" s="175"/>
      <c r="I7752" s="175"/>
      <c r="J7752" s="175"/>
      <c r="L7752" s="175"/>
      <c r="T7752" s="176"/>
      <c r="U7752" s="176"/>
      <c r="V7752" s="176"/>
      <c r="W7752" s="176"/>
      <c r="X7752" s="175"/>
      <c r="Y7752" s="175"/>
      <c r="Z7752" s="175"/>
      <c r="AA7752" s="175"/>
      <c r="AC7752" s="175"/>
      <c r="AL7752" s="106"/>
      <c r="AM7752" s="104"/>
      <c r="AN7752" s="104"/>
      <c r="AO7752" s="104"/>
      <c r="AP7752" s="104"/>
      <c r="AQ7752" s="104"/>
      <c r="AR7752" s="104"/>
      <c r="AS7752" s="104"/>
      <c r="AT7752" s="104"/>
      <c r="AU7752" s="104"/>
      <c r="AV7752" s="104"/>
    </row>
    <row r="7753" spans="3:48" x14ac:dyDescent="0.35">
      <c r="C7753" s="176"/>
      <c r="D7753" s="176"/>
      <c r="E7753" s="176"/>
      <c r="F7753" s="176"/>
      <c r="G7753" s="175"/>
      <c r="H7753" s="175"/>
      <c r="I7753" s="175"/>
      <c r="J7753" s="175"/>
      <c r="L7753" s="175"/>
      <c r="T7753" s="176"/>
      <c r="U7753" s="176"/>
      <c r="V7753" s="176"/>
      <c r="W7753" s="176"/>
      <c r="X7753" s="175"/>
      <c r="Y7753" s="175"/>
      <c r="Z7753" s="175"/>
      <c r="AA7753" s="175"/>
      <c r="AC7753" s="175"/>
      <c r="AL7753" s="106"/>
      <c r="AM7753" s="104"/>
      <c r="AN7753" s="104"/>
      <c r="AO7753" s="104"/>
      <c r="AP7753" s="104"/>
      <c r="AQ7753" s="104"/>
      <c r="AR7753" s="104"/>
      <c r="AS7753" s="104"/>
      <c r="AT7753" s="104"/>
      <c r="AU7753" s="104"/>
      <c r="AV7753" s="104"/>
    </row>
    <row r="7754" spans="3:48" x14ac:dyDescent="0.35">
      <c r="C7754" s="176"/>
      <c r="D7754" s="176"/>
      <c r="E7754" s="176"/>
      <c r="F7754" s="176"/>
      <c r="G7754" s="175"/>
      <c r="H7754" s="175"/>
      <c r="I7754" s="175"/>
      <c r="J7754" s="175"/>
      <c r="L7754" s="175"/>
      <c r="T7754" s="176"/>
      <c r="U7754" s="176"/>
      <c r="V7754" s="176"/>
      <c r="W7754" s="176"/>
      <c r="X7754" s="175"/>
      <c r="Y7754" s="175"/>
      <c r="Z7754" s="175"/>
      <c r="AA7754" s="175"/>
      <c r="AC7754" s="175"/>
      <c r="AL7754" s="106"/>
      <c r="AM7754" s="104"/>
      <c r="AN7754" s="104"/>
      <c r="AO7754" s="104"/>
      <c r="AP7754" s="104"/>
      <c r="AQ7754" s="104"/>
      <c r="AR7754" s="104"/>
      <c r="AS7754" s="104"/>
      <c r="AT7754" s="104"/>
      <c r="AU7754" s="104"/>
      <c r="AV7754" s="104"/>
    </row>
    <row r="7755" spans="3:48" x14ac:dyDescent="0.35">
      <c r="C7755" s="176"/>
      <c r="D7755" s="176"/>
      <c r="E7755" s="176"/>
      <c r="F7755" s="176"/>
      <c r="G7755" s="175"/>
      <c r="H7755" s="175"/>
      <c r="I7755" s="175"/>
      <c r="J7755" s="175"/>
      <c r="L7755" s="175"/>
      <c r="T7755" s="176"/>
      <c r="U7755" s="176"/>
      <c r="V7755" s="176"/>
      <c r="W7755" s="176"/>
      <c r="X7755" s="175"/>
      <c r="Y7755" s="175"/>
      <c r="Z7755" s="175"/>
      <c r="AA7755" s="175"/>
      <c r="AC7755" s="175"/>
      <c r="AL7755" s="106"/>
      <c r="AM7755" s="104"/>
      <c r="AN7755" s="104"/>
      <c r="AO7755" s="104"/>
      <c r="AP7755" s="104"/>
      <c r="AQ7755" s="104"/>
      <c r="AR7755" s="104"/>
      <c r="AS7755" s="104"/>
      <c r="AT7755" s="104"/>
      <c r="AU7755" s="104"/>
      <c r="AV7755" s="104"/>
    </row>
    <row r="7756" spans="3:48" x14ac:dyDescent="0.35">
      <c r="C7756" s="176"/>
      <c r="D7756" s="176"/>
      <c r="E7756" s="176"/>
      <c r="F7756" s="176"/>
      <c r="G7756" s="175"/>
      <c r="H7756" s="175"/>
      <c r="I7756" s="175"/>
      <c r="J7756" s="175"/>
      <c r="L7756" s="175"/>
      <c r="T7756" s="176"/>
      <c r="U7756" s="176"/>
      <c r="V7756" s="176"/>
      <c r="W7756" s="176"/>
      <c r="X7756" s="175"/>
      <c r="Y7756" s="175"/>
      <c r="Z7756" s="175"/>
      <c r="AA7756" s="175"/>
      <c r="AC7756" s="175"/>
      <c r="AL7756" s="106"/>
      <c r="AM7756" s="104"/>
      <c r="AN7756" s="104"/>
      <c r="AO7756" s="104"/>
      <c r="AP7756" s="104"/>
      <c r="AQ7756" s="104"/>
      <c r="AR7756" s="104"/>
      <c r="AS7756" s="104"/>
      <c r="AT7756" s="104"/>
      <c r="AU7756" s="104"/>
      <c r="AV7756" s="104"/>
    </row>
    <row r="7757" spans="3:48" x14ac:dyDescent="0.35">
      <c r="C7757" s="176"/>
      <c r="D7757" s="176"/>
      <c r="E7757" s="176"/>
      <c r="F7757" s="176"/>
      <c r="G7757" s="175"/>
      <c r="H7757" s="175"/>
      <c r="I7757" s="175"/>
      <c r="J7757" s="175"/>
      <c r="L7757" s="175"/>
      <c r="T7757" s="176"/>
      <c r="U7757" s="176"/>
      <c r="V7757" s="176"/>
      <c r="W7757" s="176"/>
      <c r="X7757" s="175"/>
      <c r="Y7757" s="175"/>
      <c r="Z7757" s="175"/>
      <c r="AA7757" s="175"/>
      <c r="AC7757" s="175"/>
      <c r="AL7757" s="106"/>
      <c r="AM7757" s="104"/>
      <c r="AN7757" s="104"/>
      <c r="AO7757" s="104"/>
      <c r="AP7757" s="104"/>
      <c r="AQ7757" s="104"/>
      <c r="AR7757" s="104"/>
      <c r="AS7757" s="104"/>
      <c r="AT7757" s="104"/>
      <c r="AU7757" s="104"/>
      <c r="AV7757" s="104"/>
    </row>
    <row r="7758" spans="3:48" x14ac:dyDescent="0.35">
      <c r="C7758" s="176"/>
      <c r="D7758" s="176"/>
      <c r="E7758" s="176"/>
      <c r="F7758" s="176"/>
      <c r="G7758" s="175"/>
      <c r="H7758" s="175"/>
      <c r="I7758" s="175"/>
      <c r="J7758" s="175"/>
      <c r="L7758" s="175"/>
      <c r="T7758" s="176"/>
      <c r="U7758" s="176"/>
      <c r="V7758" s="176"/>
      <c r="W7758" s="176"/>
      <c r="X7758" s="175"/>
      <c r="Y7758" s="175"/>
      <c r="Z7758" s="175"/>
      <c r="AA7758" s="175"/>
      <c r="AC7758" s="175"/>
      <c r="AL7758" s="106"/>
      <c r="AM7758" s="104"/>
      <c r="AN7758" s="104"/>
      <c r="AO7758" s="104"/>
      <c r="AP7758" s="104"/>
      <c r="AQ7758" s="104"/>
      <c r="AR7758" s="104"/>
      <c r="AS7758" s="104"/>
      <c r="AT7758" s="104"/>
      <c r="AU7758" s="104"/>
      <c r="AV7758" s="104"/>
    </row>
    <row r="7759" spans="3:48" x14ac:dyDescent="0.35">
      <c r="C7759" s="176"/>
      <c r="D7759" s="176"/>
      <c r="E7759" s="176"/>
      <c r="F7759" s="176"/>
      <c r="G7759" s="175"/>
      <c r="H7759" s="175"/>
      <c r="I7759" s="175"/>
      <c r="J7759" s="175"/>
      <c r="L7759" s="175"/>
      <c r="T7759" s="176"/>
      <c r="U7759" s="176"/>
      <c r="V7759" s="176"/>
      <c r="W7759" s="176"/>
      <c r="X7759" s="175"/>
      <c r="Y7759" s="175"/>
      <c r="Z7759" s="175"/>
      <c r="AA7759" s="175"/>
      <c r="AC7759" s="175"/>
      <c r="AL7759" s="106"/>
      <c r="AM7759" s="104"/>
      <c r="AN7759" s="104"/>
      <c r="AO7759" s="104"/>
      <c r="AP7759" s="104"/>
      <c r="AQ7759" s="104"/>
      <c r="AR7759" s="104"/>
      <c r="AS7759" s="104"/>
      <c r="AT7759" s="104"/>
      <c r="AU7759" s="104"/>
      <c r="AV7759" s="104"/>
    </row>
    <row r="7760" spans="3:48" x14ac:dyDescent="0.35">
      <c r="C7760" s="176"/>
      <c r="D7760" s="176"/>
      <c r="E7760" s="176"/>
      <c r="F7760" s="176"/>
      <c r="G7760" s="175"/>
      <c r="H7760" s="175"/>
      <c r="I7760" s="175"/>
      <c r="J7760" s="175"/>
      <c r="L7760" s="175"/>
      <c r="T7760" s="176"/>
      <c r="U7760" s="176"/>
      <c r="V7760" s="176"/>
      <c r="W7760" s="176"/>
      <c r="X7760" s="175"/>
      <c r="Y7760" s="175"/>
      <c r="Z7760" s="175"/>
      <c r="AA7760" s="175"/>
      <c r="AC7760" s="175"/>
      <c r="AL7760" s="106"/>
      <c r="AM7760" s="104"/>
      <c r="AN7760" s="104"/>
      <c r="AO7760" s="104"/>
      <c r="AP7760" s="104"/>
      <c r="AQ7760" s="104"/>
      <c r="AR7760" s="104"/>
      <c r="AS7760" s="104"/>
      <c r="AT7760" s="104"/>
      <c r="AU7760" s="104"/>
      <c r="AV7760" s="104"/>
    </row>
    <row r="7761" spans="3:48" x14ac:dyDescent="0.35">
      <c r="C7761" s="176"/>
      <c r="D7761" s="176"/>
      <c r="E7761" s="176"/>
      <c r="F7761" s="176"/>
      <c r="G7761" s="175"/>
      <c r="H7761" s="175"/>
      <c r="I7761" s="175"/>
      <c r="J7761" s="175"/>
      <c r="L7761" s="175"/>
      <c r="T7761" s="176"/>
      <c r="U7761" s="176"/>
      <c r="V7761" s="176"/>
      <c r="W7761" s="176"/>
      <c r="X7761" s="175"/>
      <c r="Y7761" s="175"/>
      <c r="Z7761" s="175"/>
      <c r="AA7761" s="175"/>
      <c r="AC7761" s="175"/>
      <c r="AL7761" s="106"/>
      <c r="AM7761" s="104"/>
      <c r="AN7761" s="104"/>
      <c r="AO7761" s="104"/>
      <c r="AP7761" s="104"/>
      <c r="AQ7761" s="104"/>
      <c r="AR7761" s="104"/>
      <c r="AS7761" s="104"/>
      <c r="AT7761" s="104"/>
      <c r="AU7761" s="104"/>
      <c r="AV7761" s="104"/>
    </row>
    <row r="7762" spans="3:48" x14ac:dyDescent="0.35">
      <c r="C7762" s="176"/>
      <c r="D7762" s="176"/>
      <c r="E7762" s="176"/>
      <c r="F7762" s="176"/>
      <c r="G7762" s="175"/>
      <c r="H7762" s="175"/>
      <c r="I7762" s="175"/>
      <c r="J7762" s="175"/>
      <c r="L7762" s="175"/>
      <c r="T7762" s="176"/>
      <c r="U7762" s="176"/>
      <c r="V7762" s="176"/>
      <c r="W7762" s="176"/>
      <c r="X7762" s="175"/>
      <c r="Y7762" s="175"/>
      <c r="Z7762" s="175"/>
      <c r="AA7762" s="175"/>
      <c r="AC7762" s="175"/>
      <c r="AL7762" s="106"/>
      <c r="AM7762" s="104"/>
      <c r="AN7762" s="104"/>
      <c r="AO7762" s="104"/>
      <c r="AP7762" s="104"/>
      <c r="AQ7762" s="104"/>
      <c r="AR7762" s="104"/>
      <c r="AS7762" s="104"/>
      <c r="AT7762" s="104"/>
      <c r="AU7762" s="104"/>
      <c r="AV7762" s="104"/>
    </row>
    <row r="7763" spans="3:48" x14ac:dyDescent="0.35">
      <c r="C7763" s="176"/>
      <c r="D7763" s="176"/>
      <c r="E7763" s="176"/>
      <c r="F7763" s="176"/>
      <c r="G7763" s="175"/>
      <c r="H7763" s="175"/>
      <c r="I7763" s="175"/>
      <c r="J7763" s="175"/>
      <c r="L7763" s="175"/>
      <c r="T7763" s="176"/>
      <c r="U7763" s="176"/>
      <c r="V7763" s="176"/>
      <c r="W7763" s="176"/>
      <c r="X7763" s="175"/>
      <c r="Y7763" s="175"/>
      <c r="Z7763" s="175"/>
      <c r="AA7763" s="175"/>
      <c r="AC7763" s="175"/>
      <c r="AL7763" s="106"/>
      <c r="AM7763" s="104"/>
      <c r="AN7763" s="104"/>
      <c r="AO7763" s="104"/>
      <c r="AP7763" s="104"/>
      <c r="AQ7763" s="104"/>
      <c r="AR7763" s="104"/>
      <c r="AS7763" s="104"/>
      <c r="AT7763" s="104"/>
      <c r="AU7763" s="104"/>
      <c r="AV7763" s="104"/>
    </row>
    <row r="7764" spans="3:48" x14ac:dyDescent="0.35">
      <c r="C7764" s="176"/>
      <c r="D7764" s="176"/>
      <c r="E7764" s="176"/>
      <c r="F7764" s="176"/>
      <c r="G7764" s="175"/>
      <c r="H7764" s="175"/>
      <c r="I7764" s="175"/>
      <c r="J7764" s="175"/>
      <c r="L7764" s="175"/>
      <c r="T7764" s="176"/>
      <c r="U7764" s="176"/>
      <c r="V7764" s="176"/>
      <c r="W7764" s="176"/>
      <c r="X7764" s="175"/>
      <c r="Y7764" s="175"/>
      <c r="Z7764" s="175"/>
      <c r="AA7764" s="175"/>
      <c r="AC7764" s="175"/>
      <c r="AL7764" s="106"/>
      <c r="AM7764" s="104"/>
      <c r="AN7764" s="104"/>
      <c r="AO7764" s="104"/>
      <c r="AP7764" s="104"/>
      <c r="AQ7764" s="104"/>
      <c r="AR7764" s="104"/>
      <c r="AS7764" s="104"/>
      <c r="AT7764" s="104"/>
      <c r="AU7764" s="104"/>
      <c r="AV7764" s="104"/>
    </row>
    <row r="7765" spans="3:48" x14ac:dyDescent="0.35">
      <c r="C7765" s="176"/>
      <c r="D7765" s="176"/>
      <c r="E7765" s="176"/>
      <c r="F7765" s="176"/>
      <c r="G7765" s="175"/>
      <c r="H7765" s="175"/>
      <c r="I7765" s="175"/>
      <c r="J7765" s="175"/>
      <c r="L7765" s="175"/>
      <c r="T7765" s="176"/>
      <c r="U7765" s="176"/>
      <c r="V7765" s="176"/>
      <c r="W7765" s="176"/>
      <c r="X7765" s="175"/>
      <c r="Y7765" s="175"/>
      <c r="Z7765" s="175"/>
      <c r="AA7765" s="175"/>
      <c r="AC7765" s="175"/>
      <c r="AL7765" s="106"/>
      <c r="AM7765" s="104"/>
      <c r="AN7765" s="104"/>
      <c r="AO7765" s="104"/>
      <c r="AP7765" s="104"/>
      <c r="AQ7765" s="104"/>
      <c r="AR7765" s="104"/>
      <c r="AS7765" s="104"/>
      <c r="AT7765" s="104"/>
      <c r="AU7765" s="104"/>
      <c r="AV7765" s="104"/>
    </row>
    <row r="7766" spans="3:48" x14ac:dyDescent="0.35">
      <c r="C7766" s="176"/>
      <c r="D7766" s="176"/>
      <c r="E7766" s="176"/>
      <c r="F7766" s="176"/>
      <c r="G7766" s="175"/>
      <c r="H7766" s="175"/>
      <c r="I7766" s="175"/>
      <c r="J7766" s="175"/>
      <c r="L7766" s="175"/>
      <c r="T7766" s="176"/>
      <c r="U7766" s="176"/>
      <c r="V7766" s="176"/>
      <c r="W7766" s="176"/>
      <c r="X7766" s="175"/>
      <c r="Y7766" s="175"/>
      <c r="Z7766" s="175"/>
      <c r="AA7766" s="175"/>
      <c r="AC7766" s="175"/>
      <c r="AL7766" s="106"/>
      <c r="AM7766" s="104"/>
      <c r="AN7766" s="104"/>
      <c r="AO7766" s="104"/>
      <c r="AP7766" s="104"/>
      <c r="AQ7766" s="104"/>
      <c r="AR7766" s="104"/>
      <c r="AS7766" s="104"/>
      <c r="AT7766" s="104"/>
      <c r="AU7766" s="104"/>
      <c r="AV7766" s="104"/>
    </row>
    <row r="7767" spans="3:48" x14ac:dyDescent="0.35">
      <c r="C7767" s="176"/>
      <c r="D7767" s="176"/>
      <c r="E7767" s="176"/>
      <c r="F7767" s="176"/>
      <c r="G7767" s="175"/>
      <c r="H7767" s="175"/>
      <c r="I7767" s="175"/>
      <c r="J7767" s="175"/>
      <c r="L7767" s="175"/>
      <c r="T7767" s="176"/>
      <c r="U7767" s="176"/>
      <c r="V7767" s="176"/>
      <c r="W7767" s="176"/>
      <c r="X7767" s="175"/>
      <c r="Y7767" s="175"/>
      <c r="Z7767" s="175"/>
      <c r="AA7767" s="175"/>
      <c r="AC7767" s="175"/>
      <c r="AL7767" s="106"/>
      <c r="AM7767" s="104"/>
      <c r="AN7767" s="104"/>
      <c r="AO7767" s="104"/>
      <c r="AP7767" s="104"/>
      <c r="AQ7767" s="104"/>
      <c r="AR7767" s="104"/>
      <c r="AS7767" s="104"/>
      <c r="AT7767" s="104"/>
      <c r="AU7767" s="104"/>
      <c r="AV7767" s="104"/>
    </row>
    <row r="7768" spans="3:48" x14ac:dyDescent="0.35">
      <c r="C7768" s="176"/>
      <c r="D7768" s="176"/>
      <c r="E7768" s="176"/>
      <c r="F7768" s="176"/>
      <c r="G7768" s="175"/>
      <c r="H7768" s="175"/>
      <c r="I7768" s="175"/>
      <c r="J7768" s="175"/>
      <c r="L7768" s="175"/>
      <c r="T7768" s="176"/>
      <c r="U7768" s="176"/>
      <c r="V7768" s="176"/>
      <c r="W7768" s="176"/>
      <c r="X7768" s="175"/>
      <c r="Y7768" s="175"/>
      <c r="Z7768" s="175"/>
      <c r="AA7768" s="175"/>
      <c r="AC7768" s="175"/>
      <c r="AL7768" s="106"/>
      <c r="AM7768" s="104"/>
      <c r="AN7768" s="104"/>
      <c r="AO7768" s="104"/>
      <c r="AP7768" s="104"/>
      <c r="AQ7768" s="104"/>
      <c r="AR7768" s="104"/>
      <c r="AS7768" s="104"/>
      <c r="AT7768" s="104"/>
      <c r="AU7768" s="104"/>
      <c r="AV7768" s="104"/>
    </row>
    <row r="7769" spans="3:48" x14ac:dyDescent="0.35">
      <c r="C7769" s="176"/>
      <c r="D7769" s="176"/>
      <c r="E7769" s="176"/>
      <c r="F7769" s="176"/>
      <c r="G7769" s="175"/>
      <c r="H7769" s="175"/>
      <c r="I7769" s="175"/>
      <c r="J7769" s="175"/>
      <c r="L7769" s="175"/>
      <c r="T7769" s="176"/>
      <c r="U7769" s="176"/>
      <c r="V7769" s="176"/>
      <c r="W7769" s="176"/>
      <c r="X7769" s="175"/>
      <c r="Y7769" s="175"/>
      <c r="Z7769" s="175"/>
      <c r="AA7769" s="175"/>
      <c r="AC7769" s="175"/>
      <c r="AL7769" s="106"/>
      <c r="AM7769" s="104"/>
      <c r="AN7769" s="104"/>
      <c r="AO7769" s="104"/>
      <c r="AP7769" s="104"/>
      <c r="AQ7769" s="104"/>
      <c r="AR7769" s="104"/>
      <c r="AS7769" s="104"/>
      <c r="AT7769" s="104"/>
      <c r="AU7769" s="104"/>
      <c r="AV7769" s="104"/>
    </row>
    <row r="7770" spans="3:48" x14ac:dyDescent="0.35">
      <c r="C7770" s="176"/>
      <c r="D7770" s="176"/>
      <c r="E7770" s="176"/>
      <c r="F7770" s="176"/>
      <c r="G7770" s="175"/>
      <c r="H7770" s="175"/>
      <c r="I7770" s="175"/>
      <c r="J7770" s="175"/>
      <c r="L7770" s="175"/>
      <c r="T7770" s="176"/>
      <c r="U7770" s="176"/>
      <c r="V7770" s="176"/>
      <c r="W7770" s="176"/>
      <c r="X7770" s="175"/>
      <c r="Y7770" s="175"/>
      <c r="Z7770" s="175"/>
      <c r="AA7770" s="175"/>
      <c r="AC7770" s="175"/>
      <c r="AL7770" s="106"/>
      <c r="AM7770" s="104"/>
      <c r="AN7770" s="104"/>
      <c r="AO7770" s="104"/>
      <c r="AP7770" s="104"/>
      <c r="AQ7770" s="104"/>
      <c r="AR7770" s="104"/>
      <c r="AS7770" s="104"/>
      <c r="AT7770" s="104"/>
      <c r="AU7770" s="104"/>
      <c r="AV7770" s="104"/>
    </row>
    <row r="7771" spans="3:48" x14ac:dyDescent="0.35">
      <c r="C7771" s="176"/>
      <c r="D7771" s="176"/>
      <c r="E7771" s="176"/>
      <c r="F7771" s="176"/>
      <c r="G7771" s="175"/>
      <c r="H7771" s="175"/>
      <c r="I7771" s="175"/>
      <c r="J7771" s="175"/>
      <c r="L7771" s="175"/>
      <c r="T7771" s="176"/>
      <c r="U7771" s="176"/>
      <c r="V7771" s="176"/>
      <c r="W7771" s="176"/>
      <c r="X7771" s="175"/>
      <c r="Y7771" s="175"/>
      <c r="Z7771" s="175"/>
      <c r="AA7771" s="175"/>
      <c r="AC7771" s="175"/>
      <c r="AL7771" s="106"/>
      <c r="AM7771" s="104"/>
      <c r="AN7771" s="104"/>
      <c r="AO7771" s="104"/>
      <c r="AP7771" s="104"/>
      <c r="AQ7771" s="104"/>
      <c r="AR7771" s="104"/>
      <c r="AS7771" s="104"/>
      <c r="AT7771" s="104"/>
      <c r="AU7771" s="104"/>
      <c r="AV7771" s="104"/>
    </row>
    <row r="7772" spans="3:48" x14ac:dyDescent="0.35">
      <c r="C7772" s="176"/>
      <c r="D7772" s="176"/>
      <c r="E7772" s="176"/>
      <c r="F7772" s="176"/>
      <c r="G7772" s="175"/>
      <c r="H7772" s="175"/>
      <c r="I7772" s="175"/>
      <c r="J7772" s="175"/>
      <c r="L7772" s="175"/>
      <c r="T7772" s="176"/>
      <c r="U7772" s="176"/>
      <c r="V7772" s="176"/>
      <c r="W7772" s="176"/>
      <c r="X7772" s="175"/>
      <c r="Y7772" s="175"/>
      <c r="Z7772" s="175"/>
      <c r="AA7772" s="175"/>
      <c r="AC7772" s="175"/>
      <c r="AL7772" s="106"/>
      <c r="AM7772" s="104"/>
      <c r="AN7772" s="104"/>
      <c r="AO7772" s="104"/>
      <c r="AP7772" s="104"/>
      <c r="AQ7772" s="104"/>
      <c r="AR7772" s="104"/>
      <c r="AS7772" s="104"/>
      <c r="AT7772" s="104"/>
      <c r="AU7772" s="104"/>
      <c r="AV7772" s="104"/>
    </row>
    <row r="7773" spans="3:48" x14ac:dyDescent="0.35">
      <c r="C7773" s="176"/>
      <c r="D7773" s="176"/>
      <c r="E7773" s="176"/>
      <c r="F7773" s="176"/>
      <c r="G7773" s="175"/>
      <c r="H7773" s="175"/>
      <c r="I7773" s="175"/>
      <c r="J7773" s="175"/>
      <c r="L7773" s="175"/>
      <c r="T7773" s="176"/>
      <c r="U7773" s="176"/>
      <c r="V7773" s="176"/>
      <c r="W7773" s="176"/>
      <c r="X7773" s="175"/>
      <c r="Y7773" s="175"/>
      <c r="Z7773" s="175"/>
      <c r="AA7773" s="175"/>
      <c r="AC7773" s="175"/>
      <c r="AL7773" s="106"/>
      <c r="AM7773" s="104"/>
      <c r="AN7773" s="104"/>
      <c r="AO7773" s="104"/>
      <c r="AP7773" s="104"/>
      <c r="AQ7773" s="104"/>
      <c r="AR7773" s="104"/>
      <c r="AS7773" s="104"/>
      <c r="AT7773" s="104"/>
      <c r="AU7773" s="104"/>
      <c r="AV7773" s="104"/>
    </row>
    <row r="7774" spans="3:48" x14ac:dyDescent="0.35">
      <c r="C7774" s="176"/>
      <c r="D7774" s="176"/>
      <c r="E7774" s="176"/>
      <c r="F7774" s="176"/>
      <c r="G7774" s="175"/>
      <c r="H7774" s="175"/>
      <c r="I7774" s="175"/>
      <c r="J7774" s="175"/>
      <c r="L7774" s="175"/>
      <c r="T7774" s="176"/>
      <c r="U7774" s="176"/>
      <c r="V7774" s="176"/>
      <c r="W7774" s="176"/>
      <c r="X7774" s="175"/>
      <c r="Y7774" s="175"/>
      <c r="Z7774" s="175"/>
      <c r="AA7774" s="175"/>
      <c r="AC7774" s="175"/>
      <c r="AL7774" s="106"/>
      <c r="AM7774" s="104"/>
      <c r="AN7774" s="104"/>
      <c r="AO7774" s="104"/>
      <c r="AP7774" s="104"/>
      <c r="AQ7774" s="104"/>
      <c r="AR7774" s="104"/>
      <c r="AS7774" s="104"/>
      <c r="AT7774" s="104"/>
      <c r="AU7774" s="104"/>
      <c r="AV7774" s="104"/>
    </row>
    <row r="7775" spans="3:48" x14ac:dyDescent="0.35">
      <c r="C7775" s="176"/>
      <c r="D7775" s="176"/>
      <c r="E7775" s="176"/>
      <c r="F7775" s="176"/>
      <c r="G7775" s="175"/>
      <c r="H7775" s="175"/>
      <c r="I7775" s="175"/>
      <c r="J7775" s="175"/>
      <c r="L7775" s="175"/>
      <c r="T7775" s="176"/>
      <c r="U7775" s="176"/>
      <c r="V7775" s="176"/>
      <c r="W7775" s="176"/>
      <c r="X7775" s="175"/>
      <c r="Y7775" s="175"/>
      <c r="Z7775" s="175"/>
      <c r="AA7775" s="175"/>
      <c r="AC7775" s="175"/>
      <c r="AL7775" s="106"/>
      <c r="AM7775" s="104"/>
      <c r="AN7775" s="104"/>
      <c r="AO7775" s="104"/>
      <c r="AP7775" s="104"/>
      <c r="AQ7775" s="104"/>
      <c r="AR7775" s="104"/>
      <c r="AS7775" s="104"/>
      <c r="AT7775" s="104"/>
      <c r="AU7775" s="104"/>
      <c r="AV7775" s="104"/>
    </row>
    <row r="7776" spans="3:48" x14ac:dyDescent="0.35">
      <c r="C7776" s="176"/>
      <c r="D7776" s="176"/>
      <c r="E7776" s="176"/>
      <c r="F7776" s="176"/>
      <c r="G7776" s="175"/>
      <c r="H7776" s="175"/>
      <c r="I7776" s="175"/>
      <c r="J7776" s="175"/>
      <c r="L7776" s="175"/>
      <c r="T7776" s="176"/>
      <c r="U7776" s="176"/>
      <c r="V7776" s="176"/>
      <c r="W7776" s="176"/>
      <c r="X7776" s="175"/>
      <c r="Y7776" s="175"/>
      <c r="Z7776" s="175"/>
      <c r="AA7776" s="175"/>
      <c r="AC7776" s="175"/>
      <c r="AL7776" s="106"/>
      <c r="AM7776" s="104"/>
      <c r="AN7776" s="104"/>
      <c r="AO7776" s="104"/>
      <c r="AP7776" s="104"/>
      <c r="AQ7776" s="104"/>
      <c r="AR7776" s="104"/>
      <c r="AS7776" s="104"/>
      <c r="AT7776" s="104"/>
      <c r="AU7776" s="104"/>
      <c r="AV7776" s="104"/>
    </row>
    <row r="7777" spans="3:48" x14ac:dyDescent="0.35">
      <c r="C7777" s="176"/>
      <c r="D7777" s="176"/>
      <c r="E7777" s="176"/>
      <c r="F7777" s="176"/>
      <c r="G7777" s="175"/>
      <c r="H7777" s="175"/>
      <c r="I7777" s="175"/>
      <c r="J7777" s="175"/>
      <c r="L7777" s="175"/>
      <c r="T7777" s="176"/>
      <c r="U7777" s="176"/>
      <c r="V7777" s="176"/>
      <c r="W7777" s="176"/>
      <c r="X7777" s="175"/>
      <c r="Y7777" s="175"/>
      <c r="Z7777" s="175"/>
      <c r="AA7777" s="175"/>
      <c r="AC7777" s="175"/>
      <c r="AL7777" s="106"/>
      <c r="AM7777" s="104"/>
      <c r="AN7777" s="104"/>
      <c r="AO7777" s="104"/>
      <c r="AP7777" s="104"/>
      <c r="AQ7777" s="104"/>
      <c r="AR7777" s="104"/>
      <c r="AS7777" s="104"/>
      <c r="AT7777" s="104"/>
      <c r="AU7777" s="104"/>
      <c r="AV7777" s="104"/>
    </row>
    <row r="7778" spans="3:48" x14ac:dyDescent="0.35">
      <c r="C7778" s="176"/>
      <c r="D7778" s="176"/>
      <c r="E7778" s="176"/>
      <c r="F7778" s="176"/>
      <c r="G7778" s="175"/>
      <c r="H7778" s="175"/>
      <c r="I7778" s="175"/>
      <c r="J7778" s="175"/>
      <c r="L7778" s="175"/>
      <c r="T7778" s="176"/>
      <c r="U7778" s="176"/>
      <c r="V7778" s="176"/>
      <c r="W7778" s="176"/>
      <c r="X7778" s="175"/>
      <c r="Y7778" s="175"/>
      <c r="Z7778" s="175"/>
      <c r="AA7778" s="175"/>
      <c r="AC7778" s="175"/>
      <c r="AL7778" s="106"/>
      <c r="AM7778" s="104"/>
      <c r="AN7778" s="104"/>
      <c r="AO7778" s="104"/>
      <c r="AP7778" s="104"/>
      <c r="AQ7778" s="104"/>
      <c r="AR7778" s="104"/>
      <c r="AS7778" s="104"/>
      <c r="AT7778" s="104"/>
      <c r="AU7778" s="104"/>
      <c r="AV7778" s="104"/>
    </row>
    <row r="7779" spans="3:48" x14ac:dyDescent="0.35">
      <c r="C7779" s="176"/>
      <c r="D7779" s="176"/>
      <c r="E7779" s="176"/>
      <c r="F7779" s="176"/>
      <c r="G7779" s="175"/>
      <c r="H7779" s="175"/>
      <c r="I7779" s="175"/>
      <c r="J7779" s="175"/>
      <c r="L7779" s="175"/>
      <c r="T7779" s="176"/>
      <c r="U7779" s="176"/>
      <c r="V7779" s="176"/>
      <c r="W7779" s="176"/>
      <c r="X7779" s="175"/>
      <c r="Y7779" s="175"/>
      <c r="Z7779" s="175"/>
      <c r="AA7779" s="175"/>
      <c r="AC7779" s="175"/>
      <c r="AL7779" s="106"/>
      <c r="AM7779" s="104"/>
      <c r="AN7779" s="104"/>
      <c r="AO7779" s="104"/>
      <c r="AP7779" s="104"/>
      <c r="AQ7779" s="104"/>
      <c r="AR7779" s="104"/>
      <c r="AS7779" s="104"/>
      <c r="AT7779" s="104"/>
      <c r="AU7779" s="104"/>
      <c r="AV7779" s="104"/>
    </row>
    <row r="7780" spans="3:48" x14ac:dyDescent="0.35">
      <c r="C7780" s="176"/>
      <c r="D7780" s="176"/>
      <c r="E7780" s="176"/>
      <c r="F7780" s="176"/>
      <c r="G7780" s="175"/>
      <c r="H7780" s="175"/>
      <c r="I7780" s="175"/>
      <c r="J7780" s="175"/>
      <c r="L7780" s="175"/>
      <c r="T7780" s="176"/>
      <c r="U7780" s="176"/>
      <c r="V7780" s="176"/>
      <c r="W7780" s="176"/>
      <c r="X7780" s="175"/>
      <c r="Y7780" s="175"/>
      <c r="Z7780" s="175"/>
      <c r="AA7780" s="175"/>
      <c r="AC7780" s="175"/>
      <c r="AL7780" s="106"/>
      <c r="AM7780" s="104"/>
      <c r="AN7780" s="104"/>
      <c r="AO7780" s="104"/>
      <c r="AP7780" s="104"/>
      <c r="AQ7780" s="104"/>
      <c r="AR7780" s="104"/>
      <c r="AS7780" s="104"/>
      <c r="AT7780" s="104"/>
      <c r="AU7780" s="104"/>
      <c r="AV7780" s="104"/>
    </row>
    <row r="7781" spans="3:48" x14ac:dyDescent="0.35">
      <c r="C7781" s="176"/>
      <c r="D7781" s="176"/>
      <c r="E7781" s="176"/>
      <c r="F7781" s="176"/>
      <c r="G7781" s="175"/>
      <c r="H7781" s="175"/>
      <c r="I7781" s="175"/>
      <c r="J7781" s="175"/>
      <c r="L7781" s="175"/>
      <c r="T7781" s="176"/>
      <c r="U7781" s="176"/>
      <c r="V7781" s="176"/>
      <c r="W7781" s="176"/>
      <c r="X7781" s="175"/>
      <c r="Y7781" s="175"/>
      <c r="Z7781" s="175"/>
      <c r="AA7781" s="175"/>
      <c r="AC7781" s="175"/>
      <c r="AL7781" s="106"/>
      <c r="AM7781" s="104"/>
      <c r="AN7781" s="104"/>
      <c r="AO7781" s="104"/>
      <c r="AP7781" s="104"/>
      <c r="AQ7781" s="104"/>
      <c r="AR7781" s="104"/>
      <c r="AS7781" s="104"/>
      <c r="AT7781" s="104"/>
      <c r="AU7781" s="104"/>
      <c r="AV7781" s="104"/>
    </row>
    <row r="7782" spans="3:48" x14ac:dyDescent="0.35">
      <c r="C7782" s="176"/>
      <c r="D7782" s="176"/>
      <c r="E7782" s="176"/>
      <c r="F7782" s="176"/>
      <c r="G7782" s="175"/>
      <c r="H7782" s="175"/>
      <c r="I7782" s="175"/>
      <c r="J7782" s="175"/>
      <c r="L7782" s="175"/>
      <c r="T7782" s="176"/>
      <c r="U7782" s="176"/>
      <c r="V7782" s="176"/>
      <c r="W7782" s="176"/>
      <c r="X7782" s="175"/>
      <c r="Y7782" s="175"/>
      <c r="Z7782" s="175"/>
      <c r="AA7782" s="175"/>
      <c r="AC7782" s="175"/>
      <c r="AL7782" s="106"/>
      <c r="AM7782" s="104"/>
      <c r="AN7782" s="104"/>
      <c r="AO7782" s="104"/>
      <c r="AP7782" s="104"/>
      <c r="AQ7782" s="104"/>
      <c r="AR7782" s="104"/>
      <c r="AS7782" s="104"/>
      <c r="AT7782" s="104"/>
      <c r="AU7782" s="104"/>
      <c r="AV7782" s="104"/>
    </row>
    <row r="7783" spans="3:48" x14ac:dyDescent="0.35">
      <c r="C7783" s="176"/>
      <c r="D7783" s="176"/>
      <c r="E7783" s="176"/>
      <c r="F7783" s="176"/>
      <c r="G7783" s="175"/>
      <c r="H7783" s="175"/>
      <c r="I7783" s="175"/>
      <c r="J7783" s="175"/>
      <c r="L7783" s="175"/>
      <c r="T7783" s="176"/>
      <c r="U7783" s="176"/>
      <c r="V7783" s="176"/>
      <c r="W7783" s="176"/>
      <c r="X7783" s="175"/>
      <c r="Y7783" s="175"/>
      <c r="Z7783" s="175"/>
      <c r="AA7783" s="175"/>
      <c r="AC7783" s="175"/>
      <c r="AL7783" s="106"/>
      <c r="AM7783" s="104"/>
      <c r="AN7783" s="104"/>
      <c r="AO7783" s="104"/>
      <c r="AP7783" s="104"/>
      <c r="AQ7783" s="104"/>
      <c r="AR7783" s="104"/>
      <c r="AS7783" s="104"/>
      <c r="AT7783" s="104"/>
      <c r="AU7783" s="104"/>
      <c r="AV7783" s="104"/>
    </row>
    <row r="7784" spans="3:48" x14ac:dyDescent="0.35">
      <c r="C7784" s="176"/>
      <c r="D7784" s="176"/>
      <c r="E7784" s="176"/>
      <c r="F7784" s="176"/>
      <c r="G7784" s="175"/>
      <c r="H7784" s="175"/>
      <c r="I7784" s="175"/>
      <c r="J7784" s="175"/>
      <c r="L7784" s="175"/>
      <c r="T7784" s="176"/>
      <c r="U7784" s="176"/>
      <c r="V7784" s="176"/>
      <c r="W7784" s="176"/>
      <c r="X7784" s="175"/>
      <c r="Y7784" s="175"/>
      <c r="Z7784" s="175"/>
      <c r="AA7784" s="175"/>
      <c r="AC7784" s="175"/>
      <c r="AL7784" s="106"/>
      <c r="AM7784" s="104"/>
      <c r="AN7784" s="104"/>
      <c r="AO7784" s="104"/>
      <c r="AP7784" s="104"/>
      <c r="AQ7784" s="104"/>
      <c r="AR7784" s="104"/>
      <c r="AS7784" s="104"/>
      <c r="AT7784" s="104"/>
      <c r="AU7784" s="104"/>
      <c r="AV7784" s="104"/>
    </row>
    <row r="7785" spans="3:48" x14ac:dyDescent="0.35">
      <c r="C7785" s="176"/>
      <c r="D7785" s="176"/>
      <c r="E7785" s="176"/>
      <c r="F7785" s="176"/>
      <c r="G7785" s="175"/>
      <c r="H7785" s="175"/>
      <c r="I7785" s="175"/>
      <c r="J7785" s="175"/>
      <c r="L7785" s="175"/>
      <c r="T7785" s="176"/>
      <c r="U7785" s="176"/>
      <c r="V7785" s="176"/>
      <c r="W7785" s="176"/>
      <c r="X7785" s="175"/>
      <c r="Y7785" s="175"/>
      <c r="Z7785" s="175"/>
      <c r="AA7785" s="175"/>
      <c r="AC7785" s="175"/>
      <c r="AL7785" s="106"/>
      <c r="AM7785" s="104"/>
      <c r="AN7785" s="104"/>
      <c r="AO7785" s="104"/>
      <c r="AP7785" s="104"/>
      <c r="AQ7785" s="104"/>
      <c r="AR7785" s="104"/>
      <c r="AS7785" s="104"/>
      <c r="AT7785" s="104"/>
      <c r="AU7785" s="104"/>
      <c r="AV7785" s="104"/>
    </row>
    <row r="7786" spans="3:48" x14ac:dyDescent="0.35">
      <c r="C7786" s="176"/>
      <c r="D7786" s="176"/>
      <c r="E7786" s="176"/>
      <c r="F7786" s="176"/>
      <c r="G7786" s="175"/>
      <c r="H7786" s="175"/>
      <c r="I7786" s="175"/>
      <c r="J7786" s="175"/>
      <c r="L7786" s="175"/>
      <c r="T7786" s="176"/>
      <c r="U7786" s="176"/>
      <c r="V7786" s="176"/>
      <c r="W7786" s="176"/>
      <c r="X7786" s="175"/>
      <c r="Y7786" s="175"/>
      <c r="Z7786" s="175"/>
      <c r="AA7786" s="175"/>
      <c r="AC7786" s="175"/>
      <c r="AL7786" s="106"/>
      <c r="AM7786" s="104"/>
      <c r="AN7786" s="104"/>
      <c r="AO7786" s="104"/>
      <c r="AP7786" s="104"/>
      <c r="AQ7786" s="104"/>
      <c r="AR7786" s="104"/>
      <c r="AS7786" s="104"/>
      <c r="AT7786" s="104"/>
      <c r="AU7786" s="104"/>
      <c r="AV7786" s="104"/>
    </row>
    <row r="7787" spans="3:48" x14ac:dyDescent="0.35">
      <c r="C7787" s="176"/>
      <c r="D7787" s="176"/>
      <c r="E7787" s="176"/>
      <c r="F7787" s="176"/>
      <c r="G7787" s="175"/>
      <c r="H7787" s="175"/>
      <c r="I7787" s="175"/>
      <c r="J7787" s="175"/>
      <c r="L7787" s="175"/>
      <c r="T7787" s="176"/>
      <c r="U7787" s="176"/>
      <c r="V7787" s="176"/>
      <c r="W7787" s="176"/>
      <c r="X7787" s="175"/>
      <c r="Y7787" s="175"/>
      <c r="Z7787" s="175"/>
      <c r="AA7787" s="175"/>
      <c r="AC7787" s="175"/>
      <c r="AL7787" s="106"/>
      <c r="AM7787" s="104"/>
      <c r="AN7787" s="104"/>
      <c r="AO7787" s="104"/>
      <c r="AP7787" s="104"/>
      <c r="AQ7787" s="104"/>
      <c r="AR7787" s="104"/>
      <c r="AS7787" s="104"/>
      <c r="AT7787" s="104"/>
      <c r="AU7787" s="104"/>
      <c r="AV7787" s="104"/>
    </row>
    <row r="7788" spans="3:48" x14ac:dyDescent="0.35">
      <c r="C7788" s="176"/>
      <c r="D7788" s="176"/>
      <c r="E7788" s="176"/>
      <c r="F7788" s="176"/>
      <c r="G7788" s="175"/>
      <c r="H7788" s="175"/>
      <c r="I7788" s="175"/>
      <c r="J7788" s="175"/>
      <c r="L7788" s="175"/>
      <c r="T7788" s="176"/>
      <c r="U7788" s="176"/>
      <c r="V7788" s="176"/>
      <c r="W7788" s="176"/>
      <c r="X7788" s="175"/>
      <c r="Y7788" s="175"/>
      <c r="Z7788" s="175"/>
      <c r="AA7788" s="175"/>
      <c r="AC7788" s="175"/>
      <c r="AL7788" s="106"/>
      <c r="AM7788" s="104"/>
      <c r="AN7788" s="104"/>
      <c r="AO7788" s="104"/>
      <c r="AP7788" s="104"/>
      <c r="AQ7788" s="104"/>
      <c r="AR7788" s="104"/>
      <c r="AS7788" s="104"/>
      <c r="AT7788" s="104"/>
      <c r="AU7788" s="104"/>
      <c r="AV7788" s="104"/>
    </row>
    <row r="7789" spans="3:48" x14ac:dyDescent="0.35">
      <c r="C7789" s="176"/>
      <c r="D7789" s="176"/>
      <c r="E7789" s="176"/>
      <c r="F7789" s="176"/>
      <c r="G7789" s="175"/>
      <c r="H7789" s="175"/>
      <c r="I7789" s="175"/>
      <c r="J7789" s="175"/>
      <c r="L7789" s="175"/>
      <c r="T7789" s="176"/>
      <c r="U7789" s="176"/>
      <c r="V7789" s="176"/>
      <c r="W7789" s="176"/>
      <c r="X7789" s="175"/>
      <c r="Y7789" s="175"/>
      <c r="Z7789" s="175"/>
      <c r="AA7789" s="175"/>
      <c r="AC7789" s="175"/>
      <c r="AL7789" s="106"/>
      <c r="AM7789" s="104"/>
      <c r="AN7789" s="104"/>
      <c r="AO7789" s="104"/>
      <c r="AP7789" s="104"/>
      <c r="AQ7789" s="104"/>
      <c r="AR7789" s="104"/>
      <c r="AS7789" s="104"/>
      <c r="AT7789" s="104"/>
      <c r="AU7789" s="104"/>
      <c r="AV7789" s="104"/>
    </row>
    <row r="7790" spans="3:48" x14ac:dyDescent="0.35">
      <c r="C7790" s="176"/>
      <c r="D7790" s="176"/>
      <c r="E7790" s="176"/>
      <c r="F7790" s="176"/>
      <c r="G7790" s="175"/>
      <c r="H7790" s="175"/>
      <c r="I7790" s="175"/>
      <c r="J7790" s="175"/>
      <c r="L7790" s="175"/>
      <c r="T7790" s="176"/>
      <c r="U7790" s="176"/>
      <c r="V7790" s="176"/>
      <c r="W7790" s="176"/>
      <c r="X7790" s="175"/>
      <c r="Y7790" s="175"/>
      <c r="Z7790" s="175"/>
      <c r="AA7790" s="175"/>
      <c r="AC7790" s="175"/>
      <c r="AL7790" s="106"/>
      <c r="AM7790" s="104"/>
      <c r="AN7790" s="104"/>
      <c r="AO7790" s="104"/>
      <c r="AP7790" s="104"/>
      <c r="AQ7790" s="104"/>
      <c r="AR7790" s="104"/>
      <c r="AS7790" s="104"/>
      <c r="AT7790" s="104"/>
      <c r="AU7790" s="104"/>
      <c r="AV7790" s="104"/>
    </row>
    <row r="7791" spans="3:48" x14ac:dyDescent="0.35">
      <c r="C7791" s="176"/>
      <c r="D7791" s="176"/>
      <c r="E7791" s="176"/>
      <c r="F7791" s="176"/>
      <c r="G7791" s="175"/>
      <c r="H7791" s="175"/>
      <c r="I7791" s="175"/>
      <c r="J7791" s="175"/>
      <c r="L7791" s="175"/>
      <c r="T7791" s="176"/>
      <c r="U7791" s="176"/>
      <c r="V7791" s="176"/>
      <c r="W7791" s="176"/>
      <c r="X7791" s="175"/>
      <c r="Y7791" s="175"/>
      <c r="Z7791" s="175"/>
      <c r="AA7791" s="175"/>
      <c r="AC7791" s="175"/>
      <c r="AL7791" s="106"/>
      <c r="AM7791" s="104"/>
      <c r="AN7791" s="104"/>
      <c r="AO7791" s="104"/>
      <c r="AP7791" s="104"/>
      <c r="AQ7791" s="104"/>
      <c r="AR7791" s="104"/>
      <c r="AS7791" s="104"/>
      <c r="AT7791" s="104"/>
      <c r="AU7791" s="104"/>
      <c r="AV7791" s="104"/>
    </row>
    <row r="7792" spans="3:48" x14ac:dyDescent="0.35">
      <c r="C7792" s="176"/>
      <c r="D7792" s="176"/>
      <c r="E7792" s="176"/>
      <c r="F7792" s="176"/>
      <c r="G7792" s="175"/>
      <c r="H7792" s="175"/>
      <c r="I7792" s="175"/>
      <c r="J7792" s="175"/>
      <c r="L7792" s="175"/>
      <c r="T7792" s="176"/>
      <c r="U7792" s="176"/>
      <c r="V7792" s="176"/>
      <c r="W7792" s="176"/>
      <c r="X7792" s="175"/>
      <c r="Y7792" s="175"/>
      <c r="Z7792" s="175"/>
      <c r="AA7792" s="175"/>
      <c r="AC7792" s="175"/>
      <c r="AL7792" s="106"/>
      <c r="AM7792" s="104"/>
      <c r="AN7792" s="104"/>
      <c r="AO7792" s="104"/>
      <c r="AP7792" s="104"/>
      <c r="AQ7792" s="104"/>
      <c r="AR7792" s="104"/>
      <c r="AS7792" s="104"/>
      <c r="AT7792" s="104"/>
      <c r="AU7792" s="104"/>
      <c r="AV7792" s="104"/>
    </row>
    <row r="7793" spans="3:48" x14ac:dyDescent="0.35">
      <c r="C7793" s="176"/>
      <c r="D7793" s="176"/>
      <c r="E7793" s="176"/>
      <c r="F7793" s="176"/>
      <c r="G7793" s="175"/>
      <c r="H7793" s="175"/>
      <c r="I7793" s="175"/>
      <c r="J7793" s="175"/>
      <c r="L7793" s="175"/>
      <c r="T7793" s="176"/>
      <c r="U7793" s="176"/>
      <c r="V7793" s="176"/>
      <c r="W7793" s="176"/>
      <c r="X7793" s="175"/>
      <c r="Y7793" s="175"/>
      <c r="Z7793" s="175"/>
      <c r="AA7793" s="175"/>
      <c r="AC7793" s="175"/>
      <c r="AL7793" s="106"/>
      <c r="AM7793" s="104"/>
      <c r="AN7793" s="104"/>
      <c r="AO7793" s="104"/>
      <c r="AP7793" s="104"/>
      <c r="AQ7793" s="104"/>
      <c r="AR7793" s="104"/>
      <c r="AS7793" s="104"/>
      <c r="AT7793" s="104"/>
      <c r="AU7793" s="104"/>
      <c r="AV7793" s="104"/>
    </row>
    <row r="7794" spans="3:48" x14ac:dyDescent="0.35">
      <c r="C7794" s="176"/>
      <c r="D7794" s="176"/>
      <c r="E7794" s="176"/>
      <c r="F7794" s="176"/>
      <c r="G7794" s="175"/>
      <c r="H7794" s="175"/>
      <c r="I7794" s="175"/>
      <c r="J7794" s="175"/>
      <c r="L7794" s="175"/>
      <c r="T7794" s="176"/>
      <c r="U7794" s="176"/>
      <c r="V7794" s="176"/>
      <c r="W7794" s="176"/>
      <c r="X7794" s="175"/>
      <c r="Y7794" s="175"/>
      <c r="Z7794" s="175"/>
      <c r="AA7794" s="175"/>
      <c r="AC7794" s="175"/>
      <c r="AL7794" s="106"/>
      <c r="AM7794" s="104"/>
      <c r="AN7794" s="104"/>
      <c r="AO7794" s="104"/>
      <c r="AP7794" s="104"/>
      <c r="AQ7794" s="104"/>
      <c r="AR7794" s="104"/>
      <c r="AS7794" s="104"/>
      <c r="AT7794" s="104"/>
      <c r="AU7794" s="104"/>
      <c r="AV7794" s="104"/>
    </row>
    <row r="7795" spans="3:48" x14ac:dyDescent="0.35">
      <c r="C7795" s="176"/>
      <c r="D7795" s="176"/>
      <c r="E7795" s="176"/>
      <c r="F7795" s="176"/>
      <c r="G7795" s="175"/>
      <c r="H7795" s="175"/>
      <c r="I7795" s="175"/>
      <c r="J7795" s="175"/>
      <c r="L7795" s="175"/>
      <c r="T7795" s="176"/>
      <c r="U7795" s="176"/>
      <c r="V7795" s="176"/>
      <c r="W7795" s="176"/>
      <c r="X7795" s="175"/>
      <c r="Y7795" s="175"/>
      <c r="Z7795" s="175"/>
      <c r="AA7795" s="175"/>
      <c r="AC7795" s="175"/>
      <c r="AL7795" s="106"/>
      <c r="AM7795" s="104"/>
      <c r="AN7795" s="104"/>
      <c r="AO7795" s="104"/>
      <c r="AP7795" s="104"/>
      <c r="AQ7795" s="104"/>
      <c r="AR7795" s="104"/>
      <c r="AS7795" s="104"/>
      <c r="AT7795" s="104"/>
      <c r="AU7795" s="104"/>
      <c r="AV7795" s="104"/>
    </row>
    <row r="7796" spans="3:48" x14ac:dyDescent="0.35">
      <c r="C7796" s="176"/>
      <c r="D7796" s="176"/>
      <c r="E7796" s="176"/>
      <c r="F7796" s="176"/>
      <c r="G7796" s="175"/>
      <c r="H7796" s="175"/>
      <c r="I7796" s="175"/>
      <c r="J7796" s="175"/>
      <c r="L7796" s="175"/>
      <c r="T7796" s="176"/>
      <c r="U7796" s="176"/>
      <c r="V7796" s="176"/>
      <c r="W7796" s="176"/>
      <c r="X7796" s="175"/>
      <c r="Y7796" s="175"/>
      <c r="Z7796" s="175"/>
      <c r="AA7796" s="175"/>
      <c r="AC7796" s="175"/>
      <c r="AL7796" s="106"/>
      <c r="AM7796" s="104"/>
      <c r="AN7796" s="104"/>
      <c r="AO7796" s="104"/>
      <c r="AP7796" s="104"/>
      <c r="AQ7796" s="104"/>
      <c r="AR7796" s="104"/>
      <c r="AS7796" s="104"/>
      <c r="AT7796" s="104"/>
      <c r="AU7796" s="104"/>
      <c r="AV7796" s="104"/>
    </row>
    <row r="7797" spans="3:48" x14ac:dyDescent="0.35">
      <c r="C7797" s="176"/>
      <c r="D7797" s="176"/>
      <c r="E7797" s="176"/>
      <c r="F7797" s="176"/>
      <c r="G7797" s="175"/>
      <c r="H7797" s="175"/>
      <c r="I7797" s="175"/>
      <c r="J7797" s="175"/>
      <c r="L7797" s="175"/>
      <c r="T7797" s="176"/>
      <c r="U7797" s="176"/>
      <c r="V7797" s="176"/>
      <c r="W7797" s="176"/>
      <c r="X7797" s="175"/>
      <c r="Y7797" s="175"/>
      <c r="Z7797" s="175"/>
      <c r="AA7797" s="175"/>
      <c r="AC7797" s="175"/>
      <c r="AL7797" s="106"/>
      <c r="AM7797" s="104"/>
      <c r="AN7797" s="104"/>
      <c r="AO7797" s="104"/>
      <c r="AP7797" s="104"/>
      <c r="AQ7797" s="104"/>
      <c r="AR7797" s="104"/>
      <c r="AS7797" s="104"/>
      <c r="AT7797" s="104"/>
      <c r="AU7797" s="104"/>
      <c r="AV7797" s="104"/>
    </row>
    <row r="7798" spans="3:48" x14ac:dyDescent="0.35">
      <c r="C7798" s="176"/>
      <c r="D7798" s="176"/>
      <c r="E7798" s="176"/>
      <c r="F7798" s="176"/>
      <c r="G7798" s="175"/>
      <c r="H7798" s="175"/>
      <c r="I7798" s="175"/>
      <c r="J7798" s="175"/>
      <c r="L7798" s="175"/>
      <c r="T7798" s="176"/>
      <c r="U7798" s="176"/>
      <c r="V7798" s="176"/>
      <c r="W7798" s="176"/>
      <c r="X7798" s="175"/>
      <c r="Y7798" s="175"/>
      <c r="Z7798" s="175"/>
      <c r="AA7798" s="175"/>
      <c r="AC7798" s="175"/>
      <c r="AL7798" s="106"/>
      <c r="AM7798" s="104"/>
      <c r="AN7798" s="104"/>
      <c r="AO7798" s="104"/>
      <c r="AP7798" s="104"/>
      <c r="AQ7798" s="104"/>
      <c r="AR7798" s="104"/>
      <c r="AS7798" s="104"/>
      <c r="AT7798" s="104"/>
      <c r="AU7798" s="104"/>
      <c r="AV7798" s="104"/>
    </row>
    <row r="7799" spans="3:48" x14ac:dyDescent="0.35">
      <c r="C7799" s="176"/>
      <c r="D7799" s="176"/>
      <c r="E7799" s="176"/>
      <c r="F7799" s="176"/>
      <c r="G7799" s="175"/>
      <c r="H7799" s="175"/>
      <c r="I7799" s="175"/>
      <c r="J7799" s="175"/>
      <c r="L7799" s="175"/>
      <c r="T7799" s="176"/>
      <c r="U7799" s="176"/>
      <c r="V7799" s="176"/>
      <c r="W7799" s="176"/>
      <c r="X7799" s="175"/>
      <c r="Y7799" s="175"/>
      <c r="Z7799" s="175"/>
      <c r="AA7799" s="175"/>
      <c r="AC7799" s="175"/>
      <c r="AL7799" s="106"/>
      <c r="AM7799" s="104"/>
      <c r="AN7799" s="104"/>
      <c r="AO7799" s="104"/>
      <c r="AP7799" s="104"/>
      <c r="AQ7799" s="104"/>
      <c r="AR7799" s="104"/>
      <c r="AS7799" s="104"/>
      <c r="AT7799" s="104"/>
      <c r="AU7799" s="104"/>
      <c r="AV7799" s="104"/>
    </row>
    <row r="7800" spans="3:48" x14ac:dyDescent="0.35">
      <c r="C7800" s="176"/>
      <c r="D7800" s="176"/>
      <c r="E7800" s="176"/>
      <c r="F7800" s="176"/>
      <c r="G7800" s="175"/>
      <c r="H7800" s="175"/>
      <c r="I7800" s="175"/>
      <c r="J7800" s="175"/>
      <c r="L7800" s="175"/>
      <c r="T7800" s="176"/>
      <c r="U7800" s="176"/>
      <c r="V7800" s="176"/>
      <c r="W7800" s="176"/>
      <c r="X7800" s="175"/>
      <c r="Y7800" s="175"/>
      <c r="Z7800" s="175"/>
      <c r="AA7800" s="175"/>
      <c r="AC7800" s="175"/>
      <c r="AL7800" s="106"/>
      <c r="AM7800" s="104"/>
      <c r="AN7800" s="104"/>
      <c r="AO7800" s="104"/>
      <c r="AP7800" s="104"/>
      <c r="AQ7800" s="104"/>
      <c r="AR7800" s="104"/>
      <c r="AS7800" s="104"/>
      <c r="AT7800" s="104"/>
      <c r="AU7800" s="104"/>
      <c r="AV7800" s="104"/>
    </row>
    <row r="7801" spans="3:48" x14ac:dyDescent="0.35">
      <c r="C7801" s="176"/>
      <c r="D7801" s="176"/>
      <c r="E7801" s="176"/>
      <c r="F7801" s="176"/>
      <c r="G7801" s="175"/>
      <c r="H7801" s="175"/>
      <c r="I7801" s="175"/>
      <c r="J7801" s="175"/>
      <c r="L7801" s="175"/>
      <c r="T7801" s="176"/>
      <c r="U7801" s="176"/>
      <c r="V7801" s="176"/>
      <c r="W7801" s="176"/>
      <c r="X7801" s="175"/>
      <c r="Y7801" s="175"/>
      <c r="Z7801" s="175"/>
      <c r="AA7801" s="175"/>
      <c r="AC7801" s="175"/>
      <c r="AL7801" s="106"/>
      <c r="AM7801" s="104"/>
      <c r="AN7801" s="104"/>
      <c r="AO7801" s="104"/>
      <c r="AP7801" s="104"/>
      <c r="AQ7801" s="104"/>
      <c r="AR7801" s="104"/>
      <c r="AS7801" s="104"/>
      <c r="AT7801" s="104"/>
      <c r="AU7801" s="104"/>
      <c r="AV7801" s="104"/>
    </row>
    <row r="7802" spans="3:48" x14ac:dyDescent="0.35">
      <c r="C7802" s="176"/>
      <c r="D7802" s="176"/>
      <c r="E7802" s="176"/>
      <c r="F7802" s="176"/>
      <c r="G7802" s="175"/>
      <c r="H7802" s="175"/>
      <c r="I7802" s="175"/>
      <c r="J7802" s="175"/>
      <c r="L7802" s="175"/>
      <c r="T7802" s="176"/>
      <c r="U7802" s="176"/>
      <c r="V7802" s="176"/>
      <c r="W7802" s="176"/>
      <c r="X7802" s="175"/>
      <c r="Y7802" s="175"/>
      <c r="Z7802" s="175"/>
      <c r="AA7802" s="175"/>
      <c r="AC7802" s="175"/>
      <c r="AL7802" s="106"/>
      <c r="AM7802" s="104"/>
      <c r="AN7802" s="104"/>
      <c r="AO7802" s="104"/>
      <c r="AP7802" s="104"/>
      <c r="AQ7802" s="104"/>
      <c r="AR7802" s="104"/>
      <c r="AS7802" s="104"/>
      <c r="AT7802" s="104"/>
      <c r="AU7802" s="104"/>
      <c r="AV7802" s="104"/>
    </row>
    <row r="7803" spans="3:48" x14ac:dyDescent="0.35">
      <c r="C7803" s="176"/>
      <c r="D7803" s="176"/>
      <c r="E7803" s="176"/>
      <c r="F7803" s="176"/>
      <c r="G7803" s="175"/>
      <c r="H7803" s="175"/>
      <c r="I7803" s="175"/>
      <c r="J7803" s="175"/>
      <c r="L7803" s="175"/>
      <c r="T7803" s="176"/>
      <c r="U7803" s="176"/>
      <c r="V7803" s="176"/>
      <c r="W7803" s="176"/>
      <c r="X7803" s="175"/>
      <c r="Y7803" s="175"/>
      <c r="Z7803" s="175"/>
      <c r="AA7803" s="175"/>
      <c r="AC7803" s="175"/>
      <c r="AL7803" s="106"/>
      <c r="AM7803" s="104"/>
      <c r="AN7803" s="104"/>
      <c r="AO7803" s="104"/>
      <c r="AP7803" s="104"/>
      <c r="AQ7803" s="104"/>
      <c r="AR7803" s="104"/>
      <c r="AS7803" s="104"/>
      <c r="AT7803" s="104"/>
      <c r="AU7803" s="104"/>
      <c r="AV7803" s="104"/>
    </row>
    <row r="7804" spans="3:48" x14ac:dyDescent="0.35">
      <c r="C7804" s="176"/>
      <c r="D7804" s="176"/>
      <c r="E7804" s="176"/>
      <c r="F7804" s="176"/>
      <c r="G7804" s="175"/>
      <c r="H7804" s="175"/>
      <c r="I7804" s="175"/>
      <c r="J7804" s="175"/>
      <c r="L7804" s="175"/>
      <c r="T7804" s="176"/>
      <c r="U7804" s="176"/>
      <c r="V7804" s="176"/>
      <c r="W7804" s="176"/>
      <c r="X7804" s="175"/>
      <c r="Y7804" s="175"/>
      <c r="Z7804" s="175"/>
      <c r="AA7804" s="175"/>
      <c r="AC7804" s="175"/>
      <c r="AL7804" s="106"/>
      <c r="AM7804" s="104"/>
      <c r="AN7804" s="104"/>
      <c r="AO7804" s="104"/>
      <c r="AP7804" s="104"/>
      <c r="AQ7804" s="104"/>
      <c r="AR7804" s="104"/>
      <c r="AS7804" s="104"/>
      <c r="AT7804" s="104"/>
      <c r="AU7804" s="104"/>
      <c r="AV7804" s="104"/>
    </row>
    <row r="7805" spans="3:48" x14ac:dyDescent="0.35">
      <c r="C7805" s="176"/>
      <c r="D7805" s="176"/>
      <c r="E7805" s="176"/>
      <c r="F7805" s="176"/>
      <c r="G7805" s="175"/>
      <c r="H7805" s="175"/>
      <c r="I7805" s="175"/>
      <c r="J7805" s="175"/>
      <c r="L7805" s="175"/>
      <c r="T7805" s="176"/>
      <c r="U7805" s="176"/>
      <c r="V7805" s="176"/>
      <c r="W7805" s="176"/>
      <c r="X7805" s="175"/>
      <c r="Y7805" s="175"/>
      <c r="Z7805" s="175"/>
      <c r="AA7805" s="175"/>
      <c r="AC7805" s="175"/>
      <c r="AL7805" s="106"/>
      <c r="AM7805" s="104"/>
      <c r="AN7805" s="104"/>
      <c r="AO7805" s="104"/>
      <c r="AP7805" s="104"/>
      <c r="AQ7805" s="104"/>
      <c r="AR7805" s="104"/>
      <c r="AS7805" s="104"/>
      <c r="AT7805" s="104"/>
      <c r="AU7805" s="104"/>
      <c r="AV7805" s="104"/>
    </row>
    <row r="7806" spans="3:48" x14ac:dyDescent="0.35">
      <c r="C7806" s="176"/>
      <c r="D7806" s="176"/>
      <c r="E7806" s="176"/>
      <c r="F7806" s="176"/>
      <c r="G7806" s="175"/>
      <c r="H7806" s="175"/>
      <c r="I7806" s="175"/>
      <c r="J7806" s="175"/>
      <c r="L7806" s="175"/>
      <c r="T7806" s="176"/>
      <c r="U7806" s="176"/>
      <c r="V7806" s="176"/>
      <c r="W7806" s="176"/>
      <c r="X7806" s="175"/>
      <c r="Y7806" s="175"/>
      <c r="Z7806" s="175"/>
      <c r="AA7806" s="175"/>
      <c r="AC7806" s="175"/>
      <c r="AL7806" s="106"/>
      <c r="AM7806" s="104"/>
      <c r="AN7806" s="104"/>
      <c r="AO7806" s="104"/>
      <c r="AP7806" s="104"/>
      <c r="AQ7806" s="104"/>
      <c r="AR7806" s="104"/>
      <c r="AS7806" s="104"/>
      <c r="AT7806" s="104"/>
      <c r="AU7806" s="104"/>
      <c r="AV7806" s="104"/>
    </row>
    <row r="7807" spans="3:48" x14ac:dyDescent="0.35">
      <c r="C7807" s="176"/>
      <c r="D7807" s="176"/>
      <c r="E7807" s="176"/>
      <c r="F7807" s="176"/>
      <c r="G7807" s="175"/>
      <c r="H7807" s="175"/>
      <c r="I7807" s="175"/>
      <c r="J7807" s="175"/>
      <c r="L7807" s="175"/>
      <c r="T7807" s="176"/>
      <c r="U7807" s="176"/>
      <c r="V7807" s="176"/>
      <c r="W7807" s="176"/>
      <c r="X7807" s="175"/>
      <c r="Y7807" s="175"/>
      <c r="Z7807" s="175"/>
      <c r="AA7807" s="175"/>
      <c r="AC7807" s="175"/>
      <c r="AL7807" s="106"/>
      <c r="AM7807" s="104"/>
      <c r="AN7807" s="104"/>
      <c r="AO7807" s="104"/>
      <c r="AP7807" s="104"/>
      <c r="AQ7807" s="104"/>
      <c r="AR7807" s="104"/>
      <c r="AS7807" s="104"/>
      <c r="AT7807" s="104"/>
      <c r="AU7807" s="104"/>
      <c r="AV7807" s="104"/>
    </row>
    <row r="7808" spans="3:48" x14ac:dyDescent="0.35">
      <c r="C7808" s="176"/>
      <c r="D7808" s="176"/>
      <c r="E7808" s="176"/>
      <c r="F7808" s="176"/>
      <c r="G7808" s="175"/>
      <c r="H7808" s="175"/>
      <c r="I7808" s="175"/>
      <c r="J7808" s="175"/>
      <c r="L7808" s="175"/>
      <c r="T7808" s="176"/>
      <c r="U7808" s="176"/>
      <c r="V7808" s="176"/>
      <c r="W7808" s="176"/>
      <c r="X7808" s="175"/>
      <c r="Y7808" s="175"/>
      <c r="Z7808" s="175"/>
      <c r="AA7808" s="175"/>
      <c r="AC7808" s="175"/>
      <c r="AL7808" s="106"/>
      <c r="AM7808" s="104"/>
      <c r="AN7808" s="104"/>
      <c r="AO7808" s="104"/>
      <c r="AP7808" s="104"/>
      <c r="AQ7808" s="104"/>
      <c r="AR7808" s="104"/>
      <c r="AS7808" s="104"/>
      <c r="AT7808" s="104"/>
      <c r="AU7808" s="104"/>
      <c r="AV7808" s="104"/>
    </row>
    <row r="7809" spans="3:48" x14ac:dyDescent="0.35">
      <c r="C7809" s="176"/>
      <c r="D7809" s="176"/>
      <c r="E7809" s="176"/>
      <c r="F7809" s="176"/>
      <c r="G7809" s="175"/>
      <c r="H7809" s="175"/>
      <c r="I7809" s="175"/>
      <c r="J7809" s="175"/>
      <c r="L7809" s="175"/>
      <c r="T7809" s="176"/>
      <c r="U7809" s="176"/>
      <c r="V7809" s="176"/>
      <c r="W7809" s="176"/>
      <c r="X7809" s="175"/>
      <c r="Y7809" s="175"/>
      <c r="Z7809" s="175"/>
      <c r="AA7809" s="175"/>
      <c r="AC7809" s="175"/>
      <c r="AL7809" s="106"/>
      <c r="AM7809" s="104"/>
      <c r="AN7809" s="104"/>
      <c r="AO7809" s="104"/>
      <c r="AP7809" s="104"/>
      <c r="AQ7809" s="104"/>
      <c r="AR7809" s="104"/>
      <c r="AS7809" s="104"/>
      <c r="AT7809" s="104"/>
      <c r="AU7809" s="104"/>
      <c r="AV7809" s="104"/>
    </row>
    <row r="7810" spans="3:48" x14ac:dyDescent="0.35">
      <c r="C7810" s="176"/>
      <c r="D7810" s="176"/>
      <c r="E7810" s="176"/>
      <c r="F7810" s="176"/>
      <c r="G7810" s="175"/>
      <c r="H7810" s="175"/>
      <c r="I7810" s="175"/>
      <c r="J7810" s="175"/>
      <c r="L7810" s="175"/>
      <c r="T7810" s="176"/>
      <c r="U7810" s="176"/>
      <c r="V7810" s="176"/>
      <c r="W7810" s="176"/>
      <c r="X7810" s="175"/>
      <c r="Y7810" s="175"/>
      <c r="Z7810" s="175"/>
      <c r="AA7810" s="175"/>
      <c r="AC7810" s="175"/>
      <c r="AL7810" s="106"/>
      <c r="AM7810" s="104"/>
      <c r="AN7810" s="104"/>
      <c r="AO7810" s="104"/>
      <c r="AP7810" s="104"/>
      <c r="AQ7810" s="104"/>
      <c r="AR7810" s="104"/>
      <c r="AS7810" s="104"/>
      <c r="AT7810" s="104"/>
      <c r="AU7810" s="104"/>
      <c r="AV7810" s="104"/>
    </row>
    <row r="7811" spans="3:48" x14ac:dyDescent="0.35">
      <c r="C7811" s="176"/>
      <c r="D7811" s="176"/>
      <c r="E7811" s="176"/>
      <c r="F7811" s="176"/>
      <c r="G7811" s="175"/>
      <c r="H7811" s="175"/>
      <c r="I7811" s="175"/>
      <c r="J7811" s="175"/>
      <c r="L7811" s="175"/>
      <c r="T7811" s="176"/>
      <c r="U7811" s="176"/>
      <c r="V7811" s="176"/>
      <c r="W7811" s="176"/>
      <c r="X7811" s="175"/>
      <c r="Y7811" s="175"/>
      <c r="Z7811" s="175"/>
      <c r="AA7811" s="175"/>
      <c r="AC7811" s="175"/>
      <c r="AL7811" s="106"/>
      <c r="AM7811" s="104"/>
      <c r="AN7811" s="104"/>
      <c r="AO7811" s="104"/>
      <c r="AP7811" s="104"/>
      <c r="AQ7811" s="104"/>
      <c r="AR7811" s="104"/>
      <c r="AS7811" s="104"/>
      <c r="AT7811" s="104"/>
      <c r="AU7811" s="104"/>
      <c r="AV7811" s="104"/>
    </row>
    <row r="7812" spans="3:48" x14ac:dyDescent="0.35">
      <c r="C7812" s="176"/>
      <c r="D7812" s="176"/>
      <c r="E7812" s="176"/>
      <c r="F7812" s="176"/>
      <c r="G7812" s="175"/>
      <c r="H7812" s="175"/>
      <c r="I7812" s="175"/>
      <c r="J7812" s="175"/>
      <c r="L7812" s="175"/>
      <c r="T7812" s="176"/>
      <c r="U7812" s="176"/>
      <c r="V7812" s="176"/>
      <c r="W7812" s="176"/>
      <c r="X7812" s="175"/>
      <c r="Y7812" s="175"/>
      <c r="Z7812" s="175"/>
      <c r="AA7812" s="175"/>
      <c r="AC7812" s="175"/>
      <c r="AL7812" s="106"/>
      <c r="AM7812" s="104"/>
      <c r="AN7812" s="104"/>
      <c r="AO7812" s="104"/>
      <c r="AP7812" s="104"/>
      <c r="AQ7812" s="104"/>
      <c r="AR7812" s="104"/>
      <c r="AS7812" s="104"/>
      <c r="AT7812" s="104"/>
      <c r="AU7812" s="104"/>
      <c r="AV7812" s="104"/>
    </row>
    <row r="7813" spans="3:48" x14ac:dyDescent="0.35">
      <c r="C7813" s="176"/>
      <c r="D7813" s="176"/>
      <c r="E7813" s="176"/>
      <c r="F7813" s="176"/>
      <c r="G7813" s="175"/>
      <c r="H7813" s="175"/>
      <c r="I7813" s="175"/>
      <c r="J7813" s="175"/>
      <c r="L7813" s="175"/>
      <c r="T7813" s="176"/>
      <c r="U7813" s="176"/>
      <c r="V7813" s="176"/>
      <c r="W7813" s="176"/>
      <c r="X7813" s="175"/>
      <c r="Y7813" s="175"/>
      <c r="Z7813" s="175"/>
      <c r="AA7813" s="175"/>
      <c r="AC7813" s="175"/>
      <c r="AL7813" s="106"/>
      <c r="AM7813" s="104"/>
      <c r="AN7813" s="104"/>
      <c r="AO7813" s="104"/>
      <c r="AP7813" s="104"/>
      <c r="AQ7813" s="104"/>
      <c r="AR7813" s="104"/>
      <c r="AS7813" s="104"/>
      <c r="AT7813" s="104"/>
      <c r="AU7813" s="104"/>
      <c r="AV7813" s="104"/>
    </row>
    <row r="7814" spans="3:48" x14ac:dyDescent="0.35">
      <c r="C7814" s="176"/>
      <c r="D7814" s="176"/>
      <c r="E7814" s="176"/>
      <c r="F7814" s="176"/>
      <c r="G7814" s="175"/>
      <c r="H7814" s="175"/>
      <c r="I7814" s="175"/>
      <c r="J7814" s="175"/>
      <c r="L7814" s="175"/>
      <c r="T7814" s="176"/>
      <c r="U7814" s="176"/>
      <c r="V7814" s="176"/>
      <c r="W7814" s="176"/>
      <c r="X7814" s="175"/>
      <c r="Y7814" s="175"/>
      <c r="Z7814" s="175"/>
      <c r="AA7814" s="175"/>
      <c r="AC7814" s="175"/>
      <c r="AL7814" s="106"/>
      <c r="AM7814" s="104"/>
      <c r="AN7814" s="104"/>
      <c r="AO7814" s="104"/>
      <c r="AP7814" s="104"/>
      <c r="AQ7814" s="104"/>
      <c r="AR7814" s="104"/>
      <c r="AS7814" s="104"/>
      <c r="AT7814" s="104"/>
      <c r="AU7814" s="104"/>
      <c r="AV7814" s="104"/>
    </row>
    <row r="7815" spans="3:48" x14ac:dyDescent="0.35">
      <c r="C7815" s="176"/>
      <c r="D7815" s="176"/>
      <c r="E7815" s="176"/>
      <c r="F7815" s="176"/>
      <c r="G7815" s="175"/>
      <c r="H7815" s="175"/>
      <c r="I7815" s="175"/>
      <c r="J7815" s="175"/>
      <c r="L7815" s="175"/>
      <c r="T7815" s="176"/>
      <c r="U7815" s="176"/>
      <c r="V7815" s="176"/>
      <c r="W7815" s="176"/>
      <c r="X7815" s="175"/>
      <c r="Y7815" s="175"/>
      <c r="Z7815" s="175"/>
      <c r="AA7815" s="175"/>
      <c r="AC7815" s="175"/>
      <c r="AL7815" s="106"/>
      <c r="AM7815" s="104"/>
      <c r="AN7815" s="104"/>
      <c r="AO7815" s="104"/>
      <c r="AP7815" s="104"/>
      <c r="AQ7815" s="104"/>
      <c r="AR7815" s="104"/>
      <c r="AS7815" s="104"/>
      <c r="AT7815" s="104"/>
      <c r="AU7815" s="104"/>
      <c r="AV7815" s="104"/>
    </row>
    <row r="7816" spans="3:48" x14ac:dyDescent="0.35">
      <c r="C7816" s="176"/>
      <c r="D7816" s="176"/>
      <c r="E7816" s="176"/>
      <c r="F7816" s="176"/>
      <c r="G7816" s="175"/>
      <c r="H7816" s="175"/>
      <c r="I7816" s="175"/>
      <c r="J7816" s="175"/>
      <c r="L7816" s="175"/>
      <c r="T7816" s="176"/>
      <c r="U7816" s="176"/>
      <c r="V7816" s="176"/>
      <c r="W7816" s="176"/>
      <c r="X7816" s="175"/>
      <c r="Y7816" s="175"/>
      <c r="Z7816" s="175"/>
      <c r="AA7816" s="175"/>
      <c r="AC7816" s="175"/>
      <c r="AL7816" s="106"/>
      <c r="AM7816" s="104"/>
      <c r="AN7816" s="104"/>
      <c r="AO7816" s="104"/>
      <c r="AP7816" s="104"/>
      <c r="AQ7816" s="104"/>
      <c r="AR7816" s="104"/>
      <c r="AS7816" s="104"/>
      <c r="AT7816" s="104"/>
      <c r="AU7816" s="104"/>
      <c r="AV7816" s="104"/>
    </row>
    <row r="7817" spans="3:48" x14ac:dyDescent="0.35">
      <c r="C7817" s="176"/>
      <c r="D7817" s="176"/>
      <c r="E7817" s="176"/>
      <c r="F7817" s="176"/>
      <c r="G7817" s="175"/>
      <c r="H7817" s="175"/>
      <c r="I7817" s="175"/>
      <c r="J7817" s="175"/>
      <c r="L7817" s="175"/>
      <c r="T7817" s="176"/>
      <c r="U7817" s="176"/>
      <c r="V7817" s="176"/>
      <c r="W7817" s="176"/>
      <c r="X7817" s="175"/>
      <c r="Y7817" s="175"/>
      <c r="Z7817" s="175"/>
      <c r="AA7817" s="175"/>
      <c r="AC7817" s="175"/>
      <c r="AL7817" s="106"/>
      <c r="AM7817" s="104"/>
      <c r="AN7817" s="104"/>
      <c r="AO7817" s="104"/>
      <c r="AP7817" s="104"/>
      <c r="AQ7817" s="104"/>
      <c r="AR7817" s="104"/>
      <c r="AS7817" s="104"/>
      <c r="AT7817" s="104"/>
      <c r="AU7817" s="104"/>
      <c r="AV7817" s="104"/>
    </row>
    <row r="7818" spans="3:48" x14ac:dyDescent="0.35">
      <c r="C7818" s="176"/>
      <c r="D7818" s="176"/>
      <c r="E7818" s="176"/>
      <c r="F7818" s="176"/>
      <c r="G7818" s="175"/>
      <c r="H7818" s="175"/>
      <c r="I7818" s="175"/>
      <c r="J7818" s="175"/>
      <c r="L7818" s="175"/>
      <c r="T7818" s="176"/>
      <c r="U7818" s="176"/>
      <c r="V7818" s="176"/>
      <c r="W7818" s="176"/>
      <c r="X7818" s="175"/>
      <c r="Y7818" s="175"/>
      <c r="Z7818" s="175"/>
      <c r="AA7818" s="175"/>
      <c r="AC7818" s="175"/>
      <c r="AL7818" s="106"/>
      <c r="AM7818" s="104"/>
      <c r="AN7818" s="104"/>
      <c r="AO7818" s="104"/>
      <c r="AP7818" s="104"/>
      <c r="AQ7818" s="104"/>
      <c r="AR7818" s="104"/>
      <c r="AS7818" s="104"/>
      <c r="AT7818" s="104"/>
      <c r="AU7818" s="104"/>
      <c r="AV7818" s="104"/>
    </row>
    <row r="7819" spans="3:48" x14ac:dyDescent="0.35">
      <c r="C7819" s="176"/>
      <c r="D7819" s="176"/>
      <c r="E7819" s="176"/>
      <c r="F7819" s="176"/>
      <c r="G7819" s="175"/>
      <c r="H7819" s="175"/>
      <c r="I7819" s="175"/>
      <c r="J7819" s="175"/>
      <c r="L7819" s="175"/>
      <c r="T7819" s="176"/>
      <c r="U7819" s="176"/>
      <c r="V7819" s="176"/>
      <c r="W7819" s="176"/>
      <c r="X7819" s="175"/>
      <c r="Y7819" s="175"/>
      <c r="Z7819" s="175"/>
      <c r="AA7819" s="175"/>
      <c r="AC7819" s="175"/>
      <c r="AL7819" s="106"/>
      <c r="AM7819" s="104"/>
      <c r="AN7819" s="104"/>
      <c r="AO7819" s="104"/>
      <c r="AP7819" s="104"/>
      <c r="AQ7819" s="104"/>
      <c r="AR7819" s="104"/>
      <c r="AS7819" s="104"/>
      <c r="AT7819" s="104"/>
      <c r="AU7819" s="104"/>
      <c r="AV7819" s="104"/>
    </row>
    <row r="7820" spans="3:48" x14ac:dyDescent="0.35">
      <c r="C7820" s="176"/>
      <c r="D7820" s="176"/>
      <c r="E7820" s="176"/>
      <c r="F7820" s="176"/>
      <c r="G7820" s="175"/>
      <c r="H7820" s="175"/>
      <c r="I7820" s="175"/>
      <c r="J7820" s="175"/>
      <c r="L7820" s="175"/>
      <c r="T7820" s="176"/>
      <c r="U7820" s="176"/>
      <c r="V7820" s="176"/>
      <c r="W7820" s="176"/>
      <c r="X7820" s="175"/>
      <c r="Y7820" s="175"/>
      <c r="Z7820" s="175"/>
      <c r="AA7820" s="175"/>
      <c r="AC7820" s="175"/>
      <c r="AL7820" s="106"/>
      <c r="AM7820" s="104"/>
      <c r="AN7820" s="104"/>
      <c r="AO7820" s="104"/>
      <c r="AP7820" s="104"/>
      <c r="AQ7820" s="104"/>
      <c r="AR7820" s="104"/>
      <c r="AS7820" s="104"/>
      <c r="AT7820" s="104"/>
      <c r="AU7820" s="104"/>
      <c r="AV7820" s="104"/>
    </row>
    <row r="7821" spans="3:48" x14ac:dyDescent="0.35">
      <c r="C7821" s="176"/>
      <c r="D7821" s="176"/>
      <c r="E7821" s="176"/>
      <c r="F7821" s="176"/>
      <c r="G7821" s="175"/>
      <c r="H7821" s="175"/>
      <c r="I7821" s="175"/>
      <c r="J7821" s="175"/>
      <c r="L7821" s="175"/>
      <c r="T7821" s="176"/>
      <c r="U7821" s="176"/>
      <c r="V7821" s="176"/>
      <c r="W7821" s="176"/>
      <c r="X7821" s="175"/>
      <c r="Y7821" s="175"/>
      <c r="Z7821" s="175"/>
      <c r="AA7821" s="175"/>
      <c r="AC7821" s="175"/>
      <c r="AL7821" s="106"/>
      <c r="AM7821" s="104"/>
      <c r="AN7821" s="104"/>
      <c r="AO7821" s="104"/>
      <c r="AP7821" s="104"/>
      <c r="AQ7821" s="104"/>
      <c r="AR7821" s="104"/>
      <c r="AS7821" s="104"/>
      <c r="AT7821" s="104"/>
      <c r="AU7821" s="104"/>
      <c r="AV7821" s="104"/>
    </row>
    <row r="7822" spans="3:48" x14ac:dyDescent="0.35">
      <c r="C7822" s="176"/>
      <c r="D7822" s="176"/>
      <c r="E7822" s="176"/>
      <c r="F7822" s="176"/>
      <c r="G7822" s="175"/>
      <c r="H7822" s="175"/>
      <c r="I7822" s="175"/>
      <c r="J7822" s="175"/>
      <c r="L7822" s="175"/>
      <c r="T7822" s="176"/>
      <c r="U7822" s="176"/>
      <c r="V7822" s="176"/>
      <c r="W7822" s="176"/>
      <c r="X7822" s="175"/>
      <c r="Y7822" s="175"/>
      <c r="Z7822" s="175"/>
      <c r="AA7822" s="175"/>
      <c r="AC7822" s="175"/>
      <c r="AL7822" s="106"/>
      <c r="AM7822" s="104"/>
      <c r="AN7822" s="104"/>
      <c r="AO7822" s="104"/>
      <c r="AP7822" s="104"/>
      <c r="AQ7822" s="104"/>
      <c r="AR7822" s="104"/>
      <c r="AS7822" s="104"/>
      <c r="AT7822" s="104"/>
      <c r="AU7822" s="104"/>
      <c r="AV7822" s="104"/>
    </row>
    <row r="7823" spans="3:48" x14ac:dyDescent="0.35">
      <c r="C7823" s="176"/>
      <c r="D7823" s="176"/>
      <c r="E7823" s="176"/>
      <c r="F7823" s="176"/>
      <c r="G7823" s="175"/>
      <c r="H7823" s="175"/>
      <c r="I7823" s="175"/>
      <c r="J7823" s="175"/>
      <c r="L7823" s="175"/>
      <c r="T7823" s="176"/>
      <c r="U7823" s="176"/>
      <c r="V7823" s="176"/>
      <c r="W7823" s="176"/>
      <c r="X7823" s="175"/>
      <c r="Y7823" s="175"/>
      <c r="Z7823" s="175"/>
      <c r="AA7823" s="175"/>
      <c r="AC7823" s="175"/>
      <c r="AL7823" s="106"/>
      <c r="AM7823" s="104"/>
      <c r="AN7823" s="104"/>
      <c r="AO7823" s="104"/>
      <c r="AP7823" s="104"/>
      <c r="AQ7823" s="104"/>
      <c r="AR7823" s="104"/>
      <c r="AS7823" s="104"/>
      <c r="AT7823" s="104"/>
      <c r="AU7823" s="104"/>
      <c r="AV7823" s="104"/>
    </row>
    <row r="7824" spans="3:48" x14ac:dyDescent="0.35">
      <c r="C7824" s="176"/>
      <c r="D7824" s="176"/>
      <c r="E7824" s="176"/>
      <c r="F7824" s="176"/>
      <c r="G7824" s="175"/>
      <c r="H7824" s="175"/>
      <c r="I7824" s="175"/>
      <c r="J7824" s="175"/>
      <c r="L7824" s="175"/>
      <c r="T7824" s="176"/>
      <c r="U7824" s="176"/>
      <c r="V7824" s="176"/>
      <c r="W7824" s="176"/>
      <c r="X7824" s="175"/>
      <c r="Y7824" s="175"/>
      <c r="Z7824" s="175"/>
      <c r="AA7824" s="175"/>
      <c r="AC7824" s="175"/>
      <c r="AL7824" s="106"/>
      <c r="AM7824" s="104"/>
      <c r="AN7824" s="104"/>
      <c r="AO7824" s="104"/>
      <c r="AP7824" s="104"/>
      <c r="AQ7824" s="104"/>
      <c r="AR7824" s="104"/>
      <c r="AS7824" s="104"/>
      <c r="AT7824" s="104"/>
      <c r="AU7824" s="104"/>
      <c r="AV7824" s="104"/>
    </row>
    <row r="7825" spans="3:48" x14ac:dyDescent="0.35">
      <c r="C7825" s="176"/>
      <c r="D7825" s="176"/>
      <c r="E7825" s="176"/>
      <c r="F7825" s="176"/>
      <c r="G7825" s="175"/>
      <c r="H7825" s="175"/>
      <c r="I7825" s="175"/>
      <c r="J7825" s="175"/>
      <c r="L7825" s="175"/>
      <c r="T7825" s="176"/>
      <c r="U7825" s="176"/>
      <c r="V7825" s="176"/>
      <c r="W7825" s="176"/>
      <c r="X7825" s="175"/>
      <c r="Y7825" s="175"/>
      <c r="Z7825" s="175"/>
      <c r="AA7825" s="175"/>
      <c r="AC7825" s="175"/>
      <c r="AL7825" s="106"/>
      <c r="AM7825" s="104"/>
      <c r="AN7825" s="104"/>
      <c r="AO7825" s="104"/>
      <c r="AP7825" s="104"/>
      <c r="AQ7825" s="104"/>
      <c r="AR7825" s="104"/>
      <c r="AS7825" s="104"/>
      <c r="AT7825" s="104"/>
      <c r="AU7825" s="104"/>
      <c r="AV7825" s="104"/>
    </row>
    <row r="7826" spans="3:48" x14ac:dyDescent="0.35">
      <c r="C7826" s="176"/>
      <c r="D7826" s="176"/>
      <c r="E7826" s="176"/>
      <c r="F7826" s="176"/>
      <c r="G7826" s="175"/>
      <c r="H7826" s="175"/>
      <c r="I7826" s="175"/>
      <c r="J7826" s="175"/>
      <c r="L7826" s="175"/>
      <c r="T7826" s="176"/>
      <c r="U7826" s="176"/>
      <c r="V7826" s="176"/>
      <c r="W7826" s="176"/>
      <c r="X7826" s="175"/>
      <c r="Y7826" s="175"/>
      <c r="Z7826" s="175"/>
      <c r="AA7826" s="175"/>
      <c r="AC7826" s="175"/>
      <c r="AL7826" s="106"/>
      <c r="AM7826" s="104"/>
      <c r="AN7826" s="104"/>
      <c r="AO7826" s="104"/>
      <c r="AP7826" s="104"/>
      <c r="AQ7826" s="104"/>
      <c r="AR7826" s="104"/>
      <c r="AS7826" s="104"/>
      <c r="AT7826" s="104"/>
      <c r="AU7826" s="104"/>
      <c r="AV7826" s="104"/>
    </row>
    <row r="7827" spans="3:48" x14ac:dyDescent="0.35">
      <c r="C7827" s="176"/>
      <c r="D7827" s="176"/>
      <c r="E7827" s="176"/>
      <c r="F7827" s="176"/>
      <c r="G7827" s="175"/>
      <c r="H7827" s="175"/>
      <c r="I7827" s="175"/>
      <c r="J7827" s="175"/>
      <c r="L7827" s="175"/>
      <c r="T7827" s="176"/>
      <c r="U7827" s="176"/>
      <c r="V7827" s="176"/>
      <c r="W7827" s="176"/>
      <c r="X7827" s="175"/>
      <c r="Y7827" s="175"/>
      <c r="Z7827" s="175"/>
      <c r="AA7827" s="175"/>
      <c r="AC7827" s="175"/>
      <c r="AL7827" s="106"/>
      <c r="AM7827" s="104"/>
      <c r="AN7827" s="104"/>
      <c r="AO7827" s="104"/>
      <c r="AP7827" s="104"/>
      <c r="AQ7827" s="104"/>
      <c r="AR7827" s="104"/>
      <c r="AS7827" s="104"/>
      <c r="AT7827" s="104"/>
      <c r="AU7827" s="104"/>
      <c r="AV7827" s="104"/>
    </row>
    <row r="7828" spans="3:48" x14ac:dyDescent="0.35">
      <c r="C7828" s="176"/>
      <c r="D7828" s="176"/>
      <c r="E7828" s="176"/>
      <c r="F7828" s="176"/>
      <c r="G7828" s="175"/>
      <c r="H7828" s="175"/>
      <c r="I7828" s="175"/>
      <c r="J7828" s="175"/>
      <c r="L7828" s="175"/>
      <c r="T7828" s="176"/>
      <c r="U7828" s="176"/>
      <c r="V7828" s="176"/>
      <c r="W7828" s="176"/>
      <c r="X7828" s="175"/>
      <c r="Y7828" s="175"/>
      <c r="Z7828" s="175"/>
      <c r="AA7828" s="175"/>
      <c r="AC7828" s="175"/>
      <c r="AL7828" s="106"/>
      <c r="AM7828" s="104"/>
      <c r="AN7828" s="104"/>
      <c r="AO7828" s="104"/>
      <c r="AP7828" s="104"/>
      <c r="AQ7828" s="104"/>
      <c r="AR7828" s="104"/>
      <c r="AS7828" s="104"/>
      <c r="AT7828" s="104"/>
      <c r="AU7828" s="104"/>
      <c r="AV7828" s="104"/>
    </row>
    <row r="7829" spans="3:48" x14ac:dyDescent="0.35">
      <c r="C7829" s="176"/>
      <c r="D7829" s="176"/>
      <c r="E7829" s="176"/>
      <c r="F7829" s="176"/>
      <c r="G7829" s="175"/>
      <c r="H7829" s="175"/>
      <c r="I7829" s="175"/>
      <c r="J7829" s="175"/>
      <c r="L7829" s="175"/>
      <c r="T7829" s="176"/>
      <c r="U7829" s="176"/>
      <c r="V7829" s="176"/>
      <c r="W7829" s="176"/>
      <c r="X7829" s="175"/>
      <c r="Y7829" s="175"/>
      <c r="Z7829" s="175"/>
      <c r="AA7829" s="175"/>
      <c r="AC7829" s="175"/>
      <c r="AL7829" s="106"/>
      <c r="AM7829" s="104"/>
      <c r="AN7829" s="104"/>
      <c r="AO7829" s="104"/>
      <c r="AP7829" s="104"/>
      <c r="AQ7829" s="104"/>
      <c r="AR7829" s="104"/>
      <c r="AS7829" s="104"/>
      <c r="AT7829" s="104"/>
      <c r="AU7829" s="104"/>
      <c r="AV7829" s="104"/>
    </row>
    <row r="7830" spans="3:48" x14ac:dyDescent="0.35">
      <c r="C7830" s="176"/>
      <c r="D7830" s="176"/>
      <c r="E7830" s="176"/>
      <c r="F7830" s="176"/>
      <c r="G7830" s="175"/>
      <c r="H7830" s="175"/>
      <c r="I7830" s="175"/>
      <c r="J7830" s="175"/>
      <c r="L7830" s="175"/>
      <c r="T7830" s="176"/>
      <c r="U7830" s="176"/>
      <c r="V7830" s="176"/>
      <c r="W7830" s="176"/>
      <c r="X7830" s="175"/>
      <c r="Y7830" s="175"/>
      <c r="Z7830" s="175"/>
      <c r="AA7830" s="175"/>
      <c r="AC7830" s="175"/>
      <c r="AL7830" s="106"/>
      <c r="AM7830" s="104"/>
      <c r="AN7830" s="104"/>
      <c r="AO7830" s="104"/>
      <c r="AP7830" s="104"/>
      <c r="AQ7830" s="104"/>
      <c r="AR7830" s="104"/>
      <c r="AS7830" s="104"/>
      <c r="AT7830" s="104"/>
      <c r="AU7830" s="104"/>
      <c r="AV7830" s="104"/>
    </row>
    <row r="7831" spans="3:48" x14ac:dyDescent="0.35">
      <c r="C7831" s="176"/>
      <c r="D7831" s="176"/>
      <c r="E7831" s="176"/>
      <c r="F7831" s="176"/>
      <c r="G7831" s="175"/>
      <c r="H7831" s="175"/>
      <c r="I7831" s="175"/>
      <c r="J7831" s="175"/>
      <c r="L7831" s="175"/>
      <c r="T7831" s="176"/>
      <c r="U7831" s="176"/>
      <c r="V7831" s="176"/>
      <c r="W7831" s="176"/>
      <c r="X7831" s="175"/>
      <c r="Y7831" s="175"/>
      <c r="Z7831" s="175"/>
      <c r="AA7831" s="175"/>
      <c r="AC7831" s="175"/>
      <c r="AL7831" s="106"/>
      <c r="AM7831" s="104"/>
      <c r="AN7831" s="104"/>
      <c r="AO7831" s="104"/>
      <c r="AP7831" s="104"/>
      <c r="AQ7831" s="104"/>
      <c r="AR7831" s="104"/>
      <c r="AS7831" s="104"/>
      <c r="AT7831" s="104"/>
      <c r="AU7831" s="104"/>
      <c r="AV7831" s="104"/>
    </row>
    <row r="7832" spans="3:48" x14ac:dyDescent="0.35">
      <c r="C7832" s="176"/>
      <c r="D7832" s="176"/>
      <c r="E7832" s="176"/>
      <c r="F7832" s="176"/>
      <c r="G7832" s="175"/>
      <c r="H7832" s="175"/>
      <c r="I7832" s="175"/>
      <c r="J7832" s="175"/>
      <c r="L7832" s="175"/>
      <c r="T7832" s="176"/>
      <c r="U7832" s="176"/>
      <c r="V7832" s="176"/>
      <c r="W7832" s="176"/>
      <c r="X7832" s="175"/>
      <c r="Y7832" s="175"/>
      <c r="Z7832" s="175"/>
      <c r="AA7832" s="175"/>
      <c r="AC7832" s="175"/>
      <c r="AL7832" s="106"/>
      <c r="AM7832" s="104"/>
      <c r="AN7832" s="104"/>
      <c r="AO7832" s="104"/>
      <c r="AP7832" s="104"/>
      <c r="AQ7832" s="104"/>
      <c r="AR7832" s="104"/>
      <c r="AS7832" s="104"/>
      <c r="AT7832" s="104"/>
      <c r="AU7832" s="104"/>
      <c r="AV7832" s="104"/>
    </row>
    <row r="7833" spans="3:48" x14ac:dyDescent="0.35">
      <c r="C7833" s="176"/>
      <c r="D7833" s="176"/>
      <c r="E7833" s="176"/>
      <c r="F7833" s="176"/>
      <c r="G7833" s="175"/>
      <c r="H7833" s="175"/>
      <c r="I7833" s="175"/>
      <c r="J7833" s="175"/>
      <c r="L7833" s="175"/>
      <c r="T7833" s="176"/>
      <c r="U7833" s="176"/>
      <c r="V7833" s="176"/>
      <c r="W7833" s="176"/>
      <c r="X7833" s="175"/>
      <c r="Y7833" s="175"/>
      <c r="Z7833" s="175"/>
      <c r="AA7833" s="175"/>
      <c r="AC7833" s="175"/>
      <c r="AL7833" s="106"/>
      <c r="AM7833" s="104"/>
      <c r="AN7833" s="104"/>
      <c r="AO7833" s="104"/>
      <c r="AP7833" s="104"/>
      <c r="AQ7833" s="104"/>
      <c r="AR7833" s="104"/>
      <c r="AS7833" s="104"/>
      <c r="AT7833" s="104"/>
      <c r="AU7833" s="104"/>
      <c r="AV7833" s="104"/>
    </row>
    <row r="7834" spans="3:48" x14ac:dyDescent="0.35">
      <c r="C7834" s="176"/>
      <c r="D7834" s="176"/>
      <c r="E7834" s="176"/>
      <c r="F7834" s="176"/>
      <c r="G7834" s="175"/>
      <c r="H7834" s="175"/>
      <c r="I7834" s="175"/>
      <c r="J7834" s="175"/>
      <c r="L7834" s="175"/>
      <c r="T7834" s="176"/>
      <c r="U7834" s="176"/>
      <c r="V7834" s="176"/>
      <c r="W7834" s="176"/>
      <c r="X7834" s="175"/>
      <c r="Y7834" s="175"/>
      <c r="Z7834" s="175"/>
      <c r="AA7834" s="175"/>
      <c r="AC7834" s="175"/>
      <c r="AL7834" s="106"/>
      <c r="AM7834" s="104"/>
      <c r="AN7834" s="104"/>
      <c r="AO7834" s="104"/>
      <c r="AP7834" s="104"/>
      <c r="AQ7834" s="104"/>
      <c r="AR7834" s="104"/>
      <c r="AS7834" s="104"/>
      <c r="AT7834" s="104"/>
      <c r="AU7834" s="104"/>
      <c r="AV7834" s="104"/>
    </row>
    <row r="7835" spans="3:48" x14ac:dyDescent="0.35">
      <c r="C7835" s="176"/>
      <c r="D7835" s="176"/>
      <c r="E7835" s="176"/>
      <c r="F7835" s="176"/>
      <c r="G7835" s="175"/>
      <c r="H7835" s="175"/>
      <c r="I7835" s="175"/>
      <c r="J7835" s="175"/>
      <c r="L7835" s="175"/>
      <c r="T7835" s="176"/>
      <c r="U7835" s="176"/>
      <c r="V7835" s="176"/>
      <c r="W7835" s="176"/>
      <c r="X7835" s="175"/>
      <c r="Y7835" s="175"/>
      <c r="Z7835" s="175"/>
      <c r="AA7835" s="175"/>
      <c r="AC7835" s="175"/>
      <c r="AL7835" s="106"/>
      <c r="AM7835" s="104"/>
      <c r="AN7835" s="104"/>
      <c r="AO7835" s="104"/>
      <c r="AP7835" s="104"/>
      <c r="AQ7835" s="104"/>
      <c r="AR7835" s="104"/>
      <c r="AS7835" s="104"/>
      <c r="AT7835" s="104"/>
      <c r="AU7835" s="104"/>
      <c r="AV7835" s="104"/>
    </row>
    <row r="7836" spans="3:48" x14ac:dyDescent="0.35">
      <c r="C7836" s="176"/>
      <c r="D7836" s="176"/>
      <c r="E7836" s="176"/>
      <c r="F7836" s="176"/>
      <c r="G7836" s="175"/>
      <c r="H7836" s="175"/>
      <c r="I7836" s="175"/>
      <c r="J7836" s="175"/>
      <c r="L7836" s="175"/>
      <c r="T7836" s="176"/>
      <c r="U7836" s="176"/>
      <c r="V7836" s="176"/>
      <c r="W7836" s="176"/>
      <c r="X7836" s="175"/>
      <c r="Y7836" s="175"/>
      <c r="Z7836" s="175"/>
      <c r="AA7836" s="175"/>
      <c r="AC7836" s="175"/>
      <c r="AL7836" s="106"/>
      <c r="AM7836" s="104"/>
      <c r="AN7836" s="104"/>
      <c r="AO7836" s="104"/>
      <c r="AP7836" s="104"/>
      <c r="AQ7836" s="104"/>
      <c r="AR7836" s="104"/>
      <c r="AS7836" s="104"/>
      <c r="AT7836" s="104"/>
      <c r="AU7836" s="104"/>
      <c r="AV7836" s="104"/>
    </row>
    <row r="7837" spans="3:48" x14ac:dyDescent="0.35">
      <c r="C7837" s="176"/>
      <c r="D7837" s="176"/>
      <c r="E7837" s="176"/>
      <c r="F7837" s="176"/>
      <c r="G7837" s="175"/>
      <c r="H7837" s="175"/>
      <c r="I7837" s="175"/>
      <c r="J7837" s="175"/>
      <c r="L7837" s="175"/>
      <c r="T7837" s="176"/>
      <c r="U7837" s="176"/>
      <c r="V7837" s="176"/>
      <c r="W7837" s="176"/>
      <c r="X7837" s="175"/>
      <c r="Y7837" s="175"/>
      <c r="Z7837" s="175"/>
      <c r="AA7837" s="175"/>
      <c r="AC7837" s="175"/>
      <c r="AL7837" s="106"/>
      <c r="AM7837" s="104"/>
      <c r="AN7837" s="104"/>
      <c r="AO7837" s="104"/>
      <c r="AP7837" s="104"/>
      <c r="AQ7837" s="104"/>
      <c r="AR7837" s="104"/>
      <c r="AS7837" s="104"/>
      <c r="AT7837" s="104"/>
      <c r="AU7837" s="104"/>
      <c r="AV7837" s="104"/>
    </row>
    <row r="7838" spans="3:48" x14ac:dyDescent="0.35">
      <c r="C7838" s="176"/>
      <c r="D7838" s="176"/>
      <c r="E7838" s="176"/>
      <c r="F7838" s="176"/>
      <c r="G7838" s="175"/>
      <c r="H7838" s="175"/>
      <c r="I7838" s="175"/>
      <c r="J7838" s="175"/>
      <c r="L7838" s="175"/>
      <c r="T7838" s="176"/>
      <c r="U7838" s="176"/>
      <c r="V7838" s="176"/>
      <c r="W7838" s="176"/>
      <c r="X7838" s="175"/>
      <c r="Y7838" s="175"/>
      <c r="Z7838" s="175"/>
      <c r="AA7838" s="175"/>
      <c r="AC7838" s="175"/>
      <c r="AL7838" s="106"/>
      <c r="AM7838" s="104"/>
      <c r="AN7838" s="104"/>
      <c r="AO7838" s="104"/>
      <c r="AP7838" s="104"/>
      <c r="AQ7838" s="104"/>
      <c r="AR7838" s="104"/>
      <c r="AS7838" s="104"/>
      <c r="AT7838" s="104"/>
      <c r="AU7838" s="104"/>
      <c r="AV7838" s="104"/>
    </row>
    <row r="7839" spans="3:48" x14ac:dyDescent="0.35">
      <c r="C7839" s="176"/>
      <c r="D7839" s="176"/>
      <c r="E7839" s="176"/>
      <c r="F7839" s="176"/>
      <c r="G7839" s="175"/>
      <c r="H7839" s="175"/>
      <c r="I7839" s="175"/>
      <c r="J7839" s="175"/>
      <c r="L7839" s="175"/>
      <c r="T7839" s="176"/>
      <c r="U7839" s="176"/>
      <c r="V7839" s="176"/>
      <c r="W7839" s="176"/>
      <c r="X7839" s="175"/>
      <c r="Y7839" s="175"/>
      <c r="Z7839" s="175"/>
      <c r="AA7839" s="175"/>
      <c r="AC7839" s="175"/>
      <c r="AL7839" s="106"/>
      <c r="AM7839" s="104"/>
      <c r="AN7839" s="104"/>
      <c r="AO7839" s="104"/>
      <c r="AP7839" s="104"/>
      <c r="AQ7839" s="104"/>
      <c r="AR7839" s="104"/>
      <c r="AS7839" s="104"/>
      <c r="AT7839" s="104"/>
      <c r="AU7839" s="104"/>
      <c r="AV7839" s="104"/>
    </row>
    <row r="7840" spans="3:48" x14ac:dyDescent="0.35">
      <c r="C7840" s="176"/>
      <c r="D7840" s="176"/>
      <c r="E7840" s="176"/>
      <c r="F7840" s="176"/>
      <c r="G7840" s="175"/>
      <c r="H7840" s="175"/>
      <c r="I7840" s="175"/>
      <c r="J7840" s="175"/>
      <c r="L7840" s="175"/>
      <c r="T7840" s="176"/>
      <c r="U7840" s="176"/>
      <c r="V7840" s="176"/>
      <c r="W7840" s="176"/>
      <c r="X7840" s="175"/>
      <c r="Y7840" s="175"/>
      <c r="Z7840" s="175"/>
      <c r="AA7840" s="175"/>
      <c r="AC7840" s="175"/>
      <c r="AL7840" s="106"/>
      <c r="AM7840" s="104"/>
      <c r="AN7840" s="104"/>
      <c r="AO7840" s="104"/>
      <c r="AP7840" s="104"/>
      <c r="AQ7840" s="104"/>
      <c r="AR7840" s="104"/>
      <c r="AS7840" s="104"/>
      <c r="AT7840" s="104"/>
      <c r="AU7840" s="104"/>
      <c r="AV7840" s="104"/>
    </row>
    <row r="7841" spans="3:48" x14ac:dyDescent="0.35">
      <c r="C7841" s="176"/>
      <c r="D7841" s="176"/>
      <c r="E7841" s="176"/>
      <c r="F7841" s="176"/>
      <c r="G7841" s="175"/>
      <c r="H7841" s="175"/>
      <c r="I7841" s="175"/>
      <c r="J7841" s="175"/>
      <c r="L7841" s="175"/>
      <c r="T7841" s="176"/>
      <c r="U7841" s="176"/>
      <c r="V7841" s="176"/>
      <c r="W7841" s="176"/>
      <c r="X7841" s="175"/>
      <c r="Y7841" s="175"/>
      <c r="Z7841" s="175"/>
      <c r="AA7841" s="175"/>
      <c r="AC7841" s="175"/>
      <c r="AL7841" s="106"/>
      <c r="AM7841" s="104"/>
      <c r="AN7841" s="104"/>
      <c r="AO7841" s="104"/>
      <c r="AP7841" s="104"/>
      <c r="AQ7841" s="104"/>
      <c r="AR7841" s="104"/>
      <c r="AS7841" s="104"/>
      <c r="AT7841" s="104"/>
      <c r="AU7841" s="104"/>
      <c r="AV7841" s="104"/>
    </row>
    <row r="7842" spans="3:48" x14ac:dyDescent="0.35">
      <c r="C7842" s="176"/>
      <c r="D7842" s="176"/>
      <c r="E7842" s="176"/>
      <c r="F7842" s="176"/>
      <c r="G7842" s="175"/>
      <c r="H7842" s="175"/>
      <c r="I7842" s="175"/>
      <c r="J7842" s="175"/>
      <c r="L7842" s="175"/>
      <c r="T7842" s="176"/>
      <c r="U7842" s="176"/>
      <c r="V7842" s="176"/>
      <c r="W7842" s="176"/>
      <c r="X7842" s="175"/>
      <c r="Y7842" s="175"/>
      <c r="Z7842" s="175"/>
      <c r="AA7842" s="175"/>
      <c r="AC7842" s="175"/>
      <c r="AL7842" s="106"/>
      <c r="AM7842" s="104"/>
      <c r="AN7842" s="104"/>
      <c r="AO7842" s="104"/>
      <c r="AP7842" s="104"/>
      <c r="AQ7842" s="104"/>
      <c r="AR7842" s="104"/>
      <c r="AS7842" s="104"/>
      <c r="AT7842" s="104"/>
      <c r="AU7842" s="104"/>
      <c r="AV7842" s="104"/>
    </row>
    <row r="7843" spans="3:48" x14ac:dyDescent="0.35">
      <c r="C7843" s="176"/>
      <c r="D7843" s="176"/>
      <c r="E7843" s="176"/>
      <c r="F7843" s="176"/>
      <c r="G7843" s="175"/>
      <c r="H7843" s="175"/>
      <c r="I7843" s="175"/>
      <c r="J7843" s="175"/>
      <c r="L7843" s="175"/>
      <c r="T7843" s="176"/>
      <c r="U7843" s="176"/>
      <c r="V7843" s="176"/>
      <c r="W7843" s="176"/>
      <c r="X7843" s="175"/>
      <c r="Y7843" s="175"/>
      <c r="Z7843" s="175"/>
      <c r="AA7843" s="175"/>
      <c r="AC7843" s="175"/>
      <c r="AL7843" s="106"/>
      <c r="AM7843" s="104"/>
      <c r="AN7843" s="104"/>
      <c r="AO7843" s="104"/>
      <c r="AP7843" s="104"/>
      <c r="AQ7843" s="104"/>
      <c r="AR7843" s="104"/>
      <c r="AS7843" s="104"/>
      <c r="AT7843" s="104"/>
      <c r="AU7843" s="104"/>
      <c r="AV7843" s="104"/>
    </row>
    <row r="7844" spans="3:48" x14ac:dyDescent="0.35">
      <c r="C7844" s="176"/>
      <c r="D7844" s="176"/>
      <c r="E7844" s="176"/>
      <c r="F7844" s="176"/>
      <c r="G7844" s="175"/>
      <c r="H7844" s="175"/>
      <c r="I7844" s="175"/>
      <c r="J7844" s="175"/>
      <c r="L7844" s="175"/>
      <c r="T7844" s="176"/>
      <c r="U7844" s="176"/>
      <c r="V7844" s="176"/>
      <c r="W7844" s="176"/>
      <c r="X7844" s="175"/>
      <c r="Y7844" s="175"/>
      <c r="Z7844" s="175"/>
      <c r="AA7844" s="175"/>
      <c r="AC7844" s="175"/>
      <c r="AL7844" s="106"/>
      <c r="AM7844" s="104"/>
      <c r="AN7844" s="104"/>
      <c r="AO7844" s="104"/>
      <c r="AP7844" s="104"/>
      <c r="AQ7844" s="104"/>
      <c r="AR7844" s="104"/>
      <c r="AS7844" s="104"/>
      <c r="AT7844" s="104"/>
      <c r="AU7844" s="104"/>
      <c r="AV7844" s="104"/>
    </row>
    <row r="7845" spans="3:48" x14ac:dyDescent="0.35">
      <c r="C7845" s="176"/>
      <c r="D7845" s="176"/>
      <c r="E7845" s="176"/>
      <c r="F7845" s="176"/>
      <c r="G7845" s="175"/>
      <c r="H7845" s="175"/>
      <c r="I7845" s="175"/>
      <c r="J7845" s="175"/>
      <c r="L7845" s="175"/>
      <c r="T7845" s="176"/>
      <c r="U7845" s="176"/>
      <c r="V7845" s="176"/>
      <c r="W7845" s="176"/>
      <c r="X7845" s="175"/>
      <c r="Y7845" s="175"/>
      <c r="Z7845" s="175"/>
      <c r="AA7845" s="175"/>
      <c r="AC7845" s="175"/>
      <c r="AL7845" s="106"/>
      <c r="AM7845" s="104"/>
      <c r="AN7845" s="104"/>
      <c r="AO7845" s="104"/>
      <c r="AP7845" s="104"/>
      <c r="AQ7845" s="104"/>
      <c r="AR7845" s="104"/>
      <c r="AS7845" s="104"/>
      <c r="AT7845" s="104"/>
      <c r="AU7845" s="104"/>
      <c r="AV7845" s="104"/>
    </row>
    <row r="7846" spans="3:48" x14ac:dyDescent="0.35">
      <c r="C7846" s="176"/>
      <c r="D7846" s="176"/>
      <c r="E7846" s="176"/>
      <c r="F7846" s="176"/>
      <c r="G7846" s="175"/>
      <c r="H7846" s="175"/>
      <c r="I7846" s="175"/>
      <c r="J7846" s="175"/>
      <c r="L7846" s="175"/>
      <c r="T7846" s="176"/>
      <c r="U7846" s="176"/>
      <c r="V7846" s="176"/>
      <c r="W7846" s="176"/>
      <c r="X7846" s="175"/>
      <c r="Y7846" s="175"/>
      <c r="Z7846" s="175"/>
      <c r="AA7846" s="175"/>
      <c r="AC7846" s="175"/>
      <c r="AL7846" s="106"/>
      <c r="AM7846" s="104"/>
      <c r="AN7846" s="104"/>
      <c r="AO7846" s="104"/>
      <c r="AP7846" s="104"/>
      <c r="AQ7846" s="104"/>
      <c r="AR7846" s="104"/>
      <c r="AS7846" s="104"/>
      <c r="AT7846" s="104"/>
      <c r="AU7846" s="104"/>
      <c r="AV7846" s="104"/>
    </row>
    <row r="7847" spans="3:48" x14ac:dyDescent="0.35">
      <c r="C7847" s="176"/>
      <c r="D7847" s="176"/>
      <c r="E7847" s="176"/>
      <c r="F7847" s="176"/>
      <c r="G7847" s="175"/>
      <c r="H7847" s="175"/>
      <c r="I7847" s="175"/>
      <c r="J7847" s="175"/>
      <c r="L7847" s="175"/>
      <c r="T7847" s="176"/>
      <c r="U7847" s="176"/>
      <c r="V7847" s="176"/>
      <c r="W7847" s="176"/>
      <c r="X7847" s="175"/>
      <c r="Y7847" s="175"/>
      <c r="Z7847" s="175"/>
      <c r="AA7847" s="175"/>
      <c r="AC7847" s="175"/>
      <c r="AL7847" s="106"/>
      <c r="AM7847" s="104"/>
      <c r="AN7847" s="104"/>
      <c r="AO7847" s="104"/>
      <c r="AP7847" s="104"/>
      <c r="AQ7847" s="104"/>
      <c r="AR7847" s="104"/>
      <c r="AS7847" s="104"/>
      <c r="AT7847" s="104"/>
      <c r="AU7847" s="104"/>
      <c r="AV7847" s="104"/>
    </row>
    <row r="7848" spans="3:48" x14ac:dyDescent="0.35">
      <c r="C7848" s="176"/>
      <c r="D7848" s="176"/>
      <c r="E7848" s="176"/>
      <c r="F7848" s="176"/>
      <c r="G7848" s="175"/>
      <c r="H7848" s="175"/>
      <c r="I7848" s="175"/>
      <c r="J7848" s="175"/>
      <c r="L7848" s="175"/>
      <c r="T7848" s="176"/>
      <c r="U7848" s="176"/>
      <c r="V7848" s="176"/>
      <c r="W7848" s="176"/>
      <c r="X7848" s="175"/>
      <c r="Y7848" s="175"/>
      <c r="Z7848" s="175"/>
      <c r="AA7848" s="175"/>
      <c r="AC7848" s="175"/>
      <c r="AL7848" s="106"/>
      <c r="AM7848" s="104"/>
      <c r="AN7848" s="104"/>
      <c r="AO7848" s="104"/>
      <c r="AP7848" s="104"/>
      <c r="AQ7848" s="104"/>
      <c r="AR7848" s="104"/>
      <c r="AS7848" s="104"/>
      <c r="AT7848" s="104"/>
      <c r="AU7848" s="104"/>
      <c r="AV7848" s="104"/>
    </row>
    <row r="7849" spans="3:48" x14ac:dyDescent="0.35">
      <c r="C7849" s="176"/>
      <c r="D7849" s="176"/>
      <c r="E7849" s="176"/>
      <c r="F7849" s="176"/>
      <c r="G7849" s="175"/>
      <c r="H7849" s="175"/>
      <c r="I7849" s="175"/>
      <c r="J7849" s="175"/>
      <c r="L7849" s="175"/>
      <c r="T7849" s="176"/>
      <c r="U7849" s="176"/>
      <c r="V7849" s="176"/>
      <c r="W7849" s="176"/>
      <c r="X7849" s="175"/>
      <c r="Y7849" s="175"/>
      <c r="Z7849" s="175"/>
      <c r="AA7849" s="175"/>
      <c r="AC7849" s="175"/>
      <c r="AL7849" s="106"/>
      <c r="AM7849" s="104"/>
      <c r="AN7849" s="104"/>
      <c r="AO7849" s="104"/>
      <c r="AP7849" s="104"/>
      <c r="AQ7849" s="104"/>
      <c r="AR7849" s="104"/>
      <c r="AS7849" s="104"/>
      <c r="AT7849" s="104"/>
      <c r="AU7849" s="104"/>
      <c r="AV7849" s="104"/>
    </row>
    <row r="7850" spans="3:48" x14ac:dyDescent="0.35">
      <c r="C7850" s="176"/>
      <c r="D7850" s="176"/>
      <c r="E7850" s="176"/>
      <c r="F7850" s="176"/>
      <c r="G7850" s="175"/>
      <c r="H7850" s="175"/>
      <c r="I7850" s="175"/>
      <c r="J7850" s="175"/>
      <c r="L7850" s="175"/>
      <c r="T7850" s="176"/>
      <c r="U7850" s="176"/>
      <c r="V7850" s="176"/>
      <c r="W7850" s="176"/>
      <c r="X7850" s="175"/>
      <c r="Y7850" s="175"/>
      <c r="Z7850" s="175"/>
      <c r="AA7850" s="175"/>
      <c r="AC7850" s="175"/>
      <c r="AL7850" s="106"/>
      <c r="AM7850" s="104"/>
      <c r="AN7850" s="104"/>
      <c r="AO7850" s="104"/>
      <c r="AP7850" s="104"/>
      <c r="AQ7850" s="104"/>
      <c r="AR7850" s="104"/>
      <c r="AS7850" s="104"/>
      <c r="AT7850" s="104"/>
      <c r="AU7850" s="104"/>
      <c r="AV7850" s="104"/>
    </row>
    <row r="7851" spans="3:48" x14ac:dyDescent="0.35">
      <c r="C7851" s="176"/>
      <c r="D7851" s="176"/>
      <c r="E7851" s="176"/>
      <c r="F7851" s="176"/>
      <c r="G7851" s="175"/>
      <c r="H7851" s="175"/>
      <c r="I7851" s="175"/>
      <c r="J7851" s="175"/>
      <c r="L7851" s="175"/>
      <c r="T7851" s="176"/>
      <c r="U7851" s="176"/>
      <c r="V7851" s="176"/>
      <c r="W7851" s="176"/>
      <c r="X7851" s="175"/>
      <c r="Y7851" s="175"/>
      <c r="Z7851" s="175"/>
      <c r="AA7851" s="175"/>
      <c r="AC7851" s="175"/>
      <c r="AL7851" s="106"/>
      <c r="AM7851" s="104"/>
      <c r="AN7851" s="104"/>
      <c r="AO7851" s="104"/>
      <c r="AP7851" s="104"/>
      <c r="AQ7851" s="104"/>
      <c r="AR7851" s="104"/>
      <c r="AS7851" s="104"/>
      <c r="AT7851" s="104"/>
      <c r="AU7851" s="104"/>
      <c r="AV7851" s="104"/>
    </row>
    <row r="7852" spans="3:48" x14ac:dyDescent="0.35">
      <c r="C7852" s="176"/>
      <c r="D7852" s="176"/>
      <c r="E7852" s="176"/>
      <c r="F7852" s="176"/>
      <c r="G7852" s="175"/>
      <c r="H7852" s="175"/>
      <c r="I7852" s="175"/>
      <c r="J7852" s="175"/>
      <c r="L7852" s="175"/>
      <c r="T7852" s="176"/>
      <c r="U7852" s="176"/>
      <c r="V7852" s="176"/>
      <c r="W7852" s="176"/>
      <c r="X7852" s="175"/>
      <c r="Y7852" s="175"/>
      <c r="Z7852" s="175"/>
      <c r="AA7852" s="175"/>
      <c r="AC7852" s="175"/>
      <c r="AL7852" s="106"/>
      <c r="AM7852" s="104"/>
      <c r="AN7852" s="104"/>
      <c r="AO7852" s="104"/>
      <c r="AP7852" s="104"/>
      <c r="AQ7852" s="104"/>
      <c r="AR7852" s="104"/>
      <c r="AS7852" s="104"/>
      <c r="AT7852" s="104"/>
      <c r="AU7852" s="104"/>
      <c r="AV7852" s="104"/>
    </row>
    <row r="7853" spans="3:48" x14ac:dyDescent="0.35">
      <c r="C7853" s="176"/>
      <c r="D7853" s="176"/>
      <c r="E7853" s="176"/>
      <c r="F7853" s="176"/>
      <c r="G7853" s="175"/>
      <c r="H7853" s="175"/>
      <c r="I7853" s="175"/>
      <c r="J7853" s="175"/>
      <c r="L7853" s="175"/>
      <c r="T7853" s="176"/>
      <c r="U7853" s="176"/>
      <c r="V7853" s="176"/>
      <c r="W7853" s="176"/>
      <c r="X7853" s="175"/>
      <c r="Y7853" s="175"/>
      <c r="Z7853" s="175"/>
      <c r="AA7853" s="175"/>
      <c r="AC7853" s="175"/>
      <c r="AL7853" s="106"/>
      <c r="AM7853" s="104"/>
      <c r="AN7853" s="104"/>
      <c r="AO7853" s="104"/>
      <c r="AP7853" s="104"/>
      <c r="AQ7853" s="104"/>
      <c r="AR7853" s="104"/>
      <c r="AS7853" s="104"/>
      <c r="AT7853" s="104"/>
      <c r="AU7853" s="104"/>
      <c r="AV7853" s="104"/>
    </row>
    <row r="7854" spans="3:48" x14ac:dyDescent="0.35">
      <c r="C7854" s="176"/>
      <c r="D7854" s="176"/>
      <c r="E7854" s="176"/>
      <c r="F7854" s="176"/>
      <c r="G7854" s="175"/>
      <c r="H7854" s="175"/>
      <c r="I7854" s="175"/>
      <c r="J7854" s="175"/>
      <c r="L7854" s="175"/>
      <c r="T7854" s="176"/>
      <c r="U7854" s="176"/>
      <c r="V7854" s="176"/>
      <c r="W7854" s="176"/>
      <c r="X7854" s="175"/>
      <c r="Y7854" s="175"/>
      <c r="Z7854" s="175"/>
      <c r="AA7854" s="175"/>
      <c r="AC7854" s="175"/>
      <c r="AL7854" s="106"/>
      <c r="AM7854" s="104"/>
      <c r="AN7854" s="104"/>
      <c r="AO7854" s="104"/>
      <c r="AP7854" s="104"/>
      <c r="AQ7854" s="104"/>
      <c r="AR7854" s="104"/>
      <c r="AS7854" s="104"/>
      <c r="AT7854" s="104"/>
      <c r="AU7854" s="104"/>
      <c r="AV7854" s="104"/>
    </row>
    <row r="7855" spans="3:48" x14ac:dyDescent="0.35">
      <c r="C7855" s="176"/>
      <c r="D7855" s="176"/>
      <c r="E7855" s="176"/>
      <c r="F7855" s="176"/>
      <c r="G7855" s="175"/>
      <c r="H7855" s="175"/>
      <c r="I7855" s="175"/>
      <c r="J7855" s="175"/>
      <c r="L7855" s="175"/>
      <c r="T7855" s="176"/>
      <c r="U7855" s="176"/>
      <c r="V7855" s="176"/>
      <c r="W7855" s="176"/>
      <c r="X7855" s="175"/>
      <c r="Y7855" s="175"/>
      <c r="Z7855" s="175"/>
      <c r="AA7855" s="175"/>
      <c r="AC7855" s="175"/>
      <c r="AL7855" s="106"/>
      <c r="AM7855" s="104"/>
      <c r="AN7855" s="104"/>
      <c r="AO7855" s="104"/>
      <c r="AP7855" s="104"/>
      <c r="AQ7855" s="104"/>
      <c r="AR7855" s="104"/>
      <c r="AS7855" s="104"/>
      <c r="AT7855" s="104"/>
      <c r="AU7855" s="104"/>
      <c r="AV7855" s="104"/>
    </row>
    <row r="7856" spans="3:48" x14ac:dyDescent="0.35">
      <c r="C7856" s="176"/>
      <c r="D7856" s="176"/>
      <c r="E7856" s="176"/>
      <c r="F7856" s="176"/>
      <c r="G7856" s="175"/>
      <c r="H7856" s="175"/>
      <c r="I7856" s="175"/>
      <c r="J7856" s="175"/>
      <c r="L7856" s="175"/>
      <c r="T7856" s="176"/>
      <c r="U7856" s="176"/>
      <c r="V7856" s="176"/>
      <c r="W7856" s="176"/>
      <c r="X7856" s="175"/>
      <c r="Y7856" s="175"/>
      <c r="Z7856" s="175"/>
      <c r="AA7856" s="175"/>
      <c r="AC7856" s="175"/>
      <c r="AL7856" s="106"/>
      <c r="AM7856" s="104"/>
      <c r="AN7856" s="104"/>
      <c r="AO7856" s="104"/>
      <c r="AP7856" s="104"/>
      <c r="AQ7856" s="104"/>
      <c r="AR7856" s="104"/>
      <c r="AS7856" s="104"/>
      <c r="AT7856" s="104"/>
      <c r="AU7856" s="104"/>
      <c r="AV7856" s="104"/>
    </row>
    <row r="7857" spans="3:48" x14ac:dyDescent="0.35">
      <c r="C7857" s="176"/>
      <c r="D7857" s="176"/>
      <c r="E7857" s="176"/>
      <c r="F7857" s="176"/>
      <c r="G7857" s="175"/>
      <c r="H7857" s="175"/>
      <c r="I7857" s="175"/>
      <c r="J7857" s="175"/>
      <c r="L7857" s="175"/>
      <c r="T7857" s="176"/>
      <c r="U7857" s="176"/>
      <c r="V7857" s="176"/>
      <c r="W7857" s="176"/>
      <c r="X7857" s="175"/>
      <c r="Y7857" s="175"/>
      <c r="Z7857" s="175"/>
      <c r="AA7857" s="175"/>
      <c r="AC7857" s="175"/>
      <c r="AL7857" s="106"/>
      <c r="AM7857" s="104"/>
      <c r="AN7857" s="104"/>
      <c r="AO7857" s="104"/>
      <c r="AP7857" s="104"/>
      <c r="AQ7857" s="104"/>
      <c r="AR7857" s="104"/>
      <c r="AS7857" s="104"/>
      <c r="AT7857" s="104"/>
      <c r="AU7857" s="104"/>
      <c r="AV7857" s="104"/>
    </row>
    <row r="7858" spans="3:48" x14ac:dyDescent="0.35">
      <c r="C7858" s="176"/>
      <c r="D7858" s="176"/>
      <c r="E7858" s="176"/>
      <c r="F7858" s="176"/>
      <c r="G7858" s="175"/>
      <c r="H7858" s="175"/>
      <c r="I7858" s="175"/>
      <c r="J7858" s="175"/>
      <c r="L7858" s="175"/>
      <c r="T7858" s="176"/>
      <c r="U7858" s="176"/>
      <c r="V7858" s="176"/>
      <c r="W7858" s="176"/>
      <c r="X7858" s="175"/>
      <c r="Y7858" s="175"/>
      <c r="Z7858" s="175"/>
      <c r="AA7858" s="175"/>
      <c r="AC7858" s="175"/>
      <c r="AL7858" s="106"/>
      <c r="AM7858" s="104"/>
      <c r="AN7858" s="104"/>
      <c r="AO7858" s="104"/>
      <c r="AP7858" s="104"/>
      <c r="AQ7858" s="104"/>
      <c r="AR7858" s="104"/>
      <c r="AS7858" s="104"/>
      <c r="AT7858" s="104"/>
      <c r="AU7858" s="104"/>
      <c r="AV7858" s="104"/>
    </row>
    <row r="7859" spans="3:48" x14ac:dyDescent="0.35">
      <c r="C7859" s="176"/>
      <c r="D7859" s="176"/>
      <c r="E7859" s="176"/>
      <c r="F7859" s="176"/>
      <c r="G7859" s="175"/>
      <c r="H7859" s="175"/>
      <c r="I7859" s="175"/>
      <c r="J7859" s="175"/>
      <c r="L7859" s="175"/>
      <c r="T7859" s="176"/>
      <c r="U7859" s="176"/>
      <c r="V7859" s="176"/>
      <c r="W7859" s="176"/>
      <c r="X7859" s="175"/>
      <c r="Y7859" s="175"/>
      <c r="Z7859" s="175"/>
      <c r="AA7859" s="175"/>
      <c r="AC7859" s="175"/>
      <c r="AL7859" s="106"/>
      <c r="AM7859" s="104"/>
      <c r="AN7859" s="104"/>
      <c r="AO7859" s="104"/>
      <c r="AP7859" s="104"/>
      <c r="AQ7859" s="104"/>
      <c r="AR7859" s="104"/>
      <c r="AS7859" s="104"/>
      <c r="AT7859" s="104"/>
      <c r="AU7859" s="104"/>
      <c r="AV7859" s="104"/>
    </row>
    <row r="7860" spans="3:48" x14ac:dyDescent="0.35">
      <c r="C7860" s="176"/>
      <c r="D7860" s="176"/>
      <c r="E7860" s="176"/>
      <c r="F7860" s="176"/>
      <c r="G7860" s="175"/>
      <c r="H7860" s="175"/>
      <c r="I7860" s="175"/>
      <c r="J7860" s="175"/>
      <c r="L7860" s="175"/>
      <c r="T7860" s="176"/>
      <c r="U7860" s="176"/>
      <c r="V7860" s="176"/>
      <c r="W7860" s="176"/>
      <c r="X7860" s="175"/>
      <c r="Y7860" s="175"/>
      <c r="Z7860" s="175"/>
      <c r="AA7860" s="175"/>
      <c r="AC7860" s="175"/>
      <c r="AL7860" s="106"/>
      <c r="AM7860" s="104"/>
      <c r="AN7860" s="104"/>
      <c r="AO7860" s="104"/>
      <c r="AP7860" s="104"/>
      <c r="AQ7860" s="104"/>
      <c r="AR7860" s="104"/>
      <c r="AS7860" s="104"/>
      <c r="AT7860" s="104"/>
      <c r="AU7860" s="104"/>
      <c r="AV7860" s="104"/>
    </row>
    <row r="7861" spans="3:48" x14ac:dyDescent="0.35">
      <c r="C7861" s="176"/>
      <c r="D7861" s="176"/>
      <c r="E7861" s="176"/>
      <c r="F7861" s="176"/>
      <c r="G7861" s="175"/>
      <c r="H7861" s="175"/>
      <c r="I7861" s="175"/>
      <c r="J7861" s="175"/>
      <c r="L7861" s="175"/>
      <c r="T7861" s="176"/>
      <c r="U7861" s="176"/>
      <c r="V7861" s="176"/>
      <c r="W7861" s="176"/>
      <c r="X7861" s="175"/>
      <c r="Y7861" s="175"/>
      <c r="Z7861" s="175"/>
      <c r="AA7861" s="175"/>
      <c r="AC7861" s="175"/>
      <c r="AL7861" s="106"/>
      <c r="AM7861" s="104"/>
      <c r="AN7861" s="104"/>
      <c r="AO7861" s="104"/>
      <c r="AP7861" s="104"/>
      <c r="AQ7861" s="104"/>
      <c r="AR7861" s="104"/>
      <c r="AS7861" s="104"/>
      <c r="AT7861" s="104"/>
      <c r="AU7861" s="104"/>
      <c r="AV7861" s="104"/>
    </row>
    <row r="7862" spans="3:48" x14ac:dyDescent="0.35">
      <c r="C7862" s="176"/>
      <c r="D7862" s="176"/>
      <c r="E7862" s="176"/>
      <c r="F7862" s="176"/>
      <c r="G7862" s="175"/>
      <c r="H7862" s="175"/>
      <c r="I7862" s="175"/>
      <c r="J7862" s="175"/>
      <c r="L7862" s="175"/>
      <c r="T7862" s="176"/>
      <c r="U7862" s="176"/>
      <c r="V7862" s="176"/>
      <c r="W7862" s="176"/>
      <c r="X7862" s="175"/>
      <c r="Y7862" s="175"/>
      <c r="Z7862" s="175"/>
      <c r="AA7862" s="175"/>
      <c r="AC7862" s="175"/>
      <c r="AL7862" s="106"/>
      <c r="AM7862" s="104"/>
      <c r="AN7862" s="104"/>
      <c r="AO7862" s="104"/>
      <c r="AP7862" s="104"/>
      <c r="AQ7862" s="104"/>
      <c r="AR7862" s="104"/>
      <c r="AS7862" s="104"/>
      <c r="AT7862" s="104"/>
      <c r="AU7862" s="104"/>
      <c r="AV7862" s="104"/>
    </row>
    <row r="7863" spans="3:48" x14ac:dyDescent="0.35">
      <c r="C7863" s="176"/>
      <c r="D7863" s="176"/>
      <c r="E7863" s="176"/>
      <c r="F7863" s="176"/>
      <c r="G7863" s="175"/>
      <c r="H7863" s="175"/>
      <c r="I7863" s="175"/>
      <c r="J7863" s="175"/>
      <c r="L7863" s="175"/>
      <c r="T7863" s="176"/>
      <c r="U7863" s="176"/>
      <c r="V7863" s="176"/>
      <c r="W7863" s="176"/>
      <c r="X7863" s="175"/>
      <c r="Y7863" s="175"/>
      <c r="Z7863" s="175"/>
      <c r="AA7863" s="175"/>
      <c r="AC7863" s="175"/>
      <c r="AL7863" s="106"/>
      <c r="AM7863" s="104"/>
      <c r="AN7863" s="104"/>
      <c r="AO7863" s="104"/>
      <c r="AP7863" s="104"/>
      <c r="AQ7863" s="104"/>
      <c r="AR7863" s="104"/>
      <c r="AS7863" s="104"/>
      <c r="AT7863" s="104"/>
      <c r="AU7863" s="104"/>
      <c r="AV7863" s="104"/>
    </row>
    <row r="7864" spans="3:48" x14ac:dyDescent="0.35">
      <c r="C7864" s="176"/>
      <c r="D7864" s="176"/>
      <c r="E7864" s="176"/>
      <c r="F7864" s="176"/>
      <c r="G7864" s="175"/>
      <c r="H7864" s="175"/>
      <c r="I7864" s="175"/>
      <c r="J7864" s="175"/>
      <c r="L7864" s="175"/>
      <c r="T7864" s="176"/>
      <c r="U7864" s="176"/>
      <c r="V7864" s="176"/>
      <c r="W7864" s="176"/>
      <c r="X7864" s="175"/>
      <c r="Y7864" s="175"/>
      <c r="Z7864" s="175"/>
      <c r="AA7864" s="175"/>
      <c r="AC7864" s="175"/>
      <c r="AL7864" s="106"/>
      <c r="AM7864" s="104"/>
      <c r="AN7864" s="104"/>
      <c r="AO7864" s="104"/>
      <c r="AP7864" s="104"/>
      <c r="AQ7864" s="104"/>
      <c r="AR7864" s="104"/>
      <c r="AS7864" s="104"/>
      <c r="AT7864" s="104"/>
      <c r="AU7864" s="104"/>
      <c r="AV7864" s="104"/>
    </row>
    <row r="7865" spans="3:48" x14ac:dyDescent="0.35">
      <c r="C7865" s="176"/>
      <c r="D7865" s="176"/>
      <c r="E7865" s="176"/>
      <c r="F7865" s="176"/>
      <c r="G7865" s="175"/>
      <c r="H7865" s="175"/>
      <c r="I7865" s="175"/>
      <c r="J7865" s="175"/>
      <c r="L7865" s="175"/>
      <c r="T7865" s="176"/>
      <c r="U7865" s="176"/>
      <c r="V7865" s="176"/>
      <c r="W7865" s="176"/>
      <c r="X7865" s="175"/>
      <c r="Y7865" s="175"/>
      <c r="Z7865" s="175"/>
      <c r="AA7865" s="175"/>
      <c r="AC7865" s="175"/>
      <c r="AL7865" s="106"/>
      <c r="AM7865" s="104"/>
      <c r="AN7865" s="104"/>
      <c r="AO7865" s="104"/>
      <c r="AP7865" s="104"/>
      <c r="AQ7865" s="104"/>
      <c r="AR7865" s="104"/>
      <c r="AS7865" s="104"/>
      <c r="AT7865" s="104"/>
      <c r="AU7865" s="104"/>
      <c r="AV7865" s="104"/>
    </row>
    <row r="7866" spans="3:48" x14ac:dyDescent="0.35">
      <c r="C7866" s="176"/>
      <c r="D7866" s="176"/>
      <c r="E7866" s="176"/>
      <c r="F7866" s="176"/>
      <c r="G7866" s="175"/>
      <c r="H7866" s="175"/>
      <c r="I7866" s="175"/>
      <c r="J7866" s="175"/>
      <c r="L7866" s="175"/>
      <c r="T7866" s="176"/>
      <c r="U7866" s="176"/>
      <c r="V7866" s="176"/>
      <c r="W7866" s="176"/>
      <c r="X7866" s="175"/>
      <c r="Y7866" s="175"/>
      <c r="Z7866" s="175"/>
      <c r="AA7866" s="175"/>
      <c r="AC7866" s="175"/>
      <c r="AL7866" s="106"/>
      <c r="AM7866" s="104"/>
      <c r="AN7866" s="104"/>
      <c r="AO7866" s="104"/>
      <c r="AP7866" s="104"/>
      <c r="AQ7866" s="104"/>
      <c r="AR7866" s="104"/>
      <c r="AS7866" s="104"/>
      <c r="AT7866" s="104"/>
      <c r="AU7866" s="104"/>
      <c r="AV7866" s="104"/>
    </row>
    <row r="7867" spans="3:48" x14ac:dyDescent="0.35">
      <c r="C7867" s="176"/>
      <c r="D7867" s="176"/>
      <c r="E7867" s="176"/>
      <c r="F7867" s="176"/>
      <c r="G7867" s="175"/>
      <c r="H7867" s="175"/>
      <c r="I7867" s="175"/>
      <c r="J7867" s="175"/>
      <c r="L7867" s="175"/>
      <c r="T7867" s="176"/>
      <c r="U7867" s="176"/>
      <c r="V7867" s="176"/>
      <c r="W7867" s="176"/>
      <c r="X7867" s="175"/>
      <c r="Y7867" s="175"/>
      <c r="Z7867" s="175"/>
      <c r="AA7867" s="175"/>
      <c r="AC7867" s="175"/>
      <c r="AL7867" s="106"/>
      <c r="AM7867" s="104"/>
      <c r="AN7867" s="104"/>
      <c r="AO7867" s="104"/>
      <c r="AP7867" s="104"/>
      <c r="AQ7867" s="104"/>
      <c r="AR7867" s="104"/>
      <c r="AS7867" s="104"/>
      <c r="AT7867" s="104"/>
      <c r="AU7867" s="104"/>
      <c r="AV7867" s="104"/>
    </row>
    <row r="7868" spans="3:48" x14ac:dyDescent="0.35">
      <c r="C7868" s="176"/>
      <c r="D7868" s="176"/>
      <c r="E7868" s="176"/>
      <c r="F7868" s="176"/>
      <c r="G7868" s="175"/>
      <c r="H7868" s="175"/>
      <c r="I7868" s="175"/>
      <c r="J7868" s="175"/>
      <c r="L7868" s="175"/>
      <c r="T7868" s="176"/>
      <c r="U7868" s="176"/>
      <c r="V7868" s="176"/>
      <c r="W7868" s="176"/>
      <c r="X7868" s="175"/>
      <c r="Y7868" s="175"/>
      <c r="Z7868" s="175"/>
      <c r="AA7868" s="175"/>
      <c r="AC7868" s="175"/>
      <c r="AL7868" s="106"/>
      <c r="AM7868" s="104"/>
      <c r="AN7868" s="104"/>
      <c r="AO7868" s="104"/>
      <c r="AP7868" s="104"/>
      <c r="AQ7868" s="104"/>
      <c r="AR7868" s="104"/>
      <c r="AS7868" s="104"/>
      <c r="AT7868" s="104"/>
      <c r="AU7868" s="104"/>
      <c r="AV7868" s="104"/>
    </row>
    <row r="7869" spans="3:48" x14ac:dyDescent="0.35">
      <c r="C7869" s="176"/>
      <c r="D7869" s="176"/>
      <c r="E7869" s="176"/>
      <c r="F7869" s="176"/>
      <c r="G7869" s="175"/>
      <c r="H7869" s="175"/>
      <c r="I7869" s="175"/>
      <c r="J7869" s="175"/>
      <c r="L7869" s="175"/>
      <c r="T7869" s="176"/>
      <c r="U7869" s="176"/>
      <c r="V7869" s="176"/>
      <c r="W7869" s="176"/>
      <c r="X7869" s="175"/>
      <c r="Y7869" s="175"/>
      <c r="Z7869" s="175"/>
      <c r="AA7869" s="175"/>
      <c r="AC7869" s="175"/>
      <c r="AL7869" s="106"/>
      <c r="AM7869" s="104"/>
      <c r="AN7869" s="104"/>
      <c r="AO7869" s="104"/>
      <c r="AP7869" s="104"/>
      <c r="AQ7869" s="104"/>
      <c r="AR7869" s="104"/>
      <c r="AS7869" s="104"/>
      <c r="AT7869" s="104"/>
      <c r="AU7869" s="104"/>
      <c r="AV7869" s="104"/>
    </row>
    <row r="7870" spans="3:48" x14ac:dyDescent="0.35">
      <c r="C7870" s="176"/>
      <c r="D7870" s="176"/>
      <c r="E7870" s="176"/>
      <c r="F7870" s="176"/>
      <c r="G7870" s="175"/>
      <c r="H7870" s="175"/>
      <c r="I7870" s="175"/>
      <c r="J7870" s="175"/>
      <c r="L7870" s="175"/>
      <c r="T7870" s="176"/>
      <c r="U7870" s="176"/>
      <c r="V7870" s="176"/>
      <c r="W7870" s="176"/>
      <c r="X7870" s="175"/>
      <c r="Y7870" s="175"/>
      <c r="Z7870" s="175"/>
      <c r="AA7870" s="175"/>
      <c r="AC7870" s="175"/>
      <c r="AL7870" s="106"/>
      <c r="AM7870" s="104"/>
      <c r="AN7870" s="104"/>
      <c r="AO7870" s="104"/>
      <c r="AP7870" s="104"/>
      <c r="AQ7870" s="104"/>
      <c r="AR7870" s="104"/>
      <c r="AS7870" s="104"/>
      <c r="AT7870" s="104"/>
      <c r="AU7870" s="104"/>
      <c r="AV7870" s="104"/>
    </row>
    <row r="7871" spans="3:48" x14ac:dyDescent="0.35">
      <c r="C7871" s="176"/>
      <c r="D7871" s="176"/>
      <c r="E7871" s="176"/>
      <c r="F7871" s="176"/>
      <c r="G7871" s="175"/>
      <c r="H7871" s="175"/>
      <c r="I7871" s="175"/>
      <c r="J7871" s="175"/>
      <c r="L7871" s="175"/>
      <c r="T7871" s="176"/>
      <c r="U7871" s="176"/>
      <c r="V7871" s="176"/>
      <c r="W7871" s="176"/>
      <c r="X7871" s="175"/>
      <c r="Y7871" s="175"/>
      <c r="Z7871" s="175"/>
      <c r="AA7871" s="175"/>
      <c r="AC7871" s="175"/>
      <c r="AL7871" s="106"/>
      <c r="AM7871" s="104"/>
      <c r="AN7871" s="104"/>
      <c r="AO7871" s="104"/>
      <c r="AP7871" s="104"/>
      <c r="AQ7871" s="104"/>
      <c r="AR7871" s="104"/>
      <c r="AS7871" s="104"/>
      <c r="AT7871" s="104"/>
      <c r="AU7871" s="104"/>
      <c r="AV7871" s="104"/>
    </row>
    <row r="7872" spans="3:48" x14ac:dyDescent="0.35">
      <c r="C7872" s="176"/>
      <c r="D7872" s="176"/>
      <c r="E7872" s="176"/>
      <c r="F7872" s="176"/>
      <c r="G7872" s="175"/>
      <c r="H7872" s="175"/>
      <c r="I7872" s="175"/>
      <c r="J7872" s="175"/>
      <c r="L7872" s="175"/>
      <c r="T7872" s="176"/>
      <c r="U7872" s="176"/>
      <c r="V7872" s="176"/>
      <c r="W7872" s="176"/>
      <c r="X7872" s="175"/>
      <c r="Y7872" s="175"/>
      <c r="Z7872" s="175"/>
      <c r="AA7872" s="175"/>
      <c r="AC7872" s="175"/>
      <c r="AL7872" s="106"/>
      <c r="AM7872" s="104"/>
      <c r="AN7872" s="104"/>
      <c r="AO7872" s="104"/>
      <c r="AP7872" s="104"/>
      <c r="AQ7872" s="104"/>
      <c r="AR7872" s="104"/>
      <c r="AS7872" s="104"/>
      <c r="AT7872" s="104"/>
      <c r="AU7872" s="104"/>
      <c r="AV7872" s="104"/>
    </row>
    <row r="7873" spans="3:48" x14ac:dyDescent="0.35">
      <c r="C7873" s="176"/>
      <c r="D7873" s="176"/>
      <c r="E7873" s="176"/>
      <c r="F7873" s="176"/>
      <c r="G7873" s="175"/>
      <c r="H7873" s="175"/>
      <c r="I7873" s="175"/>
      <c r="J7873" s="175"/>
      <c r="L7873" s="175"/>
      <c r="T7873" s="176"/>
      <c r="U7873" s="176"/>
      <c r="V7873" s="176"/>
      <c r="W7873" s="176"/>
      <c r="X7873" s="175"/>
      <c r="Y7873" s="175"/>
      <c r="Z7873" s="175"/>
      <c r="AA7873" s="175"/>
      <c r="AC7873" s="175"/>
      <c r="AL7873" s="106"/>
      <c r="AM7873" s="104"/>
      <c r="AN7873" s="104"/>
      <c r="AO7873" s="104"/>
      <c r="AP7873" s="104"/>
      <c r="AQ7873" s="104"/>
      <c r="AR7873" s="104"/>
      <c r="AS7873" s="104"/>
      <c r="AT7873" s="104"/>
      <c r="AU7873" s="104"/>
      <c r="AV7873" s="104"/>
    </row>
    <row r="7874" spans="3:48" x14ac:dyDescent="0.35">
      <c r="C7874" s="176"/>
      <c r="D7874" s="176"/>
      <c r="E7874" s="176"/>
      <c r="F7874" s="176"/>
      <c r="G7874" s="175"/>
      <c r="H7874" s="175"/>
      <c r="I7874" s="175"/>
      <c r="J7874" s="175"/>
      <c r="L7874" s="175"/>
      <c r="T7874" s="176"/>
      <c r="U7874" s="176"/>
      <c r="V7874" s="176"/>
      <c r="W7874" s="176"/>
      <c r="X7874" s="175"/>
      <c r="Y7874" s="175"/>
      <c r="Z7874" s="175"/>
      <c r="AA7874" s="175"/>
      <c r="AC7874" s="175"/>
      <c r="AL7874" s="106"/>
      <c r="AM7874" s="104"/>
      <c r="AN7874" s="104"/>
      <c r="AO7874" s="104"/>
      <c r="AP7874" s="104"/>
      <c r="AQ7874" s="104"/>
      <c r="AR7874" s="104"/>
      <c r="AS7874" s="104"/>
      <c r="AT7874" s="104"/>
      <c r="AU7874" s="104"/>
      <c r="AV7874" s="104"/>
    </row>
    <row r="7875" spans="3:48" x14ac:dyDescent="0.35">
      <c r="C7875" s="176"/>
      <c r="D7875" s="176"/>
      <c r="E7875" s="176"/>
      <c r="F7875" s="176"/>
      <c r="G7875" s="175"/>
      <c r="H7875" s="175"/>
      <c r="I7875" s="175"/>
      <c r="J7875" s="175"/>
      <c r="L7875" s="175"/>
      <c r="T7875" s="176"/>
      <c r="U7875" s="176"/>
      <c r="V7875" s="176"/>
      <c r="W7875" s="176"/>
      <c r="X7875" s="175"/>
      <c r="Y7875" s="175"/>
      <c r="Z7875" s="175"/>
      <c r="AA7875" s="175"/>
      <c r="AC7875" s="175"/>
      <c r="AL7875" s="106"/>
      <c r="AM7875" s="104"/>
      <c r="AN7875" s="104"/>
      <c r="AO7875" s="104"/>
      <c r="AP7875" s="104"/>
      <c r="AQ7875" s="104"/>
      <c r="AR7875" s="104"/>
      <c r="AS7875" s="104"/>
      <c r="AT7875" s="104"/>
      <c r="AU7875" s="104"/>
      <c r="AV7875" s="104"/>
    </row>
    <row r="7876" spans="3:48" x14ac:dyDescent="0.35">
      <c r="C7876" s="176"/>
      <c r="D7876" s="176"/>
      <c r="E7876" s="176"/>
      <c r="F7876" s="176"/>
      <c r="G7876" s="175"/>
      <c r="H7876" s="175"/>
      <c r="I7876" s="175"/>
      <c r="J7876" s="175"/>
      <c r="L7876" s="175"/>
      <c r="T7876" s="176"/>
      <c r="U7876" s="176"/>
      <c r="V7876" s="176"/>
      <c r="W7876" s="176"/>
      <c r="X7876" s="175"/>
      <c r="Y7876" s="175"/>
      <c r="Z7876" s="175"/>
      <c r="AA7876" s="175"/>
      <c r="AC7876" s="175"/>
      <c r="AL7876" s="106"/>
      <c r="AM7876" s="104"/>
      <c r="AN7876" s="104"/>
      <c r="AO7876" s="104"/>
      <c r="AP7876" s="104"/>
      <c r="AQ7876" s="104"/>
      <c r="AR7876" s="104"/>
      <c r="AS7876" s="104"/>
      <c r="AT7876" s="104"/>
      <c r="AU7876" s="104"/>
      <c r="AV7876" s="104"/>
    </row>
    <row r="7877" spans="3:48" x14ac:dyDescent="0.35">
      <c r="C7877" s="176"/>
      <c r="D7877" s="176"/>
      <c r="E7877" s="176"/>
      <c r="F7877" s="176"/>
      <c r="G7877" s="175"/>
      <c r="H7877" s="175"/>
      <c r="I7877" s="175"/>
      <c r="J7877" s="175"/>
      <c r="L7877" s="175"/>
      <c r="T7877" s="176"/>
      <c r="U7877" s="176"/>
      <c r="V7877" s="176"/>
      <c r="W7877" s="176"/>
      <c r="X7877" s="175"/>
      <c r="Y7877" s="175"/>
      <c r="Z7877" s="175"/>
      <c r="AA7877" s="175"/>
      <c r="AC7877" s="175"/>
      <c r="AL7877" s="106"/>
      <c r="AM7877" s="104"/>
      <c r="AN7877" s="104"/>
      <c r="AO7877" s="104"/>
      <c r="AP7877" s="104"/>
      <c r="AQ7877" s="104"/>
      <c r="AR7877" s="104"/>
      <c r="AS7877" s="104"/>
      <c r="AT7877" s="104"/>
      <c r="AU7877" s="104"/>
      <c r="AV7877" s="104"/>
    </row>
    <row r="7878" spans="3:48" x14ac:dyDescent="0.35">
      <c r="C7878" s="176"/>
      <c r="D7878" s="176"/>
      <c r="E7878" s="176"/>
      <c r="F7878" s="176"/>
      <c r="G7878" s="175"/>
      <c r="H7878" s="175"/>
      <c r="I7878" s="175"/>
      <c r="J7878" s="175"/>
      <c r="L7878" s="175"/>
      <c r="T7878" s="176"/>
      <c r="U7878" s="176"/>
      <c r="V7878" s="176"/>
      <c r="W7878" s="176"/>
      <c r="X7878" s="175"/>
      <c r="Y7878" s="175"/>
      <c r="Z7878" s="175"/>
      <c r="AA7878" s="175"/>
      <c r="AC7878" s="175"/>
      <c r="AL7878" s="106"/>
      <c r="AM7878" s="104"/>
      <c r="AN7878" s="104"/>
      <c r="AO7878" s="104"/>
      <c r="AP7878" s="104"/>
      <c r="AQ7878" s="104"/>
      <c r="AR7878" s="104"/>
      <c r="AS7878" s="104"/>
      <c r="AT7878" s="104"/>
      <c r="AU7878" s="104"/>
      <c r="AV7878" s="104"/>
    </row>
    <row r="7879" spans="3:48" x14ac:dyDescent="0.35">
      <c r="C7879" s="176"/>
      <c r="D7879" s="176"/>
      <c r="E7879" s="176"/>
      <c r="F7879" s="176"/>
      <c r="G7879" s="175"/>
      <c r="H7879" s="175"/>
      <c r="I7879" s="175"/>
      <c r="J7879" s="175"/>
      <c r="L7879" s="175"/>
      <c r="T7879" s="176"/>
      <c r="U7879" s="176"/>
      <c r="V7879" s="176"/>
      <c r="W7879" s="176"/>
      <c r="X7879" s="175"/>
      <c r="Y7879" s="175"/>
      <c r="Z7879" s="175"/>
      <c r="AA7879" s="175"/>
      <c r="AC7879" s="175"/>
      <c r="AL7879" s="106"/>
      <c r="AM7879" s="104"/>
      <c r="AN7879" s="104"/>
      <c r="AO7879" s="104"/>
      <c r="AP7879" s="104"/>
      <c r="AQ7879" s="104"/>
      <c r="AR7879" s="104"/>
      <c r="AS7879" s="104"/>
      <c r="AT7879" s="104"/>
      <c r="AU7879" s="104"/>
      <c r="AV7879" s="104"/>
    </row>
    <row r="7880" spans="3:48" x14ac:dyDescent="0.35">
      <c r="C7880" s="176"/>
      <c r="D7880" s="176"/>
      <c r="E7880" s="176"/>
      <c r="F7880" s="176"/>
      <c r="G7880" s="175"/>
      <c r="H7880" s="175"/>
      <c r="I7880" s="175"/>
      <c r="J7880" s="175"/>
      <c r="L7880" s="175"/>
      <c r="T7880" s="176"/>
      <c r="U7880" s="176"/>
      <c r="V7880" s="176"/>
      <c r="W7880" s="176"/>
      <c r="X7880" s="175"/>
      <c r="Y7880" s="175"/>
      <c r="Z7880" s="175"/>
      <c r="AA7880" s="175"/>
      <c r="AC7880" s="175"/>
      <c r="AL7880" s="106"/>
      <c r="AM7880" s="104"/>
      <c r="AN7880" s="104"/>
      <c r="AO7880" s="104"/>
      <c r="AP7880" s="104"/>
      <c r="AQ7880" s="104"/>
      <c r="AR7880" s="104"/>
      <c r="AS7880" s="104"/>
      <c r="AT7880" s="104"/>
      <c r="AU7880" s="104"/>
      <c r="AV7880" s="104"/>
    </row>
    <row r="7881" spans="3:48" x14ac:dyDescent="0.35">
      <c r="C7881" s="176"/>
      <c r="D7881" s="176"/>
      <c r="E7881" s="176"/>
      <c r="F7881" s="176"/>
      <c r="G7881" s="175"/>
      <c r="H7881" s="175"/>
      <c r="I7881" s="175"/>
      <c r="J7881" s="175"/>
      <c r="L7881" s="175"/>
      <c r="T7881" s="176"/>
      <c r="U7881" s="176"/>
      <c r="V7881" s="176"/>
      <c r="W7881" s="176"/>
      <c r="X7881" s="175"/>
      <c r="Y7881" s="175"/>
      <c r="Z7881" s="175"/>
      <c r="AA7881" s="175"/>
      <c r="AC7881" s="175"/>
      <c r="AL7881" s="106"/>
      <c r="AM7881" s="104"/>
      <c r="AN7881" s="104"/>
      <c r="AO7881" s="104"/>
      <c r="AP7881" s="104"/>
      <c r="AQ7881" s="104"/>
      <c r="AR7881" s="104"/>
      <c r="AS7881" s="104"/>
      <c r="AT7881" s="104"/>
      <c r="AU7881" s="104"/>
      <c r="AV7881" s="104"/>
    </row>
    <row r="7882" spans="3:48" x14ac:dyDescent="0.35">
      <c r="C7882" s="176"/>
      <c r="D7882" s="176"/>
      <c r="E7882" s="176"/>
      <c r="F7882" s="176"/>
      <c r="G7882" s="175"/>
      <c r="H7882" s="175"/>
      <c r="I7882" s="175"/>
      <c r="J7882" s="175"/>
      <c r="L7882" s="175"/>
      <c r="T7882" s="176"/>
      <c r="U7882" s="176"/>
      <c r="V7882" s="176"/>
      <c r="W7882" s="176"/>
      <c r="X7882" s="175"/>
      <c r="Y7882" s="175"/>
      <c r="Z7882" s="175"/>
      <c r="AA7882" s="175"/>
      <c r="AC7882" s="175"/>
      <c r="AL7882" s="106"/>
      <c r="AM7882" s="104"/>
      <c r="AN7882" s="104"/>
      <c r="AO7882" s="104"/>
      <c r="AP7882" s="104"/>
      <c r="AQ7882" s="104"/>
      <c r="AR7882" s="104"/>
      <c r="AS7882" s="104"/>
      <c r="AT7882" s="104"/>
      <c r="AU7882" s="104"/>
      <c r="AV7882" s="104"/>
    </row>
    <row r="7883" spans="3:48" x14ac:dyDescent="0.35">
      <c r="C7883" s="176"/>
      <c r="D7883" s="176"/>
      <c r="E7883" s="176"/>
      <c r="F7883" s="176"/>
      <c r="G7883" s="175"/>
      <c r="H7883" s="175"/>
      <c r="I7883" s="175"/>
      <c r="J7883" s="175"/>
      <c r="L7883" s="175"/>
      <c r="T7883" s="176"/>
      <c r="U7883" s="176"/>
      <c r="V7883" s="176"/>
      <c r="W7883" s="176"/>
      <c r="X7883" s="175"/>
      <c r="Y7883" s="175"/>
      <c r="Z7883" s="175"/>
      <c r="AA7883" s="175"/>
      <c r="AC7883" s="175"/>
      <c r="AL7883" s="106"/>
      <c r="AM7883" s="104"/>
      <c r="AN7883" s="104"/>
      <c r="AO7883" s="104"/>
      <c r="AP7883" s="104"/>
      <c r="AQ7883" s="104"/>
      <c r="AR7883" s="104"/>
      <c r="AS7883" s="104"/>
      <c r="AT7883" s="104"/>
      <c r="AU7883" s="104"/>
      <c r="AV7883" s="104"/>
    </row>
    <row r="7884" spans="3:48" x14ac:dyDescent="0.35">
      <c r="C7884" s="176"/>
      <c r="D7884" s="176"/>
      <c r="E7884" s="176"/>
      <c r="F7884" s="176"/>
      <c r="G7884" s="175"/>
      <c r="H7884" s="175"/>
      <c r="I7884" s="175"/>
      <c r="J7884" s="175"/>
      <c r="L7884" s="175"/>
      <c r="T7884" s="176"/>
      <c r="U7884" s="176"/>
      <c r="V7884" s="176"/>
      <c r="W7884" s="176"/>
      <c r="X7884" s="175"/>
      <c r="Y7884" s="175"/>
      <c r="Z7884" s="175"/>
      <c r="AA7884" s="175"/>
      <c r="AC7884" s="175"/>
      <c r="AL7884" s="106"/>
      <c r="AM7884" s="104"/>
      <c r="AN7884" s="104"/>
      <c r="AO7884" s="104"/>
      <c r="AP7884" s="104"/>
      <c r="AQ7884" s="104"/>
      <c r="AR7884" s="104"/>
      <c r="AS7884" s="104"/>
      <c r="AT7884" s="104"/>
      <c r="AU7884" s="104"/>
      <c r="AV7884" s="104"/>
    </row>
    <row r="7885" spans="3:48" x14ac:dyDescent="0.35">
      <c r="C7885" s="176"/>
      <c r="D7885" s="176"/>
      <c r="E7885" s="176"/>
      <c r="F7885" s="176"/>
      <c r="G7885" s="175"/>
      <c r="H7885" s="175"/>
      <c r="I7885" s="175"/>
      <c r="J7885" s="175"/>
      <c r="L7885" s="175"/>
      <c r="T7885" s="176"/>
      <c r="U7885" s="176"/>
      <c r="V7885" s="176"/>
      <c r="W7885" s="176"/>
      <c r="X7885" s="175"/>
      <c r="Y7885" s="175"/>
      <c r="Z7885" s="175"/>
      <c r="AA7885" s="175"/>
      <c r="AC7885" s="175"/>
      <c r="AL7885" s="106"/>
      <c r="AM7885" s="104"/>
      <c r="AN7885" s="104"/>
      <c r="AO7885" s="104"/>
      <c r="AP7885" s="104"/>
      <c r="AQ7885" s="104"/>
      <c r="AR7885" s="104"/>
      <c r="AS7885" s="104"/>
      <c r="AT7885" s="104"/>
      <c r="AU7885" s="104"/>
      <c r="AV7885" s="104"/>
    </row>
    <row r="7886" spans="3:48" x14ac:dyDescent="0.35">
      <c r="C7886" s="176"/>
      <c r="D7886" s="176"/>
      <c r="E7886" s="176"/>
      <c r="F7886" s="176"/>
      <c r="G7886" s="175"/>
      <c r="H7886" s="175"/>
      <c r="I7886" s="175"/>
      <c r="J7886" s="175"/>
      <c r="L7886" s="175"/>
      <c r="T7886" s="176"/>
      <c r="U7886" s="176"/>
      <c r="V7886" s="176"/>
      <c r="W7886" s="176"/>
      <c r="X7886" s="175"/>
      <c r="Y7886" s="175"/>
      <c r="Z7886" s="175"/>
      <c r="AA7886" s="175"/>
      <c r="AC7886" s="175"/>
      <c r="AL7886" s="106"/>
      <c r="AM7886" s="104"/>
      <c r="AN7886" s="104"/>
      <c r="AO7886" s="104"/>
      <c r="AP7886" s="104"/>
      <c r="AQ7886" s="104"/>
      <c r="AR7886" s="104"/>
      <c r="AS7886" s="104"/>
      <c r="AT7886" s="104"/>
      <c r="AU7886" s="104"/>
      <c r="AV7886" s="104"/>
    </row>
    <row r="7887" spans="3:48" x14ac:dyDescent="0.35">
      <c r="C7887" s="176"/>
      <c r="D7887" s="176"/>
      <c r="E7887" s="176"/>
      <c r="F7887" s="176"/>
      <c r="G7887" s="175"/>
      <c r="H7887" s="175"/>
      <c r="I7887" s="175"/>
      <c r="J7887" s="175"/>
      <c r="L7887" s="175"/>
      <c r="T7887" s="176"/>
      <c r="U7887" s="176"/>
      <c r="V7887" s="176"/>
      <c r="W7887" s="176"/>
      <c r="X7887" s="175"/>
      <c r="Y7887" s="175"/>
      <c r="Z7887" s="175"/>
      <c r="AA7887" s="175"/>
      <c r="AC7887" s="175"/>
      <c r="AL7887" s="106"/>
      <c r="AM7887" s="104"/>
      <c r="AN7887" s="104"/>
      <c r="AO7887" s="104"/>
      <c r="AP7887" s="104"/>
      <c r="AQ7887" s="104"/>
      <c r="AR7887" s="104"/>
      <c r="AS7887" s="104"/>
      <c r="AT7887" s="104"/>
      <c r="AU7887" s="104"/>
      <c r="AV7887" s="104"/>
    </row>
    <row r="7888" spans="3:48" x14ac:dyDescent="0.35">
      <c r="C7888" s="176"/>
      <c r="D7888" s="176"/>
      <c r="E7888" s="176"/>
      <c r="F7888" s="176"/>
      <c r="G7888" s="175"/>
      <c r="H7888" s="175"/>
      <c r="I7888" s="175"/>
      <c r="J7888" s="175"/>
      <c r="L7888" s="175"/>
      <c r="T7888" s="176"/>
      <c r="U7888" s="176"/>
      <c r="V7888" s="176"/>
      <c r="W7888" s="176"/>
      <c r="X7888" s="175"/>
      <c r="Y7888" s="175"/>
      <c r="Z7888" s="175"/>
      <c r="AA7888" s="175"/>
      <c r="AC7888" s="175"/>
      <c r="AL7888" s="106"/>
      <c r="AM7888" s="104"/>
      <c r="AN7888" s="104"/>
      <c r="AO7888" s="104"/>
      <c r="AP7888" s="104"/>
      <c r="AQ7888" s="104"/>
      <c r="AR7888" s="104"/>
      <c r="AS7888" s="104"/>
      <c r="AT7888" s="104"/>
      <c r="AU7888" s="104"/>
      <c r="AV7888" s="104"/>
    </row>
    <row r="7889" spans="3:48" x14ac:dyDescent="0.35">
      <c r="C7889" s="176"/>
      <c r="D7889" s="176"/>
      <c r="E7889" s="176"/>
      <c r="F7889" s="176"/>
      <c r="G7889" s="175"/>
      <c r="H7889" s="175"/>
      <c r="I7889" s="175"/>
      <c r="J7889" s="175"/>
      <c r="L7889" s="175"/>
      <c r="T7889" s="176"/>
      <c r="U7889" s="176"/>
      <c r="V7889" s="176"/>
      <c r="W7889" s="176"/>
      <c r="X7889" s="175"/>
      <c r="Y7889" s="175"/>
      <c r="Z7889" s="175"/>
      <c r="AA7889" s="175"/>
      <c r="AC7889" s="175"/>
      <c r="AL7889" s="106"/>
      <c r="AM7889" s="104"/>
      <c r="AN7889" s="104"/>
      <c r="AO7889" s="104"/>
      <c r="AP7889" s="104"/>
      <c r="AQ7889" s="104"/>
      <c r="AR7889" s="104"/>
      <c r="AS7889" s="104"/>
      <c r="AT7889" s="104"/>
      <c r="AU7889" s="104"/>
      <c r="AV7889" s="104"/>
    </row>
    <row r="7890" spans="3:48" x14ac:dyDescent="0.35">
      <c r="C7890" s="176"/>
      <c r="D7890" s="176"/>
      <c r="E7890" s="176"/>
      <c r="F7890" s="176"/>
      <c r="G7890" s="175"/>
      <c r="H7890" s="175"/>
      <c r="I7890" s="175"/>
      <c r="J7890" s="175"/>
      <c r="L7890" s="175"/>
      <c r="T7890" s="176"/>
      <c r="U7890" s="176"/>
      <c r="V7890" s="176"/>
      <c r="W7890" s="176"/>
      <c r="X7890" s="175"/>
      <c r="Y7890" s="175"/>
      <c r="Z7890" s="175"/>
      <c r="AA7890" s="175"/>
      <c r="AC7890" s="175"/>
      <c r="AL7890" s="106"/>
      <c r="AM7890" s="104"/>
      <c r="AN7890" s="104"/>
      <c r="AO7890" s="104"/>
      <c r="AP7890" s="104"/>
      <c r="AQ7890" s="104"/>
      <c r="AR7890" s="104"/>
      <c r="AS7890" s="104"/>
      <c r="AT7890" s="104"/>
      <c r="AU7890" s="104"/>
      <c r="AV7890" s="104"/>
    </row>
    <row r="7891" spans="3:48" x14ac:dyDescent="0.35">
      <c r="C7891" s="176"/>
      <c r="D7891" s="176"/>
      <c r="E7891" s="176"/>
      <c r="F7891" s="176"/>
      <c r="G7891" s="175"/>
      <c r="H7891" s="175"/>
      <c r="I7891" s="175"/>
      <c r="J7891" s="175"/>
      <c r="L7891" s="175"/>
      <c r="T7891" s="176"/>
      <c r="U7891" s="176"/>
      <c r="V7891" s="176"/>
      <c r="W7891" s="176"/>
      <c r="X7891" s="175"/>
      <c r="Y7891" s="175"/>
      <c r="Z7891" s="175"/>
      <c r="AA7891" s="175"/>
      <c r="AC7891" s="175"/>
      <c r="AL7891" s="106"/>
      <c r="AM7891" s="104"/>
      <c r="AN7891" s="104"/>
      <c r="AO7891" s="104"/>
      <c r="AP7891" s="104"/>
      <c r="AQ7891" s="104"/>
      <c r="AR7891" s="104"/>
      <c r="AS7891" s="104"/>
      <c r="AT7891" s="104"/>
      <c r="AU7891" s="104"/>
      <c r="AV7891" s="104"/>
    </row>
    <row r="7892" spans="3:48" x14ac:dyDescent="0.35">
      <c r="C7892" s="176"/>
      <c r="D7892" s="176"/>
      <c r="E7892" s="176"/>
      <c r="F7892" s="176"/>
      <c r="G7892" s="175"/>
      <c r="H7892" s="175"/>
      <c r="I7892" s="175"/>
      <c r="J7892" s="175"/>
      <c r="L7892" s="175"/>
      <c r="T7892" s="176"/>
      <c r="U7892" s="176"/>
      <c r="V7892" s="176"/>
      <c r="W7892" s="176"/>
      <c r="X7892" s="175"/>
      <c r="Y7892" s="175"/>
      <c r="Z7892" s="175"/>
      <c r="AA7892" s="175"/>
      <c r="AC7892" s="175"/>
      <c r="AL7892" s="106"/>
      <c r="AM7892" s="104"/>
      <c r="AN7892" s="104"/>
      <c r="AO7892" s="104"/>
      <c r="AP7892" s="104"/>
      <c r="AQ7892" s="104"/>
      <c r="AR7892" s="104"/>
      <c r="AS7892" s="104"/>
      <c r="AT7892" s="104"/>
      <c r="AU7892" s="104"/>
      <c r="AV7892" s="104"/>
    </row>
    <row r="7893" spans="3:48" x14ac:dyDescent="0.35">
      <c r="C7893" s="176"/>
      <c r="D7893" s="176"/>
      <c r="E7893" s="176"/>
      <c r="F7893" s="176"/>
      <c r="G7893" s="175"/>
      <c r="H7893" s="175"/>
      <c r="I7893" s="175"/>
      <c r="J7893" s="175"/>
      <c r="L7893" s="175"/>
      <c r="T7893" s="176"/>
      <c r="U7893" s="176"/>
      <c r="V7893" s="176"/>
      <c r="W7893" s="176"/>
      <c r="X7893" s="175"/>
      <c r="Y7893" s="175"/>
      <c r="Z7893" s="175"/>
      <c r="AA7893" s="175"/>
      <c r="AC7893" s="175"/>
      <c r="AL7893" s="106"/>
      <c r="AM7893" s="104"/>
      <c r="AN7893" s="104"/>
      <c r="AO7893" s="104"/>
      <c r="AP7893" s="104"/>
      <c r="AQ7893" s="104"/>
      <c r="AR7893" s="104"/>
      <c r="AS7893" s="104"/>
      <c r="AT7893" s="104"/>
      <c r="AU7893" s="104"/>
      <c r="AV7893" s="104"/>
    </row>
    <row r="7894" spans="3:48" x14ac:dyDescent="0.35">
      <c r="C7894" s="176"/>
      <c r="D7894" s="176"/>
      <c r="E7894" s="176"/>
      <c r="F7894" s="176"/>
      <c r="G7894" s="175"/>
      <c r="H7894" s="175"/>
      <c r="I7894" s="175"/>
      <c r="J7894" s="175"/>
      <c r="L7894" s="175"/>
      <c r="T7894" s="176"/>
      <c r="U7894" s="176"/>
      <c r="V7894" s="176"/>
      <c r="W7894" s="176"/>
      <c r="X7894" s="175"/>
      <c r="Y7894" s="175"/>
      <c r="Z7894" s="175"/>
      <c r="AA7894" s="175"/>
      <c r="AC7894" s="175"/>
      <c r="AL7894" s="106"/>
      <c r="AM7894" s="104"/>
      <c r="AN7894" s="104"/>
      <c r="AO7894" s="104"/>
      <c r="AP7894" s="104"/>
      <c r="AQ7894" s="104"/>
      <c r="AR7894" s="104"/>
      <c r="AS7894" s="104"/>
      <c r="AT7894" s="104"/>
      <c r="AU7894" s="104"/>
      <c r="AV7894" s="104"/>
    </row>
    <row r="7895" spans="3:48" x14ac:dyDescent="0.35">
      <c r="C7895" s="176"/>
      <c r="D7895" s="176"/>
      <c r="E7895" s="176"/>
      <c r="F7895" s="176"/>
      <c r="G7895" s="175"/>
      <c r="H7895" s="175"/>
      <c r="I7895" s="175"/>
      <c r="J7895" s="175"/>
      <c r="L7895" s="175"/>
      <c r="T7895" s="176"/>
      <c r="U7895" s="176"/>
      <c r="V7895" s="176"/>
      <c r="W7895" s="176"/>
      <c r="X7895" s="175"/>
      <c r="Y7895" s="175"/>
      <c r="Z7895" s="175"/>
      <c r="AA7895" s="175"/>
      <c r="AC7895" s="175"/>
      <c r="AL7895" s="106"/>
      <c r="AM7895" s="104"/>
      <c r="AN7895" s="104"/>
      <c r="AO7895" s="104"/>
      <c r="AP7895" s="104"/>
      <c r="AQ7895" s="104"/>
      <c r="AR7895" s="104"/>
      <c r="AS7895" s="104"/>
      <c r="AT7895" s="104"/>
      <c r="AU7895" s="104"/>
      <c r="AV7895" s="104"/>
    </row>
    <row r="7896" spans="3:48" x14ac:dyDescent="0.35">
      <c r="C7896" s="176"/>
      <c r="D7896" s="176"/>
      <c r="E7896" s="176"/>
      <c r="F7896" s="176"/>
      <c r="G7896" s="175"/>
      <c r="H7896" s="175"/>
      <c r="I7896" s="175"/>
      <c r="J7896" s="175"/>
      <c r="L7896" s="175"/>
      <c r="T7896" s="176"/>
      <c r="U7896" s="176"/>
      <c r="V7896" s="176"/>
      <c r="W7896" s="176"/>
      <c r="X7896" s="175"/>
      <c r="Y7896" s="175"/>
      <c r="Z7896" s="175"/>
      <c r="AA7896" s="175"/>
      <c r="AC7896" s="175"/>
      <c r="AL7896" s="106"/>
      <c r="AM7896" s="104"/>
      <c r="AN7896" s="104"/>
      <c r="AO7896" s="104"/>
      <c r="AP7896" s="104"/>
      <c r="AQ7896" s="104"/>
      <c r="AR7896" s="104"/>
      <c r="AS7896" s="104"/>
      <c r="AT7896" s="104"/>
      <c r="AU7896" s="104"/>
      <c r="AV7896" s="104"/>
    </row>
    <row r="7897" spans="3:48" x14ac:dyDescent="0.35">
      <c r="C7897" s="176"/>
      <c r="D7897" s="176"/>
      <c r="E7897" s="176"/>
      <c r="F7897" s="176"/>
      <c r="G7897" s="175"/>
      <c r="H7897" s="175"/>
      <c r="I7897" s="175"/>
      <c r="J7897" s="175"/>
      <c r="L7897" s="175"/>
      <c r="T7897" s="176"/>
      <c r="U7897" s="176"/>
      <c r="V7897" s="176"/>
      <c r="W7897" s="176"/>
      <c r="X7897" s="175"/>
      <c r="Y7897" s="175"/>
      <c r="Z7897" s="175"/>
      <c r="AA7897" s="175"/>
      <c r="AC7897" s="175"/>
      <c r="AL7897" s="106"/>
      <c r="AM7897" s="104"/>
      <c r="AN7897" s="104"/>
      <c r="AO7897" s="104"/>
      <c r="AP7897" s="104"/>
      <c r="AQ7897" s="104"/>
      <c r="AR7897" s="104"/>
      <c r="AS7897" s="104"/>
      <c r="AT7897" s="104"/>
      <c r="AU7897" s="104"/>
      <c r="AV7897" s="104"/>
    </row>
    <row r="7898" spans="3:48" x14ac:dyDescent="0.35">
      <c r="C7898" s="176"/>
      <c r="D7898" s="176"/>
      <c r="E7898" s="176"/>
      <c r="F7898" s="176"/>
      <c r="G7898" s="175"/>
      <c r="H7898" s="175"/>
      <c r="I7898" s="175"/>
      <c r="J7898" s="175"/>
      <c r="L7898" s="175"/>
      <c r="T7898" s="176"/>
      <c r="U7898" s="176"/>
      <c r="V7898" s="176"/>
      <c r="W7898" s="176"/>
      <c r="X7898" s="175"/>
      <c r="Y7898" s="175"/>
      <c r="Z7898" s="175"/>
      <c r="AA7898" s="175"/>
      <c r="AC7898" s="175"/>
      <c r="AL7898" s="106"/>
      <c r="AM7898" s="104"/>
      <c r="AN7898" s="104"/>
      <c r="AO7898" s="104"/>
      <c r="AP7898" s="104"/>
      <c r="AQ7898" s="104"/>
      <c r="AR7898" s="104"/>
      <c r="AS7898" s="104"/>
      <c r="AT7898" s="104"/>
      <c r="AU7898" s="104"/>
      <c r="AV7898" s="104"/>
    </row>
    <row r="7899" spans="3:48" x14ac:dyDescent="0.35">
      <c r="C7899" s="176"/>
      <c r="D7899" s="176"/>
      <c r="E7899" s="176"/>
      <c r="F7899" s="176"/>
      <c r="G7899" s="175"/>
      <c r="H7899" s="175"/>
      <c r="I7899" s="175"/>
      <c r="J7899" s="175"/>
      <c r="L7899" s="175"/>
      <c r="T7899" s="176"/>
      <c r="U7899" s="176"/>
      <c r="V7899" s="176"/>
      <c r="W7899" s="176"/>
      <c r="X7899" s="175"/>
      <c r="Y7899" s="175"/>
      <c r="Z7899" s="175"/>
      <c r="AA7899" s="175"/>
      <c r="AC7899" s="175"/>
      <c r="AL7899" s="106"/>
      <c r="AM7899" s="104"/>
      <c r="AN7899" s="104"/>
      <c r="AO7899" s="104"/>
      <c r="AP7899" s="104"/>
      <c r="AQ7899" s="104"/>
      <c r="AR7899" s="104"/>
      <c r="AS7899" s="104"/>
      <c r="AT7899" s="104"/>
      <c r="AU7899" s="104"/>
      <c r="AV7899" s="104"/>
    </row>
    <row r="7900" spans="3:48" x14ac:dyDescent="0.35">
      <c r="C7900" s="176"/>
      <c r="D7900" s="176"/>
      <c r="E7900" s="176"/>
      <c r="F7900" s="176"/>
      <c r="G7900" s="175"/>
      <c r="H7900" s="175"/>
      <c r="I7900" s="175"/>
      <c r="J7900" s="175"/>
      <c r="L7900" s="175"/>
      <c r="T7900" s="176"/>
      <c r="U7900" s="176"/>
      <c r="V7900" s="176"/>
      <c r="W7900" s="176"/>
      <c r="X7900" s="175"/>
      <c r="Y7900" s="175"/>
      <c r="Z7900" s="175"/>
      <c r="AA7900" s="175"/>
      <c r="AC7900" s="175"/>
      <c r="AL7900" s="106"/>
      <c r="AM7900" s="104"/>
      <c r="AN7900" s="104"/>
      <c r="AO7900" s="104"/>
      <c r="AP7900" s="104"/>
      <c r="AQ7900" s="104"/>
      <c r="AR7900" s="104"/>
      <c r="AS7900" s="104"/>
      <c r="AT7900" s="104"/>
      <c r="AU7900" s="104"/>
      <c r="AV7900" s="104"/>
    </row>
    <row r="7901" spans="3:48" x14ac:dyDescent="0.35">
      <c r="C7901" s="176"/>
      <c r="D7901" s="176"/>
      <c r="E7901" s="176"/>
      <c r="F7901" s="176"/>
      <c r="G7901" s="175"/>
      <c r="H7901" s="175"/>
      <c r="I7901" s="175"/>
      <c r="J7901" s="175"/>
      <c r="L7901" s="175"/>
      <c r="T7901" s="176"/>
      <c r="U7901" s="176"/>
      <c r="V7901" s="176"/>
      <c r="W7901" s="176"/>
      <c r="X7901" s="175"/>
      <c r="Y7901" s="175"/>
      <c r="Z7901" s="175"/>
      <c r="AA7901" s="175"/>
      <c r="AC7901" s="175"/>
      <c r="AL7901" s="106"/>
      <c r="AM7901" s="104"/>
      <c r="AN7901" s="104"/>
      <c r="AO7901" s="104"/>
      <c r="AP7901" s="104"/>
      <c r="AQ7901" s="104"/>
      <c r="AR7901" s="104"/>
      <c r="AS7901" s="104"/>
      <c r="AT7901" s="104"/>
      <c r="AU7901" s="104"/>
      <c r="AV7901" s="104"/>
    </row>
    <row r="7902" spans="3:48" x14ac:dyDescent="0.35">
      <c r="C7902" s="176"/>
      <c r="D7902" s="176"/>
      <c r="E7902" s="176"/>
      <c r="F7902" s="176"/>
      <c r="G7902" s="175"/>
      <c r="H7902" s="175"/>
      <c r="I7902" s="175"/>
      <c r="J7902" s="175"/>
      <c r="L7902" s="175"/>
      <c r="T7902" s="176"/>
      <c r="U7902" s="176"/>
      <c r="V7902" s="176"/>
      <c r="W7902" s="176"/>
      <c r="X7902" s="175"/>
      <c r="Y7902" s="175"/>
      <c r="Z7902" s="175"/>
      <c r="AA7902" s="175"/>
      <c r="AC7902" s="175"/>
      <c r="AL7902" s="106"/>
      <c r="AM7902" s="104"/>
      <c r="AN7902" s="104"/>
      <c r="AO7902" s="104"/>
      <c r="AP7902" s="104"/>
      <c r="AQ7902" s="104"/>
      <c r="AR7902" s="104"/>
      <c r="AS7902" s="104"/>
      <c r="AT7902" s="104"/>
      <c r="AU7902" s="104"/>
      <c r="AV7902" s="104"/>
    </row>
    <row r="7903" spans="3:48" x14ac:dyDescent="0.35">
      <c r="C7903" s="176"/>
      <c r="D7903" s="176"/>
      <c r="E7903" s="176"/>
      <c r="F7903" s="176"/>
      <c r="G7903" s="175"/>
      <c r="H7903" s="175"/>
      <c r="I7903" s="175"/>
      <c r="J7903" s="175"/>
      <c r="L7903" s="175"/>
      <c r="T7903" s="176"/>
      <c r="U7903" s="176"/>
      <c r="V7903" s="176"/>
      <c r="W7903" s="176"/>
      <c r="X7903" s="175"/>
      <c r="Y7903" s="175"/>
      <c r="Z7903" s="175"/>
      <c r="AA7903" s="175"/>
      <c r="AC7903" s="175"/>
      <c r="AL7903" s="106"/>
      <c r="AM7903" s="104"/>
      <c r="AN7903" s="104"/>
      <c r="AO7903" s="104"/>
      <c r="AP7903" s="104"/>
      <c r="AQ7903" s="104"/>
      <c r="AR7903" s="104"/>
      <c r="AS7903" s="104"/>
      <c r="AT7903" s="104"/>
      <c r="AU7903" s="104"/>
      <c r="AV7903" s="104"/>
    </row>
    <row r="7904" spans="3:48" x14ac:dyDescent="0.35">
      <c r="C7904" s="176"/>
      <c r="D7904" s="176"/>
      <c r="E7904" s="176"/>
      <c r="F7904" s="176"/>
      <c r="G7904" s="175"/>
      <c r="H7904" s="175"/>
      <c r="I7904" s="175"/>
      <c r="J7904" s="175"/>
      <c r="L7904" s="175"/>
      <c r="T7904" s="176"/>
      <c r="U7904" s="176"/>
      <c r="V7904" s="176"/>
      <c r="W7904" s="176"/>
      <c r="X7904" s="175"/>
      <c r="Y7904" s="175"/>
      <c r="Z7904" s="175"/>
      <c r="AA7904" s="175"/>
      <c r="AC7904" s="175"/>
      <c r="AL7904" s="106"/>
      <c r="AM7904" s="104"/>
      <c r="AN7904" s="104"/>
      <c r="AO7904" s="104"/>
      <c r="AP7904" s="104"/>
      <c r="AQ7904" s="104"/>
      <c r="AR7904" s="104"/>
      <c r="AS7904" s="104"/>
      <c r="AT7904" s="104"/>
      <c r="AU7904" s="104"/>
      <c r="AV7904" s="104"/>
    </row>
    <row r="7905" spans="3:48" x14ac:dyDescent="0.35">
      <c r="C7905" s="176"/>
      <c r="D7905" s="176"/>
      <c r="E7905" s="176"/>
      <c r="F7905" s="176"/>
      <c r="G7905" s="175"/>
      <c r="H7905" s="175"/>
      <c r="I7905" s="175"/>
      <c r="J7905" s="175"/>
      <c r="L7905" s="175"/>
      <c r="T7905" s="176"/>
      <c r="U7905" s="176"/>
      <c r="V7905" s="176"/>
      <c r="W7905" s="176"/>
      <c r="X7905" s="175"/>
      <c r="Y7905" s="175"/>
      <c r="Z7905" s="175"/>
      <c r="AA7905" s="175"/>
      <c r="AC7905" s="175"/>
      <c r="AL7905" s="106"/>
      <c r="AM7905" s="104"/>
      <c r="AN7905" s="104"/>
      <c r="AO7905" s="104"/>
      <c r="AP7905" s="104"/>
      <c r="AQ7905" s="104"/>
      <c r="AR7905" s="104"/>
      <c r="AS7905" s="104"/>
      <c r="AT7905" s="104"/>
      <c r="AU7905" s="104"/>
      <c r="AV7905" s="104"/>
    </row>
    <row r="7906" spans="3:48" x14ac:dyDescent="0.35">
      <c r="C7906" s="176"/>
      <c r="D7906" s="176"/>
      <c r="E7906" s="176"/>
      <c r="F7906" s="176"/>
      <c r="G7906" s="175"/>
      <c r="H7906" s="175"/>
      <c r="I7906" s="175"/>
      <c r="J7906" s="175"/>
      <c r="L7906" s="175"/>
      <c r="T7906" s="176"/>
      <c r="U7906" s="176"/>
      <c r="V7906" s="176"/>
      <c r="W7906" s="176"/>
      <c r="X7906" s="175"/>
      <c r="Y7906" s="175"/>
      <c r="Z7906" s="175"/>
      <c r="AA7906" s="175"/>
      <c r="AC7906" s="175"/>
      <c r="AL7906" s="106"/>
      <c r="AM7906" s="104"/>
      <c r="AN7906" s="104"/>
      <c r="AO7906" s="104"/>
      <c r="AP7906" s="104"/>
      <c r="AQ7906" s="104"/>
      <c r="AR7906" s="104"/>
      <c r="AS7906" s="104"/>
      <c r="AT7906" s="104"/>
      <c r="AU7906" s="104"/>
      <c r="AV7906" s="104"/>
    </row>
    <row r="7907" spans="3:48" x14ac:dyDescent="0.35">
      <c r="C7907" s="176"/>
      <c r="D7907" s="176"/>
      <c r="E7907" s="176"/>
      <c r="F7907" s="176"/>
      <c r="G7907" s="175"/>
      <c r="H7907" s="175"/>
      <c r="I7907" s="175"/>
      <c r="J7907" s="175"/>
      <c r="L7907" s="175"/>
      <c r="T7907" s="176"/>
      <c r="U7907" s="176"/>
      <c r="V7907" s="176"/>
      <c r="W7907" s="176"/>
      <c r="X7907" s="175"/>
      <c r="Y7907" s="175"/>
      <c r="Z7907" s="175"/>
      <c r="AA7907" s="175"/>
      <c r="AC7907" s="175"/>
      <c r="AL7907" s="106"/>
      <c r="AM7907" s="104"/>
      <c r="AN7907" s="104"/>
      <c r="AO7907" s="104"/>
      <c r="AP7907" s="104"/>
      <c r="AQ7907" s="104"/>
      <c r="AR7907" s="104"/>
      <c r="AS7907" s="104"/>
      <c r="AT7907" s="104"/>
      <c r="AU7907" s="104"/>
      <c r="AV7907" s="104"/>
    </row>
    <row r="7908" spans="3:48" x14ac:dyDescent="0.35">
      <c r="C7908" s="176"/>
      <c r="D7908" s="176"/>
      <c r="E7908" s="176"/>
      <c r="F7908" s="176"/>
      <c r="G7908" s="175"/>
      <c r="H7908" s="175"/>
      <c r="I7908" s="175"/>
      <c r="J7908" s="175"/>
      <c r="L7908" s="175"/>
      <c r="T7908" s="176"/>
      <c r="U7908" s="176"/>
      <c r="V7908" s="176"/>
      <c r="W7908" s="176"/>
      <c r="X7908" s="175"/>
      <c r="Y7908" s="175"/>
      <c r="Z7908" s="175"/>
      <c r="AA7908" s="175"/>
      <c r="AC7908" s="175"/>
      <c r="AL7908" s="106"/>
      <c r="AM7908" s="104"/>
      <c r="AN7908" s="104"/>
      <c r="AO7908" s="104"/>
      <c r="AP7908" s="104"/>
      <c r="AQ7908" s="104"/>
      <c r="AR7908" s="104"/>
      <c r="AS7908" s="104"/>
      <c r="AT7908" s="104"/>
      <c r="AU7908" s="104"/>
      <c r="AV7908" s="104"/>
    </row>
    <row r="7909" spans="3:48" x14ac:dyDescent="0.35">
      <c r="C7909" s="176"/>
      <c r="D7909" s="176"/>
      <c r="E7909" s="176"/>
      <c r="F7909" s="176"/>
      <c r="G7909" s="175"/>
      <c r="H7909" s="175"/>
      <c r="I7909" s="175"/>
      <c r="J7909" s="175"/>
      <c r="L7909" s="175"/>
      <c r="T7909" s="176"/>
      <c r="U7909" s="176"/>
      <c r="V7909" s="176"/>
      <c r="W7909" s="176"/>
      <c r="X7909" s="175"/>
      <c r="Y7909" s="175"/>
      <c r="Z7909" s="175"/>
      <c r="AA7909" s="175"/>
      <c r="AC7909" s="175"/>
      <c r="AL7909" s="106"/>
      <c r="AM7909" s="104"/>
      <c r="AN7909" s="104"/>
      <c r="AO7909" s="104"/>
      <c r="AP7909" s="104"/>
      <c r="AQ7909" s="104"/>
      <c r="AR7909" s="104"/>
      <c r="AS7909" s="104"/>
      <c r="AT7909" s="104"/>
      <c r="AU7909" s="104"/>
      <c r="AV7909" s="104"/>
    </row>
    <row r="7910" spans="3:48" x14ac:dyDescent="0.35">
      <c r="C7910" s="176"/>
      <c r="D7910" s="176"/>
      <c r="E7910" s="176"/>
      <c r="F7910" s="176"/>
      <c r="G7910" s="175"/>
      <c r="H7910" s="175"/>
      <c r="I7910" s="175"/>
      <c r="J7910" s="175"/>
      <c r="L7910" s="175"/>
      <c r="T7910" s="176"/>
      <c r="U7910" s="176"/>
      <c r="V7910" s="176"/>
      <c r="W7910" s="176"/>
      <c r="X7910" s="175"/>
      <c r="Y7910" s="175"/>
      <c r="Z7910" s="175"/>
      <c r="AA7910" s="175"/>
      <c r="AC7910" s="175"/>
      <c r="AL7910" s="106"/>
      <c r="AM7910" s="104"/>
      <c r="AN7910" s="104"/>
      <c r="AO7910" s="104"/>
      <c r="AP7910" s="104"/>
      <c r="AQ7910" s="104"/>
      <c r="AR7910" s="104"/>
      <c r="AS7910" s="104"/>
      <c r="AT7910" s="104"/>
      <c r="AU7910" s="104"/>
      <c r="AV7910" s="104"/>
    </row>
    <row r="7911" spans="3:48" x14ac:dyDescent="0.35">
      <c r="C7911" s="176"/>
      <c r="D7911" s="176"/>
      <c r="E7911" s="176"/>
      <c r="F7911" s="176"/>
      <c r="G7911" s="175"/>
      <c r="H7911" s="175"/>
      <c r="I7911" s="175"/>
      <c r="J7911" s="175"/>
      <c r="L7911" s="175"/>
      <c r="T7911" s="176"/>
      <c r="U7911" s="176"/>
      <c r="V7911" s="176"/>
      <c r="W7911" s="176"/>
      <c r="X7911" s="175"/>
      <c r="Y7911" s="175"/>
      <c r="Z7911" s="175"/>
      <c r="AA7911" s="175"/>
      <c r="AC7911" s="175"/>
      <c r="AL7911" s="106"/>
      <c r="AM7911" s="104"/>
      <c r="AN7911" s="104"/>
      <c r="AO7911" s="104"/>
      <c r="AP7911" s="104"/>
      <c r="AQ7911" s="104"/>
      <c r="AR7911" s="104"/>
      <c r="AS7911" s="104"/>
      <c r="AT7911" s="104"/>
      <c r="AU7911" s="104"/>
      <c r="AV7911" s="104"/>
    </row>
    <row r="7912" spans="3:48" x14ac:dyDescent="0.35">
      <c r="C7912" s="176"/>
      <c r="D7912" s="176"/>
      <c r="E7912" s="176"/>
      <c r="F7912" s="176"/>
      <c r="G7912" s="175"/>
      <c r="H7912" s="175"/>
      <c r="I7912" s="175"/>
      <c r="J7912" s="175"/>
      <c r="L7912" s="175"/>
      <c r="T7912" s="176"/>
      <c r="U7912" s="176"/>
      <c r="V7912" s="176"/>
      <c r="W7912" s="176"/>
      <c r="X7912" s="175"/>
      <c r="Y7912" s="175"/>
      <c r="Z7912" s="175"/>
      <c r="AA7912" s="175"/>
      <c r="AC7912" s="175"/>
      <c r="AL7912" s="106"/>
      <c r="AM7912" s="104"/>
      <c r="AN7912" s="104"/>
      <c r="AO7912" s="104"/>
      <c r="AP7912" s="104"/>
      <c r="AQ7912" s="104"/>
      <c r="AR7912" s="104"/>
      <c r="AS7912" s="104"/>
      <c r="AT7912" s="104"/>
      <c r="AU7912" s="104"/>
      <c r="AV7912" s="104"/>
    </row>
    <row r="7913" spans="3:48" x14ac:dyDescent="0.35">
      <c r="C7913" s="176"/>
      <c r="D7913" s="176"/>
      <c r="E7913" s="176"/>
      <c r="F7913" s="176"/>
      <c r="G7913" s="175"/>
      <c r="H7913" s="175"/>
      <c r="I7913" s="175"/>
      <c r="J7913" s="175"/>
      <c r="L7913" s="175"/>
      <c r="T7913" s="176"/>
      <c r="U7913" s="176"/>
      <c r="V7913" s="176"/>
      <c r="W7913" s="176"/>
      <c r="X7913" s="175"/>
      <c r="Y7913" s="175"/>
      <c r="Z7913" s="175"/>
      <c r="AA7913" s="175"/>
      <c r="AC7913" s="175"/>
      <c r="AL7913" s="106"/>
      <c r="AM7913" s="104"/>
      <c r="AN7913" s="104"/>
      <c r="AO7913" s="104"/>
      <c r="AP7913" s="104"/>
      <c r="AQ7913" s="104"/>
      <c r="AR7913" s="104"/>
      <c r="AS7913" s="104"/>
      <c r="AT7913" s="104"/>
      <c r="AU7913" s="104"/>
      <c r="AV7913" s="104"/>
    </row>
    <row r="7914" spans="3:48" x14ac:dyDescent="0.35">
      <c r="C7914" s="176"/>
      <c r="D7914" s="176"/>
      <c r="E7914" s="176"/>
      <c r="F7914" s="176"/>
      <c r="G7914" s="175"/>
      <c r="H7914" s="175"/>
      <c r="I7914" s="175"/>
      <c r="J7914" s="175"/>
      <c r="L7914" s="175"/>
      <c r="T7914" s="176"/>
      <c r="U7914" s="176"/>
      <c r="V7914" s="176"/>
      <c r="W7914" s="176"/>
      <c r="X7914" s="175"/>
      <c r="Y7914" s="175"/>
      <c r="Z7914" s="175"/>
      <c r="AA7914" s="175"/>
      <c r="AC7914" s="175"/>
      <c r="AL7914" s="106"/>
      <c r="AM7914" s="104"/>
      <c r="AN7914" s="104"/>
      <c r="AO7914" s="104"/>
      <c r="AP7914" s="104"/>
      <c r="AQ7914" s="104"/>
      <c r="AR7914" s="104"/>
      <c r="AS7914" s="104"/>
      <c r="AT7914" s="104"/>
      <c r="AU7914" s="104"/>
      <c r="AV7914" s="104"/>
    </row>
    <row r="7915" spans="3:48" x14ac:dyDescent="0.35">
      <c r="C7915" s="176"/>
      <c r="D7915" s="176"/>
      <c r="E7915" s="176"/>
      <c r="F7915" s="176"/>
      <c r="G7915" s="175"/>
      <c r="H7915" s="175"/>
      <c r="I7915" s="175"/>
      <c r="J7915" s="175"/>
      <c r="L7915" s="175"/>
      <c r="T7915" s="176"/>
      <c r="U7915" s="176"/>
      <c r="V7915" s="176"/>
      <c r="W7915" s="176"/>
      <c r="X7915" s="175"/>
      <c r="Y7915" s="175"/>
      <c r="Z7915" s="175"/>
      <c r="AA7915" s="175"/>
      <c r="AC7915" s="175"/>
      <c r="AL7915" s="106"/>
      <c r="AM7915" s="104"/>
      <c r="AN7915" s="104"/>
      <c r="AO7915" s="104"/>
      <c r="AP7915" s="104"/>
      <c r="AQ7915" s="104"/>
      <c r="AR7915" s="104"/>
      <c r="AS7915" s="104"/>
      <c r="AT7915" s="104"/>
      <c r="AU7915" s="104"/>
      <c r="AV7915" s="104"/>
    </row>
    <row r="7916" spans="3:48" x14ac:dyDescent="0.35">
      <c r="C7916" s="176"/>
      <c r="D7916" s="176"/>
      <c r="E7916" s="176"/>
      <c r="F7916" s="176"/>
      <c r="G7916" s="175"/>
      <c r="H7916" s="175"/>
      <c r="I7916" s="175"/>
      <c r="J7916" s="175"/>
      <c r="L7916" s="175"/>
      <c r="T7916" s="176"/>
      <c r="U7916" s="176"/>
      <c r="V7916" s="176"/>
      <c r="W7916" s="176"/>
      <c r="X7916" s="175"/>
      <c r="Y7916" s="175"/>
      <c r="Z7916" s="175"/>
      <c r="AA7916" s="175"/>
      <c r="AC7916" s="175"/>
      <c r="AL7916" s="106"/>
      <c r="AM7916" s="104"/>
      <c r="AN7916" s="104"/>
      <c r="AO7916" s="104"/>
      <c r="AP7916" s="104"/>
      <c r="AQ7916" s="104"/>
      <c r="AR7916" s="104"/>
      <c r="AS7916" s="104"/>
      <c r="AT7916" s="104"/>
      <c r="AU7916" s="104"/>
      <c r="AV7916" s="104"/>
    </row>
    <row r="7917" spans="3:48" x14ac:dyDescent="0.35">
      <c r="C7917" s="176"/>
      <c r="D7917" s="176"/>
      <c r="E7917" s="176"/>
      <c r="F7917" s="176"/>
      <c r="G7917" s="175"/>
      <c r="H7917" s="175"/>
      <c r="I7917" s="175"/>
      <c r="J7917" s="175"/>
      <c r="L7917" s="175"/>
      <c r="T7917" s="176"/>
      <c r="U7917" s="176"/>
      <c r="V7917" s="176"/>
      <c r="W7917" s="176"/>
      <c r="X7917" s="175"/>
      <c r="Y7917" s="175"/>
      <c r="Z7917" s="175"/>
      <c r="AA7917" s="175"/>
      <c r="AC7917" s="175"/>
      <c r="AL7917" s="106"/>
      <c r="AM7917" s="104"/>
      <c r="AN7917" s="104"/>
      <c r="AO7917" s="104"/>
      <c r="AP7917" s="104"/>
      <c r="AQ7917" s="104"/>
      <c r="AR7917" s="104"/>
      <c r="AS7917" s="104"/>
      <c r="AT7917" s="104"/>
      <c r="AU7917" s="104"/>
      <c r="AV7917" s="104"/>
    </row>
    <row r="7918" spans="3:48" x14ac:dyDescent="0.35">
      <c r="C7918" s="176"/>
      <c r="D7918" s="176"/>
      <c r="E7918" s="176"/>
      <c r="F7918" s="176"/>
      <c r="G7918" s="175"/>
      <c r="H7918" s="175"/>
      <c r="I7918" s="175"/>
      <c r="J7918" s="175"/>
      <c r="L7918" s="175"/>
      <c r="T7918" s="176"/>
      <c r="U7918" s="176"/>
      <c r="V7918" s="176"/>
      <c r="W7918" s="176"/>
      <c r="X7918" s="175"/>
      <c r="Y7918" s="175"/>
      <c r="Z7918" s="175"/>
      <c r="AA7918" s="175"/>
      <c r="AC7918" s="175"/>
      <c r="AL7918" s="106"/>
      <c r="AM7918" s="104"/>
      <c r="AN7918" s="104"/>
      <c r="AO7918" s="104"/>
      <c r="AP7918" s="104"/>
      <c r="AQ7918" s="104"/>
      <c r="AR7918" s="104"/>
      <c r="AS7918" s="104"/>
      <c r="AT7918" s="104"/>
      <c r="AU7918" s="104"/>
      <c r="AV7918" s="104"/>
    </row>
    <row r="7919" spans="3:48" x14ac:dyDescent="0.35">
      <c r="C7919" s="176"/>
      <c r="D7919" s="176"/>
      <c r="E7919" s="176"/>
      <c r="F7919" s="176"/>
      <c r="G7919" s="175"/>
      <c r="H7919" s="175"/>
      <c r="I7919" s="175"/>
      <c r="J7919" s="175"/>
      <c r="L7919" s="175"/>
      <c r="T7919" s="176"/>
      <c r="U7919" s="176"/>
      <c r="V7919" s="176"/>
      <c r="W7919" s="176"/>
      <c r="X7919" s="175"/>
      <c r="Y7919" s="175"/>
      <c r="Z7919" s="175"/>
      <c r="AA7919" s="175"/>
      <c r="AC7919" s="175"/>
      <c r="AL7919" s="106"/>
      <c r="AM7919" s="104"/>
      <c r="AN7919" s="104"/>
      <c r="AO7919" s="104"/>
      <c r="AP7919" s="104"/>
      <c r="AQ7919" s="104"/>
      <c r="AR7919" s="104"/>
      <c r="AS7919" s="104"/>
      <c r="AT7919" s="104"/>
      <c r="AU7919" s="104"/>
      <c r="AV7919" s="104"/>
    </row>
    <row r="7920" spans="3:48" x14ac:dyDescent="0.35">
      <c r="C7920" s="176"/>
      <c r="D7920" s="176"/>
      <c r="E7920" s="176"/>
      <c r="F7920" s="176"/>
      <c r="G7920" s="175"/>
      <c r="H7920" s="175"/>
      <c r="I7920" s="175"/>
      <c r="J7920" s="175"/>
      <c r="L7920" s="175"/>
      <c r="T7920" s="176"/>
      <c r="U7920" s="176"/>
      <c r="V7920" s="176"/>
      <c r="W7920" s="176"/>
      <c r="X7920" s="175"/>
      <c r="Y7920" s="175"/>
      <c r="Z7920" s="175"/>
      <c r="AA7920" s="175"/>
      <c r="AC7920" s="175"/>
      <c r="AL7920" s="106"/>
      <c r="AM7920" s="104"/>
      <c r="AN7920" s="104"/>
      <c r="AO7920" s="104"/>
      <c r="AP7920" s="104"/>
      <c r="AQ7920" s="104"/>
      <c r="AR7920" s="104"/>
      <c r="AS7920" s="104"/>
      <c r="AT7920" s="104"/>
      <c r="AU7920" s="104"/>
      <c r="AV7920" s="104"/>
    </row>
    <row r="7921" spans="3:48" x14ac:dyDescent="0.35">
      <c r="C7921" s="176"/>
      <c r="D7921" s="176"/>
      <c r="E7921" s="176"/>
      <c r="F7921" s="176"/>
      <c r="G7921" s="175"/>
      <c r="H7921" s="175"/>
      <c r="I7921" s="175"/>
      <c r="J7921" s="175"/>
      <c r="L7921" s="175"/>
      <c r="T7921" s="176"/>
      <c r="U7921" s="176"/>
      <c r="V7921" s="176"/>
      <c r="W7921" s="176"/>
      <c r="X7921" s="175"/>
      <c r="Y7921" s="175"/>
      <c r="Z7921" s="175"/>
      <c r="AA7921" s="175"/>
      <c r="AC7921" s="175"/>
      <c r="AL7921" s="106"/>
      <c r="AM7921" s="104"/>
      <c r="AN7921" s="104"/>
      <c r="AO7921" s="104"/>
      <c r="AP7921" s="104"/>
      <c r="AQ7921" s="104"/>
      <c r="AR7921" s="104"/>
      <c r="AS7921" s="104"/>
      <c r="AT7921" s="104"/>
      <c r="AU7921" s="104"/>
      <c r="AV7921" s="104"/>
    </row>
    <row r="7922" spans="3:48" x14ac:dyDescent="0.35">
      <c r="C7922" s="176"/>
      <c r="D7922" s="176"/>
      <c r="E7922" s="176"/>
      <c r="F7922" s="176"/>
      <c r="G7922" s="175"/>
      <c r="H7922" s="175"/>
      <c r="I7922" s="175"/>
      <c r="J7922" s="175"/>
      <c r="L7922" s="175"/>
      <c r="T7922" s="176"/>
      <c r="U7922" s="176"/>
      <c r="V7922" s="176"/>
      <c r="W7922" s="176"/>
      <c r="X7922" s="175"/>
      <c r="Y7922" s="175"/>
      <c r="Z7922" s="175"/>
      <c r="AA7922" s="175"/>
      <c r="AC7922" s="175"/>
      <c r="AL7922" s="106"/>
      <c r="AM7922" s="104"/>
      <c r="AN7922" s="104"/>
      <c r="AO7922" s="104"/>
      <c r="AP7922" s="104"/>
      <c r="AQ7922" s="104"/>
      <c r="AR7922" s="104"/>
      <c r="AS7922" s="104"/>
      <c r="AT7922" s="104"/>
      <c r="AU7922" s="104"/>
      <c r="AV7922" s="104"/>
    </row>
    <row r="7923" spans="3:48" x14ac:dyDescent="0.35">
      <c r="C7923" s="176"/>
      <c r="D7923" s="176"/>
      <c r="E7923" s="176"/>
      <c r="F7923" s="176"/>
      <c r="G7923" s="175"/>
      <c r="H7923" s="175"/>
      <c r="I7923" s="175"/>
      <c r="J7923" s="175"/>
      <c r="L7923" s="175"/>
      <c r="T7923" s="176"/>
      <c r="U7923" s="176"/>
      <c r="V7923" s="176"/>
      <c r="W7923" s="176"/>
      <c r="X7923" s="175"/>
      <c r="Y7923" s="175"/>
      <c r="Z7923" s="175"/>
      <c r="AA7923" s="175"/>
      <c r="AC7923" s="175"/>
      <c r="AL7923" s="106"/>
      <c r="AM7923" s="104"/>
      <c r="AN7923" s="104"/>
      <c r="AO7923" s="104"/>
      <c r="AP7923" s="104"/>
      <c r="AQ7923" s="104"/>
      <c r="AR7923" s="104"/>
      <c r="AS7923" s="104"/>
      <c r="AT7923" s="104"/>
      <c r="AU7923" s="104"/>
      <c r="AV7923" s="104"/>
    </row>
    <row r="7924" spans="3:48" x14ac:dyDescent="0.35">
      <c r="C7924" s="176"/>
      <c r="D7924" s="176"/>
      <c r="E7924" s="176"/>
      <c r="F7924" s="176"/>
      <c r="G7924" s="175"/>
      <c r="H7924" s="175"/>
      <c r="I7924" s="175"/>
      <c r="J7924" s="175"/>
      <c r="L7924" s="175"/>
      <c r="T7924" s="176"/>
      <c r="U7924" s="176"/>
      <c r="V7924" s="176"/>
      <c r="W7924" s="176"/>
      <c r="X7924" s="175"/>
      <c r="Y7924" s="175"/>
      <c r="Z7924" s="175"/>
      <c r="AA7924" s="175"/>
      <c r="AC7924" s="175"/>
      <c r="AL7924" s="106"/>
      <c r="AM7924" s="104"/>
      <c r="AN7924" s="104"/>
      <c r="AO7924" s="104"/>
      <c r="AP7924" s="104"/>
      <c r="AQ7924" s="104"/>
      <c r="AR7924" s="104"/>
      <c r="AS7924" s="104"/>
      <c r="AT7924" s="104"/>
      <c r="AU7924" s="104"/>
      <c r="AV7924" s="104"/>
    </row>
    <row r="7925" spans="3:48" x14ac:dyDescent="0.35">
      <c r="C7925" s="176"/>
      <c r="D7925" s="176"/>
      <c r="E7925" s="176"/>
      <c r="F7925" s="176"/>
      <c r="G7925" s="175"/>
      <c r="H7925" s="175"/>
      <c r="I7925" s="175"/>
      <c r="J7925" s="175"/>
      <c r="L7925" s="175"/>
      <c r="T7925" s="176"/>
      <c r="U7925" s="176"/>
      <c r="V7925" s="176"/>
      <c r="W7925" s="176"/>
      <c r="X7925" s="175"/>
      <c r="Y7925" s="175"/>
      <c r="Z7925" s="175"/>
      <c r="AA7925" s="175"/>
      <c r="AC7925" s="175"/>
      <c r="AL7925" s="106"/>
      <c r="AM7925" s="104"/>
      <c r="AN7925" s="104"/>
      <c r="AO7925" s="104"/>
      <c r="AP7925" s="104"/>
      <c r="AQ7925" s="104"/>
      <c r="AR7925" s="104"/>
      <c r="AS7925" s="104"/>
      <c r="AT7925" s="104"/>
      <c r="AU7925" s="104"/>
      <c r="AV7925" s="104"/>
    </row>
    <row r="7926" spans="3:48" x14ac:dyDescent="0.35">
      <c r="C7926" s="176"/>
      <c r="D7926" s="176"/>
      <c r="E7926" s="176"/>
      <c r="F7926" s="176"/>
      <c r="G7926" s="175"/>
      <c r="H7926" s="175"/>
      <c r="I7926" s="175"/>
      <c r="J7926" s="175"/>
      <c r="L7926" s="175"/>
      <c r="T7926" s="176"/>
      <c r="U7926" s="176"/>
      <c r="V7926" s="176"/>
      <c r="W7926" s="176"/>
      <c r="X7926" s="175"/>
      <c r="Y7926" s="175"/>
      <c r="Z7926" s="175"/>
      <c r="AA7926" s="175"/>
      <c r="AC7926" s="175"/>
      <c r="AL7926" s="106"/>
      <c r="AM7926" s="104"/>
      <c r="AN7926" s="104"/>
      <c r="AO7926" s="104"/>
      <c r="AP7926" s="104"/>
      <c r="AQ7926" s="104"/>
      <c r="AR7926" s="104"/>
      <c r="AS7926" s="104"/>
      <c r="AT7926" s="104"/>
      <c r="AU7926" s="104"/>
      <c r="AV7926" s="104"/>
    </row>
    <row r="7927" spans="3:48" x14ac:dyDescent="0.35">
      <c r="C7927" s="176"/>
      <c r="D7927" s="176"/>
      <c r="E7927" s="176"/>
      <c r="F7927" s="176"/>
      <c r="G7927" s="175"/>
      <c r="H7927" s="175"/>
      <c r="I7927" s="175"/>
      <c r="J7927" s="175"/>
      <c r="L7927" s="175"/>
      <c r="T7927" s="176"/>
      <c r="U7927" s="176"/>
      <c r="V7927" s="176"/>
      <c r="W7927" s="176"/>
      <c r="X7927" s="175"/>
      <c r="Y7927" s="175"/>
      <c r="Z7927" s="175"/>
      <c r="AA7927" s="175"/>
      <c r="AC7927" s="175"/>
      <c r="AL7927" s="106"/>
      <c r="AM7927" s="104"/>
      <c r="AN7927" s="104"/>
      <c r="AO7927" s="104"/>
      <c r="AP7927" s="104"/>
      <c r="AQ7927" s="104"/>
      <c r="AR7927" s="104"/>
      <c r="AS7927" s="104"/>
      <c r="AT7927" s="104"/>
      <c r="AU7927" s="104"/>
      <c r="AV7927" s="104"/>
    </row>
    <row r="7928" spans="3:48" x14ac:dyDescent="0.35">
      <c r="C7928" s="176"/>
      <c r="D7928" s="176"/>
      <c r="E7928" s="176"/>
      <c r="F7928" s="176"/>
      <c r="G7928" s="175"/>
      <c r="H7928" s="175"/>
      <c r="I7928" s="175"/>
      <c r="J7928" s="175"/>
      <c r="L7928" s="175"/>
      <c r="T7928" s="176"/>
      <c r="U7928" s="176"/>
      <c r="V7928" s="176"/>
      <c r="W7928" s="176"/>
      <c r="X7928" s="175"/>
      <c r="Y7928" s="175"/>
      <c r="Z7928" s="175"/>
      <c r="AA7928" s="175"/>
      <c r="AC7928" s="175"/>
      <c r="AL7928" s="106"/>
      <c r="AM7928" s="104"/>
      <c r="AN7928" s="104"/>
      <c r="AO7928" s="104"/>
      <c r="AP7928" s="104"/>
      <c r="AQ7928" s="104"/>
      <c r="AR7928" s="104"/>
      <c r="AS7928" s="104"/>
      <c r="AT7928" s="104"/>
      <c r="AU7928" s="104"/>
      <c r="AV7928" s="104"/>
    </row>
    <row r="7929" spans="3:48" x14ac:dyDescent="0.35">
      <c r="C7929" s="176"/>
      <c r="D7929" s="176"/>
      <c r="E7929" s="176"/>
      <c r="F7929" s="176"/>
      <c r="G7929" s="175"/>
      <c r="H7929" s="175"/>
      <c r="I7929" s="175"/>
      <c r="J7929" s="175"/>
      <c r="L7929" s="175"/>
      <c r="T7929" s="176"/>
      <c r="U7929" s="176"/>
      <c r="V7929" s="176"/>
      <c r="W7929" s="176"/>
      <c r="X7929" s="175"/>
      <c r="Y7929" s="175"/>
      <c r="Z7929" s="175"/>
      <c r="AA7929" s="175"/>
      <c r="AC7929" s="175"/>
      <c r="AL7929" s="106"/>
      <c r="AM7929" s="104"/>
      <c r="AN7929" s="104"/>
      <c r="AO7929" s="104"/>
      <c r="AP7929" s="104"/>
      <c r="AQ7929" s="104"/>
      <c r="AR7929" s="104"/>
      <c r="AS7929" s="104"/>
      <c r="AT7929" s="104"/>
      <c r="AU7929" s="104"/>
      <c r="AV7929" s="104"/>
    </row>
    <row r="7930" spans="3:48" x14ac:dyDescent="0.35">
      <c r="C7930" s="176"/>
      <c r="D7930" s="176"/>
      <c r="E7930" s="176"/>
      <c r="F7930" s="176"/>
      <c r="G7930" s="175"/>
      <c r="H7930" s="175"/>
      <c r="I7930" s="175"/>
      <c r="J7930" s="175"/>
      <c r="L7930" s="175"/>
      <c r="T7930" s="176"/>
      <c r="U7930" s="176"/>
      <c r="V7930" s="176"/>
      <c r="W7930" s="176"/>
      <c r="X7930" s="175"/>
      <c r="Y7930" s="175"/>
      <c r="Z7930" s="175"/>
      <c r="AA7930" s="175"/>
      <c r="AC7930" s="175"/>
      <c r="AL7930" s="106"/>
      <c r="AM7930" s="104"/>
      <c r="AN7930" s="104"/>
      <c r="AO7930" s="104"/>
      <c r="AP7930" s="104"/>
      <c r="AQ7930" s="104"/>
      <c r="AR7930" s="104"/>
      <c r="AS7930" s="104"/>
      <c r="AT7930" s="104"/>
      <c r="AU7930" s="104"/>
      <c r="AV7930" s="104"/>
    </row>
    <row r="7931" spans="3:48" x14ac:dyDescent="0.35">
      <c r="C7931" s="176"/>
      <c r="D7931" s="176"/>
      <c r="E7931" s="176"/>
      <c r="F7931" s="176"/>
      <c r="G7931" s="175"/>
      <c r="H7931" s="175"/>
      <c r="I7931" s="175"/>
      <c r="J7931" s="175"/>
      <c r="L7931" s="175"/>
      <c r="T7931" s="176"/>
      <c r="U7931" s="176"/>
      <c r="V7931" s="176"/>
      <c r="W7931" s="176"/>
      <c r="X7931" s="175"/>
      <c r="Y7931" s="175"/>
      <c r="Z7931" s="175"/>
      <c r="AA7931" s="175"/>
      <c r="AC7931" s="175"/>
      <c r="AL7931" s="106"/>
      <c r="AM7931" s="104"/>
      <c r="AN7931" s="104"/>
      <c r="AO7931" s="104"/>
      <c r="AP7931" s="104"/>
      <c r="AQ7931" s="104"/>
      <c r="AR7931" s="104"/>
      <c r="AS7931" s="104"/>
      <c r="AT7931" s="104"/>
      <c r="AU7931" s="104"/>
      <c r="AV7931" s="104"/>
    </row>
    <row r="7932" spans="3:48" x14ac:dyDescent="0.35">
      <c r="C7932" s="176"/>
      <c r="D7932" s="176"/>
      <c r="E7932" s="176"/>
      <c r="F7932" s="176"/>
      <c r="G7932" s="175"/>
      <c r="H7932" s="175"/>
      <c r="I7932" s="175"/>
      <c r="J7932" s="175"/>
      <c r="L7932" s="175"/>
      <c r="T7932" s="176"/>
      <c r="U7932" s="176"/>
      <c r="V7932" s="176"/>
      <c r="W7932" s="176"/>
      <c r="X7932" s="175"/>
      <c r="Y7932" s="175"/>
      <c r="Z7932" s="175"/>
      <c r="AA7932" s="175"/>
      <c r="AC7932" s="175"/>
      <c r="AL7932" s="106"/>
      <c r="AM7932" s="104"/>
      <c r="AN7932" s="104"/>
      <c r="AO7932" s="104"/>
      <c r="AP7932" s="104"/>
      <c r="AQ7932" s="104"/>
      <c r="AR7932" s="104"/>
      <c r="AS7932" s="104"/>
      <c r="AT7932" s="104"/>
      <c r="AU7932" s="104"/>
      <c r="AV7932" s="104"/>
    </row>
    <row r="7933" spans="3:48" x14ac:dyDescent="0.35">
      <c r="C7933" s="176"/>
      <c r="D7933" s="176"/>
      <c r="E7933" s="176"/>
      <c r="F7933" s="176"/>
      <c r="G7933" s="175"/>
      <c r="H7933" s="175"/>
      <c r="I7933" s="175"/>
      <c r="J7933" s="175"/>
      <c r="L7933" s="175"/>
      <c r="T7933" s="176"/>
      <c r="U7933" s="176"/>
      <c r="V7933" s="176"/>
      <c r="W7933" s="176"/>
      <c r="X7933" s="175"/>
      <c r="Y7933" s="175"/>
      <c r="Z7933" s="175"/>
      <c r="AA7933" s="175"/>
      <c r="AC7933" s="175"/>
      <c r="AL7933" s="106"/>
      <c r="AM7933" s="104"/>
      <c r="AN7933" s="104"/>
      <c r="AO7933" s="104"/>
      <c r="AP7933" s="104"/>
      <c r="AQ7933" s="104"/>
      <c r="AR7933" s="104"/>
      <c r="AS7933" s="104"/>
      <c r="AT7933" s="104"/>
      <c r="AU7933" s="104"/>
      <c r="AV7933" s="104"/>
    </row>
    <row r="7934" spans="3:48" x14ac:dyDescent="0.35">
      <c r="C7934" s="176"/>
      <c r="D7934" s="176"/>
      <c r="E7934" s="176"/>
      <c r="F7934" s="176"/>
      <c r="G7934" s="175"/>
      <c r="H7934" s="175"/>
      <c r="I7934" s="175"/>
      <c r="J7934" s="175"/>
      <c r="L7934" s="175"/>
      <c r="T7934" s="176"/>
      <c r="U7934" s="176"/>
      <c r="V7934" s="176"/>
      <c r="W7934" s="176"/>
      <c r="X7934" s="175"/>
      <c r="Y7934" s="175"/>
      <c r="Z7934" s="175"/>
      <c r="AA7934" s="175"/>
      <c r="AC7934" s="175"/>
      <c r="AL7934" s="106"/>
      <c r="AM7934" s="104"/>
      <c r="AN7934" s="104"/>
      <c r="AO7934" s="104"/>
      <c r="AP7934" s="104"/>
      <c r="AQ7934" s="104"/>
      <c r="AR7934" s="104"/>
      <c r="AS7934" s="104"/>
      <c r="AT7934" s="104"/>
      <c r="AU7934" s="104"/>
      <c r="AV7934" s="104"/>
    </row>
    <row r="7935" spans="3:48" x14ac:dyDescent="0.35">
      <c r="C7935" s="176"/>
      <c r="D7935" s="176"/>
      <c r="E7935" s="176"/>
      <c r="F7935" s="176"/>
      <c r="G7935" s="175"/>
      <c r="H7935" s="175"/>
      <c r="I7935" s="175"/>
      <c r="J7935" s="175"/>
      <c r="L7935" s="175"/>
      <c r="T7935" s="176"/>
      <c r="U7935" s="176"/>
      <c r="V7935" s="176"/>
      <c r="W7935" s="176"/>
      <c r="X7935" s="175"/>
      <c r="Y7935" s="175"/>
      <c r="Z7935" s="175"/>
      <c r="AA7935" s="175"/>
      <c r="AC7935" s="175"/>
      <c r="AL7935" s="106"/>
      <c r="AM7935" s="104"/>
      <c r="AN7935" s="104"/>
      <c r="AO7935" s="104"/>
      <c r="AP7935" s="104"/>
      <c r="AQ7935" s="104"/>
      <c r="AR7935" s="104"/>
      <c r="AS7935" s="104"/>
      <c r="AT7935" s="104"/>
      <c r="AU7935" s="104"/>
      <c r="AV7935" s="104"/>
    </row>
    <row r="7936" spans="3:48" x14ac:dyDescent="0.35">
      <c r="C7936" s="176"/>
      <c r="D7936" s="176"/>
      <c r="E7936" s="176"/>
      <c r="F7936" s="176"/>
      <c r="G7936" s="175"/>
      <c r="H7936" s="175"/>
      <c r="I7936" s="175"/>
      <c r="J7936" s="175"/>
      <c r="L7936" s="175"/>
      <c r="T7936" s="176"/>
      <c r="U7936" s="176"/>
      <c r="V7936" s="176"/>
      <c r="W7936" s="176"/>
      <c r="X7936" s="175"/>
      <c r="Y7936" s="175"/>
      <c r="Z7936" s="175"/>
      <c r="AA7936" s="175"/>
      <c r="AC7936" s="175"/>
      <c r="AL7936" s="106"/>
      <c r="AM7936" s="104"/>
      <c r="AN7936" s="104"/>
      <c r="AO7936" s="104"/>
      <c r="AP7936" s="104"/>
      <c r="AQ7936" s="104"/>
      <c r="AR7936" s="104"/>
      <c r="AS7936" s="104"/>
      <c r="AT7936" s="104"/>
      <c r="AU7936" s="104"/>
      <c r="AV7936" s="104"/>
    </row>
    <row r="7937" spans="3:48" x14ac:dyDescent="0.35">
      <c r="C7937" s="176"/>
      <c r="D7937" s="176"/>
      <c r="E7937" s="176"/>
      <c r="F7937" s="176"/>
      <c r="G7937" s="175"/>
      <c r="H7937" s="175"/>
      <c r="I7937" s="175"/>
      <c r="J7937" s="175"/>
      <c r="L7937" s="175"/>
      <c r="T7937" s="176"/>
      <c r="U7937" s="176"/>
      <c r="V7937" s="176"/>
      <c r="W7937" s="176"/>
      <c r="X7937" s="175"/>
      <c r="Y7937" s="175"/>
      <c r="Z7937" s="175"/>
      <c r="AA7937" s="175"/>
      <c r="AC7937" s="175"/>
      <c r="AL7937" s="106"/>
      <c r="AM7937" s="104"/>
      <c r="AN7937" s="104"/>
      <c r="AO7937" s="104"/>
      <c r="AP7937" s="104"/>
      <c r="AQ7937" s="104"/>
      <c r="AR7937" s="104"/>
      <c r="AS7937" s="104"/>
      <c r="AT7937" s="104"/>
      <c r="AU7937" s="104"/>
      <c r="AV7937" s="104"/>
    </row>
    <row r="7938" spans="3:48" x14ac:dyDescent="0.35">
      <c r="C7938" s="176"/>
      <c r="D7938" s="176"/>
      <c r="E7938" s="176"/>
      <c r="F7938" s="176"/>
      <c r="G7938" s="175"/>
      <c r="H7938" s="175"/>
      <c r="I7938" s="175"/>
      <c r="J7938" s="175"/>
      <c r="L7938" s="175"/>
      <c r="T7938" s="176"/>
      <c r="U7938" s="176"/>
      <c r="V7938" s="176"/>
      <c r="W7938" s="176"/>
      <c r="X7938" s="175"/>
      <c r="Y7938" s="175"/>
      <c r="Z7938" s="175"/>
      <c r="AA7938" s="175"/>
      <c r="AC7938" s="175"/>
      <c r="AL7938" s="106"/>
      <c r="AM7938" s="104"/>
      <c r="AN7938" s="104"/>
      <c r="AO7938" s="104"/>
      <c r="AP7938" s="104"/>
      <c r="AQ7938" s="104"/>
      <c r="AR7938" s="104"/>
      <c r="AS7938" s="104"/>
      <c r="AT7938" s="104"/>
      <c r="AU7938" s="104"/>
      <c r="AV7938" s="104"/>
    </row>
    <row r="7939" spans="3:48" x14ac:dyDescent="0.35">
      <c r="C7939" s="176"/>
      <c r="D7939" s="176"/>
      <c r="E7939" s="176"/>
      <c r="F7939" s="176"/>
      <c r="G7939" s="175"/>
      <c r="H7939" s="175"/>
      <c r="I7939" s="175"/>
      <c r="J7939" s="175"/>
      <c r="L7939" s="175"/>
      <c r="T7939" s="176"/>
      <c r="U7939" s="176"/>
      <c r="V7939" s="176"/>
      <c r="W7939" s="176"/>
      <c r="X7939" s="175"/>
      <c r="Y7939" s="175"/>
      <c r="Z7939" s="175"/>
      <c r="AA7939" s="175"/>
      <c r="AC7939" s="175"/>
      <c r="AL7939" s="106"/>
      <c r="AM7939" s="104"/>
      <c r="AN7939" s="104"/>
      <c r="AO7939" s="104"/>
      <c r="AP7939" s="104"/>
      <c r="AQ7939" s="104"/>
      <c r="AR7939" s="104"/>
      <c r="AS7939" s="104"/>
      <c r="AT7939" s="104"/>
      <c r="AU7939" s="104"/>
      <c r="AV7939" s="104"/>
    </row>
    <row r="7940" spans="3:48" x14ac:dyDescent="0.35">
      <c r="C7940" s="176"/>
      <c r="D7940" s="176"/>
      <c r="E7940" s="176"/>
      <c r="F7940" s="176"/>
      <c r="G7940" s="175"/>
      <c r="H7940" s="175"/>
      <c r="I7940" s="175"/>
      <c r="J7940" s="175"/>
      <c r="L7940" s="175"/>
      <c r="T7940" s="176"/>
      <c r="U7940" s="176"/>
      <c r="V7940" s="176"/>
      <c r="W7940" s="176"/>
      <c r="X7940" s="175"/>
      <c r="Y7940" s="175"/>
      <c r="Z7940" s="175"/>
      <c r="AA7940" s="175"/>
      <c r="AC7940" s="175"/>
      <c r="AL7940" s="106"/>
      <c r="AM7940" s="104"/>
      <c r="AN7940" s="104"/>
      <c r="AO7940" s="104"/>
      <c r="AP7940" s="104"/>
      <c r="AQ7940" s="104"/>
      <c r="AR7940" s="104"/>
      <c r="AS7940" s="104"/>
      <c r="AT7940" s="104"/>
      <c r="AU7940" s="104"/>
      <c r="AV7940" s="104"/>
    </row>
    <row r="7941" spans="3:48" x14ac:dyDescent="0.35">
      <c r="C7941" s="176"/>
      <c r="D7941" s="176"/>
      <c r="E7941" s="176"/>
      <c r="F7941" s="176"/>
      <c r="G7941" s="175"/>
      <c r="H7941" s="175"/>
      <c r="I7941" s="175"/>
      <c r="J7941" s="175"/>
      <c r="L7941" s="175"/>
      <c r="T7941" s="176"/>
      <c r="U7941" s="176"/>
      <c r="V7941" s="176"/>
      <c r="W7941" s="176"/>
      <c r="X7941" s="175"/>
      <c r="Y7941" s="175"/>
      <c r="Z7941" s="175"/>
      <c r="AA7941" s="175"/>
      <c r="AC7941" s="175"/>
      <c r="AL7941" s="106"/>
      <c r="AM7941" s="104"/>
      <c r="AN7941" s="104"/>
      <c r="AO7941" s="104"/>
      <c r="AP7941" s="104"/>
      <c r="AQ7941" s="104"/>
      <c r="AR7941" s="104"/>
      <c r="AS7941" s="104"/>
      <c r="AT7941" s="104"/>
      <c r="AU7941" s="104"/>
      <c r="AV7941" s="104"/>
    </row>
    <row r="7942" spans="3:48" x14ac:dyDescent="0.35">
      <c r="C7942" s="176"/>
      <c r="D7942" s="176"/>
      <c r="E7942" s="176"/>
      <c r="F7942" s="176"/>
      <c r="G7942" s="175"/>
      <c r="H7942" s="175"/>
      <c r="I7942" s="175"/>
      <c r="J7942" s="175"/>
      <c r="L7942" s="175"/>
      <c r="T7942" s="176"/>
      <c r="U7942" s="176"/>
      <c r="V7942" s="176"/>
      <c r="W7942" s="176"/>
      <c r="X7942" s="175"/>
      <c r="Y7942" s="175"/>
      <c r="Z7942" s="175"/>
      <c r="AA7942" s="175"/>
      <c r="AC7942" s="175"/>
      <c r="AL7942" s="106"/>
      <c r="AM7942" s="104"/>
      <c r="AN7942" s="104"/>
      <c r="AO7942" s="104"/>
      <c r="AP7942" s="104"/>
      <c r="AQ7942" s="104"/>
      <c r="AR7942" s="104"/>
      <c r="AS7942" s="104"/>
      <c r="AT7942" s="104"/>
      <c r="AU7942" s="104"/>
      <c r="AV7942" s="104"/>
    </row>
    <row r="7943" spans="3:48" x14ac:dyDescent="0.35">
      <c r="C7943" s="176"/>
      <c r="D7943" s="176"/>
      <c r="E7943" s="176"/>
      <c r="F7943" s="176"/>
      <c r="G7943" s="175"/>
      <c r="H7943" s="175"/>
      <c r="I7943" s="175"/>
      <c r="J7943" s="175"/>
      <c r="L7943" s="175"/>
      <c r="T7943" s="176"/>
      <c r="U7943" s="176"/>
      <c r="V7943" s="176"/>
      <c r="W7943" s="176"/>
      <c r="X7943" s="175"/>
      <c r="Y7943" s="175"/>
      <c r="Z7943" s="175"/>
      <c r="AA7943" s="175"/>
      <c r="AC7943" s="175"/>
      <c r="AL7943" s="106"/>
      <c r="AM7943" s="104"/>
      <c r="AN7943" s="104"/>
      <c r="AO7943" s="104"/>
      <c r="AP7943" s="104"/>
      <c r="AQ7943" s="104"/>
      <c r="AR7943" s="104"/>
      <c r="AS7943" s="104"/>
      <c r="AT7943" s="104"/>
      <c r="AU7943" s="104"/>
      <c r="AV7943" s="104"/>
    </row>
    <row r="7944" spans="3:48" x14ac:dyDescent="0.35">
      <c r="C7944" s="176"/>
      <c r="D7944" s="176"/>
      <c r="E7944" s="176"/>
      <c r="F7944" s="176"/>
      <c r="G7944" s="175"/>
      <c r="H7944" s="175"/>
      <c r="I7944" s="175"/>
      <c r="J7944" s="175"/>
      <c r="L7944" s="175"/>
      <c r="T7944" s="176"/>
      <c r="U7944" s="176"/>
      <c r="V7944" s="176"/>
      <c r="W7944" s="176"/>
      <c r="X7944" s="175"/>
      <c r="Y7944" s="175"/>
      <c r="Z7944" s="175"/>
      <c r="AA7944" s="175"/>
      <c r="AC7944" s="175"/>
      <c r="AL7944" s="106"/>
      <c r="AM7944" s="104"/>
      <c r="AN7944" s="104"/>
      <c r="AO7944" s="104"/>
      <c r="AP7944" s="104"/>
      <c r="AQ7944" s="104"/>
      <c r="AR7944" s="104"/>
      <c r="AS7944" s="104"/>
      <c r="AT7944" s="104"/>
      <c r="AU7944" s="104"/>
      <c r="AV7944" s="104"/>
    </row>
    <row r="7945" spans="3:48" x14ac:dyDescent="0.35">
      <c r="C7945" s="176"/>
      <c r="D7945" s="176"/>
      <c r="E7945" s="176"/>
      <c r="F7945" s="176"/>
      <c r="G7945" s="175"/>
      <c r="H7945" s="175"/>
      <c r="I7945" s="175"/>
      <c r="J7945" s="175"/>
      <c r="L7945" s="175"/>
      <c r="T7945" s="176"/>
      <c r="U7945" s="176"/>
      <c r="V7945" s="176"/>
      <c r="W7945" s="176"/>
      <c r="X7945" s="175"/>
      <c r="Y7945" s="175"/>
      <c r="Z7945" s="175"/>
      <c r="AA7945" s="175"/>
      <c r="AC7945" s="175"/>
      <c r="AL7945" s="106"/>
      <c r="AM7945" s="104"/>
      <c r="AN7945" s="104"/>
      <c r="AO7945" s="104"/>
      <c r="AP7945" s="104"/>
      <c r="AQ7945" s="104"/>
      <c r="AR7945" s="104"/>
      <c r="AS7945" s="104"/>
      <c r="AT7945" s="104"/>
      <c r="AU7945" s="104"/>
      <c r="AV7945" s="104"/>
    </row>
    <row r="7946" spans="3:48" x14ac:dyDescent="0.35">
      <c r="C7946" s="176"/>
      <c r="D7946" s="176"/>
      <c r="E7946" s="176"/>
      <c r="F7946" s="176"/>
      <c r="G7946" s="175"/>
      <c r="H7946" s="175"/>
      <c r="I7946" s="175"/>
      <c r="J7946" s="175"/>
      <c r="L7946" s="175"/>
      <c r="T7946" s="176"/>
      <c r="U7946" s="176"/>
      <c r="V7946" s="176"/>
      <c r="W7946" s="176"/>
      <c r="X7946" s="175"/>
      <c r="Y7946" s="175"/>
      <c r="Z7946" s="175"/>
      <c r="AA7946" s="175"/>
      <c r="AC7946" s="175"/>
      <c r="AL7946" s="106"/>
      <c r="AM7946" s="104"/>
      <c r="AN7946" s="104"/>
      <c r="AO7946" s="104"/>
      <c r="AP7946" s="104"/>
      <c r="AQ7946" s="104"/>
      <c r="AR7946" s="104"/>
      <c r="AS7946" s="104"/>
      <c r="AT7946" s="104"/>
      <c r="AU7946" s="104"/>
      <c r="AV7946" s="104"/>
    </row>
    <row r="7947" spans="3:48" x14ac:dyDescent="0.35">
      <c r="C7947" s="176"/>
      <c r="D7947" s="176"/>
      <c r="E7947" s="176"/>
      <c r="F7947" s="176"/>
      <c r="G7947" s="175"/>
      <c r="H7947" s="175"/>
      <c r="I7947" s="175"/>
      <c r="J7947" s="175"/>
      <c r="L7947" s="175"/>
      <c r="T7947" s="176"/>
      <c r="U7947" s="176"/>
      <c r="V7947" s="176"/>
      <c r="W7947" s="176"/>
      <c r="X7947" s="175"/>
      <c r="Y7947" s="175"/>
      <c r="Z7947" s="175"/>
      <c r="AA7947" s="175"/>
      <c r="AC7947" s="175"/>
      <c r="AL7947" s="106"/>
      <c r="AM7947" s="104"/>
      <c r="AN7947" s="104"/>
      <c r="AO7947" s="104"/>
      <c r="AP7947" s="104"/>
      <c r="AQ7947" s="104"/>
      <c r="AR7947" s="104"/>
      <c r="AS7947" s="104"/>
      <c r="AT7947" s="104"/>
      <c r="AU7947" s="104"/>
      <c r="AV7947" s="104"/>
    </row>
    <row r="7948" spans="3:48" x14ac:dyDescent="0.35">
      <c r="C7948" s="176"/>
      <c r="D7948" s="176"/>
      <c r="E7948" s="176"/>
      <c r="F7948" s="176"/>
      <c r="G7948" s="175"/>
      <c r="H7948" s="175"/>
      <c r="I7948" s="175"/>
      <c r="J7948" s="175"/>
      <c r="L7948" s="175"/>
      <c r="T7948" s="176"/>
      <c r="U7948" s="176"/>
      <c r="V7948" s="176"/>
      <c r="W7948" s="176"/>
      <c r="X7948" s="175"/>
      <c r="Y7948" s="175"/>
      <c r="Z7948" s="175"/>
      <c r="AA7948" s="175"/>
      <c r="AC7948" s="175"/>
      <c r="AL7948" s="106"/>
      <c r="AM7948" s="104"/>
      <c r="AN7948" s="104"/>
      <c r="AO7948" s="104"/>
      <c r="AP7948" s="104"/>
      <c r="AQ7948" s="104"/>
      <c r="AR7948" s="104"/>
      <c r="AS7948" s="104"/>
      <c r="AT7948" s="104"/>
      <c r="AU7948" s="104"/>
      <c r="AV7948" s="104"/>
    </row>
    <row r="7949" spans="3:48" x14ac:dyDescent="0.35">
      <c r="C7949" s="176"/>
      <c r="D7949" s="176"/>
      <c r="E7949" s="176"/>
      <c r="F7949" s="176"/>
      <c r="G7949" s="175"/>
      <c r="H7949" s="175"/>
      <c r="I7949" s="175"/>
      <c r="J7949" s="175"/>
      <c r="L7949" s="175"/>
      <c r="T7949" s="176"/>
      <c r="U7949" s="176"/>
      <c r="V7949" s="176"/>
      <c r="W7949" s="176"/>
      <c r="X7949" s="175"/>
      <c r="Y7949" s="175"/>
      <c r="Z7949" s="175"/>
      <c r="AA7949" s="175"/>
      <c r="AC7949" s="175"/>
      <c r="AL7949" s="106"/>
      <c r="AM7949" s="104"/>
      <c r="AN7949" s="104"/>
      <c r="AO7949" s="104"/>
      <c r="AP7949" s="104"/>
      <c r="AQ7949" s="104"/>
      <c r="AR7949" s="104"/>
      <c r="AS7949" s="104"/>
      <c r="AT7949" s="104"/>
      <c r="AU7949" s="104"/>
      <c r="AV7949" s="104"/>
    </row>
    <row r="7950" spans="3:48" x14ac:dyDescent="0.35">
      <c r="C7950" s="176"/>
      <c r="D7950" s="176"/>
      <c r="E7950" s="176"/>
      <c r="F7950" s="176"/>
      <c r="G7950" s="175"/>
      <c r="H7950" s="175"/>
      <c r="I7950" s="175"/>
      <c r="J7950" s="175"/>
      <c r="L7950" s="175"/>
      <c r="T7950" s="176"/>
      <c r="U7950" s="176"/>
      <c r="V7950" s="176"/>
      <c r="W7950" s="176"/>
      <c r="X7950" s="175"/>
      <c r="Y7950" s="175"/>
      <c r="Z7950" s="175"/>
      <c r="AA7950" s="175"/>
      <c r="AC7950" s="175"/>
      <c r="AL7950" s="106"/>
      <c r="AM7950" s="104"/>
      <c r="AN7950" s="104"/>
      <c r="AO7950" s="104"/>
      <c r="AP7950" s="104"/>
      <c r="AQ7950" s="104"/>
      <c r="AR7950" s="104"/>
      <c r="AS7950" s="104"/>
      <c r="AT7950" s="104"/>
      <c r="AU7950" s="104"/>
      <c r="AV7950" s="104"/>
    </row>
    <row r="7951" spans="3:48" x14ac:dyDescent="0.35">
      <c r="C7951" s="176"/>
      <c r="D7951" s="176"/>
      <c r="E7951" s="176"/>
      <c r="F7951" s="176"/>
      <c r="G7951" s="175"/>
      <c r="H7951" s="175"/>
      <c r="I7951" s="175"/>
      <c r="J7951" s="175"/>
      <c r="L7951" s="175"/>
      <c r="T7951" s="176"/>
      <c r="U7951" s="176"/>
      <c r="V7951" s="176"/>
      <c r="W7951" s="176"/>
      <c r="X7951" s="175"/>
      <c r="Y7951" s="175"/>
      <c r="Z7951" s="175"/>
      <c r="AA7951" s="175"/>
      <c r="AC7951" s="175"/>
      <c r="AL7951" s="106"/>
      <c r="AM7951" s="104"/>
      <c r="AN7951" s="104"/>
      <c r="AO7951" s="104"/>
      <c r="AP7951" s="104"/>
      <c r="AQ7951" s="104"/>
      <c r="AR7951" s="104"/>
      <c r="AS7951" s="104"/>
      <c r="AT7951" s="104"/>
      <c r="AU7951" s="104"/>
      <c r="AV7951" s="104"/>
    </row>
    <row r="7952" spans="3:48" x14ac:dyDescent="0.35">
      <c r="C7952" s="176"/>
      <c r="D7952" s="176"/>
      <c r="E7952" s="176"/>
      <c r="F7952" s="176"/>
      <c r="G7952" s="175"/>
      <c r="H7952" s="175"/>
      <c r="I7952" s="175"/>
      <c r="J7952" s="175"/>
      <c r="L7952" s="175"/>
      <c r="T7952" s="176"/>
      <c r="U7952" s="176"/>
      <c r="V7952" s="176"/>
      <c r="W7952" s="176"/>
      <c r="X7952" s="175"/>
      <c r="Y7952" s="175"/>
      <c r="Z7952" s="175"/>
      <c r="AA7952" s="175"/>
      <c r="AC7952" s="175"/>
      <c r="AL7952" s="106"/>
      <c r="AM7952" s="104"/>
      <c r="AN7952" s="104"/>
      <c r="AO7952" s="104"/>
      <c r="AP7952" s="104"/>
      <c r="AQ7952" s="104"/>
      <c r="AR7952" s="104"/>
      <c r="AS7952" s="104"/>
      <c r="AT7952" s="104"/>
      <c r="AU7952" s="104"/>
      <c r="AV7952" s="104"/>
    </row>
    <row r="7953" spans="3:48" x14ac:dyDescent="0.35">
      <c r="C7953" s="176"/>
      <c r="D7953" s="176"/>
      <c r="E7953" s="176"/>
      <c r="F7953" s="176"/>
      <c r="G7953" s="175"/>
      <c r="H7953" s="175"/>
      <c r="I7953" s="175"/>
      <c r="J7953" s="175"/>
      <c r="L7953" s="175"/>
      <c r="T7953" s="176"/>
      <c r="U7953" s="176"/>
      <c r="V7953" s="176"/>
      <c r="W7953" s="176"/>
      <c r="X7953" s="175"/>
      <c r="Y7953" s="175"/>
      <c r="Z7953" s="175"/>
      <c r="AA7953" s="175"/>
      <c r="AC7953" s="175"/>
      <c r="AL7953" s="106"/>
      <c r="AM7953" s="104"/>
      <c r="AN7953" s="104"/>
      <c r="AO7953" s="104"/>
      <c r="AP7953" s="104"/>
      <c r="AQ7953" s="104"/>
      <c r="AR7953" s="104"/>
      <c r="AS7953" s="104"/>
      <c r="AT7953" s="104"/>
      <c r="AU7953" s="104"/>
      <c r="AV7953" s="104"/>
    </row>
    <row r="7954" spans="3:48" x14ac:dyDescent="0.35">
      <c r="C7954" s="176"/>
      <c r="D7954" s="176"/>
      <c r="E7954" s="176"/>
      <c r="F7954" s="176"/>
      <c r="G7954" s="175"/>
      <c r="H7954" s="175"/>
      <c r="I7954" s="175"/>
      <c r="J7954" s="175"/>
      <c r="L7954" s="175"/>
      <c r="T7954" s="176"/>
      <c r="U7954" s="176"/>
      <c r="V7954" s="176"/>
      <c r="W7954" s="176"/>
      <c r="X7954" s="175"/>
      <c r="Y7954" s="175"/>
      <c r="Z7954" s="175"/>
      <c r="AA7954" s="175"/>
      <c r="AC7954" s="175"/>
      <c r="AL7954" s="106"/>
      <c r="AM7954" s="104"/>
      <c r="AN7954" s="104"/>
      <c r="AO7954" s="104"/>
      <c r="AP7954" s="104"/>
      <c r="AQ7954" s="104"/>
      <c r="AR7954" s="104"/>
      <c r="AS7954" s="104"/>
      <c r="AT7954" s="104"/>
      <c r="AU7954" s="104"/>
      <c r="AV7954" s="104"/>
    </row>
    <row r="7955" spans="3:48" x14ac:dyDescent="0.35">
      <c r="C7955" s="176"/>
      <c r="D7955" s="176"/>
      <c r="E7955" s="176"/>
      <c r="F7955" s="176"/>
      <c r="G7955" s="175"/>
      <c r="H7955" s="175"/>
      <c r="I7955" s="175"/>
      <c r="J7955" s="175"/>
      <c r="L7955" s="175"/>
      <c r="T7955" s="176"/>
      <c r="U7955" s="176"/>
      <c r="V7955" s="176"/>
      <c r="W7955" s="176"/>
      <c r="X7955" s="175"/>
      <c r="Y7955" s="175"/>
      <c r="Z7955" s="175"/>
      <c r="AA7955" s="175"/>
      <c r="AC7955" s="175"/>
      <c r="AL7955" s="106"/>
      <c r="AM7955" s="104"/>
      <c r="AN7955" s="104"/>
      <c r="AO7955" s="104"/>
      <c r="AP7955" s="104"/>
      <c r="AQ7955" s="104"/>
      <c r="AR7955" s="104"/>
      <c r="AS7955" s="104"/>
      <c r="AT7955" s="104"/>
      <c r="AU7955" s="104"/>
      <c r="AV7955" s="104"/>
    </row>
    <row r="7956" spans="3:48" x14ac:dyDescent="0.35">
      <c r="C7956" s="176"/>
      <c r="D7956" s="176"/>
      <c r="E7956" s="176"/>
      <c r="F7956" s="176"/>
      <c r="G7956" s="175"/>
      <c r="H7956" s="175"/>
      <c r="I7956" s="175"/>
      <c r="J7956" s="175"/>
      <c r="L7956" s="175"/>
      <c r="T7956" s="176"/>
      <c r="U7956" s="176"/>
      <c r="V7956" s="176"/>
      <c r="W7956" s="176"/>
      <c r="X7956" s="175"/>
      <c r="Y7956" s="175"/>
      <c r="Z7956" s="175"/>
      <c r="AA7956" s="175"/>
      <c r="AC7956" s="175"/>
      <c r="AL7956" s="106"/>
      <c r="AM7956" s="104"/>
      <c r="AN7956" s="104"/>
      <c r="AO7956" s="104"/>
      <c r="AP7956" s="104"/>
      <c r="AQ7956" s="104"/>
      <c r="AR7956" s="104"/>
      <c r="AS7956" s="104"/>
      <c r="AT7956" s="104"/>
      <c r="AU7956" s="104"/>
      <c r="AV7956" s="104"/>
    </row>
    <row r="7957" spans="3:48" x14ac:dyDescent="0.35">
      <c r="C7957" s="176"/>
      <c r="D7957" s="176"/>
      <c r="E7957" s="176"/>
      <c r="F7957" s="176"/>
      <c r="G7957" s="175"/>
      <c r="H7957" s="175"/>
      <c r="I7957" s="175"/>
      <c r="J7957" s="175"/>
      <c r="L7957" s="175"/>
      <c r="T7957" s="176"/>
      <c r="U7957" s="176"/>
      <c r="V7957" s="176"/>
      <c r="W7957" s="176"/>
      <c r="X7957" s="175"/>
      <c r="Y7957" s="175"/>
      <c r="Z7957" s="175"/>
      <c r="AA7957" s="175"/>
      <c r="AC7957" s="175"/>
      <c r="AL7957" s="106"/>
      <c r="AM7957" s="104"/>
      <c r="AN7957" s="104"/>
      <c r="AO7957" s="104"/>
      <c r="AP7957" s="104"/>
      <c r="AQ7957" s="104"/>
      <c r="AR7957" s="104"/>
      <c r="AS7957" s="104"/>
      <c r="AT7957" s="104"/>
      <c r="AU7957" s="104"/>
      <c r="AV7957" s="104"/>
    </row>
    <row r="7958" spans="3:48" x14ac:dyDescent="0.35">
      <c r="C7958" s="176"/>
      <c r="D7958" s="176"/>
      <c r="E7958" s="176"/>
      <c r="F7958" s="176"/>
      <c r="G7958" s="175"/>
      <c r="H7958" s="175"/>
      <c r="I7958" s="175"/>
      <c r="J7958" s="175"/>
      <c r="L7958" s="175"/>
      <c r="T7958" s="176"/>
      <c r="U7958" s="176"/>
      <c r="V7958" s="176"/>
      <c r="W7958" s="176"/>
      <c r="X7958" s="175"/>
      <c r="Y7958" s="175"/>
      <c r="Z7958" s="175"/>
      <c r="AA7958" s="175"/>
      <c r="AC7958" s="175"/>
      <c r="AL7958" s="106"/>
      <c r="AM7958" s="104"/>
      <c r="AN7958" s="104"/>
      <c r="AO7958" s="104"/>
      <c r="AP7958" s="104"/>
      <c r="AQ7958" s="104"/>
      <c r="AR7958" s="104"/>
      <c r="AS7958" s="104"/>
      <c r="AT7958" s="104"/>
      <c r="AU7958" s="104"/>
      <c r="AV7958" s="104"/>
    </row>
    <row r="7959" spans="3:48" x14ac:dyDescent="0.35">
      <c r="C7959" s="176"/>
      <c r="D7959" s="176"/>
      <c r="E7959" s="176"/>
      <c r="F7959" s="176"/>
      <c r="G7959" s="175"/>
      <c r="H7959" s="175"/>
      <c r="I7959" s="175"/>
      <c r="J7959" s="175"/>
      <c r="L7959" s="175"/>
      <c r="T7959" s="176"/>
      <c r="U7959" s="176"/>
      <c r="V7959" s="176"/>
      <c r="W7959" s="176"/>
      <c r="X7959" s="175"/>
      <c r="Y7959" s="175"/>
      <c r="Z7959" s="175"/>
      <c r="AA7959" s="175"/>
      <c r="AC7959" s="175"/>
      <c r="AL7959" s="106"/>
      <c r="AM7959" s="104"/>
      <c r="AN7959" s="104"/>
      <c r="AO7959" s="104"/>
      <c r="AP7959" s="104"/>
      <c r="AQ7959" s="104"/>
      <c r="AR7959" s="104"/>
      <c r="AS7959" s="104"/>
      <c r="AT7959" s="104"/>
      <c r="AU7959" s="104"/>
      <c r="AV7959" s="104"/>
    </row>
    <row r="7960" spans="3:48" x14ac:dyDescent="0.35">
      <c r="C7960" s="176"/>
      <c r="D7960" s="176"/>
      <c r="E7960" s="176"/>
      <c r="F7960" s="176"/>
      <c r="G7960" s="175"/>
      <c r="H7960" s="175"/>
      <c r="I7960" s="175"/>
      <c r="J7960" s="175"/>
      <c r="L7960" s="175"/>
      <c r="T7960" s="176"/>
      <c r="U7960" s="176"/>
      <c r="V7960" s="176"/>
      <c r="W7960" s="176"/>
      <c r="X7960" s="175"/>
      <c r="Y7960" s="175"/>
      <c r="Z7960" s="175"/>
      <c r="AA7960" s="175"/>
      <c r="AC7960" s="175"/>
      <c r="AL7960" s="106"/>
      <c r="AM7960" s="104"/>
      <c r="AN7960" s="104"/>
      <c r="AO7960" s="104"/>
      <c r="AP7960" s="104"/>
      <c r="AQ7960" s="104"/>
      <c r="AR7960" s="104"/>
      <c r="AS7960" s="104"/>
      <c r="AT7960" s="104"/>
      <c r="AU7960" s="104"/>
      <c r="AV7960" s="104"/>
    </row>
    <row r="7961" spans="3:48" x14ac:dyDescent="0.35">
      <c r="C7961" s="176"/>
      <c r="D7961" s="176"/>
      <c r="E7961" s="176"/>
      <c r="F7961" s="176"/>
      <c r="G7961" s="175"/>
      <c r="H7961" s="175"/>
      <c r="I7961" s="175"/>
      <c r="J7961" s="175"/>
      <c r="L7961" s="175"/>
      <c r="T7961" s="176"/>
      <c r="U7961" s="176"/>
      <c r="V7961" s="176"/>
      <c r="W7961" s="176"/>
      <c r="X7961" s="175"/>
      <c r="Y7961" s="175"/>
      <c r="Z7961" s="175"/>
      <c r="AA7961" s="175"/>
      <c r="AC7961" s="175"/>
      <c r="AL7961" s="106"/>
      <c r="AM7961" s="104"/>
      <c r="AN7961" s="104"/>
      <c r="AO7961" s="104"/>
      <c r="AP7961" s="104"/>
      <c r="AQ7961" s="104"/>
      <c r="AR7961" s="104"/>
      <c r="AS7961" s="104"/>
      <c r="AT7961" s="104"/>
      <c r="AU7961" s="104"/>
      <c r="AV7961" s="104"/>
    </row>
    <row r="7962" spans="3:48" x14ac:dyDescent="0.35">
      <c r="C7962" s="176"/>
      <c r="D7962" s="176"/>
      <c r="E7962" s="176"/>
      <c r="F7962" s="176"/>
      <c r="G7962" s="175"/>
      <c r="H7962" s="175"/>
      <c r="I7962" s="175"/>
      <c r="J7962" s="175"/>
      <c r="L7962" s="175"/>
      <c r="T7962" s="176"/>
      <c r="U7962" s="176"/>
      <c r="V7962" s="176"/>
      <c r="W7962" s="176"/>
      <c r="X7962" s="175"/>
      <c r="Y7962" s="175"/>
      <c r="Z7962" s="175"/>
      <c r="AA7962" s="175"/>
      <c r="AC7962" s="175"/>
      <c r="AL7962" s="106"/>
      <c r="AM7962" s="104"/>
      <c r="AN7962" s="104"/>
      <c r="AO7962" s="104"/>
      <c r="AP7962" s="104"/>
      <c r="AQ7962" s="104"/>
      <c r="AR7962" s="104"/>
      <c r="AS7962" s="104"/>
      <c r="AT7962" s="104"/>
      <c r="AU7962" s="104"/>
      <c r="AV7962" s="104"/>
    </row>
    <row r="7963" spans="3:48" x14ac:dyDescent="0.35">
      <c r="C7963" s="176"/>
      <c r="D7963" s="176"/>
      <c r="E7963" s="176"/>
      <c r="F7963" s="176"/>
      <c r="G7963" s="175"/>
      <c r="H7963" s="175"/>
      <c r="I7963" s="175"/>
      <c r="J7963" s="175"/>
      <c r="L7963" s="175"/>
      <c r="T7963" s="176"/>
      <c r="U7963" s="176"/>
      <c r="V7963" s="176"/>
      <c r="W7963" s="176"/>
      <c r="X7963" s="175"/>
      <c r="Y7963" s="175"/>
      <c r="Z7963" s="175"/>
      <c r="AA7963" s="175"/>
      <c r="AC7963" s="175"/>
      <c r="AL7963" s="106"/>
      <c r="AM7963" s="104"/>
      <c r="AN7963" s="104"/>
      <c r="AO7963" s="104"/>
      <c r="AP7963" s="104"/>
      <c r="AQ7963" s="104"/>
      <c r="AR7963" s="104"/>
      <c r="AS7963" s="104"/>
      <c r="AT7963" s="104"/>
      <c r="AU7963" s="104"/>
      <c r="AV7963" s="104"/>
    </row>
    <row r="7964" spans="3:48" x14ac:dyDescent="0.35">
      <c r="C7964" s="176"/>
      <c r="D7964" s="176"/>
      <c r="E7964" s="176"/>
      <c r="F7964" s="176"/>
      <c r="G7964" s="175"/>
      <c r="H7964" s="175"/>
      <c r="I7964" s="175"/>
      <c r="J7964" s="175"/>
      <c r="L7964" s="175"/>
      <c r="T7964" s="176"/>
      <c r="U7964" s="176"/>
      <c r="V7964" s="176"/>
      <c r="W7964" s="176"/>
      <c r="X7964" s="175"/>
      <c r="Y7964" s="175"/>
      <c r="Z7964" s="175"/>
      <c r="AA7964" s="175"/>
      <c r="AC7964" s="175"/>
      <c r="AL7964" s="106"/>
      <c r="AM7964" s="104"/>
      <c r="AN7964" s="104"/>
      <c r="AO7964" s="104"/>
      <c r="AP7964" s="104"/>
      <c r="AQ7964" s="104"/>
      <c r="AR7964" s="104"/>
      <c r="AS7964" s="104"/>
      <c r="AT7964" s="104"/>
      <c r="AU7964" s="104"/>
      <c r="AV7964" s="104"/>
    </row>
    <row r="7965" spans="3:48" x14ac:dyDescent="0.35">
      <c r="C7965" s="176"/>
      <c r="D7965" s="176"/>
      <c r="E7965" s="176"/>
      <c r="F7965" s="176"/>
      <c r="G7965" s="175"/>
      <c r="H7965" s="175"/>
      <c r="I7965" s="175"/>
      <c r="J7965" s="175"/>
      <c r="L7965" s="175"/>
      <c r="T7965" s="176"/>
      <c r="U7965" s="176"/>
      <c r="V7965" s="176"/>
      <c r="W7965" s="176"/>
      <c r="X7965" s="175"/>
      <c r="Y7965" s="175"/>
      <c r="Z7965" s="175"/>
      <c r="AA7965" s="175"/>
      <c r="AC7965" s="175"/>
      <c r="AL7965" s="106"/>
      <c r="AM7965" s="104"/>
      <c r="AN7965" s="104"/>
      <c r="AO7965" s="104"/>
      <c r="AP7965" s="104"/>
      <c r="AQ7965" s="104"/>
      <c r="AR7965" s="104"/>
      <c r="AS7965" s="104"/>
      <c r="AT7965" s="104"/>
      <c r="AU7965" s="104"/>
      <c r="AV7965" s="104"/>
    </row>
    <row r="7966" spans="3:48" x14ac:dyDescent="0.35">
      <c r="C7966" s="176"/>
      <c r="D7966" s="176"/>
      <c r="E7966" s="176"/>
      <c r="F7966" s="176"/>
      <c r="G7966" s="175"/>
      <c r="H7966" s="175"/>
      <c r="I7966" s="175"/>
      <c r="J7966" s="175"/>
      <c r="L7966" s="175"/>
      <c r="T7966" s="176"/>
      <c r="U7966" s="176"/>
      <c r="V7966" s="176"/>
      <c r="W7966" s="176"/>
      <c r="X7966" s="175"/>
      <c r="Y7966" s="175"/>
      <c r="Z7966" s="175"/>
      <c r="AA7966" s="175"/>
      <c r="AC7966" s="175"/>
      <c r="AL7966" s="106"/>
      <c r="AM7966" s="104"/>
      <c r="AN7966" s="104"/>
      <c r="AO7966" s="104"/>
      <c r="AP7966" s="104"/>
      <c r="AQ7966" s="104"/>
      <c r="AR7966" s="104"/>
      <c r="AS7966" s="104"/>
      <c r="AT7966" s="104"/>
      <c r="AU7966" s="104"/>
      <c r="AV7966" s="104"/>
    </row>
    <row r="7967" spans="3:48" x14ac:dyDescent="0.35">
      <c r="C7967" s="176"/>
      <c r="D7967" s="176"/>
      <c r="E7967" s="176"/>
      <c r="F7967" s="176"/>
      <c r="G7967" s="175"/>
      <c r="H7967" s="175"/>
      <c r="I7967" s="175"/>
      <c r="J7967" s="175"/>
      <c r="L7967" s="175"/>
      <c r="T7967" s="176"/>
      <c r="U7967" s="176"/>
      <c r="V7967" s="176"/>
      <c r="W7967" s="176"/>
      <c r="X7967" s="175"/>
      <c r="Y7967" s="175"/>
      <c r="Z7967" s="175"/>
      <c r="AA7967" s="175"/>
      <c r="AC7967" s="175"/>
      <c r="AL7967" s="106"/>
      <c r="AM7967" s="104"/>
      <c r="AN7967" s="104"/>
      <c r="AO7967" s="104"/>
      <c r="AP7967" s="104"/>
      <c r="AQ7967" s="104"/>
      <c r="AR7967" s="104"/>
      <c r="AS7967" s="104"/>
      <c r="AT7967" s="104"/>
      <c r="AU7967" s="104"/>
      <c r="AV7967" s="104"/>
    </row>
    <row r="7968" spans="3:48" x14ac:dyDescent="0.35">
      <c r="C7968" s="176"/>
      <c r="D7968" s="176"/>
      <c r="E7968" s="176"/>
      <c r="F7968" s="176"/>
      <c r="G7968" s="175"/>
      <c r="H7968" s="175"/>
      <c r="I7968" s="175"/>
      <c r="J7968" s="175"/>
      <c r="L7968" s="175"/>
      <c r="T7968" s="176"/>
      <c r="U7968" s="176"/>
      <c r="V7968" s="176"/>
      <c r="W7968" s="176"/>
      <c r="X7968" s="175"/>
      <c r="Y7968" s="175"/>
      <c r="Z7968" s="175"/>
      <c r="AA7968" s="175"/>
      <c r="AC7968" s="175"/>
      <c r="AL7968" s="106"/>
      <c r="AM7968" s="104"/>
      <c r="AN7968" s="104"/>
      <c r="AO7968" s="104"/>
      <c r="AP7968" s="104"/>
      <c r="AQ7968" s="104"/>
      <c r="AR7968" s="104"/>
      <c r="AS7968" s="104"/>
      <c r="AT7968" s="104"/>
      <c r="AU7968" s="104"/>
      <c r="AV7968" s="104"/>
    </row>
    <row r="7969" spans="3:48" x14ac:dyDescent="0.35">
      <c r="C7969" s="176"/>
      <c r="D7969" s="176"/>
      <c r="E7969" s="176"/>
      <c r="F7969" s="176"/>
      <c r="G7969" s="175"/>
      <c r="H7969" s="175"/>
      <c r="I7969" s="175"/>
      <c r="J7969" s="175"/>
      <c r="L7969" s="175"/>
      <c r="T7969" s="176"/>
      <c r="U7969" s="176"/>
      <c r="V7969" s="176"/>
      <c r="W7969" s="176"/>
      <c r="X7969" s="175"/>
      <c r="Y7969" s="175"/>
      <c r="Z7969" s="175"/>
      <c r="AA7969" s="175"/>
      <c r="AC7969" s="175"/>
      <c r="AL7969" s="106"/>
      <c r="AM7969" s="104"/>
      <c r="AN7969" s="104"/>
      <c r="AO7969" s="104"/>
      <c r="AP7969" s="104"/>
      <c r="AQ7969" s="104"/>
      <c r="AR7969" s="104"/>
      <c r="AS7969" s="104"/>
      <c r="AT7969" s="104"/>
      <c r="AU7969" s="104"/>
      <c r="AV7969" s="104"/>
    </row>
    <row r="7970" spans="3:48" x14ac:dyDescent="0.35">
      <c r="C7970" s="176"/>
      <c r="D7970" s="176"/>
      <c r="E7970" s="176"/>
      <c r="F7970" s="176"/>
      <c r="G7970" s="175"/>
      <c r="H7970" s="175"/>
      <c r="I7970" s="175"/>
      <c r="J7970" s="175"/>
      <c r="L7970" s="175"/>
      <c r="T7970" s="176"/>
      <c r="U7970" s="176"/>
      <c r="V7970" s="176"/>
      <c r="W7970" s="176"/>
      <c r="X7970" s="175"/>
      <c r="Y7970" s="175"/>
      <c r="Z7970" s="175"/>
      <c r="AA7970" s="175"/>
      <c r="AC7970" s="175"/>
      <c r="AL7970" s="106"/>
      <c r="AM7970" s="104"/>
      <c r="AN7970" s="104"/>
      <c r="AO7970" s="104"/>
      <c r="AP7970" s="104"/>
      <c r="AQ7970" s="104"/>
      <c r="AR7970" s="104"/>
      <c r="AS7970" s="104"/>
      <c r="AT7970" s="104"/>
      <c r="AU7970" s="104"/>
      <c r="AV7970" s="104"/>
    </row>
    <row r="7971" spans="3:48" x14ac:dyDescent="0.35">
      <c r="C7971" s="176"/>
      <c r="D7971" s="176"/>
      <c r="E7971" s="176"/>
      <c r="F7971" s="176"/>
      <c r="G7971" s="175"/>
      <c r="H7971" s="175"/>
      <c r="I7971" s="175"/>
      <c r="J7971" s="175"/>
      <c r="L7971" s="175"/>
      <c r="T7971" s="176"/>
      <c r="U7971" s="176"/>
      <c r="V7971" s="176"/>
      <c r="W7971" s="176"/>
      <c r="X7971" s="175"/>
      <c r="Y7971" s="175"/>
      <c r="Z7971" s="175"/>
      <c r="AA7971" s="175"/>
      <c r="AC7971" s="175"/>
      <c r="AL7971" s="106"/>
      <c r="AM7971" s="104"/>
      <c r="AN7971" s="104"/>
      <c r="AO7971" s="104"/>
      <c r="AP7971" s="104"/>
      <c r="AQ7971" s="104"/>
      <c r="AR7971" s="104"/>
      <c r="AS7971" s="104"/>
      <c r="AT7971" s="104"/>
      <c r="AU7971" s="104"/>
      <c r="AV7971" s="104"/>
    </row>
    <row r="7972" spans="3:48" x14ac:dyDescent="0.35">
      <c r="C7972" s="176"/>
      <c r="D7972" s="176"/>
      <c r="E7972" s="176"/>
      <c r="F7972" s="176"/>
      <c r="G7972" s="175"/>
      <c r="H7972" s="175"/>
      <c r="I7972" s="175"/>
      <c r="J7972" s="175"/>
      <c r="L7972" s="175"/>
      <c r="T7972" s="176"/>
      <c r="U7972" s="176"/>
      <c r="V7972" s="176"/>
      <c r="W7972" s="176"/>
      <c r="X7972" s="175"/>
      <c r="Y7972" s="175"/>
      <c r="Z7972" s="175"/>
      <c r="AA7972" s="175"/>
      <c r="AC7972" s="175"/>
      <c r="AL7972" s="106"/>
      <c r="AM7972" s="104"/>
      <c r="AN7972" s="104"/>
      <c r="AO7972" s="104"/>
      <c r="AP7972" s="104"/>
      <c r="AQ7972" s="104"/>
      <c r="AR7972" s="104"/>
      <c r="AS7972" s="104"/>
      <c r="AT7972" s="104"/>
      <c r="AU7972" s="104"/>
      <c r="AV7972" s="104"/>
    </row>
    <row r="7973" spans="3:48" x14ac:dyDescent="0.35">
      <c r="C7973" s="176"/>
      <c r="D7973" s="176"/>
      <c r="E7973" s="176"/>
      <c r="F7973" s="176"/>
      <c r="G7973" s="175"/>
      <c r="H7973" s="175"/>
      <c r="I7973" s="175"/>
      <c r="J7973" s="175"/>
      <c r="L7973" s="175"/>
      <c r="T7973" s="176"/>
      <c r="U7973" s="176"/>
      <c r="V7973" s="176"/>
      <c r="W7973" s="176"/>
      <c r="X7973" s="175"/>
      <c r="Y7973" s="175"/>
      <c r="Z7973" s="175"/>
      <c r="AA7973" s="175"/>
      <c r="AC7973" s="175"/>
      <c r="AL7973" s="106"/>
      <c r="AM7973" s="104"/>
      <c r="AN7973" s="104"/>
      <c r="AO7973" s="104"/>
      <c r="AP7973" s="104"/>
      <c r="AQ7973" s="104"/>
      <c r="AR7973" s="104"/>
      <c r="AS7973" s="104"/>
      <c r="AT7973" s="104"/>
      <c r="AU7973" s="104"/>
      <c r="AV7973" s="104"/>
    </row>
    <row r="7974" spans="3:48" x14ac:dyDescent="0.35">
      <c r="C7974" s="176"/>
      <c r="D7974" s="176"/>
      <c r="E7974" s="176"/>
      <c r="F7974" s="176"/>
      <c r="G7974" s="175"/>
      <c r="H7974" s="175"/>
      <c r="I7974" s="175"/>
      <c r="J7974" s="175"/>
      <c r="L7974" s="175"/>
      <c r="T7974" s="176"/>
      <c r="U7974" s="176"/>
      <c r="V7974" s="176"/>
      <c r="W7974" s="176"/>
      <c r="X7974" s="175"/>
      <c r="Y7974" s="175"/>
      <c r="Z7974" s="175"/>
      <c r="AA7974" s="175"/>
      <c r="AC7974" s="175"/>
      <c r="AL7974" s="106"/>
      <c r="AM7974" s="104"/>
      <c r="AN7974" s="104"/>
      <c r="AO7974" s="104"/>
      <c r="AP7974" s="104"/>
      <c r="AQ7974" s="104"/>
      <c r="AR7974" s="104"/>
      <c r="AS7974" s="104"/>
      <c r="AT7974" s="104"/>
      <c r="AU7974" s="104"/>
      <c r="AV7974" s="104"/>
    </row>
    <row r="7975" spans="3:48" x14ac:dyDescent="0.35">
      <c r="C7975" s="176"/>
      <c r="D7975" s="176"/>
      <c r="E7975" s="176"/>
      <c r="F7975" s="176"/>
      <c r="G7975" s="175"/>
      <c r="H7975" s="175"/>
      <c r="I7975" s="175"/>
      <c r="J7975" s="175"/>
      <c r="L7975" s="175"/>
      <c r="T7975" s="176"/>
      <c r="U7975" s="176"/>
      <c r="V7975" s="176"/>
      <c r="W7975" s="176"/>
      <c r="X7975" s="175"/>
      <c r="Y7975" s="175"/>
      <c r="Z7975" s="175"/>
      <c r="AA7975" s="175"/>
      <c r="AC7975" s="175"/>
      <c r="AL7975" s="106"/>
      <c r="AM7975" s="104"/>
      <c r="AN7975" s="104"/>
      <c r="AO7975" s="104"/>
      <c r="AP7975" s="104"/>
      <c r="AQ7975" s="104"/>
      <c r="AR7975" s="104"/>
      <c r="AS7975" s="104"/>
      <c r="AT7975" s="104"/>
      <c r="AU7975" s="104"/>
      <c r="AV7975" s="104"/>
    </row>
    <row r="7976" spans="3:48" x14ac:dyDescent="0.35">
      <c r="C7976" s="176"/>
      <c r="D7976" s="176"/>
      <c r="E7976" s="176"/>
      <c r="F7976" s="176"/>
      <c r="G7976" s="175"/>
      <c r="H7976" s="175"/>
      <c r="I7976" s="175"/>
      <c r="J7976" s="175"/>
      <c r="L7976" s="175"/>
      <c r="T7976" s="176"/>
      <c r="U7976" s="176"/>
      <c r="V7976" s="176"/>
      <c r="W7976" s="176"/>
      <c r="X7976" s="175"/>
      <c r="Y7976" s="175"/>
      <c r="Z7976" s="175"/>
      <c r="AA7976" s="175"/>
      <c r="AC7976" s="175"/>
      <c r="AL7976" s="106"/>
      <c r="AM7976" s="104"/>
      <c r="AN7976" s="104"/>
      <c r="AO7976" s="104"/>
      <c r="AP7976" s="104"/>
      <c r="AQ7976" s="104"/>
      <c r="AR7976" s="104"/>
      <c r="AS7976" s="104"/>
      <c r="AT7976" s="104"/>
      <c r="AU7976" s="104"/>
      <c r="AV7976" s="104"/>
    </row>
    <row r="7977" spans="3:48" x14ac:dyDescent="0.35">
      <c r="C7977" s="176"/>
      <c r="D7977" s="176"/>
      <c r="E7977" s="176"/>
      <c r="F7977" s="176"/>
      <c r="G7977" s="175"/>
      <c r="H7977" s="175"/>
      <c r="I7977" s="175"/>
      <c r="J7977" s="175"/>
      <c r="L7977" s="175"/>
      <c r="T7977" s="176"/>
      <c r="U7977" s="176"/>
      <c r="V7977" s="176"/>
      <c r="W7977" s="176"/>
      <c r="X7977" s="175"/>
      <c r="Y7977" s="175"/>
      <c r="Z7977" s="175"/>
      <c r="AA7977" s="175"/>
      <c r="AC7977" s="175"/>
      <c r="AL7977" s="106"/>
      <c r="AM7977" s="104"/>
      <c r="AN7977" s="104"/>
      <c r="AO7977" s="104"/>
      <c r="AP7977" s="104"/>
      <c r="AQ7977" s="104"/>
      <c r="AR7977" s="104"/>
      <c r="AS7977" s="104"/>
      <c r="AT7977" s="104"/>
      <c r="AU7977" s="104"/>
      <c r="AV7977" s="104"/>
    </row>
    <row r="7978" spans="3:48" x14ac:dyDescent="0.35">
      <c r="C7978" s="176"/>
      <c r="D7978" s="176"/>
      <c r="E7978" s="176"/>
      <c r="F7978" s="176"/>
      <c r="G7978" s="175"/>
      <c r="H7978" s="175"/>
      <c r="I7978" s="175"/>
      <c r="J7978" s="175"/>
      <c r="L7978" s="175"/>
      <c r="T7978" s="176"/>
      <c r="U7978" s="176"/>
      <c r="V7978" s="176"/>
      <c r="W7978" s="176"/>
      <c r="X7978" s="175"/>
      <c r="Y7978" s="175"/>
      <c r="Z7978" s="175"/>
      <c r="AA7978" s="175"/>
      <c r="AC7978" s="175"/>
      <c r="AL7978" s="106"/>
      <c r="AM7978" s="104"/>
      <c r="AN7978" s="104"/>
      <c r="AO7978" s="104"/>
      <c r="AP7978" s="104"/>
      <c r="AQ7978" s="104"/>
      <c r="AR7978" s="104"/>
      <c r="AS7978" s="104"/>
      <c r="AT7978" s="104"/>
      <c r="AU7978" s="104"/>
      <c r="AV7978" s="104"/>
    </row>
    <row r="7979" spans="3:48" x14ac:dyDescent="0.35">
      <c r="C7979" s="176"/>
      <c r="D7979" s="176"/>
      <c r="E7979" s="176"/>
      <c r="F7979" s="176"/>
      <c r="G7979" s="175"/>
      <c r="H7979" s="175"/>
      <c r="I7979" s="175"/>
      <c r="J7979" s="175"/>
      <c r="L7979" s="175"/>
      <c r="T7979" s="176"/>
      <c r="U7979" s="176"/>
      <c r="V7979" s="176"/>
      <c r="W7979" s="176"/>
      <c r="X7979" s="175"/>
      <c r="Y7979" s="175"/>
      <c r="Z7979" s="175"/>
      <c r="AA7979" s="175"/>
      <c r="AC7979" s="175"/>
      <c r="AL7979" s="106"/>
      <c r="AM7979" s="104"/>
      <c r="AN7979" s="104"/>
      <c r="AO7979" s="104"/>
      <c r="AP7979" s="104"/>
      <c r="AQ7979" s="104"/>
      <c r="AR7979" s="104"/>
      <c r="AS7979" s="104"/>
      <c r="AT7979" s="104"/>
      <c r="AU7979" s="104"/>
      <c r="AV7979" s="104"/>
    </row>
    <row r="7980" spans="3:48" x14ac:dyDescent="0.35">
      <c r="C7980" s="176"/>
      <c r="D7980" s="176"/>
      <c r="E7980" s="176"/>
      <c r="F7980" s="176"/>
      <c r="G7980" s="175"/>
      <c r="H7980" s="175"/>
      <c r="I7980" s="175"/>
      <c r="J7980" s="175"/>
      <c r="L7980" s="175"/>
      <c r="T7980" s="176"/>
      <c r="U7980" s="176"/>
      <c r="V7980" s="176"/>
      <c r="W7980" s="176"/>
      <c r="X7980" s="175"/>
      <c r="Y7980" s="175"/>
      <c r="Z7980" s="175"/>
      <c r="AA7980" s="175"/>
      <c r="AC7980" s="175"/>
      <c r="AL7980" s="106"/>
      <c r="AM7980" s="104"/>
      <c r="AN7980" s="104"/>
      <c r="AO7980" s="104"/>
      <c r="AP7980" s="104"/>
      <c r="AQ7980" s="104"/>
      <c r="AR7980" s="104"/>
      <c r="AS7980" s="104"/>
      <c r="AT7980" s="104"/>
      <c r="AU7980" s="104"/>
      <c r="AV7980" s="104"/>
    </row>
    <row r="7981" spans="3:48" x14ac:dyDescent="0.35">
      <c r="C7981" s="176"/>
      <c r="D7981" s="176"/>
      <c r="E7981" s="176"/>
      <c r="F7981" s="176"/>
      <c r="G7981" s="175"/>
      <c r="H7981" s="175"/>
      <c r="I7981" s="175"/>
      <c r="J7981" s="175"/>
      <c r="L7981" s="175"/>
      <c r="T7981" s="176"/>
      <c r="U7981" s="176"/>
      <c r="V7981" s="176"/>
      <c r="W7981" s="176"/>
      <c r="X7981" s="175"/>
      <c r="Y7981" s="175"/>
      <c r="Z7981" s="175"/>
      <c r="AA7981" s="175"/>
      <c r="AC7981" s="175"/>
      <c r="AL7981" s="106"/>
      <c r="AM7981" s="104"/>
      <c r="AN7981" s="104"/>
      <c r="AO7981" s="104"/>
      <c r="AP7981" s="104"/>
      <c r="AQ7981" s="104"/>
      <c r="AR7981" s="104"/>
      <c r="AS7981" s="104"/>
      <c r="AT7981" s="104"/>
      <c r="AU7981" s="104"/>
      <c r="AV7981" s="104"/>
    </row>
    <row r="7982" spans="3:48" x14ac:dyDescent="0.35">
      <c r="C7982" s="176"/>
      <c r="D7982" s="176"/>
      <c r="E7982" s="176"/>
      <c r="F7982" s="176"/>
      <c r="G7982" s="175"/>
      <c r="H7982" s="175"/>
      <c r="I7982" s="175"/>
      <c r="J7982" s="175"/>
      <c r="L7982" s="175"/>
      <c r="T7982" s="176"/>
      <c r="U7982" s="176"/>
      <c r="V7982" s="176"/>
      <c r="W7982" s="176"/>
      <c r="X7982" s="175"/>
      <c r="Y7982" s="175"/>
      <c r="Z7982" s="175"/>
      <c r="AA7982" s="175"/>
      <c r="AC7982" s="175"/>
      <c r="AL7982" s="106"/>
      <c r="AM7982" s="104"/>
      <c r="AN7982" s="104"/>
      <c r="AO7982" s="104"/>
      <c r="AP7982" s="104"/>
      <c r="AQ7982" s="104"/>
      <c r="AR7982" s="104"/>
      <c r="AS7982" s="104"/>
      <c r="AT7982" s="104"/>
      <c r="AU7982" s="104"/>
      <c r="AV7982" s="104"/>
    </row>
    <row r="7983" spans="3:48" x14ac:dyDescent="0.35">
      <c r="C7983" s="176"/>
      <c r="D7983" s="176"/>
      <c r="E7983" s="176"/>
      <c r="F7983" s="176"/>
      <c r="G7983" s="175"/>
      <c r="H7983" s="175"/>
      <c r="I7983" s="175"/>
      <c r="J7983" s="175"/>
      <c r="L7983" s="175"/>
      <c r="T7983" s="176"/>
      <c r="U7983" s="176"/>
      <c r="V7983" s="176"/>
      <c r="W7983" s="176"/>
      <c r="X7983" s="175"/>
      <c r="Y7983" s="175"/>
      <c r="Z7983" s="175"/>
      <c r="AA7983" s="175"/>
      <c r="AC7983" s="175"/>
      <c r="AL7983" s="106"/>
      <c r="AM7983" s="104"/>
      <c r="AN7983" s="104"/>
      <c r="AO7983" s="104"/>
      <c r="AP7983" s="104"/>
      <c r="AQ7983" s="104"/>
      <c r="AR7983" s="104"/>
      <c r="AS7983" s="104"/>
      <c r="AT7983" s="104"/>
      <c r="AU7983" s="104"/>
      <c r="AV7983" s="104"/>
    </row>
    <row r="7984" spans="3:48" x14ac:dyDescent="0.35">
      <c r="C7984" s="176"/>
      <c r="D7984" s="176"/>
      <c r="E7984" s="176"/>
      <c r="F7984" s="176"/>
      <c r="G7984" s="175"/>
      <c r="H7984" s="175"/>
      <c r="I7984" s="175"/>
      <c r="J7984" s="175"/>
      <c r="L7984" s="175"/>
      <c r="T7984" s="176"/>
      <c r="U7984" s="176"/>
      <c r="V7984" s="176"/>
      <c r="W7984" s="176"/>
      <c r="X7984" s="175"/>
      <c r="Y7984" s="175"/>
      <c r="Z7984" s="175"/>
      <c r="AA7984" s="175"/>
      <c r="AC7984" s="175"/>
      <c r="AL7984" s="106"/>
      <c r="AM7984" s="104"/>
      <c r="AN7984" s="104"/>
      <c r="AO7984" s="104"/>
      <c r="AP7984" s="104"/>
      <c r="AQ7984" s="104"/>
      <c r="AR7984" s="104"/>
      <c r="AS7984" s="104"/>
      <c r="AT7984" s="104"/>
      <c r="AU7984" s="104"/>
      <c r="AV7984" s="104"/>
    </row>
    <row r="7985" spans="3:48" x14ac:dyDescent="0.35">
      <c r="C7985" s="176"/>
      <c r="D7985" s="176"/>
      <c r="E7985" s="176"/>
      <c r="F7985" s="176"/>
      <c r="G7985" s="175"/>
      <c r="H7985" s="175"/>
      <c r="I7985" s="175"/>
      <c r="J7985" s="175"/>
      <c r="L7985" s="175"/>
      <c r="T7985" s="176"/>
      <c r="U7985" s="176"/>
      <c r="V7985" s="176"/>
      <c r="W7985" s="176"/>
      <c r="X7985" s="175"/>
      <c r="Y7985" s="175"/>
      <c r="Z7985" s="175"/>
      <c r="AA7985" s="175"/>
      <c r="AC7985" s="175"/>
      <c r="AL7985" s="106"/>
      <c r="AM7985" s="104"/>
      <c r="AN7985" s="104"/>
      <c r="AO7985" s="104"/>
      <c r="AP7985" s="104"/>
      <c r="AQ7985" s="104"/>
      <c r="AR7985" s="104"/>
      <c r="AS7985" s="104"/>
      <c r="AT7985" s="104"/>
      <c r="AU7985" s="104"/>
      <c r="AV7985" s="104"/>
    </row>
    <row r="7986" spans="3:48" x14ac:dyDescent="0.35">
      <c r="C7986" s="176"/>
      <c r="D7986" s="176"/>
      <c r="E7986" s="176"/>
      <c r="F7986" s="176"/>
      <c r="G7986" s="175"/>
      <c r="H7986" s="175"/>
      <c r="I7986" s="175"/>
      <c r="J7986" s="175"/>
      <c r="L7986" s="175"/>
      <c r="T7986" s="176"/>
      <c r="U7986" s="176"/>
      <c r="V7986" s="176"/>
      <c r="W7986" s="176"/>
      <c r="X7986" s="175"/>
      <c r="Y7986" s="175"/>
      <c r="Z7986" s="175"/>
      <c r="AA7986" s="175"/>
      <c r="AC7986" s="175"/>
      <c r="AL7986" s="106"/>
      <c r="AM7986" s="104"/>
      <c r="AN7986" s="104"/>
      <c r="AO7986" s="104"/>
      <c r="AP7986" s="104"/>
      <c r="AQ7986" s="104"/>
      <c r="AR7986" s="104"/>
      <c r="AS7986" s="104"/>
      <c r="AT7986" s="104"/>
      <c r="AU7986" s="104"/>
      <c r="AV7986" s="104"/>
    </row>
    <row r="7987" spans="3:48" x14ac:dyDescent="0.35">
      <c r="C7987" s="176"/>
      <c r="D7987" s="176"/>
      <c r="E7987" s="176"/>
      <c r="F7987" s="176"/>
      <c r="G7987" s="175"/>
      <c r="H7987" s="175"/>
      <c r="I7987" s="175"/>
      <c r="J7987" s="175"/>
      <c r="L7987" s="175"/>
      <c r="T7987" s="176"/>
      <c r="U7987" s="176"/>
      <c r="V7987" s="176"/>
      <c r="W7987" s="176"/>
      <c r="X7987" s="175"/>
      <c r="Y7987" s="175"/>
      <c r="Z7987" s="175"/>
      <c r="AA7987" s="175"/>
      <c r="AC7987" s="175"/>
      <c r="AL7987" s="106"/>
      <c r="AM7987" s="104"/>
      <c r="AN7987" s="104"/>
      <c r="AO7987" s="104"/>
      <c r="AP7987" s="104"/>
      <c r="AQ7987" s="104"/>
      <c r="AR7987" s="104"/>
      <c r="AS7987" s="104"/>
      <c r="AT7987" s="104"/>
      <c r="AU7987" s="104"/>
      <c r="AV7987" s="104"/>
    </row>
    <row r="7988" spans="3:48" x14ac:dyDescent="0.35">
      <c r="C7988" s="176"/>
      <c r="D7988" s="176"/>
      <c r="E7988" s="176"/>
      <c r="F7988" s="176"/>
      <c r="G7988" s="175"/>
      <c r="H7988" s="175"/>
      <c r="I7988" s="175"/>
      <c r="J7988" s="175"/>
      <c r="L7988" s="175"/>
      <c r="T7988" s="176"/>
      <c r="U7988" s="176"/>
      <c r="V7988" s="176"/>
      <c r="W7988" s="176"/>
      <c r="X7988" s="175"/>
      <c r="Y7988" s="175"/>
      <c r="Z7988" s="175"/>
      <c r="AA7988" s="175"/>
      <c r="AC7988" s="175"/>
      <c r="AL7988" s="106"/>
      <c r="AM7988" s="104"/>
      <c r="AN7988" s="104"/>
      <c r="AO7988" s="104"/>
      <c r="AP7988" s="104"/>
      <c r="AQ7988" s="104"/>
      <c r="AR7988" s="104"/>
      <c r="AS7988" s="104"/>
      <c r="AT7988" s="104"/>
      <c r="AU7988" s="104"/>
      <c r="AV7988" s="104"/>
    </row>
    <row r="7989" spans="3:48" x14ac:dyDescent="0.35">
      <c r="C7989" s="176"/>
      <c r="D7989" s="176"/>
      <c r="E7989" s="176"/>
      <c r="F7989" s="176"/>
      <c r="G7989" s="175"/>
      <c r="H7989" s="175"/>
      <c r="I7989" s="175"/>
      <c r="J7989" s="175"/>
      <c r="L7989" s="175"/>
      <c r="T7989" s="176"/>
      <c r="U7989" s="176"/>
      <c r="V7989" s="176"/>
      <c r="W7989" s="176"/>
      <c r="X7989" s="175"/>
      <c r="Y7989" s="175"/>
      <c r="Z7989" s="175"/>
      <c r="AA7989" s="175"/>
      <c r="AC7989" s="175"/>
      <c r="AL7989" s="106"/>
      <c r="AM7989" s="104"/>
      <c r="AN7989" s="104"/>
      <c r="AO7989" s="104"/>
      <c r="AP7989" s="104"/>
      <c r="AQ7989" s="104"/>
      <c r="AR7989" s="104"/>
      <c r="AS7989" s="104"/>
      <c r="AT7989" s="104"/>
      <c r="AU7989" s="104"/>
      <c r="AV7989" s="104"/>
    </row>
    <row r="7990" spans="3:48" x14ac:dyDescent="0.35">
      <c r="C7990" s="176"/>
      <c r="D7990" s="176"/>
      <c r="E7990" s="176"/>
      <c r="F7990" s="176"/>
      <c r="G7990" s="175"/>
      <c r="H7990" s="175"/>
      <c r="I7990" s="175"/>
      <c r="J7990" s="175"/>
      <c r="L7990" s="175"/>
      <c r="T7990" s="176"/>
      <c r="U7990" s="176"/>
      <c r="V7990" s="176"/>
      <c r="W7990" s="176"/>
      <c r="X7990" s="175"/>
      <c r="Y7990" s="175"/>
      <c r="Z7990" s="175"/>
      <c r="AA7990" s="175"/>
      <c r="AC7990" s="175"/>
      <c r="AL7990" s="106"/>
      <c r="AM7990" s="104"/>
      <c r="AN7990" s="104"/>
      <c r="AO7990" s="104"/>
      <c r="AP7990" s="104"/>
      <c r="AQ7990" s="104"/>
      <c r="AR7990" s="104"/>
      <c r="AS7990" s="104"/>
      <c r="AT7990" s="104"/>
      <c r="AU7990" s="104"/>
      <c r="AV7990" s="104"/>
    </row>
    <row r="7991" spans="3:48" x14ac:dyDescent="0.35">
      <c r="C7991" s="176"/>
      <c r="D7991" s="176"/>
      <c r="E7991" s="176"/>
      <c r="F7991" s="176"/>
      <c r="G7991" s="175"/>
      <c r="H7991" s="175"/>
      <c r="I7991" s="175"/>
      <c r="J7991" s="175"/>
      <c r="L7991" s="175"/>
      <c r="T7991" s="176"/>
      <c r="U7991" s="176"/>
      <c r="V7991" s="176"/>
      <c r="W7991" s="176"/>
      <c r="X7991" s="175"/>
      <c r="Y7991" s="175"/>
      <c r="Z7991" s="175"/>
      <c r="AA7991" s="175"/>
      <c r="AC7991" s="175"/>
      <c r="AL7991" s="106"/>
      <c r="AM7991" s="104"/>
      <c r="AN7991" s="104"/>
      <c r="AO7991" s="104"/>
      <c r="AP7991" s="104"/>
      <c r="AQ7991" s="104"/>
      <c r="AR7991" s="104"/>
      <c r="AS7991" s="104"/>
      <c r="AT7991" s="104"/>
      <c r="AU7991" s="104"/>
      <c r="AV7991" s="104"/>
    </row>
    <row r="7992" spans="3:48" x14ac:dyDescent="0.35">
      <c r="C7992" s="176"/>
      <c r="D7992" s="176"/>
      <c r="E7992" s="176"/>
      <c r="F7992" s="176"/>
      <c r="G7992" s="175"/>
      <c r="H7992" s="175"/>
      <c r="I7992" s="175"/>
      <c r="J7992" s="175"/>
      <c r="L7992" s="175"/>
      <c r="T7992" s="176"/>
      <c r="U7992" s="176"/>
      <c r="V7992" s="176"/>
      <c r="W7992" s="176"/>
      <c r="X7992" s="175"/>
      <c r="Y7992" s="175"/>
      <c r="Z7992" s="175"/>
      <c r="AA7992" s="175"/>
      <c r="AC7992" s="175"/>
      <c r="AL7992" s="106"/>
      <c r="AM7992" s="104"/>
      <c r="AN7992" s="104"/>
      <c r="AO7992" s="104"/>
      <c r="AP7992" s="104"/>
      <c r="AQ7992" s="104"/>
      <c r="AR7992" s="104"/>
      <c r="AS7992" s="104"/>
      <c r="AT7992" s="104"/>
      <c r="AU7992" s="104"/>
      <c r="AV7992" s="104"/>
    </row>
    <row r="7993" spans="3:48" x14ac:dyDescent="0.35">
      <c r="C7993" s="176"/>
      <c r="D7993" s="176"/>
      <c r="E7993" s="176"/>
      <c r="F7993" s="176"/>
      <c r="G7993" s="175"/>
      <c r="H7993" s="175"/>
      <c r="I7993" s="175"/>
      <c r="J7993" s="175"/>
      <c r="L7993" s="175"/>
      <c r="T7993" s="176"/>
      <c r="U7993" s="176"/>
      <c r="V7993" s="176"/>
      <c r="W7993" s="176"/>
      <c r="X7993" s="175"/>
      <c r="Y7993" s="175"/>
      <c r="Z7993" s="175"/>
      <c r="AA7993" s="175"/>
      <c r="AC7993" s="175"/>
      <c r="AL7993" s="106"/>
      <c r="AM7993" s="104"/>
      <c r="AN7993" s="104"/>
      <c r="AO7993" s="104"/>
      <c r="AP7993" s="104"/>
      <c r="AQ7993" s="104"/>
      <c r="AR7993" s="104"/>
      <c r="AS7993" s="104"/>
      <c r="AT7993" s="104"/>
      <c r="AU7993" s="104"/>
      <c r="AV7993" s="104"/>
    </row>
    <row r="7994" spans="3:48" x14ac:dyDescent="0.35">
      <c r="C7994" s="176"/>
      <c r="D7994" s="176"/>
      <c r="E7994" s="176"/>
      <c r="F7994" s="176"/>
      <c r="G7994" s="175"/>
      <c r="H7994" s="175"/>
      <c r="I7994" s="175"/>
      <c r="J7994" s="175"/>
      <c r="L7994" s="175"/>
      <c r="T7994" s="176"/>
      <c r="U7994" s="176"/>
      <c r="V7994" s="176"/>
      <c r="W7994" s="176"/>
      <c r="X7994" s="175"/>
      <c r="Y7994" s="175"/>
      <c r="Z7994" s="175"/>
      <c r="AA7994" s="175"/>
      <c r="AC7994" s="175"/>
      <c r="AL7994" s="106"/>
      <c r="AM7994" s="104"/>
      <c r="AN7994" s="104"/>
      <c r="AO7994" s="104"/>
      <c r="AP7994" s="104"/>
      <c r="AQ7994" s="104"/>
      <c r="AR7994" s="104"/>
      <c r="AS7994" s="104"/>
      <c r="AT7994" s="104"/>
      <c r="AU7994" s="104"/>
      <c r="AV7994" s="104"/>
    </row>
    <row r="7995" spans="3:48" x14ac:dyDescent="0.35">
      <c r="C7995" s="176"/>
      <c r="D7995" s="176"/>
      <c r="E7995" s="176"/>
      <c r="F7995" s="176"/>
      <c r="G7995" s="175"/>
      <c r="H7995" s="175"/>
      <c r="I7995" s="175"/>
      <c r="J7995" s="175"/>
      <c r="L7995" s="175"/>
      <c r="T7995" s="176"/>
      <c r="U7995" s="176"/>
      <c r="V7995" s="176"/>
      <c r="W7995" s="176"/>
      <c r="X7995" s="175"/>
      <c r="Y7995" s="175"/>
      <c r="Z7995" s="175"/>
      <c r="AA7995" s="175"/>
      <c r="AC7995" s="175"/>
      <c r="AL7995" s="106"/>
      <c r="AM7995" s="104"/>
      <c r="AN7995" s="104"/>
      <c r="AO7995" s="104"/>
      <c r="AP7995" s="104"/>
      <c r="AQ7995" s="104"/>
      <c r="AR7995" s="104"/>
      <c r="AS7995" s="104"/>
      <c r="AT7995" s="104"/>
      <c r="AU7995" s="104"/>
      <c r="AV7995" s="104"/>
    </row>
    <row r="7996" spans="3:48" x14ac:dyDescent="0.35">
      <c r="C7996" s="176"/>
      <c r="D7996" s="176"/>
      <c r="E7996" s="176"/>
      <c r="F7996" s="176"/>
      <c r="G7996" s="175"/>
      <c r="H7996" s="175"/>
      <c r="I7996" s="175"/>
      <c r="J7996" s="175"/>
      <c r="L7996" s="175"/>
      <c r="T7996" s="176"/>
      <c r="U7996" s="176"/>
      <c r="V7996" s="176"/>
      <c r="W7996" s="176"/>
      <c r="X7996" s="175"/>
      <c r="Y7996" s="175"/>
      <c r="Z7996" s="175"/>
      <c r="AA7996" s="175"/>
      <c r="AC7996" s="175"/>
      <c r="AL7996" s="106"/>
      <c r="AM7996" s="104"/>
      <c r="AN7996" s="104"/>
      <c r="AO7996" s="104"/>
      <c r="AP7996" s="104"/>
      <c r="AQ7996" s="104"/>
      <c r="AR7996" s="104"/>
      <c r="AS7996" s="104"/>
      <c r="AT7996" s="104"/>
      <c r="AU7996" s="104"/>
      <c r="AV7996" s="104"/>
    </row>
    <row r="7997" spans="3:48" x14ac:dyDescent="0.35">
      <c r="C7997" s="176"/>
      <c r="D7997" s="176"/>
      <c r="E7997" s="176"/>
      <c r="F7997" s="176"/>
      <c r="G7997" s="175"/>
      <c r="H7997" s="175"/>
      <c r="I7997" s="175"/>
      <c r="J7997" s="175"/>
      <c r="L7997" s="175"/>
      <c r="T7997" s="176"/>
      <c r="U7997" s="176"/>
      <c r="V7997" s="176"/>
      <c r="W7997" s="176"/>
      <c r="X7997" s="175"/>
      <c r="Y7997" s="175"/>
      <c r="Z7997" s="175"/>
      <c r="AA7997" s="175"/>
      <c r="AC7997" s="175"/>
      <c r="AL7997" s="106"/>
      <c r="AM7997" s="104"/>
      <c r="AN7997" s="104"/>
      <c r="AO7997" s="104"/>
      <c r="AP7997" s="104"/>
      <c r="AQ7997" s="104"/>
      <c r="AR7997" s="104"/>
      <c r="AS7997" s="104"/>
      <c r="AT7997" s="104"/>
      <c r="AU7997" s="104"/>
      <c r="AV7997" s="104"/>
    </row>
    <row r="7998" spans="3:48" x14ac:dyDescent="0.35">
      <c r="C7998" s="176"/>
      <c r="D7998" s="176"/>
      <c r="E7998" s="176"/>
      <c r="F7998" s="176"/>
      <c r="G7998" s="175"/>
      <c r="H7998" s="175"/>
      <c r="I7998" s="175"/>
      <c r="J7998" s="175"/>
      <c r="L7998" s="175"/>
      <c r="T7998" s="176"/>
      <c r="U7998" s="176"/>
      <c r="V7998" s="176"/>
      <c r="W7998" s="176"/>
      <c r="X7998" s="175"/>
      <c r="Y7998" s="175"/>
      <c r="Z7998" s="175"/>
      <c r="AA7998" s="175"/>
      <c r="AC7998" s="175"/>
      <c r="AL7998" s="106"/>
      <c r="AM7998" s="104"/>
      <c r="AN7998" s="104"/>
      <c r="AO7998" s="104"/>
      <c r="AP7998" s="104"/>
      <c r="AQ7998" s="104"/>
      <c r="AR7998" s="104"/>
      <c r="AS7998" s="104"/>
      <c r="AT7998" s="104"/>
      <c r="AU7998" s="104"/>
      <c r="AV7998" s="104"/>
    </row>
    <row r="7999" spans="3:48" x14ac:dyDescent="0.35">
      <c r="C7999" s="176"/>
      <c r="D7999" s="176"/>
      <c r="E7999" s="176"/>
      <c r="F7999" s="176"/>
      <c r="G7999" s="175"/>
      <c r="H7999" s="175"/>
      <c r="I7999" s="175"/>
      <c r="J7999" s="175"/>
      <c r="L7999" s="175"/>
      <c r="T7999" s="176"/>
      <c r="U7999" s="176"/>
      <c r="V7999" s="176"/>
      <c r="W7999" s="176"/>
      <c r="X7999" s="175"/>
      <c r="Y7999" s="175"/>
      <c r="Z7999" s="175"/>
      <c r="AA7999" s="175"/>
      <c r="AC7999" s="175"/>
      <c r="AL7999" s="106"/>
      <c r="AM7999" s="104"/>
      <c r="AN7999" s="104"/>
      <c r="AO7999" s="104"/>
      <c r="AP7999" s="104"/>
      <c r="AQ7999" s="104"/>
      <c r="AR7999" s="104"/>
      <c r="AS7999" s="104"/>
      <c r="AT7999" s="104"/>
      <c r="AU7999" s="104"/>
      <c r="AV7999" s="104"/>
    </row>
    <row r="8000" spans="3:48" x14ac:dyDescent="0.35">
      <c r="C8000" s="176"/>
      <c r="D8000" s="176"/>
      <c r="E8000" s="176"/>
      <c r="F8000" s="176"/>
      <c r="G8000" s="175"/>
      <c r="H8000" s="175"/>
      <c r="I8000" s="175"/>
      <c r="J8000" s="175"/>
      <c r="L8000" s="175"/>
      <c r="T8000" s="176"/>
      <c r="U8000" s="176"/>
      <c r="V8000" s="176"/>
      <c r="W8000" s="176"/>
      <c r="X8000" s="175"/>
      <c r="Y8000" s="175"/>
      <c r="Z8000" s="175"/>
      <c r="AA8000" s="175"/>
      <c r="AC8000" s="175"/>
      <c r="AL8000" s="106"/>
      <c r="AM8000" s="104"/>
      <c r="AN8000" s="104"/>
      <c r="AO8000" s="104"/>
      <c r="AP8000" s="104"/>
      <c r="AQ8000" s="104"/>
      <c r="AR8000" s="104"/>
      <c r="AS8000" s="104"/>
      <c r="AT8000" s="104"/>
      <c r="AU8000" s="104"/>
      <c r="AV8000" s="104"/>
    </row>
    <row r="8001" spans="3:48" x14ac:dyDescent="0.35">
      <c r="C8001" s="176"/>
      <c r="D8001" s="176"/>
      <c r="E8001" s="176"/>
      <c r="F8001" s="176"/>
      <c r="G8001" s="175"/>
      <c r="H8001" s="175"/>
      <c r="I8001" s="175"/>
      <c r="J8001" s="175"/>
      <c r="L8001" s="175"/>
      <c r="T8001" s="176"/>
      <c r="U8001" s="176"/>
      <c r="V8001" s="176"/>
      <c r="W8001" s="176"/>
      <c r="X8001" s="175"/>
      <c r="Y8001" s="175"/>
      <c r="Z8001" s="175"/>
      <c r="AA8001" s="175"/>
      <c r="AC8001" s="175"/>
      <c r="AL8001" s="106"/>
      <c r="AM8001" s="104"/>
      <c r="AN8001" s="104"/>
      <c r="AO8001" s="104"/>
      <c r="AP8001" s="104"/>
      <c r="AQ8001" s="104"/>
      <c r="AR8001" s="104"/>
      <c r="AS8001" s="104"/>
      <c r="AT8001" s="104"/>
      <c r="AU8001" s="104"/>
      <c r="AV8001" s="104"/>
    </row>
    <row r="8002" spans="3:48" x14ac:dyDescent="0.35">
      <c r="C8002" s="176"/>
      <c r="D8002" s="176"/>
      <c r="E8002" s="176"/>
      <c r="F8002" s="176"/>
      <c r="G8002" s="175"/>
      <c r="H8002" s="175"/>
      <c r="I8002" s="175"/>
      <c r="J8002" s="175"/>
      <c r="L8002" s="175"/>
      <c r="T8002" s="176"/>
      <c r="U8002" s="176"/>
      <c r="V8002" s="176"/>
      <c r="W8002" s="176"/>
      <c r="X8002" s="175"/>
      <c r="Y8002" s="175"/>
      <c r="Z8002" s="175"/>
      <c r="AA8002" s="175"/>
      <c r="AC8002" s="175"/>
      <c r="AL8002" s="106"/>
      <c r="AM8002" s="104"/>
      <c r="AN8002" s="104"/>
      <c r="AO8002" s="104"/>
      <c r="AP8002" s="104"/>
      <c r="AQ8002" s="104"/>
      <c r="AR8002" s="104"/>
      <c r="AS8002" s="104"/>
      <c r="AT8002" s="104"/>
      <c r="AU8002" s="104"/>
      <c r="AV8002" s="104"/>
    </row>
    <row r="8003" spans="3:48" x14ac:dyDescent="0.35">
      <c r="C8003" s="176"/>
      <c r="D8003" s="176"/>
      <c r="E8003" s="176"/>
      <c r="F8003" s="176"/>
      <c r="G8003" s="175"/>
      <c r="H8003" s="175"/>
      <c r="I8003" s="175"/>
      <c r="J8003" s="175"/>
      <c r="L8003" s="175"/>
      <c r="T8003" s="176"/>
      <c r="U8003" s="176"/>
      <c r="V8003" s="176"/>
      <c r="W8003" s="176"/>
      <c r="X8003" s="175"/>
      <c r="Y8003" s="175"/>
      <c r="Z8003" s="175"/>
      <c r="AA8003" s="175"/>
      <c r="AC8003" s="175"/>
      <c r="AL8003" s="106"/>
      <c r="AM8003" s="104"/>
      <c r="AN8003" s="104"/>
      <c r="AO8003" s="104"/>
      <c r="AP8003" s="104"/>
      <c r="AQ8003" s="104"/>
      <c r="AR8003" s="104"/>
      <c r="AS8003" s="104"/>
      <c r="AT8003" s="104"/>
      <c r="AU8003" s="104"/>
      <c r="AV8003" s="104"/>
    </row>
    <row r="8004" spans="3:48" x14ac:dyDescent="0.35">
      <c r="C8004" s="176"/>
      <c r="D8004" s="176"/>
      <c r="E8004" s="176"/>
      <c r="F8004" s="176"/>
      <c r="G8004" s="175"/>
      <c r="H8004" s="175"/>
      <c r="I8004" s="175"/>
      <c r="J8004" s="175"/>
      <c r="L8004" s="175"/>
      <c r="T8004" s="176"/>
      <c r="U8004" s="176"/>
      <c r="V8004" s="176"/>
      <c r="W8004" s="176"/>
      <c r="X8004" s="175"/>
      <c r="Y8004" s="175"/>
      <c r="Z8004" s="175"/>
      <c r="AA8004" s="175"/>
      <c r="AC8004" s="175"/>
      <c r="AL8004" s="106"/>
      <c r="AM8004" s="104"/>
      <c r="AN8004" s="104"/>
      <c r="AO8004" s="104"/>
      <c r="AP8004" s="104"/>
      <c r="AQ8004" s="104"/>
      <c r="AR8004" s="104"/>
      <c r="AS8004" s="104"/>
      <c r="AT8004" s="104"/>
      <c r="AU8004" s="104"/>
      <c r="AV8004" s="104"/>
    </row>
    <row r="8005" spans="3:48" x14ac:dyDescent="0.35">
      <c r="C8005" s="176"/>
      <c r="D8005" s="176"/>
      <c r="E8005" s="176"/>
      <c r="F8005" s="176"/>
      <c r="G8005" s="175"/>
      <c r="H8005" s="175"/>
      <c r="I8005" s="175"/>
      <c r="J8005" s="175"/>
      <c r="L8005" s="175"/>
      <c r="T8005" s="176"/>
      <c r="U8005" s="176"/>
      <c r="V8005" s="176"/>
      <c r="W8005" s="176"/>
      <c r="X8005" s="175"/>
      <c r="Y8005" s="175"/>
      <c r="Z8005" s="175"/>
      <c r="AA8005" s="175"/>
      <c r="AC8005" s="175"/>
      <c r="AL8005" s="106"/>
      <c r="AM8005" s="104"/>
      <c r="AN8005" s="104"/>
      <c r="AO8005" s="104"/>
      <c r="AP8005" s="104"/>
      <c r="AQ8005" s="104"/>
      <c r="AR8005" s="104"/>
      <c r="AS8005" s="104"/>
      <c r="AT8005" s="104"/>
      <c r="AU8005" s="104"/>
      <c r="AV8005" s="104"/>
    </row>
    <row r="8006" spans="3:48" x14ac:dyDescent="0.35">
      <c r="C8006" s="176"/>
      <c r="D8006" s="176"/>
      <c r="E8006" s="176"/>
      <c r="F8006" s="176"/>
      <c r="G8006" s="175"/>
      <c r="H8006" s="175"/>
      <c r="I8006" s="175"/>
      <c r="J8006" s="175"/>
      <c r="L8006" s="175"/>
      <c r="T8006" s="176"/>
      <c r="U8006" s="176"/>
      <c r="V8006" s="176"/>
      <c r="W8006" s="176"/>
      <c r="X8006" s="175"/>
      <c r="Y8006" s="175"/>
      <c r="Z8006" s="175"/>
      <c r="AA8006" s="175"/>
      <c r="AC8006" s="175"/>
      <c r="AL8006" s="106"/>
      <c r="AM8006" s="104"/>
      <c r="AN8006" s="104"/>
      <c r="AO8006" s="104"/>
      <c r="AP8006" s="104"/>
      <c r="AQ8006" s="104"/>
      <c r="AR8006" s="104"/>
      <c r="AS8006" s="104"/>
      <c r="AT8006" s="104"/>
      <c r="AU8006" s="104"/>
      <c r="AV8006" s="104"/>
    </row>
    <row r="8007" spans="3:48" x14ac:dyDescent="0.35">
      <c r="C8007" s="176"/>
      <c r="D8007" s="176"/>
      <c r="E8007" s="176"/>
      <c r="F8007" s="176"/>
      <c r="G8007" s="175"/>
      <c r="H8007" s="175"/>
      <c r="I8007" s="175"/>
      <c r="J8007" s="175"/>
      <c r="L8007" s="175"/>
      <c r="T8007" s="176"/>
      <c r="U8007" s="176"/>
      <c r="V8007" s="176"/>
      <c r="W8007" s="176"/>
      <c r="X8007" s="175"/>
      <c r="Y8007" s="175"/>
      <c r="Z8007" s="175"/>
      <c r="AA8007" s="175"/>
      <c r="AC8007" s="175"/>
      <c r="AL8007" s="106"/>
      <c r="AM8007" s="104"/>
      <c r="AN8007" s="104"/>
      <c r="AO8007" s="104"/>
      <c r="AP8007" s="104"/>
      <c r="AQ8007" s="104"/>
      <c r="AR8007" s="104"/>
      <c r="AS8007" s="104"/>
      <c r="AT8007" s="104"/>
      <c r="AU8007" s="104"/>
      <c r="AV8007" s="104"/>
    </row>
    <row r="8008" spans="3:48" x14ac:dyDescent="0.35">
      <c r="C8008" s="176"/>
      <c r="D8008" s="176"/>
      <c r="E8008" s="176"/>
      <c r="F8008" s="176"/>
      <c r="G8008" s="175"/>
      <c r="H8008" s="175"/>
      <c r="I8008" s="175"/>
      <c r="J8008" s="175"/>
      <c r="L8008" s="175"/>
      <c r="T8008" s="176"/>
      <c r="U8008" s="176"/>
      <c r="V8008" s="176"/>
      <c r="W8008" s="176"/>
      <c r="X8008" s="175"/>
      <c r="Y8008" s="175"/>
      <c r="Z8008" s="175"/>
      <c r="AA8008" s="175"/>
      <c r="AC8008" s="175"/>
      <c r="AL8008" s="106"/>
      <c r="AM8008" s="104"/>
      <c r="AN8008" s="104"/>
      <c r="AO8008" s="104"/>
      <c r="AP8008" s="104"/>
      <c r="AQ8008" s="104"/>
      <c r="AR8008" s="104"/>
      <c r="AS8008" s="104"/>
      <c r="AT8008" s="104"/>
      <c r="AU8008" s="104"/>
      <c r="AV8008" s="104"/>
    </row>
    <row r="8009" spans="3:48" x14ac:dyDescent="0.35">
      <c r="C8009" s="176"/>
      <c r="D8009" s="176"/>
      <c r="E8009" s="176"/>
      <c r="F8009" s="176"/>
      <c r="G8009" s="175"/>
      <c r="H8009" s="175"/>
      <c r="I8009" s="175"/>
      <c r="J8009" s="175"/>
      <c r="L8009" s="175"/>
      <c r="T8009" s="176"/>
      <c r="U8009" s="176"/>
      <c r="V8009" s="176"/>
      <c r="W8009" s="176"/>
      <c r="X8009" s="175"/>
      <c r="Y8009" s="175"/>
      <c r="Z8009" s="175"/>
      <c r="AA8009" s="175"/>
      <c r="AC8009" s="175"/>
      <c r="AL8009" s="106"/>
      <c r="AM8009" s="104"/>
      <c r="AN8009" s="104"/>
      <c r="AO8009" s="104"/>
      <c r="AP8009" s="104"/>
      <c r="AQ8009" s="104"/>
      <c r="AR8009" s="104"/>
      <c r="AS8009" s="104"/>
      <c r="AT8009" s="104"/>
      <c r="AU8009" s="104"/>
      <c r="AV8009" s="104"/>
    </row>
    <row r="8010" spans="3:48" x14ac:dyDescent="0.35">
      <c r="C8010" s="176"/>
      <c r="D8010" s="176"/>
      <c r="E8010" s="176"/>
      <c r="F8010" s="176"/>
      <c r="G8010" s="175"/>
      <c r="H8010" s="175"/>
      <c r="I8010" s="175"/>
      <c r="J8010" s="175"/>
      <c r="L8010" s="175"/>
      <c r="T8010" s="176"/>
      <c r="U8010" s="176"/>
      <c r="V8010" s="176"/>
      <c r="W8010" s="176"/>
      <c r="X8010" s="175"/>
      <c r="Y8010" s="175"/>
      <c r="Z8010" s="175"/>
      <c r="AA8010" s="175"/>
      <c r="AC8010" s="175"/>
      <c r="AL8010" s="106"/>
      <c r="AM8010" s="104"/>
      <c r="AN8010" s="104"/>
      <c r="AO8010" s="104"/>
      <c r="AP8010" s="104"/>
      <c r="AQ8010" s="104"/>
      <c r="AR8010" s="104"/>
      <c r="AS8010" s="104"/>
      <c r="AT8010" s="104"/>
      <c r="AU8010" s="104"/>
      <c r="AV8010" s="104"/>
    </row>
    <row r="8011" spans="3:48" x14ac:dyDescent="0.35">
      <c r="C8011" s="176"/>
      <c r="D8011" s="176"/>
      <c r="E8011" s="176"/>
      <c r="F8011" s="176"/>
      <c r="G8011" s="175"/>
      <c r="H8011" s="175"/>
      <c r="I8011" s="175"/>
      <c r="J8011" s="175"/>
      <c r="L8011" s="175"/>
      <c r="T8011" s="176"/>
      <c r="U8011" s="176"/>
      <c r="V8011" s="176"/>
      <c r="W8011" s="176"/>
      <c r="X8011" s="175"/>
      <c r="Y8011" s="175"/>
      <c r="Z8011" s="175"/>
      <c r="AA8011" s="175"/>
      <c r="AC8011" s="175"/>
      <c r="AL8011" s="106"/>
      <c r="AM8011" s="104"/>
      <c r="AN8011" s="104"/>
      <c r="AO8011" s="104"/>
      <c r="AP8011" s="104"/>
      <c r="AQ8011" s="104"/>
      <c r="AR8011" s="104"/>
      <c r="AS8011" s="104"/>
      <c r="AT8011" s="104"/>
      <c r="AU8011" s="104"/>
      <c r="AV8011" s="104"/>
    </row>
    <row r="8012" spans="3:48" x14ac:dyDescent="0.35">
      <c r="C8012" s="176"/>
      <c r="D8012" s="176"/>
      <c r="E8012" s="176"/>
      <c r="F8012" s="176"/>
      <c r="G8012" s="175"/>
      <c r="H8012" s="175"/>
      <c r="I8012" s="175"/>
      <c r="J8012" s="175"/>
      <c r="L8012" s="175"/>
      <c r="T8012" s="176"/>
      <c r="U8012" s="176"/>
      <c r="V8012" s="176"/>
      <c r="W8012" s="176"/>
      <c r="X8012" s="175"/>
      <c r="Y8012" s="175"/>
      <c r="Z8012" s="175"/>
      <c r="AA8012" s="175"/>
      <c r="AC8012" s="175"/>
      <c r="AL8012" s="106"/>
      <c r="AM8012" s="104"/>
      <c r="AN8012" s="104"/>
      <c r="AO8012" s="104"/>
      <c r="AP8012" s="104"/>
      <c r="AQ8012" s="104"/>
      <c r="AR8012" s="104"/>
      <c r="AS8012" s="104"/>
      <c r="AT8012" s="104"/>
      <c r="AU8012" s="104"/>
      <c r="AV8012" s="104"/>
    </row>
    <row r="8013" spans="3:48" x14ac:dyDescent="0.35">
      <c r="C8013" s="176"/>
      <c r="D8013" s="176"/>
      <c r="E8013" s="176"/>
      <c r="F8013" s="176"/>
      <c r="G8013" s="175"/>
      <c r="H8013" s="175"/>
      <c r="I8013" s="175"/>
      <c r="J8013" s="175"/>
      <c r="L8013" s="175"/>
      <c r="T8013" s="176"/>
      <c r="U8013" s="176"/>
      <c r="V8013" s="176"/>
      <c r="W8013" s="176"/>
      <c r="X8013" s="175"/>
      <c r="Y8013" s="175"/>
      <c r="Z8013" s="175"/>
      <c r="AA8013" s="175"/>
      <c r="AC8013" s="175"/>
      <c r="AL8013" s="106"/>
      <c r="AM8013" s="104"/>
      <c r="AN8013" s="104"/>
      <c r="AO8013" s="104"/>
      <c r="AP8013" s="104"/>
      <c r="AQ8013" s="104"/>
      <c r="AR8013" s="104"/>
      <c r="AS8013" s="104"/>
      <c r="AT8013" s="104"/>
      <c r="AU8013" s="104"/>
      <c r="AV8013" s="104"/>
    </row>
    <row r="8014" spans="3:48" x14ac:dyDescent="0.35">
      <c r="C8014" s="176"/>
      <c r="D8014" s="176"/>
      <c r="E8014" s="176"/>
      <c r="F8014" s="176"/>
      <c r="G8014" s="175"/>
      <c r="H8014" s="175"/>
      <c r="I8014" s="175"/>
      <c r="J8014" s="175"/>
      <c r="L8014" s="175"/>
      <c r="T8014" s="176"/>
      <c r="U8014" s="176"/>
      <c r="V8014" s="176"/>
      <c r="W8014" s="176"/>
      <c r="X8014" s="175"/>
      <c r="Y8014" s="175"/>
      <c r="Z8014" s="175"/>
      <c r="AA8014" s="175"/>
      <c r="AC8014" s="175"/>
      <c r="AL8014" s="106"/>
      <c r="AM8014" s="104"/>
      <c r="AN8014" s="104"/>
      <c r="AO8014" s="104"/>
      <c r="AP8014" s="104"/>
      <c r="AQ8014" s="104"/>
      <c r="AR8014" s="104"/>
      <c r="AS8014" s="104"/>
      <c r="AT8014" s="104"/>
      <c r="AU8014" s="104"/>
      <c r="AV8014" s="104"/>
    </row>
    <row r="8015" spans="3:48" x14ac:dyDescent="0.35">
      <c r="C8015" s="176"/>
      <c r="D8015" s="176"/>
      <c r="E8015" s="176"/>
      <c r="F8015" s="176"/>
      <c r="G8015" s="175"/>
      <c r="H8015" s="175"/>
      <c r="I8015" s="175"/>
      <c r="J8015" s="175"/>
      <c r="L8015" s="175"/>
      <c r="T8015" s="176"/>
      <c r="U8015" s="176"/>
      <c r="V8015" s="176"/>
      <c r="W8015" s="176"/>
      <c r="X8015" s="175"/>
      <c r="Y8015" s="175"/>
      <c r="Z8015" s="175"/>
      <c r="AA8015" s="175"/>
      <c r="AC8015" s="175"/>
      <c r="AL8015" s="106"/>
      <c r="AM8015" s="104"/>
      <c r="AN8015" s="104"/>
      <c r="AO8015" s="104"/>
      <c r="AP8015" s="104"/>
      <c r="AQ8015" s="104"/>
      <c r="AR8015" s="104"/>
      <c r="AS8015" s="104"/>
      <c r="AT8015" s="104"/>
      <c r="AU8015" s="104"/>
      <c r="AV8015" s="104"/>
    </row>
    <row r="8016" spans="3:48" x14ac:dyDescent="0.35">
      <c r="C8016" s="176"/>
      <c r="D8016" s="176"/>
      <c r="E8016" s="176"/>
      <c r="F8016" s="176"/>
      <c r="G8016" s="175"/>
      <c r="H8016" s="175"/>
      <c r="I8016" s="175"/>
      <c r="J8016" s="175"/>
      <c r="L8016" s="175"/>
      <c r="T8016" s="176"/>
      <c r="U8016" s="176"/>
      <c r="V8016" s="176"/>
      <c r="W8016" s="176"/>
      <c r="X8016" s="175"/>
      <c r="Y8016" s="175"/>
      <c r="Z8016" s="175"/>
      <c r="AA8016" s="175"/>
      <c r="AC8016" s="175"/>
      <c r="AL8016" s="106"/>
      <c r="AM8016" s="104"/>
      <c r="AN8016" s="104"/>
      <c r="AO8016" s="104"/>
      <c r="AP8016" s="104"/>
      <c r="AQ8016" s="104"/>
      <c r="AR8016" s="104"/>
      <c r="AS8016" s="104"/>
      <c r="AT8016" s="104"/>
      <c r="AU8016" s="104"/>
      <c r="AV8016" s="104"/>
    </row>
    <row r="8017" spans="3:48" x14ac:dyDescent="0.35">
      <c r="C8017" s="176"/>
      <c r="D8017" s="176"/>
      <c r="E8017" s="176"/>
      <c r="F8017" s="176"/>
      <c r="G8017" s="175"/>
      <c r="H8017" s="175"/>
      <c r="I8017" s="175"/>
      <c r="J8017" s="175"/>
      <c r="L8017" s="175"/>
      <c r="T8017" s="176"/>
      <c r="U8017" s="176"/>
      <c r="V8017" s="176"/>
      <c r="W8017" s="176"/>
      <c r="X8017" s="175"/>
      <c r="Y8017" s="175"/>
      <c r="Z8017" s="175"/>
      <c r="AA8017" s="175"/>
      <c r="AC8017" s="175"/>
      <c r="AL8017" s="106"/>
      <c r="AM8017" s="104"/>
      <c r="AN8017" s="104"/>
      <c r="AO8017" s="104"/>
      <c r="AP8017" s="104"/>
      <c r="AQ8017" s="104"/>
      <c r="AR8017" s="104"/>
      <c r="AS8017" s="104"/>
      <c r="AT8017" s="104"/>
      <c r="AU8017" s="104"/>
      <c r="AV8017" s="104"/>
    </row>
    <row r="8018" spans="3:48" x14ac:dyDescent="0.35">
      <c r="C8018" s="176"/>
      <c r="D8018" s="176"/>
      <c r="E8018" s="176"/>
      <c r="F8018" s="176"/>
      <c r="G8018" s="175"/>
      <c r="H8018" s="175"/>
      <c r="I8018" s="175"/>
      <c r="J8018" s="175"/>
      <c r="L8018" s="175"/>
      <c r="T8018" s="176"/>
      <c r="U8018" s="176"/>
      <c r="V8018" s="176"/>
      <c r="W8018" s="176"/>
      <c r="X8018" s="175"/>
      <c r="Y8018" s="175"/>
      <c r="Z8018" s="175"/>
      <c r="AA8018" s="175"/>
      <c r="AC8018" s="175"/>
      <c r="AL8018" s="106"/>
      <c r="AM8018" s="104"/>
      <c r="AN8018" s="104"/>
      <c r="AO8018" s="104"/>
      <c r="AP8018" s="104"/>
      <c r="AQ8018" s="104"/>
      <c r="AR8018" s="104"/>
      <c r="AS8018" s="104"/>
      <c r="AT8018" s="104"/>
      <c r="AU8018" s="104"/>
      <c r="AV8018" s="104"/>
    </row>
    <row r="8019" spans="3:48" x14ac:dyDescent="0.35">
      <c r="C8019" s="176"/>
      <c r="D8019" s="176"/>
      <c r="E8019" s="176"/>
      <c r="F8019" s="176"/>
      <c r="G8019" s="175"/>
      <c r="H8019" s="175"/>
      <c r="I8019" s="175"/>
      <c r="J8019" s="175"/>
      <c r="L8019" s="175"/>
      <c r="T8019" s="176"/>
      <c r="U8019" s="176"/>
      <c r="V8019" s="176"/>
      <c r="W8019" s="176"/>
      <c r="X8019" s="175"/>
      <c r="Y8019" s="175"/>
      <c r="Z8019" s="175"/>
      <c r="AA8019" s="175"/>
      <c r="AC8019" s="175"/>
      <c r="AL8019" s="106"/>
      <c r="AM8019" s="104"/>
      <c r="AN8019" s="104"/>
      <c r="AO8019" s="104"/>
      <c r="AP8019" s="104"/>
      <c r="AQ8019" s="104"/>
      <c r="AR8019" s="104"/>
      <c r="AS8019" s="104"/>
      <c r="AT8019" s="104"/>
      <c r="AU8019" s="104"/>
      <c r="AV8019" s="104"/>
    </row>
    <row r="8020" spans="3:48" x14ac:dyDescent="0.35">
      <c r="C8020" s="176"/>
      <c r="D8020" s="176"/>
      <c r="E8020" s="176"/>
      <c r="F8020" s="176"/>
      <c r="G8020" s="175"/>
      <c r="H8020" s="175"/>
      <c r="I8020" s="175"/>
      <c r="J8020" s="175"/>
      <c r="L8020" s="175"/>
      <c r="T8020" s="176"/>
      <c r="U8020" s="176"/>
      <c r="V8020" s="176"/>
      <c r="W8020" s="176"/>
      <c r="X8020" s="175"/>
      <c r="Y8020" s="175"/>
      <c r="Z8020" s="175"/>
      <c r="AA8020" s="175"/>
      <c r="AC8020" s="175"/>
      <c r="AL8020" s="106"/>
      <c r="AM8020" s="104"/>
      <c r="AN8020" s="104"/>
      <c r="AO8020" s="104"/>
      <c r="AP8020" s="104"/>
      <c r="AQ8020" s="104"/>
      <c r="AR8020" s="104"/>
      <c r="AS8020" s="104"/>
      <c r="AT8020" s="104"/>
      <c r="AU8020" s="104"/>
      <c r="AV8020" s="104"/>
    </row>
    <row r="8021" spans="3:48" x14ac:dyDescent="0.35">
      <c r="C8021" s="176"/>
      <c r="D8021" s="176"/>
      <c r="E8021" s="176"/>
      <c r="F8021" s="176"/>
      <c r="G8021" s="175"/>
      <c r="H8021" s="175"/>
      <c r="I8021" s="175"/>
      <c r="J8021" s="175"/>
      <c r="L8021" s="175"/>
      <c r="T8021" s="176"/>
      <c r="U8021" s="176"/>
      <c r="V8021" s="176"/>
      <c r="W8021" s="176"/>
      <c r="X8021" s="175"/>
      <c r="Y8021" s="175"/>
      <c r="Z8021" s="175"/>
      <c r="AA8021" s="175"/>
      <c r="AC8021" s="175"/>
      <c r="AL8021" s="106"/>
      <c r="AM8021" s="104"/>
      <c r="AN8021" s="104"/>
      <c r="AO8021" s="104"/>
      <c r="AP8021" s="104"/>
      <c r="AQ8021" s="104"/>
      <c r="AR8021" s="104"/>
      <c r="AS8021" s="104"/>
      <c r="AT8021" s="104"/>
      <c r="AU8021" s="104"/>
      <c r="AV8021" s="104"/>
    </row>
    <row r="8022" spans="3:48" x14ac:dyDescent="0.35">
      <c r="C8022" s="176"/>
      <c r="D8022" s="176"/>
      <c r="E8022" s="176"/>
      <c r="F8022" s="176"/>
      <c r="G8022" s="175"/>
      <c r="H8022" s="175"/>
      <c r="I8022" s="175"/>
      <c r="J8022" s="175"/>
      <c r="L8022" s="175"/>
      <c r="T8022" s="176"/>
      <c r="U8022" s="176"/>
      <c r="V8022" s="176"/>
      <c r="W8022" s="176"/>
      <c r="X8022" s="175"/>
      <c r="Y8022" s="175"/>
      <c r="Z8022" s="175"/>
      <c r="AA8022" s="175"/>
      <c r="AC8022" s="175"/>
      <c r="AL8022" s="106"/>
      <c r="AM8022" s="104"/>
      <c r="AN8022" s="104"/>
      <c r="AO8022" s="104"/>
      <c r="AP8022" s="104"/>
      <c r="AQ8022" s="104"/>
      <c r="AR8022" s="104"/>
      <c r="AS8022" s="104"/>
      <c r="AT8022" s="104"/>
      <c r="AU8022" s="104"/>
      <c r="AV8022" s="104"/>
    </row>
    <row r="8023" spans="3:48" x14ac:dyDescent="0.35">
      <c r="C8023" s="176"/>
      <c r="D8023" s="176"/>
      <c r="E8023" s="176"/>
      <c r="F8023" s="176"/>
      <c r="G8023" s="175"/>
      <c r="H8023" s="175"/>
      <c r="I8023" s="175"/>
      <c r="J8023" s="175"/>
      <c r="L8023" s="175"/>
      <c r="T8023" s="176"/>
      <c r="U8023" s="176"/>
      <c r="V8023" s="176"/>
      <c r="W8023" s="176"/>
      <c r="X8023" s="175"/>
      <c r="Y8023" s="175"/>
      <c r="Z8023" s="175"/>
      <c r="AA8023" s="175"/>
      <c r="AC8023" s="175"/>
      <c r="AL8023" s="106"/>
      <c r="AM8023" s="104"/>
      <c r="AN8023" s="104"/>
      <c r="AO8023" s="104"/>
      <c r="AP8023" s="104"/>
      <c r="AQ8023" s="104"/>
      <c r="AR8023" s="104"/>
      <c r="AS8023" s="104"/>
      <c r="AT8023" s="104"/>
      <c r="AU8023" s="104"/>
      <c r="AV8023" s="104"/>
    </row>
    <row r="8024" spans="3:48" x14ac:dyDescent="0.35">
      <c r="C8024" s="176"/>
      <c r="D8024" s="176"/>
      <c r="E8024" s="176"/>
      <c r="F8024" s="176"/>
      <c r="G8024" s="175"/>
      <c r="H8024" s="175"/>
      <c r="I8024" s="175"/>
      <c r="J8024" s="175"/>
      <c r="L8024" s="175"/>
      <c r="T8024" s="176"/>
      <c r="U8024" s="176"/>
      <c r="V8024" s="176"/>
      <c r="W8024" s="176"/>
      <c r="X8024" s="175"/>
      <c r="Y8024" s="175"/>
      <c r="Z8024" s="175"/>
      <c r="AA8024" s="175"/>
      <c r="AC8024" s="175"/>
      <c r="AL8024" s="106"/>
      <c r="AM8024" s="104"/>
      <c r="AN8024" s="104"/>
      <c r="AO8024" s="104"/>
      <c r="AP8024" s="104"/>
      <c r="AQ8024" s="104"/>
      <c r="AR8024" s="104"/>
      <c r="AS8024" s="104"/>
      <c r="AT8024" s="104"/>
      <c r="AU8024" s="104"/>
      <c r="AV8024" s="104"/>
    </row>
    <row r="8025" spans="3:48" x14ac:dyDescent="0.35">
      <c r="C8025" s="176"/>
      <c r="D8025" s="176"/>
      <c r="E8025" s="176"/>
      <c r="F8025" s="176"/>
      <c r="G8025" s="175"/>
      <c r="H8025" s="175"/>
      <c r="I8025" s="175"/>
      <c r="J8025" s="175"/>
      <c r="L8025" s="175"/>
      <c r="T8025" s="176"/>
      <c r="U8025" s="176"/>
      <c r="V8025" s="176"/>
      <c r="W8025" s="176"/>
      <c r="X8025" s="175"/>
      <c r="Y8025" s="175"/>
      <c r="Z8025" s="175"/>
      <c r="AA8025" s="175"/>
      <c r="AC8025" s="175"/>
      <c r="AL8025" s="106"/>
      <c r="AM8025" s="104"/>
      <c r="AN8025" s="104"/>
      <c r="AO8025" s="104"/>
      <c r="AP8025" s="104"/>
      <c r="AQ8025" s="104"/>
      <c r="AR8025" s="104"/>
      <c r="AS8025" s="104"/>
      <c r="AT8025" s="104"/>
      <c r="AU8025" s="104"/>
      <c r="AV8025" s="104"/>
    </row>
    <row r="8026" spans="3:48" x14ac:dyDescent="0.35">
      <c r="C8026" s="176"/>
      <c r="D8026" s="176"/>
      <c r="E8026" s="176"/>
      <c r="F8026" s="176"/>
      <c r="G8026" s="175"/>
      <c r="H8026" s="175"/>
      <c r="I8026" s="175"/>
      <c r="J8026" s="175"/>
      <c r="L8026" s="175"/>
      <c r="T8026" s="176"/>
      <c r="U8026" s="176"/>
      <c r="V8026" s="176"/>
      <c r="W8026" s="176"/>
      <c r="X8026" s="175"/>
      <c r="Y8026" s="175"/>
      <c r="Z8026" s="175"/>
      <c r="AA8026" s="175"/>
      <c r="AC8026" s="175"/>
      <c r="AL8026" s="106"/>
      <c r="AM8026" s="104"/>
      <c r="AN8026" s="104"/>
      <c r="AO8026" s="104"/>
      <c r="AP8026" s="104"/>
      <c r="AQ8026" s="104"/>
      <c r="AR8026" s="104"/>
      <c r="AS8026" s="104"/>
      <c r="AT8026" s="104"/>
      <c r="AU8026" s="104"/>
      <c r="AV8026" s="104"/>
    </row>
    <row r="8027" spans="3:48" x14ac:dyDescent="0.35">
      <c r="C8027" s="176"/>
      <c r="D8027" s="176"/>
      <c r="E8027" s="176"/>
      <c r="F8027" s="176"/>
      <c r="G8027" s="175"/>
      <c r="H8027" s="175"/>
      <c r="I8027" s="175"/>
      <c r="J8027" s="175"/>
      <c r="L8027" s="175"/>
      <c r="T8027" s="176"/>
      <c r="U8027" s="176"/>
      <c r="V8027" s="176"/>
      <c r="W8027" s="176"/>
      <c r="X8027" s="175"/>
      <c r="Y8027" s="175"/>
      <c r="Z8027" s="175"/>
      <c r="AA8027" s="175"/>
      <c r="AC8027" s="175"/>
      <c r="AL8027" s="106"/>
      <c r="AM8027" s="104"/>
      <c r="AN8027" s="104"/>
      <c r="AO8027" s="104"/>
      <c r="AP8027" s="104"/>
      <c r="AQ8027" s="104"/>
      <c r="AR8027" s="104"/>
      <c r="AS8027" s="104"/>
      <c r="AT8027" s="104"/>
      <c r="AU8027" s="104"/>
      <c r="AV8027" s="104"/>
    </row>
    <row r="8028" spans="3:48" x14ac:dyDescent="0.35">
      <c r="C8028" s="176"/>
      <c r="D8028" s="176"/>
      <c r="E8028" s="176"/>
      <c r="F8028" s="176"/>
      <c r="G8028" s="175"/>
      <c r="H8028" s="175"/>
      <c r="I8028" s="175"/>
      <c r="J8028" s="175"/>
      <c r="L8028" s="175"/>
      <c r="T8028" s="176"/>
      <c r="U8028" s="176"/>
      <c r="V8028" s="176"/>
      <c r="W8028" s="176"/>
      <c r="X8028" s="175"/>
      <c r="Y8028" s="175"/>
      <c r="Z8028" s="175"/>
      <c r="AA8028" s="175"/>
      <c r="AC8028" s="175"/>
      <c r="AL8028" s="106"/>
      <c r="AM8028" s="104"/>
      <c r="AN8028" s="104"/>
      <c r="AO8028" s="104"/>
      <c r="AP8028" s="104"/>
      <c r="AQ8028" s="104"/>
      <c r="AR8028" s="104"/>
      <c r="AS8028" s="104"/>
      <c r="AT8028" s="104"/>
      <c r="AU8028" s="104"/>
      <c r="AV8028" s="104"/>
    </row>
    <row r="8029" spans="3:48" x14ac:dyDescent="0.35">
      <c r="C8029" s="176"/>
      <c r="D8029" s="176"/>
      <c r="E8029" s="176"/>
      <c r="F8029" s="176"/>
      <c r="G8029" s="175"/>
      <c r="H8029" s="175"/>
      <c r="I8029" s="175"/>
      <c r="J8029" s="175"/>
      <c r="L8029" s="175"/>
      <c r="T8029" s="176"/>
      <c r="U8029" s="176"/>
      <c r="V8029" s="176"/>
      <c r="W8029" s="176"/>
      <c r="X8029" s="175"/>
      <c r="Y8029" s="175"/>
      <c r="Z8029" s="175"/>
      <c r="AA8029" s="175"/>
      <c r="AC8029" s="175"/>
      <c r="AL8029" s="106"/>
      <c r="AM8029" s="104"/>
      <c r="AN8029" s="104"/>
      <c r="AO8029" s="104"/>
      <c r="AP8029" s="104"/>
      <c r="AQ8029" s="104"/>
      <c r="AR8029" s="104"/>
      <c r="AS8029" s="104"/>
      <c r="AT8029" s="104"/>
      <c r="AU8029" s="104"/>
      <c r="AV8029" s="104"/>
    </row>
    <row r="8030" spans="3:48" x14ac:dyDescent="0.35">
      <c r="C8030" s="176"/>
      <c r="D8030" s="176"/>
      <c r="E8030" s="176"/>
      <c r="F8030" s="176"/>
      <c r="G8030" s="175"/>
      <c r="H8030" s="175"/>
      <c r="I8030" s="175"/>
      <c r="J8030" s="175"/>
      <c r="L8030" s="175"/>
      <c r="T8030" s="176"/>
      <c r="U8030" s="176"/>
      <c r="V8030" s="176"/>
      <c r="W8030" s="176"/>
      <c r="X8030" s="175"/>
      <c r="Y8030" s="175"/>
      <c r="Z8030" s="175"/>
      <c r="AA8030" s="175"/>
      <c r="AC8030" s="175"/>
      <c r="AL8030" s="106"/>
      <c r="AM8030" s="104"/>
      <c r="AN8030" s="104"/>
      <c r="AO8030" s="104"/>
      <c r="AP8030" s="104"/>
      <c r="AQ8030" s="104"/>
      <c r="AR8030" s="104"/>
      <c r="AS8030" s="104"/>
      <c r="AT8030" s="104"/>
      <c r="AU8030" s="104"/>
      <c r="AV8030" s="104"/>
    </row>
    <row r="8031" spans="3:48" x14ac:dyDescent="0.35">
      <c r="C8031" s="176"/>
      <c r="D8031" s="176"/>
      <c r="E8031" s="176"/>
      <c r="F8031" s="176"/>
      <c r="G8031" s="175"/>
      <c r="H8031" s="175"/>
      <c r="I8031" s="175"/>
      <c r="J8031" s="175"/>
      <c r="L8031" s="175"/>
      <c r="T8031" s="176"/>
      <c r="U8031" s="176"/>
      <c r="V8031" s="176"/>
      <c r="W8031" s="176"/>
      <c r="X8031" s="175"/>
      <c r="Y8031" s="175"/>
      <c r="Z8031" s="175"/>
      <c r="AA8031" s="175"/>
      <c r="AC8031" s="175"/>
      <c r="AL8031" s="106"/>
      <c r="AM8031" s="104"/>
      <c r="AN8031" s="104"/>
      <c r="AO8031" s="104"/>
      <c r="AP8031" s="104"/>
      <c r="AQ8031" s="104"/>
      <c r="AR8031" s="104"/>
      <c r="AS8031" s="104"/>
      <c r="AT8031" s="104"/>
      <c r="AU8031" s="104"/>
      <c r="AV8031" s="104"/>
    </row>
    <row r="8032" spans="3:48" x14ac:dyDescent="0.35">
      <c r="C8032" s="176"/>
      <c r="D8032" s="176"/>
      <c r="E8032" s="176"/>
      <c r="F8032" s="176"/>
      <c r="G8032" s="175"/>
      <c r="H8032" s="175"/>
      <c r="I8032" s="175"/>
      <c r="J8032" s="175"/>
      <c r="L8032" s="175"/>
      <c r="T8032" s="176"/>
      <c r="U8032" s="176"/>
      <c r="V8032" s="176"/>
      <c r="W8032" s="176"/>
      <c r="X8032" s="175"/>
      <c r="Y8032" s="175"/>
      <c r="Z8032" s="175"/>
      <c r="AA8032" s="175"/>
      <c r="AC8032" s="175"/>
      <c r="AL8032" s="106"/>
      <c r="AM8032" s="104"/>
      <c r="AN8032" s="104"/>
      <c r="AO8032" s="104"/>
      <c r="AP8032" s="104"/>
      <c r="AQ8032" s="104"/>
      <c r="AR8032" s="104"/>
      <c r="AS8032" s="104"/>
      <c r="AT8032" s="104"/>
      <c r="AU8032" s="104"/>
      <c r="AV8032" s="104"/>
    </row>
    <row r="8033" spans="3:48" x14ac:dyDescent="0.35">
      <c r="C8033" s="176"/>
      <c r="D8033" s="176"/>
      <c r="E8033" s="176"/>
      <c r="F8033" s="176"/>
      <c r="G8033" s="175"/>
      <c r="H8033" s="175"/>
      <c r="I8033" s="175"/>
      <c r="J8033" s="175"/>
      <c r="L8033" s="175"/>
      <c r="T8033" s="176"/>
      <c r="U8033" s="176"/>
      <c r="V8033" s="176"/>
      <c r="W8033" s="176"/>
      <c r="X8033" s="175"/>
      <c r="Y8033" s="175"/>
      <c r="Z8033" s="175"/>
      <c r="AA8033" s="175"/>
      <c r="AC8033" s="175"/>
      <c r="AL8033" s="106"/>
      <c r="AM8033" s="104"/>
      <c r="AN8033" s="104"/>
      <c r="AO8033" s="104"/>
      <c r="AP8033" s="104"/>
      <c r="AQ8033" s="104"/>
      <c r="AR8033" s="104"/>
      <c r="AS8033" s="104"/>
      <c r="AT8033" s="104"/>
      <c r="AU8033" s="104"/>
      <c r="AV8033" s="104"/>
    </row>
    <row r="8034" spans="3:48" x14ac:dyDescent="0.35">
      <c r="C8034" s="176"/>
      <c r="D8034" s="176"/>
      <c r="E8034" s="176"/>
      <c r="F8034" s="176"/>
      <c r="G8034" s="175"/>
      <c r="H8034" s="175"/>
      <c r="I8034" s="175"/>
      <c r="J8034" s="175"/>
      <c r="L8034" s="175"/>
      <c r="T8034" s="176"/>
      <c r="U8034" s="176"/>
      <c r="V8034" s="176"/>
      <c r="W8034" s="176"/>
      <c r="X8034" s="175"/>
      <c r="Y8034" s="175"/>
      <c r="Z8034" s="175"/>
      <c r="AA8034" s="175"/>
      <c r="AC8034" s="175"/>
      <c r="AL8034" s="106"/>
      <c r="AM8034" s="104"/>
      <c r="AN8034" s="104"/>
      <c r="AO8034" s="104"/>
      <c r="AP8034" s="104"/>
      <c r="AQ8034" s="104"/>
      <c r="AR8034" s="104"/>
      <c r="AS8034" s="104"/>
      <c r="AT8034" s="104"/>
      <c r="AU8034" s="104"/>
      <c r="AV8034" s="104"/>
    </row>
    <row r="8035" spans="3:48" x14ac:dyDescent="0.35">
      <c r="C8035" s="176"/>
      <c r="D8035" s="176"/>
      <c r="E8035" s="176"/>
      <c r="F8035" s="176"/>
      <c r="G8035" s="175"/>
      <c r="H8035" s="175"/>
      <c r="I8035" s="175"/>
      <c r="J8035" s="175"/>
      <c r="L8035" s="175"/>
      <c r="T8035" s="176"/>
      <c r="U8035" s="176"/>
      <c r="V8035" s="176"/>
      <c r="W8035" s="176"/>
      <c r="X8035" s="175"/>
      <c r="Y8035" s="175"/>
      <c r="Z8035" s="175"/>
      <c r="AA8035" s="175"/>
      <c r="AC8035" s="175"/>
      <c r="AL8035" s="106"/>
      <c r="AM8035" s="104"/>
      <c r="AN8035" s="104"/>
      <c r="AO8035" s="104"/>
      <c r="AP8035" s="104"/>
      <c r="AQ8035" s="104"/>
      <c r="AR8035" s="104"/>
      <c r="AS8035" s="104"/>
      <c r="AT8035" s="104"/>
      <c r="AU8035" s="104"/>
      <c r="AV8035" s="104"/>
    </row>
    <row r="8036" spans="3:48" x14ac:dyDescent="0.35">
      <c r="C8036" s="176"/>
      <c r="D8036" s="176"/>
      <c r="E8036" s="176"/>
      <c r="F8036" s="176"/>
      <c r="G8036" s="175"/>
      <c r="H8036" s="175"/>
      <c r="I8036" s="175"/>
      <c r="J8036" s="175"/>
      <c r="L8036" s="175"/>
      <c r="T8036" s="176"/>
      <c r="U8036" s="176"/>
      <c r="V8036" s="176"/>
      <c r="W8036" s="176"/>
      <c r="X8036" s="175"/>
      <c r="Y8036" s="175"/>
      <c r="Z8036" s="175"/>
      <c r="AA8036" s="175"/>
      <c r="AC8036" s="175"/>
      <c r="AL8036" s="106"/>
      <c r="AM8036" s="104"/>
      <c r="AN8036" s="104"/>
      <c r="AO8036" s="104"/>
      <c r="AP8036" s="104"/>
      <c r="AQ8036" s="104"/>
      <c r="AR8036" s="104"/>
      <c r="AS8036" s="104"/>
      <c r="AT8036" s="104"/>
      <c r="AU8036" s="104"/>
      <c r="AV8036" s="104"/>
    </row>
    <row r="8037" spans="3:48" x14ac:dyDescent="0.35">
      <c r="C8037" s="176"/>
      <c r="D8037" s="176"/>
      <c r="E8037" s="176"/>
      <c r="F8037" s="176"/>
      <c r="G8037" s="175"/>
      <c r="H8037" s="175"/>
      <c r="I8037" s="175"/>
      <c r="J8037" s="175"/>
      <c r="L8037" s="175"/>
      <c r="T8037" s="176"/>
      <c r="U8037" s="176"/>
      <c r="V8037" s="176"/>
      <c r="W8037" s="176"/>
      <c r="X8037" s="175"/>
      <c r="Y8037" s="175"/>
      <c r="Z8037" s="175"/>
      <c r="AA8037" s="175"/>
      <c r="AC8037" s="175"/>
      <c r="AL8037" s="106"/>
      <c r="AM8037" s="104"/>
      <c r="AN8037" s="104"/>
      <c r="AO8037" s="104"/>
      <c r="AP8037" s="104"/>
      <c r="AQ8037" s="104"/>
      <c r="AR8037" s="104"/>
      <c r="AS8037" s="104"/>
      <c r="AT8037" s="104"/>
      <c r="AU8037" s="104"/>
      <c r="AV8037" s="104"/>
    </row>
    <row r="8038" spans="3:48" x14ac:dyDescent="0.35">
      <c r="C8038" s="176"/>
      <c r="D8038" s="176"/>
      <c r="E8038" s="176"/>
      <c r="F8038" s="176"/>
      <c r="G8038" s="175"/>
      <c r="H8038" s="175"/>
      <c r="I8038" s="175"/>
      <c r="J8038" s="175"/>
      <c r="L8038" s="175"/>
      <c r="T8038" s="176"/>
      <c r="U8038" s="176"/>
      <c r="V8038" s="176"/>
      <c r="W8038" s="176"/>
      <c r="X8038" s="175"/>
      <c r="Y8038" s="175"/>
      <c r="Z8038" s="175"/>
      <c r="AA8038" s="175"/>
      <c r="AC8038" s="175"/>
      <c r="AL8038" s="106"/>
      <c r="AM8038" s="104"/>
      <c r="AN8038" s="104"/>
      <c r="AO8038" s="104"/>
      <c r="AP8038" s="104"/>
      <c r="AQ8038" s="104"/>
      <c r="AR8038" s="104"/>
      <c r="AS8038" s="104"/>
      <c r="AT8038" s="104"/>
      <c r="AU8038" s="104"/>
      <c r="AV8038" s="104"/>
    </row>
    <row r="8039" spans="3:48" x14ac:dyDescent="0.35">
      <c r="C8039" s="176"/>
      <c r="D8039" s="176"/>
      <c r="E8039" s="176"/>
      <c r="F8039" s="176"/>
      <c r="G8039" s="175"/>
      <c r="H8039" s="175"/>
      <c r="I8039" s="175"/>
      <c r="J8039" s="175"/>
      <c r="L8039" s="175"/>
      <c r="T8039" s="176"/>
      <c r="U8039" s="176"/>
      <c r="V8039" s="176"/>
      <c r="W8039" s="176"/>
      <c r="X8039" s="175"/>
      <c r="Y8039" s="175"/>
      <c r="Z8039" s="175"/>
      <c r="AA8039" s="175"/>
      <c r="AC8039" s="175"/>
      <c r="AL8039" s="106"/>
      <c r="AM8039" s="104"/>
      <c r="AN8039" s="104"/>
      <c r="AO8039" s="104"/>
      <c r="AP8039" s="104"/>
      <c r="AQ8039" s="104"/>
      <c r="AR8039" s="104"/>
      <c r="AS8039" s="104"/>
      <c r="AT8039" s="104"/>
      <c r="AU8039" s="104"/>
      <c r="AV8039" s="104"/>
    </row>
    <row r="8040" spans="3:48" x14ac:dyDescent="0.35">
      <c r="C8040" s="176"/>
      <c r="D8040" s="176"/>
      <c r="E8040" s="176"/>
      <c r="F8040" s="176"/>
      <c r="G8040" s="175"/>
      <c r="H8040" s="175"/>
      <c r="I8040" s="175"/>
      <c r="J8040" s="175"/>
      <c r="L8040" s="175"/>
      <c r="T8040" s="176"/>
      <c r="U8040" s="176"/>
      <c r="V8040" s="176"/>
      <c r="W8040" s="176"/>
      <c r="X8040" s="175"/>
      <c r="Y8040" s="175"/>
      <c r="Z8040" s="175"/>
      <c r="AA8040" s="175"/>
      <c r="AC8040" s="175"/>
      <c r="AL8040" s="106"/>
      <c r="AM8040" s="104"/>
      <c r="AN8040" s="104"/>
      <c r="AO8040" s="104"/>
      <c r="AP8040" s="104"/>
      <c r="AQ8040" s="104"/>
      <c r="AR8040" s="104"/>
      <c r="AS8040" s="104"/>
      <c r="AT8040" s="104"/>
      <c r="AU8040" s="104"/>
      <c r="AV8040" s="104"/>
    </row>
    <row r="8041" spans="3:48" x14ac:dyDescent="0.35">
      <c r="C8041" s="176"/>
      <c r="D8041" s="176"/>
      <c r="E8041" s="176"/>
      <c r="F8041" s="176"/>
      <c r="G8041" s="175"/>
      <c r="H8041" s="175"/>
      <c r="I8041" s="175"/>
      <c r="J8041" s="175"/>
      <c r="L8041" s="175"/>
      <c r="T8041" s="176"/>
      <c r="U8041" s="176"/>
      <c r="V8041" s="176"/>
      <c r="W8041" s="176"/>
      <c r="X8041" s="175"/>
      <c r="Y8041" s="175"/>
      <c r="Z8041" s="175"/>
      <c r="AA8041" s="175"/>
      <c r="AC8041" s="175"/>
      <c r="AL8041" s="106"/>
      <c r="AM8041" s="104"/>
      <c r="AN8041" s="104"/>
      <c r="AO8041" s="104"/>
      <c r="AP8041" s="104"/>
      <c r="AQ8041" s="104"/>
      <c r="AR8041" s="104"/>
      <c r="AS8041" s="104"/>
      <c r="AT8041" s="104"/>
      <c r="AU8041" s="104"/>
      <c r="AV8041" s="104"/>
    </row>
    <row r="8042" spans="3:48" x14ac:dyDescent="0.35">
      <c r="C8042" s="176"/>
      <c r="D8042" s="176"/>
      <c r="E8042" s="176"/>
      <c r="F8042" s="176"/>
      <c r="G8042" s="175"/>
      <c r="H8042" s="175"/>
      <c r="I8042" s="175"/>
      <c r="J8042" s="175"/>
      <c r="L8042" s="175"/>
      <c r="T8042" s="176"/>
      <c r="U8042" s="176"/>
      <c r="V8042" s="176"/>
      <c r="W8042" s="176"/>
      <c r="X8042" s="175"/>
      <c r="Y8042" s="175"/>
      <c r="Z8042" s="175"/>
      <c r="AA8042" s="175"/>
      <c r="AC8042" s="175"/>
      <c r="AL8042" s="106"/>
      <c r="AM8042" s="104"/>
      <c r="AN8042" s="104"/>
      <c r="AO8042" s="104"/>
      <c r="AP8042" s="104"/>
      <c r="AQ8042" s="104"/>
      <c r="AR8042" s="104"/>
      <c r="AS8042" s="104"/>
      <c r="AT8042" s="104"/>
      <c r="AU8042" s="104"/>
      <c r="AV8042" s="104"/>
    </row>
    <row r="8043" spans="3:48" x14ac:dyDescent="0.35">
      <c r="C8043" s="176"/>
      <c r="D8043" s="176"/>
      <c r="E8043" s="176"/>
      <c r="F8043" s="176"/>
      <c r="G8043" s="175"/>
      <c r="H8043" s="175"/>
      <c r="I8043" s="175"/>
      <c r="J8043" s="175"/>
      <c r="L8043" s="175"/>
      <c r="T8043" s="176"/>
      <c r="U8043" s="176"/>
      <c r="V8043" s="176"/>
      <c r="W8043" s="176"/>
      <c r="X8043" s="175"/>
      <c r="Y8043" s="175"/>
      <c r="Z8043" s="175"/>
      <c r="AA8043" s="175"/>
      <c r="AC8043" s="175"/>
      <c r="AL8043" s="106"/>
      <c r="AM8043" s="104"/>
      <c r="AN8043" s="104"/>
      <c r="AO8043" s="104"/>
      <c r="AP8043" s="104"/>
      <c r="AQ8043" s="104"/>
      <c r="AR8043" s="104"/>
      <c r="AS8043" s="104"/>
      <c r="AT8043" s="104"/>
      <c r="AU8043" s="104"/>
      <c r="AV8043" s="104"/>
    </row>
    <row r="8044" spans="3:48" x14ac:dyDescent="0.35">
      <c r="C8044" s="176"/>
      <c r="D8044" s="176"/>
      <c r="E8044" s="176"/>
      <c r="F8044" s="176"/>
      <c r="G8044" s="175"/>
      <c r="H8044" s="175"/>
      <c r="I8044" s="175"/>
      <c r="J8044" s="175"/>
      <c r="L8044" s="175"/>
      <c r="T8044" s="176"/>
      <c r="U8044" s="176"/>
      <c r="V8044" s="176"/>
      <c r="W8044" s="176"/>
      <c r="X8044" s="175"/>
      <c r="Y8044" s="175"/>
      <c r="Z8044" s="175"/>
      <c r="AA8044" s="175"/>
      <c r="AC8044" s="175"/>
      <c r="AL8044" s="106"/>
      <c r="AM8044" s="104"/>
      <c r="AN8044" s="104"/>
      <c r="AO8044" s="104"/>
      <c r="AP8044" s="104"/>
      <c r="AQ8044" s="104"/>
      <c r="AR8044" s="104"/>
      <c r="AS8044" s="104"/>
      <c r="AT8044" s="104"/>
      <c r="AU8044" s="104"/>
      <c r="AV8044" s="104"/>
    </row>
    <row r="8045" spans="3:48" x14ac:dyDescent="0.35">
      <c r="C8045" s="176"/>
      <c r="D8045" s="176"/>
      <c r="E8045" s="176"/>
      <c r="F8045" s="176"/>
      <c r="G8045" s="175"/>
      <c r="H8045" s="175"/>
      <c r="I8045" s="175"/>
      <c r="J8045" s="175"/>
      <c r="L8045" s="175"/>
      <c r="T8045" s="176"/>
      <c r="U8045" s="176"/>
      <c r="V8045" s="176"/>
      <c r="W8045" s="176"/>
      <c r="X8045" s="175"/>
      <c r="Y8045" s="175"/>
      <c r="Z8045" s="175"/>
      <c r="AA8045" s="175"/>
      <c r="AC8045" s="175"/>
      <c r="AL8045" s="106"/>
      <c r="AM8045" s="104"/>
      <c r="AN8045" s="104"/>
      <c r="AO8045" s="104"/>
      <c r="AP8045" s="104"/>
      <c r="AQ8045" s="104"/>
      <c r="AR8045" s="104"/>
      <c r="AS8045" s="104"/>
      <c r="AT8045" s="104"/>
      <c r="AU8045" s="104"/>
      <c r="AV8045" s="104"/>
    </row>
    <row r="8046" spans="3:48" x14ac:dyDescent="0.35">
      <c r="C8046" s="176"/>
      <c r="D8046" s="176"/>
      <c r="E8046" s="176"/>
      <c r="F8046" s="176"/>
      <c r="G8046" s="175"/>
      <c r="H8046" s="175"/>
      <c r="I8046" s="175"/>
      <c r="J8046" s="175"/>
      <c r="L8046" s="175"/>
      <c r="T8046" s="176"/>
      <c r="U8046" s="176"/>
      <c r="V8046" s="176"/>
      <c r="W8046" s="176"/>
      <c r="X8046" s="175"/>
      <c r="Y8046" s="175"/>
      <c r="Z8046" s="175"/>
      <c r="AA8046" s="175"/>
      <c r="AC8046" s="175"/>
      <c r="AL8046" s="106"/>
      <c r="AM8046" s="104"/>
      <c r="AN8046" s="104"/>
      <c r="AO8046" s="104"/>
      <c r="AP8046" s="104"/>
      <c r="AQ8046" s="104"/>
      <c r="AR8046" s="104"/>
      <c r="AS8046" s="104"/>
      <c r="AT8046" s="104"/>
      <c r="AU8046" s="104"/>
      <c r="AV8046" s="104"/>
    </row>
    <row r="8047" spans="3:48" x14ac:dyDescent="0.35">
      <c r="C8047" s="176"/>
      <c r="D8047" s="176"/>
      <c r="E8047" s="176"/>
      <c r="F8047" s="176"/>
      <c r="G8047" s="175"/>
      <c r="H8047" s="175"/>
      <c r="I8047" s="175"/>
      <c r="J8047" s="175"/>
      <c r="L8047" s="175"/>
      <c r="T8047" s="176"/>
      <c r="U8047" s="176"/>
      <c r="V8047" s="176"/>
      <c r="W8047" s="176"/>
      <c r="X8047" s="175"/>
      <c r="Y8047" s="175"/>
      <c r="Z8047" s="175"/>
      <c r="AA8047" s="175"/>
      <c r="AC8047" s="175"/>
      <c r="AL8047" s="106"/>
      <c r="AM8047" s="104"/>
      <c r="AN8047" s="104"/>
      <c r="AO8047" s="104"/>
      <c r="AP8047" s="104"/>
      <c r="AQ8047" s="104"/>
      <c r="AR8047" s="104"/>
      <c r="AS8047" s="104"/>
      <c r="AT8047" s="104"/>
      <c r="AU8047" s="104"/>
      <c r="AV8047" s="104"/>
    </row>
    <row r="8048" spans="3:48" x14ac:dyDescent="0.35">
      <c r="C8048" s="176"/>
      <c r="D8048" s="176"/>
      <c r="E8048" s="176"/>
      <c r="F8048" s="176"/>
      <c r="G8048" s="175"/>
      <c r="H8048" s="175"/>
      <c r="I8048" s="175"/>
      <c r="J8048" s="175"/>
      <c r="L8048" s="175"/>
      <c r="T8048" s="176"/>
      <c r="U8048" s="176"/>
      <c r="V8048" s="176"/>
      <c r="W8048" s="176"/>
      <c r="X8048" s="175"/>
      <c r="Y8048" s="175"/>
      <c r="Z8048" s="175"/>
      <c r="AA8048" s="175"/>
      <c r="AC8048" s="175"/>
      <c r="AL8048" s="106"/>
      <c r="AM8048" s="104"/>
      <c r="AN8048" s="104"/>
      <c r="AO8048" s="104"/>
      <c r="AP8048" s="104"/>
      <c r="AQ8048" s="104"/>
      <c r="AR8048" s="104"/>
      <c r="AS8048" s="104"/>
      <c r="AT8048" s="104"/>
      <c r="AU8048" s="104"/>
      <c r="AV8048" s="104"/>
    </row>
    <row r="8049" spans="3:48" x14ac:dyDescent="0.35">
      <c r="C8049" s="176"/>
      <c r="D8049" s="176"/>
      <c r="E8049" s="176"/>
      <c r="F8049" s="176"/>
      <c r="G8049" s="175"/>
      <c r="H8049" s="175"/>
      <c r="I8049" s="175"/>
      <c r="J8049" s="175"/>
      <c r="L8049" s="175"/>
      <c r="T8049" s="176"/>
      <c r="U8049" s="176"/>
      <c r="V8049" s="176"/>
      <c r="W8049" s="176"/>
      <c r="X8049" s="175"/>
      <c r="Y8049" s="175"/>
      <c r="Z8049" s="175"/>
      <c r="AA8049" s="175"/>
      <c r="AC8049" s="175"/>
      <c r="AL8049" s="106"/>
      <c r="AM8049" s="104"/>
      <c r="AN8049" s="104"/>
      <c r="AO8049" s="104"/>
      <c r="AP8049" s="104"/>
      <c r="AQ8049" s="104"/>
      <c r="AR8049" s="104"/>
      <c r="AS8049" s="104"/>
      <c r="AT8049" s="104"/>
      <c r="AU8049" s="104"/>
      <c r="AV8049" s="104"/>
    </row>
    <row r="8050" spans="3:48" x14ac:dyDescent="0.35">
      <c r="C8050" s="176"/>
      <c r="D8050" s="176"/>
      <c r="E8050" s="176"/>
      <c r="F8050" s="176"/>
      <c r="G8050" s="175"/>
      <c r="H8050" s="175"/>
      <c r="I8050" s="175"/>
      <c r="J8050" s="175"/>
      <c r="L8050" s="175"/>
      <c r="T8050" s="176"/>
      <c r="U8050" s="176"/>
      <c r="V8050" s="176"/>
      <c r="W8050" s="176"/>
      <c r="X8050" s="175"/>
      <c r="Y8050" s="175"/>
      <c r="Z8050" s="175"/>
      <c r="AA8050" s="175"/>
      <c r="AC8050" s="175"/>
      <c r="AL8050" s="106"/>
      <c r="AM8050" s="104"/>
      <c r="AN8050" s="104"/>
      <c r="AO8050" s="104"/>
      <c r="AP8050" s="104"/>
      <c r="AQ8050" s="104"/>
      <c r="AR8050" s="104"/>
      <c r="AS8050" s="104"/>
      <c r="AT8050" s="104"/>
      <c r="AU8050" s="104"/>
      <c r="AV8050" s="104"/>
    </row>
    <row r="8051" spans="3:48" x14ac:dyDescent="0.35">
      <c r="C8051" s="176"/>
      <c r="D8051" s="176"/>
      <c r="E8051" s="176"/>
      <c r="F8051" s="176"/>
      <c r="G8051" s="175"/>
      <c r="H8051" s="175"/>
      <c r="I8051" s="175"/>
      <c r="J8051" s="175"/>
      <c r="L8051" s="175"/>
      <c r="T8051" s="176"/>
      <c r="U8051" s="176"/>
      <c r="V8051" s="176"/>
      <c r="W8051" s="176"/>
      <c r="X8051" s="175"/>
      <c r="Y8051" s="175"/>
      <c r="Z8051" s="175"/>
      <c r="AA8051" s="175"/>
      <c r="AC8051" s="175"/>
      <c r="AL8051" s="106"/>
      <c r="AM8051" s="104"/>
      <c r="AN8051" s="104"/>
      <c r="AO8051" s="104"/>
      <c r="AP8051" s="104"/>
      <c r="AQ8051" s="104"/>
      <c r="AR8051" s="104"/>
      <c r="AS8051" s="104"/>
      <c r="AT8051" s="104"/>
      <c r="AU8051" s="104"/>
      <c r="AV8051" s="104"/>
    </row>
    <row r="8052" spans="3:48" x14ac:dyDescent="0.35">
      <c r="C8052" s="176"/>
      <c r="D8052" s="176"/>
      <c r="E8052" s="176"/>
      <c r="F8052" s="176"/>
      <c r="G8052" s="175"/>
      <c r="H8052" s="175"/>
      <c r="I8052" s="175"/>
      <c r="J8052" s="175"/>
      <c r="L8052" s="175"/>
      <c r="T8052" s="176"/>
      <c r="U8052" s="176"/>
      <c r="V8052" s="176"/>
      <c r="W8052" s="176"/>
      <c r="X8052" s="175"/>
      <c r="Y8052" s="175"/>
      <c r="Z8052" s="175"/>
      <c r="AA8052" s="175"/>
      <c r="AC8052" s="175"/>
      <c r="AL8052" s="106"/>
      <c r="AM8052" s="104"/>
      <c r="AN8052" s="104"/>
      <c r="AO8052" s="104"/>
      <c r="AP8052" s="104"/>
      <c r="AQ8052" s="104"/>
      <c r="AR8052" s="104"/>
      <c r="AS8052" s="104"/>
      <c r="AT8052" s="104"/>
      <c r="AU8052" s="104"/>
      <c r="AV8052" s="104"/>
    </row>
    <row r="8053" spans="3:48" x14ac:dyDescent="0.35">
      <c r="C8053" s="176"/>
      <c r="D8053" s="176"/>
      <c r="E8053" s="176"/>
      <c r="F8053" s="176"/>
      <c r="G8053" s="175"/>
      <c r="H8053" s="175"/>
      <c r="I8053" s="175"/>
      <c r="J8053" s="175"/>
      <c r="L8053" s="175"/>
      <c r="T8053" s="176"/>
      <c r="U8053" s="176"/>
      <c r="V8053" s="176"/>
      <c r="W8053" s="176"/>
      <c r="X8053" s="175"/>
      <c r="Y8053" s="175"/>
      <c r="Z8053" s="175"/>
      <c r="AA8053" s="175"/>
      <c r="AC8053" s="175"/>
      <c r="AL8053" s="106"/>
      <c r="AM8053" s="104"/>
      <c r="AN8053" s="104"/>
      <c r="AO8053" s="104"/>
      <c r="AP8053" s="104"/>
      <c r="AQ8053" s="104"/>
      <c r="AR8053" s="104"/>
      <c r="AS8053" s="104"/>
      <c r="AT8053" s="104"/>
      <c r="AU8053" s="104"/>
      <c r="AV8053" s="104"/>
    </row>
    <row r="8054" spans="3:48" x14ac:dyDescent="0.35">
      <c r="C8054" s="176"/>
      <c r="D8054" s="176"/>
      <c r="E8054" s="176"/>
      <c r="F8054" s="176"/>
      <c r="G8054" s="175"/>
      <c r="H8054" s="175"/>
      <c r="I8054" s="175"/>
      <c r="J8054" s="175"/>
      <c r="L8054" s="175"/>
      <c r="T8054" s="176"/>
      <c r="U8054" s="176"/>
      <c r="V8054" s="176"/>
      <c r="W8054" s="176"/>
      <c r="X8054" s="175"/>
      <c r="Y8054" s="175"/>
      <c r="Z8054" s="175"/>
      <c r="AA8054" s="175"/>
      <c r="AC8054" s="175"/>
      <c r="AL8054" s="106"/>
      <c r="AM8054" s="104"/>
      <c r="AN8054" s="104"/>
      <c r="AO8054" s="104"/>
      <c r="AP8054" s="104"/>
      <c r="AQ8054" s="104"/>
      <c r="AR8054" s="104"/>
      <c r="AS8054" s="104"/>
      <c r="AT8054" s="104"/>
      <c r="AU8054" s="104"/>
      <c r="AV8054" s="104"/>
    </row>
    <row r="8055" spans="3:48" x14ac:dyDescent="0.35">
      <c r="C8055" s="176"/>
      <c r="D8055" s="176"/>
      <c r="E8055" s="176"/>
      <c r="F8055" s="176"/>
      <c r="G8055" s="175"/>
      <c r="H8055" s="175"/>
      <c r="I8055" s="175"/>
      <c r="J8055" s="175"/>
      <c r="L8055" s="175"/>
      <c r="T8055" s="176"/>
      <c r="U8055" s="176"/>
      <c r="V8055" s="176"/>
      <c r="W8055" s="176"/>
      <c r="X8055" s="175"/>
      <c r="Y8055" s="175"/>
      <c r="Z8055" s="175"/>
      <c r="AA8055" s="175"/>
      <c r="AC8055" s="175"/>
      <c r="AL8055" s="106"/>
      <c r="AM8055" s="104"/>
      <c r="AN8055" s="104"/>
      <c r="AO8055" s="104"/>
      <c r="AP8055" s="104"/>
      <c r="AQ8055" s="104"/>
      <c r="AR8055" s="104"/>
      <c r="AS8055" s="104"/>
      <c r="AT8055" s="104"/>
      <c r="AU8055" s="104"/>
      <c r="AV8055" s="104"/>
    </row>
    <row r="8056" spans="3:48" x14ac:dyDescent="0.35">
      <c r="C8056" s="176"/>
      <c r="D8056" s="176"/>
      <c r="E8056" s="176"/>
      <c r="F8056" s="176"/>
      <c r="G8056" s="175"/>
      <c r="H8056" s="175"/>
      <c r="I8056" s="175"/>
      <c r="J8056" s="175"/>
      <c r="L8056" s="175"/>
      <c r="T8056" s="176"/>
      <c r="U8056" s="176"/>
      <c r="V8056" s="176"/>
      <c r="W8056" s="176"/>
      <c r="X8056" s="175"/>
      <c r="Y8056" s="175"/>
      <c r="Z8056" s="175"/>
      <c r="AA8056" s="175"/>
      <c r="AC8056" s="175"/>
      <c r="AL8056" s="106"/>
      <c r="AM8056" s="104"/>
      <c r="AN8056" s="104"/>
      <c r="AO8056" s="104"/>
      <c r="AP8056" s="104"/>
      <c r="AQ8056" s="104"/>
      <c r="AR8056" s="104"/>
      <c r="AS8056" s="104"/>
      <c r="AT8056" s="104"/>
      <c r="AU8056" s="104"/>
      <c r="AV8056" s="104"/>
    </row>
    <row r="8057" spans="3:48" x14ac:dyDescent="0.35">
      <c r="C8057" s="176"/>
      <c r="D8057" s="176"/>
      <c r="E8057" s="176"/>
      <c r="F8057" s="176"/>
      <c r="G8057" s="175"/>
      <c r="H8057" s="175"/>
      <c r="I8057" s="175"/>
      <c r="J8057" s="175"/>
      <c r="L8057" s="175"/>
      <c r="T8057" s="176"/>
      <c r="U8057" s="176"/>
      <c r="V8057" s="176"/>
      <c r="W8057" s="176"/>
      <c r="X8057" s="175"/>
      <c r="Y8057" s="175"/>
      <c r="Z8057" s="175"/>
      <c r="AA8057" s="175"/>
      <c r="AC8057" s="175"/>
      <c r="AL8057" s="106"/>
      <c r="AM8057" s="104"/>
      <c r="AN8057" s="104"/>
      <c r="AO8057" s="104"/>
      <c r="AP8057" s="104"/>
      <c r="AQ8057" s="104"/>
      <c r="AR8057" s="104"/>
      <c r="AS8057" s="104"/>
      <c r="AT8057" s="104"/>
      <c r="AU8057" s="104"/>
      <c r="AV8057" s="104"/>
    </row>
    <row r="8058" spans="3:48" x14ac:dyDescent="0.35">
      <c r="C8058" s="176"/>
      <c r="D8058" s="176"/>
      <c r="E8058" s="176"/>
      <c r="F8058" s="176"/>
      <c r="G8058" s="175"/>
      <c r="H8058" s="175"/>
      <c r="I8058" s="175"/>
      <c r="J8058" s="175"/>
      <c r="L8058" s="175"/>
      <c r="T8058" s="176"/>
      <c r="U8058" s="176"/>
      <c r="V8058" s="176"/>
      <c r="W8058" s="176"/>
      <c r="X8058" s="175"/>
      <c r="Y8058" s="175"/>
      <c r="Z8058" s="175"/>
      <c r="AA8058" s="175"/>
      <c r="AC8058" s="175"/>
      <c r="AL8058" s="106"/>
      <c r="AM8058" s="104"/>
      <c r="AN8058" s="104"/>
      <c r="AO8058" s="104"/>
      <c r="AP8058" s="104"/>
      <c r="AQ8058" s="104"/>
      <c r="AR8058" s="104"/>
      <c r="AS8058" s="104"/>
      <c r="AT8058" s="104"/>
      <c r="AU8058" s="104"/>
      <c r="AV8058" s="104"/>
    </row>
    <row r="8059" spans="3:48" x14ac:dyDescent="0.35">
      <c r="C8059" s="176"/>
      <c r="D8059" s="176"/>
      <c r="E8059" s="176"/>
      <c r="F8059" s="176"/>
      <c r="G8059" s="175"/>
      <c r="H8059" s="175"/>
      <c r="I8059" s="175"/>
      <c r="J8059" s="175"/>
      <c r="L8059" s="175"/>
      <c r="T8059" s="176"/>
      <c r="U8059" s="176"/>
      <c r="V8059" s="176"/>
      <c r="W8059" s="176"/>
      <c r="X8059" s="175"/>
      <c r="Y8059" s="175"/>
      <c r="Z8059" s="175"/>
      <c r="AA8059" s="175"/>
      <c r="AC8059" s="175"/>
      <c r="AL8059" s="106"/>
      <c r="AM8059" s="104"/>
      <c r="AN8059" s="104"/>
      <c r="AO8059" s="104"/>
      <c r="AP8059" s="104"/>
      <c r="AQ8059" s="104"/>
      <c r="AR8059" s="104"/>
      <c r="AS8059" s="104"/>
      <c r="AT8059" s="104"/>
      <c r="AU8059" s="104"/>
      <c r="AV8059" s="104"/>
    </row>
    <row r="8060" spans="3:48" x14ac:dyDescent="0.35">
      <c r="C8060" s="176"/>
      <c r="D8060" s="176"/>
      <c r="E8060" s="176"/>
      <c r="F8060" s="176"/>
      <c r="G8060" s="175"/>
      <c r="H8060" s="175"/>
      <c r="I8060" s="175"/>
      <c r="J8060" s="175"/>
      <c r="L8060" s="175"/>
      <c r="T8060" s="176"/>
      <c r="U8060" s="176"/>
      <c r="V8060" s="176"/>
      <c r="W8060" s="176"/>
      <c r="X8060" s="175"/>
      <c r="Y8060" s="175"/>
      <c r="Z8060" s="175"/>
      <c r="AA8060" s="175"/>
      <c r="AC8060" s="175"/>
      <c r="AL8060" s="106"/>
      <c r="AM8060" s="104"/>
      <c r="AN8060" s="104"/>
      <c r="AO8060" s="104"/>
      <c r="AP8060" s="104"/>
      <c r="AQ8060" s="104"/>
      <c r="AR8060" s="104"/>
      <c r="AS8060" s="104"/>
      <c r="AT8060" s="104"/>
      <c r="AU8060" s="104"/>
      <c r="AV8060" s="104"/>
    </row>
    <row r="8061" spans="3:48" x14ac:dyDescent="0.35">
      <c r="C8061" s="176"/>
      <c r="D8061" s="176"/>
      <c r="E8061" s="176"/>
      <c r="F8061" s="176"/>
      <c r="G8061" s="175"/>
      <c r="H8061" s="175"/>
      <c r="I8061" s="175"/>
      <c r="J8061" s="175"/>
      <c r="L8061" s="175"/>
      <c r="T8061" s="176"/>
      <c r="U8061" s="176"/>
      <c r="V8061" s="176"/>
      <c r="W8061" s="176"/>
      <c r="X8061" s="175"/>
      <c r="Y8061" s="175"/>
      <c r="Z8061" s="175"/>
      <c r="AA8061" s="175"/>
      <c r="AC8061" s="175"/>
      <c r="AL8061" s="106"/>
      <c r="AM8061" s="104"/>
      <c r="AN8061" s="104"/>
      <c r="AO8061" s="104"/>
      <c r="AP8061" s="104"/>
      <c r="AQ8061" s="104"/>
      <c r="AR8061" s="104"/>
      <c r="AS8061" s="104"/>
      <c r="AT8061" s="104"/>
      <c r="AU8061" s="104"/>
      <c r="AV8061" s="104"/>
    </row>
    <row r="8062" spans="3:48" x14ac:dyDescent="0.35">
      <c r="C8062" s="176"/>
      <c r="D8062" s="176"/>
      <c r="E8062" s="176"/>
      <c r="F8062" s="176"/>
      <c r="G8062" s="175"/>
      <c r="H8062" s="175"/>
      <c r="I8062" s="175"/>
      <c r="J8062" s="175"/>
      <c r="L8062" s="175"/>
      <c r="T8062" s="176"/>
      <c r="U8062" s="176"/>
      <c r="V8062" s="176"/>
      <c r="W8062" s="176"/>
      <c r="X8062" s="175"/>
      <c r="Y8062" s="175"/>
      <c r="Z8062" s="175"/>
      <c r="AA8062" s="175"/>
      <c r="AC8062" s="175"/>
      <c r="AL8062" s="106"/>
      <c r="AM8062" s="104"/>
      <c r="AN8062" s="104"/>
      <c r="AO8062" s="104"/>
      <c r="AP8062" s="104"/>
      <c r="AQ8062" s="104"/>
      <c r="AR8062" s="104"/>
      <c r="AS8062" s="104"/>
      <c r="AT8062" s="104"/>
      <c r="AU8062" s="104"/>
      <c r="AV8062" s="104"/>
    </row>
    <row r="8063" spans="3:48" x14ac:dyDescent="0.35">
      <c r="C8063" s="176"/>
      <c r="D8063" s="176"/>
      <c r="E8063" s="176"/>
      <c r="F8063" s="176"/>
      <c r="G8063" s="175"/>
      <c r="H8063" s="175"/>
      <c r="I8063" s="175"/>
      <c r="J8063" s="175"/>
      <c r="L8063" s="175"/>
      <c r="T8063" s="176"/>
      <c r="U8063" s="176"/>
      <c r="V8063" s="176"/>
      <c r="W8063" s="176"/>
      <c r="X8063" s="175"/>
      <c r="Y8063" s="175"/>
      <c r="Z8063" s="175"/>
      <c r="AA8063" s="175"/>
      <c r="AC8063" s="175"/>
      <c r="AL8063" s="106"/>
      <c r="AM8063" s="104"/>
      <c r="AN8063" s="104"/>
      <c r="AO8063" s="104"/>
      <c r="AP8063" s="104"/>
      <c r="AQ8063" s="104"/>
      <c r="AR8063" s="104"/>
      <c r="AS8063" s="104"/>
      <c r="AT8063" s="104"/>
      <c r="AU8063" s="104"/>
      <c r="AV8063" s="104"/>
    </row>
    <row r="8064" spans="3:48" x14ac:dyDescent="0.35">
      <c r="C8064" s="176"/>
      <c r="D8064" s="176"/>
      <c r="E8064" s="176"/>
      <c r="F8064" s="176"/>
      <c r="G8064" s="175"/>
      <c r="H8064" s="175"/>
      <c r="I8064" s="175"/>
      <c r="J8064" s="175"/>
      <c r="L8064" s="175"/>
      <c r="T8064" s="176"/>
      <c r="U8064" s="176"/>
      <c r="V8064" s="176"/>
      <c r="W8064" s="176"/>
      <c r="X8064" s="175"/>
      <c r="Y8064" s="175"/>
      <c r="Z8064" s="175"/>
      <c r="AA8064" s="175"/>
      <c r="AC8064" s="175"/>
      <c r="AL8064" s="106"/>
      <c r="AM8064" s="104"/>
      <c r="AN8064" s="104"/>
      <c r="AO8064" s="104"/>
      <c r="AP8064" s="104"/>
      <c r="AQ8064" s="104"/>
      <c r="AR8064" s="104"/>
      <c r="AS8064" s="104"/>
      <c r="AT8064" s="104"/>
      <c r="AU8064" s="104"/>
      <c r="AV8064" s="104"/>
    </row>
    <row r="8065" spans="3:48" x14ac:dyDescent="0.35">
      <c r="C8065" s="176"/>
      <c r="D8065" s="176"/>
      <c r="E8065" s="176"/>
      <c r="F8065" s="176"/>
      <c r="G8065" s="175"/>
      <c r="H8065" s="175"/>
      <c r="I8065" s="175"/>
      <c r="J8065" s="175"/>
      <c r="L8065" s="175"/>
      <c r="T8065" s="176"/>
      <c r="U8065" s="176"/>
      <c r="V8065" s="176"/>
      <c r="W8065" s="176"/>
      <c r="X8065" s="175"/>
      <c r="Y8065" s="175"/>
      <c r="Z8065" s="175"/>
      <c r="AA8065" s="175"/>
      <c r="AC8065" s="175"/>
      <c r="AL8065" s="106"/>
      <c r="AM8065" s="104"/>
      <c r="AN8065" s="104"/>
      <c r="AO8065" s="104"/>
      <c r="AP8065" s="104"/>
      <c r="AQ8065" s="104"/>
      <c r="AR8065" s="104"/>
      <c r="AS8065" s="104"/>
      <c r="AT8065" s="104"/>
      <c r="AU8065" s="104"/>
      <c r="AV8065" s="104"/>
    </row>
    <row r="8066" spans="3:48" x14ac:dyDescent="0.35">
      <c r="C8066" s="176"/>
      <c r="D8066" s="176"/>
      <c r="E8066" s="176"/>
      <c r="F8066" s="176"/>
      <c r="G8066" s="175"/>
      <c r="H8066" s="175"/>
      <c r="I8066" s="175"/>
      <c r="J8066" s="175"/>
      <c r="L8066" s="175"/>
      <c r="T8066" s="176"/>
      <c r="U8066" s="176"/>
      <c r="V8066" s="176"/>
      <c r="W8066" s="176"/>
      <c r="X8066" s="175"/>
      <c r="Y8066" s="175"/>
      <c r="Z8066" s="175"/>
      <c r="AA8066" s="175"/>
      <c r="AC8066" s="175"/>
      <c r="AL8066" s="106"/>
      <c r="AM8066" s="104"/>
      <c r="AN8066" s="104"/>
      <c r="AO8066" s="104"/>
      <c r="AP8066" s="104"/>
      <c r="AQ8066" s="104"/>
      <c r="AR8066" s="104"/>
      <c r="AS8066" s="104"/>
      <c r="AT8066" s="104"/>
      <c r="AU8066" s="104"/>
      <c r="AV8066" s="104"/>
    </row>
    <row r="8067" spans="3:48" x14ac:dyDescent="0.35">
      <c r="C8067" s="176"/>
      <c r="D8067" s="176"/>
      <c r="E8067" s="176"/>
      <c r="F8067" s="176"/>
      <c r="G8067" s="175"/>
      <c r="H8067" s="175"/>
      <c r="I8067" s="175"/>
      <c r="J8067" s="175"/>
      <c r="L8067" s="175"/>
      <c r="T8067" s="176"/>
      <c r="U8067" s="176"/>
      <c r="V8067" s="176"/>
      <c r="W8067" s="176"/>
      <c r="X8067" s="175"/>
      <c r="Y8067" s="175"/>
      <c r="Z8067" s="175"/>
      <c r="AA8067" s="175"/>
      <c r="AC8067" s="175"/>
      <c r="AL8067" s="106"/>
      <c r="AM8067" s="104"/>
      <c r="AN8067" s="104"/>
      <c r="AO8067" s="104"/>
      <c r="AP8067" s="104"/>
      <c r="AQ8067" s="104"/>
      <c r="AR8067" s="104"/>
      <c r="AS8067" s="104"/>
      <c r="AT8067" s="104"/>
      <c r="AU8067" s="104"/>
      <c r="AV8067" s="104"/>
    </row>
    <row r="8068" spans="3:48" x14ac:dyDescent="0.35">
      <c r="C8068" s="176"/>
      <c r="D8068" s="176"/>
      <c r="E8068" s="176"/>
      <c r="F8068" s="176"/>
      <c r="G8068" s="175"/>
      <c r="H8068" s="175"/>
      <c r="I8068" s="175"/>
      <c r="J8068" s="175"/>
      <c r="L8068" s="175"/>
      <c r="T8068" s="176"/>
      <c r="U8068" s="176"/>
      <c r="V8068" s="176"/>
      <c r="W8068" s="176"/>
      <c r="X8068" s="175"/>
      <c r="Y8068" s="175"/>
      <c r="Z8068" s="175"/>
      <c r="AA8068" s="175"/>
      <c r="AC8068" s="175"/>
      <c r="AL8068" s="106"/>
      <c r="AM8068" s="104"/>
      <c r="AN8068" s="104"/>
      <c r="AO8068" s="104"/>
      <c r="AP8068" s="104"/>
      <c r="AQ8068" s="104"/>
      <c r="AR8068" s="104"/>
      <c r="AS8068" s="104"/>
      <c r="AT8068" s="104"/>
      <c r="AU8068" s="104"/>
      <c r="AV8068" s="104"/>
    </row>
    <row r="8069" spans="3:48" x14ac:dyDescent="0.35">
      <c r="C8069" s="176"/>
      <c r="D8069" s="176"/>
      <c r="E8069" s="176"/>
      <c r="F8069" s="176"/>
      <c r="G8069" s="175"/>
      <c r="H8069" s="175"/>
      <c r="I8069" s="175"/>
      <c r="J8069" s="175"/>
      <c r="L8069" s="175"/>
      <c r="T8069" s="176"/>
      <c r="U8069" s="176"/>
      <c r="V8069" s="176"/>
      <c r="W8069" s="176"/>
      <c r="X8069" s="175"/>
      <c r="Y8069" s="175"/>
      <c r="Z8069" s="175"/>
      <c r="AA8069" s="175"/>
      <c r="AC8069" s="175"/>
      <c r="AL8069" s="106"/>
      <c r="AM8069" s="104"/>
      <c r="AN8069" s="104"/>
      <c r="AO8069" s="104"/>
      <c r="AP8069" s="104"/>
      <c r="AQ8069" s="104"/>
      <c r="AR8069" s="104"/>
      <c r="AS8069" s="104"/>
      <c r="AT8069" s="104"/>
      <c r="AU8069" s="104"/>
      <c r="AV8069" s="104"/>
    </row>
    <row r="8070" spans="3:48" x14ac:dyDescent="0.35">
      <c r="C8070" s="176"/>
      <c r="D8070" s="176"/>
      <c r="E8070" s="176"/>
      <c r="F8070" s="176"/>
      <c r="G8070" s="175"/>
      <c r="H8070" s="175"/>
      <c r="I8070" s="175"/>
      <c r="J8070" s="175"/>
      <c r="L8070" s="175"/>
      <c r="T8070" s="176"/>
      <c r="U8070" s="176"/>
      <c r="V8070" s="176"/>
      <c r="W8070" s="176"/>
      <c r="X8070" s="175"/>
      <c r="Y8070" s="175"/>
      <c r="Z8070" s="175"/>
      <c r="AA8070" s="175"/>
      <c r="AC8070" s="175"/>
      <c r="AL8070" s="106"/>
      <c r="AM8070" s="104"/>
      <c r="AN8070" s="104"/>
      <c r="AO8070" s="104"/>
      <c r="AP8070" s="104"/>
      <c r="AQ8070" s="104"/>
      <c r="AR8070" s="104"/>
      <c r="AS8070" s="104"/>
      <c r="AT8070" s="104"/>
      <c r="AU8070" s="104"/>
      <c r="AV8070" s="104"/>
    </row>
    <row r="8071" spans="3:48" x14ac:dyDescent="0.35">
      <c r="C8071" s="176"/>
      <c r="D8071" s="176"/>
      <c r="E8071" s="176"/>
      <c r="F8071" s="176"/>
      <c r="G8071" s="175"/>
      <c r="H8071" s="175"/>
      <c r="I8071" s="175"/>
      <c r="J8071" s="175"/>
      <c r="L8071" s="175"/>
      <c r="T8071" s="176"/>
      <c r="U8071" s="176"/>
      <c r="V8071" s="176"/>
      <c r="W8071" s="176"/>
      <c r="X8071" s="175"/>
      <c r="Y8071" s="175"/>
      <c r="Z8071" s="175"/>
      <c r="AA8071" s="175"/>
      <c r="AC8071" s="175"/>
      <c r="AL8071" s="106"/>
      <c r="AM8071" s="104"/>
      <c r="AN8071" s="104"/>
      <c r="AO8071" s="104"/>
      <c r="AP8071" s="104"/>
      <c r="AQ8071" s="104"/>
      <c r="AR8071" s="104"/>
      <c r="AS8071" s="104"/>
      <c r="AT8071" s="104"/>
      <c r="AU8071" s="104"/>
      <c r="AV8071" s="104"/>
    </row>
    <row r="8072" spans="3:48" x14ac:dyDescent="0.35">
      <c r="C8072" s="176"/>
      <c r="D8072" s="176"/>
      <c r="E8072" s="176"/>
      <c r="F8072" s="176"/>
      <c r="G8072" s="175"/>
      <c r="H8072" s="175"/>
      <c r="I8072" s="175"/>
      <c r="J8072" s="175"/>
      <c r="L8072" s="175"/>
      <c r="T8072" s="176"/>
      <c r="U8072" s="176"/>
      <c r="V8072" s="176"/>
      <c r="W8072" s="176"/>
      <c r="X8072" s="175"/>
      <c r="Y8072" s="175"/>
      <c r="Z8072" s="175"/>
      <c r="AA8072" s="175"/>
      <c r="AC8072" s="175"/>
      <c r="AL8072" s="106"/>
      <c r="AM8072" s="104"/>
      <c r="AN8072" s="104"/>
      <c r="AO8072" s="104"/>
      <c r="AP8072" s="104"/>
      <c r="AQ8072" s="104"/>
      <c r="AR8072" s="104"/>
      <c r="AS8072" s="104"/>
      <c r="AT8072" s="104"/>
      <c r="AU8072" s="104"/>
      <c r="AV8072" s="104"/>
    </row>
    <row r="8073" spans="3:48" x14ac:dyDescent="0.35">
      <c r="C8073" s="176"/>
      <c r="D8073" s="176"/>
      <c r="E8073" s="176"/>
      <c r="F8073" s="176"/>
      <c r="G8073" s="175"/>
      <c r="H8073" s="175"/>
      <c r="I8073" s="175"/>
      <c r="J8073" s="175"/>
      <c r="L8073" s="175"/>
      <c r="T8073" s="176"/>
      <c r="U8073" s="176"/>
      <c r="V8073" s="176"/>
      <c r="W8073" s="176"/>
      <c r="X8073" s="175"/>
      <c r="Y8073" s="175"/>
      <c r="Z8073" s="175"/>
      <c r="AA8073" s="175"/>
      <c r="AC8073" s="175"/>
      <c r="AL8073" s="106"/>
      <c r="AM8073" s="104"/>
      <c r="AN8073" s="104"/>
      <c r="AO8073" s="104"/>
      <c r="AP8073" s="104"/>
      <c r="AQ8073" s="104"/>
      <c r="AR8073" s="104"/>
      <c r="AS8073" s="104"/>
      <c r="AT8073" s="104"/>
      <c r="AU8073" s="104"/>
      <c r="AV8073" s="104"/>
    </row>
    <row r="8074" spans="3:48" x14ac:dyDescent="0.35">
      <c r="C8074" s="176"/>
      <c r="D8074" s="176"/>
      <c r="E8074" s="176"/>
      <c r="F8074" s="176"/>
      <c r="G8074" s="175"/>
      <c r="H8074" s="175"/>
      <c r="I8074" s="175"/>
      <c r="J8074" s="175"/>
      <c r="L8074" s="175"/>
      <c r="T8074" s="176"/>
      <c r="U8074" s="176"/>
      <c r="V8074" s="176"/>
      <c r="W8074" s="176"/>
      <c r="X8074" s="175"/>
      <c r="Y8074" s="175"/>
      <c r="Z8074" s="175"/>
      <c r="AA8074" s="175"/>
      <c r="AC8074" s="175"/>
      <c r="AL8074" s="106"/>
      <c r="AM8074" s="104"/>
      <c r="AN8074" s="104"/>
      <c r="AO8074" s="104"/>
      <c r="AP8074" s="104"/>
      <c r="AQ8074" s="104"/>
      <c r="AR8074" s="104"/>
      <c r="AS8074" s="104"/>
      <c r="AT8074" s="104"/>
      <c r="AU8074" s="104"/>
      <c r="AV8074" s="104"/>
    </row>
    <row r="8075" spans="3:48" x14ac:dyDescent="0.35">
      <c r="C8075" s="176"/>
      <c r="D8075" s="176"/>
      <c r="E8075" s="176"/>
      <c r="F8075" s="176"/>
      <c r="G8075" s="175"/>
      <c r="H8075" s="175"/>
      <c r="I8075" s="175"/>
      <c r="J8075" s="175"/>
      <c r="L8075" s="175"/>
      <c r="T8075" s="176"/>
      <c r="U8075" s="176"/>
      <c r="V8075" s="176"/>
      <c r="W8075" s="176"/>
      <c r="X8075" s="175"/>
      <c r="Y8075" s="175"/>
      <c r="Z8075" s="175"/>
      <c r="AA8075" s="175"/>
      <c r="AC8075" s="175"/>
      <c r="AL8075" s="106"/>
      <c r="AM8075" s="104"/>
      <c r="AN8075" s="104"/>
      <c r="AO8075" s="104"/>
      <c r="AP8075" s="104"/>
      <c r="AQ8075" s="104"/>
      <c r="AR8075" s="104"/>
      <c r="AS8075" s="104"/>
      <c r="AT8075" s="104"/>
      <c r="AU8075" s="104"/>
      <c r="AV8075" s="104"/>
    </row>
    <row r="8076" spans="3:48" x14ac:dyDescent="0.35">
      <c r="C8076" s="176"/>
      <c r="D8076" s="176"/>
      <c r="E8076" s="176"/>
      <c r="F8076" s="176"/>
      <c r="G8076" s="175"/>
      <c r="H8076" s="175"/>
      <c r="I8076" s="175"/>
      <c r="J8076" s="175"/>
      <c r="L8076" s="175"/>
      <c r="T8076" s="176"/>
      <c r="U8076" s="176"/>
      <c r="V8076" s="176"/>
      <c r="W8076" s="176"/>
      <c r="X8076" s="175"/>
      <c r="Y8076" s="175"/>
      <c r="Z8076" s="175"/>
      <c r="AA8076" s="175"/>
      <c r="AC8076" s="175"/>
      <c r="AL8076" s="106"/>
      <c r="AM8076" s="104"/>
      <c r="AN8076" s="104"/>
      <c r="AO8076" s="104"/>
      <c r="AP8076" s="104"/>
      <c r="AQ8076" s="104"/>
      <c r="AR8076" s="104"/>
      <c r="AS8076" s="104"/>
      <c r="AT8076" s="104"/>
      <c r="AU8076" s="104"/>
      <c r="AV8076" s="104"/>
    </row>
    <row r="8077" spans="3:48" x14ac:dyDescent="0.35">
      <c r="C8077" s="176"/>
      <c r="D8077" s="176"/>
      <c r="E8077" s="176"/>
      <c r="F8077" s="176"/>
      <c r="G8077" s="175"/>
      <c r="H8077" s="175"/>
      <c r="I8077" s="175"/>
      <c r="J8077" s="175"/>
      <c r="L8077" s="175"/>
      <c r="T8077" s="176"/>
      <c r="U8077" s="176"/>
      <c r="V8077" s="176"/>
      <c r="W8077" s="176"/>
      <c r="X8077" s="175"/>
      <c r="Y8077" s="175"/>
      <c r="Z8077" s="175"/>
      <c r="AA8077" s="175"/>
      <c r="AC8077" s="175"/>
      <c r="AL8077" s="106"/>
      <c r="AM8077" s="104"/>
      <c r="AN8077" s="104"/>
      <c r="AO8077" s="104"/>
      <c r="AP8077" s="104"/>
      <c r="AQ8077" s="104"/>
      <c r="AR8077" s="104"/>
      <c r="AS8077" s="104"/>
      <c r="AT8077" s="104"/>
      <c r="AU8077" s="104"/>
      <c r="AV8077" s="104"/>
    </row>
    <row r="8078" spans="3:48" x14ac:dyDescent="0.35">
      <c r="C8078" s="176"/>
      <c r="D8078" s="176"/>
      <c r="E8078" s="176"/>
      <c r="F8078" s="176"/>
      <c r="G8078" s="175"/>
      <c r="H8078" s="175"/>
      <c r="I8078" s="175"/>
      <c r="J8078" s="175"/>
      <c r="L8078" s="175"/>
      <c r="T8078" s="176"/>
      <c r="U8078" s="176"/>
      <c r="V8078" s="176"/>
      <c r="W8078" s="176"/>
      <c r="X8078" s="175"/>
      <c r="Y8078" s="175"/>
      <c r="Z8078" s="175"/>
      <c r="AA8078" s="175"/>
      <c r="AC8078" s="175"/>
      <c r="AL8078" s="106"/>
      <c r="AM8078" s="104"/>
      <c r="AN8078" s="104"/>
      <c r="AO8078" s="104"/>
      <c r="AP8078" s="104"/>
      <c r="AQ8078" s="104"/>
      <c r="AR8078" s="104"/>
      <c r="AS8078" s="104"/>
      <c r="AT8078" s="104"/>
      <c r="AU8078" s="104"/>
      <c r="AV8078" s="104"/>
    </row>
    <row r="8079" spans="3:48" x14ac:dyDescent="0.35">
      <c r="C8079" s="176"/>
      <c r="D8079" s="176"/>
      <c r="E8079" s="176"/>
      <c r="F8079" s="176"/>
      <c r="G8079" s="175"/>
      <c r="H8079" s="175"/>
      <c r="I8079" s="175"/>
      <c r="J8079" s="175"/>
      <c r="L8079" s="175"/>
      <c r="T8079" s="176"/>
      <c r="U8079" s="176"/>
      <c r="V8079" s="176"/>
      <c r="W8079" s="176"/>
      <c r="X8079" s="175"/>
      <c r="Y8079" s="175"/>
      <c r="Z8079" s="175"/>
      <c r="AA8079" s="175"/>
      <c r="AC8079" s="175"/>
      <c r="AL8079" s="106"/>
      <c r="AM8079" s="104"/>
      <c r="AN8079" s="104"/>
      <c r="AO8079" s="104"/>
      <c r="AP8079" s="104"/>
      <c r="AQ8079" s="104"/>
      <c r="AR8079" s="104"/>
      <c r="AS8079" s="104"/>
      <c r="AT8079" s="104"/>
      <c r="AU8079" s="104"/>
      <c r="AV8079" s="104"/>
    </row>
    <row r="8080" spans="3:48" x14ac:dyDescent="0.35">
      <c r="C8080" s="176"/>
      <c r="D8080" s="176"/>
      <c r="E8080" s="176"/>
      <c r="F8080" s="176"/>
      <c r="G8080" s="175"/>
      <c r="H8080" s="175"/>
      <c r="I8080" s="175"/>
      <c r="J8080" s="175"/>
      <c r="L8080" s="175"/>
      <c r="T8080" s="176"/>
      <c r="U8080" s="176"/>
      <c r="V8080" s="176"/>
      <c r="W8080" s="176"/>
      <c r="X8080" s="175"/>
      <c r="Y8080" s="175"/>
      <c r="Z8080" s="175"/>
      <c r="AA8080" s="175"/>
      <c r="AC8080" s="175"/>
      <c r="AL8080" s="106"/>
      <c r="AM8080" s="104"/>
      <c r="AN8080" s="104"/>
      <c r="AO8080" s="104"/>
      <c r="AP8080" s="104"/>
      <c r="AQ8080" s="104"/>
      <c r="AR8080" s="104"/>
      <c r="AS8080" s="104"/>
      <c r="AT8080" s="104"/>
      <c r="AU8080" s="104"/>
      <c r="AV8080" s="104"/>
    </row>
    <row r="8081" spans="3:48" x14ac:dyDescent="0.35">
      <c r="C8081" s="176"/>
      <c r="D8081" s="176"/>
      <c r="E8081" s="176"/>
      <c r="F8081" s="176"/>
      <c r="G8081" s="175"/>
      <c r="H8081" s="175"/>
      <c r="I8081" s="175"/>
      <c r="J8081" s="175"/>
      <c r="L8081" s="175"/>
      <c r="T8081" s="176"/>
      <c r="U8081" s="176"/>
      <c r="V8081" s="176"/>
      <c r="W8081" s="176"/>
      <c r="X8081" s="175"/>
      <c r="Y8081" s="175"/>
      <c r="Z8081" s="175"/>
      <c r="AA8081" s="175"/>
      <c r="AC8081" s="175"/>
      <c r="AL8081" s="106"/>
      <c r="AM8081" s="104"/>
      <c r="AN8081" s="104"/>
      <c r="AO8081" s="104"/>
      <c r="AP8081" s="104"/>
      <c r="AQ8081" s="104"/>
      <c r="AR8081" s="104"/>
      <c r="AS8081" s="104"/>
      <c r="AT8081" s="104"/>
      <c r="AU8081" s="104"/>
      <c r="AV8081" s="104"/>
    </row>
    <row r="8082" spans="3:48" x14ac:dyDescent="0.35">
      <c r="C8082" s="176"/>
      <c r="D8082" s="176"/>
      <c r="E8082" s="176"/>
      <c r="F8082" s="176"/>
      <c r="G8082" s="175"/>
      <c r="H8082" s="175"/>
      <c r="I8082" s="175"/>
      <c r="J8082" s="175"/>
      <c r="L8082" s="175"/>
      <c r="T8082" s="176"/>
      <c r="U8082" s="176"/>
      <c r="V8082" s="176"/>
      <c r="W8082" s="176"/>
      <c r="X8082" s="175"/>
      <c r="Y8082" s="175"/>
      <c r="Z8082" s="175"/>
      <c r="AA8082" s="175"/>
      <c r="AC8082" s="175"/>
      <c r="AL8082" s="106"/>
      <c r="AM8082" s="104"/>
      <c r="AN8082" s="104"/>
      <c r="AO8082" s="104"/>
      <c r="AP8082" s="104"/>
      <c r="AQ8082" s="104"/>
      <c r="AR8082" s="104"/>
      <c r="AS8082" s="104"/>
      <c r="AT8082" s="104"/>
      <c r="AU8082" s="104"/>
      <c r="AV8082" s="104"/>
    </row>
    <row r="8083" spans="3:48" x14ac:dyDescent="0.35">
      <c r="C8083" s="176"/>
      <c r="D8083" s="176"/>
      <c r="E8083" s="176"/>
      <c r="F8083" s="176"/>
      <c r="G8083" s="175"/>
      <c r="H8083" s="175"/>
      <c r="I8083" s="175"/>
      <c r="J8083" s="175"/>
      <c r="L8083" s="175"/>
      <c r="T8083" s="176"/>
      <c r="U8083" s="176"/>
      <c r="V8083" s="176"/>
      <c r="W8083" s="176"/>
      <c r="X8083" s="175"/>
      <c r="Y8083" s="175"/>
      <c r="Z8083" s="175"/>
      <c r="AA8083" s="175"/>
      <c r="AC8083" s="175"/>
      <c r="AL8083" s="106"/>
      <c r="AM8083" s="104"/>
      <c r="AN8083" s="104"/>
      <c r="AO8083" s="104"/>
      <c r="AP8083" s="104"/>
      <c r="AQ8083" s="104"/>
      <c r="AR8083" s="104"/>
      <c r="AS8083" s="104"/>
      <c r="AT8083" s="104"/>
      <c r="AU8083" s="104"/>
      <c r="AV8083" s="104"/>
    </row>
    <row r="8084" spans="3:48" x14ac:dyDescent="0.35">
      <c r="C8084" s="176"/>
      <c r="D8084" s="176"/>
      <c r="E8084" s="176"/>
      <c r="F8084" s="176"/>
      <c r="G8084" s="175"/>
      <c r="H8084" s="175"/>
      <c r="I8084" s="175"/>
      <c r="J8084" s="175"/>
      <c r="L8084" s="175"/>
      <c r="T8084" s="176"/>
      <c r="U8084" s="176"/>
      <c r="V8084" s="176"/>
      <c r="W8084" s="176"/>
      <c r="X8084" s="175"/>
      <c r="Y8084" s="175"/>
      <c r="Z8084" s="175"/>
      <c r="AA8084" s="175"/>
      <c r="AC8084" s="175"/>
      <c r="AL8084" s="106"/>
      <c r="AM8084" s="104"/>
      <c r="AN8084" s="104"/>
      <c r="AO8084" s="104"/>
      <c r="AP8084" s="104"/>
      <c r="AQ8084" s="104"/>
      <c r="AR8084" s="104"/>
      <c r="AS8084" s="104"/>
      <c r="AT8084" s="104"/>
      <c r="AU8084" s="104"/>
      <c r="AV8084" s="104"/>
    </row>
    <row r="8085" spans="3:48" x14ac:dyDescent="0.35">
      <c r="C8085" s="176"/>
      <c r="D8085" s="176"/>
      <c r="E8085" s="176"/>
      <c r="F8085" s="176"/>
      <c r="G8085" s="175"/>
      <c r="H8085" s="175"/>
      <c r="I8085" s="175"/>
      <c r="J8085" s="175"/>
      <c r="L8085" s="175"/>
      <c r="T8085" s="176"/>
      <c r="U8085" s="176"/>
      <c r="V8085" s="176"/>
      <c r="W8085" s="176"/>
      <c r="X8085" s="175"/>
      <c r="Y8085" s="175"/>
      <c r="Z8085" s="175"/>
      <c r="AA8085" s="175"/>
      <c r="AC8085" s="175"/>
      <c r="AL8085" s="106"/>
      <c r="AM8085" s="104"/>
      <c r="AN8085" s="104"/>
      <c r="AO8085" s="104"/>
      <c r="AP8085" s="104"/>
      <c r="AQ8085" s="104"/>
      <c r="AR8085" s="104"/>
      <c r="AS8085" s="104"/>
      <c r="AT8085" s="104"/>
      <c r="AU8085" s="104"/>
      <c r="AV8085" s="104"/>
    </row>
    <row r="8086" spans="3:48" x14ac:dyDescent="0.35">
      <c r="C8086" s="176"/>
      <c r="D8086" s="176"/>
      <c r="E8086" s="176"/>
      <c r="F8086" s="176"/>
      <c r="G8086" s="175"/>
      <c r="H8086" s="175"/>
      <c r="I8086" s="175"/>
      <c r="J8086" s="175"/>
      <c r="L8086" s="175"/>
      <c r="T8086" s="176"/>
      <c r="U8086" s="176"/>
      <c r="V8086" s="176"/>
      <c r="W8086" s="176"/>
      <c r="X8086" s="175"/>
      <c r="Y8086" s="175"/>
      <c r="Z8086" s="175"/>
      <c r="AA8086" s="175"/>
      <c r="AC8086" s="175"/>
      <c r="AL8086" s="106"/>
      <c r="AM8086" s="104"/>
      <c r="AN8086" s="104"/>
      <c r="AO8086" s="104"/>
      <c r="AP8086" s="104"/>
      <c r="AQ8086" s="104"/>
      <c r="AR8086" s="104"/>
      <c r="AS8086" s="104"/>
      <c r="AT8086" s="104"/>
      <c r="AU8086" s="104"/>
      <c r="AV8086" s="104"/>
    </row>
    <row r="8087" spans="3:48" x14ac:dyDescent="0.35">
      <c r="C8087" s="176"/>
      <c r="D8087" s="176"/>
      <c r="E8087" s="176"/>
      <c r="F8087" s="176"/>
      <c r="G8087" s="175"/>
      <c r="H8087" s="175"/>
      <c r="I8087" s="175"/>
      <c r="J8087" s="175"/>
      <c r="L8087" s="175"/>
      <c r="T8087" s="176"/>
      <c r="U8087" s="176"/>
      <c r="V8087" s="176"/>
      <c r="W8087" s="176"/>
      <c r="X8087" s="175"/>
      <c r="Y8087" s="175"/>
      <c r="Z8087" s="175"/>
      <c r="AA8087" s="175"/>
      <c r="AC8087" s="175"/>
      <c r="AL8087" s="106"/>
      <c r="AM8087" s="104"/>
      <c r="AN8087" s="104"/>
      <c r="AO8087" s="104"/>
      <c r="AP8087" s="104"/>
      <c r="AQ8087" s="104"/>
      <c r="AR8087" s="104"/>
      <c r="AS8087" s="104"/>
      <c r="AT8087" s="104"/>
      <c r="AU8087" s="104"/>
      <c r="AV8087" s="104"/>
    </row>
    <row r="8088" spans="3:48" x14ac:dyDescent="0.35">
      <c r="C8088" s="176"/>
      <c r="D8088" s="176"/>
      <c r="E8088" s="176"/>
      <c r="F8088" s="176"/>
      <c r="G8088" s="175"/>
      <c r="H8088" s="175"/>
      <c r="I8088" s="175"/>
      <c r="J8088" s="175"/>
      <c r="L8088" s="175"/>
      <c r="T8088" s="176"/>
      <c r="U8088" s="176"/>
      <c r="V8088" s="176"/>
      <c r="W8088" s="176"/>
      <c r="X8088" s="175"/>
      <c r="Y8088" s="175"/>
      <c r="Z8088" s="175"/>
      <c r="AA8088" s="175"/>
      <c r="AC8088" s="175"/>
      <c r="AL8088" s="106"/>
      <c r="AM8088" s="104"/>
      <c r="AN8088" s="104"/>
      <c r="AO8088" s="104"/>
      <c r="AP8088" s="104"/>
      <c r="AQ8088" s="104"/>
      <c r="AR8088" s="104"/>
      <c r="AS8088" s="104"/>
      <c r="AT8088" s="104"/>
      <c r="AU8088" s="104"/>
      <c r="AV8088" s="104"/>
    </row>
    <row r="8089" spans="3:48" x14ac:dyDescent="0.35">
      <c r="C8089" s="176"/>
      <c r="D8089" s="176"/>
      <c r="E8089" s="176"/>
      <c r="F8089" s="176"/>
      <c r="G8089" s="175"/>
      <c r="H8089" s="175"/>
      <c r="I8089" s="175"/>
      <c r="J8089" s="175"/>
      <c r="L8089" s="175"/>
      <c r="T8089" s="176"/>
      <c r="U8089" s="176"/>
      <c r="V8089" s="176"/>
      <c r="W8089" s="176"/>
      <c r="X8089" s="175"/>
      <c r="Y8089" s="175"/>
      <c r="Z8089" s="175"/>
      <c r="AA8089" s="175"/>
      <c r="AC8089" s="175"/>
      <c r="AL8089" s="106"/>
      <c r="AM8089" s="104"/>
      <c r="AN8089" s="104"/>
      <c r="AO8089" s="104"/>
      <c r="AP8089" s="104"/>
      <c r="AQ8089" s="104"/>
      <c r="AR8089" s="104"/>
      <c r="AS8089" s="104"/>
      <c r="AT8089" s="104"/>
      <c r="AU8089" s="104"/>
      <c r="AV8089" s="104"/>
    </row>
    <row r="8090" spans="3:48" x14ac:dyDescent="0.35">
      <c r="C8090" s="176"/>
      <c r="D8090" s="176"/>
      <c r="E8090" s="176"/>
      <c r="F8090" s="176"/>
      <c r="G8090" s="175"/>
      <c r="H8090" s="175"/>
      <c r="I8090" s="175"/>
      <c r="J8090" s="175"/>
      <c r="L8090" s="175"/>
      <c r="T8090" s="176"/>
      <c r="U8090" s="176"/>
      <c r="V8090" s="176"/>
      <c r="W8090" s="176"/>
      <c r="X8090" s="175"/>
      <c r="Y8090" s="175"/>
      <c r="Z8090" s="175"/>
      <c r="AA8090" s="175"/>
      <c r="AC8090" s="175"/>
      <c r="AL8090" s="106"/>
      <c r="AM8090" s="104"/>
      <c r="AN8090" s="104"/>
      <c r="AO8090" s="104"/>
      <c r="AP8090" s="104"/>
      <c r="AQ8090" s="104"/>
      <c r="AR8090" s="104"/>
      <c r="AS8090" s="104"/>
      <c r="AT8090" s="104"/>
      <c r="AU8090" s="104"/>
      <c r="AV8090" s="104"/>
    </row>
    <row r="8091" spans="3:48" x14ac:dyDescent="0.35">
      <c r="C8091" s="176"/>
      <c r="D8091" s="176"/>
      <c r="E8091" s="176"/>
      <c r="F8091" s="176"/>
      <c r="G8091" s="175"/>
      <c r="H8091" s="175"/>
      <c r="I8091" s="175"/>
      <c r="J8091" s="175"/>
      <c r="L8091" s="175"/>
      <c r="T8091" s="176"/>
      <c r="U8091" s="176"/>
      <c r="V8091" s="176"/>
      <c r="W8091" s="176"/>
      <c r="X8091" s="175"/>
      <c r="Y8091" s="175"/>
      <c r="Z8091" s="175"/>
      <c r="AA8091" s="175"/>
      <c r="AC8091" s="175"/>
      <c r="AL8091" s="106"/>
      <c r="AM8091" s="104"/>
      <c r="AN8091" s="104"/>
      <c r="AO8091" s="104"/>
      <c r="AP8091" s="104"/>
      <c r="AQ8091" s="104"/>
      <c r="AR8091" s="104"/>
      <c r="AS8091" s="104"/>
      <c r="AT8091" s="104"/>
      <c r="AU8091" s="104"/>
      <c r="AV8091" s="104"/>
    </row>
    <row r="8092" spans="3:48" x14ac:dyDescent="0.35">
      <c r="C8092" s="176"/>
      <c r="D8092" s="176"/>
      <c r="E8092" s="176"/>
      <c r="F8092" s="176"/>
      <c r="G8092" s="175"/>
      <c r="H8092" s="175"/>
      <c r="I8092" s="175"/>
      <c r="J8092" s="175"/>
      <c r="L8092" s="175"/>
      <c r="T8092" s="176"/>
      <c r="U8092" s="176"/>
      <c r="V8092" s="176"/>
      <c r="W8092" s="176"/>
      <c r="X8092" s="175"/>
      <c r="Y8092" s="175"/>
      <c r="Z8092" s="175"/>
      <c r="AA8092" s="175"/>
      <c r="AC8092" s="175"/>
      <c r="AL8092" s="106"/>
      <c r="AM8092" s="104"/>
      <c r="AN8092" s="104"/>
      <c r="AO8092" s="104"/>
      <c r="AP8092" s="104"/>
      <c r="AQ8092" s="104"/>
      <c r="AR8092" s="104"/>
      <c r="AS8092" s="104"/>
      <c r="AT8092" s="104"/>
      <c r="AU8092" s="104"/>
      <c r="AV8092" s="104"/>
    </row>
    <row r="8093" spans="3:48" x14ac:dyDescent="0.35">
      <c r="C8093" s="176"/>
      <c r="D8093" s="176"/>
      <c r="E8093" s="176"/>
      <c r="F8093" s="176"/>
      <c r="G8093" s="175"/>
      <c r="H8093" s="175"/>
      <c r="I8093" s="175"/>
      <c r="J8093" s="175"/>
      <c r="L8093" s="175"/>
      <c r="T8093" s="176"/>
      <c r="U8093" s="176"/>
      <c r="V8093" s="176"/>
      <c r="W8093" s="176"/>
      <c r="X8093" s="175"/>
      <c r="Y8093" s="175"/>
      <c r="Z8093" s="175"/>
      <c r="AA8093" s="175"/>
      <c r="AC8093" s="175"/>
      <c r="AL8093" s="106"/>
      <c r="AM8093" s="104"/>
      <c r="AN8093" s="104"/>
      <c r="AO8093" s="104"/>
      <c r="AP8093" s="104"/>
      <c r="AQ8093" s="104"/>
      <c r="AR8093" s="104"/>
      <c r="AS8093" s="104"/>
      <c r="AT8093" s="104"/>
      <c r="AU8093" s="104"/>
      <c r="AV8093" s="104"/>
    </row>
    <row r="8094" spans="3:48" x14ac:dyDescent="0.35">
      <c r="C8094" s="176"/>
      <c r="D8094" s="176"/>
      <c r="E8094" s="176"/>
      <c r="F8094" s="176"/>
      <c r="G8094" s="175"/>
      <c r="H8094" s="175"/>
      <c r="I8094" s="175"/>
      <c r="J8094" s="175"/>
      <c r="L8094" s="175"/>
      <c r="T8094" s="176"/>
      <c r="U8094" s="176"/>
      <c r="V8094" s="176"/>
      <c r="W8094" s="176"/>
      <c r="X8094" s="175"/>
      <c r="Y8094" s="175"/>
      <c r="Z8094" s="175"/>
      <c r="AA8094" s="175"/>
      <c r="AC8094" s="175"/>
      <c r="AL8094" s="106"/>
      <c r="AM8094" s="104"/>
      <c r="AN8094" s="104"/>
      <c r="AO8094" s="104"/>
      <c r="AP8094" s="104"/>
      <c r="AQ8094" s="104"/>
      <c r="AR8094" s="104"/>
      <c r="AS8094" s="104"/>
      <c r="AT8094" s="104"/>
      <c r="AU8094" s="104"/>
      <c r="AV8094" s="104"/>
    </row>
    <row r="8095" spans="3:48" x14ac:dyDescent="0.35">
      <c r="C8095" s="176"/>
      <c r="D8095" s="176"/>
      <c r="E8095" s="176"/>
      <c r="F8095" s="176"/>
      <c r="G8095" s="175"/>
      <c r="H8095" s="175"/>
      <c r="I8095" s="175"/>
      <c r="J8095" s="175"/>
      <c r="L8095" s="175"/>
      <c r="T8095" s="176"/>
      <c r="U8095" s="176"/>
      <c r="V8095" s="176"/>
      <c r="W8095" s="176"/>
      <c r="X8095" s="175"/>
      <c r="Y8095" s="175"/>
      <c r="Z8095" s="175"/>
      <c r="AA8095" s="175"/>
      <c r="AC8095" s="175"/>
      <c r="AL8095" s="106"/>
      <c r="AM8095" s="104"/>
      <c r="AN8095" s="104"/>
      <c r="AO8095" s="104"/>
      <c r="AP8095" s="104"/>
      <c r="AQ8095" s="104"/>
      <c r="AR8095" s="104"/>
      <c r="AS8095" s="104"/>
      <c r="AT8095" s="104"/>
      <c r="AU8095" s="104"/>
      <c r="AV8095" s="104"/>
    </row>
    <row r="8096" spans="3:48" x14ac:dyDescent="0.35">
      <c r="C8096" s="176"/>
      <c r="D8096" s="176"/>
      <c r="E8096" s="176"/>
      <c r="F8096" s="176"/>
      <c r="G8096" s="175"/>
      <c r="H8096" s="175"/>
      <c r="I8096" s="175"/>
      <c r="J8096" s="175"/>
      <c r="L8096" s="175"/>
      <c r="T8096" s="176"/>
      <c r="U8096" s="176"/>
      <c r="V8096" s="176"/>
      <c r="W8096" s="176"/>
      <c r="X8096" s="175"/>
      <c r="Y8096" s="175"/>
      <c r="Z8096" s="175"/>
      <c r="AA8096" s="175"/>
      <c r="AC8096" s="175"/>
      <c r="AL8096" s="106"/>
      <c r="AM8096" s="104"/>
      <c r="AN8096" s="104"/>
      <c r="AO8096" s="104"/>
      <c r="AP8096" s="104"/>
      <c r="AQ8096" s="104"/>
      <c r="AR8096" s="104"/>
      <c r="AS8096" s="104"/>
      <c r="AT8096" s="104"/>
      <c r="AU8096" s="104"/>
      <c r="AV8096" s="104"/>
    </row>
    <row r="8097" spans="3:48" x14ac:dyDescent="0.35">
      <c r="C8097" s="176"/>
      <c r="D8097" s="176"/>
      <c r="E8097" s="176"/>
      <c r="F8097" s="176"/>
      <c r="G8097" s="175"/>
      <c r="H8097" s="175"/>
      <c r="I8097" s="175"/>
      <c r="J8097" s="175"/>
      <c r="L8097" s="175"/>
      <c r="T8097" s="176"/>
      <c r="U8097" s="176"/>
      <c r="V8097" s="176"/>
      <c r="W8097" s="176"/>
      <c r="X8097" s="175"/>
      <c r="Y8097" s="175"/>
      <c r="Z8097" s="175"/>
      <c r="AA8097" s="175"/>
      <c r="AC8097" s="175"/>
      <c r="AL8097" s="106"/>
      <c r="AM8097" s="104"/>
      <c r="AN8097" s="104"/>
      <c r="AO8097" s="104"/>
      <c r="AP8097" s="104"/>
      <c r="AQ8097" s="104"/>
      <c r="AR8097" s="104"/>
      <c r="AS8097" s="104"/>
      <c r="AT8097" s="104"/>
      <c r="AU8097" s="104"/>
      <c r="AV8097" s="104"/>
    </row>
    <row r="8098" spans="3:48" x14ac:dyDescent="0.35">
      <c r="C8098" s="176"/>
      <c r="D8098" s="176"/>
      <c r="E8098" s="176"/>
      <c r="F8098" s="176"/>
      <c r="G8098" s="175"/>
      <c r="H8098" s="175"/>
      <c r="I8098" s="175"/>
      <c r="J8098" s="175"/>
      <c r="L8098" s="175"/>
      <c r="T8098" s="176"/>
      <c r="U8098" s="176"/>
      <c r="V8098" s="176"/>
      <c r="W8098" s="176"/>
      <c r="X8098" s="175"/>
      <c r="Y8098" s="175"/>
      <c r="Z8098" s="175"/>
      <c r="AA8098" s="175"/>
      <c r="AC8098" s="175"/>
      <c r="AL8098" s="106"/>
      <c r="AM8098" s="104"/>
      <c r="AN8098" s="104"/>
      <c r="AO8098" s="104"/>
      <c r="AP8098" s="104"/>
      <c r="AQ8098" s="104"/>
      <c r="AR8098" s="104"/>
      <c r="AS8098" s="104"/>
      <c r="AT8098" s="104"/>
      <c r="AU8098" s="104"/>
      <c r="AV8098" s="104"/>
    </row>
    <row r="8099" spans="3:48" x14ac:dyDescent="0.35">
      <c r="C8099" s="176"/>
      <c r="D8099" s="176"/>
      <c r="E8099" s="176"/>
      <c r="F8099" s="176"/>
      <c r="G8099" s="175"/>
      <c r="H8099" s="175"/>
      <c r="I8099" s="175"/>
      <c r="J8099" s="175"/>
      <c r="L8099" s="175"/>
      <c r="T8099" s="176"/>
      <c r="U8099" s="176"/>
      <c r="V8099" s="176"/>
      <c r="W8099" s="176"/>
      <c r="X8099" s="175"/>
      <c r="Y8099" s="175"/>
      <c r="Z8099" s="175"/>
      <c r="AA8099" s="175"/>
      <c r="AC8099" s="175"/>
      <c r="AL8099" s="106"/>
      <c r="AM8099" s="104"/>
      <c r="AN8099" s="104"/>
      <c r="AO8099" s="104"/>
      <c r="AP8099" s="104"/>
      <c r="AQ8099" s="104"/>
      <c r="AR8099" s="104"/>
      <c r="AS8099" s="104"/>
      <c r="AT8099" s="104"/>
      <c r="AU8099" s="104"/>
      <c r="AV8099" s="104"/>
    </row>
    <row r="8100" spans="3:48" x14ac:dyDescent="0.35">
      <c r="C8100" s="176"/>
      <c r="D8100" s="176"/>
      <c r="E8100" s="176"/>
      <c r="F8100" s="176"/>
      <c r="G8100" s="175"/>
      <c r="H8100" s="175"/>
      <c r="I8100" s="175"/>
      <c r="J8100" s="175"/>
      <c r="L8100" s="175"/>
      <c r="T8100" s="176"/>
      <c r="U8100" s="176"/>
      <c r="V8100" s="176"/>
      <c r="W8100" s="176"/>
      <c r="X8100" s="175"/>
      <c r="Y8100" s="175"/>
      <c r="Z8100" s="175"/>
      <c r="AA8100" s="175"/>
      <c r="AC8100" s="175"/>
      <c r="AL8100" s="106"/>
      <c r="AM8100" s="104"/>
      <c r="AN8100" s="104"/>
      <c r="AO8100" s="104"/>
      <c r="AP8100" s="104"/>
      <c r="AQ8100" s="104"/>
      <c r="AR8100" s="104"/>
      <c r="AS8100" s="104"/>
      <c r="AT8100" s="104"/>
      <c r="AU8100" s="104"/>
      <c r="AV8100" s="104"/>
    </row>
    <row r="8101" spans="3:48" x14ac:dyDescent="0.35">
      <c r="C8101" s="176"/>
      <c r="D8101" s="176"/>
      <c r="E8101" s="176"/>
      <c r="F8101" s="176"/>
      <c r="G8101" s="175"/>
      <c r="H8101" s="175"/>
      <c r="I8101" s="175"/>
      <c r="J8101" s="175"/>
      <c r="L8101" s="175"/>
      <c r="T8101" s="176"/>
      <c r="U8101" s="176"/>
      <c r="V8101" s="176"/>
      <c r="W8101" s="176"/>
      <c r="X8101" s="175"/>
      <c r="Y8101" s="175"/>
      <c r="Z8101" s="175"/>
      <c r="AA8101" s="175"/>
      <c r="AC8101" s="175"/>
      <c r="AL8101" s="106"/>
      <c r="AM8101" s="104"/>
      <c r="AN8101" s="104"/>
      <c r="AO8101" s="104"/>
      <c r="AP8101" s="104"/>
      <c r="AQ8101" s="104"/>
      <c r="AR8101" s="104"/>
      <c r="AS8101" s="104"/>
      <c r="AT8101" s="104"/>
      <c r="AU8101" s="104"/>
      <c r="AV8101" s="104"/>
    </row>
    <row r="8102" spans="3:48" x14ac:dyDescent="0.35">
      <c r="C8102" s="176"/>
      <c r="D8102" s="176"/>
      <c r="E8102" s="176"/>
      <c r="F8102" s="176"/>
      <c r="G8102" s="175"/>
      <c r="H8102" s="175"/>
      <c r="I8102" s="175"/>
      <c r="J8102" s="175"/>
      <c r="L8102" s="175"/>
      <c r="T8102" s="176"/>
      <c r="U8102" s="176"/>
      <c r="V8102" s="176"/>
      <c r="W8102" s="176"/>
      <c r="X8102" s="175"/>
      <c r="Y8102" s="175"/>
      <c r="Z8102" s="175"/>
      <c r="AA8102" s="175"/>
      <c r="AC8102" s="175"/>
      <c r="AL8102" s="106"/>
      <c r="AM8102" s="104"/>
      <c r="AN8102" s="104"/>
      <c r="AO8102" s="104"/>
      <c r="AP8102" s="104"/>
      <c r="AQ8102" s="104"/>
      <c r="AR8102" s="104"/>
      <c r="AS8102" s="104"/>
      <c r="AT8102" s="104"/>
      <c r="AU8102" s="104"/>
      <c r="AV8102" s="104"/>
    </row>
    <row r="8103" spans="3:48" x14ac:dyDescent="0.35">
      <c r="C8103" s="176"/>
      <c r="D8103" s="176"/>
      <c r="E8103" s="176"/>
      <c r="F8103" s="176"/>
      <c r="G8103" s="175"/>
      <c r="H8103" s="175"/>
      <c r="I8103" s="175"/>
      <c r="J8103" s="175"/>
      <c r="L8103" s="175"/>
      <c r="T8103" s="176"/>
      <c r="U8103" s="176"/>
      <c r="V8103" s="176"/>
      <c r="W8103" s="176"/>
      <c r="X8103" s="175"/>
      <c r="Y8103" s="175"/>
      <c r="Z8103" s="175"/>
      <c r="AA8103" s="175"/>
      <c r="AC8103" s="175"/>
      <c r="AL8103" s="106"/>
      <c r="AM8103" s="104"/>
      <c r="AN8103" s="104"/>
      <c r="AO8103" s="104"/>
      <c r="AP8103" s="104"/>
      <c r="AQ8103" s="104"/>
      <c r="AR8103" s="104"/>
      <c r="AS8103" s="104"/>
      <c r="AT8103" s="104"/>
      <c r="AU8103" s="104"/>
      <c r="AV8103" s="104"/>
    </row>
    <row r="8104" spans="3:48" x14ac:dyDescent="0.35">
      <c r="C8104" s="176"/>
      <c r="D8104" s="176"/>
      <c r="E8104" s="176"/>
      <c r="F8104" s="176"/>
      <c r="G8104" s="175"/>
      <c r="H8104" s="175"/>
      <c r="I8104" s="175"/>
      <c r="J8104" s="175"/>
      <c r="L8104" s="175"/>
      <c r="T8104" s="176"/>
      <c r="U8104" s="176"/>
      <c r="V8104" s="176"/>
      <c r="W8104" s="176"/>
      <c r="X8104" s="175"/>
      <c r="Y8104" s="175"/>
      <c r="Z8104" s="175"/>
      <c r="AA8104" s="175"/>
      <c r="AC8104" s="175"/>
      <c r="AL8104" s="106"/>
      <c r="AM8104" s="104"/>
      <c r="AN8104" s="104"/>
      <c r="AO8104" s="104"/>
      <c r="AP8104" s="104"/>
      <c r="AQ8104" s="104"/>
      <c r="AR8104" s="104"/>
      <c r="AS8104" s="104"/>
      <c r="AT8104" s="104"/>
      <c r="AU8104" s="104"/>
      <c r="AV8104" s="104"/>
    </row>
    <row r="8105" spans="3:48" x14ac:dyDescent="0.35">
      <c r="C8105" s="176"/>
      <c r="D8105" s="176"/>
      <c r="E8105" s="176"/>
      <c r="F8105" s="176"/>
      <c r="G8105" s="175"/>
      <c r="H8105" s="175"/>
      <c r="I8105" s="175"/>
      <c r="J8105" s="175"/>
      <c r="L8105" s="175"/>
      <c r="T8105" s="176"/>
      <c r="U8105" s="176"/>
      <c r="V8105" s="176"/>
      <c r="W8105" s="176"/>
      <c r="X8105" s="175"/>
      <c r="Y8105" s="175"/>
      <c r="Z8105" s="175"/>
      <c r="AA8105" s="175"/>
      <c r="AC8105" s="175"/>
      <c r="AL8105" s="106"/>
      <c r="AM8105" s="104"/>
      <c r="AN8105" s="104"/>
      <c r="AO8105" s="104"/>
      <c r="AP8105" s="104"/>
      <c r="AQ8105" s="104"/>
      <c r="AR8105" s="104"/>
      <c r="AS8105" s="104"/>
      <c r="AT8105" s="104"/>
      <c r="AU8105" s="104"/>
      <c r="AV8105" s="104"/>
    </row>
    <row r="8106" spans="3:48" x14ac:dyDescent="0.35">
      <c r="C8106" s="176"/>
      <c r="D8106" s="176"/>
      <c r="E8106" s="176"/>
      <c r="F8106" s="176"/>
      <c r="G8106" s="175"/>
      <c r="H8106" s="175"/>
      <c r="I8106" s="175"/>
      <c r="J8106" s="175"/>
      <c r="L8106" s="175"/>
      <c r="T8106" s="176"/>
      <c r="U8106" s="176"/>
      <c r="V8106" s="176"/>
      <c r="W8106" s="176"/>
      <c r="X8106" s="175"/>
      <c r="Y8106" s="175"/>
      <c r="Z8106" s="175"/>
      <c r="AA8106" s="175"/>
      <c r="AC8106" s="175"/>
      <c r="AL8106" s="106"/>
      <c r="AM8106" s="104"/>
      <c r="AN8106" s="104"/>
      <c r="AO8106" s="104"/>
      <c r="AP8106" s="104"/>
      <c r="AQ8106" s="104"/>
      <c r="AR8106" s="104"/>
      <c r="AS8106" s="104"/>
      <c r="AT8106" s="104"/>
      <c r="AU8106" s="104"/>
      <c r="AV8106" s="104"/>
    </row>
    <row r="8107" spans="3:48" x14ac:dyDescent="0.35">
      <c r="C8107" s="176"/>
      <c r="D8107" s="176"/>
      <c r="E8107" s="176"/>
      <c r="F8107" s="176"/>
      <c r="G8107" s="175"/>
      <c r="H8107" s="175"/>
      <c r="I8107" s="175"/>
      <c r="J8107" s="175"/>
      <c r="L8107" s="175"/>
      <c r="T8107" s="176"/>
      <c r="U8107" s="176"/>
      <c r="V8107" s="176"/>
      <c r="W8107" s="176"/>
      <c r="X8107" s="175"/>
      <c r="Y8107" s="175"/>
      <c r="Z8107" s="175"/>
      <c r="AA8107" s="175"/>
      <c r="AC8107" s="175"/>
      <c r="AL8107" s="106"/>
      <c r="AM8107" s="104"/>
      <c r="AN8107" s="104"/>
      <c r="AO8107" s="104"/>
      <c r="AP8107" s="104"/>
      <c r="AQ8107" s="104"/>
      <c r="AR8107" s="104"/>
      <c r="AS8107" s="104"/>
      <c r="AT8107" s="104"/>
      <c r="AU8107" s="104"/>
      <c r="AV8107" s="104"/>
    </row>
    <row r="8108" spans="3:48" x14ac:dyDescent="0.35">
      <c r="C8108" s="176"/>
      <c r="D8108" s="176"/>
      <c r="E8108" s="176"/>
      <c r="F8108" s="176"/>
      <c r="G8108" s="175"/>
      <c r="H8108" s="175"/>
      <c r="I8108" s="175"/>
      <c r="J8108" s="175"/>
      <c r="L8108" s="175"/>
      <c r="T8108" s="176"/>
      <c r="U8108" s="176"/>
      <c r="V8108" s="176"/>
      <c r="W8108" s="176"/>
      <c r="X8108" s="175"/>
      <c r="Y8108" s="175"/>
      <c r="Z8108" s="175"/>
      <c r="AA8108" s="175"/>
      <c r="AC8108" s="175"/>
      <c r="AL8108" s="106"/>
      <c r="AM8108" s="104"/>
      <c r="AN8108" s="104"/>
      <c r="AO8108" s="104"/>
      <c r="AP8108" s="104"/>
      <c r="AQ8108" s="104"/>
      <c r="AR8108" s="104"/>
      <c r="AS8108" s="104"/>
      <c r="AT8108" s="104"/>
      <c r="AU8108" s="104"/>
      <c r="AV8108" s="104"/>
    </row>
    <row r="8109" spans="3:48" x14ac:dyDescent="0.35">
      <c r="C8109" s="176"/>
      <c r="D8109" s="176"/>
      <c r="E8109" s="176"/>
      <c r="F8109" s="176"/>
      <c r="G8109" s="175"/>
      <c r="H8109" s="175"/>
      <c r="I8109" s="175"/>
      <c r="J8109" s="175"/>
      <c r="L8109" s="175"/>
      <c r="T8109" s="176"/>
      <c r="U8109" s="176"/>
      <c r="V8109" s="176"/>
      <c r="W8109" s="176"/>
      <c r="X8109" s="175"/>
      <c r="Y8109" s="175"/>
      <c r="Z8109" s="175"/>
      <c r="AA8109" s="175"/>
      <c r="AC8109" s="175"/>
      <c r="AL8109" s="106"/>
      <c r="AM8109" s="104"/>
      <c r="AN8109" s="104"/>
      <c r="AO8109" s="104"/>
      <c r="AP8109" s="104"/>
      <c r="AQ8109" s="104"/>
      <c r="AR8109" s="104"/>
      <c r="AS8109" s="104"/>
      <c r="AT8109" s="104"/>
      <c r="AU8109" s="104"/>
      <c r="AV8109" s="104"/>
    </row>
    <row r="8110" spans="3:48" x14ac:dyDescent="0.35">
      <c r="C8110" s="176"/>
      <c r="D8110" s="176"/>
      <c r="E8110" s="176"/>
      <c r="F8110" s="176"/>
      <c r="G8110" s="175"/>
      <c r="H8110" s="175"/>
      <c r="I8110" s="175"/>
      <c r="J8110" s="175"/>
      <c r="L8110" s="175"/>
      <c r="T8110" s="176"/>
      <c r="U8110" s="176"/>
      <c r="V8110" s="176"/>
      <c r="W8110" s="176"/>
      <c r="X8110" s="175"/>
      <c r="Y8110" s="175"/>
      <c r="Z8110" s="175"/>
      <c r="AA8110" s="175"/>
      <c r="AC8110" s="175"/>
      <c r="AL8110" s="106"/>
      <c r="AM8110" s="104"/>
      <c r="AN8110" s="104"/>
      <c r="AO8110" s="104"/>
      <c r="AP8110" s="104"/>
      <c r="AQ8110" s="104"/>
      <c r="AR8110" s="104"/>
      <c r="AS8110" s="104"/>
      <c r="AT8110" s="104"/>
      <c r="AU8110" s="104"/>
      <c r="AV8110" s="104"/>
    </row>
    <row r="8111" spans="3:48" x14ac:dyDescent="0.35">
      <c r="C8111" s="176"/>
      <c r="D8111" s="176"/>
      <c r="E8111" s="176"/>
      <c r="F8111" s="176"/>
      <c r="G8111" s="175"/>
      <c r="H8111" s="175"/>
      <c r="I8111" s="175"/>
      <c r="J8111" s="175"/>
      <c r="L8111" s="175"/>
      <c r="T8111" s="176"/>
      <c r="U8111" s="176"/>
      <c r="V8111" s="176"/>
      <c r="W8111" s="176"/>
      <c r="X8111" s="175"/>
      <c r="Y8111" s="175"/>
      <c r="Z8111" s="175"/>
      <c r="AA8111" s="175"/>
      <c r="AC8111" s="175"/>
      <c r="AL8111" s="106"/>
      <c r="AM8111" s="104"/>
      <c r="AN8111" s="104"/>
      <c r="AO8111" s="104"/>
      <c r="AP8111" s="104"/>
      <c r="AQ8111" s="104"/>
      <c r="AR8111" s="104"/>
      <c r="AS8111" s="104"/>
      <c r="AT8111" s="104"/>
      <c r="AU8111" s="104"/>
      <c r="AV8111" s="104"/>
    </row>
    <row r="8112" spans="3:48" x14ac:dyDescent="0.35">
      <c r="C8112" s="176"/>
      <c r="D8112" s="176"/>
      <c r="E8112" s="176"/>
      <c r="F8112" s="176"/>
      <c r="G8112" s="175"/>
      <c r="H8112" s="175"/>
      <c r="I8112" s="175"/>
      <c r="J8112" s="175"/>
      <c r="L8112" s="175"/>
      <c r="T8112" s="176"/>
      <c r="U8112" s="176"/>
      <c r="V8112" s="176"/>
      <c r="W8112" s="176"/>
      <c r="X8112" s="175"/>
      <c r="Y8112" s="175"/>
      <c r="Z8112" s="175"/>
      <c r="AA8112" s="175"/>
      <c r="AC8112" s="175"/>
      <c r="AL8112" s="106"/>
      <c r="AM8112" s="104"/>
      <c r="AN8112" s="104"/>
      <c r="AO8112" s="104"/>
      <c r="AP8112" s="104"/>
      <c r="AQ8112" s="104"/>
      <c r="AR8112" s="104"/>
      <c r="AS8112" s="104"/>
      <c r="AT8112" s="104"/>
      <c r="AU8112" s="104"/>
      <c r="AV8112" s="104"/>
    </row>
    <row r="8113" spans="3:48" x14ac:dyDescent="0.35">
      <c r="C8113" s="176"/>
      <c r="D8113" s="176"/>
      <c r="E8113" s="176"/>
      <c r="F8113" s="176"/>
      <c r="G8113" s="175"/>
      <c r="H8113" s="175"/>
      <c r="I8113" s="175"/>
      <c r="J8113" s="175"/>
      <c r="L8113" s="175"/>
      <c r="T8113" s="176"/>
      <c r="U8113" s="176"/>
      <c r="V8113" s="176"/>
      <c r="W8113" s="176"/>
      <c r="X8113" s="175"/>
      <c r="Y8113" s="175"/>
      <c r="Z8113" s="175"/>
      <c r="AA8113" s="175"/>
      <c r="AC8113" s="175"/>
      <c r="AL8113" s="106"/>
      <c r="AM8113" s="104"/>
      <c r="AN8113" s="104"/>
      <c r="AO8113" s="104"/>
      <c r="AP8113" s="104"/>
      <c r="AQ8113" s="104"/>
      <c r="AR8113" s="104"/>
      <c r="AS8113" s="104"/>
      <c r="AT8113" s="104"/>
      <c r="AU8113" s="104"/>
      <c r="AV8113" s="104"/>
    </row>
    <row r="8114" spans="3:48" x14ac:dyDescent="0.35">
      <c r="C8114" s="176"/>
      <c r="D8114" s="176"/>
      <c r="E8114" s="176"/>
      <c r="F8114" s="176"/>
      <c r="G8114" s="175"/>
      <c r="H8114" s="175"/>
      <c r="I8114" s="175"/>
      <c r="J8114" s="175"/>
      <c r="L8114" s="175"/>
      <c r="T8114" s="176"/>
      <c r="U8114" s="176"/>
      <c r="V8114" s="176"/>
      <c r="W8114" s="176"/>
      <c r="X8114" s="175"/>
      <c r="Y8114" s="175"/>
      <c r="Z8114" s="175"/>
      <c r="AA8114" s="175"/>
      <c r="AC8114" s="175"/>
      <c r="AL8114" s="106"/>
      <c r="AM8114" s="104"/>
      <c r="AN8114" s="104"/>
      <c r="AO8114" s="104"/>
      <c r="AP8114" s="104"/>
      <c r="AQ8114" s="104"/>
      <c r="AR8114" s="104"/>
      <c r="AS8114" s="104"/>
      <c r="AT8114" s="104"/>
      <c r="AU8114" s="104"/>
      <c r="AV8114" s="104"/>
    </row>
    <row r="8115" spans="3:48" x14ac:dyDescent="0.35">
      <c r="C8115" s="176"/>
      <c r="D8115" s="176"/>
      <c r="E8115" s="176"/>
      <c r="F8115" s="176"/>
      <c r="G8115" s="175"/>
      <c r="H8115" s="175"/>
      <c r="I8115" s="175"/>
      <c r="J8115" s="175"/>
      <c r="L8115" s="175"/>
      <c r="T8115" s="176"/>
      <c r="U8115" s="176"/>
      <c r="V8115" s="176"/>
      <c r="W8115" s="176"/>
      <c r="X8115" s="175"/>
      <c r="Y8115" s="175"/>
      <c r="Z8115" s="175"/>
      <c r="AA8115" s="175"/>
      <c r="AC8115" s="175"/>
      <c r="AL8115" s="106"/>
      <c r="AM8115" s="104"/>
      <c r="AN8115" s="104"/>
      <c r="AO8115" s="104"/>
      <c r="AP8115" s="104"/>
      <c r="AQ8115" s="104"/>
      <c r="AR8115" s="104"/>
      <c r="AS8115" s="104"/>
      <c r="AT8115" s="104"/>
      <c r="AU8115" s="104"/>
      <c r="AV8115" s="104"/>
    </row>
    <row r="8116" spans="3:48" x14ac:dyDescent="0.35">
      <c r="C8116" s="176"/>
      <c r="D8116" s="176"/>
      <c r="E8116" s="176"/>
      <c r="F8116" s="176"/>
      <c r="G8116" s="175"/>
      <c r="H8116" s="175"/>
      <c r="I8116" s="175"/>
      <c r="J8116" s="175"/>
      <c r="L8116" s="175"/>
      <c r="T8116" s="176"/>
      <c r="U8116" s="176"/>
      <c r="V8116" s="176"/>
      <c r="W8116" s="176"/>
      <c r="X8116" s="175"/>
      <c r="Y8116" s="175"/>
      <c r="Z8116" s="175"/>
      <c r="AA8116" s="175"/>
      <c r="AC8116" s="175"/>
      <c r="AL8116" s="106"/>
      <c r="AM8116" s="104"/>
      <c r="AN8116" s="104"/>
      <c r="AO8116" s="104"/>
      <c r="AP8116" s="104"/>
      <c r="AQ8116" s="104"/>
      <c r="AR8116" s="104"/>
      <c r="AS8116" s="104"/>
      <c r="AT8116" s="104"/>
      <c r="AU8116" s="104"/>
      <c r="AV8116" s="104"/>
    </row>
    <row r="8117" spans="3:48" x14ac:dyDescent="0.35">
      <c r="C8117" s="176"/>
      <c r="D8117" s="176"/>
      <c r="E8117" s="176"/>
      <c r="F8117" s="176"/>
      <c r="G8117" s="175"/>
      <c r="H8117" s="175"/>
      <c r="I8117" s="175"/>
      <c r="J8117" s="175"/>
      <c r="L8117" s="175"/>
      <c r="T8117" s="176"/>
      <c r="U8117" s="176"/>
      <c r="V8117" s="176"/>
      <c r="W8117" s="176"/>
      <c r="X8117" s="175"/>
      <c r="Y8117" s="175"/>
      <c r="Z8117" s="175"/>
      <c r="AA8117" s="175"/>
      <c r="AC8117" s="175"/>
      <c r="AL8117" s="106"/>
      <c r="AM8117" s="104"/>
      <c r="AN8117" s="104"/>
      <c r="AO8117" s="104"/>
      <c r="AP8117" s="104"/>
      <c r="AQ8117" s="104"/>
      <c r="AR8117" s="104"/>
      <c r="AS8117" s="104"/>
      <c r="AT8117" s="104"/>
      <c r="AU8117" s="104"/>
      <c r="AV8117" s="104"/>
    </row>
    <row r="8118" spans="3:48" x14ac:dyDescent="0.35">
      <c r="C8118" s="176"/>
      <c r="D8118" s="176"/>
      <c r="E8118" s="176"/>
      <c r="F8118" s="176"/>
      <c r="G8118" s="175"/>
      <c r="H8118" s="175"/>
      <c r="I8118" s="175"/>
      <c r="J8118" s="175"/>
      <c r="L8118" s="175"/>
      <c r="T8118" s="176"/>
      <c r="U8118" s="176"/>
      <c r="V8118" s="176"/>
      <c r="W8118" s="176"/>
      <c r="X8118" s="175"/>
      <c r="Y8118" s="175"/>
      <c r="Z8118" s="175"/>
      <c r="AA8118" s="175"/>
      <c r="AC8118" s="175"/>
      <c r="AL8118" s="106"/>
      <c r="AM8118" s="104"/>
      <c r="AN8118" s="104"/>
      <c r="AO8118" s="104"/>
      <c r="AP8118" s="104"/>
      <c r="AQ8118" s="104"/>
      <c r="AR8118" s="104"/>
      <c r="AS8118" s="104"/>
      <c r="AT8118" s="104"/>
      <c r="AU8118" s="104"/>
      <c r="AV8118" s="104"/>
    </row>
    <row r="8119" spans="3:48" x14ac:dyDescent="0.35">
      <c r="C8119" s="176"/>
      <c r="D8119" s="176"/>
      <c r="E8119" s="176"/>
      <c r="F8119" s="176"/>
      <c r="G8119" s="175"/>
      <c r="H8119" s="175"/>
      <c r="I8119" s="175"/>
      <c r="J8119" s="175"/>
      <c r="L8119" s="175"/>
      <c r="T8119" s="176"/>
      <c r="U8119" s="176"/>
      <c r="V8119" s="176"/>
      <c r="W8119" s="176"/>
      <c r="X8119" s="175"/>
      <c r="Y8119" s="175"/>
      <c r="Z8119" s="175"/>
      <c r="AA8119" s="175"/>
      <c r="AC8119" s="175"/>
      <c r="AL8119" s="106"/>
      <c r="AM8119" s="104"/>
      <c r="AN8119" s="104"/>
      <c r="AO8119" s="104"/>
      <c r="AP8119" s="104"/>
      <c r="AQ8119" s="104"/>
      <c r="AR8119" s="104"/>
      <c r="AS8119" s="104"/>
      <c r="AT8119" s="104"/>
      <c r="AU8119" s="104"/>
      <c r="AV8119" s="104"/>
    </row>
    <row r="8120" spans="3:48" x14ac:dyDescent="0.35">
      <c r="C8120" s="176"/>
      <c r="D8120" s="176"/>
      <c r="E8120" s="176"/>
      <c r="F8120" s="176"/>
      <c r="G8120" s="175"/>
      <c r="H8120" s="175"/>
      <c r="I8120" s="175"/>
      <c r="J8120" s="175"/>
      <c r="L8120" s="175"/>
      <c r="T8120" s="176"/>
      <c r="U8120" s="176"/>
      <c r="V8120" s="176"/>
      <c r="W8120" s="176"/>
      <c r="X8120" s="175"/>
      <c r="Y8120" s="175"/>
      <c r="Z8120" s="175"/>
      <c r="AA8120" s="175"/>
      <c r="AC8120" s="175"/>
      <c r="AL8120" s="106"/>
      <c r="AM8120" s="104"/>
      <c r="AN8120" s="104"/>
      <c r="AO8120" s="104"/>
      <c r="AP8120" s="104"/>
      <c r="AQ8120" s="104"/>
      <c r="AR8120" s="104"/>
      <c r="AS8120" s="104"/>
      <c r="AT8120" s="104"/>
      <c r="AU8120" s="104"/>
      <c r="AV8120" s="104"/>
    </row>
    <row r="8121" spans="3:48" x14ac:dyDescent="0.35">
      <c r="C8121" s="176"/>
      <c r="D8121" s="176"/>
      <c r="E8121" s="176"/>
      <c r="F8121" s="176"/>
      <c r="G8121" s="175"/>
      <c r="H8121" s="175"/>
      <c r="I8121" s="175"/>
      <c r="J8121" s="175"/>
      <c r="L8121" s="175"/>
      <c r="T8121" s="176"/>
      <c r="U8121" s="176"/>
      <c r="V8121" s="176"/>
      <c r="W8121" s="176"/>
      <c r="X8121" s="175"/>
      <c r="Y8121" s="175"/>
      <c r="Z8121" s="175"/>
      <c r="AA8121" s="175"/>
      <c r="AC8121" s="175"/>
      <c r="AL8121" s="106"/>
      <c r="AM8121" s="104"/>
      <c r="AN8121" s="104"/>
      <c r="AO8121" s="104"/>
      <c r="AP8121" s="104"/>
      <c r="AQ8121" s="104"/>
      <c r="AR8121" s="104"/>
      <c r="AS8121" s="104"/>
      <c r="AT8121" s="104"/>
      <c r="AU8121" s="104"/>
      <c r="AV8121" s="104"/>
    </row>
    <row r="8122" spans="3:48" x14ac:dyDescent="0.35">
      <c r="C8122" s="176"/>
      <c r="D8122" s="176"/>
      <c r="E8122" s="176"/>
      <c r="F8122" s="176"/>
      <c r="G8122" s="175"/>
      <c r="H8122" s="175"/>
      <c r="I8122" s="175"/>
      <c r="J8122" s="175"/>
      <c r="L8122" s="175"/>
      <c r="T8122" s="176"/>
      <c r="U8122" s="176"/>
      <c r="V8122" s="176"/>
      <c r="W8122" s="176"/>
      <c r="X8122" s="175"/>
      <c r="Y8122" s="175"/>
      <c r="Z8122" s="175"/>
      <c r="AA8122" s="175"/>
      <c r="AC8122" s="175"/>
      <c r="AL8122" s="106"/>
      <c r="AM8122" s="104"/>
      <c r="AN8122" s="104"/>
      <c r="AO8122" s="104"/>
      <c r="AP8122" s="104"/>
      <c r="AQ8122" s="104"/>
      <c r="AR8122" s="104"/>
      <c r="AS8122" s="104"/>
      <c r="AT8122" s="104"/>
      <c r="AU8122" s="104"/>
      <c r="AV8122" s="104"/>
    </row>
    <row r="8123" spans="3:48" x14ac:dyDescent="0.35">
      <c r="C8123" s="176"/>
      <c r="D8123" s="176"/>
      <c r="E8123" s="176"/>
      <c r="F8123" s="176"/>
      <c r="G8123" s="175"/>
      <c r="H8123" s="175"/>
      <c r="I8123" s="175"/>
      <c r="J8123" s="175"/>
      <c r="L8123" s="175"/>
      <c r="T8123" s="176"/>
      <c r="U8123" s="176"/>
      <c r="V8123" s="176"/>
      <c r="W8123" s="176"/>
      <c r="X8123" s="175"/>
      <c r="Y8123" s="175"/>
      <c r="Z8123" s="175"/>
      <c r="AA8123" s="175"/>
      <c r="AC8123" s="175"/>
      <c r="AL8123" s="106"/>
      <c r="AM8123" s="104"/>
      <c r="AN8123" s="104"/>
      <c r="AO8123" s="104"/>
      <c r="AP8123" s="104"/>
      <c r="AQ8123" s="104"/>
      <c r="AR8123" s="104"/>
      <c r="AS8123" s="104"/>
      <c r="AT8123" s="104"/>
      <c r="AU8123" s="104"/>
      <c r="AV8123" s="104"/>
    </row>
    <row r="8124" spans="3:48" x14ac:dyDescent="0.35">
      <c r="C8124" s="176"/>
      <c r="D8124" s="176"/>
      <c r="E8124" s="176"/>
      <c r="F8124" s="176"/>
      <c r="G8124" s="175"/>
      <c r="H8124" s="175"/>
      <c r="I8124" s="175"/>
      <c r="J8124" s="175"/>
      <c r="L8124" s="175"/>
      <c r="T8124" s="176"/>
      <c r="U8124" s="176"/>
      <c r="V8124" s="176"/>
      <c r="W8124" s="176"/>
      <c r="X8124" s="175"/>
      <c r="Y8124" s="175"/>
      <c r="Z8124" s="175"/>
      <c r="AA8124" s="175"/>
      <c r="AC8124" s="175"/>
      <c r="AL8124" s="106"/>
      <c r="AM8124" s="104"/>
      <c r="AN8124" s="104"/>
      <c r="AO8124" s="104"/>
      <c r="AP8124" s="104"/>
      <c r="AQ8124" s="104"/>
      <c r="AR8124" s="104"/>
      <c r="AS8124" s="104"/>
      <c r="AT8124" s="104"/>
      <c r="AU8124" s="104"/>
      <c r="AV8124" s="104"/>
    </row>
    <row r="8125" spans="3:48" x14ac:dyDescent="0.35">
      <c r="C8125" s="176"/>
      <c r="D8125" s="176"/>
      <c r="E8125" s="176"/>
      <c r="F8125" s="176"/>
      <c r="G8125" s="175"/>
      <c r="H8125" s="175"/>
      <c r="I8125" s="175"/>
      <c r="J8125" s="175"/>
      <c r="L8125" s="175"/>
      <c r="T8125" s="176"/>
      <c r="U8125" s="176"/>
      <c r="V8125" s="176"/>
      <c r="W8125" s="176"/>
      <c r="X8125" s="175"/>
      <c r="Y8125" s="175"/>
      <c r="Z8125" s="175"/>
      <c r="AA8125" s="175"/>
      <c r="AC8125" s="175"/>
      <c r="AL8125" s="106"/>
      <c r="AM8125" s="104"/>
      <c r="AN8125" s="104"/>
      <c r="AO8125" s="104"/>
      <c r="AP8125" s="104"/>
      <c r="AQ8125" s="104"/>
      <c r="AR8125" s="104"/>
      <c r="AS8125" s="104"/>
      <c r="AT8125" s="104"/>
      <c r="AU8125" s="104"/>
      <c r="AV8125" s="104"/>
    </row>
    <row r="8126" spans="3:48" x14ac:dyDescent="0.35">
      <c r="C8126" s="176"/>
      <c r="D8126" s="176"/>
      <c r="E8126" s="176"/>
      <c r="F8126" s="176"/>
      <c r="G8126" s="175"/>
      <c r="H8126" s="175"/>
      <c r="I8126" s="175"/>
      <c r="J8126" s="175"/>
      <c r="L8126" s="175"/>
      <c r="T8126" s="176"/>
      <c r="U8126" s="176"/>
      <c r="V8126" s="176"/>
      <c r="W8126" s="176"/>
      <c r="X8126" s="175"/>
      <c r="Y8126" s="175"/>
      <c r="Z8126" s="175"/>
      <c r="AA8126" s="175"/>
      <c r="AC8126" s="175"/>
      <c r="AL8126" s="106"/>
      <c r="AM8126" s="104"/>
      <c r="AN8126" s="104"/>
      <c r="AO8126" s="104"/>
      <c r="AP8126" s="104"/>
      <c r="AQ8126" s="104"/>
      <c r="AR8126" s="104"/>
      <c r="AS8126" s="104"/>
      <c r="AT8126" s="104"/>
      <c r="AU8126" s="104"/>
      <c r="AV8126" s="104"/>
    </row>
    <row r="8127" spans="3:48" x14ac:dyDescent="0.35">
      <c r="C8127" s="176"/>
      <c r="D8127" s="176"/>
      <c r="E8127" s="176"/>
      <c r="F8127" s="176"/>
      <c r="G8127" s="175"/>
      <c r="H8127" s="175"/>
      <c r="I8127" s="175"/>
      <c r="J8127" s="175"/>
      <c r="L8127" s="175"/>
      <c r="T8127" s="176"/>
      <c r="U8127" s="176"/>
      <c r="V8127" s="176"/>
      <c r="W8127" s="176"/>
      <c r="X8127" s="175"/>
      <c r="Y8127" s="175"/>
      <c r="Z8127" s="175"/>
      <c r="AA8127" s="175"/>
      <c r="AC8127" s="175"/>
      <c r="AL8127" s="106"/>
      <c r="AM8127" s="104"/>
      <c r="AN8127" s="104"/>
      <c r="AO8127" s="104"/>
      <c r="AP8127" s="104"/>
      <c r="AQ8127" s="104"/>
      <c r="AR8127" s="104"/>
      <c r="AS8127" s="104"/>
      <c r="AT8127" s="104"/>
      <c r="AU8127" s="104"/>
      <c r="AV8127" s="104"/>
    </row>
    <row r="8128" spans="3:48" x14ac:dyDescent="0.35">
      <c r="C8128" s="176"/>
      <c r="D8128" s="176"/>
      <c r="E8128" s="176"/>
      <c r="F8128" s="176"/>
      <c r="G8128" s="175"/>
      <c r="H8128" s="175"/>
      <c r="I8128" s="175"/>
      <c r="J8128" s="175"/>
      <c r="L8128" s="175"/>
      <c r="T8128" s="176"/>
      <c r="U8128" s="176"/>
      <c r="V8128" s="176"/>
      <c r="W8128" s="176"/>
      <c r="X8128" s="175"/>
      <c r="Y8128" s="175"/>
      <c r="Z8128" s="175"/>
      <c r="AA8128" s="175"/>
      <c r="AC8128" s="175"/>
      <c r="AL8128" s="106"/>
      <c r="AM8128" s="104"/>
      <c r="AN8128" s="104"/>
      <c r="AO8128" s="104"/>
      <c r="AP8128" s="104"/>
      <c r="AQ8128" s="104"/>
      <c r="AR8128" s="104"/>
      <c r="AS8128" s="104"/>
      <c r="AT8128" s="104"/>
      <c r="AU8128" s="104"/>
      <c r="AV8128" s="104"/>
    </row>
    <row r="8129" spans="3:48" x14ac:dyDescent="0.35">
      <c r="C8129" s="176"/>
      <c r="D8129" s="176"/>
      <c r="E8129" s="176"/>
      <c r="F8129" s="176"/>
      <c r="G8129" s="175"/>
      <c r="H8129" s="175"/>
      <c r="I8129" s="175"/>
      <c r="J8129" s="175"/>
      <c r="L8129" s="175"/>
      <c r="T8129" s="176"/>
      <c r="U8129" s="176"/>
      <c r="V8129" s="176"/>
      <c r="W8129" s="176"/>
      <c r="X8129" s="175"/>
      <c r="Y8129" s="175"/>
      <c r="Z8129" s="175"/>
      <c r="AA8129" s="175"/>
      <c r="AC8129" s="175"/>
      <c r="AL8129" s="106"/>
      <c r="AM8129" s="104"/>
      <c r="AN8129" s="104"/>
      <c r="AO8129" s="104"/>
      <c r="AP8129" s="104"/>
      <c r="AQ8129" s="104"/>
      <c r="AR8129" s="104"/>
      <c r="AS8129" s="104"/>
      <c r="AT8129" s="104"/>
      <c r="AU8129" s="104"/>
      <c r="AV8129" s="104"/>
    </row>
    <row r="8130" spans="3:48" x14ac:dyDescent="0.35">
      <c r="C8130" s="176"/>
      <c r="D8130" s="176"/>
      <c r="E8130" s="176"/>
      <c r="F8130" s="176"/>
      <c r="G8130" s="175"/>
      <c r="H8130" s="175"/>
      <c r="I8130" s="175"/>
      <c r="J8130" s="175"/>
      <c r="L8130" s="175"/>
      <c r="T8130" s="176"/>
      <c r="U8130" s="176"/>
      <c r="V8130" s="176"/>
      <c r="W8130" s="176"/>
      <c r="X8130" s="175"/>
      <c r="Y8130" s="175"/>
      <c r="Z8130" s="175"/>
      <c r="AA8130" s="175"/>
      <c r="AC8130" s="175"/>
      <c r="AL8130" s="106"/>
      <c r="AM8130" s="104"/>
      <c r="AN8130" s="104"/>
      <c r="AO8130" s="104"/>
      <c r="AP8130" s="104"/>
      <c r="AQ8130" s="104"/>
      <c r="AR8130" s="104"/>
      <c r="AS8130" s="104"/>
      <c r="AT8130" s="104"/>
      <c r="AU8130" s="104"/>
      <c r="AV8130" s="104"/>
    </row>
    <row r="8131" spans="3:48" x14ac:dyDescent="0.35">
      <c r="C8131" s="176"/>
      <c r="D8131" s="176"/>
      <c r="E8131" s="176"/>
      <c r="F8131" s="176"/>
      <c r="G8131" s="175"/>
      <c r="H8131" s="175"/>
      <c r="I8131" s="175"/>
      <c r="J8131" s="175"/>
      <c r="L8131" s="175"/>
      <c r="T8131" s="176"/>
      <c r="U8131" s="176"/>
      <c r="V8131" s="176"/>
      <c r="W8131" s="176"/>
      <c r="X8131" s="175"/>
      <c r="Y8131" s="175"/>
      <c r="Z8131" s="175"/>
      <c r="AA8131" s="175"/>
      <c r="AC8131" s="175"/>
      <c r="AL8131" s="106"/>
      <c r="AM8131" s="104"/>
      <c r="AN8131" s="104"/>
      <c r="AO8131" s="104"/>
      <c r="AP8131" s="104"/>
      <c r="AQ8131" s="104"/>
      <c r="AR8131" s="104"/>
      <c r="AS8131" s="104"/>
      <c r="AT8131" s="104"/>
      <c r="AU8131" s="104"/>
      <c r="AV8131" s="104"/>
    </row>
    <row r="8132" spans="3:48" x14ac:dyDescent="0.35">
      <c r="C8132" s="176"/>
      <c r="D8132" s="176"/>
      <c r="E8132" s="176"/>
      <c r="F8132" s="176"/>
      <c r="G8132" s="175"/>
      <c r="H8132" s="175"/>
      <c r="I8132" s="175"/>
      <c r="J8132" s="175"/>
      <c r="L8132" s="175"/>
      <c r="T8132" s="176"/>
      <c r="U8132" s="176"/>
      <c r="V8132" s="176"/>
      <c r="W8132" s="176"/>
      <c r="X8132" s="175"/>
      <c r="Y8132" s="175"/>
      <c r="Z8132" s="175"/>
      <c r="AA8132" s="175"/>
      <c r="AC8132" s="175"/>
      <c r="AL8132" s="106"/>
      <c r="AM8132" s="104"/>
      <c r="AN8132" s="104"/>
      <c r="AO8132" s="104"/>
      <c r="AP8132" s="104"/>
      <c r="AQ8132" s="104"/>
      <c r="AR8132" s="104"/>
      <c r="AS8132" s="104"/>
      <c r="AT8132" s="104"/>
      <c r="AU8132" s="104"/>
      <c r="AV8132" s="104"/>
    </row>
    <row r="8133" spans="3:48" x14ac:dyDescent="0.35">
      <c r="C8133" s="176"/>
      <c r="D8133" s="176"/>
      <c r="E8133" s="176"/>
      <c r="F8133" s="176"/>
      <c r="G8133" s="175"/>
      <c r="H8133" s="175"/>
      <c r="I8133" s="175"/>
      <c r="J8133" s="175"/>
      <c r="L8133" s="175"/>
      <c r="T8133" s="176"/>
      <c r="U8133" s="176"/>
      <c r="V8133" s="176"/>
      <c r="W8133" s="176"/>
      <c r="X8133" s="175"/>
      <c r="Y8133" s="175"/>
      <c r="Z8133" s="175"/>
      <c r="AA8133" s="175"/>
      <c r="AC8133" s="175"/>
      <c r="AL8133" s="106"/>
      <c r="AM8133" s="104"/>
      <c r="AN8133" s="104"/>
      <c r="AO8133" s="104"/>
      <c r="AP8133" s="104"/>
      <c r="AQ8133" s="104"/>
      <c r="AR8133" s="104"/>
      <c r="AS8133" s="104"/>
      <c r="AT8133" s="104"/>
      <c r="AU8133" s="104"/>
      <c r="AV8133" s="104"/>
    </row>
    <row r="8134" spans="3:48" x14ac:dyDescent="0.35">
      <c r="C8134" s="176"/>
      <c r="D8134" s="176"/>
      <c r="E8134" s="176"/>
      <c r="F8134" s="176"/>
      <c r="G8134" s="175"/>
      <c r="H8134" s="175"/>
      <c r="I8134" s="175"/>
      <c r="J8134" s="175"/>
      <c r="L8134" s="175"/>
      <c r="T8134" s="176"/>
      <c r="U8134" s="176"/>
      <c r="V8134" s="176"/>
      <c r="W8134" s="176"/>
      <c r="X8134" s="175"/>
      <c r="Y8134" s="175"/>
      <c r="Z8134" s="175"/>
      <c r="AA8134" s="175"/>
      <c r="AC8134" s="175"/>
      <c r="AL8134" s="106"/>
      <c r="AM8134" s="104"/>
      <c r="AN8134" s="104"/>
      <c r="AO8134" s="104"/>
      <c r="AP8134" s="104"/>
      <c r="AQ8134" s="104"/>
      <c r="AR8134" s="104"/>
      <c r="AS8134" s="104"/>
      <c r="AT8134" s="104"/>
      <c r="AU8134" s="104"/>
      <c r="AV8134" s="104"/>
    </row>
    <row r="8135" spans="3:48" x14ac:dyDescent="0.35">
      <c r="C8135" s="176"/>
      <c r="D8135" s="176"/>
      <c r="E8135" s="176"/>
      <c r="F8135" s="176"/>
      <c r="G8135" s="175"/>
      <c r="H8135" s="175"/>
      <c r="I8135" s="175"/>
      <c r="J8135" s="175"/>
      <c r="L8135" s="175"/>
      <c r="T8135" s="176"/>
      <c r="U8135" s="176"/>
      <c r="V8135" s="176"/>
      <c r="W8135" s="176"/>
      <c r="X8135" s="175"/>
      <c r="Y8135" s="175"/>
      <c r="Z8135" s="175"/>
      <c r="AA8135" s="175"/>
      <c r="AC8135" s="175"/>
      <c r="AL8135" s="106"/>
      <c r="AM8135" s="104"/>
      <c r="AN8135" s="104"/>
      <c r="AO8135" s="104"/>
      <c r="AP8135" s="104"/>
      <c r="AQ8135" s="104"/>
      <c r="AR8135" s="104"/>
      <c r="AS8135" s="104"/>
      <c r="AT8135" s="104"/>
      <c r="AU8135" s="104"/>
      <c r="AV8135" s="104"/>
    </row>
    <row r="8136" spans="3:48" x14ac:dyDescent="0.35">
      <c r="C8136" s="176"/>
      <c r="D8136" s="176"/>
      <c r="E8136" s="176"/>
      <c r="F8136" s="176"/>
      <c r="G8136" s="175"/>
      <c r="H8136" s="175"/>
      <c r="I8136" s="175"/>
      <c r="J8136" s="175"/>
      <c r="L8136" s="175"/>
      <c r="T8136" s="176"/>
      <c r="U8136" s="176"/>
      <c r="V8136" s="176"/>
      <c r="W8136" s="176"/>
      <c r="X8136" s="175"/>
      <c r="Y8136" s="175"/>
      <c r="Z8136" s="175"/>
      <c r="AA8136" s="175"/>
      <c r="AC8136" s="175"/>
      <c r="AL8136" s="106"/>
      <c r="AM8136" s="104"/>
      <c r="AN8136" s="104"/>
      <c r="AO8136" s="104"/>
      <c r="AP8136" s="104"/>
      <c r="AQ8136" s="104"/>
      <c r="AR8136" s="104"/>
      <c r="AS8136" s="104"/>
      <c r="AT8136" s="104"/>
      <c r="AU8136" s="104"/>
      <c r="AV8136" s="104"/>
    </row>
    <row r="8137" spans="3:48" x14ac:dyDescent="0.35">
      <c r="C8137" s="176"/>
      <c r="D8137" s="176"/>
      <c r="E8137" s="176"/>
      <c r="F8137" s="176"/>
      <c r="G8137" s="175"/>
      <c r="H8137" s="175"/>
      <c r="I8137" s="175"/>
      <c r="J8137" s="175"/>
      <c r="L8137" s="175"/>
      <c r="T8137" s="176"/>
      <c r="U8137" s="176"/>
      <c r="V8137" s="176"/>
      <c r="W8137" s="176"/>
      <c r="X8137" s="175"/>
      <c r="Y8137" s="175"/>
      <c r="Z8137" s="175"/>
      <c r="AA8137" s="175"/>
      <c r="AC8137" s="175"/>
      <c r="AL8137" s="106"/>
      <c r="AM8137" s="104"/>
      <c r="AN8137" s="104"/>
      <c r="AO8137" s="104"/>
      <c r="AP8137" s="104"/>
      <c r="AQ8137" s="104"/>
      <c r="AR8137" s="104"/>
      <c r="AS8137" s="104"/>
      <c r="AT8137" s="104"/>
      <c r="AU8137" s="104"/>
      <c r="AV8137" s="104"/>
    </row>
    <row r="8138" spans="3:48" x14ac:dyDescent="0.35">
      <c r="C8138" s="176"/>
      <c r="D8138" s="176"/>
      <c r="E8138" s="176"/>
      <c r="F8138" s="176"/>
      <c r="G8138" s="175"/>
      <c r="H8138" s="175"/>
      <c r="I8138" s="175"/>
      <c r="J8138" s="175"/>
      <c r="L8138" s="175"/>
      <c r="T8138" s="176"/>
      <c r="U8138" s="176"/>
      <c r="V8138" s="176"/>
      <c r="W8138" s="176"/>
      <c r="X8138" s="175"/>
      <c r="Y8138" s="175"/>
      <c r="Z8138" s="175"/>
      <c r="AA8138" s="175"/>
      <c r="AC8138" s="175"/>
      <c r="AL8138" s="106"/>
      <c r="AM8138" s="104"/>
      <c r="AN8138" s="104"/>
      <c r="AO8138" s="104"/>
      <c r="AP8138" s="104"/>
      <c r="AQ8138" s="104"/>
      <c r="AR8138" s="104"/>
      <c r="AS8138" s="104"/>
      <c r="AT8138" s="104"/>
      <c r="AU8138" s="104"/>
      <c r="AV8138" s="104"/>
    </row>
    <row r="8139" spans="3:48" x14ac:dyDescent="0.35">
      <c r="C8139" s="176"/>
      <c r="D8139" s="176"/>
      <c r="E8139" s="176"/>
      <c r="F8139" s="176"/>
      <c r="G8139" s="175"/>
      <c r="H8139" s="175"/>
      <c r="I8139" s="175"/>
      <c r="J8139" s="175"/>
      <c r="L8139" s="175"/>
      <c r="T8139" s="176"/>
      <c r="U8139" s="176"/>
      <c r="V8139" s="176"/>
      <c r="W8139" s="176"/>
      <c r="X8139" s="175"/>
      <c r="Y8139" s="175"/>
      <c r="Z8139" s="175"/>
      <c r="AA8139" s="175"/>
      <c r="AC8139" s="175"/>
      <c r="AL8139" s="106"/>
      <c r="AM8139" s="104"/>
      <c r="AN8139" s="104"/>
      <c r="AO8139" s="104"/>
      <c r="AP8139" s="104"/>
      <c r="AQ8139" s="104"/>
      <c r="AR8139" s="104"/>
      <c r="AS8139" s="104"/>
      <c r="AT8139" s="104"/>
      <c r="AU8139" s="104"/>
      <c r="AV8139" s="104"/>
    </row>
    <row r="8140" spans="3:48" x14ac:dyDescent="0.35">
      <c r="C8140" s="176"/>
      <c r="D8140" s="176"/>
      <c r="E8140" s="176"/>
      <c r="F8140" s="176"/>
      <c r="G8140" s="175"/>
      <c r="H8140" s="175"/>
      <c r="I8140" s="175"/>
      <c r="J8140" s="175"/>
      <c r="L8140" s="175"/>
      <c r="T8140" s="176"/>
      <c r="U8140" s="176"/>
      <c r="V8140" s="176"/>
      <c r="W8140" s="176"/>
      <c r="X8140" s="175"/>
      <c r="Y8140" s="175"/>
      <c r="Z8140" s="175"/>
      <c r="AA8140" s="175"/>
      <c r="AC8140" s="175"/>
      <c r="AL8140" s="106"/>
      <c r="AM8140" s="104"/>
      <c r="AN8140" s="104"/>
      <c r="AO8140" s="104"/>
      <c r="AP8140" s="104"/>
      <c r="AQ8140" s="104"/>
      <c r="AR8140" s="104"/>
      <c r="AS8140" s="104"/>
      <c r="AT8140" s="104"/>
      <c r="AU8140" s="104"/>
      <c r="AV8140" s="104"/>
    </row>
    <row r="8141" spans="3:48" x14ac:dyDescent="0.35">
      <c r="C8141" s="176"/>
      <c r="D8141" s="176"/>
      <c r="E8141" s="176"/>
      <c r="F8141" s="176"/>
      <c r="G8141" s="175"/>
      <c r="H8141" s="175"/>
      <c r="I8141" s="175"/>
      <c r="J8141" s="175"/>
      <c r="L8141" s="175"/>
      <c r="T8141" s="176"/>
      <c r="U8141" s="176"/>
      <c r="V8141" s="176"/>
      <c r="W8141" s="176"/>
      <c r="X8141" s="175"/>
      <c r="Y8141" s="175"/>
      <c r="Z8141" s="175"/>
      <c r="AA8141" s="175"/>
      <c r="AC8141" s="175"/>
      <c r="AL8141" s="106"/>
      <c r="AM8141" s="104"/>
      <c r="AN8141" s="104"/>
      <c r="AO8141" s="104"/>
      <c r="AP8141" s="104"/>
      <c r="AQ8141" s="104"/>
      <c r="AR8141" s="104"/>
      <c r="AS8141" s="104"/>
      <c r="AT8141" s="104"/>
      <c r="AU8141" s="104"/>
      <c r="AV8141" s="104"/>
    </row>
    <row r="8142" spans="3:48" x14ac:dyDescent="0.35">
      <c r="C8142" s="176"/>
      <c r="D8142" s="176"/>
      <c r="E8142" s="176"/>
      <c r="F8142" s="176"/>
      <c r="G8142" s="175"/>
      <c r="H8142" s="175"/>
      <c r="I8142" s="175"/>
      <c r="J8142" s="175"/>
      <c r="L8142" s="175"/>
      <c r="T8142" s="176"/>
      <c r="U8142" s="176"/>
      <c r="V8142" s="176"/>
      <c r="W8142" s="176"/>
      <c r="X8142" s="175"/>
      <c r="Y8142" s="175"/>
      <c r="Z8142" s="175"/>
      <c r="AA8142" s="175"/>
      <c r="AC8142" s="175"/>
      <c r="AL8142" s="106"/>
      <c r="AM8142" s="104"/>
      <c r="AN8142" s="104"/>
      <c r="AO8142" s="104"/>
      <c r="AP8142" s="104"/>
      <c r="AQ8142" s="104"/>
      <c r="AR8142" s="104"/>
      <c r="AS8142" s="104"/>
      <c r="AT8142" s="104"/>
      <c r="AU8142" s="104"/>
      <c r="AV8142" s="104"/>
    </row>
    <row r="8143" spans="3:48" x14ac:dyDescent="0.35">
      <c r="C8143" s="176"/>
      <c r="D8143" s="176"/>
      <c r="E8143" s="176"/>
      <c r="F8143" s="176"/>
      <c r="G8143" s="175"/>
      <c r="H8143" s="175"/>
      <c r="I8143" s="175"/>
      <c r="J8143" s="175"/>
      <c r="L8143" s="175"/>
      <c r="T8143" s="176"/>
      <c r="U8143" s="176"/>
      <c r="V8143" s="176"/>
      <c r="W8143" s="176"/>
      <c r="X8143" s="175"/>
      <c r="Y8143" s="175"/>
      <c r="Z8143" s="175"/>
      <c r="AA8143" s="175"/>
      <c r="AC8143" s="175"/>
      <c r="AL8143" s="106"/>
      <c r="AM8143" s="104"/>
      <c r="AN8143" s="104"/>
      <c r="AO8143" s="104"/>
      <c r="AP8143" s="104"/>
      <c r="AQ8143" s="104"/>
      <c r="AR8143" s="104"/>
      <c r="AS8143" s="104"/>
      <c r="AT8143" s="104"/>
      <c r="AU8143" s="104"/>
      <c r="AV8143" s="104"/>
    </row>
    <row r="8144" spans="3:48" x14ac:dyDescent="0.35">
      <c r="C8144" s="176"/>
      <c r="D8144" s="176"/>
      <c r="E8144" s="176"/>
      <c r="F8144" s="176"/>
      <c r="G8144" s="175"/>
      <c r="H8144" s="175"/>
      <c r="I8144" s="175"/>
      <c r="J8144" s="175"/>
      <c r="L8144" s="175"/>
      <c r="T8144" s="176"/>
      <c r="U8144" s="176"/>
      <c r="V8144" s="176"/>
      <c r="W8144" s="176"/>
      <c r="X8144" s="175"/>
      <c r="Y8144" s="175"/>
      <c r="Z8144" s="175"/>
      <c r="AA8144" s="175"/>
      <c r="AC8144" s="175"/>
      <c r="AL8144" s="106"/>
      <c r="AM8144" s="104"/>
      <c r="AN8144" s="104"/>
      <c r="AO8144" s="104"/>
      <c r="AP8144" s="104"/>
      <c r="AQ8144" s="104"/>
      <c r="AR8144" s="104"/>
      <c r="AS8144" s="104"/>
      <c r="AT8144" s="104"/>
      <c r="AU8144" s="104"/>
      <c r="AV8144" s="104"/>
    </row>
    <row r="8145" spans="3:48" x14ac:dyDescent="0.35">
      <c r="C8145" s="176"/>
      <c r="D8145" s="176"/>
      <c r="E8145" s="176"/>
      <c r="F8145" s="176"/>
      <c r="G8145" s="175"/>
      <c r="H8145" s="175"/>
      <c r="I8145" s="175"/>
      <c r="J8145" s="175"/>
      <c r="L8145" s="175"/>
      <c r="T8145" s="176"/>
      <c r="U8145" s="176"/>
      <c r="V8145" s="176"/>
      <c r="W8145" s="176"/>
      <c r="X8145" s="175"/>
      <c r="Y8145" s="175"/>
      <c r="Z8145" s="175"/>
      <c r="AA8145" s="175"/>
      <c r="AC8145" s="175"/>
      <c r="AL8145" s="106"/>
      <c r="AM8145" s="104"/>
      <c r="AN8145" s="104"/>
      <c r="AO8145" s="104"/>
      <c r="AP8145" s="104"/>
      <c r="AQ8145" s="104"/>
      <c r="AR8145" s="104"/>
      <c r="AS8145" s="104"/>
      <c r="AT8145" s="104"/>
      <c r="AU8145" s="104"/>
      <c r="AV8145" s="104"/>
    </row>
    <row r="8146" spans="3:48" x14ac:dyDescent="0.35">
      <c r="C8146" s="176"/>
      <c r="D8146" s="176"/>
      <c r="E8146" s="176"/>
      <c r="F8146" s="176"/>
      <c r="G8146" s="175"/>
      <c r="H8146" s="175"/>
      <c r="I8146" s="175"/>
      <c r="J8146" s="175"/>
      <c r="L8146" s="175"/>
      <c r="T8146" s="176"/>
      <c r="U8146" s="176"/>
      <c r="V8146" s="176"/>
      <c r="W8146" s="176"/>
      <c r="X8146" s="175"/>
      <c r="Y8146" s="175"/>
      <c r="Z8146" s="175"/>
      <c r="AA8146" s="175"/>
      <c r="AC8146" s="175"/>
      <c r="AL8146" s="106"/>
      <c r="AM8146" s="104"/>
      <c r="AN8146" s="104"/>
      <c r="AO8146" s="104"/>
      <c r="AP8146" s="104"/>
      <c r="AQ8146" s="104"/>
      <c r="AR8146" s="104"/>
      <c r="AS8146" s="104"/>
      <c r="AT8146" s="104"/>
      <c r="AU8146" s="104"/>
      <c r="AV8146" s="104"/>
    </row>
    <row r="8147" spans="3:48" x14ac:dyDescent="0.35">
      <c r="C8147" s="176"/>
      <c r="D8147" s="176"/>
      <c r="E8147" s="176"/>
      <c r="F8147" s="176"/>
      <c r="G8147" s="175"/>
      <c r="H8147" s="175"/>
      <c r="I8147" s="175"/>
      <c r="J8147" s="175"/>
      <c r="L8147" s="175"/>
      <c r="T8147" s="176"/>
      <c r="U8147" s="176"/>
      <c r="V8147" s="176"/>
      <c r="W8147" s="176"/>
      <c r="X8147" s="175"/>
      <c r="Y8147" s="175"/>
      <c r="Z8147" s="175"/>
      <c r="AA8147" s="175"/>
      <c r="AC8147" s="175"/>
      <c r="AL8147" s="106"/>
      <c r="AM8147" s="104"/>
      <c r="AN8147" s="104"/>
      <c r="AO8147" s="104"/>
      <c r="AP8147" s="104"/>
      <c r="AQ8147" s="104"/>
      <c r="AR8147" s="104"/>
      <c r="AS8147" s="104"/>
      <c r="AT8147" s="104"/>
      <c r="AU8147" s="104"/>
      <c r="AV8147" s="104"/>
    </row>
    <row r="8148" spans="3:48" x14ac:dyDescent="0.35">
      <c r="C8148" s="176"/>
      <c r="D8148" s="176"/>
      <c r="E8148" s="176"/>
      <c r="F8148" s="176"/>
      <c r="G8148" s="175"/>
      <c r="H8148" s="175"/>
      <c r="I8148" s="175"/>
      <c r="J8148" s="175"/>
      <c r="L8148" s="175"/>
      <c r="T8148" s="176"/>
      <c r="U8148" s="176"/>
      <c r="V8148" s="176"/>
      <c r="W8148" s="176"/>
      <c r="X8148" s="175"/>
      <c r="Y8148" s="175"/>
      <c r="Z8148" s="175"/>
      <c r="AA8148" s="175"/>
      <c r="AC8148" s="175"/>
      <c r="AL8148" s="106"/>
      <c r="AM8148" s="104"/>
      <c r="AN8148" s="104"/>
      <c r="AO8148" s="104"/>
      <c r="AP8148" s="104"/>
      <c r="AQ8148" s="104"/>
      <c r="AR8148" s="104"/>
      <c r="AS8148" s="104"/>
      <c r="AT8148" s="104"/>
      <c r="AU8148" s="104"/>
      <c r="AV8148" s="104"/>
    </row>
    <row r="8149" spans="3:48" x14ac:dyDescent="0.35">
      <c r="C8149" s="176"/>
      <c r="D8149" s="176"/>
      <c r="E8149" s="176"/>
      <c r="F8149" s="176"/>
      <c r="G8149" s="175"/>
      <c r="H8149" s="175"/>
      <c r="I8149" s="175"/>
      <c r="J8149" s="175"/>
      <c r="L8149" s="175"/>
      <c r="T8149" s="176"/>
      <c r="U8149" s="176"/>
      <c r="V8149" s="176"/>
      <c r="W8149" s="176"/>
      <c r="X8149" s="175"/>
      <c r="Y8149" s="175"/>
      <c r="Z8149" s="175"/>
      <c r="AA8149" s="175"/>
      <c r="AC8149" s="175"/>
      <c r="AL8149" s="106"/>
      <c r="AM8149" s="104"/>
      <c r="AN8149" s="104"/>
      <c r="AO8149" s="104"/>
      <c r="AP8149" s="104"/>
      <c r="AQ8149" s="104"/>
      <c r="AR8149" s="104"/>
      <c r="AS8149" s="104"/>
      <c r="AT8149" s="104"/>
      <c r="AU8149" s="104"/>
      <c r="AV8149" s="104"/>
    </row>
    <row r="8150" spans="3:48" x14ac:dyDescent="0.35">
      <c r="C8150" s="176"/>
      <c r="D8150" s="176"/>
      <c r="E8150" s="176"/>
      <c r="F8150" s="176"/>
      <c r="G8150" s="175"/>
      <c r="H8150" s="175"/>
      <c r="I8150" s="175"/>
      <c r="J8150" s="175"/>
      <c r="L8150" s="175"/>
      <c r="T8150" s="176"/>
      <c r="U8150" s="176"/>
      <c r="V8150" s="176"/>
      <c r="W8150" s="176"/>
      <c r="X8150" s="175"/>
      <c r="Y8150" s="175"/>
      <c r="Z8150" s="175"/>
      <c r="AA8150" s="175"/>
      <c r="AC8150" s="175"/>
      <c r="AL8150" s="106"/>
      <c r="AM8150" s="104"/>
      <c r="AN8150" s="104"/>
      <c r="AO8150" s="104"/>
      <c r="AP8150" s="104"/>
      <c r="AQ8150" s="104"/>
      <c r="AR8150" s="104"/>
      <c r="AS8150" s="104"/>
      <c r="AT8150" s="104"/>
      <c r="AU8150" s="104"/>
      <c r="AV8150" s="104"/>
    </row>
    <row r="8151" spans="3:48" x14ac:dyDescent="0.35">
      <c r="C8151" s="176"/>
      <c r="D8151" s="176"/>
      <c r="E8151" s="176"/>
      <c r="F8151" s="176"/>
      <c r="G8151" s="175"/>
      <c r="H8151" s="175"/>
      <c r="I8151" s="175"/>
      <c r="J8151" s="175"/>
      <c r="L8151" s="175"/>
      <c r="T8151" s="176"/>
      <c r="U8151" s="176"/>
      <c r="V8151" s="176"/>
      <c r="W8151" s="176"/>
      <c r="X8151" s="175"/>
      <c r="Y8151" s="175"/>
      <c r="Z8151" s="175"/>
      <c r="AA8151" s="175"/>
      <c r="AC8151" s="175"/>
      <c r="AL8151" s="106"/>
      <c r="AM8151" s="104"/>
      <c r="AN8151" s="104"/>
      <c r="AO8151" s="104"/>
      <c r="AP8151" s="104"/>
      <c r="AQ8151" s="104"/>
      <c r="AR8151" s="104"/>
      <c r="AS8151" s="104"/>
      <c r="AT8151" s="104"/>
      <c r="AU8151" s="104"/>
      <c r="AV8151" s="104"/>
    </row>
    <row r="8152" spans="3:48" x14ac:dyDescent="0.35">
      <c r="C8152" s="176"/>
      <c r="D8152" s="176"/>
      <c r="E8152" s="176"/>
      <c r="F8152" s="176"/>
      <c r="G8152" s="175"/>
      <c r="H8152" s="175"/>
      <c r="I8152" s="175"/>
      <c r="J8152" s="175"/>
      <c r="L8152" s="175"/>
      <c r="T8152" s="176"/>
      <c r="U8152" s="176"/>
      <c r="V8152" s="176"/>
      <c r="W8152" s="176"/>
      <c r="X8152" s="175"/>
      <c r="Y8152" s="175"/>
      <c r="Z8152" s="175"/>
      <c r="AA8152" s="175"/>
      <c r="AC8152" s="175"/>
      <c r="AL8152" s="106"/>
      <c r="AM8152" s="104"/>
      <c r="AN8152" s="104"/>
      <c r="AO8152" s="104"/>
      <c r="AP8152" s="104"/>
      <c r="AQ8152" s="104"/>
      <c r="AR8152" s="104"/>
      <c r="AS8152" s="104"/>
      <c r="AT8152" s="104"/>
      <c r="AU8152" s="104"/>
      <c r="AV8152" s="104"/>
    </row>
    <row r="8153" spans="3:48" x14ac:dyDescent="0.35">
      <c r="C8153" s="176"/>
      <c r="D8153" s="176"/>
      <c r="E8153" s="176"/>
      <c r="F8153" s="176"/>
      <c r="G8153" s="175"/>
      <c r="H8153" s="175"/>
      <c r="I8153" s="175"/>
      <c r="J8153" s="175"/>
      <c r="L8153" s="175"/>
      <c r="T8153" s="176"/>
      <c r="U8153" s="176"/>
      <c r="V8153" s="176"/>
      <c r="W8153" s="176"/>
      <c r="X8153" s="175"/>
      <c r="Y8153" s="175"/>
      <c r="Z8153" s="175"/>
      <c r="AA8153" s="175"/>
      <c r="AC8153" s="175"/>
      <c r="AL8153" s="106"/>
      <c r="AM8153" s="104"/>
      <c r="AN8153" s="104"/>
      <c r="AO8153" s="104"/>
      <c r="AP8153" s="104"/>
      <c r="AQ8153" s="104"/>
      <c r="AR8153" s="104"/>
      <c r="AS8153" s="104"/>
      <c r="AT8153" s="104"/>
      <c r="AU8153" s="104"/>
      <c r="AV8153" s="104"/>
    </row>
    <row r="8154" spans="3:48" x14ac:dyDescent="0.35">
      <c r="C8154" s="176"/>
      <c r="D8154" s="176"/>
      <c r="E8154" s="176"/>
      <c r="F8154" s="176"/>
      <c r="G8154" s="175"/>
      <c r="H8154" s="175"/>
      <c r="I8154" s="175"/>
      <c r="J8154" s="175"/>
      <c r="L8154" s="175"/>
      <c r="T8154" s="176"/>
      <c r="U8154" s="176"/>
      <c r="V8154" s="176"/>
      <c r="W8154" s="176"/>
      <c r="X8154" s="175"/>
      <c r="Y8154" s="175"/>
      <c r="Z8154" s="175"/>
      <c r="AA8154" s="175"/>
      <c r="AC8154" s="175"/>
      <c r="AL8154" s="106"/>
      <c r="AM8154" s="104"/>
      <c r="AN8154" s="104"/>
      <c r="AO8154" s="104"/>
      <c r="AP8154" s="104"/>
      <c r="AQ8154" s="104"/>
      <c r="AR8154" s="104"/>
      <c r="AS8154" s="104"/>
      <c r="AT8154" s="104"/>
      <c r="AU8154" s="104"/>
      <c r="AV8154" s="104"/>
    </row>
    <row r="8155" spans="3:48" x14ac:dyDescent="0.35">
      <c r="C8155" s="176"/>
      <c r="D8155" s="176"/>
      <c r="E8155" s="176"/>
      <c r="F8155" s="176"/>
      <c r="G8155" s="175"/>
      <c r="H8155" s="175"/>
      <c r="I8155" s="175"/>
      <c r="J8155" s="175"/>
      <c r="L8155" s="175"/>
      <c r="T8155" s="176"/>
      <c r="U8155" s="176"/>
      <c r="V8155" s="176"/>
      <c r="W8155" s="176"/>
      <c r="X8155" s="175"/>
      <c r="Y8155" s="175"/>
      <c r="Z8155" s="175"/>
      <c r="AA8155" s="175"/>
      <c r="AC8155" s="175"/>
      <c r="AL8155" s="106"/>
      <c r="AM8155" s="104"/>
      <c r="AN8155" s="104"/>
      <c r="AO8155" s="104"/>
      <c r="AP8155" s="104"/>
      <c r="AQ8155" s="104"/>
      <c r="AR8155" s="104"/>
      <c r="AS8155" s="104"/>
      <c r="AT8155" s="104"/>
      <c r="AU8155" s="104"/>
      <c r="AV8155" s="104"/>
    </row>
    <row r="8156" spans="3:48" x14ac:dyDescent="0.35">
      <c r="C8156" s="176"/>
      <c r="D8156" s="176"/>
      <c r="E8156" s="176"/>
      <c r="F8156" s="176"/>
      <c r="G8156" s="175"/>
      <c r="H8156" s="175"/>
      <c r="I8156" s="175"/>
      <c r="J8156" s="175"/>
      <c r="L8156" s="175"/>
      <c r="T8156" s="176"/>
      <c r="U8156" s="176"/>
      <c r="V8156" s="176"/>
      <c r="W8156" s="176"/>
      <c r="X8156" s="175"/>
      <c r="Y8156" s="175"/>
      <c r="Z8156" s="175"/>
      <c r="AA8156" s="175"/>
      <c r="AC8156" s="175"/>
      <c r="AL8156" s="106"/>
      <c r="AM8156" s="104"/>
      <c r="AN8156" s="104"/>
      <c r="AO8156" s="104"/>
      <c r="AP8156" s="104"/>
      <c r="AQ8156" s="104"/>
      <c r="AR8156" s="104"/>
      <c r="AS8156" s="104"/>
      <c r="AT8156" s="104"/>
      <c r="AU8156" s="104"/>
      <c r="AV8156" s="104"/>
    </row>
    <row r="8157" spans="3:48" x14ac:dyDescent="0.35">
      <c r="C8157" s="176"/>
      <c r="D8157" s="176"/>
      <c r="E8157" s="176"/>
      <c r="F8157" s="176"/>
      <c r="G8157" s="175"/>
      <c r="H8157" s="175"/>
      <c r="I8157" s="175"/>
      <c r="J8157" s="175"/>
      <c r="L8157" s="175"/>
      <c r="T8157" s="176"/>
      <c r="U8157" s="176"/>
      <c r="V8157" s="176"/>
      <c r="W8157" s="176"/>
      <c r="X8157" s="175"/>
      <c r="Y8157" s="175"/>
      <c r="Z8157" s="175"/>
      <c r="AA8157" s="175"/>
      <c r="AC8157" s="175"/>
      <c r="AL8157" s="106"/>
      <c r="AM8157" s="104"/>
      <c r="AN8157" s="104"/>
      <c r="AO8157" s="104"/>
      <c r="AP8157" s="104"/>
      <c r="AQ8157" s="104"/>
      <c r="AR8157" s="104"/>
      <c r="AS8157" s="104"/>
      <c r="AT8157" s="104"/>
      <c r="AU8157" s="104"/>
      <c r="AV8157" s="104"/>
    </row>
    <row r="8158" spans="3:48" x14ac:dyDescent="0.35">
      <c r="C8158" s="176"/>
      <c r="D8158" s="176"/>
      <c r="E8158" s="176"/>
      <c r="F8158" s="176"/>
      <c r="G8158" s="175"/>
      <c r="H8158" s="175"/>
      <c r="I8158" s="175"/>
      <c r="J8158" s="175"/>
      <c r="L8158" s="175"/>
      <c r="T8158" s="176"/>
      <c r="U8158" s="176"/>
      <c r="V8158" s="176"/>
      <c r="W8158" s="176"/>
      <c r="X8158" s="175"/>
      <c r="Y8158" s="175"/>
      <c r="Z8158" s="175"/>
      <c r="AA8158" s="175"/>
      <c r="AC8158" s="175"/>
      <c r="AL8158" s="106"/>
      <c r="AM8158" s="104"/>
      <c r="AN8158" s="104"/>
      <c r="AO8158" s="104"/>
      <c r="AP8158" s="104"/>
      <c r="AQ8158" s="104"/>
      <c r="AR8158" s="104"/>
      <c r="AS8158" s="104"/>
      <c r="AT8158" s="104"/>
      <c r="AU8158" s="104"/>
      <c r="AV8158" s="104"/>
    </row>
    <row r="8159" spans="3:48" x14ac:dyDescent="0.35">
      <c r="C8159" s="176"/>
      <c r="D8159" s="176"/>
      <c r="E8159" s="176"/>
      <c r="F8159" s="176"/>
      <c r="G8159" s="175"/>
      <c r="H8159" s="175"/>
      <c r="I8159" s="175"/>
      <c r="J8159" s="175"/>
      <c r="L8159" s="175"/>
      <c r="T8159" s="176"/>
      <c r="U8159" s="176"/>
      <c r="V8159" s="176"/>
      <c r="W8159" s="176"/>
      <c r="X8159" s="175"/>
      <c r="Y8159" s="175"/>
      <c r="Z8159" s="175"/>
      <c r="AA8159" s="175"/>
      <c r="AC8159" s="175"/>
      <c r="AL8159" s="106"/>
      <c r="AM8159" s="104"/>
      <c r="AN8159" s="104"/>
      <c r="AO8159" s="104"/>
      <c r="AP8159" s="104"/>
      <c r="AQ8159" s="104"/>
      <c r="AR8159" s="104"/>
      <c r="AS8159" s="104"/>
      <c r="AT8159" s="104"/>
      <c r="AU8159" s="104"/>
      <c r="AV8159" s="104"/>
    </row>
    <row r="8160" spans="3:48" x14ac:dyDescent="0.35">
      <c r="C8160" s="176"/>
      <c r="D8160" s="176"/>
      <c r="E8160" s="176"/>
      <c r="F8160" s="176"/>
      <c r="G8160" s="175"/>
      <c r="H8160" s="175"/>
      <c r="I8160" s="175"/>
      <c r="J8160" s="175"/>
      <c r="L8160" s="175"/>
      <c r="T8160" s="176"/>
      <c r="U8160" s="176"/>
      <c r="V8160" s="176"/>
      <c r="W8160" s="176"/>
      <c r="X8160" s="175"/>
      <c r="Y8160" s="175"/>
      <c r="Z8160" s="175"/>
      <c r="AA8160" s="175"/>
      <c r="AC8160" s="175"/>
      <c r="AL8160" s="106"/>
      <c r="AM8160" s="104"/>
      <c r="AN8160" s="104"/>
      <c r="AO8160" s="104"/>
      <c r="AP8160" s="104"/>
      <c r="AQ8160" s="104"/>
      <c r="AR8160" s="104"/>
      <c r="AS8160" s="104"/>
      <c r="AT8160" s="104"/>
      <c r="AU8160" s="104"/>
      <c r="AV8160" s="104"/>
    </row>
    <row r="8161" spans="3:48" x14ac:dyDescent="0.35">
      <c r="C8161" s="176"/>
      <c r="D8161" s="176"/>
      <c r="E8161" s="176"/>
      <c r="F8161" s="176"/>
      <c r="G8161" s="175"/>
      <c r="H8161" s="175"/>
      <c r="I8161" s="175"/>
      <c r="J8161" s="175"/>
      <c r="L8161" s="175"/>
      <c r="T8161" s="176"/>
      <c r="U8161" s="176"/>
      <c r="V8161" s="176"/>
      <c r="W8161" s="176"/>
      <c r="X8161" s="175"/>
      <c r="Y8161" s="175"/>
      <c r="Z8161" s="175"/>
      <c r="AA8161" s="175"/>
      <c r="AC8161" s="175"/>
      <c r="AL8161" s="106"/>
      <c r="AM8161" s="104"/>
      <c r="AN8161" s="104"/>
      <c r="AO8161" s="104"/>
      <c r="AP8161" s="104"/>
      <c r="AQ8161" s="104"/>
      <c r="AR8161" s="104"/>
      <c r="AS8161" s="104"/>
      <c r="AT8161" s="104"/>
      <c r="AU8161" s="104"/>
      <c r="AV8161" s="104"/>
    </row>
    <row r="8162" spans="3:48" x14ac:dyDescent="0.35">
      <c r="C8162" s="176"/>
      <c r="D8162" s="176"/>
      <c r="E8162" s="176"/>
      <c r="F8162" s="176"/>
      <c r="G8162" s="175"/>
      <c r="H8162" s="175"/>
      <c r="I8162" s="175"/>
      <c r="J8162" s="175"/>
      <c r="L8162" s="175"/>
      <c r="T8162" s="176"/>
      <c r="U8162" s="176"/>
      <c r="V8162" s="176"/>
      <c r="W8162" s="176"/>
      <c r="X8162" s="175"/>
      <c r="Y8162" s="175"/>
      <c r="Z8162" s="175"/>
      <c r="AA8162" s="175"/>
      <c r="AC8162" s="175"/>
      <c r="AL8162" s="106"/>
      <c r="AM8162" s="104"/>
      <c r="AN8162" s="104"/>
      <c r="AO8162" s="104"/>
      <c r="AP8162" s="104"/>
      <c r="AQ8162" s="104"/>
      <c r="AR8162" s="104"/>
      <c r="AS8162" s="104"/>
      <c r="AT8162" s="104"/>
      <c r="AU8162" s="104"/>
      <c r="AV8162" s="104"/>
    </row>
    <row r="8163" spans="3:48" x14ac:dyDescent="0.35">
      <c r="C8163" s="176"/>
      <c r="D8163" s="176"/>
      <c r="E8163" s="176"/>
      <c r="F8163" s="176"/>
      <c r="G8163" s="175"/>
      <c r="H8163" s="175"/>
      <c r="I8163" s="175"/>
      <c r="J8163" s="175"/>
      <c r="L8163" s="175"/>
      <c r="T8163" s="176"/>
      <c r="U8163" s="176"/>
      <c r="V8163" s="176"/>
      <c r="W8163" s="176"/>
      <c r="X8163" s="175"/>
      <c r="Y8163" s="175"/>
      <c r="Z8163" s="175"/>
      <c r="AA8163" s="175"/>
      <c r="AC8163" s="175"/>
      <c r="AL8163" s="106"/>
      <c r="AM8163" s="104"/>
      <c r="AN8163" s="104"/>
      <c r="AO8163" s="104"/>
      <c r="AP8163" s="104"/>
      <c r="AQ8163" s="104"/>
      <c r="AR8163" s="104"/>
      <c r="AS8163" s="104"/>
      <c r="AT8163" s="104"/>
      <c r="AU8163" s="104"/>
      <c r="AV8163" s="104"/>
    </row>
    <row r="8164" spans="3:48" x14ac:dyDescent="0.35">
      <c r="C8164" s="176"/>
      <c r="D8164" s="176"/>
      <c r="E8164" s="176"/>
      <c r="F8164" s="176"/>
      <c r="G8164" s="175"/>
      <c r="H8164" s="175"/>
      <c r="I8164" s="175"/>
      <c r="J8164" s="175"/>
      <c r="L8164" s="175"/>
      <c r="T8164" s="176"/>
      <c r="U8164" s="176"/>
      <c r="V8164" s="176"/>
      <c r="W8164" s="176"/>
      <c r="X8164" s="175"/>
      <c r="Y8164" s="175"/>
      <c r="Z8164" s="175"/>
      <c r="AA8164" s="175"/>
      <c r="AC8164" s="175"/>
      <c r="AL8164" s="106"/>
      <c r="AM8164" s="104"/>
      <c r="AN8164" s="104"/>
      <c r="AO8164" s="104"/>
      <c r="AP8164" s="104"/>
      <c r="AQ8164" s="104"/>
      <c r="AR8164" s="104"/>
      <c r="AS8164" s="104"/>
      <c r="AT8164" s="104"/>
      <c r="AU8164" s="104"/>
      <c r="AV8164" s="104"/>
    </row>
    <row r="8165" spans="3:48" x14ac:dyDescent="0.35">
      <c r="C8165" s="176"/>
      <c r="D8165" s="176"/>
      <c r="E8165" s="176"/>
      <c r="F8165" s="176"/>
      <c r="G8165" s="175"/>
      <c r="H8165" s="175"/>
      <c r="I8165" s="175"/>
      <c r="J8165" s="175"/>
      <c r="L8165" s="175"/>
      <c r="T8165" s="176"/>
      <c r="U8165" s="176"/>
      <c r="V8165" s="176"/>
      <c r="W8165" s="176"/>
      <c r="X8165" s="175"/>
      <c r="Y8165" s="175"/>
      <c r="Z8165" s="175"/>
      <c r="AA8165" s="175"/>
      <c r="AC8165" s="175"/>
      <c r="AL8165" s="106"/>
      <c r="AM8165" s="104"/>
      <c r="AN8165" s="104"/>
      <c r="AO8165" s="104"/>
      <c r="AP8165" s="104"/>
      <c r="AQ8165" s="104"/>
      <c r="AR8165" s="104"/>
      <c r="AS8165" s="104"/>
      <c r="AT8165" s="104"/>
      <c r="AU8165" s="104"/>
      <c r="AV8165" s="104"/>
    </row>
    <row r="8166" spans="3:48" x14ac:dyDescent="0.35">
      <c r="C8166" s="176"/>
      <c r="D8166" s="176"/>
      <c r="E8166" s="176"/>
      <c r="F8166" s="176"/>
      <c r="G8166" s="175"/>
      <c r="H8166" s="175"/>
      <c r="I8166" s="175"/>
      <c r="J8166" s="175"/>
      <c r="L8166" s="175"/>
      <c r="T8166" s="176"/>
      <c r="U8166" s="176"/>
      <c r="V8166" s="176"/>
      <c r="W8166" s="176"/>
      <c r="X8166" s="175"/>
      <c r="Y8166" s="175"/>
      <c r="Z8166" s="175"/>
      <c r="AA8166" s="175"/>
      <c r="AC8166" s="175"/>
      <c r="AL8166" s="106"/>
      <c r="AM8166" s="104"/>
      <c r="AN8166" s="104"/>
      <c r="AO8166" s="104"/>
      <c r="AP8166" s="104"/>
      <c r="AQ8166" s="104"/>
      <c r="AR8166" s="104"/>
      <c r="AS8166" s="104"/>
      <c r="AT8166" s="104"/>
      <c r="AU8166" s="104"/>
      <c r="AV8166" s="104"/>
    </row>
    <row r="8167" spans="3:48" x14ac:dyDescent="0.35">
      <c r="C8167" s="176"/>
      <c r="D8167" s="176"/>
      <c r="E8167" s="176"/>
      <c r="F8167" s="176"/>
      <c r="G8167" s="175"/>
      <c r="H8167" s="175"/>
      <c r="I8167" s="175"/>
      <c r="J8167" s="175"/>
      <c r="L8167" s="175"/>
      <c r="T8167" s="176"/>
      <c r="U8167" s="176"/>
      <c r="V8167" s="176"/>
      <c r="W8167" s="176"/>
      <c r="X8167" s="175"/>
      <c r="Y8167" s="175"/>
      <c r="Z8167" s="175"/>
      <c r="AA8167" s="175"/>
      <c r="AC8167" s="175"/>
      <c r="AL8167" s="106"/>
      <c r="AM8167" s="104"/>
      <c r="AN8167" s="104"/>
      <c r="AO8167" s="104"/>
      <c r="AP8167" s="104"/>
      <c r="AQ8167" s="104"/>
      <c r="AR8167" s="104"/>
      <c r="AS8167" s="104"/>
      <c r="AT8167" s="104"/>
      <c r="AU8167" s="104"/>
      <c r="AV8167" s="104"/>
    </row>
    <row r="8168" spans="3:48" x14ac:dyDescent="0.35">
      <c r="C8168" s="176"/>
      <c r="D8168" s="176"/>
      <c r="E8168" s="176"/>
      <c r="F8168" s="176"/>
      <c r="G8168" s="175"/>
      <c r="H8168" s="175"/>
      <c r="I8168" s="175"/>
      <c r="J8168" s="175"/>
      <c r="L8168" s="175"/>
      <c r="T8168" s="176"/>
      <c r="U8168" s="176"/>
      <c r="V8168" s="176"/>
      <c r="W8168" s="176"/>
      <c r="X8168" s="175"/>
      <c r="Y8168" s="175"/>
      <c r="Z8168" s="175"/>
      <c r="AA8168" s="175"/>
      <c r="AC8168" s="175"/>
      <c r="AL8168" s="106"/>
      <c r="AM8168" s="104"/>
      <c r="AN8168" s="104"/>
      <c r="AO8168" s="104"/>
      <c r="AP8168" s="104"/>
      <c r="AQ8168" s="104"/>
      <c r="AR8168" s="104"/>
      <c r="AS8168" s="104"/>
      <c r="AT8168" s="104"/>
      <c r="AU8168" s="104"/>
      <c r="AV8168" s="104"/>
    </row>
    <row r="8169" spans="3:48" x14ac:dyDescent="0.35">
      <c r="C8169" s="176"/>
      <c r="D8169" s="176"/>
      <c r="E8169" s="176"/>
      <c r="F8169" s="176"/>
      <c r="G8169" s="175"/>
      <c r="H8169" s="175"/>
      <c r="I8169" s="175"/>
      <c r="J8169" s="175"/>
      <c r="L8169" s="175"/>
      <c r="T8169" s="176"/>
      <c r="U8169" s="176"/>
      <c r="V8169" s="176"/>
      <c r="W8169" s="176"/>
      <c r="X8169" s="175"/>
      <c r="Y8169" s="175"/>
      <c r="Z8169" s="175"/>
      <c r="AA8169" s="175"/>
      <c r="AC8169" s="175"/>
      <c r="AL8169" s="106"/>
      <c r="AM8169" s="104"/>
      <c r="AN8169" s="104"/>
      <c r="AO8169" s="104"/>
      <c r="AP8169" s="104"/>
      <c r="AQ8169" s="104"/>
      <c r="AR8169" s="104"/>
      <c r="AS8169" s="104"/>
      <c r="AT8169" s="104"/>
      <c r="AU8169" s="104"/>
      <c r="AV8169" s="104"/>
    </row>
    <row r="8170" spans="3:48" x14ac:dyDescent="0.35">
      <c r="C8170" s="176"/>
      <c r="D8170" s="176"/>
      <c r="E8170" s="176"/>
      <c r="F8170" s="176"/>
      <c r="G8170" s="175"/>
      <c r="H8170" s="175"/>
      <c r="I8170" s="175"/>
      <c r="J8170" s="175"/>
      <c r="L8170" s="175"/>
      <c r="T8170" s="176"/>
      <c r="U8170" s="176"/>
      <c r="V8170" s="176"/>
      <c r="W8170" s="176"/>
      <c r="X8170" s="175"/>
      <c r="Y8170" s="175"/>
      <c r="Z8170" s="175"/>
      <c r="AA8170" s="175"/>
      <c r="AC8170" s="175"/>
      <c r="AL8170" s="106"/>
      <c r="AM8170" s="104"/>
      <c r="AN8170" s="104"/>
      <c r="AO8170" s="104"/>
      <c r="AP8170" s="104"/>
      <c r="AQ8170" s="104"/>
      <c r="AR8170" s="104"/>
      <c r="AS8170" s="104"/>
      <c r="AT8170" s="104"/>
      <c r="AU8170" s="104"/>
      <c r="AV8170" s="104"/>
    </row>
    <row r="8171" spans="3:48" x14ac:dyDescent="0.35">
      <c r="C8171" s="176"/>
      <c r="D8171" s="176"/>
      <c r="E8171" s="176"/>
      <c r="F8171" s="176"/>
      <c r="G8171" s="175"/>
      <c r="H8171" s="175"/>
      <c r="I8171" s="175"/>
      <c r="J8171" s="175"/>
      <c r="L8171" s="175"/>
      <c r="T8171" s="176"/>
      <c r="U8171" s="176"/>
      <c r="V8171" s="176"/>
      <c r="W8171" s="176"/>
      <c r="X8171" s="175"/>
      <c r="Y8171" s="175"/>
      <c r="Z8171" s="175"/>
      <c r="AA8171" s="175"/>
      <c r="AC8171" s="175"/>
      <c r="AL8171" s="106"/>
      <c r="AM8171" s="104"/>
      <c r="AN8171" s="104"/>
      <c r="AO8171" s="104"/>
      <c r="AP8171" s="104"/>
      <c r="AQ8171" s="104"/>
      <c r="AR8171" s="104"/>
      <c r="AS8171" s="104"/>
      <c r="AT8171" s="104"/>
      <c r="AU8171" s="104"/>
      <c r="AV8171" s="104"/>
    </row>
    <row r="8172" spans="3:48" x14ac:dyDescent="0.35">
      <c r="C8172" s="176"/>
      <c r="D8172" s="176"/>
      <c r="E8172" s="176"/>
      <c r="F8172" s="176"/>
      <c r="G8172" s="175"/>
      <c r="H8172" s="175"/>
      <c r="I8172" s="175"/>
      <c r="J8172" s="175"/>
      <c r="L8172" s="175"/>
      <c r="T8172" s="176"/>
      <c r="U8172" s="176"/>
      <c r="V8172" s="176"/>
      <c r="W8172" s="176"/>
      <c r="X8172" s="175"/>
      <c r="Y8172" s="175"/>
      <c r="Z8172" s="175"/>
      <c r="AA8172" s="175"/>
      <c r="AC8172" s="175"/>
      <c r="AL8172" s="106"/>
      <c r="AM8172" s="104"/>
      <c r="AN8172" s="104"/>
      <c r="AO8172" s="104"/>
      <c r="AP8172" s="104"/>
      <c r="AQ8172" s="104"/>
      <c r="AR8172" s="104"/>
      <c r="AS8172" s="104"/>
      <c r="AT8172" s="104"/>
      <c r="AU8172" s="104"/>
      <c r="AV8172" s="104"/>
    </row>
    <row r="8173" spans="3:48" x14ac:dyDescent="0.35">
      <c r="C8173" s="176"/>
      <c r="D8173" s="176"/>
      <c r="E8173" s="176"/>
      <c r="F8173" s="176"/>
      <c r="G8173" s="175"/>
      <c r="H8173" s="175"/>
      <c r="I8173" s="175"/>
      <c r="J8173" s="175"/>
      <c r="L8173" s="175"/>
      <c r="T8173" s="176"/>
      <c r="U8173" s="176"/>
      <c r="V8173" s="176"/>
      <c r="W8173" s="176"/>
      <c r="X8173" s="175"/>
      <c r="Y8173" s="175"/>
      <c r="Z8173" s="175"/>
      <c r="AA8173" s="175"/>
      <c r="AC8173" s="175"/>
      <c r="AL8173" s="106"/>
      <c r="AM8173" s="104"/>
      <c r="AN8173" s="104"/>
      <c r="AO8173" s="104"/>
      <c r="AP8173" s="104"/>
      <c r="AQ8173" s="104"/>
      <c r="AR8173" s="104"/>
      <c r="AS8173" s="104"/>
      <c r="AT8173" s="104"/>
      <c r="AU8173" s="104"/>
      <c r="AV8173" s="104"/>
    </row>
    <row r="8174" spans="3:48" x14ac:dyDescent="0.35">
      <c r="C8174" s="176"/>
      <c r="D8174" s="176"/>
      <c r="E8174" s="176"/>
      <c r="F8174" s="176"/>
      <c r="G8174" s="175"/>
      <c r="H8174" s="175"/>
      <c r="I8174" s="175"/>
      <c r="J8174" s="175"/>
      <c r="L8174" s="175"/>
      <c r="T8174" s="176"/>
      <c r="U8174" s="176"/>
      <c r="V8174" s="176"/>
      <c r="W8174" s="176"/>
      <c r="X8174" s="175"/>
      <c r="Y8174" s="175"/>
      <c r="Z8174" s="175"/>
      <c r="AA8174" s="175"/>
      <c r="AC8174" s="175"/>
      <c r="AL8174" s="106"/>
      <c r="AM8174" s="104"/>
      <c r="AN8174" s="104"/>
      <c r="AO8174" s="104"/>
      <c r="AP8174" s="104"/>
      <c r="AQ8174" s="104"/>
      <c r="AR8174" s="104"/>
      <c r="AS8174" s="104"/>
      <c r="AT8174" s="104"/>
      <c r="AU8174" s="104"/>
      <c r="AV8174" s="104"/>
    </row>
    <row r="8175" spans="3:48" x14ac:dyDescent="0.35">
      <c r="C8175" s="176"/>
      <c r="D8175" s="176"/>
      <c r="E8175" s="176"/>
      <c r="F8175" s="176"/>
      <c r="G8175" s="175"/>
      <c r="H8175" s="175"/>
      <c r="I8175" s="175"/>
      <c r="J8175" s="175"/>
      <c r="L8175" s="175"/>
      <c r="T8175" s="176"/>
      <c r="U8175" s="176"/>
      <c r="V8175" s="176"/>
      <c r="W8175" s="176"/>
      <c r="X8175" s="175"/>
      <c r="Y8175" s="175"/>
      <c r="Z8175" s="175"/>
      <c r="AA8175" s="175"/>
      <c r="AC8175" s="175"/>
      <c r="AL8175" s="106"/>
      <c r="AM8175" s="104"/>
      <c r="AN8175" s="104"/>
      <c r="AO8175" s="104"/>
      <c r="AP8175" s="104"/>
      <c r="AQ8175" s="104"/>
      <c r="AR8175" s="104"/>
      <c r="AS8175" s="104"/>
      <c r="AT8175" s="104"/>
      <c r="AU8175" s="104"/>
      <c r="AV8175" s="104"/>
    </row>
    <row r="8176" spans="3:48" x14ac:dyDescent="0.35">
      <c r="C8176" s="176"/>
      <c r="D8176" s="176"/>
      <c r="E8176" s="176"/>
      <c r="F8176" s="176"/>
      <c r="G8176" s="175"/>
      <c r="H8176" s="175"/>
      <c r="I8176" s="175"/>
      <c r="J8176" s="175"/>
      <c r="L8176" s="175"/>
      <c r="T8176" s="176"/>
      <c r="U8176" s="176"/>
      <c r="V8176" s="176"/>
      <c r="W8176" s="176"/>
      <c r="X8176" s="175"/>
      <c r="Y8176" s="175"/>
      <c r="Z8176" s="175"/>
      <c r="AA8176" s="175"/>
      <c r="AC8176" s="175"/>
      <c r="AL8176" s="106"/>
      <c r="AM8176" s="104"/>
      <c r="AN8176" s="104"/>
      <c r="AO8176" s="104"/>
      <c r="AP8176" s="104"/>
      <c r="AQ8176" s="104"/>
      <c r="AR8176" s="104"/>
      <c r="AS8176" s="104"/>
      <c r="AT8176" s="104"/>
      <c r="AU8176" s="104"/>
      <c r="AV8176" s="104"/>
    </row>
    <row r="8177" spans="3:48" x14ac:dyDescent="0.35">
      <c r="C8177" s="176"/>
      <c r="D8177" s="176"/>
      <c r="E8177" s="176"/>
      <c r="F8177" s="176"/>
      <c r="G8177" s="175"/>
      <c r="H8177" s="175"/>
      <c r="I8177" s="175"/>
      <c r="J8177" s="175"/>
      <c r="L8177" s="175"/>
      <c r="T8177" s="176"/>
      <c r="U8177" s="176"/>
      <c r="V8177" s="176"/>
      <c r="W8177" s="176"/>
      <c r="X8177" s="175"/>
      <c r="Y8177" s="175"/>
      <c r="Z8177" s="175"/>
      <c r="AA8177" s="175"/>
      <c r="AC8177" s="175"/>
      <c r="AL8177" s="106"/>
      <c r="AM8177" s="104"/>
      <c r="AN8177" s="104"/>
      <c r="AO8177" s="104"/>
      <c r="AP8177" s="104"/>
      <c r="AQ8177" s="104"/>
      <c r="AR8177" s="104"/>
      <c r="AS8177" s="104"/>
      <c r="AT8177" s="104"/>
      <c r="AU8177" s="104"/>
      <c r="AV8177" s="104"/>
    </row>
    <row r="8178" spans="3:48" x14ac:dyDescent="0.35">
      <c r="C8178" s="176"/>
      <c r="D8178" s="176"/>
      <c r="E8178" s="176"/>
      <c r="F8178" s="176"/>
      <c r="G8178" s="175"/>
      <c r="H8178" s="175"/>
      <c r="I8178" s="175"/>
      <c r="J8178" s="175"/>
      <c r="L8178" s="175"/>
      <c r="T8178" s="176"/>
      <c r="U8178" s="176"/>
      <c r="V8178" s="176"/>
      <c r="W8178" s="176"/>
      <c r="X8178" s="175"/>
      <c r="Y8178" s="175"/>
      <c r="Z8178" s="175"/>
      <c r="AA8178" s="175"/>
      <c r="AC8178" s="175"/>
      <c r="AL8178" s="106"/>
      <c r="AM8178" s="104"/>
      <c r="AN8178" s="104"/>
      <c r="AO8178" s="104"/>
      <c r="AP8178" s="104"/>
      <c r="AQ8178" s="104"/>
      <c r="AR8178" s="104"/>
      <c r="AS8178" s="104"/>
      <c r="AT8178" s="104"/>
      <c r="AU8178" s="104"/>
      <c r="AV8178" s="104"/>
    </row>
    <row r="8179" spans="3:48" x14ac:dyDescent="0.35">
      <c r="C8179" s="176"/>
      <c r="D8179" s="176"/>
      <c r="E8179" s="176"/>
      <c r="F8179" s="176"/>
      <c r="G8179" s="175"/>
      <c r="H8179" s="175"/>
      <c r="I8179" s="175"/>
      <c r="J8179" s="175"/>
      <c r="L8179" s="175"/>
      <c r="T8179" s="176"/>
      <c r="U8179" s="176"/>
      <c r="V8179" s="176"/>
      <c r="W8179" s="176"/>
      <c r="X8179" s="175"/>
      <c r="Y8179" s="175"/>
      <c r="Z8179" s="175"/>
      <c r="AA8179" s="175"/>
      <c r="AC8179" s="175"/>
      <c r="AL8179" s="106"/>
      <c r="AM8179" s="104"/>
      <c r="AN8179" s="104"/>
      <c r="AO8179" s="104"/>
      <c r="AP8179" s="104"/>
      <c r="AQ8179" s="104"/>
      <c r="AR8179" s="104"/>
      <c r="AS8179" s="104"/>
      <c r="AT8179" s="104"/>
      <c r="AU8179" s="104"/>
      <c r="AV8179" s="104"/>
    </row>
    <row r="8180" spans="3:48" x14ac:dyDescent="0.35">
      <c r="C8180" s="176"/>
      <c r="D8180" s="176"/>
      <c r="E8180" s="176"/>
      <c r="F8180" s="176"/>
      <c r="G8180" s="175"/>
      <c r="H8180" s="175"/>
      <c r="I8180" s="175"/>
      <c r="J8180" s="175"/>
      <c r="L8180" s="175"/>
      <c r="T8180" s="176"/>
      <c r="U8180" s="176"/>
      <c r="V8180" s="176"/>
      <c r="W8180" s="176"/>
      <c r="X8180" s="175"/>
      <c r="Y8180" s="175"/>
      <c r="Z8180" s="175"/>
      <c r="AA8180" s="175"/>
      <c r="AC8180" s="175"/>
      <c r="AL8180" s="106"/>
      <c r="AM8180" s="104"/>
      <c r="AN8180" s="104"/>
      <c r="AO8180" s="104"/>
      <c r="AP8180" s="104"/>
      <c r="AQ8180" s="104"/>
      <c r="AR8180" s="104"/>
      <c r="AS8180" s="104"/>
      <c r="AT8180" s="104"/>
      <c r="AU8180" s="104"/>
      <c r="AV8180" s="104"/>
    </row>
    <row r="8181" spans="3:48" x14ac:dyDescent="0.35">
      <c r="C8181" s="176"/>
      <c r="D8181" s="176"/>
      <c r="E8181" s="176"/>
      <c r="F8181" s="176"/>
      <c r="G8181" s="175"/>
      <c r="H8181" s="175"/>
      <c r="I8181" s="175"/>
      <c r="J8181" s="175"/>
      <c r="L8181" s="175"/>
      <c r="T8181" s="176"/>
      <c r="U8181" s="176"/>
      <c r="V8181" s="176"/>
      <c r="W8181" s="176"/>
      <c r="X8181" s="175"/>
      <c r="Y8181" s="175"/>
      <c r="Z8181" s="175"/>
      <c r="AA8181" s="175"/>
      <c r="AC8181" s="175"/>
      <c r="AL8181" s="106"/>
      <c r="AM8181" s="104"/>
      <c r="AN8181" s="104"/>
      <c r="AO8181" s="104"/>
      <c r="AP8181" s="104"/>
      <c r="AQ8181" s="104"/>
      <c r="AR8181" s="104"/>
      <c r="AS8181" s="104"/>
      <c r="AT8181" s="104"/>
      <c r="AU8181" s="104"/>
      <c r="AV8181" s="104"/>
    </row>
    <row r="8182" spans="3:48" x14ac:dyDescent="0.35">
      <c r="C8182" s="176"/>
      <c r="D8182" s="176"/>
      <c r="E8182" s="176"/>
      <c r="F8182" s="176"/>
      <c r="G8182" s="175"/>
      <c r="H8182" s="175"/>
      <c r="I8182" s="175"/>
      <c r="J8182" s="175"/>
      <c r="L8182" s="175"/>
      <c r="T8182" s="176"/>
      <c r="U8182" s="176"/>
      <c r="V8182" s="176"/>
      <c r="W8182" s="176"/>
      <c r="X8182" s="175"/>
      <c r="Y8182" s="175"/>
      <c r="Z8182" s="175"/>
      <c r="AA8182" s="175"/>
      <c r="AC8182" s="175"/>
      <c r="AL8182" s="106"/>
      <c r="AM8182" s="104"/>
      <c r="AN8182" s="104"/>
      <c r="AO8182" s="104"/>
      <c r="AP8182" s="104"/>
      <c r="AQ8182" s="104"/>
      <c r="AR8182" s="104"/>
      <c r="AS8182" s="104"/>
      <c r="AT8182" s="104"/>
      <c r="AU8182" s="104"/>
      <c r="AV8182" s="104"/>
    </row>
    <row r="8183" spans="3:48" x14ac:dyDescent="0.35">
      <c r="C8183" s="176"/>
      <c r="D8183" s="176"/>
      <c r="E8183" s="176"/>
      <c r="F8183" s="176"/>
      <c r="G8183" s="175"/>
      <c r="H8183" s="175"/>
      <c r="I8183" s="175"/>
      <c r="J8183" s="175"/>
      <c r="L8183" s="175"/>
      <c r="T8183" s="176"/>
      <c r="U8183" s="176"/>
      <c r="V8183" s="176"/>
      <c r="W8183" s="176"/>
      <c r="X8183" s="175"/>
      <c r="Y8183" s="175"/>
      <c r="Z8183" s="175"/>
      <c r="AA8183" s="175"/>
      <c r="AC8183" s="175"/>
      <c r="AL8183" s="106"/>
      <c r="AM8183" s="104"/>
      <c r="AN8183" s="104"/>
      <c r="AO8183" s="104"/>
      <c r="AP8183" s="104"/>
      <c r="AQ8183" s="104"/>
      <c r="AR8183" s="104"/>
      <c r="AS8183" s="104"/>
      <c r="AT8183" s="104"/>
      <c r="AU8183" s="104"/>
      <c r="AV8183" s="104"/>
    </row>
    <row r="8184" spans="3:48" x14ac:dyDescent="0.35">
      <c r="C8184" s="176"/>
      <c r="D8184" s="176"/>
      <c r="E8184" s="176"/>
      <c r="F8184" s="176"/>
      <c r="G8184" s="175"/>
      <c r="H8184" s="175"/>
      <c r="I8184" s="175"/>
      <c r="J8184" s="175"/>
      <c r="L8184" s="175"/>
      <c r="T8184" s="176"/>
      <c r="U8184" s="176"/>
      <c r="V8184" s="176"/>
      <c r="W8184" s="176"/>
      <c r="X8184" s="175"/>
      <c r="Y8184" s="175"/>
      <c r="Z8184" s="175"/>
      <c r="AA8184" s="175"/>
      <c r="AC8184" s="175"/>
      <c r="AL8184" s="106"/>
      <c r="AM8184" s="104"/>
      <c r="AN8184" s="104"/>
      <c r="AO8184" s="104"/>
      <c r="AP8184" s="104"/>
      <c r="AQ8184" s="104"/>
      <c r="AR8184" s="104"/>
      <c r="AS8184" s="104"/>
      <c r="AT8184" s="104"/>
      <c r="AU8184" s="104"/>
      <c r="AV8184" s="104"/>
    </row>
    <row r="8185" spans="3:48" x14ac:dyDescent="0.35">
      <c r="C8185" s="176"/>
      <c r="D8185" s="176"/>
      <c r="E8185" s="176"/>
      <c r="F8185" s="176"/>
      <c r="G8185" s="175"/>
      <c r="H8185" s="175"/>
      <c r="I8185" s="175"/>
      <c r="J8185" s="175"/>
      <c r="L8185" s="175"/>
      <c r="T8185" s="176"/>
      <c r="U8185" s="176"/>
      <c r="V8185" s="176"/>
      <c r="W8185" s="176"/>
      <c r="X8185" s="175"/>
      <c r="Y8185" s="175"/>
      <c r="Z8185" s="175"/>
      <c r="AA8185" s="175"/>
      <c r="AC8185" s="175"/>
      <c r="AL8185" s="106"/>
      <c r="AM8185" s="104"/>
      <c r="AN8185" s="104"/>
      <c r="AO8185" s="104"/>
      <c r="AP8185" s="104"/>
      <c r="AQ8185" s="104"/>
      <c r="AR8185" s="104"/>
      <c r="AS8185" s="104"/>
      <c r="AT8185" s="104"/>
      <c r="AU8185" s="104"/>
      <c r="AV8185" s="104"/>
    </row>
    <row r="8186" spans="3:48" x14ac:dyDescent="0.35">
      <c r="C8186" s="176"/>
      <c r="D8186" s="176"/>
      <c r="E8186" s="176"/>
      <c r="F8186" s="176"/>
      <c r="G8186" s="175"/>
      <c r="H8186" s="175"/>
      <c r="I8186" s="175"/>
      <c r="J8186" s="175"/>
      <c r="L8186" s="175"/>
      <c r="T8186" s="176"/>
      <c r="U8186" s="176"/>
      <c r="V8186" s="176"/>
      <c r="W8186" s="176"/>
      <c r="X8186" s="175"/>
      <c r="Y8186" s="175"/>
      <c r="Z8186" s="175"/>
      <c r="AA8186" s="175"/>
      <c r="AC8186" s="175"/>
      <c r="AL8186" s="106"/>
      <c r="AM8186" s="104"/>
      <c r="AN8186" s="104"/>
      <c r="AO8186" s="104"/>
      <c r="AP8186" s="104"/>
      <c r="AQ8186" s="104"/>
      <c r="AR8186" s="104"/>
      <c r="AS8186" s="104"/>
      <c r="AT8186" s="104"/>
      <c r="AU8186" s="104"/>
      <c r="AV8186" s="104"/>
    </row>
    <row r="8187" spans="3:48" x14ac:dyDescent="0.35">
      <c r="C8187" s="176"/>
      <c r="D8187" s="176"/>
      <c r="E8187" s="176"/>
      <c r="F8187" s="176"/>
      <c r="G8187" s="175"/>
      <c r="H8187" s="175"/>
      <c r="I8187" s="175"/>
      <c r="J8187" s="175"/>
      <c r="L8187" s="175"/>
      <c r="T8187" s="176"/>
      <c r="U8187" s="176"/>
      <c r="V8187" s="176"/>
      <c r="W8187" s="176"/>
      <c r="X8187" s="175"/>
      <c r="Y8187" s="175"/>
      <c r="Z8187" s="175"/>
      <c r="AA8187" s="175"/>
      <c r="AC8187" s="175"/>
      <c r="AL8187" s="106"/>
      <c r="AM8187" s="104"/>
      <c r="AN8187" s="104"/>
      <c r="AO8187" s="104"/>
      <c r="AP8187" s="104"/>
      <c r="AQ8187" s="104"/>
      <c r="AR8187" s="104"/>
      <c r="AS8187" s="104"/>
      <c r="AT8187" s="104"/>
      <c r="AU8187" s="104"/>
      <c r="AV8187" s="104"/>
    </row>
    <row r="8188" spans="3:48" x14ac:dyDescent="0.35">
      <c r="C8188" s="176"/>
      <c r="D8188" s="176"/>
      <c r="E8188" s="176"/>
      <c r="F8188" s="176"/>
      <c r="G8188" s="175"/>
      <c r="H8188" s="175"/>
      <c r="I8188" s="175"/>
      <c r="J8188" s="175"/>
      <c r="L8188" s="175"/>
      <c r="T8188" s="176"/>
      <c r="U8188" s="176"/>
      <c r="V8188" s="176"/>
      <c r="W8188" s="176"/>
      <c r="X8188" s="175"/>
      <c r="Y8188" s="175"/>
      <c r="Z8188" s="175"/>
      <c r="AA8188" s="175"/>
      <c r="AC8188" s="175"/>
      <c r="AL8188" s="106"/>
      <c r="AM8188" s="104"/>
      <c r="AN8188" s="104"/>
      <c r="AO8188" s="104"/>
      <c r="AP8188" s="104"/>
      <c r="AQ8188" s="104"/>
      <c r="AR8188" s="104"/>
      <c r="AS8188" s="104"/>
      <c r="AT8188" s="104"/>
      <c r="AU8188" s="104"/>
      <c r="AV8188" s="104"/>
    </row>
    <row r="8189" spans="3:48" x14ac:dyDescent="0.35">
      <c r="C8189" s="176"/>
      <c r="D8189" s="176"/>
      <c r="E8189" s="176"/>
      <c r="F8189" s="176"/>
      <c r="G8189" s="175"/>
      <c r="H8189" s="175"/>
      <c r="I8189" s="175"/>
      <c r="J8189" s="175"/>
      <c r="L8189" s="175"/>
      <c r="T8189" s="176"/>
      <c r="U8189" s="176"/>
      <c r="V8189" s="176"/>
      <c r="W8189" s="176"/>
      <c r="X8189" s="175"/>
      <c r="Y8189" s="175"/>
      <c r="Z8189" s="175"/>
      <c r="AA8189" s="175"/>
      <c r="AC8189" s="175"/>
      <c r="AL8189" s="106"/>
      <c r="AM8189" s="104"/>
      <c r="AN8189" s="104"/>
      <c r="AO8189" s="104"/>
      <c r="AP8189" s="104"/>
      <c r="AQ8189" s="104"/>
      <c r="AR8189" s="104"/>
      <c r="AS8189" s="104"/>
      <c r="AT8189" s="104"/>
      <c r="AU8189" s="104"/>
      <c r="AV8189" s="104"/>
    </row>
    <row r="8190" spans="3:48" x14ac:dyDescent="0.35">
      <c r="C8190" s="176"/>
      <c r="D8190" s="176"/>
      <c r="E8190" s="176"/>
      <c r="F8190" s="176"/>
      <c r="G8190" s="175"/>
      <c r="H8190" s="175"/>
      <c r="I8190" s="175"/>
      <c r="J8190" s="175"/>
      <c r="L8190" s="175"/>
      <c r="T8190" s="176"/>
      <c r="U8190" s="176"/>
      <c r="V8190" s="176"/>
      <c r="W8190" s="176"/>
      <c r="X8190" s="175"/>
      <c r="Y8190" s="175"/>
      <c r="Z8190" s="175"/>
      <c r="AA8190" s="175"/>
      <c r="AC8190" s="175"/>
      <c r="AL8190" s="106"/>
      <c r="AM8190" s="104"/>
      <c r="AN8190" s="104"/>
      <c r="AO8190" s="104"/>
      <c r="AP8190" s="104"/>
      <c r="AQ8190" s="104"/>
      <c r="AR8190" s="104"/>
      <c r="AS8190" s="104"/>
      <c r="AT8190" s="104"/>
      <c r="AU8190" s="104"/>
      <c r="AV8190" s="104"/>
    </row>
    <row r="8191" spans="3:48" x14ac:dyDescent="0.35">
      <c r="C8191" s="176"/>
      <c r="D8191" s="176"/>
      <c r="E8191" s="176"/>
      <c r="F8191" s="176"/>
      <c r="G8191" s="175"/>
      <c r="H8191" s="175"/>
      <c r="I8191" s="175"/>
      <c r="J8191" s="175"/>
      <c r="L8191" s="175"/>
      <c r="T8191" s="176"/>
      <c r="U8191" s="176"/>
      <c r="V8191" s="176"/>
      <c r="W8191" s="176"/>
      <c r="X8191" s="175"/>
      <c r="Y8191" s="175"/>
      <c r="Z8191" s="175"/>
      <c r="AA8191" s="175"/>
      <c r="AC8191" s="175"/>
      <c r="AL8191" s="106"/>
      <c r="AM8191" s="104"/>
      <c r="AN8191" s="104"/>
      <c r="AO8191" s="104"/>
      <c r="AP8191" s="104"/>
      <c r="AQ8191" s="104"/>
      <c r="AR8191" s="104"/>
      <c r="AS8191" s="104"/>
      <c r="AT8191" s="104"/>
      <c r="AU8191" s="104"/>
      <c r="AV8191" s="104"/>
    </row>
    <row r="8192" spans="3:48" x14ac:dyDescent="0.35">
      <c r="C8192" s="176"/>
      <c r="D8192" s="176"/>
      <c r="E8192" s="176"/>
      <c r="F8192" s="176"/>
      <c r="G8192" s="175"/>
      <c r="H8192" s="175"/>
      <c r="I8192" s="175"/>
      <c r="J8192" s="175"/>
      <c r="L8192" s="175"/>
      <c r="T8192" s="176"/>
      <c r="U8192" s="176"/>
      <c r="V8192" s="176"/>
      <c r="W8192" s="176"/>
      <c r="X8192" s="175"/>
      <c r="Y8192" s="175"/>
      <c r="Z8192" s="175"/>
      <c r="AA8192" s="175"/>
      <c r="AC8192" s="175"/>
      <c r="AL8192" s="106"/>
      <c r="AM8192" s="104"/>
      <c r="AN8192" s="104"/>
      <c r="AO8192" s="104"/>
      <c r="AP8192" s="104"/>
      <c r="AQ8192" s="104"/>
      <c r="AR8192" s="104"/>
      <c r="AS8192" s="104"/>
      <c r="AT8192" s="104"/>
      <c r="AU8192" s="104"/>
      <c r="AV8192" s="104"/>
    </row>
    <row r="8193" spans="3:48" x14ac:dyDescent="0.35">
      <c r="C8193" s="176"/>
      <c r="D8193" s="176"/>
      <c r="E8193" s="176"/>
      <c r="F8193" s="176"/>
      <c r="G8193" s="175"/>
      <c r="H8193" s="175"/>
      <c r="I8193" s="175"/>
      <c r="J8193" s="175"/>
      <c r="L8193" s="175"/>
      <c r="T8193" s="176"/>
      <c r="U8193" s="176"/>
      <c r="V8193" s="176"/>
      <c r="W8193" s="176"/>
      <c r="X8193" s="175"/>
      <c r="Y8193" s="175"/>
      <c r="Z8193" s="175"/>
      <c r="AA8193" s="175"/>
      <c r="AC8193" s="175"/>
      <c r="AL8193" s="106"/>
      <c r="AM8193" s="104"/>
      <c r="AN8193" s="104"/>
      <c r="AO8193" s="104"/>
      <c r="AP8193" s="104"/>
      <c r="AQ8193" s="104"/>
      <c r="AR8193" s="104"/>
      <c r="AS8193" s="104"/>
      <c r="AT8193" s="104"/>
      <c r="AU8193" s="104"/>
      <c r="AV8193" s="104"/>
    </row>
    <row r="8194" spans="3:48" x14ac:dyDescent="0.35">
      <c r="C8194" s="176"/>
      <c r="D8194" s="176"/>
      <c r="E8194" s="176"/>
      <c r="F8194" s="176"/>
      <c r="G8194" s="175"/>
      <c r="H8194" s="175"/>
      <c r="I8194" s="175"/>
      <c r="J8194" s="175"/>
      <c r="L8194" s="175"/>
      <c r="T8194" s="176"/>
      <c r="U8194" s="176"/>
      <c r="V8194" s="176"/>
      <c r="W8194" s="176"/>
      <c r="X8194" s="175"/>
      <c r="Y8194" s="175"/>
      <c r="Z8194" s="175"/>
      <c r="AA8194" s="175"/>
      <c r="AC8194" s="175"/>
      <c r="AL8194" s="106"/>
      <c r="AM8194" s="104"/>
      <c r="AN8194" s="104"/>
      <c r="AO8194" s="104"/>
      <c r="AP8194" s="104"/>
      <c r="AQ8194" s="104"/>
      <c r="AR8194" s="104"/>
      <c r="AS8194" s="104"/>
      <c r="AT8194" s="104"/>
      <c r="AU8194" s="104"/>
      <c r="AV8194" s="104"/>
    </row>
    <row r="8195" spans="3:48" x14ac:dyDescent="0.35">
      <c r="C8195" s="176"/>
      <c r="D8195" s="176"/>
      <c r="E8195" s="176"/>
      <c r="F8195" s="176"/>
      <c r="G8195" s="175"/>
      <c r="H8195" s="175"/>
      <c r="I8195" s="175"/>
      <c r="J8195" s="175"/>
      <c r="L8195" s="175"/>
      <c r="T8195" s="176"/>
      <c r="U8195" s="176"/>
      <c r="V8195" s="176"/>
      <c r="W8195" s="176"/>
      <c r="X8195" s="175"/>
      <c r="Y8195" s="175"/>
      <c r="Z8195" s="175"/>
      <c r="AA8195" s="175"/>
      <c r="AC8195" s="175"/>
      <c r="AL8195" s="106"/>
      <c r="AM8195" s="104"/>
      <c r="AN8195" s="104"/>
      <c r="AO8195" s="104"/>
      <c r="AP8195" s="104"/>
      <c r="AQ8195" s="104"/>
      <c r="AR8195" s="104"/>
      <c r="AS8195" s="104"/>
      <c r="AT8195" s="104"/>
      <c r="AU8195" s="104"/>
      <c r="AV8195" s="104"/>
    </row>
    <row r="8196" spans="3:48" x14ac:dyDescent="0.35">
      <c r="C8196" s="176"/>
      <c r="D8196" s="176"/>
      <c r="E8196" s="176"/>
      <c r="F8196" s="176"/>
      <c r="G8196" s="175"/>
      <c r="H8196" s="175"/>
      <c r="I8196" s="175"/>
      <c r="J8196" s="175"/>
      <c r="L8196" s="175"/>
      <c r="T8196" s="176"/>
      <c r="U8196" s="176"/>
      <c r="V8196" s="176"/>
      <c r="W8196" s="176"/>
      <c r="X8196" s="175"/>
      <c r="Y8196" s="175"/>
      <c r="Z8196" s="175"/>
      <c r="AA8196" s="175"/>
      <c r="AC8196" s="175"/>
      <c r="AL8196" s="106"/>
      <c r="AM8196" s="104"/>
      <c r="AN8196" s="104"/>
      <c r="AO8196" s="104"/>
      <c r="AP8196" s="104"/>
      <c r="AQ8196" s="104"/>
      <c r="AR8196" s="104"/>
      <c r="AS8196" s="104"/>
      <c r="AT8196" s="104"/>
      <c r="AU8196" s="104"/>
      <c r="AV8196" s="104"/>
    </row>
    <row r="8197" spans="3:48" x14ac:dyDescent="0.35">
      <c r="C8197" s="176"/>
      <c r="D8197" s="176"/>
      <c r="E8197" s="176"/>
      <c r="F8197" s="176"/>
      <c r="G8197" s="175"/>
      <c r="H8197" s="175"/>
      <c r="I8197" s="175"/>
      <c r="J8197" s="175"/>
      <c r="L8197" s="175"/>
      <c r="T8197" s="176"/>
      <c r="U8197" s="176"/>
      <c r="V8197" s="176"/>
      <c r="W8197" s="176"/>
      <c r="X8197" s="175"/>
      <c r="Y8197" s="175"/>
      <c r="Z8197" s="175"/>
      <c r="AA8197" s="175"/>
      <c r="AC8197" s="175"/>
      <c r="AL8197" s="106"/>
      <c r="AM8197" s="104"/>
      <c r="AN8197" s="104"/>
      <c r="AO8197" s="104"/>
      <c r="AP8197" s="104"/>
      <c r="AQ8197" s="104"/>
      <c r="AR8197" s="104"/>
      <c r="AS8197" s="104"/>
      <c r="AT8197" s="104"/>
      <c r="AU8197" s="104"/>
      <c r="AV8197" s="104"/>
    </row>
    <row r="8198" spans="3:48" x14ac:dyDescent="0.35">
      <c r="C8198" s="176"/>
      <c r="D8198" s="176"/>
      <c r="E8198" s="176"/>
      <c r="F8198" s="176"/>
      <c r="G8198" s="175"/>
      <c r="H8198" s="175"/>
      <c r="I8198" s="175"/>
      <c r="J8198" s="175"/>
      <c r="L8198" s="175"/>
      <c r="T8198" s="176"/>
      <c r="U8198" s="176"/>
      <c r="V8198" s="176"/>
      <c r="W8198" s="176"/>
      <c r="X8198" s="175"/>
      <c r="Y8198" s="175"/>
      <c r="Z8198" s="175"/>
      <c r="AA8198" s="175"/>
      <c r="AC8198" s="175"/>
      <c r="AL8198" s="106"/>
      <c r="AM8198" s="104"/>
      <c r="AN8198" s="104"/>
      <c r="AO8198" s="104"/>
      <c r="AP8198" s="104"/>
      <c r="AQ8198" s="104"/>
      <c r="AR8198" s="104"/>
      <c r="AS8198" s="104"/>
      <c r="AT8198" s="104"/>
      <c r="AU8198" s="104"/>
      <c r="AV8198" s="104"/>
    </row>
    <row r="8199" spans="3:48" x14ac:dyDescent="0.35">
      <c r="C8199" s="176"/>
      <c r="D8199" s="176"/>
      <c r="E8199" s="176"/>
      <c r="F8199" s="176"/>
      <c r="G8199" s="175"/>
      <c r="H8199" s="175"/>
      <c r="I8199" s="175"/>
      <c r="J8199" s="175"/>
      <c r="L8199" s="175"/>
      <c r="T8199" s="176"/>
      <c r="U8199" s="176"/>
      <c r="V8199" s="176"/>
      <c r="W8199" s="176"/>
      <c r="X8199" s="175"/>
      <c r="Y8199" s="175"/>
      <c r="Z8199" s="175"/>
      <c r="AA8199" s="175"/>
      <c r="AC8199" s="175"/>
      <c r="AL8199" s="106"/>
      <c r="AM8199" s="104"/>
      <c r="AN8199" s="104"/>
      <c r="AO8199" s="104"/>
      <c r="AP8199" s="104"/>
      <c r="AQ8199" s="104"/>
      <c r="AR8199" s="104"/>
      <c r="AS8199" s="104"/>
      <c r="AT8199" s="104"/>
      <c r="AU8199" s="104"/>
      <c r="AV8199" s="104"/>
    </row>
    <row r="8200" spans="3:48" x14ac:dyDescent="0.35">
      <c r="C8200" s="176"/>
      <c r="D8200" s="176"/>
      <c r="E8200" s="176"/>
      <c r="F8200" s="176"/>
      <c r="G8200" s="175"/>
      <c r="H8200" s="175"/>
      <c r="I8200" s="175"/>
      <c r="J8200" s="175"/>
      <c r="L8200" s="175"/>
      <c r="T8200" s="176"/>
      <c r="U8200" s="176"/>
      <c r="V8200" s="176"/>
      <c r="W8200" s="176"/>
      <c r="X8200" s="175"/>
      <c r="Y8200" s="175"/>
      <c r="Z8200" s="175"/>
      <c r="AA8200" s="175"/>
      <c r="AC8200" s="175"/>
      <c r="AL8200" s="106"/>
      <c r="AM8200" s="104"/>
      <c r="AN8200" s="104"/>
      <c r="AO8200" s="104"/>
      <c r="AP8200" s="104"/>
      <c r="AQ8200" s="104"/>
      <c r="AR8200" s="104"/>
      <c r="AS8200" s="104"/>
      <c r="AT8200" s="104"/>
      <c r="AU8200" s="104"/>
      <c r="AV8200" s="104"/>
    </row>
    <row r="8201" spans="3:48" x14ac:dyDescent="0.35">
      <c r="C8201" s="176"/>
      <c r="D8201" s="176"/>
      <c r="E8201" s="176"/>
      <c r="F8201" s="176"/>
      <c r="G8201" s="175"/>
      <c r="H8201" s="175"/>
      <c r="I8201" s="175"/>
      <c r="J8201" s="175"/>
      <c r="L8201" s="175"/>
      <c r="T8201" s="176"/>
      <c r="U8201" s="176"/>
      <c r="V8201" s="176"/>
      <c r="W8201" s="176"/>
      <c r="X8201" s="175"/>
      <c r="Y8201" s="175"/>
      <c r="Z8201" s="175"/>
      <c r="AA8201" s="175"/>
      <c r="AC8201" s="175"/>
      <c r="AL8201" s="106"/>
      <c r="AM8201" s="104"/>
      <c r="AN8201" s="104"/>
      <c r="AO8201" s="104"/>
      <c r="AP8201" s="104"/>
      <c r="AQ8201" s="104"/>
      <c r="AR8201" s="104"/>
      <c r="AS8201" s="104"/>
      <c r="AT8201" s="104"/>
      <c r="AU8201" s="104"/>
      <c r="AV8201" s="104"/>
    </row>
    <row r="8202" spans="3:48" x14ac:dyDescent="0.35">
      <c r="C8202" s="176"/>
      <c r="D8202" s="176"/>
      <c r="E8202" s="176"/>
      <c r="F8202" s="176"/>
      <c r="G8202" s="175"/>
      <c r="H8202" s="175"/>
      <c r="I8202" s="175"/>
      <c r="J8202" s="175"/>
      <c r="L8202" s="175"/>
      <c r="T8202" s="176"/>
      <c r="U8202" s="176"/>
      <c r="V8202" s="176"/>
      <c r="W8202" s="176"/>
      <c r="X8202" s="175"/>
      <c r="Y8202" s="175"/>
      <c r="Z8202" s="175"/>
      <c r="AA8202" s="175"/>
      <c r="AC8202" s="175"/>
      <c r="AL8202" s="106"/>
      <c r="AM8202" s="104"/>
      <c r="AN8202" s="104"/>
      <c r="AO8202" s="104"/>
      <c r="AP8202" s="104"/>
      <c r="AQ8202" s="104"/>
      <c r="AR8202" s="104"/>
      <c r="AS8202" s="104"/>
      <c r="AT8202" s="104"/>
      <c r="AU8202" s="104"/>
      <c r="AV8202" s="104"/>
    </row>
    <row r="8203" spans="3:48" x14ac:dyDescent="0.35">
      <c r="C8203" s="176"/>
      <c r="D8203" s="176"/>
      <c r="E8203" s="176"/>
      <c r="F8203" s="176"/>
      <c r="G8203" s="175"/>
      <c r="H8203" s="175"/>
      <c r="I8203" s="175"/>
      <c r="J8203" s="175"/>
      <c r="L8203" s="175"/>
      <c r="T8203" s="176"/>
      <c r="U8203" s="176"/>
      <c r="V8203" s="176"/>
      <c r="W8203" s="176"/>
      <c r="X8203" s="175"/>
      <c r="Y8203" s="175"/>
      <c r="Z8203" s="175"/>
      <c r="AA8203" s="175"/>
      <c r="AC8203" s="175"/>
      <c r="AL8203" s="106"/>
      <c r="AM8203" s="104"/>
      <c r="AN8203" s="104"/>
      <c r="AO8203" s="104"/>
      <c r="AP8203" s="104"/>
      <c r="AQ8203" s="104"/>
      <c r="AR8203" s="104"/>
      <c r="AS8203" s="104"/>
      <c r="AT8203" s="104"/>
      <c r="AU8203" s="104"/>
      <c r="AV8203" s="104"/>
    </row>
    <row r="8204" spans="3:48" x14ac:dyDescent="0.35">
      <c r="C8204" s="176"/>
      <c r="D8204" s="176"/>
      <c r="E8204" s="176"/>
      <c r="F8204" s="176"/>
      <c r="G8204" s="175"/>
      <c r="H8204" s="175"/>
      <c r="I8204" s="175"/>
      <c r="J8204" s="175"/>
      <c r="L8204" s="175"/>
      <c r="T8204" s="176"/>
      <c r="U8204" s="176"/>
      <c r="V8204" s="176"/>
      <c r="W8204" s="176"/>
      <c r="X8204" s="175"/>
      <c r="Y8204" s="175"/>
      <c r="Z8204" s="175"/>
      <c r="AA8204" s="175"/>
      <c r="AC8204" s="175"/>
      <c r="AL8204" s="106"/>
      <c r="AM8204" s="104"/>
      <c r="AN8204" s="104"/>
      <c r="AO8204" s="104"/>
      <c r="AP8204" s="104"/>
      <c r="AQ8204" s="104"/>
      <c r="AR8204" s="104"/>
      <c r="AS8204" s="104"/>
      <c r="AT8204" s="104"/>
      <c r="AU8204" s="104"/>
      <c r="AV8204" s="104"/>
    </row>
    <row r="8205" spans="3:48" x14ac:dyDescent="0.35">
      <c r="C8205" s="176"/>
      <c r="D8205" s="176"/>
      <c r="E8205" s="176"/>
      <c r="F8205" s="176"/>
      <c r="G8205" s="175"/>
      <c r="H8205" s="175"/>
      <c r="I8205" s="175"/>
      <c r="J8205" s="175"/>
      <c r="L8205" s="175"/>
      <c r="T8205" s="176"/>
      <c r="U8205" s="176"/>
      <c r="V8205" s="176"/>
      <c r="W8205" s="176"/>
      <c r="X8205" s="175"/>
      <c r="Y8205" s="175"/>
      <c r="Z8205" s="175"/>
      <c r="AA8205" s="175"/>
      <c r="AC8205" s="175"/>
      <c r="AL8205" s="106"/>
      <c r="AM8205" s="104"/>
      <c r="AN8205" s="104"/>
      <c r="AO8205" s="104"/>
      <c r="AP8205" s="104"/>
      <c r="AQ8205" s="104"/>
      <c r="AR8205" s="104"/>
      <c r="AS8205" s="104"/>
      <c r="AT8205" s="104"/>
      <c r="AU8205" s="104"/>
      <c r="AV8205" s="104"/>
    </row>
    <row r="8206" spans="3:48" x14ac:dyDescent="0.35">
      <c r="C8206" s="176"/>
      <c r="D8206" s="176"/>
      <c r="E8206" s="176"/>
      <c r="F8206" s="176"/>
      <c r="G8206" s="175"/>
      <c r="H8206" s="175"/>
      <c r="I8206" s="175"/>
      <c r="J8206" s="175"/>
      <c r="L8206" s="175"/>
      <c r="T8206" s="176"/>
      <c r="U8206" s="176"/>
      <c r="V8206" s="176"/>
      <c r="W8206" s="176"/>
      <c r="X8206" s="175"/>
      <c r="Y8206" s="175"/>
      <c r="Z8206" s="175"/>
      <c r="AA8206" s="175"/>
      <c r="AC8206" s="175"/>
      <c r="AL8206" s="106"/>
      <c r="AM8206" s="104"/>
      <c r="AN8206" s="104"/>
      <c r="AO8206" s="104"/>
      <c r="AP8206" s="104"/>
      <c r="AQ8206" s="104"/>
      <c r="AR8206" s="104"/>
      <c r="AS8206" s="104"/>
      <c r="AT8206" s="104"/>
      <c r="AU8206" s="104"/>
      <c r="AV8206" s="104"/>
    </row>
    <row r="8207" spans="3:48" x14ac:dyDescent="0.35">
      <c r="C8207" s="176"/>
      <c r="D8207" s="176"/>
      <c r="E8207" s="176"/>
      <c r="F8207" s="176"/>
      <c r="G8207" s="175"/>
      <c r="H8207" s="175"/>
      <c r="I8207" s="175"/>
      <c r="J8207" s="175"/>
      <c r="L8207" s="175"/>
      <c r="T8207" s="176"/>
      <c r="U8207" s="176"/>
      <c r="V8207" s="176"/>
      <c r="W8207" s="176"/>
      <c r="X8207" s="175"/>
      <c r="Y8207" s="175"/>
      <c r="Z8207" s="175"/>
      <c r="AA8207" s="175"/>
      <c r="AC8207" s="175"/>
      <c r="AL8207" s="106"/>
      <c r="AM8207" s="104"/>
      <c r="AN8207" s="104"/>
      <c r="AO8207" s="104"/>
      <c r="AP8207" s="104"/>
      <c r="AQ8207" s="104"/>
      <c r="AR8207" s="104"/>
      <c r="AS8207" s="104"/>
      <c r="AT8207" s="104"/>
      <c r="AU8207" s="104"/>
      <c r="AV8207" s="104"/>
    </row>
    <row r="8208" spans="3:48" x14ac:dyDescent="0.35">
      <c r="C8208" s="176"/>
      <c r="D8208" s="176"/>
      <c r="E8208" s="176"/>
      <c r="F8208" s="176"/>
      <c r="G8208" s="175"/>
      <c r="H8208" s="175"/>
      <c r="I8208" s="175"/>
      <c r="J8208" s="175"/>
      <c r="L8208" s="175"/>
      <c r="T8208" s="176"/>
      <c r="U8208" s="176"/>
      <c r="V8208" s="176"/>
      <c r="W8208" s="176"/>
      <c r="X8208" s="175"/>
      <c r="Y8208" s="175"/>
      <c r="Z8208" s="175"/>
      <c r="AA8208" s="175"/>
      <c r="AC8208" s="175"/>
      <c r="AL8208" s="106"/>
      <c r="AM8208" s="104"/>
      <c r="AN8208" s="104"/>
      <c r="AO8208" s="104"/>
      <c r="AP8208" s="104"/>
      <c r="AQ8208" s="104"/>
      <c r="AR8208" s="104"/>
      <c r="AS8208" s="104"/>
      <c r="AT8208" s="104"/>
      <c r="AU8208" s="104"/>
      <c r="AV8208" s="104"/>
    </row>
    <row r="8209" spans="3:48" x14ac:dyDescent="0.35">
      <c r="C8209" s="176"/>
      <c r="D8209" s="176"/>
      <c r="E8209" s="176"/>
      <c r="F8209" s="176"/>
      <c r="G8209" s="175"/>
      <c r="H8209" s="175"/>
      <c r="I8209" s="175"/>
      <c r="J8209" s="175"/>
      <c r="L8209" s="175"/>
      <c r="T8209" s="176"/>
      <c r="U8209" s="176"/>
      <c r="V8209" s="176"/>
      <c r="W8209" s="176"/>
      <c r="X8209" s="175"/>
      <c r="Y8209" s="175"/>
      <c r="Z8209" s="175"/>
      <c r="AA8209" s="175"/>
      <c r="AC8209" s="175"/>
      <c r="AL8209" s="106"/>
      <c r="AM8209" s="104"/>
      <c r="AN8209" s="104"/>
      <c r="AO8209" s="104"/>
      <c r="AP8209" s="104"/>
      <c r="AQ8209" s="104"/>
      <c r="AR8209" s="104"/>
      <c r="AS8209" s="104"/>
      <c r="AT8209" s="104"/>
      <c r="AU8209" s="104"/>
      <c r="AV8209" s="104"/>
    </row>
    <row r="8210" spans="3:48" x14ac:dyDescent="0.35">
      <c r="C8210" s="176"/>
      <c r="D8210" s="176"/>
      <c r="E8210" s="176"/>
      <c r="F8210" s="176"/>
      <c r="G8210" s="175"/>
      <c r="H8210" s="175"/>
      <c r="I8210" s="175"/>
      <c r="J8210" s="175"/>
      <c r="L8210" s="175"/>
      <c r="T8210" s="176"/>
      <c r="U8210" s="176"/>
      <c r="V8210" s="176"/>
      <c r="W8210" s="176"/>
      <c r="X8210" s="175"/>
      <c r="Y8210" s="175"/>
      <c r="Z8210" s="175"/>
      <c r="AA8210" s="175"/>
      <c r="AC8210" s="175"/>
      <c r="AL8210" s="106"/>
      <c r="AM8210" s="104"/>
      <c r="AN8210" s="104"/>
      <c r="AO8210" s="104"/>
      <c r="AP8210" s="104"/>
      <c r="AQ8210" s="104"/>
      <c r="AR8210" s="104"/>
      <c r="AS8210" s="104"/>
      <c r="AT8210" s="104"/>
      <c r="AU8210" s="104"/>
      <c r="AV8210" s="104"/>
    </row>
    <row r="8211" spans="3:48" x14ac:dyDescent="0.35">
      <c r="C8211" s="176"/>
      <c r="D8211" s="176"/>
      <c r="E8211" s="176"/>
      <c r="F8211" s="176"/>
      <c r="G8211" s="175"/>
      <c r="H8211" s="175"/>
      <c r="I8211" s="175"/>
      <c r="J8211" s="175"/>
      <c r="L8211" s="175"/>
      <c r="T8211" s="176"/>
      <c r="U8211" s="176"/>
      <c r="V8211" s="176"/>
      <c r="W8211" s="176"/>
      <c r="X8211" s="175"/>
      <c r="Y8211" s="175"/>
      <c r="Z8211" s="175"/>
      <c r="AA8211" s="175"/>
      <c r="AC8211" s="175"/>
      <c r="AL8211" s="106"/>
      <c r="AM8211" s="104"/>
      <c r="AN8211" s="104"/>
      <c r="AO8211" s="104"/>
      <c r="AP8211" s="104"/>
      <c r="AQ8211" s="104"/>
      <c r="AR8211" s="104"/>
      <c r="AS8211" s="104"/>
      <c r="AT8211" s="104"/>
      <c r="AU8211" s="104"/>
      <c r="AV8211" s="104"/>
    </row>
    <row r="8212" spans="3:48" x14ac:dyDescent="0.35">
      <c r="C8212" s="176"/>
      <c r="D8212" s="176"/>
      <c r="E8212" s="176"/>
      <c r="F8212" s="176"/>
      <c r="G8212" s="175"/>
      <c r="H8212" s="175"/>
      <c r="I8212" s="175"/>
      <c r="J8212" s="175"/>
      <c r="L8212" s="175"/>
      <c r="T8212" s="176"/>
      <c r="U8212" s="176"/>
      <c r="V8212" s="176"/>
      <c r="W8212" s="176"/>
      <c r="X8212" s="175"/>
      <c r="Y8212" s="175"/>
      <c r="Z8212" s="175"/>
      <c r="AA8212" s="175"/>
      <c r="AC8212" s="175"/>
      <c r="AL8212" s="106"/>
      <c r="AM8212" s="104"/>
      <c r="AN8212" s="104"/>
      <c r="AO8212" s="104"/>
      <c r="AP8212" s="104"/>
      <c r="AQ8212" s="104"/>
      <c r="AR8212" s="104"/>
      <c r="AS8212" s="104"/>
      <c r="AT8212" s="104"/>
      <c r="AU8212" s="104"/>
      <c r="AV8212" s="104"/>
    </row>
    <row r="8213" spans="3:48" x14ac:dyDescent="0.35">
      <c r="C8213" s="176"/>
      <c r="D8213" s="176"/>
      <c r="E8213" s="176"/>
      <c r="F8213" s="176"/>
      <c r="G8213" s="175"/>
      <c r="H8213" s="175"/>
      <c r="I8213" s="175"/>
      <c r="J8213" s="175"/>
      <c r="L8213" s="175"/>
      <c r="T8213" s="176"/>
      <c r="U8213" s="176"/>
      <c r="V8213" s="176"/>
      <c r="W8213" s="176"/>
      <c r="X8213" s="175"/>
      <c r="Y8213" s="175"/>
      <c r="Z8213" s="175"/>
      <c r="AA8213" s="175"/>
      <c r="AC8213" s="175"/>
      <c r="AL8213" s="106"/>
      <c r="AM8213" s="104"/>
      <c r="AN8213" s="104"/>
      <c r="AO8213" s="104"/>
      <c r="AP8213" s="104"/>
      <c r="AQ8213" s="104"/>
      <c r="AR8213" s="104"/>
      <c r="AS8213" s="104"/>
      <c r="AT8213" s="104"/>
      <c r="AU8213" s="104"/>
      <c r="AV8213" s="104"/>
    </row>
    <row r="8214" spans="3:48" x14ac:dyDescent="0.35">
      <c r="C8214" s="176"/>
      <c r="D8214" s="176"/>
      <c r="E8214" s="176"/>
      <c r="F8214" s="176"/>
      <c r="G8214" s="175"/>
      <c r="H8214" s="175"/>
      <c r="I8214" s="175"/>
      <c r="J8214" s="175"/>
      <c r="L8214" s="175"/>
      <c r="T8214" s="176"/>
      <c r="U8214" s="176"/>
      <c r="V8214" s="176"/>
      <c r="W8214" s="176"/>
      <c r="X8214" s="175"/>
      <c r="Y8214" s="175"/>
      <c r="Z8214" s="175"/>
      <c r="AA8214" s="175"/>
      <c r="AC8214" s="175"/>
      <c r="AL8214" s="106"/>
      <c r="AM8214" s="104"/>
      <c r="AN8214" s="104"/>
      <c r="AO8214" s="104"/>
      <c r="AP8214" s="104"/>
      <c r="AQ8214" s="104"/>
      <c r="AR8214" s="104"/>
      <c r="AS8214" s="104"/>
      <c r="AT8214" s="104"/>
      <c r="AU8214" s="104"/>
      <c r="AV8214" s="104"/>
    </row>
    <row r="8215" spans="3:48" x14ac:dyDescent="0.35">
      <c r="C8215" s="176"/>
      <c r="D8215" s="176"/>
      <c r="E8215" s="176"/>
      <c r="F8215" s="176"/>
      <c r="G8215" s="175"/>
      <c r="H8215" s="175"/>
      <c r="I8215" s="175"/>
      <c r="J8215" s="175"/>
      <c r="L8215" s="175"/>
      <c r="T8215" s="176"/>
      <c r="U8215" s="176"/>
      <c r="V8215" s="176"/>
      <c r="W8215" s="176"/>
      <c r="X8215" s="175"/>
      <c r="Y8215" s="175"/>
      <c r="Z8215" s="175"/>
      <c r="AA8215" s="175"/>
      <c r="AC8215" s="175"/>
      <c r="AL8215" s="106"/>
      <c r="AM8215" s="104"/>
      <c r="AN8215" s="104"/>
      <c r="AO8215" s="104"/>
      <c r="AP8215" s="104"/>
      <c r="AQ8215" s="104"/>
      <c r="AR8215" s="104"/>
      <c r="AS8215" s="104"/>
      <c r="AT8215" s="104"/>
      <c r="AU8215" s="104"/>
      <c r="AV8215" s="104"/>
    </row>
    <row r="8216" spans="3:48" x14ac:dyDescent="0.35">
      <c r="C8216" s="176"/>
      <c r="D8216" s="176"/>
      <c r="E8216" s="176"/>
      <c r="F8216" s="176"/>
      <c r="G8216" s="175"/>
      <c r="H8216" s="175"/>
      <c r="I8216" s="175"/>
      <c r="J8216" s="175"/>
      <c r="L8216" s="175"/>
      <c r="T8216" s="176"/>
      <c r="U8216" s="176"/>
      <c r="V8216" s="176"/>
      <c r="W8216" s="176"/>
      <c r="X8216" s="175"/>
      <c r="Y8216" s="175"/>
      <c r="Z8216" s="175"/>
      <c r="AA8216" s="175"/>
      <c r="AC8216" s="175"/>
      <c r="AL8216" s="106"/>
      <c r="AM8216" s="104"/>
      <c r="AN8216" s="104"/>
      <c r="AO8216" s="104"/>
      <c r="AP8216" s="104"/>
      <c r="AQ8216" s="104"/>
      <c r="AR8216" s="104"/>
      <c r="AS8216" s="104"/>
      <c r="AT8216" s="104"/>
      <c r="AU8216" s="104"/>
      <c r="AV8216" s="104"/>
    </row>
    <row r="8217" spans="3:48" x14ac:dyDescent="0.35">
      <c r="C8217" s="176"/>
      <c r="D8217" s="176"/>
      <c r="E8217" s="176"/>
      <c r="F8217" s="176"/>
      <c r="G8217" s="175"/>
      <c r="H8217" s="175"/>
      <c r="I8217" s="175"/>
      <c r="J8217" s="175"/>
      <c r="L8217" s="175"/>
      <c r="T8217" s="176"/>
      <c r="U8217" s="176"/>
      <c r="V8217" s="176"/>
      <c r="W8217" s="176"/>
      <c r="X8217" s="175"/>
      <c r="Y8217" s="175"/>
      <c r="Z8217" s="175"/>
      <c r="AA8217" s="175"/>
      <c r="AC8217" s="175"/>
      <c r="AL8217" s="106"/>
      <c r="AM8217" s="104"/>
      <c r="AN8217" s="104"/>
      <c r="AO8217" s="104"/>
      <c r="AP8217" s="104"/>
      <c r="AQ8217" s="104"/>
      <c r="AR8217" s="104"/>
      <c r="AS8217" s="104"/>
      <c r="AT8217" s="104"/>
      <c r="AU8217" s="104"/>
      <c r="AV8217" s="104"/>
    </row>
    <row r="8218" spans="3:48" x14ac:dyDescent="0.35">
      <c r="C8218" s="176"/>
      <c r="D8218" s="176"/>
      <c r="E8218" s="176"/>
      <c r="F8218" s="176"/>
      <c r="G8218" s="175"/>
      <c r="H8218" s="175"/>
      <c r="I8218" s="175"/>
      <c r="J8218" s="175"/>
      <c r="L8218" s="175"/>
      <c r="T8218" s="176"/>
      <c r="U8218" s="176"/>
      <c r="V8218" s="176"/>
      <c r="W8218" s="176"/>
      <c r="X8218" s="175"/>
      <c r="Y8218" s="175"/>
      <c r="Z8218" s="175"/>
      <c r="AA8218" s="175"/>
      <c r="AC8218" s="175"/>
      <c r="AL8218" s="106"/>
      <c r="AM8218" s="104"/>
      <c r="AN8218" s="104"/>
      <c r="AO8218" s="104"/>
      <c r="AP8218" s="104"/>
      <c r="AQ8218" s="104"/>
      <c r="AR8218" s="104"/>
      <c r="AS8218" s="104"/>
      <c r="AT8218" s="104"/>
      <c r="AU8218" s="104"/>
      <c r="AV8218" s="104"/>
    </row>
    <row r="8219" spans="3:48" x14ac:dyDescent="0.35">
      <c r="C8219" s="176"/>
      <c r="D8219" s="176"/>
      <c r="E8219" s="176"/>
      <c r="F8219" s="176"/>
      <c r="G8219" s="175"/>
      <c r="H8219" s="175"/>
      <c r="I8219" s="175"/>
      <c r="J8219" s="175"/>
      <c r="L8219" s="175"/>
      <c r="T8219" s="176"/>
      <c r="U8219" s="176"/>
      <c r="V8219" s="176"/>
      <c r="W8219" s="176"/>
      <c r="X8219" s="175"/>
      <c r="Y8219" s="175"/>
      <c r="Z8219" s="175"/>
      <c r="AA8219" s="175"/>
      <c r="AC8219" s="175"/>
      <c r="AL8219" s="106"/>
      <c r="AM8219" s="104"/>
      <c r="AN8219" s="104"/>
      <c r="AO8219" s="104"/>
      <c r="AP8219" s="104"/>
      <c r="AQ8219" s="104"/>
      <c r="AR8219" s="104"/>
      <c r="AS8219" s="104"/>
      <c r="AT8219" s="104"/>
      <c r="AU8219" s="104"/>
      <c r="AV8219" s="104"/>
    </row>
    <row r="8220" spans="3:48" x14ac:dyDescent="0.35">
      <c r="C8220" s="176"/>
      <c r="D8220" s="176"/>
      <c r="E8220" s="176"/>
      <c r="F8220" s="176"/>
      <c r="G8220" s="175"/>
      <c r="H8220" s="175"/>
      <c r="I8220" s="175"/>
      <c r="J8220" s="175"/>
      <c r="L8220" s="175"/>
      <c r="T8220" s="176"/>
      <c r="U8220" s="176"/>
      <c r="V8220" s="176"/>
      <c r="W8220" s="176"/>
      <c r="X8220" s="175"/>
      <c r="Y8220" s="175"/>
      <c r="Z8220" s="175"/>
      <c r="AA8220" s="175"/>
      <c r="AC8220" s="175"/>
      <c r="AL8220" s="106"/>
      <c r="AM8220" s="104"/>
      <c r="AN8220" s="104"/>
      <c r="AO8220" s="104"/>
      <c r="AP8220" s="104"/>
      <c r="AQ8220" s="104"/>
      <c r="AR8220" s="104"/>
      <c r="AS8220" s="104"/>
      <c r="AT8220" s="104"/>
      <c r="AU8220" s="104"/>
      <c r="AV8220" s="104"/>
    </row>
    <row r="8221" spans="3:48" x14ac:dyDescent="0.35">
      <c r="C8221" s="176"/>
      <c r="D8221" s="176"/>
      <c r="E8221" s="176"/>
      <c r="F8221" s="176"/>
      <c r="G8221" s="175"/>
      <c r="H8221" s="175"/>
      <c r="I8221" s="175"/>
      <c r="J8221" s="175"/>
      <c r="L8221" s="175"/>
      <c r="T8221" s="176"/>
      <c r="U8221" s="176"/>
      <c r="V8221" s="176"/>
      <c r="W8221" s="176"/>
      <c r="X8221" s="175"/>
      <c r="Y8221" s="175"/>
      <c r="Z8221" s="175"/>
      <c r="AA8221" s="175"/>
      <c r="AC8221" s="175"/>
      <c r="AL8221" s="106"/>
      <c r="AM8221" s="104"/>
      <c r="AN8221" s="104"/>
      <c r="AO8221" s="104"/>
      <c r="AP8221" s="104"/>
      <c r="AQ8221" s="104"/>
      <c r="AR8221" s="104"/>
      <c r="AS8221" s="104"/>
      <c r="AT8221" s="104"/>
      <c r="AU8221" s="104"/>
      <c r="AV8221" s="104"/>
    </row>
    <row r="8222" spans="3:48" x14ac:dyDescent="0.35">
      <c r="C8222" s="176"/>
      <c r="D8222" s="176"/>
      <c r="E8222" s="176"/>
      <c r="F8222" s="176"/>
      <c r="G8222" s="175"/>
      <c r="H8222" s="175"/>
      <c r="I8222" s="175"/>
      <c r="J8222" s="175"/>
      <c r="L8222" s="175"/>
      <c r="T8222" s="176"/>
      <c r="U8222" s="176"/>
      <c r="V8222" s="176"/>
      <c r="W8222" s="176"/>
      <c r="X8222" s="175"/>
      <c r="Y8222" s="175"/>
      <c r="Z8222" s="175"/>
      <c r="AA8222" s="175"/>
      <c r="AC8222" s="175"/>
      <c r="AL8222" s="106"/>
      <c r="AM8222" s="104"/>
      <c r="AN8222" s="104"/>
      <c r="AO8222" s="104"/>
      <c r="AP8222" s="104"/>
      <c r="AQ8222" s="104"/>
      <c r="AR8222" s="104"/>
      <c r="AS8222" s="104"/>
      <c r="AT8222" s="104"/>
      <c r="AU8222" s="104"/>
      <c r="AV8222" s="104"/>
    </row>
    <row r="8223" spans="3:48" x14ac:dyDescent="0.35">
      <c r="C8223" s="176"/>
      <c r="D8223" s="176"/>
      <c r="E8223" s="176"/>
      <c r="F8223" s="176"/>
      <c r="G8223" s="175"/>
      <c r="H8223" s="175"/>
      <c r="I8223" s="175"/>
      <c r="J8223" s="175"/>
      <c r="L8223" s="175"/>
      <c r="T8223" s="176"/>
      <c r="U8223" s="176"/>
      <c r="V8223" s="176"/>
      <c r="W8223" s="176"/>
      <c r="X8223" s="175"/>
      <c r="Y8223" s="175"/>
      <c r="Z8223" s="175"/>
      <c r="AA8223" s="175"/>
      <c r="AC8223" s="175"/>
      <c r="AL8223" s="106"/>
      <c r="AM8223" s="104"/>
      <c r="AN8223" s="104"/>
      <c r="AO8223" s="104"/>
      <c r="AP8223" s="104"/>
      <c r="AQ8223" s="104"/>
      <c r="AR8223" s="104"/>
      <c r="AS8223" s="104"/>
      <c r="AT8223" s="104"/>
      <c r="AU8223" s="104"/>
      <c r="AV8223" s="104"/>
    </row>
    <row r="8224" spans="3:48" x14ac:dyDescent="0.35">
      <c r="C8224" s="176"/>
      <c r="D8224" s="176"/>
      <c r="E8224" s="176"/>
      <c r="F8224" s="176"/>
      <c r="G8224" s="175"/>
      <c r="H8224" s="175"/>
      <c r="I8224" s="175"/>
      <c r="J8224" s="175"/>
      <c r="L8224" s="175"/>
      <c r="T8224" s="176"/>
      <c r="U8224" s="176"/>
      <c r="V8224" s="176"/>
      <c r="W8224" s="176"/>
      <c r="X8224" s="175"/>
      <c r="Y8224" s="175"/>
      <c r="Z8224" s="175"/>
      <c r="AA8224" s="175"/>
      <c r="AC8224" s="175"/>
      <c r="AL8224" s="106"/>
      <c r="AM8224" s="104"/>
      <c r="AN8224" s="104"/>
      <c r="AO8224" s="104"/>
      <c r="AP8224" s="104"/>
      <c r="AQ8224" s="104"/>
      <c r="AR8224" s="104"/>
      <c r="AS8224" s="104"/>
      <c r="AT8224" s="104"/>
      <c r="AU8224" s="104"/>
      <c r="AV8224" s="104"/>
    </row>
    <row r="8225" spans="3:48" x14ac:dyDescent="0.35">
      <c r="C8225" s="176"/>
      <c r="D8225" s="176"/>
      <c r="E8225" s="176"/>
      <c r="F8225" s="176"/>
      <c r="G8225" s="175"/>
      <c r="H8225" s="175"/>
      <c r="I8225" s="175"/>
      <c r="J8225" s="175"/>
      <c r="L8225" s="175"/>
      <c r="T8225" s="176"/>
      <c r="U8225" s="176"/>
      <c r="V8225" s="176"/>
      <c r="W8225" s="176"/>
      <c r="X8225" s="175"/>
      <c r="Y8225" s="175"/>
      <c r="Z8225" s="175"/>
      <c r="AA8225" s="175"/>
      <c r="AC8225" s="175"/>
      <c r="AL8225" s="106"/>
      <c r="AM8225" s="104"/>
      <c r="AN8225" s="104"/>
      <c r="AO8225" s="104"/>
      <c r="AP8225" s="104"/>
      <c r="AQ8225" s="104"/>
      <c r="AR8225" s="104"/>
      <c r="AS8225" s="104"/>
      <c r="AT8225" s="104"/>
      <c r="AU8225" s="104"/>
      <c r="AV8225" s="104"/>
    </row>
    <row r="8226" spans="3:48" x14ac:dyDescent="0.35">
      <c r="C8226" s="176"/>
      <c r="D8226" s="176"/>
      <c r="E8226" s="176"/>
      <c r="F8226" s="176"/>
      <c r="G8226" s="175"/>
      <c r="H8226" s="175"/>
      <c r="I8226" s="175"/>
      <c r="J8226" s="175"/>
      <c r="L8226" s="175"/>
      <c r="T8226" s="176"/>
      <c r="U8226" s="176"/>
      <c r="V8226" s="176"/>
      <c r="W8226" s="176"/>
      <c r="X8226" s="175"/>
      <c r="Y8226" s="175"/>
      <c r="Z8226" s="175"/>
      <c r="AA8226" s="175"/>
      <c r="AC8226" s="175"/>
      <c r="AL8226" s="106"/>
      <c r="AM8226" s="104"/>
      <c r="AN8226" s="104"/>
      <c r="AO8226" s="104"/>
      <c r="AP8226" s="104"/>
      <c r="AQ8226" s="104"/>
      <c r="AR8226" s="104"/>
      <c r="AS8226" s="104"/>
      <c r="AT8226" s="104"/>
      <c r="AU8226" s="104"/>
      <c r="AV8226" s="104"/>
    </row>
    <row r="8227" spans="3:48" x14ac:dyDescent="0.35">
      <c r="C8227" s="176"/>
      <c r="D8227" s="176"/>
      <c r="E8227" s="176"/>
      <c r="F8227" s="176"/>
      <c r="G8227" s="175"/>
      <c r="H8227" s="175"/>
      <c r="I8227" s="175"/>
      <c r="J8227" s="175"/>
      <c r="L8227" s="175"/>
      <c r="T8227" s="176"/>
      <c r="U8227" s="176"/>
      <c r="V8227" s="176"/>
      <c r="W8227" s="176"/>
      <c r="X8227" s="175"/>
      <c r="Y8227" s="175"/>
      <c r="Z8227" s="175"/>
      <c r="AA8227" s="175"/>
      <c r="AC8227" s="175"/>
      <c r="AL8227" s="106"/>
      <c r="AM8227" s="104"/>
      <c r="AN8227" s="104"/>
      <c r="AO8227" s="104"/>
      <c r="AP8227" s="104"/>
      <c r="AQ8227" s="104"/>
      <c r="AR8227" s="104"/>
      <c r="AS8227" s="104"/>
      <c r="AT8227" s="104"/>
      <c r="AU8227" s="104"/>
      <c r="AV8227" s="104"/>
    </row>
    <row r="8228" spans="3:48" x14ac:dyDescent="0.35">
      <c r="C8228" s="176"/>
      <c r="D8228" s="176"/>
      <c r="E8228" s="176"/>
      <c r="F8228" s="176"/>
      <c r="G8228" s="175"/>
      <c r="H8228" s="175"/>
      <c r="I8228" s="175"/>
      <c r="J8228" s="175"/>
      <c r="L8228" s="175"/>
      <c r="T8228" s="176"/>
      <c r="U8228" s="176"/>
      <c r="V8228" s="176"/>
      <c r="W8228" s="176"/>
      <c r="X8228" s="175"/>
      <c r="Y8228" s="175"/>
      <c r="Z8228" s="175"/>
      <c r="AA8228" s="175"/>
      <c r="AC8228" s="175"/>
      <c r="AL8228" s="106"/>
      <c r="AM8228" s="104"/>
      <c r="AN8228" s="104"/>
      <c r="AO8228" s="104"/>
      <c r="AP8228" s="104"/>
      <c r="AQ8228" s="104"/>
      <c r="AR8228" s="104"/>
      <c r="AS8228" s="104"/>
      <c r="AT8228" s="104"/>
      <c r="AU8228" s="104"/>
      <c r="AV8228" s="104"/>
    </row>
    <row r="8229" spans="3:48" x14ac:dyDescent="0.35">
      <c r="C8229" s="176"/>
      <c r="D8229" s="176"/>
      <c r="E8229" s="176"/>
      <c r="F8229" s="176"/>
      <c r="G8229" s="175"/>
      <c r="H8229" s="175"/>
      <c r="I8229" s="175"/>
      <c r="J8229" s="175"/>
      <c r="L8229" s="175"/>
      <c r="T8229" s="176"/>
      <c r="U8229" s="176"/>
      <c r="V8229" s="176"/>
      <c r="W8229" s="176"/>
      <c r="X8229" s="175"/>
      <c r="Y8229" s="175"/>
      <c r="Z8229" s="175"/>
      <c r="AA8229" s="175"/>
      <c r="AC8229" s="175"/>
      <c r="AL8229" s="106"/>
      <c r="AM8229" s="104"/>
      <c r="AN8229" s="104"/>
      <c r="AO8229" s="104"/>
      <c r="AP8229" s="104"/>
      <c r="AQ8229" s="104"/>
      <c r="AR8229" s="104"/>
      <c r="AS8229" s="104"/>
      <c r="AT8229" s="104"/>
      <c r="AU8229" s="104"/>
      <c r="AV8229" s="104"/>
    </row>
    <row r="8230" spans="3:48" x14ac:dyDescent="0.35">
      <c r="C8230" s="176"/>
      <c r="D8230" s="176"/>
      <c r="E8230" s="176"/>
      <c r="F8230" s="176"/>
      <c r="G8230" s="175"/>
      <c r="H8230" s="175"/>
      <c r="I8230" s="175"/>
      <c r="J8230" s="175"/>
      <c r="L8230" s="175"/>
      <c r="T8230" s="176"/>
      <c r="U8230" s="176"/>
      <c r="V8230" s="176"/>
      <c r="W8230" s="176"/>
      <c r="X8230" s="175"/>
      <c r="Y8230" s="175"/>
      <c r="Z8230" s="175"/>
      <c r="AA8230" s="175"/>
      <c r="AC8230" s="175"/>
      <c r="AL8230" s="106"/>
      <c r="AM8230" s="104"/>
      <c r="AN8230" s="104"/>
      <c r="AO8230" s="104"/>
      <c r="AP8230" s="104"/>
      <c r="AQ8230" s="104"/>
      <c r="AR8230" s="104"/>
      <c r="AS8230" s="104"/>
      <c r="AT8230" s="104"/>
      <c r="AU8230" s="104"/>
      <c r="AV8230" s="104"/>
    </row>
    <row r="8231" spans="3:48" x14ac:dyDescent="0.35">
      <c r="C8231" s="176"/>
      <c r="D8231" s="176"/>
      <c r="E8231" s="176"/>
      <c r="F8231" s="176"/>
      <c r="G8231" s="175"/>
      <c r="H8231" s="175"/>
      <c r="I8231" s="175"/>
      <c r="J8231" s="175"/>
      <c r="L8231" s="175"/>
      <c r="T8231" s="176"/>
      <c r="U8231" s="176"/>
      <c r="V8231" s="176"/>
      <c r="W8231" s="176"/>
      <c r="X8231" s="175"/>
      <c r="Y8231" s="175"/>
      <c r="Z8231" s="175"/>
      <c r="AA8231" s="175"/>
      <c r="AC8231" s="175"/>
      <c r="AL8231" s="106"/>
      <c r="AM8231" s="104"/>
      <c r="AN8231" s="104"/>
      <c r="AO8231" s="104"/>
      <c r="AP8231" s="104"/>
      <c r="AQ8231" s="104"/>
      <c r="AR8231" s="104"/>
      <c r="AS8231" s="104"/>
      <c r="AT8231" s="104"/>
      <c r="AU8231" s="104"/>
      <c r="AV8231" s="104"/>
    </row>
    <row r="8232" spans="3:48" x14ac:dyDescent="0.35">
      <c r="C8232" s="176"/>
      <c r="D8232" s="176"/>
      <c r="E8232" s="176"/>
      <c r="F8232" s="176"/>
      <c r="G8232" s="175"/>
      <c r="H8232" s="175"/>
      <c r="I8232" s="175"/>
      <c r="J8232" s="175"/>
      <c r="L8232" s="175"/>
      <c r="T8232" s="176"/>
      <c r="U8232" s="176"/>
      <c r="V8232" s="176"/>
      <c r="W8232" s="176"/>
      <c r="X8232" s="175"/>
      <c r="Y8232" s="175"/>
      <c r="Z8232" s="175"/>
      <c r="AA8232" s="175"/>
      <c r="AC8232" s="175"/>
      <c r="AL8232" s="106"/>
      <c r="AM8232" s="104"/>
      <c r="AN8232" s="104"/>
      <c r="AO8232" s="104"/>
      <c r="AP8232" s="104"/>
      <c r="AQ8232" s="104"/>
      <c r="AR8232" s="104"/>
      <c r="AS8232" s="104"/>
      <c r="AT8232" s="104"/>
      <c r="AU8232" s="104"/>
      <c r="AV8232" s="104"/>
    </row>
    <row r="8233" spans="3:48" x14ac:dyDescent="0.35">
      <c r="C8233" s="176"/>
      <c r="D8233" s="176"/>
      <c r="E8233" s="176"/>
      <c r="F8233" s="176"/>
      <c r="G8233" s="175"/>
      <c r="H8233" s="175"/>
      <c r="I8233" s="175"/>
      <c r="J8233" s="175"/>
      <c r="L8233" s="175"/>
      <c r="T8233" s="176"/>
      <c r="U8233" s="176"/>
      <c r="V8233" s="176"/>
      <c r="W8233" s="176"/>
      <c r="X8233" s="175"/>
      <c r="Y8233" s="175"/>
      <c r="Z8233" s="175"/>
      <c r="AA8233" s="175"/>
      <c r="AC8233" s="175"/>
      <c r="AL8233" s="106"/>
      <c r="AM8233" s="104"/>
      <c r="AN8233" s="104"/>
      <c r="AO8233" s="104"/>
      <c r="AP8233" s="104"/>
      <c r="AQ8233" s="104"/>
      <c r="AR8233" s="104"/>
      <c r="AS8233" s="104"/>
      <c r="AT8233" s="104"/>
      <c r="AU8233" s="104"/>
      <c r="AV8233" s="104"/>
    </row>
    <row r="8234" spans="3:48" x14ac:dyDescent="0.35">
      <c r="C8234" s="176"/>
      <c r="D8234" s="176"/>
      <c r="E8234" s="176"/>
      <c r="F8234" s="176"/>
      <c r="G8234" s="175"/>
      <c r="H8234" s="175"/>
      <c r="I8234" s="175"/>
      <c r="J8234" s="175"/>
      <c r="L8234" s="175"/>
      <c r="T8234" s="176"/>
      <c r="U8234" s="176"/>
      <c r="V8234" s="176"/>
      <c r="W8234" s="176"/>
      <c r="X8234" s="175"/>
      <c r="Y8234" s="175"/>
      <c r="Z8234" s="175"/>
      <c r="AA8234" s="175"/>
      <c r="AC8234" s="175"/>
      <c r="AL8234" s="106"/>
      <c r="AM8234" s="104"/>
      <c r="AN8234" s="104"/>
      <c r="AO8234" s="104"/>
      <c r="AP8234" s="104"/>
      <c r="AQ8234" s="104"/>
      <c r="AR8234" s="104"/>
      <c r="AS8234" s="104"/>
      <c r="AT8234" s="104"/>
      <c r="AU8234" s="104"/>
      <c r="AV8234" s="104"/>
    </row>
    <row r="8235" spans="3:48" x14ac:dyDescent="0.35">
      <c r="C8235" s="176"/>
      <c r="D8235" s="176"/>
      <c r="E8235" s="176"/>
      <c r="F8235" s="176"/>
      <c r="G8235" s="175"/>
      <c r="H8235" s="175"/>
      <c r="I8235" s="175"/>
      <c r="J8235" s="175"/>
      <c r="L8235" s="175"/>
      <c r="T8235" s="176"/>
      <c r="U8235" s="176"/>
      <c r="V8235" s="176"/>
      <c r="W8235" s="176"/>
      <c r="X8235" s="175"/>
      <c r="Y8235" s="175"/>
      <c r="Z8235" s="175"/>
      <c r="AA8235" s="175"/>
      <c r="AC8235" s="175"/>
      <c r="AL8235" s="106"/>
      <c r="AM8235" s="104"/>
      <c r="AN8235" s="104"/>
      <c r="AO8235" s="104"/>
      <c r="AP8235" s="104"/>
      <c r="AQ8235" s="104"/>
      <c r="AR8235" s="104"/>
      <c r="AS8235" s="104"/>
      <c r="AT8235" s="104"/>
      <c r="AU8235" s="104"/>
      <c r="AV8235" s="104"/>
    </row>
    <row r="8236" spans="3:48" x14ac:dyDescent="0.35">
      <c r="C8236" s="176"/>
      <c r="D8236" s="176"/>
      <c r="E8236" s="176"/>
      <c r="F8236" s="176"/>
      <c r="G8236" s="175"/>
      <c r="H8236" s="175"/>
      <c r="I8236" s="175"/>
      <c r="J8236" s="175"/>
      <c r="L8236" s="175"/>
      <c r="T8236" s="176"/>
      <c r="U8236" s="176"/>
      <c r="V8236" s="176"/>
      <c r="W8236" s="176"/>
      <c r="X8236" s="175"/>
      <c r="Y8236" s="175"/>
      <c r="Z8236" s="175"/>
      <c r="AA8236" s="175"/>
      <c r="AC8236" s="175"/>
      <c r="AL8236" s="106"/>
      <c r="AM8236" s="104"/>
      <c r="AN8236" s="104"/>
      <c r="AO8236" s="104"/>
      <c r="AP8236" s="104"/>
      <c r="AQ8236" s="104"/>
      <c r="AR8236" s="104"/>
      <c r="AS8236" s="104"/>
      <c r="AT8236" s="104"/>
      <c r="AU8236" s="104"/>
      <c r="AV8236" s="104"/>
    </row>
    <row r="8237" spans="3:48" x14ac:dyDescent="0.35">
      <c r="C8237" s="176"/>
      <c r="D8237" s="176"/>
      <c r="E8237" s="176"/>
      <c r="F8237" s="176"/>
      <c r="G8237" s="175"/>
      <c r="H8237" s="175"/>
      <c r="I8237" s="175"/>
      <c r="J8237" s="175"/>
      <c r="L8237" s="175"/>
      <c r="T8237" s="176"/>
      <c r="U8237" s="176"/>
      <c r="V8237" s="176"/>
      <c r="W8237" s="176"/>
      <c r="X8237" s="175"/>
      <c r="Y8237" s="175"/>
      <c r="Z8237" s="175"/>
      <c r="AA8237" s="175"/>
      <c r="AC8237" s="175"/>
      <c r="AL8237" s="106"/>
      <c r="AM8237" s="104"/>
      <c r="AN8237" s="104"/>
      <c r="AO8237" s="104"/>
      <c r="AP8237" s="104"/>
      <c r="AQ8237" s="104"/>
      <c r="AR8237" s="104"/>
      <c r="AS8237" s="104"/>
      <c r="AT8237" s="104"/>
      <c r="AU8237" s="104"/>
      <c r="AV8237" s="104"/>
    </row>
    <row r="8238" spans="3:48" x14ac:dyDescent="0.35">
      <c r="C8238" s="176"/>
      <c r="D8238" s="176"/>
      <c r="E8238" s="176"/>
      <c r="F8238" s="176"/>
      <c r="G8238" s="175"/>
      <c r="H8238" s="175"/>
      <c r="I8238" s="175"/>
      <c r="J8238" s="175"/>
      <c r="L8238" s="175"/>
      <c r="T8238" s="176"/>
      <c r="U8238" s="176"/>
      <c r="V8238" s="176"/>
      <c r="W8238" s="176"/>
      <c r="X8238" s="175"/>
      <c r="Y8238" s="175"/>
      <c r="Z8238" s="175"/>
      <c r="AA8238" s="175"/>
      <c r="AC8238" s="175"/>
      <c r="AL8238" s="106"/>
      <c r="AM8238" s="104"/>
      <c r="AN8238" s="104"/>
      <c r="AO8238" s="104"/>
      <c r="AP8238" s="104"/>
      <c r="AQ8238" s="104"/>
      <c r="AR8238" s="104"/>
      <c r="AS8238" s="104"/>
      <c r="AT8238" s="104"/>
      <c r="AU8238" s="104"/>
      <c r="AV8238" s="104"/>
    </row>
    <row r="8239" spans="3:48" x14ac:dyDescent="0.35">
      <c r="C8239" s="176"/>
      <c r="D8239" s="176"/>
      <c r="E8239" s="176"/>
      <c r="F8239" s="176"/>
      <c r="G8239" s="175"/>
      <c r="H8239" s="175"/>
      <c r="I8239" s="175"/>
      <c r="J8239" s="175"/>
      <c r="L8239" s="175"/>
      <c r="T8239" s="176"/>
      <c r="U8239" s="176"/>
      <c r="V8239" s="176"/>
      <c r="W8239" s="176"/>
      <c r="X8239" s="175"/>
      <c r="Y8239" s="175"/>
      <c r="Z8239" s="175"/>
      <c r="AA8239" s="175"/>
      <c r="AC8239" s="175"/>
      <c r="AL8239" s="106"/>
      <c r="AM8239" s="104"/>
      <c r="AN8239" s="104"/>
      <c r="AO8239" s="104"/>
      <c r="AP8239" s="104"/>
      <c r="AQ8239" s="104"/>
      <c r="AR8239" s="104"/>
      <c r="AS8239" s="104"/>
      <c r="AT8239" s="104"/>
      <c r="AU8239" s="104"/>
      <c r="AV8239" s="104"/>
    </row>
    <row r="8240" spans="3:48" x14ac:dyDescent="0.35">
      <c r="C8240" s="176"/>
      <c r="D8240" s="176"/>
      <c r="E8240" s="176"/>
      <c r="F8240" s="176"/>
      <c r="G8240" s="175"/>
      <c r="H8240" s="175"/>
      <c r="I8240" s="175"/>
      <c r="J8240" s="175"/>
      <c r="L8240" s="175"/>
      <c r="T8240" s="176"/>
      <c r="U8240" s="176"/>
      <c r="V8240" s="176"/>
      <c r="W8240" s="176"/>
      <c r="X8240" s="175"/>
      <c r="Y8240" s="175"/>
      <c r="Z8240" s="175"/>
      <c r="AA8240" s="175"/>
      <c r="AC8240" s="175"/>
      <c r="AL8240" s="106"/>
      <c r="AM8240" s="104"/>
      <c r="AN8240" s="104"/>
      <c r="AO8240" s="104"/>
      <c r="AP8240" s="104"/>
      <c r="AQ8240" s="104"/>
      <c r="AR8240" s="104"/>
      <c r="AS8240" s="104"/>
      <c r="AT8240" s="104"/>
      <c r="AU8240" s="104"/>
      <c r="AV8240" s="104"/>
    </row>
    <row r="8241" spans="3:48" x14ac:dyDescent="0.35">
      <c r="C8241" s="176"/>
      <c r="D8241" s="176"/>
      <c r="E8241" s="176"/>
      <c r="F8241" s="176"/>
      <c r="G8241" s="175"/>
      <c r="H8241" s="175"/>
      <c r="I8241" s="175"/>
      <c r="J8241" s="175"/>
      <c r="L8241" s="175"/>
      <c r="T8241" s="176"/>
      <c r="U8241" s="176"/>
      <c r="V8241" s="176"/>
      <c r="W8241" s="176"/>
      <c r="X8241" s="175"/>
      <c r="Y8241" s="175"/>
      <c r="Z8241" s="175"/>
      <c r="AA8241" s="175"/>
      <c r="AC8241" s="175"/>
      <c r="AL8241" s="106"/>
      <c r="AM8241" s="104"/>
      <c r="AN8241" s="104"/>
      <c r="AO8241" s="104"/>
      <c r="AP8241" s="104"/>
      <c r="AQ8241" s="104"/>
      <c r="AR8241" s="104"/>
      <c r="AS8241" s="104"/>
      <c r="AT8241" s="104"/>
      <c r="AU8241" s="104"/>
      <c r="AV8241" s="104"/>
    </row>
    <row r="8242" spans="3:48" x14ac:dyDescent="0.35">
      <c r="C8242" s="176"/>
      <c r="D8242" s="176"/>
      <c r="E8242" s="176"/>
      <c r="F8242" s="176"/>
      <c r="G8242" s="175"/>
      <c r="H8242" s="175"/>
      <c r="I8242" s="175"/>
      <c r="J8242" s="175"/>
      <c r="L8242" s="175"/>
      <c r="T8242" s="176"/>
      <c r="U8242" s="176"/>
      <c r="V8242" s="176"/>
      <c r="W8242" s="176"/>
      <c r="X8242" s="175"/>
      <c r="Y8242" s="175"/>
      <c r="Z8242" s="175"/>
      <c r="AA8242" s="175"/>
      <c r="AC8242" s="175"/>
      <c r="AL8242" s="106"/>
      <c r="AM8242" s="104"/>
      <c r="AN8242" s="104"/>
      <c r="AO8242" s="104"/>
      <c r="AP8242" s="104"/>
      <c r="AQ8242" s="104"/>
      <c r="AR8242" s="104"/>
      <c r="AS8242" s="104"/>
      <c r="AT8242" s="104"/>
      <c r="AU8242" s="104"/>
      <c r="AV8242" s="104"/>
    </row>
    <row r="8243" spans="3:48" x14ac:dyDescent="0.35">
      <c r="C8243" s="176"/>
      <c r="D8243" s="176"/>
      <c r="E8243" s="176"/>
      <c r="F8243" s="176"/>
      <c r="G8243" s="175"/>
      <c r="H8243" s="175"/>
      <c r="I8243" s="175"/>
      <c r="J8243" s="175"/>
      <c r="L8243" s="175"/>
      <c r="T8243" s="176"/>
      <c r="U8243" s="176"/>
      <c r="V8243" s="176"/>
      <c r="W8243" s="176"/>
      <c r="X8243" s="175"/>
      <c r="Y8243" s="175"/>
      <c r="Z8243" s="175"/>
      <c r="AA8243" s="175"/>
      <c r="AC8243" s="175"/>
      <c r="AL8243" s="106"/>
      <c r="AM8243" s="104"/>
      <c r="AN8243" s="104"/>
      <c r="AO8243" s="104"/>
      <c r="AP8243" s="104"/>
      <c r="AQ8243" s="104"/>
      <c r="AR8243" s="104"/>
      <c r="AS8243" s="104"/>
      <c r="AT8243" s="104"/>
      <c r="AU8243" s="104"/>
      <c r="AV8243" s="104"/>
    </row>
    <row r="8244" spans="3:48" x14ac:dyDescent="0.35">
      <c r="C8244" s="176"/>
      <c r="D8244" s="176"/>
      <c r="E8244" s="176"/>
      <c r="F8244" s="176"/>
      <c r="G8244" s="175"/>
      <c r="H8244" s="175"/>
      <c r="I8244" s="175"/>
      <c r="J8244" s="175"/>
      <c r="L8244" s="175"/>
      <c r="T8244" s="176"/>
      <c r="U8244" s="176"/>
      <c r="V8244" s="176"/>
      <c r="W8244" s="176"/>
      <c r="X8244" s="175"/>
      <c r="Y8244" s="175"/>
      <c r="Z8244" s="175"/>
      <c r="AA8244" s="175"/>
      <c r="AC8244" s="175"/>
      <c r="AL8244" s="106"/>
      <c r="AM8244" s="104"/>
      <c r="AN8244" s="104"/>
      <c r="AO8244" s="104"/>
      <c r="AP8244" s="104"/>
      <c r="AQ8244" s="104"/>
      <c r="AR8244" s="104"/>
      <c r="AS8244" s="104"/>
      <c r="AT8244" s="104"/>
      <c r="AU8244" s="104"/>
      <c r="AV8244" s="104"/>
    </row>
    <row r="8245" spans="3:48" x14ac:dyDescent="0.35">
      <c r="C8245" s="176"/>
      <c r="D8245" s="176"/>
      <c r="E8245" s="176"/>
      <c r="F8245" s="176"/>
      <c r="G8245" s="175"/>
      <c r="H8245" s="175"/>
      <c r="I8245" s="175"/>
      <c r="J8245" s="175"/>
      <c r="L8245" s="175"/>
      <c r="T8245" s="176"/>
      <c r="U8245" s="176"/>
      <c r="V8245" s="176"/>
      <c r="W8245" s="176"/>
      <c r="X8245" s="175"/>
      <c r="Y8245" s="175"/>
      <c r="Z8245" s="175"/>
      <c r="AA8245" s="175"/>
      <c r="AC8245" s="175"/>
      <c r="AL8245" s="106"/>
      <c r="AM8245" s="104"/>
      <c r="AN8245" s="104"/>
      <c r="AO8245" s="104"/>
      <c r="AP8245" s="104"/>
      <c r="AQ8245" s="104"/>
      <c r="AR8245" s="104"/>
      <c r="AS8245" s="104"/>
      <c r="AT8245" s="104"/>
      <c r="AU8245" s="104"/>
      <c r="AV8245" s="104"/>
    </row>
    <row r="8246" spans="3:48" x14ac:dyDescent="0.35">
      <c r="C8246" s="176"/>
      <c r="D8246" s="176"/>
      <c r="E8246" s="176"/>
      <c r="F8246" s="176"/>
      <c r="G8246" s="175"/>
      <c r="H8246" s="175"/>
      <c r="I8246" s="175"/>
      <c r="J8246" s="175"/>
      <c r="L8246" s="175"/>
      <c r="T8246" s="176"/>
      <c r="U8246" s="176"/>
      <c r="V8246" s="176"/>
      <c r="W8246" s="176"/>
      <c r="X8246" s="175"/>
      <c r="Y8246" s="175"/>
      <c r="Z8246" s="175"/>
      <c r="AA8246" s="175"/>
      <c r="AC8246" s="175"/>
      <c r="AL8246" s="106"/>
      <c r="AM8246" s="104"/>
      <c r="AN8246" s="104"/>
      <c r="AO8246" s="104"/>
      <c r="AP8246" s="104"/>
      <c r="AQ8246" s="104"/>
      <c r="AR8246" s="104"/>
      <c r="AS8246" s="104"/>
      <c r="AT8246" s="104"/>
      <c r="AU8246" s="104"/>
      <c r="AV8246" s="104"/>
    </row>
    <row r="8247" spans="3:48" x14ac:dyDescent="0.35">
      <c r="C8247" s="176"/>
      <c r="D8247" s="176"/>
      <c r="E8247" s="176"/>
      <c r="F8247" s="176"/>
      <c r="G8247" s="175"/>
      <c r="H8247" s="175"/>
      <c r="I8247" s="175"/>
      <c r="J8247" s="175"/>
      <c r="L8247" s="175"/>
      <c r="T8247" s="176"/>
      <c r="U8247" s="176"/>
      <c r="V8247" s="176"/>
      <c r="W8247" s="176"/>
      <c r="X8247" s="175"/>
      <c r="Y8247" s="175"/>
      <c r="Z8247" s="175"/>
      <c r="AA8247" s="175"/>
      <c r="AC8247" s="175"/>
      <c r="AL8247" s="106"/>
      <c r="AM8247" s="104"/>
      <c r="AN8247" s="104"/>
      <c r="AO8247" s="104"/>
      <c r="AP8247" s="104"/>
      <c r="AQ8247" s="104"/>
      <c r="AR8247" s="104"/>
      <c r="AS8247" s="104"/>
      <c r="AT8247" s="104"/>
      <c r="AU8247" s="104"/>
      <c r="AV8247" s="104"/>
    </row>
    <row r="8248" spans="3:48" x14ac:dyDescent="0.35">
      <c r="C8248" s="176"/>
      <c r="D8248" s="176"/>
      <c r="E8248" s="176"/>
      <c r="F8248" s="176"/>
      <c r="G8248" s="175"/>
      <c r="H8248" s="175"/>
      <c r="I8248" s="175"/>
      <c r="J8248" s="175"/>
      <c r="L8248" s="175"/>
      <c r="T8248" s="176"/>
      <c r="U8248" s="176"/>
      <c r="V8248" s="176"/>
      <c r="W8248" s="176"/>
      <c r="X8248" s="175"/>
      <c r="Y8248" s="175"/>
      <c r="Z8248" s="175"/>
      <c r="AA8248" s="175"/>
      <c r="AC8248" s="175"/>
      <c r="AL8248" s="106"/>
      <c r="AM8248" s="104"/>
      <c r="AN8248" s="104"/>
      <c r="AO8248" s="104"/>
      <c r="AP8248" s="104"/>
      <c r="AQ8248" s="104"/>
      <c r="AR8248" s="104"/>
      <c r="AS8248" s="104"/>
      <c r="AT8248" s="104"/>
      <c r="AU8248" s="104"/>
      <c r="AV8248" s="104"/>
    </row>
    <row r="8249" spans="3:48" x14ac:dyDescent="0.35">
      <c r="C8249" s="176"/>
      <c r="D8249" s="176"/>
      <c r="E8249" s="176"/>
      <c r="F8249" s="176"/>
      <c r="G8249" s="175"/>
      <c r="H8249" s="175"/>
      <c r="I8249" s="175"/>
      <c r="J8249" s="175"/>
      <c r="L8249" s="175"/>
      <c r="T8249" s="176"/>
      <c r="U8249" s="176"/>
      <c r="V8249" s="176"/>
      <c r="W8249" s="176"/>
      <c r="X8249" s="175"/>
      <c r="Y8249" s="175"/>
      <c r="Z8249" s="175"/>
      <c r="AA8249" s="175"/>
      <c r="AC8249" s="175"/>
      <c r="AL8249" s="106"/>
      <c r="AM8249" s="104"/>
      <c r="AN8249" s="104"/>
      <c r="AO8249" s="104"/>
      <c r="AP8249" s="104"/>
      <c r="AQ8249" s="104"/>
      <c r="AR8249" s="104"/>
      <c r="AS8249" s="104"/>
      <c r="AT8249" s="104"/>
      <c r="AU8249" s="104"/>
      <c r="AV8249" s="104"/>
    </row>
    <row r="8250" spans="3:48" x14ac:dyDescent="0.35">
      <c r="C8250" s="176"/>
      <c r="D8250" s="176"/>
      <c r="E8250" s="176"/>
      <c r="F8250" s="176"/>
      <c r="G8250" s="175"/>
      <c r="H8250" s="175"/>
      <c r="I8250" s="175"/>
      <c r="J8250" s="175"/>
      <c r="L8250" s="175"/>
      <c r="T8250" s="176"/>
      <c r="U8250" s="176"/>
      <c r="V8250" s="176"/>
      <c r="W8250" s="176"/>
      <c r="X8250" s="175"/>
      <c r="Y8250" s="175"/>
      <c r="Z8250" s="175"/>
      <c r="AA8250" s="175"/>
      <c r="AC8250" s="175"/>
      <c r="AL8250" s="106"/>
      <c r="AM8250" s="104"/>
      <c r="AN8250" s="104"/>
      <c r="AO8250" s="104"/>
      <c r="AP8250" s="104"/>
      <c r="AQ8250" s="104"/>
      <c r="AR8250" s="104"/>
      <c r="AS8250" s="104"/>
      <c r="AT8250" s="104"/>
      <c r="AU8250" s="104"/>
      <c r="AV8250" s="104"/>
    </row>
    <row r="8251" spans="3:48" x14ac:dyDescent="0.35">
      <c r="C8251" s="176"/>
      <c r="D8251" s="176"/>
      <c r="E8251" s="176"/>
      <c r="F8251" s="176"/>
      <c r="G8251" s="175"/>
      <c r="H8251" s="175"/>
      <c r="I8251" s="175"/>
      <c r="J8251" s="175"/>
      <c r="L8251" s="175"/>
      <c r="T8251" s="176"/>
      <c r="U8251" s="176"/>
      <c r="V8251" s="176"/>
      <c r="W8251" s="176"/>
      <c r="X8251" s="175"/>
      <c r="Y8251" s="175"/>
      <c r="Z8251" s="175"/>
      <c r="AA8251" s="175"/>
      <c r="AC8251" s="175"/>
      <c r="AL8251" s="106"/>
      <c r="AM8251" s="104"/>
      <c r="AN8251" s="104"/>
      <c r="AO8251" s="104"/>
      <c r="AP8251" s="104"/>
      <c r="AQ8251" s="104"/>
      <c r="AR8251" s="104"/>
      <c r="AS8251" s="104"/>
      <c r="AT8251" s="104"/>
      <c r="AU8251" s="104"/>
      <c r="AV8251" s="104"/>
    </row>
    <row r="8252" spans="3:48" x14ac:dyDescent="0.35">
      <c r="C8252" s="176"/>
      <c r="D8252" s="176"/>
      <c r="E8252" s="176"/>
      <c r="F8252" s="176"/>
      <c r="G8252" s="175"/>
      <c r="H8252" s="175"/>
      <c r="I8252" s="175"/>
      <c r="J8252" s="175"/>
      <c r="L8252" s="175"/>
      <c r="T8252" s="176"/>
      <c r="U8252" s="176"/>
      <c r="V8252" s="176"/>
      <c r="W8252" s="176"/>
      <c r="X8252" s="175"/>
      <c r="Y8252" s="175"/>
      <c r="Z8252" s="175"/>
      <c r="AA8252" s="175"/>
      <c r="AC8252" s="175"/>
      <c r="AL8252" s="106"/>
      <c r="AM8252" s="104"/>
      <c r="AN8252" s="104"/>
      <c r="AO8252" s="104"/>
      <c r="AP8252" s="104"/>
      <c r="AQ8252" s="104"/>
      <c r="AR8252" s="104"/>
      <c r="AS8252" s="104"/>
      <c r="AT8252" s="104"/>
      <c r="AU8252" s="104"/>
      <c r="AV8252" s="104"/>
    </row>
    <row r="8253" spans="3:48" x14ac:dyDescent="0.35">
      <c r="C8253" s="176"/>
      <c r="D8253" s="176"/>
      <c r="E8253" s="176"/>
      <c r="F8253" s="176"/>
      <c r="G8253" s="175"/>
      <c r="H8253" s="175"/>
      <c r="I8253" s="175"/>
      <c r="J8253" s="175"/>
      <c r="L8253" s="175"/>
      <c r="T8253" s="176"/>
      <c r="U8253" s="176"/>
      <c r="V8253" s="176"/>
      <c r="W8253" s="176"/>
      <c r="X8253" s="175"/>
      <c r="Y8253" s="175"/>
      <c r="Z8253" s="175"/>
      <c r="AA8253" s="175"/>
      <c r="AC8253" s="175"/>
      <c r="AL8253" s="106"/>
      <c r="AM8253" s="104"/>
      <c r="AN8253" s="104"/>
      <c r="AO8253" s="104"/>
      <c r="AP8253" s="104"/>
      <c r="AQ8253" s="104"/>
      <c r="AR8253" s="104"/>
      <c r="AS8253" s="104"/>
      <c r="AT8253" s="104"/>
      <c r="AU8253" s="104"/>
      <c r="AV8253" s="104"/>
    </row>
    <row r="8254" spans="3:48" x14ac:dyDescent="0.35">
      <c r="C8254" s="176"/>
      <c r="D8254" s="176"/>
      <c r="E8254" s="176"/>
      <c r="F8254" s="176"/>
      <c r="G8254" s="175"/>
      <c r="H8254" s="175"/>
      <c r="I8254" s="175"/>
      <c r="J8254" s="175"/>
      <c r="L8254" s="175"/>
      <c r="T8254" s="176"/>
      <c r="U8254" s="176"/>
      <c r="V8254" s="176"/>
      <c r="W8254" s="176"/>
      <c r="X8254" s="175"/>
      <c r="Y8254" s="175"/>
      <c r="Z8254" s="175"/>
      <c r="AA8254" s="175"/>
      <c r="AC8254" s="175"/>
      <c r="AL8254" s="106"/>
      <c r="AM8254" s="104"/>
      <c r="AN8254" s="104"/>
      <c r="AO8254" s="104"/>
      <c r="AP8254" s="104"/>
      <c r="AQ8254" s="104"/>
      <c r="AR8254" s="104"/>
      <c r="AS8254" s="104"/>
      <c r="AT8254" s="104"/>
      <c r="AU8254" s="104"/>
      <c r="AV8254" s="104"/>
    </row>
    <row r="8255" spans="3:48" x14ac:dyDescent="0.35">
      <c r="C8255" s="176"/>
      <c r="D8255" s="176"/>
      <c r="E8255" s="176"/>
      <c r="F8255" s="176"/>
      <c r="G8255" s="175"/>
      <c r="H8255" s="175"/>
      <c r="I8255" s="175"/>
      <c r="J8255" s="175"/>
      <c r="L8255" s="175"/>
      <c r="T8255" s="176"/>
      <c r="U8255" s="176"/>
      <c r="V8255" s="176"/>
      <c r="W8255" s="176"/>
      <c r="X8255" s="175"/>
      <c r="Y8255" s="175"/>
      <c r="Z8255" s="175"/>
      <c r="AA8255" s="175"/>
      <c r="AC8255" s="175"/>
      <c r="AL8255" s="106"/>
      <c r="AM8255" s="104"/>
      <c r="AN8255" s="104"/>
      <c r="AO8255" s="104"/>
      <c r="AP8255" s="104"/>
      <c r="AQ8255" s="104"/>
      <c r="AR8255" s="104"/>
      <c r="AS8255" s="104"/>
      <c r="AT8255" s="104"/>
      <c r="AU8255" s="104"/>
      <c r="AV8255" s="104"/>
    </row>
    <row r="8256" spans="3:48" x14ac:dyDescent="0.35">
      <c r="C8256" s="176"/>
      <c r="D8256" s="176"/>
      <c r="E8256" s="176"/>
      <c r="F8256" s="176"/>
      <c r="G8256" s="175"/>
      <c r="H8256" s="175"/>
      <c r="I8256" s="175"/>
      <c r="J8256" s="175"/>
      <c r="L8256" s="175"/>
      <c r="T8256" s="176"/>
      <c r="U8256" s="176"/>
      <c r="V8256" s="176"/>
      <c r="W8256" s="176"/>
      <c r="X8256" s="175"/>
      <c r="Y8256" s="175"/>
      <c r="Z8256" s="175"/>
      <c r="AA8256" s="175"/>
      <c r="AC8256" s="175"/>
      <c r="AL8256" s="106"/>
      <c r="AM8256" s="104"/>
      <c r="AN8256" s="104"/>
      <c r="AO8256" s="104"/>
      <c r="AP8256" s="104"/>
      <c r="AQ8256" s="104"/>
      <c r="AR8256" s="104"/>
      <c r="AS8256" s="104"/>
      <c r="AT8256" s="104"/>
      <c r="AU8256" s="104"/>
      <c r="AV8256" s="104"/>
    </row>
    <row r="8257" spans="3:48" x14ac:dyDescent="0.35">
      <c r="C8257" s="176"/>
      <c r="D8257" s="176"/>
      <c r="E8257" s="176"/>
      <c r="F8257" s="176"/>
      <c r="G8257" s="175"/>
      <c r="H8257" s="175"/>
      <c r="I8257" s="175"/>
      <c r="J8257" s="175"/>
      <c r="L8257" s="175"/>
      <c r="T8257" s="176"/>
      <c r="U8257" s="176"/>
      <c r="V8257" s="176"/>
      <c r="W8257" s="176"/>
      <c r="X8257" s="175"/>
      <c r="Y8257" s="175"/>
      <c r="Z8257" s="175"/>
      <c r="AA8257" s="175"/>
      <c r="AC8257" s="175"/>
      <c r="AL8257" s="106"/>
      <c r="AM8257" s="104"/>
      <c r="AN8257" s="104"/>
      <c r="AO8257" s="104"/>
      <c r="AP8257" s="104"/>
      <c r="AQ8257" s="104"/>
      <c r="AR8257" s="104"/>
      <c r="AS8257" s="104"/>
      <c r="AT8257" s="104"/>
      <c r="AU8257" s="104"/>
      <c r="AV8257" s="104"/>
    </row>
    <row r="8258" spans="3:48" x14ac:dyDescent="0.35">
      <c r="C8258" s="176"/>
      <c r="D8258" s="176"/>
      <c r="E8258" s="176"/>
      <c r="F8258" s="176"/>
      <c r="G8258" s="175"/>
      <c r="H8258" s="175"/>
      <c r="I8258" s="175"/>
      <c r="J8258" s="175"/>
      <c r="L8258" s="175"/>
      <c r="T8258" s="176"/>
      <c r="U8258" s="176"/>
      <c r="V8258" s="176"/>
      <c r="W8258" s="176"/>
      <c r="X8258" s="175"/>
      <c r="Y8258" s="175"/>
      <c r="Z8258" s="175"/>
      <c r="AA8258" s="175"/>
      <c r="AC8258" s="175"/>
      <c r="AL8258" s="106"/>
      <c r="AM8258" s="104"/>
      <c r="AN8258" s="104"/>
      <c r="AO8258" s="104"/>
      <c r="AP8258" s="104"/>
      <c r="AQ8258" s="104"/>
      <c r="AR8258" s="104"/>
      <c r="AS8258" s="104"/>
      <c r="AT8258" s="104"/>
      <c r="AU8258" s="104"/>
      <c r="AV8258" s="104"/>
    </row>
    <row r="8259" spans="3:48" x14ac:dyDescent="0.35">
      <c r="C8259" s="176"/>
      <c r="D8259" s="176"/>
      <c r="E8259" s="176"/>
      <c r="F8259" s="176"/>
      <c r="G8259" s="175"/>
      <c r="H8259" s="175"/>
      <c r="I8259" s="175"/>
      <c r="J8259" s="175"/>
      <c r="L8259" s="175"/>
      <c r="T8259" s="176"/>
      <c r="U8259" s="176"/>
      <c r="V8259" s="176"/>
      <c r="W8259" s="176"/>
      <c r="X8259" s="175"/>
      <c r="Y8259" s="175"/>
      <c r="Z8259" s="175"/>
      <c r="AA8259" s="175"/>
      <c r="AC8259" s="175"/>
      <c r="AL8259" s="106"/>
      <c r="AM8259" s="104"/>
      <c r="AN8259" s="104"/>
      <c r="AO8259" s="104"/>
      <c r="AP8259" s="104"/>
      <c r="AQ8259" s="104"/>
      <c r="AR8259" s="104"/>
      <c r="AS8259" s="104"/>
      <c r="AT8259" s="104"/>
      <c r="AU8259" s="104"/>
      <c r="AV8259" s="104"/>
    </row>
    <row r="8260" spans="3:48" x14ac:dyDescent="0.35">
      <c r="C8260" s="176"/>
      <c r="D8260" s="176"/>
      <c r="E8260" s="176"/>
      <c r="F8260" s="176"/>
      <c r="G8260" s="175"/>
      <c r="H8260" s="175"/>
      <c r="I8260" s="175"/>
      <c r="J8260" s="175"/>
      <c r="L8260" s="175"/>
      <c r="T8260" s="176"/>
      <c r="U8260" s="176"/>
      <c r="V8260" s="176"/>
      <c r="W8260" s="176"/>
      <c r="X8260" s="175"/>
      <c r="Y8260" s="175"/>
      <c r="Z8260" s="175"/>
      <c r="AA8260" s="175"/>
      <c r="AC8260" s="175"/>
      <c r="AL8260" s="106"/>
      <c r="AM8260" s="104"/>
      <c r="AN8260" s="104"/>
      <c r="AO8260" s="104"/>
      <c r="AP8260" s="104"/>
      <c r="AQ8260" s="104"/>
      <c r="AR8260" s="104"/>
      <c r="AS8260" s="104"/>
      <c r="AT8260" s="104"/>
      <c r="AU8260" s="104"/>
      <c r="AV8260" s="104"/>
    </row>
    <row r="8261" spans="3:48" x14ac:dyDescent="0.35">
      <c r="C8261" s="176"/>
      <c r="D8261" s="176"/>
      <c r="E8261" s="176"/>
      <c r="F8261" s="176"/>
      <c r="G8261" s="175"/>
      <c r="H8261" s="175"/>
      <c r="I8261" s="175"/>
      <c r="J8261" s="175"/>
      <c r="L8261" s="175"/>
      <c r="T8261" s="176"/>
      <c r="U8261" s="176"/>
      <c r="V8261" s="176"/>
      <c r="W8261" s="176"/>
      <c r="X8261" s="175"/>
      <c r="Y8261" s="175"/>
      <c r="Z8261" s="175"/>
      <c r="AA8261" s="175"/>
      <c r="AC8261" s="175"/>
      <c r="AL8261" s="106"/>
      <c r="AM8261" s="104"/>
      <c r="AN8261" s="104"/>
      <c r="AO8261" s="104"/>
      <c r="AP8261" s="104"/>
      <c r="AQ8261" s="104"/>
      <c r="AR8261" s="104"/>
      <c r="AS8261" s="104"/>
      <c r="AT8261" s="104"/>
      <c r="AU8261" s="104"/>
      <c r="AV8261" s="104"/>
    </row>
    <row r="8262" spans="3:48" x14ac:dyDescent="0.35">
      <c r="C8262" s="176"/>
      <c r="D8262" s="176"/>
      <c r="E8262" s="176"/>
      <c r="F8262" s="176"/>
      <c r="G8262" s="175"/>
      <c r="H8262" s="175"/>
      <c r="I8262" s="175"/>
      <c r="J8262" s="175"/>
      <c r="L8262" s="175"/>
      <c r="T8262" s="176"/>
      <c r="U8262" s="176"/>
      <c r="V8262" s="176"/>
      <c r="W8262" s="176"/>
      <c r="X8262" s="175"/>
      <c r="Y8262" s="175"/>
      <c r="Z8262" s="175"/>
      <c r="AA8262" s="175"/>
      <c r="AC8262" s="175"/>
      <c r="AL8262" s="106"/>
      <c r="AM8262" s="104"/>
      <c r="AN8262" s="104"/>
      <c r="AO8262" s="104"/>
      <c r="AP8262" s="104"/>
      <c r="AQ8262" s="104"/>
      <c r="AR8262" s="104"/>
      <c r="AS8262" s="104"/>
      <c r="AT8262" s="104"/>
      <c r="AU8262" s="104"/>
      <c r="AV8262" s="104"/>
    </row>
    <row r="8263" spans="3:48" x14ac:dyDescent="0.35">
      <c r="C8263" s="176"/>
      <c r="D8263" s="176"/>
      <c r="E8263" s="176"/>
      <c r="F8263" s="176"/>
      <c r="G8263" s="175"/>
      <c r="H8263" s="175"/>
      <c r="I8263" s="175"/>
      <c r="J8263" s="175"/>
      <c r="L8263" s="175"/>
      <c r="T8263" s="176"/>
      <c r="U8263" s="176"/>
      <c r="V8263" s="176"/>
      <c r="W8263" s="176"/>
      <c r="X8263" s="175"/>
      <c r="Y8263" s="175"/>
      <c r="Z8263" s="175"/>
      <c r="AA8263" s="175"/>
      <c r="AC8263" s="175"/>
      <c r="AL8263" s="106"/>
      <c r="AM8263" s="104"/>
      <c r="AN8263" s="104"/>
      <c r="AO8263" s="104"/>
      <c r="AP8263" s="104"/>
      <c r="AQ8263" s="104"/>
      <c r="AR8263" s="104"/>
      <c r="AS8263" s="104"/>
      <c r="AT8263" s="104"/>
      <c r="AU8263" s="104"/>
      <c r="AV8263" s="104"/>
    </row>
    <row r="8264" spans="3:48" x14ac:dyDescent="0.35">
      <c r="C8264" s="176"/>
      <c r="D8264" s="176"/>
      <c r="E8264" s="176"/>
      <c r="F8264" s="176"/>
      <c r="G8264" s="175"/>
      <c r="H8264" s="175"/>
      <c r="I8264" s="175"/>
      <c r="J8264" s="175"/>
      <c r="L8264" s="175"/>
      <c r="T8264" s="176"/>
      <c r="U8264" s="176"/>
      <c r="V8264" s="176"/>
      <c r="W8264" s="176"/>
      <c r="X8264" s="175"/>
      <c r="Y8264" s="175"/>
      <c r="Z8264" s="175"/>
      <c r="AA8264" s="175"/>
      <c r="AC8264" s="175"/>
      <c r="AL8264" s="106"/>
      <c r="AM8264" s="104"/>
      <c r="AN8264" s="104"/>
      <c r="AO8264" s="104"/>
      <c r="AP8264" s="104"/>
      <c r="AQ8264" s="104"/>
      <c r="AR8264" s="104"/>
      <c r="AS8264" s="104"/>
      <c r="AT8264" s="104"/>
      <c r="AU8264" s="104"/>
      <c r="AV8264" s="104"/>
    </row>
    <row r="8265" spans="3:48" x14ac:dyDescent="0.35">
      <c r="C8265" s="176"/>
      <c r="D8265" s="176"/>
      <c r="E8265" s="176"/>
      <c r="F8265" s="176"/>
      <c r="G8265" s="175"/>
      <c r="H8265" s="175"/>
      <c r="I8265" s="175"/>
      <c r="J8265" s="175"/>
      <c r="L8265" s="175"/>
      <c r="T8265" s="176"/>
      <c r="U8265" s="176"/>
      <c r="V8265" s="176"/>
      <c r="W8265" s="176"/>
      <c r="X8265" s="175"/>
      <c r="Y8265" s="175"/>
      <c r="Z8265" s="175"/>
      <c r="AA8265" s="175"/>
      <c r="AC8265" s="175"/>
      <c r="AL8265" s="106"/>
      <c r="AM8265" s="104"/>
      <c r="AN8265" s="104"/>
      <c r="AO8265" s="104"/>
      <c r="AP8265" s="104"/>
      <c r="AQ8265" s="104"/>
      <c r="AR8265" s="104"/>
      <c r="AS8265" s="104"/>
      <c r="AT8265" s="104"/>
      <c r="AU8265" s="104"/>
      <c r="AV8265" s="104"/>
    </row>
    <row r="8266" spans="3:48" x14ac:dyDescent="0.35">
      <c r="C8266" s="176"/>
      <c r="D8266" s="176"/>
      <c r="E8266" s="176"/>
      <c r="F8266" s="176"/>
      <c r="G8266" s="175"/>
      <c r="H8266" s="175"/>
      <c r="I8266" s="175"/>
      <c r="J8266" s="175"/>
      <c r="L8266" s="175"/>
      <c r="T8266" s="176"/>
      <c r="U8266" s="176"/>
      <c r="V8266" s="176"/>
      <c r="W8266" s="176"/>
      <c r="X8266" s="175"/>
      <c r="Y8266" s="175"/>
      <c r="Z8266" s="175"/>
      <c r="AA8266" s="175"/>
      <c r="AC8266" s="175"/>
      <c r="AL8266" s="106"/>
      <c r="AM8266" s="104"/>
      <c r="AN8266" s="104"/>
      <c r="AO8266" s="104"/>
      <c r="AP8266" s="104"/>
      <c r="AQ8266" s="104"/>
      <c r="AR8266" s="104"/>
      <c r="AS8266" s="104"/>
      <c r="AT8266" s="104"/>
      <c r="AU8266" s="104"/>
      <c r="AV8266" s="104"/>
    </row>
    <row r="8267" spans="3:48" x14ac:dyDescent="0.35">
      <c r="C8267" s="176"/>
      <c r="D8267" s="176"/>
      <c r="E8267" s="176"/>
      <c r="F8267" s="176"/>
      <c r="G8267" s="175"/>
      <c r="H8267" s="175"/>
      <c r="I8267" s="175"/>
      <c r="J8267" s="175"/>
      <c r="L8267" s="175"/>
      <c r="T8267" s="176"/>
      <c r="U8267" s="176"/>
      <c r="V8267" s="176"/>
      <c r="W8267" s="176"/>
      <c r="X8267" s="175"/>
      <c r="Y8267" s="175"/>
      <c r="Z8267" s="175"/>
      <c r="AA8267" s="175"/>
      <c r="AC8267" s="175"/>
      <c r="AL8267" s="106"/>
      <c r="AM8267" s="104"/>
      <c r="AN8267" s="104"/>
      <c r="AO8267" s="104"/>
      <c r="AP8267" s="104"/>
      <c r="AQ8267" s="104"/>
      <c r="AR8267" s="104"/>
      <c r="AS8267" s="104"/>
      <c r="AT8267" s="104"/>
      <c r="AU8267" s="104"/>
      <c r="AV8267" s="104"/>
    </row>
    <row r="8268" spans="3:48" x14ac:dyDescent="0.35">
      <c r="C8268" s="176"/>
      <c r="D8268" s="176"/>
      <c r="E8268" s="176"/>
      <c r="F8268" s="176"/>
      <c r="G8268" s="175"/>
      <c r="H8268" s="175"/>
      <c r="I8268" s="175"/>
      <c r="J8268" s="175"/>
      <c r="L8268" s="175"/>
      <c r="T8268" s="176"/>
      <c r="U8268" s="176"/>
      <c r="V8268" s="176"/>
      <c r="W8268" s="176"/>
      <c r="X8268" s="175"/>
      <c r="Y8268" s="175"/>
      <c r="Z8268" s="175"/>
      <c r="AA8268" s="175"/>
      <c r="AC8268" s="175"/>
      <c r="AL8268" s="106"/>
      <c r="AM8268" s="104"/>
      <c r="AN8268" s="104"/>
      <c r="AO8268" s="104"/>
      <c r="AP8268" s="104"/>
      <c r="AQ8268" s="104"/>
      <c r="AR8268" s="104"/>
      <c r="AS8268" s="104"/>
      <c r="AT8268" s="104"/>
      <c r="AU8268" s="104"/>
      <c r="AV8268" s="104"/>
    </row>
    <row r="8269" spans="3:48" x14ac:dyDescent="0.35">
      <c r="C8269" s="176"/>
      <c r="D8269" s="176"/>
      <c r="E8269" s="176"/>
      <c r="F8269" s="176"/>
      <c r="G8269" s="175"/>
      <c r="H8269" s="175"/>
      <c r="I8269" s="175"/>
      <c r="J8269" s="175"/>
      <c r="L8269" s="175"/>
      <c r="T8269" s="176"/>
      <c r="U8269" s="176"/>
      <c r="V8269" s="176"/>
      <c r="W8269" s="176"/>
      <c r="X8269" s="175"/>
      <c r="Y8269" s="175"/>
      <c r="Z8269" s="175"/>
      <c r="AA8269" s="175"/>
      <c r="AC8269" s="175"/>
      <c r="AL8269" s="106"/>
      <c r="AM8269" s="104"/>
      <c r="AN8269" s="104"/>
      <c r="AO8269" s="104"/>
      <c r="AP8269" s="104"/>
      <c r="AQ8269" s="104"/>
      <c r="AR8269" s="104"/>
      <c r="AS8269" s="104"/>
      <c r="AT8269" s="104"/>
      <c r="AU8269" s="104"/>
      <c r="AV8269" s="104"/>
    </row>
    <row r="8270" spans="3:48" x14ac:dyDescent="0.35">
      <c r="C8270" s="176"/>
      <c r="D8270" s="176"/>
      <c r="E8270" s="176"/>
      <c r="F8270" s="176"/>
      <c r="G8270" s="175"/>
      <c r="H8270" s="175"/>
      <c r="I8270" s="175"/>
      <c r="J8270" s="175"/>
      <c r="L8270" s="175"/>
      <c r="T8270" s="176"/>
      <c r="U8270" s="176"/>
      <c r="V8270" s="176"/>
      <c r="W8270" s="176"/>
      <c r="X8270" s="175"/>
      <c r="Y8270" s="175"/>
      <c r="Z8270" s="175"/>
      <c r="AA8270" s="175"/>
      <c r="AC8270" s="175"/>
      <c r="AL8270" s="106"/>
      <c r="AM8270" s="104"/>
      <c r="AN8270" s="104"/>
      <c r="AO8270" s="104"/>
      <c r="AP8270" s="104"/>
      <c r="AQ8270" s="104"/>
      <c r="AR8270" s="104"/>
      <c r="AS8270" s="104"/>
      <c r="AT8270" s="104"/>
      <c r="AU8270" s="104"/>
      <c r="AV8270" s="104"/>
    </row>
    <row r="8271" spans="3:48" x14ac:dyDescent="0.35">
      <c r="C8271" s="176"/>
      <c r="D8271" s="176"/>
      <c r="E8271" s="176"/>
      <c r="F8271" s="176"/>
      <c r="G8271" s="175"/>
      <c r="H8271" s="175"/>
      <c r="I8271" s="175"/>
      <c r="J8271" s="175"/>
      <c r="L8271" s="175"/>
      <c r="T8271" s="176"/>
      <c r="U8271" s="176"/>
      <c r="V8271" s="176"/>
      <c r="W8271" s="176"/>
      <c r="X8271" s="175"/>
      <c r="Y8271" s="175"/>
      <c r="Z8271" s="175"/>
      <c r="AA8271" s="175"/>
      <c r="AC8271" s="175"/>
      <c r="AL8271" s="106"/>
      <c r="AM8271" s="104"/>
      <c r="AN8271" s="104"/>
      <c r="AO8271" s="104"/>
      <c r="AP8271" s="104"/>
      <c r="AQ8271" s="104"/>
      <c r="AR8271" s="104"/>
      <c r="AS8271" s="104"/>
      <c r="AT8271" s="104"/>
      <c r="AU8271" s="104"/>
      <c r="AV8271" s="104"/>
    </row>
    <row r="8272" spans="3:48" x14ac:dyDescent="0.35">
      <c r="C8272" s="176"/>
      <c r="D8272" s="176"/>
      <c r="E8272" s="176"/>
      <c r="F8272" s="176"/>
      <c r="G8272" s="175"/>
      <c r="H8272" s="175"/>
      <c r="I8272" s="175"/>
      <c r="J8272" s="175"/>
      <c r="L8272" s="175"/>
      <c r="T8272" s="176"/>
      <c r="U8272" s="176"/>
      <c r="V8272" s="176"/>
      <c r="W8272" s="176"/>
      <c r="X8272" s="175"/>
      <c r="Y8272" s="175"/>
      <c r="Z8272" s="175"/>
      <c r="AA8272" s="175"/>
      <c r="AC8272" s="175"/>
      <c r="AL8272" s="106"/>
      <c r="AM8272" s="104"/>
      <c r="AN8272" s="104"/>
      <c r="AO8272" s="104"/>
      <c r="AP8272" s="104"/>
      <c r="AQ8272" s="104"/>
      <c r="AR8272" s="104"/>
      <c r="AS8272" s="104"/>
      <c r="AT8272" s="104"/>
      <c r="AU8272" s="104"/>
      <c r="AV8272" s="104"/>
    </row>
    <row r="8273" spans="3:48" x14ac:dyDescent="0.35">
      <c r="C8273" s="176"/>
      <c r="D8273" s="176"/>
      <c r="E8273" s="176"/>
      <c r="F8273" s="176"/>
      <c r="G8273" s="175"/>
      <c r="H8273" s="175"/>
      <c r="I8273" s="175"/>
      <c r="J8273" s="175"/>
      <c r="L8273" s="175"/>
      <c r="T8273" s="176"/>
      <c r="U8273" s="176"/>
      <c r="V8273" s="176"/>
      <c r="W8273" s="176"/>
      <c r="X8273" s="175"/>
      <c r="Y8273" s="175"/>
      <c r="Z8273" s="175"/>
      <c r="AA8273" s="175"/>
      <c r="AC8273" s="175"/>
      <c r="AL8273" s="106"/>
      <c r="AM8273" s="104"/>
      <c r="AN8273" s="104"/>
      <c r="AO8273" s="104"/>
      <c r="AP8273" s="104"/>
      <c r="AQ8273" s="104"/>
      <c r="AR8273" s="104"/>
      <c r="AS8273" s="104"/>
      <c r="AT8273" s="104"/>
      <c r="AU8273" s="104"/>
      <c r="AV8273" s="104"/>
    </row>
    <row r="8274" spans="3:48" x14ac:dyDescent="0.35">
      <c r="C8274" s="176"/>
      <c r="D8274" s="176"/>
      <c r="E8274" s="176"/>
      <c r="F8274" s="176"/>
      <c r="G8274" s="175"/>
      <c r="H8274" s="175"/>
      <c r="I8274" s="175"/>
      <c r="J8274" s="175"/>
      <c r="L8274" s="175"/>
      <c r="T8274" s="176"/>
      <c r="U8274" s="176"/>
      <c r="V8274" s="176"/>
      <c r="W8274" s="176"/>
      <c r="X8274" s="175"/>
      <c r="Y8274" s="175"/>
      <c r="Z8274" s="175"/>
      <c r="AA8274" s="175"/>
      <c r="AC8274" s="175"/>
      <c r="AL8274" s="106"/>
      <c r="AM8274" s="104"/>
      <c r="AN8274" s="104"/>
      <c r="AO8274" s="104"/>
      <c r="AP8274" s="104"/>
      <c r="AQ8274" s="104"/>
      <c r="AR8274" s="104"/>
      <c r="AS8274" s="104"/>
      <c r="AT8274" s="104"/>
      <c r="AU8274" s="104"/>
      <c r="AV8274" s="104"/>
    </row>
    <row r="8275" spans="3:48" x14ac:dyDescent="0.35">
      <c r="C8275" s="176"/>
      <c r="D8275" s="176"/>
      <c r="E8275" s="176"/>
      <c r="F8275" s="176"/>
      <c r="G8275" s="175"/>
      <c r="H8275" s="175"/>
      <c r="I8275" s="175"/>
      <c r="J8275" s="175"/>
      <c r="L8275" s="175"/>
      <c r="T8275" s="176"/>
      <c r="U8275" s="176"/>
      <c r="V8275" s="176"/>
      <c r="W8275" s="176"/>
      <c r="X8275" s="175"/>
      <c r="Y8275" s="175"/>
      <c r="Z8275" s="175"/>
      <c r="AA8275" s="175"/>
      <c r="AC8275" s="175"/>
      <c r="AL8275" s="106"/>
      <c r="AM8275" s="104"/>
      <c r="AN8275" s="104"/>
      <c r="AO8275" s="104"/>
      <c r="AP8275" s="104"/>
      <c r="AQ8275" s="104"/>
      <c r="AR8275" s="104"/>
      <c r="AS8275" s="104"/>
      <c r="AT8275" s="104"/>
      <c r="AU8275" s="104"/>
      <c r="AV8275" s="104"/>
    </row>
    <row r="8276" spans="3:48" x14ac:dyDescent="0.35">
      <c r="C8276" s="176"/>
      <c r="D8276" s="176"/>
      <c r="E8276" s="176"/>
      <c r="F8276" s="176"/>
      <c r="G8276" s="175"/>
      <c r="H8276" s="175"/>
      <c r="I8276" s="175"/>
      <c r="J8276" s="175"/>
      <c r="L8276" s="175"/>
      <c r="T8276" s="176"/>
      <c r="U8276" s="176"/>
      <c r="V8276" s="176"/>
      <c r="W8276" s="176"/>
      <c r="X8276" s="175"/>
      <c r="Y8276" s="175"/>
      <c r="Z8276" s="175"/>
      <c r="AA8276" s="175"/>
      <c r="AC8276" s="175"/>
      <c r="AL8276" s="106"/>
      <c r="AM8276" s="104"/>
      <c r="AN8276" s="104"/>
      <c r="AO8276" s="104"/>
      <c r="AP8276" s="104"/>
      <c r="AQ8276" s="104"/>
      <c r="AR8276" s="104"/>
      <c r="AS8276" s="104"/>
      <c r="AT8276" s="104"/>
      <c r="AU8276" s="104"/>
      <c r="AV8276" s="104"/>
    </row>
    <row r="8277" spans="3:48" x14ac:dyDescent="0.35">
      <c r="C8277" s="176"/>
      <c r="D8277" s="176"/>
      <c r="E8277" s="176"/>
      <c r="F8277" s="176"/>
      <c r="G8277" s="175"/>
      <c r="H8277" s="175"/>
      <c r="I8277" s="175"/>
      <c r="J8277" s="175"/>
      <c r="L8277" s="175"/>
      <c r="T8277" s="176"/>
      <c r="U8277" s="176"/>
      <c r="V8277" s="176"/>
      <c r="W8277" s="176"/>
      <c r="X8277" s="175"/>
      <c r="Y8277" s="175"/>
      <c r="Z8277" s="175"/>
      <c r="AA8277" s="175"/>
      <c r="AC8277" s="175"/>
      <c r="AL8277" s="106"/>
      <c r="AM8277" s="104"/>
      <c r="AN8277" s="104"/>
      <c r="AO8277" s="104"/>
      <c r="AP8277" s="104"/>
      <c r="AQ8277" s="104"/>
      <c r="AR8277" s="104"/>
      <c r="AS8277" s="104"/>
      <c r="AT8277" s="104"/>
      <c r="AU8277" s="104"/>
      <c r="AV8277" s="104"/>
    </row>
    <row r="8278" spans="3:48" x14ac:dyDescent="0.35">
      <c r="C8278" s="176"/>
      <c r="D8278" s="176"/>
      <c r="E8278" s="176"/>
      <c r="F8278" s="176"/>
      <c r="G8278" s="175"/>
      <c r="H8278" s="175"/>
      <c r="I8278" s="175"/>
      <c r="J8278" s="175"/>
      <c r="L8278" s="175"/>
      <c r="T8278" s="176"/>
      <c r="U8278" s="176"/>
      <c r="V8278" s="176"/>
      <c r="W8278" s="176"/>
      <c r="X8278" s="175"/>
      <c r="Y8278" s="175"/>
      <c r="Z8278" s="175"/>
      <c r="AA8278" s="175"/>
      <c r="AC8278" s="175"/>
      <c r="AL8278" s="106"/>
      <c r="AM8278" s="104"/>
      <c r="AN8278" s="104"/>
      <c r="AO8278" s="104"/>
      <c r="AP8278" s="104"/>
      <c r="AQ8278" s="104"/>
      <c r="AR8278" s="104"/>
      <c r="AS8278" s="104"/>
      <c r="AT8278" s="104"/>
      <c r="AU8278" s="104"/>
      <c r="AV8278" s="104"/>
    </row>
    <row r="8279" spans="3:48" x14ac:dyDescent="0.35">
      <c r="C8279" s="176"/>
      <c r="D8279" s="176"/>
      <c r="E8279" s="176"/>
      <c r="F8279" s="176"/>
      <c r="G8279" s="175"/>
      <c r="H8279" s="175"/>
      <c r="I8279" s="175"/>
      <c r="J8279" s="175"/>
      <c r="L8279" s="175"/>
      <c r="T8279" s="176"/>
      <c r="U8279" s="176"/>
      <c r="V8279" s="176"/>
      <c r="W8279" s="176"/>
      <c r="X8279" s="175"/>
      <c r="Y8279" s="175"/>
      <c r="Z8279" s="175"/>
      <c r="AA8279" s="175"/>
      <c r="AC8279" s="175"/>
      <c r="AL8279" s="106"/>
      <c r="AM8279" s="104"/>
      <c r="AN8279" s="104"/>
      <c r="AO8279" s="104"/>
      <c r="AP8279" s="104"/>
      <c r="AQ8279" s="104"/>
      <c r="AR8279" s="104"/>
      <c r="AS8279" s="104"/>
      <c r="AT8279" s="104"/>
      <c r="AU8279" s="104"/>
      <c r="AV8279" s="104"/>
    </row>
    <row r="8280" spans="3:48" x14ac:dyDescent="0.35">
      <c r="C8280" s="176"/>
      <c r="D8280" s="176"/>
      <c r="E8280" s="176"/>
      <c r="F8280" s="176"/>
      <c r="G8280" s="175"/>
      <c r="H8280" s="175"/>
      <c r="I8280" s="175"/>
      <c r="J8280" s="175"/>
      <c r="L8280" s="175"/>
      <c r="T8280" s="176"/>
      <c r="U8280" s="176"/>
      <c r="V8280" s="176"/>
      <c r="W8280" s="176"/>
      <c r="X8280" s="175"/>
      <c r="Y8280" s="175"/>
      <c r="Z8280" s="175"/>
      <c r="AA8280" s="175"/>
      <c r="AC8280" s="175"/>
      <c r="AL8280" s="106"/>
      <c r="AM8280" s="104"/>
      <c r="AN8280" s="104"/>
      <c r="AO8280" s="104"/>
      <c r="AP8280" s="104"/>
      <c r="AQ8280" s="104"/>
      <c r="AR8280" s="104"/>
      <c r="AS8280" s="104"/>
      <c r="AT8280" s="104"/>
      <c r="AU8280" s="104"/>
      <c r="AV8280" s="104"/>
    </row>
    <row r="8281" spans="3:48" x14ac:dyDescent="0.35">
      <c r="C8281" s="176"/>
      <c r="D8281" s="176"/>
      <c r="E8281" s="176"/>
      <c r="F8281" s="176"/>
      <c r="G8281" s="175"/>
      <c r="H8281" s="175"/>
      <c r="I8281" s="175"/>
      <c r="J8281" s="175"/>
      <c r="L8281" s="175"/>
      <c r="T8281" s="176"/>
      <c r="U8281" s="176"/>
      <c r="V8281" s="176"/>
      <c r="W8281" s="176"/>
      <c r="X8281" s="175"/>
      <c r="Y8281" s="175"/>
      <c r="Z8281" s="175"/>
      <c r="AA8281" s="175"/>
      <c r="AC8281" s="175"/>
      <c r="AL8281" s="106"/>
      <c r="AM8281" s="104"/>
      <c r="AN8281" s="104"/>
      <c r="AO8281" s="104"/>
      <c r="AP8281" s="104"/>
      <c r="AQ8281" s="104"/>
      <c r="AR8281" s="104"/>
      <c r="AS8281" s="104"/>
      <c r="AT8281" s="104"/>
      <c r="AU8281" s="104"/>
      <c r="AV8281" s="104"/>
    </row>
    <row r="8282" spans="3:48" x14ac:dyDescent="0.35">
      <c r="C8282" s="176"/>
      <c r="D8282" s="176"/>
      <c r="E8282" s="176"/>
      <c r="F8282" s="176"/>
      <c r="G8282" s="175"/>
      <c r="H8282" s="175"/>
      <c r="I8282" s="175"/>
      <c r="J8282" s="175"/>
      <c r="L8282" s="175"/>
      <c r="T8282" s="176"/>
      <c r="U8282" s="176"/>
      <c r="V8282" s="176"/>
      <c r="W8282" s="176"/>
      <c r="X8282" s="175"/>
      <c r="Y8282" s="175"/>
      <c r="Z8282" s="175"/>
      <c r="AA8282" s="175"/>
      <c r="AC8282" s="175"/>
      <c r="AL8282" s="106"/>
      <c r="AM8282" s="104"/>
      <c r="AN8282" s="104"/>
      <c r="AO8282" s="104"/>
      <c r="AP8282" s="104"/>
      <c r="AQ8282" s="104"/>
      <c r="AR8282" s="104"/>
      <c r="AS8282" s="104"/>
      <c r="AT8282" s="104"/>
      <c r="AU8282" s="104"/>
      <c r="AV8282" s="104"/>
    </row>
    <row r="8283" spans="3:48" x14ac:dyDescent="0.35">
      <c r="C8283" s="176"/>
      <c r="D8283" s="176"/>
      <c r="E8283" s="176"/>
      <c r="F8283" s="176"/>
      <c r="G8283" s="175"/>
      <c r="H8283" s="175"/>
      <c r="I8283" s="175"/>
      <c r="J8283" s="175"/>
      <c r="L8283" s="175"/>
      <c r="T8283" s="176"/>
      <c r="U8283" s="176"/>
      <c r="V8283" s="176"/>
      <c r="W8283" s="176"/>
      <c r="X8283" s="175"/>
      <c r="Y8283" s="175"/>
      <c r="Z8283" s="175"/>
      <c r="AA8283" s="175"/>
      <c r="AC8283" s="175"/>
      <c r="AL8283" s="106"/>
      <c r="AM8283" s="104"/>
      <c r="AN8283" s="104"/>
      <c r="AO8283" s="104"/>
      <c r="AP8283" s="104"/>
      <c r="AQ8283" s="104"/>
      <c r="AR8283" s="104"/>
      <c r="AS8283" s="104"/>
      <c r="AT8283" s="104"/>
      <c r="AU8283" s="104"/>
      <c r="AV8283" s="104"/>
    </row>
    <row r="8284" spans="3:48" x14ac:dyDescent="0.35">
      <c r="C8284" s="176"/>
      <c r="D8284" s="176"/>
      <c r="E8284" s="176"/>
      <c r="F8284" s="176"/>
      <c r="G8284" s="175"/>
      <c r="H8284" s="175"/>
      <c r="I8284" s="175"/>
      <c r="J8284" s="175"/>
      <c r="L8284" s="175"/>
      <c r="T8284" s="176"/>
      <c r="U8284" s="176"/>
      <c r="V8284" s="176"/>
      <c r="W8284" s="176"/>
      <c r="X8284" s="175"/>
      <c r="Y8284" s="175"/>
      <c r="Z8284" s="175"/>
      <c r="AA8284" s="175"/>
      <c r="AC8284" s="175"/>
      <c r="AL8284" s="106"/>
      <c r="AM8284" s="104"/>
      <c r="AN8284" s="104"/>
      <c r="AO8284" s="104"/>
      <c r="AP8284" s="104"/>
      <c r="AQ8284" s="104"/>
      <c r="AR8284" s="104"/>
      <c r="AS8284" s="104"/>
      <c r="AT8284" s="104"/>
      <c r="AU8284" s="104"/>
      <c r="AV8284" s="104"/>
    </row>
    <row r="8285" spans="3:48" x14ac:dyDescent="0.35">
      <c r="C8285" s="176"/>
      <c r="D8285" s="176"/>
      <c r="E8285" s="176"/>
      <c r="F8285" s="176"/>
      <c r="G8285" s="175"/>
      <c r="H8285" s="175"/>
      <c r="I8285" s="175"/>
      <c r="J8285" s="175"/>
      <c r="L8285" s="175"/>
      <c r="T8285" s="176"/>
      <c r="U8285" s="176"/>
      <c r="V8285" s="176"/>
      <c r="W8285" s="176"/>
      <c r="X8285" s="175"/>
      <c r="Y8285" s="175"/>
      <c r="Z8285" s="175"/>
      <c r="AA8285" s="175"/>
      <c r="AC8285" s="175"/>
      <c r="AL8285" s="106"/>
      <c r="AM8285" s="104"/>
      <c r="AN8285" s="104"/>
      <c r="AO8285" s="104"/>
      <c r="AP8285" s="104"/>
      <c r="AQ8285" s="104"/>
      <c r="AR8285" s="104"/>
      <c r="AS8285" s="104"/>
      <c r="AT8285" s="104"/>
      <c r="AU8285" s="104"/>
      <c r="AV8285" s="104"/>
    </row>
    <row r="8286" spans="3:48" x14ac:dyDescent="0.35">
      <c r="C8286" s="176"/>
      <c r="D8286" s="176"/>
      <c r="E8286" s="176"/>
      <c r="F8286" s="176"/>
      <c r="G8286" s="175"/>
      <c r="H8286" s="175"/>
      <c r="I8286" s="175"/>
      <c r="J8286" s="175"/>
      <c r="L8286" s="175"/>
      <c r="T8286" s="176"/>
      <c r="U8286" s="176"/>
      <c r="V8286" s="176"/>
      <c r="W8286" s="176"/>
      <c r="X8286" s="175"/>
      <c r="Y8286" s="175"/>
      <c r="Z8286" s="175"/>
      <c r="AA8286" s="175"/>
      <c r="AC8286" s="175"/>
      <c r="AL8286" s="106"/>
      <c r="AM8286" s="104"/>
      <c r="AN8286" s="104"/>
      <c r="AO8286" s="104"/>
      <c r="AP8286" s="104"/>
      <c r="AQ8286" s="104"/>
      <c r="AR8286" s="104"/>
      <c r="AS8286" s="104"/>
      <c r="AT8286" s="104"/>
      <c r="AU8286" s="104"/>
      <c r="AV8286" s="104"/>
    </row>
    <row r="8287" spans="3:48" x14ac:dyDescent="0.35">
      <c r="C8287" s="176"/>
      <c r="D8287" s="176"/>
      <c r="E8287" s="176"/>
      <c r="F8287" s="176"/>
      <c r="G8287" s="175"/>
      <c r="H8287" s="175"/>
      <c r="I8287" s="175"/>
      <c r="J8287" s="175"/>
      <c r="L8287" s="175"/>
      <c r="T8287" s="176"/>
      <c r="U8287" s="176"/>
      <c r="V8287" s="176"/>
      <c r="W8287" s="176"/>
      <c r="X8287" s="175"/>
      <c r="Y8287" s="175"/>
      <c r="Z8287" s="175"/>
      <c r="AA8287" s="175"/>
      <c r="AC8287" s="175"/>
      <c r="AL8287" s="106"/>
      <c r="AM8287" s="104"/>
      <c r="AN8287" s="104"/>
      <c r="AO8287" s="104"/>
      <c r="AP8287" s="104"/>
      <c r="AQ8287" s="104"/>
      <c r="AR8287" s="104"/>
      <c r="AS8287" s="104"/>
      <c r="AT8287" s="104"/>
      <c r="AU8287" s="104"/>
      <c r="AV8287" s="104"/>
    </row>
    <row r="8288" spans="3:48" x14ac:dyDescent="0.35">
      <c r="C8288" s="176"/>
      <c r="D8288" s="176"/>
      <c r="E8288" s="176"/>
      <c r="F8288" s="176"/>
      <c r="G8288" s="175"/>
      <c r="H8288" s="175"/>
      <c r="I8288" s="175"/>
      <c r="J8288" s="175"/>
      <c r="L8288" s="175"/>
      <c r="T8288" s="176"/>
      <c r="U8288" s="176"/>
      <c r="V8288" s="176"/>
      <c r="W8288" s="176"/>
      <c r="X8288" s="175"/>
      <c r="Y8288" s="175"/>
      <c r="Z8288" s="175"/>
      <c r="AA8288" s="175"/>
      <c r="AC8288" s="175"/>
      <c r="AL8288" s="106"/>
      <c r="AM8288" s="104"/>
      <c r="AN8288" s="104"/>
      <c r="AO8288" s="104"/>
      <c r="AP8288" s="104"/>
      <c r="AQ8288" s="104"/>
      <c r="AR8288" s="104"/>
      <c r="AS8288" s="104"/>
      <c r="AT8288" s="104"/>
      <c r="AU8288" s="104"/>
      <c r="AV8288" s="104"/>
    </row>
    <row r="8289" spans="3:48" x14ac:dyDescent="0.35">
      <c r="C8289" s="176"/>
      <c r="D8289" s="176"/>
      <c r="E8289" s="176"/>
      <c r="F8289" s="176"/>
      <c r="G8289" s="175"/>
      <c r="H8289" s="175"/>
      <c r="I8289" s="175"/>
      <c r="J8289" s="175"/>
      <c r="L8289" s="175"/>
      <c r="T8289" s="176"/>
      <c r="U8289" s="176"/>
      <c r="V8289" s="176"/>
      <c r="W8289" s="176"/>
      <c r="X8289" s="175"/>
      <c r="Y8289" s="175"/>
      <c r="Z8289" s="175"/>
      <c r="AA8289" s="175"/>
      <c r="AC8289" s="175"/>
      <c r="AL8289" s="106"/>
      <c r="AM8289" s="104"/>
      <c r="AN8289" s="104"/>
      <c r="AO8289" s="104"/>
      <c r="AP8289" s="104"/>
      <c r="AQ8289" s="104"/>
      <c r="AR8289" s="104"/>
      <c r="AS8289" s="104"/>
      <c r="AT8289" s="104"/>
      <c r="AU8289" s="104"/>
      <c r="AV8289" s="104"/>
    </row>
    <row r="8290" spans="3:48" x14ac:dyDescent="0.35">
      <c r="C8290" s="176"/>
      <c r="D8290" s="176"/>
      <c r="E8290" s="176"/>
      <c r="F8290" s="176"/>
      <c r="G8290" s="175"/>
      <c r="H8290" s="175"/>
      <c r="I8290" s="175"/>
      <c r="J8290" s="175"/>
      <c r="L8290" s="175"/>
      <c r="T8290" s="176"/>
      <c r="U8290" s="176"/>
      <c r="V8290" s="176"/>
      <c r="W8290" s="176"/>
      <c r="X8290" s="175"/>
      <c r="Y8290" s="175"/>
      <c r="Z8290" s="175"/>
      <c r="AA8290" s="175"/>
      <c r="AC8290" s="175"/>
      <c r="AL8290" s="106"/>
      <c r="AM8290" s="104"/>
      <c r="AN8290" s="104"/>
      <c r="AO8290" s="104"/>
      <c r="AP8290" s="104"/>
      <c r="AQ8290" s="104"/>
      <c r="AR8290" s="104"/>
      <c r="AS8290" s="104"/>
      <c r="AT8290" s="104"/>
      <c r="AU8290" s="104"/>
      <c r="AV8290" s="104"/>
    </row>
    <row r="8291" spans="3:48" x14ac:dyDescent="0.35">
      <c r="C8291" s="176"/>
      <c r="D8291" s="176"/>
      <c r="E8291" s="176"/>
      <c r="F8291" s="176"/>
      <c r="G8291" s="175"/>
      <c r="H8291" s="175"/>
      <c r="I8291" s="175"/>
      <c r="J8291" s="175"/>
      <c r="L8291" s="175"/>
      <c r="T8291" s="176"/>
      <c r="U8291" s="176"/>
      <c r="V8291" s="176"/>
      <c r="W8291" s="176"/>
      <c r="X8291" s="175"/>
      <c r="Y8291" s="175"/>
      <c r="Z8291" s="175"/>
      <c r="AA8291" s="175"/>
      <c r="AC8291" s="175"/>
      <c r="AL8291" s="106"/>
      <c r="AM8291" s="104"/>
      <c r="AN8291" s="104"/>
      <c r="AO8291" s="104"/>
      <c r="AP8291" s="104"/>
      <c r="AQ8291" s="104"/>
      <c r="AR8291" s="104"/>
      <c r="AS8291" s="104"/>
      <c r="AT8291" s="104"/>
      <c r="AU8291" s="104"/>
      <c r="AV8291" s="104"/>
    </row>
    <row r="8292" spans="3:48" x14ac:dyDescent="0.35">
      <c r="C8292" s="176"/>
      <c r="D8292" s="176"/>
      <c r="E8292" s="176"/>
      <c r="F8292" s="176"/>
      <c r="G8292" s="175"/>
      <c r="H8292" s="175"/>
      <c r="I8292" s="175"/>
      <c r="J8292" s="175"/>
      <c r="L8292" s="175"/>
      <c r="T8292" s="176"/>
      <c r="U8292" s="176"/>
      <c r="V8292" s="176"/>
      <c r="W8292" s="176"/>
      <c r="X8292" s="175"/>
      <c r="Y8292" s="175"/>
      <c r="Z8292" s="175"/>
      <c r="AA8292" s="175"/>
      <c r="AC8292" s="175"/>
      <c r="AL8292" s="106"/>
      <c r="AM8292" s="104"/>
      <c r="AN8292" s="104"/>
      <c r="AO8292" s="104"/>
      <c r="AP8292" s="104"/>
      <c r="AQ8292" s="104"/>
      <c r="AR8292" s="104"/>
      <c r="AS8292" s="104"/>
      <c r="AT8292" s="104"/>
      <c r="AU8292" s="104"/>
      <c r="AV8292" s="104"/>
    </row>
    <row r="8293" spans="3:48" x14ac:dyDescent="0.35">
      <c r="C8293" s="176"/>
      <c r="D8293" s="176"/>
      <c r="E8293" s="176"/>
      <c r="F8293" s="176"/>
      <c r="G8293" s="175"/>
      <c r="H8293" s="175"/>
      <c r="I8293" s="175"/>
      <c r="J8293" s="175"/>
      <c r="L8293" s="175"/>
      <c r="T8293" s="176"/>
      <c r="U8293" s="176"/>
      <c r="V8293" s="176"/>
      <c r="W8293" s="176"/>
      <c r="X8293" s="175"/>
      <c r="Y8293" s="175"/>
      <c r="Z8293" s="175"/>
      <c r="AA8293" s="175"/>
      <c r="AC8293" s="175"/>
      <c r="AL8293" s="106"/>
      <c r="AM8293" s="104"/>
      <c r="AN8293" s="104"/>
      <c r="AO8293" s="104"/>
      <c r="AP8293" s="104"/>
      <c r="AQ8293" s="104"/>
      <c r="AR8293" s="104"/>
      <c r="AS8293" s="104"/>
      <c r="AT8293" s="104"/>
      <c r="AU8293" s="104"/>
      <c r="AV8293" s="104"/>
    </row>
    <row r="8294" spans="3:48" x14ac:dyDescent="0.35">
      <c r="C8294" s="176"/>
      <c r="D8294" s="176"/>
      <c r="E8294" s="176"/>
      <c r="F8294" s="176"/>
      <c r="G8294" s="175"/>
      <c r="H8294" s="175"/>
      <c r="I8294" s="175"/>
      <c r="J8294" s="175"/>
      <c r="L8294" s="175"/>
      <c r="T8294" s="176"/>
      <c r="U8294" s="176"/>
      <c r="V8294" s="176"/>
      <c r="W8294" s="176"/>
      <c r="X8294" s="175"/>
      <c r="Y8294" s="175"/>
      <c r="Z8294" s="175"/>
      <c r="AA8294" s="175"/>
      <c r="AC8294" s="175"/>
      <c r="AL8294" s="106"/>
      <c r="AM8294" s="104"/>
      <c r="AN8294" s="104"/>
      <c r="AO8294" s="104"/>
      <c r="AP8294" s="104"/>
      <c r="AQ8294" s="104"/>
      <c r="AR8294" s="104"/>
      <c r="AS8294" s="104"/>
      <c r="AT8294" s="104"/>
      <c r="AU8294" s="104"/>
      <c r="AV8294" s="104"/>
    </row>
    <row r="8295" spans="3:48" x14ac:dyDescent="0.35">
      <c r="C8295" s="176"/>
      <c r="D8295" s="176"/>
      <c r="E8295" s="176"/>
      <c r="F8295" s="176"/>
      <c r="G8295" s="175"/>
      <c r="H8295" s="175"/>
      <c r="I8295" s="175"/>
      <c r="J8295" s="175"/>
      <c r="L8295" s="175"/>
      <c r="T8295" s="176"/>
      <c r="U8295" s="176"/>
      <c r="V8295" s="176"/>
      <c r="W8295" s="176"/>
      <c r="X8295" s="175"/>
      <c r="Y8295" s="175"/>
      <c r="Z8295" s="175"/>
      <c r="AA8295" s="175"/>
      <c r="AC8295" s="175"/>
      <c r="AL8295" s="106"/>
      <c r="AM8295" s="104"/>
      <c r="AN8295" s="104"/>
      <c r="AO8295" s="104"/>
      <c r="AP8295" s="104"/>
      <c r="AQ8295" s="104"/>
      <c r="AR8295" s="104"/>
      <c r="AS8295" s="104"/>
      <c r="AT8295" s="104"/>
      <c r="AU8295" s="104"/>
      <c r="AV8295" s="104"/>
    </row>
    <row r="8296" spans="3:48" x14ac:dyDescent="0.35">
      <c r="C8296" s="176"/>
      <c r="D8296" s="176"/>
      <c r="E8296" s="176"/>
      <c r="F8296" s="176"/>
      <c r="G8296" s="175"/>
      <c r="H8296" s="175"/>
      <c r="I8296" s="175"/>
      <c r="J8296" s="175"/>
      <c r="L8296" s="175"/>
      <c r="T8296" s="176"/>
      <c r="U8296" s="176"/>
      <c r="V8296" s="176"/>
      <c r="W8296" s="176"/>
      <c r="X8296" s="175"/>
      <c r="Y8296" s="175"/>
      <c r="Z8296" s="175"/>
      <c r="AA8296" s="175"/>
      <c r="AC8296" s="175"/>
      <c r="AL8296" s="106"/>
      <c r="AM8296" s="104"/>
      <c r="AN8296" s="104"/>
      <c r="AO8296" s="104"/>
      <c r="AP8296" s="104"/>
      <c r="AQ8296" s="104"/>
      <c r="AR8296" s="104"/>
      <c r="AS8296" s="104"/>
      <c r="AT8296" s="104"/>
      <c r="AU8296" s="104"/>
      <c r="AV8296" s="104"/>
    </row>
    <row r="8297" spans="3:48" x14ac:dyDescent="0.35">
      <c r="C8297" s="176"/>
      <c r="D8297" s="176"/>
      <c r="E8297" s="176"/>
      <c r="F8297" s="176"/>
      <c r="G8297" s="175"/>
      <c r="H8297" s="175"/>
      <c r="I8297" s="175"/>
      <c r="J8297" s="175"/>
      <c r="L8297" s="175"/>
      <c r="T8297" s="176"/>
      <c r="U8297" s="176"/>
      <c r="V8297" s="176"/>
      <c r="W8297" s="176"/>
      <c r="X8297" s="175"/>
      <c r="Y8297" s="175"/>
      <c r="Z8297" s="175"/>
      <c r="AA8297" s="175"/>
      <c r="AC8297" s="175"/>
      <c r="AL8297" s="106"/>
      <c r="AM8297" s="104"/>
      <c r="AN8297" s="104"/>
      <c r="AO8297" s="104"/>
      <c r="AP8297" s="104"/>
      <c r="AQ8297" s="104"/>
      <c r="AR8297" s="104"/>
      <c r="AS8297" s="104"/>
      <c r="AT8297" s="104"/>
      <c r="AU8297" s="104"/>
      <c r="AV8297" s="104"/>
    </row>
    <row r="8298" spans="3:48" x14ac:dyDescent="0.35">
      <c r="C8298" s="176"/>
      <c r="D8298" s="176"/>
      <c r="E8298" s="176"/>
      <c r="F8298" s="176"/>
      <c r="G8298" s="175"/>
      <c r="H8298" s="175"/>
      <c r="I8298" s="175"/>
      <c r="J8298" s="175"/>
      <c r="L8298" s="175"/>
      <c r="T8298" s="176"/>
      <c r="U8298" s="176"/>
      <c r="V8298" s="176"/>
      <c r="W8298" s="176"/>
      <c r="X8298" s="175"/>
      <c r="Y8298" s="175"/>
      <c r="Z8298" s="175"/>
      <c r="AA8298" s="175"/>
      <c r="AC8298" s="175"/>
      <c r="AL8298" s="106"/>
      <c r="AM8298" s="104"/>
      <c r="AN8298" s="104"/>
      <c r="AO8298" s="104"/>
      <c r="AP8298" s="104"/>
      <c r="AQ8298" s="104"/>
      <c r="AR8298" s="104"/>
      <c r="AS8298" s="104"/>
      <c r="AT8298" s="104"/>
      <c r="AU8298" s="104"/>
      <c r="AV8298" s="104"/>
    </row>
    <row r="8299" spans="3:48" x14ac:dyDescent="0.35">
      <c r="C8299" s="176"/>
      <c r="D8299" s="176"/>
      <c r="E8299" s="176"/>
      <c r="F8299" s="176"/>
      <c r="G8299" s="175"/>
      <c r="H8299" s="175"/>
      <c r="I8299" s="175"/>
      <c r="J8299" s="175"/>
      <c r="L8299" s="175"/>
      <c r="T8299" s="176"/>
      <c r="U8299" s="176"/>
      <c r="V8299" s="176"/>
      <c r="W8299" s="176"/>
      <c r="X8299" s="175"/>
      <c r="Y8299" s="175"/>
      <c r="Z8299" s="175"/>
      <c r="AA8299" s="175"/>
      <c r="AC8299" s="175"/>
      <c r="AL8299" s="106"/>
      <c r="AM8299" s="104"/>
      <c r="AN8299" s="104"/>
      <c r="AO8299" s="104"/>
      <c r="AP8299" s="104"/>
      <c r="AQ8299" s="104"/>
      <c r="AR8299" s="104"/>
      <c r="AS8299" s="104"/>
      <c r="AT8299" s="104"/>
      <c r="AU8299" s="104"/>
      <c r="AV8299" s="104"/>
    </row>
    <row r="8300" spans="3:48" x14ac:dyDescent="0.35">
      <c r="C8300" s="176"/>
      <c r="D8300" s="176"/>
      <c r="E8300" s="176"/>
      <c r="F8300" s="176"/>
      <c r="G8300" s="175"/>
      <c r="H8300" s="175"/>
      <c r="I8300" s="175"/>
      <c r="J8300" s="175"/>
      <c r="L8300" s="175"/>
      <c r="T8300" s="176"/>
      <c r="U8300" s="176"/>
      <c r="V8300" s="176"/>
      <c r="W8300" s="176"/>
      <c r="X8300" s="175"/>
      <c r="Y8300" s="175"/>
      <c r="Z8300" s="175"/>
      <c r="AA8300" s="175"/>
      <c r="AC8300" s="175"/>
      <c r="AL8300" s="106"/>
      <c r="AM8300" s="104"/>
      <c r="AN8300" s="104"/>
      <c r="AO8300" s="104"/>
      <c r="AP8300" s="104"/>
      <c r="AQ8300" s="104"/>
      <c r="AR8300" s="104"/>
      <c r="AS8300" s="104"/>
      <c r="AT8300" s="104"/>
      <c r="AU8300" s="104"/>
      <c r="AV8300" s="104"/>
    </row>
    <row r="8301" spans="3:48" x14ac:dyDescent="0.35">
      <c r="C8301" s="176"/>
      <c r="D8301" s="176"/>
      <c r="E8301" s="176"/>
      <c r="F8301" s="176"/>
      <c r="G8301" s="175"/>
      <c r="H8301" s="175"/>
      <c r="I8301" s="175"/>
      <c r="J8301" s="175"/>
      <c r="L8301" s="175"/>
      <c r="T8301" s="176"/>
      <c r="U8301" s="176"/>
      <c r="V8301" s="176"/>
      <c r="W8301" s="176"/>
      <c r="X8301" s="175"/>
      <c r="Y8301" s="175"/>
      <c r="Z8301" s="175"/>
      <c r="AA8301" s="175"/>
      <c r="AC8301" s="175"/>
      <c r="AL8301" s="106"/>
      <c r="AM8301" s="104"/>
      <c r="AN8301" s="104"/>
      <c r="AO8301" s="104"/>
      <c r="AP8301" s="104"/>
      <c r="AQ8301" s="104"/>
      <c r="AR8301" s="104"/>
      <c r="AS8301" s="104"/>
      <c r="AT8301" s="104"/>
      <c r="AU8301" s="104"/>
      <c r="AV8301" s="104"/>
    </row>
    <row r="8302" spans="3:48" x14ac:dyDescent="0.35">
      <c r="C8302" s="176"/>
      <c r="D8302" s="176"/>
      <c r="E8302" s="176"/>
      <c r="F8302" s="176"/>
      <c r="G8302" s="175"/>
      <c r="H8302" s="175"/>
      <c r="I8302" s="175"/>
      <c r="J8302" s="175"/>
      <c r="L8302" s="175"/>
      <c r="T8302" s="176"/>
      <c r="U8302" s="176"/>
      <c r="V8302" s="176"/>
      <c r="W8302" s="176"/>
      <c r="X8302" s="175"/>
      <c r="Y8302" s="175"/>
      <c r="Z8302" s="175"/>
      <c r="AA8302" s="175"/>
      <c r="AC8302" s="175"/>
      <c r="AL8302" s="106"/>
      <c r="AM8302" s="104"/>
      <c r="AN8302" s="104"/>
      <c r="AO8302" s="104"/>
      <c r="AP8302" s="104"/>
      <c r="AQ8302" s="104"/>
      <c r="AR8302" s="104"/>
      <c r="AS8302" s="104"/>
      <c r="AT8302" s="104"/>
      <c r="AU8302" s="104"/>
      <c r="AV8302" s="104"/>
    </row>
    <row r="8303" spans="3:48" x14ac:dyDescent="0.35">
      <c r="C8303" s="176"/>
      <c r="D8303" s="176"/>
      <c r="E8303" s="176"/>
      <c r="F8303" s="176"/>
      <c r="G8303" s="175"/>
      <c r="H8303" s="175"/>
      <c r="I8303" s="175"/>
      <c r="J8303" s="175"/>
      <c r="L8303" s="175"/>
      <c r="T8303" s="176"/>
      <c r="U8303" s="176"/>
      <c r="V8303" s="176"/>
      <c r="W8303" s="176"/>
      <c r="X8303" s="175"/>
      <c r="Y8303" s="175"/>
      <c r="Z8303" s="175"/>
      <c r="AA8303" s="175"/>
      <c r="AC8303" s="175"/>
      <c r="AL8303" s="106"/>
      <c r="AM8303" s="104"/>
      <c r="AN8303" s="104"/>
      <c r="AO8303" s="104"/>
      <c r="AP8303" s="104"/>
      <c r="AQ8303" s="104"/>
      <c r="AR8303" s="104"/>
      <c r="AS8303" s="104"/>
      <c r="AT8303" s="104"/>
      <c r="AU8303" s="104"/>
      <c r="AV8303" s="104"/>
    </row>
    <row r="8304" spans="3:48" x14ac:dyDescent="0.35">
      <c r="C8304" s="176"/>
      <c r="D8304" s="176"/>
      <c r="E8304" s="176"/>
      <c r="F8304" s="176"/>
      <c r="G8304" s="175"/>
      <c r="H8304" s="175"/>
      <c r="I8304" s="175"/>
      <c r="J8304" s="175"/>
      <c r="L8304" s="175"/>
      <c r="T8304" s="176"/>
      <c r="U8304" s="176"/>
      <c r="V8304" s="176"/>
      <c r="W8304" s="176"/>
      <c r="X8304" s="175"/>
      <c r="Y8304" s="175"/>
      <c r="Z8304" s="175"/>
      <c r="AA8304" s="175"/>
      <c r="AC8304" s="175"/>
      <c r="AL8304" s="106"/>
      <c r="AM8304" s="104"/>
      <c r="AN8304" s="104"/>
      <c r="AO8304" s="104"/>
      <c r="AP8304" s="104"/>
      <c r="AQ8304" s="104"/>
      <c r="AR8304" s="104"/>
      <c r="AS8304" s="104"/>
      <c r="AT8304" s="104"/>
      <c r="AU8304" s="104"/>
      <c r="AV8304" s="104"/>
    </row>
    <row r="8305" spans="3:48" x14ac:dyDescent="0.35">
      <c r="C8305" s="176"/>
      <c r="D8305" s="176"/>
      <c r="E8305" s="176"/>
      <c r="F8305" s="176"/>
      <c r="G8305" s="175"/>
      <c r="H8305" s="175"/>
      <c r="I8305" s="175"/>
      <c r="J8305" s="175"/>
      <c r="L8305" s="175"/>
      <c r="T8305" s="176"/>
      <c r="U8305" s="176"/>
      <c r="V8305" s="176"/>
      <c r="W8305" s="176"/>
      <c r="X8305" s="175"/>
      <c r="Y8305" s="175"/>
      <c r="Z8305" s="175"/>
      <c r="AA8305" s="175"/>
      <c r="AC8305" s="175"/>
      <c r="AL8305" s="106"/>
      <c r="AM8305" s="104"/>
      <c r="AN8305" s="104"/>
      <c r="AO8305" s="104"/>
      <c r="AP8305" s="104"/>
      <c r="AQ8305" s="104"/>
      <c r="AR8305" s="104"/>
      <c r="AS8305" s="104"/>
      <c r="AT8305" s="104"/>
      <c r="AU8305" s="104"/>
      <c r="AV8305" s="104"/>
    </row>
    <row r="8306" spans="3:48" x14ac:dyDescent="0.35">
      <c r="C8306" s="176"/>
      <c r="D8306" s="176"/>
      <c r="E8306" s="176"/>
      <c r="F8306" s="176"/>
      <c r="G8306" s="175"/>
      <c r="H8306" s="175"/>
      <c r="I8306" s="175"/>
      <c r="J8306" s="175"/>
      <c r="L8306" s="175"/>
      <c r="T8306" s="176"/>
      <c r="U8306" s="176"/>
      <c r="V8306" s="176"/>
      <c r="W8306" s="176"/>
      <c r="X8306" s="175"/>
      <c r="Y8306" s="175"/>
      <c r="Z8306" s="175"/>
      <c r="AA8306" s="175"/>
      <c r="AC8306" s="175"/>
      <c r="AL8306" s="106"/>
      <c r="AM8306" s="104"/>
      <c r="AN8306" s="104"/>
      <c r="AO8306" s="104"/>
      <c r="AP8306" s="104"/>
      <c r="AQ8306" s="104"/>
      <c r="AR8306" s="104"/>
      <c r="AS8306" s="104"/>
      <c r="AT8306" s="104"/>
      <c r="AU8306" s="104"/>
      <c r="AV8306" s="104"/>
    </row>
    <row r="8307" spans="3:48" x14ac:dyDescent="0.35">
      <c r="C8307" s="176"/>
      <c r="D8307" s="176"/>
      <c r="E8307" s="176"/>
      <c r="F8307" s="176"/>
      <c r="G8307" s="175"/>
      <c r="H8307" s="175"/>
      <c r="I8307" s="175"/>
      <c r="J8307" s="175"/>
      <c r="L8307" s="175"/>
      <c r="T8307" s="176"/>
      <c r="U8307" s="176"/>
      <c r="V8307" s="176"/>
      <c r="W8307" s="176"/>
      <c r="X8307" s="175"/>
      <c r="Y8307" s="175"/>
      <c r="Z8307" s="175"/>
      <c r="AA8307" s="175"/>
      <c r="AC8307" s="175"/>
      <c r="AL8307" s="106"/>
      <c r="AM8307" s="104"/>
      <c r="AN8307" s="104"/>
      <c r="AO8307" s="104"/>
      <c r="AP8307" s="104"/>
      <c r="AQ8307" s="104"/>
      <c r="AR8307" s="104"/>
      <c r="AS8307" s="104"/>
      <c r="AT8307" s="104"/>
      <c r="AU8307" s="104"/>
      <c r="AV8307" s="104"/>
    </row>
    <row r="8308" spans="3:48" x14ac:dyDescent="0.35">
      <c r="C8308" s="176"/>
      <c r="D8308" s="176"/>
      <c r="E8308" s="176"/>
      <c r="F8308" s="176"/>
      <c r="G8308" s="175"/>
      <c r="H8308" s="175"/>
      <c r="I8308" s="175"/>
      <c r="J8308" s="175"/>
      <c r="L8308" s="175"/>
      <c r="T8308" s="176"/>
      <c r="U8308" s="176"/>
      <c r="V8308" s="176"/>
      <c r="W8308" s="176"/>
      <c r="X8308" s="175"/>
      <c r="Y8308" s="175"/>
      <c r="Z8308" s="175"/>
      <c r="AA8308" s="175"/>
      <c r="AC8308" s="175"/>
      <c r="AL8308" s="106"/>
      <c r="AM8308" s="104"/>
      <c r="AN8308" s="104"/>
      <c r="AO8308" s="104"/>
      <c r="AP8308" s="104"/>
      <c r="AQ8308" s="104"/>
      <c r="AR8308" s="104"/>
      <c r="AS8308" s="104"/>
      <c r="AT8308" s="104"/>
      <c r="AU8308" s="104"/>
      <c r="AV8308" s="104"/>
    </row>
    <row r="8309" spans="3:48" x14ac:dyDescent="0.35">
      <c r="C8309" s="176"/>
      <c r="D8309" s="176"/>
      <c r="E8309" s="176"/>
      <c r="F8309" s="176"/>
      <c r="G8309" s="175"/>
      <c r="H8309" s="175"/>
      <c r="I8309" s="175"/>
      <c r="J8309" s="175"/>
      <c r="L8309" s="175"/>
      <c r="T8309" s="176"/>
      <c r="U8309" s="176"/>
      <c r="V8309" s="176"/>
      <c r="W8309" s="176"/>
      <c r="X8309" s="175"/>
      <c r="Y8309" s="175"/>
      <c r="Z8309" s="175"/>
      <c r="AA8309" s="175"/>
      <c r="AC8309" s="175"/>
      <c r="AL8309" s="106"/>
      <c r="AM8309" s="104"/>
      <c r="AN8309" s="104"/>
      <c r="AO8309" s="104"/>
      <c r="AP8309" s="104"/>
      <c r="AQ8309" s="104"/>
      <c r="AR8309" s="104"/>
      <c r="AS8309" s="104"/>
      <c r="AT8309" s="104"/>
      <c r="AU8309" s="104"/>
      <c r="AV8309" s="104"/>
    </row>
    <row r="8310" spans="3:48" x14ac:dyDescent="0.35">
      <c r="C8310" s="176"/>
      <c r="D8310" s="176"/>
      <c r="E8310" s="176"/>
      <c r="F8310" s="176"/>
      <c r="G8310" s="175"/>
      <c r="H8310" s="175"/>
      <c r="I8310" s="175"/>
      <c r="J8310" s="175"/>
      <c r="L8310" s="175"/>
      <c r="T8310" s="176"/>
      <c r="U8310" s="176"/>
      <c r="V8310" s="176"/>
      <c r="W8310" s="176"/>
      <c r="X8310" s="175"/>
      <c r="Y8310" s="175"/>
      <c r="Z8310" s="175"/>
      <c r="AA8310" s="175"/>
      <c r="AC8310" s="175"/>
      <c r="AL8310" s="106"/>
      <c r="AM8310" s="104"/>
      <c r="AN8310" s="104"/>
      <c r="AO8310" s="104"/>
      <c r="AP8310" s="104"/>
      <c r="AQ8310" s="104"/>
      <c r="AR8310" s="104"/>
      <c r="AS8310" s="104"/>
      <c r="AT8310" s="104"/>
      <c r="AU8310" s="104"/>
      <c r="AV8310" s="104"/>
    </row>
    <row r="8311" spans="3:48" x14ac:dyDescent="0.35">
      <c r="C8311" s="176"/>
      <c r="D8311" s="176"/>
      <c r="E8311" s="176"/>
      <c r="F8311" s="176"/>
      <c r="G8311" s="175"/>
      <c r="H8311" s="175"/>
      <c r="I8311" s="175"/>
      <c r="J8311" s="175"/>
      <c r="L8311" s="175"/>
      <c r="T8311" s="176"/>
      <c r="U8311" s="176"/>
      <c r="V8311" s="176"/>
      <c r="W8311" s="176"/>
      <c r="X8311" s="175"/>
      <c r="Y8311" s="175"/>
      <c r="Z8311" s="175"/>
      <c r="AA8311" s="175"/>
      <c r="AC8311" s="175"/>
      <c r="AL8311" s="106"/>
      <c r="AM8311" s="104"/>
      <c r="AN8311" s="104"/>
      <c r="AO8311" s="104"/>
      <c r="AP8311" s="104"/>
      <c r="AQ8311" s="104"/>
      <c r="AR8311" s="104"/>
      <c r="AS8311" s="104"/>
      <c r="AT8311" s="104"/>
      <c r="AU8311" s="104"/>
      <c r="AV8311" s="104"/>
    </row>
    <row r="8312" spans="3:48" x14ac:dyDescent="0.35">
      <c r="C8312" s="176"/>
      <c r="D8312" s="176"/>
      <c r="E8312" s="176"/>
      <c r="F8312" s="176"/>
      <c r="G8312" s="175"/>
      <c r="H8312" s="175"/>
      <c r="I8312" s="175"/>
      <c r="J8312" s="175"/>
      <c r="L8312" s="175"/>
      <c r="T8312" s="176"/>
      <c r="U8312" s="176"/>
      <c r="V8312" s="176"/>
      <c r="W8312" s="176"/>
      <c r="X8312" s="175"/>
      <c r="Y8312" s="175"/>
      <c r="Z8312" s="175"/>
      <c r="AA8312" s="175"/>
      <c r="AC8312" s="175"/>
      <c r="AL8312" s="106"/>
      <c r="AM8312" s="104"/>
      <c r="AN8312" s="104"/>
      <c r="AO8312" s="104"/>
      <c r="AP8312" s="104"/>
      <c r="AQ8312" s="104"/>
      <c r="AR8312" s="104"/>
      <c r="AS8312" s="104"/>
      <c r="AT8312" s="104"/>
      <c r="AU8312" s="104"/>
      <c r="AV8312" s="104"/>
    </row>
    <row r="8313" spans="3:48" x14ac:dyDescent="0.35">
      <c r="C8313" s="176"/>
      <c r="D8313" s="176"/>
      <c r="E8313" s="176"/>
      <c r="F8313" s="176"/>
      <c r="G8313" s="175"/>
      <c r="H8313" s="175"/>
      <c r="I8313" s="175"/>
      <c r="J8313" s="175"/>
      <c r="L8313" s="175"/>
      <c r="T8313" s="176"/>
      <c r="U8313" s="176"/>
      <c r="V8313" s="176"/>
      <c r="W8313" s="176"/>
      <c r="X8313" s="175"/>
      <c r="Y8313" s="175"/>
      <c r="Z8313" s="175"/>
      <c r="AA8313" s="175"/>
      <c r="AC8313" s="175"/>
      <c r="AL8313" s="106"/>
      <c r="AM8313" s="104"/>
      <c r="AN8313" s="104"/>
      <c r="AO8313" s="104"/>
      <c r="AP8313" s="104"/>
      <c r="AQ8313" s="104"/>
      <c r="AR8313" s="104"/>
      <c r="AS8313" s="104"/>
      <c r="AT8313" s="104"/>
      <c r="AU8313" s="104"/>
      <c r="AV8313" s="104"/>
    </row>
    <row r="8314" spans="3:48" x14ac:dyDescent="0.35">
      <c r="C8314" s="176"/>
      <c r="D8314" s="176"/>
      <c r="E8314" s="176"/>
      <c r="F8314" s="176"/>
      <c r="G8314" s="175"/>
      <c r="H8314" s="175"/>
      <c r="I8314" s="175"/>
      <c r="J8314" s="175"/>
      <c r="L8314" s="175"/>
      <c r="T8314" s="176"/>
      <c r="U8314" s="176"/>
      <c r="V8314" s="176"/>
      <c r="W8314" s="176"/>
      <c r="X8314" s="175"/>
      <c r="Y8314" s="175"/>
      <c r="Z8314" s="175"/>
      <c r="AA8314" s="175"/>
      <c r="AC8314" s="175"/>
      <c r="AL8314" s="106"/>
      <c r="AM8314" s="104"/>
      <c r="AN8314" s="104"/>
      <c r="AO8314" s="104"/>
      <c r="AP8314" s="104"/>
      <c r="AQ8314" s="104"/>
      <c r="AR8314" s="104"/>
      <c r="AS8314" s="104"/>
      <c r="AT8314" s="104"/>
      <c r="AU8314" s="104"/>
      <c r="AV8314" s="104"/>
    </row>
    <row r="8315" spans="3:48" x14ac:dyDescent="0.35">
      <c r="C8315" s="176"/>
      <c r="D8315" s="176"/>
      <c r="E8315" s="176"/>
      <c r="F8315" s="176"/>
      <c r="G8315" s="175"/>
      <c r="H8315" s="175"/>
      <c r="I8315" s="175"/>
      <c r="J8315" s="175"/>
      <c r="L8315" s="175"/>
      <c r="T8315" s="176"/>
      <c r="U8315" s="176"/>
      <c r="V8315" s="176"/>
      <c r="W8315" s="176"/>
      <c r="X8315" s="175"/>
      <c r="Y8315" s="175"/>
      <c r="Z8315" s="175"/>
      <c r="AA8315" s="175"/>
      <c r="AC8315" s="175"/>
      <c r="AL8315" s="106"/>
      <c r="AM8315" s="104"/>
      <c r="AN8315" s="104"/>
      <c r="AO8315" s="104"/>
      <c r="AP8315" s="104"/>
      <c r="AQ8315" s="104"/>
      <c r="AR8315" s="104"/>
      <c r="AS8315" s="104"/>
      <c r="AT8315" s="104"/>
      <c r="AU8315" s="104"/>
      <c r="AV8315" s="104"/>
    </row>
    <row r="8316" spans="3:48" x14ac:dyDescent="0.35">
      <c r="C8316" s="176"/>
      <c r="D8316" s="176"/>
      <c r="E8316" s="176"/>
      <c r="F8316" s="176"/>
      <c r="G8316" s="175"/>
      <c r="H8316" s="175"/>
      <c r="I8316" s="175"/>
      <c r="J8316" s="175"/>
      <c r="L8316" s="175"/>
      <c r="T8316" s="176"/>
      <c r="U8316" s="176"/>
      <c r="V8316" s="176"/>
      <c r="W8316" s="176"/>
      <c r="X8316" s="175"/>
      <c r="Y8316" s="175"/>
      <c r="Z8316" s="175"/>
      <c r="AA8316" s="175"/>
      <c r="AC8316" s="175"/>
      <c r="AL8316" s="106"/>
      <c r="AM8316" s="104"/>
      <c r="AN8316" s="104"/>
      <c r="AO8316" s="104"/>
      <c r="AP8316" s="104"/>
      <c r="AQ8316" s="104"/>
      <c r="AR8316" s="104"/>
      <c r="AS8316" s="104"/>
      <c r="AT8316" s="104"/>
      <c r="AU8316" s="104"/>
      <c r="AV8316" s="104"/>
    </row>
    <row r="8317" spans="3:48" x14ac:dyDescent="0.35">
      <c r="C8317" s="176"/>
      <c r="D8317" s="176"/>
      <c r="E8317" s="176"/>
      <c r="F8317" s="176"/>
      <c r="G8317" s="175"/>
      <c r="H8317" s="175"/>
      <c r="I8317" s="175"/>
      <c r="J8317" s="175"/>
      <c r="L8317" s="175"/>
      <c r="T8317" s="176"/>
      <c r="U8317" s="176"/>
      <c r="V8317" s="176"/>
      <c r="W8317" s="176"/>
      <c r="X8317" s="175"/>
      <c r="Y8317" s="175"/>
      <c r="Z8317" s="175"/>
      <c r="AA8317" s="175"/>
      <c r="AC8317" s="175"/>
      <c r="AL8317" s="106"/>
      <c r="AM8317" s="104"/>
      <c r="AN8317" s="104"/>
      <c r="AO8317" s="104"/>
      <c r="AP8317" s="104"/>
      <c r="AQ8317" s="104"/>
      <c r="AR8317" s="104"/>
      <c r="AS8317" s="104"/>
      <c r="AT8317" s="104"/>
      <c r="AU8317" s="104"/>
      <c r="AV8317" s="104"/>
    </row>
    <row r="8318" spans="3:48" x14ac:dyDescent="0.35">
      <c r="C8318" s="176"/>
      <c r="D8318" s="176"/>
      <c r="E8318" s="176"/>
      <c r="F8318" s="176"/>
      <c r="G8318" s="175"/>
      <c r="H8318" s="175"/>
      <c r="I8318" s="175"/>
      <c r="J8318" s="175"/>
      <c r="L8318" s="175"/>
      <c r="T8318" s="176"/>
      <c r="U8318" s="176"/>
      <c r="V8318" s="176"/>
      <c r="W8318" s="176"/>
      <c r="X8318" s="175"/>
      <c r="Y8318" s="175"/>
      <c r="Z8318" s="175"/>
      <c r="AA8318" s="175"/>
      <c r="AC8318" s="175"/>
      <c r="AL8318" s="106"/>
      <c r="AM8318" s="104"/>
      <c r="AN8318" s="104"/>
      <c r="AO8318" s="104"/>
      <c r="AP8318" s="104"/>
      <c r="AQ8318" s="104"/>
      <c r="AR8318" s="104"/>
      <c r="AS8318" s="104"/>
      <c r="AT8318" s="104"/>
      <c r="AU8318" s="104"/>
      <c r="AV8318" s="104"/>
    </row>
    <row r="8319" spans="3:48" x14ac:dyDescent="0.35">
      <c r="C8319" s="176"/>
      <c r="D8319" s="176"/>
      <c r="E8319" s="176"/>
      <c r="F8319" s="176"/>
      <c r="G8319" s="175"/>
      <c r="H8319" s="175"/>
      <c r="I8319" s="175"/>
      <c r="J8319" s="175"/>
      <c r="L8319" s="175"/>
      <c r="T8319" s="176"/>
      <c r="U8319" s="176"/>
      <c r="V8319" s="176"/>
      <c r="W8319" s="176"/>
      <c r="X8319" s="175"/>
      <c r="Y8319" s="175"/>
      <c r="Z8319" s="175"/>
      <c r="AA8319" s="175"/>
      <c r="AC8319" s="175"/>
      <c r="AL8319" s="106"/>
      <c r="AM8319" s="104"/>
      <c r="AN8319" s="104"/>
      <c r="AO8319" s="104"/>
      <c r="AP8319" s="104"/>
      <c r="AQ8319" s="104"/>
      <c r="AR8319" s="104"/>
      <c r="AS8319" s="104"/>
      <c r="AT8319" s="104"/>
      <c r="AU8319" s="104"/>
      <c r="AV8319" s="104"/>
    </row>
    <row r="8320" spans="3:48" x14ac:dyDescent="0.35">
      <c r="C8320" s="176"/>
      <c r="D8320" s="176"/>
      <c r="E8320" s="176"/>
      <c r="F8320" s="176"/>
      <c r="G8320" s="175"/>
      <c r="H8320" s="175"/>
      <c r="I8320" s="175"/>
      <c r="J8320" s="175"/>
      <c r="L8320" s="175"/>
      <c r="T8320" s="176"/>
      <c r="U8320" s="176"/>
      <c r="V8320" s="176"/>
      <c r="W8320" s="176"/>
      <c r="X8320" s="175"/>
      <c r="Y8320" s="175"/>
      <c r="Z8320" s="175"/>
      <c r="AA8320" s="175"/>
      <c r="AC8320" s="175"/>
      <c r="AL8320" s="106"/>
      <c r="AM8320" s="104"/>
      <c r="AN8320" s="104"/>
      <c r="AO8320" s="104"/>
      <c r="AP8320" s="104"/>
      <c r="AQ8320" s="104"/>
      <c r="AR8320" s="104"/>
      <c r="AS8320" s="104"/>
      <c r="AT8320" s="104"/>
      <c r="AU8320" s="104"/>
      <c r="AV8320" s="104"/>
    </row>
    <row r="8321" spans="3:48" x14ac:dyDescent="0.35">
      <c r="C8321" s="176"/>
      <c r="D8321" s="176"/>
      <c r="E8321" s="176"/>
      <c r="F8321" s="176"/>
      <c r="G8321" s="175"/>
      <c r="H8321" s="175"/>
      <c r="I8321" s="175"/>
      <c r="J8321" s="175"/>
      <c r="L8321" s="175"/>
      <c r="T8321" s="176"/>
      <c r="U8321" s="176"/>
      <c r="V8321" s="176"/>
      <c r="W8321" s="176"/>
      <c r="X8321" s="175"/>
      <c r="Y8321" s="175"/>
      <c r="Z8321" s="175"/>
      <c r="AA8321" s="175"/>
      <c r="AC8321" s="175"/>
      <c r="AL8321" s="106"/>
      <c r="AM8321" s="104"/>
      <c r="AN8321" s="104"/>
      <c r="AO8321" s="104"/>
      <c r="AP8321" s="104"/>
      <c r="AQ8321" s="104"/>
      <c r="AR8321" s="104"/>
      <c r="AS8321" s="104"/>
      <c r="AT8321" s="104"/>
      <c r="AU8321" s="104"/>
      <c r="AV8321" s="104"/>
    </row>
    <row r="8322" spans="3:48" x14ac:dyDescent="0.35">
      <c r="C8322" s="176"/>
      <c r="D8322" s="176"/>
      <c r="E8322" s="176"/>
      <c r="F8322" s="176"/>
      <c r="G8322" s="175"/>
      <c r="H8322" s="175"/>
      <c r="I8322" s="175"/>
      <c r="J8322" s="175"/>
      <c r="L8322" s="175"/>
      <c r="T8322" s="176"/>
      <c r="U8322" s="176"/>
      <c r="V8322" s="176"/>
      <c r="W8322" s="176"/>
      <c r="X8322" s="175"/>
      <c r="Y8322" s="175"/>
      <c r="Z8322" s="175"/>
      <c r="AA8322" s="175"/>
      <c r="AC8322" s="175"/>
      <c r="AL8322" s="106"/>
      <c r="AM8322" s="104"/>
      <c r="AN8322" s="104"/>
      <c r="AO8322" s="104"/>
      <c r="AP8322" s="104"/>
      <c r="AQ8322" s="104"/>
      <c r="AR8322" s="104"/>
      <c r="AS8322" s="104"/>
      <c r="AT8322" s="104"/>
      <c r="AU8322" s="104"/>
      <c r="AV8322" s="104"/>
    </row>
    <row r="8323" spans="3:48" x14ac:dyDescent="0.35">
      <c r="C8323" s="176"/>
      <c r="D8323" s="176"/>
      <c r="E8323" s="176"/>
      <c r="F8323" s="176"/>
      <c r="G8323" s="175"/>
      <c r="H8323" s="175"/>
      <c r="I8323" s="175"/>
      <c r="J8323" s="175"/>
      <c r="L8323" s="175"/>
      <c r="T8323" s="176"/>
      <c r="U8323" s="176"/>
      <c r="V8323" s="176"/>
      <c r="W8323" s="176"/>
      <c r="X8323" s="175"/>
      <c r="Y8323" s="175"/>
      <c r="Z8323" s="175"/>
      <c r="AA8323" s="175"/>
      <c r="AC8323" s="175"/>
      <c r="AL8323" s="106"/>
      <c r="AM8323" s="104"/>
      <c r="AN8323" s="104"/>
      <c r="AO8323" s="104"/>
      <c r="AP8323" s="104"/>
      <c r="AQ8323" s="104"/>
      <c r="AR8323" s="104"/>
      <c r="AS8323" s="104"/>
      <c r="AT8323" s="104"/>
      <c r="AU8323" s="104"/>
      <c r="AV8323" s="104"/>
    </row>
    <row r="8324" spans="3:48" x14ac:dyDescent="0.35">
      <c r="C8324" s="176"/>
      <c r="D8324" s="176"/>
      <c r="E8324" s="176"/>
      <c r="F8324" s="176"/>
      <c r="G8324" s="175"/>
      <c r="H8324" s="175"/>
      <c r="I8324" s="175"/>
      <c r="J8324" s="175"/>
      <c r="L8324" s="175"/>
      <c r="T8324" s="176"/>
      <c r="U8324" s="176"/>
      <c r="V8324" s="176"/>
      <c r="W8324" s="176"/>
      <c r="X8324" s="175"/>
      <c r="Y8324" s="175"/>
      <c r="Z8324" s="175"/>
      <c r="AA8324" s="175"/>
      <c r="AC8324" s="175"/>
      <c r="AL8324" s="106"/>
      <c r="AM8324" s="104"/>
      <c r="AN8324" s="104"/>
      <c r="AO8324" s="104"/>
      <c r="AP8324" s="104"/>
      <c r="AQ8324" s="104"/>
      <c r="AR8324" s="104"/>
      <c r="AS8324" s="104"/>
      <c r="AT8324" s="104"/>
      <c r="AU8324" s="104"/>
      <c r="AV8324" s="104"/>
    </row>
    <row r="8325" spans="3:48" x14ac:dyDescent="0.35">
      <c r="C8325" s="176"/>
      <c r="D8325" s="176"/>
      <c r="E8325" s="176"/>
      <c r="F8325" s="176"/>
      <c r="G8325" s="175"/>
      <c r="H8325" s="175"/>
      <c r="I8325" s="175"/>
      <c r="J8325" s="175"/>
      <c r="L8325" s="175"/>
      <c r="T8325" s="176"/>
      <c r="U8325" s="176"/>
      <c r="V8325" s="176"/>
      <c r="W8325" s="176"/>
      <c r="X8325" s="175"/>
      <c r="Y8325" s="175"/>
      <c r="Z8325" s="175"/>
      <c r="AA8325" s="175"/>
      <c r="AC8325" s="175"/>
      <c r="AL8325" s="106"/>
      <c r="AM8325" s="104"/>
      <c r="AN8325" s="104"/>
      <c r="AO8325" s="104"/>
      <c r="AP8325" s="104"/>
      <c r="AQ8325" s="104"/>
      <c r="AR8325" s="104"/>
      <c r="AS8325" s="104"/>
      <c r="AT8325" s="104"/>
      <c r="AU8325" s="104"/>
      <c r="AV8325" s="104"/>
    </row>
    <row r="8326" spans="3:48" x14ac:dyDescent="0.35">
      <c r="C8326" s="176"/>
      <c r="D8326" s="176"/>
      <c r="E8326" s="176"/>
      <c r="F8326" s="176"/>
      <c r="G8326" s="175"/>
      <c r="H8326" s="175"/>
      <c r="I8326" s="175"/>
      <c r="J8326" s="175"/>
      <c r="L8326" s="175"/>
      <c r="T8326" s="176"/>
      <c r="U8326" s="176"/>
      <c r="V8326" s="176"/>
      <c r="W8326" s="176"/>
      <c r="X8326" s="175"/>
      <c r="Y8326" s="175"/>
      <c r="Z8326" s="175"/>
      <c r="AA8326" s="175"/>
      <c r="AC8326" s="175"/>
      <c r="AL8326" s="106"/>
      <c r="AM8326" s="104"/>
      <c r="AN8326" s="104"/>
      <c r="AO8326" s="104"/>
      <c r="AP8326" s="104"/>
      <c r="AQ8326" s="104"/>
      <c r="AR8326" s="104"/>
      <c r="AS8326" s="104"/>
      <c r="AT8326" s="104"/>
      <c r="AU8326" s="104"/>
      <c r="AV8326" s="104"/>
    </row>
    <row r="8327" spans="3:48" x14ac:dyDescent="0.35">
      <c r="C8327" s="176"/>
      <c r="D8327" s="176"/>
      <c r="E8327" s="176"/>
      <c r="F8327" s="176"/>
      <c r="G8327" s="175"/>
      <c r="H8327" s="175"/>
      <c r="I8327" s="175"/>
      <c r="J8327" s="175"/>
      <c r="L8327" s="175"/>
      <c r="T8327" s="176"/>
      <c r="U8327" s="176"/>
      <c r="V8327" s="176"/>
      <c r="W8327" s="176"/>
      <c r="X8327" s="175"/>
      <c r="Y8327" s="175"/>
      <c r="Z8327" s="175"/>
      <c r="AA8327" s="175"/>
      <c r="AC8327" s="175"/>
      <c r="AL8327" s="106"/>
      <c r="AM8327" s="104"/>
      <c r="AN8327" s="104"/>
      <c r="AO8327" s="104"/>
      <c r="AP8327" s="104"/>
      <c r="AQ8327" s="104"/>
      <c r="AR8327" s="104"/>
      <c r="AS8327" s="104"/>
      <c r="AT8327" s="104"/>
      <c r="AU8327" s="104"/>
      <c r="AV8327" s="104"/>
    </row>
    <row r="8328" spans="3:48" x14ac:dyDescent="0.35">
      <c r="C8328" s="176"/>
      <c r="D8328" s="176"/>
      <c r="E8328" s="176"/>
      <c r="F8328" s="176"/>
      <c r="G8328" s="175"/>
      <c r="H8328" s="175"/>
      <c r="I8328" s="175"/>
      <c r="J8328" s="175"/>
      <c r="L8328" s="175"/>
      <c r="T8328" s="176"/>
      <c r="U8328" s="176"/>
      <c r="V8328" s="176"/>
      <c r="W8328" s="176"/>
      <c r="X8328" s="175"/>
      <c r="Y8328" s="175"/>
      <c r="Z8328" s="175"/>
      <c r="AA8328" s="175"/>
      <c r="AC8328" s="175"/>
      <c r="AL8328" s="106"/>
      <c r="AM8328" s="104"/>
      <c r="AN8328" s="104"/>
      <c r="AO8328" s="104"/>
      <c r="AP8328" s="104"/>
      <c r="AQ8328" s="104"/>
      <c r="AR8328" s="104"/>
      <c r="AS8328" s="104"/>
      <c r="AT8328" s="104"/>
      <c r="AU8328" s="104"/>
      <c r="AV8328" s="104"/>
    </row>
    <row r="8329" spans="3:48" x14ac:dyDescent="0.35">
      <c r="C8329" s="176"/>
      <c r="D8329" s="176"/>
      <c r="E8329" s="176"/>
      <c r="F8329" s="176"/>
      <c r="G8329" s="175"/>
      <c r="H8329" s="175"/>
      <c r="I8329" s="175"/>
      <c r="J8329" s="175"/>
      <c r="L8329" s="175"/>
      <c r="T8329" s="176"/>
      <c r="U8329" s="176"/>
      <c r="V8329" s="176"/>
      <c r="W8329" s="176"/>
      <c r="X8329" s="175"/>
      <c r="Y8329" s="175"/>
      <c r="Z8329" s="175"/>
      <c r="AA8329" s="175"/>
      <c r="AC8329" s="175"/>
      <c r="AL8329" s="106"/>
      <c r="AM8329" s="104"/>
      <c r="AN8329" s="104"/>
      <c r="AO8329" s="104"/>
      <c r="AP8329" s="104"/>
      <c r="AQ8329" s="104"/>
      <c r="AR8329" s="104"/>
      <c r="AS8329" s="104"/>
      <c r="AT8329" s="104"/>
      <c r="AU8329" s="104"/>
      <c r="AV8329" s="104"/>
    </row>
    <row r="8330" spans="3:48" x14ac:dyDescent="0.35">
      <c r="C8330" s="176"/>
      <c r="D8330" s="176"/>
      <c r="E8330" s="176"/>
      <c r="F8330" s="176"/>
      <c r="G8330" s="175"/>
      <c r="H8330" s="175"/>
      <c r="I8330" s="175"/>
      <c r="J8330" s="175"/>
      <c r="L8330" s="175"/>
      <c r="T8330" s="176"/>
      <c r="U8330" s="176"/>
      <c r="V8330" s="176"/>
      <c r="W8330" s="176"/>
      <c r="X8330" s="175"/>
      <c r="Y8330" s="175"/>
      <c r="Z8330" s="175"/>
      <c r="AA8330" s="175"/>
      <c r="AC8330" s="175"/>
      <c r="AL8330" s="106"/>
      <c r="AM8330" s="104"/>
      <c r="AN8330" s="104"/>
      <c r="AO8330" s="104"/>
      <c r="AP8330" s="104"/>
      <c r="AQ8330" s="104"/>
      <c r="AR8330" s="104"/>
      <c r="AS8330" s="104"/>
      <c r="AT8330" s="104"/>
      <c r="AU8330" s="104"/>
      <c r="AV8330" s="104"/>
    </row>
    <row r="8331" spans="3:48" x14ac:dyDescent="0.35">
      <c r="C8331" s="176"/>
      <c r="D8331" s="176"/>
      <c r="E8331" s="176"/>
      <c r="F8331" s="176"/>
      <c r="G8331" s="175"/>
      <c r="H8331" s="175"/>
      <c r="I8331" s="175"/>
      <c r="J8331" s="175"/>
      <c r="L8331" s="175"/>
      <c r="T8331" s="176"/>
      <c r="U8331" s="176"/>
      <c r="V8331" s="176"/>
      <c r="W8331" s="176"/>
      <c r="X8331" s="175"/>
      <c r="Y8331" s="175"/>
      <c r="Z8331" s="175"/>
      <c r="AA8331" s="175"/>
      <c r="AC8331" s="175"/>
      <c r="AL8331" s="106"/>
      <c r="AM8331" s="104"/>
      <c r="AN8331" s="104"/>
      <c r="AO8331" s="104"/>
      <c r="AP8331" s="104"/>
      <c r="AQ8331" s="104"/>
      <c r="AR8331" s="104"/>
      <c r="AS8331" s="104"/>
      <c r="AT8331" s="104"/>
      <c r="AU8331" s="104"/>
      <c r="AV8331" s="104"/>
    </row>
    <row r="8332" spans="3:48" x14ac:dyDescent="0.35">
      <c r="C8332" s="176"/>
      <c r="D8332" s="176"/>
      <c r="E8332" s="176"/>
      <c r="F8332" s="176"/>
      <c r="G8332" s="175"/>
      <c r="H8332" s="175"/>
      <c r="I8332" s="175"/>
      <c r="J8332" s="175"/>
      <c r="L8332" s="175"/>
      <c r="T8332" s="176"/>
      <c r="U8332" s="176"/>
      <c r="V8332" s="176"/>
      <c r="W8332" s="176"/>
      <c r="X8332" s="175"/>
      <c r="Y8332" s="175"/>
      <c r="Z8332" s="175"/>
      <c r="AA8332" s="175"/>
      <c r="AC8332" s="175"/>
      <c r="AL8332" s="106"/>
      <c r="AM8332" s="104"/>
      <c r="AN8332" s="104"/>
      <c r="AO8332" s="104"/>
      <c r="AP8332" s="104"/>
      <c r="AQ8332" s="104"/>
      <c r="AR8332" s="104"/>
      <c r="AS8332" s="104"/>
      <c r="AT8332" s="104"/>
      <c r="AU8332" s="104"/>
      <c r="AV8332" s="104"/>
    </row>
    <row r="8333" spans="3:48" x14ac:dyDescent="0.35">
      <c r="C8333" s="176"/>
      <c r="D8333" s="176"/>
      <c r="E8333" s="176"/>
      <c r="F8333" s="176"/>
      <c r="G8333" s="175"/>
      <c r="H8333" s="175"/>
      <c r="I8333" s="175"/>
      <c r="J8333" s="175"/>
      <c r="L8333" s="175"/>
      <c r="T8333" s="176"/>
      <c r="U8333" s="176"/>
      <c r="V8333" s="176"/>
      <c r="W8333" s="176"/>
      <c r="X8333" s="175"/>
      <c r="Y8333" s="175"/>
      <c r="Z8333" s="175"/>
      <c r="AA8333" s="175"/>
      <c r="AC8333" s="175"/>
      <c r="AL8333" s="106"/>
      <c r="AM8333" s="104"/>
      <c r="AN8333" s="104"/>
      <c r="AO8333" s="104"/>
      <c r="AP8333" s="104"/>
      <c r="AQ8333" s="104"/>
      <c r="AR8333" s="104"/>
      <c r="AS8333" s="104"/>
      <c r="AT8333" s="104"/>
      <c r="AU8333" s="104"/>
      <c r="AV8333" s="104"/>
    </row>
    <row r="8334" spans="3:48" x14ac:dyDescent="0.35">
      <c r="C8334" s="176"/>
      <c r="D8334" s="176"/>
      <c r="E8334" s="176"/>
      <c r="F8334" s="176"/>
      <c r="G8334" s="175"/>
      <c r="H8334" s="175"/>
      <c r="I8334" s="175"/>
      <c r="J8334" s="175"/>
      <c r="L8334" s="175"/>
      <c r="T8334" s="176"/>
      <c r="U8334" s="176"/>
      <c r="V8334" s="176"/>
      <c r="W8334" s="176"/>
      <c r="X8334" s="175"/>
      <c r="Y8334" s="175"/>
      <c r="Z8334" s="175"/>
      <c r="AA8334" s="175"/>
      <c r="AC8334" s="175"/>
      <c r="AL8334" s="106"/>
      <c r="AM8334" s="104"/>
      <c r="AN8334" s="104"/>
      <c r="AO8334" s="104"/>
      <c r="AP8334" s="104"/>
      <c r="AQ8334" s="104"/>
      <c r="AR8334" s="104"/>
      <c r="AS8334" s="104"/>
      <c r="AT8334" s="104"/>
      <c r="AU8334" s="104"/>
      <c r="AV8334" s="104"/>
    </row>
    <row r="8335" spans="3:48" x14ac:dyDescent="0.35">
      <c r="C8335" s="176"/>
      <c r="D8335" s="176"/>
      <c r="E8335" s="176"/>
      <c r="F8335" s="176"/>
      <c r="G8335" s="175"/>
      <c r="H8335" s="175"/>
      <c r="I8335" s="175"/>
      <c r="J8335" s="175"/>
      <c r="L8335" s="175"/>
      <c r="T8335" s="176"/>
      <c r="U8335" s="176"/>
      <c r="V8335" s="176"/>
      <c r="W8335" s="176"/>
      <c r="X8335" s="175"/>
      <c r="Y8335" s="175"/>
      <c r="Z8335" s="175"/>
      <c r="AA8335" s="175"/>
      <c r="AC8335" s="175"/>
      <c r="AL8335" s="106"/>
      <c r="AM8335" s="104"/>
      <c r="AN8335" s="104"/>
      <c r="AO8335" s="104"/>
      <c r="AP8335" s="104"/>
      <c r="AQ8335" s="104"/>
      <c r="AR8335" s="104"/>
      <c r="AS8335" s="104"/>
      <c r="AT8335" s="104"/>
      <c r="AU8335" s="104"/>
      <c r="AV8335" s="104"/>
    </row>
    <row r="8336" spans="3:48" x14ac:dyDescent="0.35">
      <c r="C8336" s="176"/>
      <c r="D8336" s="176"/>
      <c r="E8336" s="176"/>
      <c r="F8336" s="176"/>
      <c r="G8336" s="175"/>
      <c r="H8336" s="175"/>
      <c r="I8336" s="175"/>
      <c r="J8336" s="175"/>
      <c r="L8336" s="175"/>
      <c r="T8336" s="176"/>
      <c r="U8336" s="176"/>
      <c r="V8336" s="176"/>
      <c r="W8336" s="176"/>
      <c r="X8336" s="175"/>
      <c r="Y8336" s="175"/>
      <c r="Z8336" s="175"/>
      <c r="AA8336" s="175"/>
      <c r="AC8336" s="175"/>
      <c r="AL8336" s="106"/>
      <c r="AM8336" s="104"/>
      <c r="AN8336" s="104"/>
      <c r="AO8336" s="104"/>
      <c r="AP8336" s="104"/>
      <c r="AQ8336" s="104"/>
      <c r="AR8336" s="104"/>
      <c r="AS8336" s="104"/>
      <c r="AT8336" s="104"/>
      <c r="AU8336" s="104"/>
      <c r="AV8336" s="104"/>
    </row>
    <row r="8337" spans="3:48" x14ac:dyDescent="0.35">
      <c r="C8337" s="176"/>
      <c r="D8337" s="176"/>
      <c r="E8337" s="176"/>
      <c r="F8337" s="176"/>
      <c r="G8337" s="175"/>
      <c r="H8337" s="175"/>
      <c r="I8337" s="175"/>
      <c r="J8337" s="175"/>
      <c r="L8337" s="175"/>
      <c r="T8337" s="176"/>
      <c r="U8337" s="176"/>
      <c r="V8337" s="176"/>
      <c r="W8337" s="176"/>
      <c r="X8337" s="175"/>
      <c r="Y8337" s="175"/>
      <c r="Z8337" s="175"/>
      <c r="AA8337" s="175"/>
      <c r="AC8337" s="175"/>
      <c r="AL8337" s="106"/>
      <c r="AM8337" s="104"/>
      <c r="AN8337" s="104"/>
      <c r="AO8337" s="104"/>
      <c r="AP8337" s="104"/>
      <c r="AQ8337" s="104"/>
      <c r="AR8337" s="104"/>
      <c r="AS8337" s="104"/>
      <c r="AT8337" s="104"/>
      <c r="AU8337" s="104"/>
      <c r="AV8337" s="104"/>
    </row>
    <row r="8338" spans="3:48" x14ac:dyDescent="0.35">
      <c r="C8338" s="176"/>
      <c r="D8338" s="176"/>
      <c r="E8338" s="176"/>
      <c r="F8338" s="176"/>
      <c r="G8338" s="175"/>
      <c r="H8338" s="175"/>
      <c r="I8338" s="175"/>
      <c r="J8338" s="175"/>
      <c r="L8338" s="175"/>
      <c r="T8338" s="176"/>
      <c r="U8338" s="176"/>
      <c r="V8338" s="176"/>
      <c r="W8338" s="176"/>
      <c r="X8338" s="175"/>
      <c r="Y8338" s="175"/>
      <c r="Z8338" s="175"/>
      <c r="AA8338" s="175"/>
      <c r="AC8338" s="175"/>
      <c r="AL8338" s="106"/>
      <c r="AM8338" s="104"/>
      <c r="AN8338" s="104"/>
      <c r="AO8338" s="104"/>
      <c r="AP8338" s="104"/>
      <c r="AQ8338" s="104"/>
      <c r="AR8338" s="104"/>
      <c r="AS8338" s="104"/>
      <c r="AT8338" s="104"/>
      <c r="AU8338" s="104"/>
      <c r="AV8338" s="104"/>
    </row>
    <row r="8339" spans="3:48" x14ac:dyDescent="0.35">
      <c r="C8339" s="176"/>
      <c r="D8339" s="176"/>
      <c r="E8339" s="176"/>
      <c r="F8339" s="176"/>
      <c r="G8339" s="175"/>
      <c r="H8339" s="175"/>
      <c r="I8339" s="175"/>
      <c r="J8339" s="175"/>
      <c r="L8339" s="175"/>
      <c r="T8339" s="176"/>
      <c r="U8339" s="176"/>
      <c r="V8339" s="176"/>
      <c r="W8339" s="176"/>
      <c r="X8339" s="175"/>
      <c r="Y8339" s="175"/>
      <c r="Z8339" s="175"/>
      <c r="AA8339" s="175"/>
      <c r="AC8339" s="175"/>
      <c r="AL8339" s="106"/>
      <c r="AM8339" s="104"/>
      <c r="AN8339" s="104"/>
      <c r="AO8339" s="104"/>
      <c r="AP8339" s="104"/>
      <c r="AQ8339" s="104"/>
      <c r="AR8339" s="104"/>
      <c r="AS8339" s="104"/>
      <c r="AT8339" s="104"/>
      <c r="AU8339" s="104"/>
      <c r="AV8339" s="104"/>
    </row>
    <row r="8340" spans="3:48" x14ac:dyDescent="0.35">
      <c r="C8340" s="176"/>
      <c r="D8340" s="176"/>
      <c r="E8340" s="176"/>
      <c r="F8340" s="176"/>
      <c r="G8340" s="175"/>
      <c r="H8340" s="175"/>
      <c r="I8340" s="175"/>
      <c r="J8340" s="175"/>
      <c r="L8340" s="175"/>
      <c r="T8340" s="176"/>
      <c r="U8340" s="176"/>
      <c r="V8340" s="176"/>
      <c r="W8340" s="176"/>
      <c r="X8340" s="175"/>
      <c r="Y8340" s="175"/>
      <c r="Z8340" s="175"/>
      <c r="AA8340" s="175"/>
      <c r="AC8340" s="175"/>
      <c r="AL8340" s="106"/>
      <c r="AM8340" s="104"/>
      <c r="AN8340" s="104"/>
      <c r="AO8340" s="104"/>
      <c r="AP8340" s="104"/>
      <c r="AQ8340" s="104"/>
      <c r="AR8340" s="104"/>
      <c r="AS8340" s="104"/>
      <c r="AT8340" s="104"/>
      <c r="AU8340" s="104"/>
      <c r="AV8340" s="104"/>
    </row>
    <row r="8341" spans="3:48" x14ac:dyDescent="0.35">
      <c r="C8341" s="176"/>
      <c r="D8341" s="176"/>
      <c r="E8341" s="176"/>
      <c r="F8341" s="176"/>
      <c r="G8341" s="175"/>
      <c r="H8341" s="175"/>
      <c r="I8341" s="175"/>
      <c r="J8341" s="175"/>
      <c r="L8341" s="175"/>
      <c r="T8341" s="176"/>
      <c r="U8341" s="176"/>
      <c r="V8341" s="176"/>
      <c r="W8341" s="176"/>
      <c r="X8341" s="175"/>
      <c r="Y8341" s="175"/>
      <c r="Z8341" s="175"/>
      <c r="AA8341" s="175"/>
      <c r="AC8341" s="175"/>
      <c r="AL8341" s="106"/>
      <c r="AM8341" s="104"/>
      <c r="AN8341" s="104"/>
      <c r="AO8341" s="104"/>
      <c r="AP8341" s="104"/>
      <c r="AQ8341" s="104"/>
      <c r="AR8341" s="104"/>
      <c r="AS8341" s="104"/>
      <c r="AT8341" s="104"/>
      <c r="AU8341" s="104"/>
      <c r="AV8341" s="104"/>
    </row>
    <row r="8342" spans="3:48" x14ac:dyDescent="0.35">
      <c r="C8342" s="176"/>
      <c r="D8342" s="176"/>
      <c r="E8342" s="176"/>
      <c r="F8342" s="176"/>
      <c r="G8342" s="175"/>
      <c r="H8342" s="175"/>
      <c r="I8342" s="175"/>
      <c r="J8342" s="175"/>
      <c r="L8342" s="175"/>
      <c r="T8342" s="176"/>
      <c r="U8342" s="176"/>
      <c r="V8342" s="176"/>
      <c r="W8342" s="176"/>
      <c r="X8342" s="175"/>
      <c r="Y8342" s="175"/>
      <c r="Z8342" s="175"/>
      <c r="AA8342" s="175"/>
      <c r="AC8342" s="175"/>
      <c r="AL8342" s="106"/>
      <c r="AM8342" s="104"/>
      <c r="AN8342" s="104"/>
      <c r="AO8342" s="104"/>
      <c r="AP8342" s="104"/>
      <c r="AQ8342" s="104"/>
      <c r="AR8342" s="104"/>
      <c r="AS8342" s="104"/>
      <c r="AT8342" s="104"/>
      <c r="AU8342" s="104"/>
      <c r="AV8342" s="104"/>
    </row>
    <row r="8343" spans="3:48" x14ac:dyDescent="0.35">
      <c r="C8343" s="176"/>
      <c r="D8343" s="176"/>
      <c r="E8343" s="176"/>
      <c r="F8343" s="176"/>
      <c r="G8343" s="175"/>
      <c r="H8343" s="175"/>
      <c r="I8343" s="175"/>
      <c r="J8343" s="175"/>
      <c r="L8343" s="175"/>
      <c r="T8343" s="176"/>
      <c r="U8343" s="176"/>
      <c r="V8343" s="176"/>
      <c r="W8343" s="176"/>
      <c r="X8343" s="175"/>
      <c r="Y8343" s="175"/>
      <c r="Z8343" s="175"/>
      <c r="AA8343" s="175"/>
      <c r="AC8343" s="175"/>
      <c r="AL8343" s="106"/>
      <c r="AM8343" s="104"/>
      <c r="AN8343" s="104"/>
      <c r="AO8343" s="104"/>
      <c r="AP8343" s="104"/>
      <c r="AQ8343" s="104"/>
      <c r="AR8343" s="104"/>
      <c r="AS8343" s="104"/>
      <c r="AT8343" s="104"/>
      <c r="AU8343" s="104"/>
      <c r="AV8343" s="104"/>
    </row>
    <row r="8344" spans="3:48" x14ac:dyDescent="0.35">
      <c r="C8344" s="176"/>
      <c r="D8344" s="176"/>
      <c r="E8344" s="176"/>
      <c r="F8344" s="176"/>
      <c r="G8344" s="175"/>
      <c r="H8344" s="175"/>
      <c r="I8344" s="175"/>
      <c r="J8344" s="175"/>
      <c r="L8344" s="175"/>
      <c r="T8344" s="176"/>
      <c r="U8344" s="176"/>
      <c r="V8344" s="176"/>
      <c r="W8344" s="176"/>
      <c r="X8344" s="175"/>
      <c r="Y8344" s="175"/>
      <c r="Z8344" s="175"/>
      <c r="AA8344" s="175"/>
      <c r="AC8344" s="175"/>
      <c r="AL8344" s="106"/>
      <c r="AM8344" s="104"/>
      <c r="AN8344" s="104"/>
      <c r="AO8344" s="104"/>
      <c r="AP8344" s="104"/>
      <c r="AQ8344" s="104"/>
      <c r="AR8344" s="104"/>
      <c r="AS8344" s="104"/>
      <c r="AT8344" s="104"/>
      <c r="AU8344" s="104"/>
      <c r="AV8344" s="104"/>
    </row>
    <row r="8345" spans="3:48" x14ac:dyDescent="0.35">
      <c r="C8345" s="176"/>
      <c r="D8345" s="176"/>
      <c r="E8345" s="176"/>
      <c r="F8345" s="176"/>
      <c r="G8345" s="175"/>
      <c r="H8345" s="175"/>
      <c r="I8345" s="175"/>
      <c r="J8345" s="175"/>
      <c r="L8345" s="175"/>
      <c r="T8345" s="176"/>
      <c r="U8345" s="176"/>
      <c r="V8345" s="176"/>
      <c r="W8345" s="176"/>
      <c r="X8345" s="175"/>
      <c r="Y8345" s="175"/>
      <c r="Z8345" s="175"/>
      <c r="AA8345" s="175"/>
      <c r="AC8345" s="175"/>
      <c r="AL8345" s="106"/>
      <c r="AM8345" s="104"/>
      <c r="AN8345" s="104"/>
      <c r="AO8345" s="104"/>
      <c r="AP8345" s="104"/>
      <c r="AQ8345" s="104"/>
      <c r="AR8345" s="104"/>
      <c r="AS8345" s="104"/>
      <c r="AT8345" s="104"/>
      <c r="AU8345" s="104"/>
      <c r="AV8345" s="104"/>
    </row>
    <row r="8346" spans="3:48" x14ac:dyDescent="0.35">
      <c r="C8346" s="176"/>
      <c r="D8346" s="176"/>
      <c r="E8346" s="176"/>
      <c r="F8346" s="176"/>
      <c r="G8346" s="175"/>
      <c r="H8346" s="175"/>
      <c r="I8346" s="175"/>
      <c r="J8346" s="175"/>
      <c r="L8346" s="175"/>
      <c r="T8346" s="176"/>
      <c r="U8346" s="176"/>
      <c r="V8346" s="176"/>
      <c r="W8346" s="176"/>
      <c r="X8346" s="175"/>
      <c r="Y8346" s="175"/>
      <c r="Z8346" s="175"/>
      <c r="AA8346" s="175"/>
      <c r="AC8346" s="175"/>
      <c r="AL8346" s="106"/>
      <c r="AM8346" s="104"/>
      <c r="AN8346" s="104"/>
      <c r="AO8346" s="104"/>
      <c r="AP8346" s="104"/>
      <c r="AQ8346" s="104"/>
      <c r="AR8346" s="104"/>
      <c r="AS8346" s="104"/>
      <c r="AT8346" s="104"/>
      <c r="AU8346" s="104"/>
      <c r="AV8346" s="104"/>
    </row>
    <row r="8347" spans="3:48" x14ac:dyDescent="0.35">
      <c r="C8347" s="176"/>
      <c r="D8347" s="176"/>
      <c r="E8347" s="176"/>
      <c r="F8347" s="176"/>
      <c r="G8347" s="175"/>
      <c r="H8347" s="175"/>
      <c r="I8347" s="175"/>
      <c r="J8347" s="175"/>
      <c r="L8347" s="175"/>
      <c r="T8347" s="176"/>
      <c r="U8347" s="176"/>
      <c r="V8347" s="176"/>
      <c r="W8347" s="176"/>
      <c r="X8347" s="175"/>
      <c r="Y8347" s="175"/>
      <c r="Z8347" s="175"/>
      <c r="AA8347" s="175"/>
      <c r="AC8347" s="175"/>
      <c r="AL8347" s="106"/>
      <c r="AM8347" s="104"/>
      <c r="AN8347" s="104"/>
      <c r="AO8347" s="104"/>
      <c r="AP8347" s="104"/>
      <c r="AQ8347" s="104"/>
      <c r="AR8347" s="104"/>
      <c r="AS8347" s="104"/>
      <c r="AT8347" s="104"/>
      <c r="AU8347" s="104"/>
      <c r="AV8347" s="104"/>
    </row>
    <row r="8348" spans="3:48" x14ac:dyDescent="0.35">
      <c r="C8348" s="176"/>
      <c r="D8348" s="176"/>
      <c r="E8348" s="176"/>
      <c r="F8348" s="176"/>
      <c r="G8348" s="175"/>
      <c r="H8348" s="175"/>
      <c r="I8348" s="175"/>
      <c r="J8348" s="175"/>
      <c r="L8348" s="175"/>
      <c r="T8348" s="176"/>
      <c r="U8348" s="176"/>
      <c r="V8348" s="176"/>
      <c r="W8348" s="176"/>
      <c r="X8348" s="175"/>
      <c r="Y8348" s="175"/>
      <c r="Z8348" s="175"/>
      <c r="AA8348" s="175"/>
      <c r="AC8348" s="175"/>
      <c r="AL8348" s="106"/>
      <c r="AM8348" s="104"/>
      <c r="AN8348" s="104"/>
      <c r="AO8348" s="104"/>
      <c r="AP8348" s="104"/>
      <c r="AQ8348" s="104"/>
      <c r="AR8348" s="104"/>
      <c r="AS8348" s="104"/>
      <c r="AT8348" s="104"/>
      <c r="AU8348" s="104"/>
      <c r="AV8348" s="104"/>
    </row>
    <row r="8349" spans="3:48" x14ac:dyDescent="0.35">
      <c r="C8349" s="176"/>
      <c r="D8349" s="176"/>
      <c r="E8349" s="176"/>
      <c r="F8349" s="176"/>
      <c r="G8349" s="175"/>
      <c r="H8349" s="175"/>
      <c r="I8349" s="175"/>
      <c r="J8349" s="175"/>
      <c r="L8349" s="175"/>
      <c r="T8349" s="176"/>
      <c r="U8349" s="176"/>
      <c r="V8349" s="176"/>
      <c r="W8349" s="176"/>
      <c r="X8349" s="175"/>
      <c r="Y8349" s="175"/>
      <c r="Z8349" s="175"/>
      <c r="AA8349" s="175"/>
      <c r="AC8349" s="175"/>
      <c r="AL8349" s="106"/>
      <c r="AM8349" s="104"/>
      <c r="AN8349" s="104"/>
      <c r="AO8349" s="104"/>
      <c r="AP8349" s="104"/>
      <c r="AQ8349" s="104"/>
      <c r="AR8349" s="104"/>
      <c r="AS8349" s="104"/>
      <c r="AT8349" s="104"/>
      <c r="AU8349" s="104"/>
      <c r="AV8349" s="104"/>
    </row>
    <row r="8350" spans="3:48" x14ac:dyDescent="0.35">
      <c r="C8350" s="176"/>
      <c r="D8350" s="176"/>
      <c r="E8350" s="176"/>
      <c r="F8350" s="176"/>
      <c r="G8350" s="175"/>
      <c r="H8350" s="175"/>
      <c r="I8350" s="175"/>
      <c r="J8350" s="175"/>
      <c r="L8350" s="175"/>
      <c r="T8350" s="176"/>
      <c r="U8350" s="176"/>
      <c r="V8350" s="176"/>
      <c r="W8350" s="176"/>
      <c r="X8350" s="175"/>
      <c r="Y8350" s="175"/>
      <c r="Z8350" s="175"/>
      <c r="AA8350" s="175"/>
      <c r="AC8350" s="175"/>
      <c r="AL8350" s="106"/>
      <c r="AM8350" s="104"/>
      <c r="AN8350" s="104"/>
      <c r="AO8350" s="104"/>
      <c r="AP8350" s="104"/>
      <c r="AQ8350" s="104"/>
      <c r="AR8350" s="104"/>
      <c r="AS8350" s="104"/>
      <c r="AT8350" s="104"/>
      <c r="AU8350" s="104"/>
      <c r="AV8350" s="104"/>
    </row>
    <row r="8351" spans="3:48" x14ac:dyDescent="0.35">
      <c r="C8351" s="176"/>
      <c r="D8351" s="176"/>
      <c r="E8351" s="176"/>
      <c r="F8351" s="176"/>
      <c r="G8351" s="175"/>
      <c r="H8351" s="175"/>
      <c r="I8351" s="175"/>
      <c r="J8351" s="175"/>
      <c r="L8351" s="175"/>
      <c r="T8351" s="176"/>
      <c r="U8351" s="176"/>
      <c r="V8351" s="176"/>
      <c r="W8351" s="176"/>
      <c r="X8351" s="175"/>
      <c r="Y8351" s="175"/>
      <c r="Z8351" s="175"/>
      <c r="AA8351" s="175"/>
      <c r="AC8351" s="175"/>
      <c r="AL8351" s="106"/>
      <c r="AM8351" s="104"/>
      <c r="AN8351" s="104"/>
      <c r="AO8351" s="104"/>
      <c r="AP8351" s="104"/>
      <c r="AQ8351" s="104"/>
      <c r="AR8351" s="104"/>
      <c r="AS8351" s="104"/>
      <c r="AT8351" s="104"/>
      <c r="AU8351" s="104"/>
      <c r="AV8351" s="104"/>
    </row>
    <row r="8352" spans="3:48" x14ac:dyDescent="0.35">
      <c r="C8352" s="176"/>
      <c r="D8352" s="176"/>
      <c r="E8352" s="176"/>
      <c r="F8352" s="176"/>
      <c r="G8352" s="175"/>
      <c r="H8352" s="175"/>
      <c r="I8352" s="175"/>
      <c r="J8352" s="175"/>
      <c r="L8352" s="175"/>
      <c r="T8352" s="176"/>
      <c r="U8352" s="176"/>
      <c r="V8352" s="176"/>
      <c r="W8352" s="176"/>
      <c r="X8352" s="175"/>
      <c r="Y8352" s="175"/>
      <c r="Z8352" s="175"/>
      <c r="AA8352" s="175"/>
      <c r="AC8352" s="175"/>
      <c r="AL8352" s="106"/>
      <c r="AM8352" s="104"/>
      <c r="AN8352" s="104"/>
      <c r="AO8352" s="104"/>
      <c r="AP8352" s="104"/>
      <c r="AQ8352" s="104"/>
      <c r="AR8352" s="104"/>
      <c r="AS8352" s="104"/>
      <c r="AT8352" s="104"/>
      <c r="AU8352" s="104"/>
      <c r="AV8352" s="104"/>
    </row>
    <row r="8353" spans="3:48" x14ac:dyDescent="0.35">
      <c r="C8353" s="176"/>
      <c r="D8353" s="176"/>
      <c r="E8353" s="176"/>
      <c r="F8353" s="176"/>
      <c r="G8353" s="175"/>
      <c r="H8353" s="175"/>
      <c r="I8353" s="175"/>
      <c r="J8353" s="175"/>
      <c r="L8353" s="175"/>
      <c r="T8353" s="176"/>
      <c r="U8353" s="176"/>
      <c r="V8353" s="176"/>
      <c r="W8353" s="176"/>
      <c r="X8353" s="175"/>
      <c r="Y8353" s="175"/>
      <c r="Z8353" s="175"/>
      <c r="AA8353" s="175"/>
      <c r="AC8353" s="175"/>
      <c r="AL8353" s="106"/>
      <c r="AM8353" s="104"/>
      <c r="AN8353" s="104"/>
      <c r="AO8353" s="104"/>
      <c r="AP8353" s="104"/>
      <c r="AQ8353" s="104"/>
      <c r="AR8353" s="104"/>
      <c r="AS8353" s="104"/>
      <c r="AT8353" s="104"/>
      <c r="AU8353" s="104"/>
      <c r="AV8353" s="104"/>
    </row>
    <row r="8354" spans="3:48" x14ac:dyDescent="0.35">
      <c r="C8354" s="176"/>
      <c r="D8354" s="176"/>
      <c r="E8354" s="176"/>
      <c r="F8354" s="176"/>
      <c r="G8354" s="175"/>
      <c r="H8354" s="175"/>
      <c r="I8354" s="175"/>
      <c r="J8354" s="175"/>
      <c r="L8354" s="175"/>
      <c r="T8354" s="176"/>
      <c r="U8354" s="176"/>
      <c r="V8354" s="176"/>
      <c r="W8354" s="176"/>
      <c r="X8354" s="175"/>
      <c r="Y8354" s="175"/>
      <c r="Z8354" s="175"/>
      <c r="AA8354" s="175"/>
      <c r="AC8354" s="175"/>
      <c r="AL8354" s="106"/>
      <c r="AM8354" s="104"/>
      <c r="AN8354" s="104"/>
      <c r="AO8354" s="104"/>
      <c r="AP8354" s="104"/>
      <c r="AQ8354" s="104"/>
      <c r="AR8354" s="104"/>
      <c r="AS8354" s="104"/>
      <c r="AT8354" s="104"/>
      <c r="AU8354" s="104"/>
      <c r="AV8354" s="104"/>
    </row>
    <row r="8355" spans="3:48" x14ac:dyDescent="0.35">
      <c r="C8355" s="176"/>
      <c r="D8355" s="176"/>
      <c r="E8355" s="176"/>
      <c r="F8355" s="176"/>
      <c r="G8355" s="175"/>
      <c r="H8355" s="175"/>
      <c r="I8355" s="175"/>
      <c r="J8355" s="175"/>
      <c r="L8355" s="175"/>
      <c r="T8355" s="176"/>
      <c r="U8355" s="176"/>
      <c r="V8355" s="176"/>
      <c r="W8355" s="176"/>
      <c r="X8355" s="175"/>
      <c r="Y8355" s="175"/>
      <c r="Z8355" s="175"/>
      <c r="AA8355" s="175"/>
      <c r="AC8355" s="175"/>
      <c r="AL8355" s="106"/>
      <c r="AM8355" s="104"/>
      <c r="AN8355" s="104"/>
      <c r="AO8355" s="104"/>
      <c r="AP8355" s="104"/>
      <c r="AQ8355" s="104"/>
      <c r="AR8355" s="104"/>
      <c r="AS8355" s="104"/>
      <c r="AT8355" s="104"/>
      <c r="AU8355" s="104"/>
      <c r="AV8355" s="104"/>
    </row>
    <row r="8356" spans="3:48" x14ac:dyDescent="0.35">
      <c r="C8356" s="176"/>
      <c r="D8356" s="176"/>
      <c r="E8356" s="176"/>
      <c r="F8356" s="176"/>
      <c r="G8356" s="175"/>
      <c r="H8356" s="175"/>
      <c r="I8356" s="175"/>
      <c r="J8356" s="175"/>
      <c r="L8356" s="175"/>
      <c r="T8356" s="176"/>
      <c r="U8356" s="176"/>
      <c r="V8356" s="176"/>
      <c r="W8356" s="176"/>
      <c r="X8356" s="175"/>
      <c r="Y8356" s="175"/>
      <c r="Z8356" s="175"/>
      <c r="AA8356" s="175"/>
      <c r="AC8356" s="175"/>
      <c r="AL8356" s="106"/>
      <c r="AM8356" s="104"/>
      <c r="AN8356" s="104"/>
      <c r="AO8356" s="104"/>
      <c r="AP8356" s="104"/>
      <c r="AQ8356" s="104"/>
      <c r="AR8356" s="104"/>
      <c r="AS8356" s="104"/>
      <c r="AT8356" s="104"/>
      <c r="AU8356" s="104"/>
      <c r="AV8356" s="104"/>
    </row>
    <row r="8357" spans="3:48" x14ac:dyDescent="0.35">
      <c r="C8357" s="176"/>
      <c r="D8357" s="176"/>
      <c r="E8357" s="176"/>
      <c r="F8357" s="176"/>
      <c r="G8357" s="175"/>
      <c r="H8357" s="175"/>
      <c r="I8357" s="175"/>
      <c r="J8357" s="175"/>
      <c r="L8357" s="175"/>
      <c r="T8357" s="176"/>
      <c r="U8357" s="176"/>
      <c r="V8357" s="176"/>
      <c r="W8357" s="176"/>
      <c r="X8357" s="175"/>
      <c r="Y8357" s="175"/>
      <c r="Z8357" s="175"/>
      <c r="AA8357" s="175"/>
      <c r="AC8357" s="175"/>
      <c r="AL8357" s="106"/>
      <c r="AM8357" s="104"/>
      <c r="AN8357" s="104"/>
      <c r="AO8357" s="104"/>
      <c r="AP8357" s="104"/>
      <c r="AQ8357" s="104"/>
      <c r="AR8357" s="104"/>
      <c r="AS8357" s="104"/>
      <c r="AT8357" s="104"/>
      <c r="AU8357" s="104"/>
      <c r="AV8357" s="104"/>
    </row>
    <row r="8358" spans="3:48" x14ac:dyDescent="0.35">
      <c r="C8358" s="176"/>
      <c r="D8358" s="176"/>
      <c r="E8358" s="176"/>
      <c r="F8358" s="176"/>
      <c r="G8358" s="175"/>
      <c r="H8358" s="175"/>
      <c r="I8358" s="175"/>
      <c r="J8358" s="175"/>
      <c r="L8358" s="175"/>
      <c r="T8358" s="176"/>
      <c r="U8358" s="176"/>
      <c r="V8358" s="176"/>
      <c r="W8358" s="176"/>
      <c r="X8358" s="175"/>
      <c r="Y8358" s="175"/>
      <c r="Z8358" s="175"/>
      <c r="AA8358" s="175"/>
      <c r="AC8358" s="175"/>
      <c r="AL8358" s="106"/>
      <c r="AM8358" s="104"/>
      <c r="AN8358" s="104"/>
      <c r="AO8358" s="104"/>
      <c r="AP8358" s="104"/>
      <c r="AQ8358" s="104"/>
      <c r="AR8358" s="104"/>
      <c r="AS8358" s="104"/>
      <c r="AT8358" s="104"/>
      <c r="AU8358" s="104"/>
      <c r="AV8358" s="104"/>
    </row>
    <row r="8359" spans="3:48" x14ac:dyDescent="0.35">
      <c r="C8359" s="176"/>
      <c r="D8359" s="176"/>
      <c r="E8359" s="176"/>
      <c r="F8359" s="176"/>
      <c r="G8359" s="175"/>
      <c r="H8359" s="175"/>
      <c r="I8359" s="175"/>
      <c r="J8359" s="175"/>
      <c r="L8359" s="175"/>
      <c r="T8359" s="176"/>
      <c r="U8359" s="176"/>
      <c r="V8359" s="176"/>
      <c r="W8359" s="176"/>
      <c r="X8359" s="175"/>
      <c r="Y8359" s="175"/>
      <c r="Z8359" s="175"/>
      <c r="AA8359" s="175"/>
      <c r="AC8359" s="175"/>
      <c r="AL8359" s="106"/>
      <c r="AM8359" s="104"/>
      <c r="AN8359" s="104"/>
      <c r="AO8359" s="104"/>
      <c r="AP8359" s="104"/>
      <c r="AQ8359" s="104"/>
      <c r="AR8359" s="104"/>
      <c r="AS8359" s="104"/>
      <c r="AT8359" s="104"/>
      <c r="AU8359" s="104"/>
      <c r="AV8359" s="104"/>
    </row>
    <row r="8360" spans="3:48" x14ac:dyDescent="0.35">
      <c r="C8360" s="176"/>
      <c r="D8360" s="176"/>
      <c r="E8360" s="176"/>
      <c r="F8360" s="176"/>
      <c r="G8360" s="175"/>
      <c r="H8360" s="175"/>
      <c r="I8360" s="175"/>
      <c r="J8360" s="175"/>
      <c r="L8360" s="175"/>
      <c r="T8360" s="176"/>
      <c r="U8360" s="176"/>
      <c r="V8360" s="176"/>
      <c r="W8360" s="176"/>
      <c r="X8360" s="175"/>
      <c r="Y8360" s="175"/>
      <c r="Z8360" s="175"/>
      <c r="AA8360" s="175"/>
      <c r="AC8360" s="175"/>
      <c r="AL8360" s="106"/>
      <c r="AM8360" s="104"/>
      <c r="AN8360" s="104"/>
      <c r="AO8360" s="104"/>
      <c r="AP8360" s="104"/>
      <c r="AQ8360" s="104"/>
      <c r="AR8360" s="104"/>
      <c r="AS8360" s="104"/>
      <c r="AT8360" s="104"/>
      <c r="AU8360" s="104"/>
      <c r="AV8360" s="104"/>
    </row>
    <row r="8361" spans="3:48" x14ac:dyDescent="0.35">
      <c r="C8361" s="176"/>
      <c r="D8361" s="176"/>
      <c r="E8361" s="176"/>
      <c r="F8361" s="176"/>
      <c r="G8361" s="175"/>
      <c r="H8361" s="175"/>
      <c r="I8361" s="175"/>
      <c r="J8361" s="175"/>
      <c r="L8361" s="175"/>
      <c r="T8361" s="176"/>
      <c r="U8361" s="176"/>
      <c r="V8361" s="176"/>
      <c r="W8361" s="176"/>
      <c r="X8361" s="175"/>
      <c r="Y8361" s="175"/>
      <c r="Z8361" s="175"/>
      <c r="AA8361" s="175"/>
      <c r="AC8361" s="175"/>
      <c r="AL8361" s="106"/>
      <c r="AM8361" s="104"/>
      <c r="AN8361" s="104"/>
      <c r="AO8361" s="104"/>
      <c r="AP8361" s="104"/>
      <c r="AQ8361" s="104"/>
      <c r="AR8361" s="104"/>
      <c r="AS8361" s="104"/>
      <c r="AT8361" s="104"/>
      <c r="AU8361" s="104"/>
      <c r="AV8361" s="104"/>
    </row>
    <row r="8362" spans="3:48" x14ac:dyDescent="0.35">
      <c r="C8362" s="176"/>
      <c r="D8362" s="176"/>
      <c r="E8362" s="176"/>
      <c r="F8362" s="176"/>
      <c r="G8362" s="175"/>
      <c r="H8362" s="175"/>
      <c r="I8362" s="175"/>
      <c r="J8362" s="175"/>
      <c r="L8362" s="175"/>
      <c r="T8362" s="176"/>
      <c r="U8362" s="176"/>
      <c r="V8362" s="176"/>
      <c r="W8362" s="176"/>
      <c r="X8362" s="175"/>
      <c r="Y8362" s="175"/>
      <c r="Z8362" s="175"/>
      <c r="AA8362" s="175"/>
      <c r="AC8362" s="175"/>
      <c r="AL8362" s="106"/>
      <c r="AM8362" s="104"/>
      <c r="AN8362" s="104"/>
      <c r="AO8362" s="104"/>
      <c r="AP8362" s="104"/>
      <c r="AQ8362" s="104"/>
      <c r="AR8362" s="104"/>
      <c r="AS8362" s="104"/>
      <c r="AT8362" s="104"/>
      <c r="AU8362" s="104"/>
      <c r="AV8362" s="104"/>
    </row>
    <row r="8363" spans="3:48" x14ac:dyDescent="0.35">
      <c r="C8363" s="176"/>
      <c r="D8363" s="176"/>
      <c r="E8363" s="176"/>
      <c r="F8363" s="176"/>
      <c r="G8363" s="175"/>
      <c r="H8363" s="175"/>
      <c r="I8363" s="175"/>
      <c r="J8363" s="175"/>
      <c r="L8363" s="175"/>
      <c r="T8363" s="176"/>
      <c r="U8363" s="176"/>
      <c r="V8363" s="176"/>
      <c r="W8363" s="176"/>
      <c r="X8363" s="175"/>
      <c r="Y8363" s="175"/>
      <c r="Z8363" s="175"/>
      <c r="AA8363" s="175"/>
      <c r="AC8363" s="175"/>
      <c r="AL8363" s="106"/>
      <c r="AM8363" s="104"/>
      <c r="AN8363" s="104"/>
      <c r="AO8363" s="104"/>
      <c r="AP8363" s="104"/>
      <c r="AQ8363" s="104"/>
      <c r="AR8363" s="104"/>
      <c r="AS8363" s="104"/>
      <c r="AT8363" s="104"/>
      <c r="AU8363" s="104"/>
      <c r="AV8363" s="104"/>
    </row>
    <row r="8364" spans="3:48" x14ac:dyDescent="0.35">
      <c r="C8364" s="176"/>
      <c r="D8364" s="176"/>
      <c r="E8364" s="176"/>
      <c r="F8364" s="176"/>
      <c r="G8364" s="175"/>
      <c r="H8364" s="175"/>
      <c r="I8364" s="175"/>
      <c r="J8364" s="175"/>
      <c r="L8364" s="175"/>
      <c r="T8364" s="176"/>
      <c r="U8364" s="176"/>
      <c r="V8364" s="176"/>
      <c r="W8364" s="176"/>
      <c r="X8364" s="175"/>
      <c r="Y8364" s="175"/>
      <c r="Z8364" s="175"/>
      <c r="AA8364" s="175"/>
      <c r="AC8364" s="175"/>
      <c r="AL8364" s="106"/>
      <c r="AM8364" s="104"/>
      <c r="AN8364" s="104"/>
      <c r="AO8364" s="104"/>
      <c r="AP8364" s="104"/>
      <c r="AQ8364" s="104"/>
      <c r="AR8364" s="104"/>
      <c r="AS8364" s="104"/>
      <c r="AT8364" s="104"/>
      <c r="AU8364" s="104"/>
      <c r="AV8364" s="104"/>
    </row>
    <row r="8365" spans="3:48" x14ac:dyDescent="0.35">
      <c r="C8365" s="176"/>
      <c r="D8365" s="176"/>
      <c r="E8365" s="176"/>
      <c r="F8365" s="176"/>
      <c r="G8365" s="175"/>
      <c r="H8365" s="175"/>
      <c r="I8365" s="175"/>
      <c r="J8365" s="175"/>
      <c r="L8365" s="175"/>
      <c r="T8365" s="176"/>
      <c r="U8365" s="176"/>
      <c r="V8365" s="176"/>
      <c r="W8365" s="176"/>
      <c r="X8365" s="175"/>
      <c r="Y8365" s="175"/>
      <c r="Z8365" s="175"/>
      <c r="AA8365" s="175"/>
      <c r="AC8365" s="175"/>
      <c r="AL8365" s="106"/>
      <c r="AM8365" s="104"/>
      <c r="AN8365" s="104"/>
      <c r="AO8365" s="104"/>
      <c r="AP8365" s="104"/>
      <c r="AQ8365" s="104"/>
      <c r="AR8365" s="104"/>
      <c r="AS8365" s="104"/>
      <c r="AT8365" s="104"/>
      <c r="AU8365" s="104"/>
      <c r="AV8365" s="104"/>
    </row>
    <row r="8366" spans="3:48" x14ac:dyDescent="0.35">
      <c r="C8366" s="176"/>
      <c r="D8366" s="176"/>
      <c r="E8366" s="176"/>
      <c r="F8366" s="176"/>
      <c r="G8366" s="175"/>
      <c r="H8366" s="175"/>
      <c r="I8366" s="175"/>
      <c r="J8366" s="175"/>
      <c r="L8366" s="175"/>
      <c r="T8366" s="176"/>
      <c r="U8366" s="176"/>
      <c r="V8366" s="176"/>
      <c r="W8366" s="176"/>
      <c r="X8366" s="175"/>
      <c r="Y8366" s="175"/>
      <c r="Z8366" s="175"/>
      <c r="AA8366" s="175"/>
      <c r="AC8366" s="175"/>
      <c r="AL8366" s="106"/>
      <c r="AM8366" s="104"/>
      <c r="AN8366" s="104"/>
      <c r="AO8366" s="104"/>
      <c r="AP8366" s="104"/>
      <c r="AQ8366" s="104"/>
      <c r="AR8366" s="104"/>
      <c r="AS8366" s="104"/>
      <c r="AT8366" s="104"/>
      <c r="AU8366" s="104"/>
      <c r="AV8366" s="104"/>
    </row>
    <row r="8367" spans="3:48" x14ac:dyDescent="0.35">
      <c r="C8367" s="176"/>
      <c r="D8367" s="176"/>
      <c r="E8367" s="176"/>
      <c r="F8367" s="176"/>
      <c r="G8367" s="175"/>
      <c r="H8367" s="175"/>
      <c r="I8367" s="175"/>
      <c r="J8367" s="175"/>
      <c r="L8367" s="175"/>
      <c r="T8367" s="176"/>
      <c r="U8367" s="176"/>
      <c r="V8367" s="176"/>
      <c r="W8367" s="176"/>
      <c r="X8367" s="175"/>
      <c r="Y8367" s="175"/>
      <c r="Z8367" s="175"/>
      <c r="AA8367" s="175"/>
      <c r="AC8367" s="175"/>
      <c r="AL8367" s="106"/>
      <c r="AM8367" s="104"/>
      <c r="AN8367" s="104"/>
      <c r="AO8367" s="104"/>
      <c r="AP8367" s="104"/>
      <c r="AQ8367" s="104"/>
      <c r="AR8367" s="104"/>
      <c r="AS8367" s="104"/>
      <c r="AT8367" s="104"/>
      <c r="AU8367" s="104"/>
      <c r="AV8367" s="104"/>
    </row>
    <row r="8368" spans="3:48" x14ac:dyDescent="0.35">
      <c r="C8368" s="176"/>
      <c r="D8368" s="176"/>
      <c r="E8368" s="176"/>
      <c r="F8368" s="176"/>
      <c r="G8368" s="175"/>
      <c r="H8368" s="175"/>
      <c r="I8368" s="175"/>
      <c r="J8368" s="175"/>
      <c r="L8368" s="175"/>
      <c r="T8368" s="176"/>
      <c r="U8368" s="176"/>
      <c r="V8368" s="176"/>
      <c r="W8368" s="176"/>
      <c r="X8368" s="175"/>
      <c r="Y8368" s="175"/>
      <c r="Z8368" s="175"/>
      <c r="AA8368" s="175"/>
      <c r="AC8368" s="175"/>
      <c r="AL8368" s="106"/>
      <c r="AM8368" s="104"/>
      <c r="AN8368" s="104"/>
      <c r="AO8368" s="104"/>
      <c r="AP8368" s="104"/>
      <c r="AQ8368" s="104"/>
      <c r="AR8368" s="104"/>
      <c r="AS8368" s="104"/>
      <c r="AT8368" s="104"/>
      <c r="AU8368" s="104"/>
      <c r="AV8368" s="104"/>
    </row>
    <row r="8369" spans="3:48" x14ac:dyDescent="0.35">
      <c r="C8369" s="176"/>
      <c r="D8369" s="176"/>
      <c r="E8369" s="176"/>
      <c r="F8369" s="176"/>
      <c r="G8369" s="175"/>
      <c r="H8369" s="175"/>
      <c r="I8369" s="175"/>
      <c r="J8369" s="175"/>
      <c r="L8369" s="175"/>
      <c r="T8369" s="176"/>
      <c r="U8369" s="176"/>
      <c r="V8369" s="176"/>
      <c r="W8369" s="176"/>
      <c r="X8369" s="175"/>
      <c r="Y8369" s="175"/>
      <c r="Z8369" s="175"/>
      <c r="AA8369" s="175"/>
      <c r="AC8369" s="175"/>
      <c r="AL8369" s="106"/>
      <c r="AM8369" s="104"/>
      <c r="AN8369" s="104"/>
      <c r="AO8369" s="104"/>
      <c r="AP8369" s="104"/>
      <c r="AQ8369" s="104"/>
      <c r="AR8369" s="104"/>
      <c r="AS8369" s="104"/>
      <c r="AT8369" s="104"/>
      <c r="AU8369" s="104"/>
      <c r="AV8369" s="104"/>
    </row>
    <row r="8370" spans="3:48" x14ac:dyDescent="0.35">
      <c r="C8370" s="176"/>
      <c r="D8370" s="176"/>
      <c r="E8370" s="176"/>
      <c r="F8370" s="176"/>
      <c r="G8370" s="175"/>
      <c r="H8370" s="175"/>
      <c r="I8370" s="175"/>
      <c r="J8370" s="175"/>
      <c r="L8370" s="175"/>
      <c r="T8370" s="176"/>
      <c r="U8370" s="176"/>
      <c r="V8370" s="176"/>
      <c r="W8370" s="176"/>
      <c r="X8370" s="175"/>
      <c r="Y8370" s="175"/>
      <c r="Z8370" s="175"/>
      <c r="AA8370" s="175"/>
      <c r="AC8370" s="175"/>
      <c r="AL8370" s="106"/>
      <c r="AM8370" s="104"/>
      <c r="AN8370" s="104"/>
      <c r="AO8370" s="104"/>
      <c r="AP8370" s="104"/>
      <c r="AQ8370" s="104"/>
      <c r="AR8370" s="104"/>
      <c r="AS8370" s="104"/>
      <c r="AT8370" s="104"/>
      <c r="AU8370" s="104"/>
      <c r="AV8370" s="104"/>
    </row>
    <row r="8371" spans="3:48" x14ac:dyDescent="0.35">
      <c r="C8371" s="176"/>
      <c r="D8371" s="176"/>
      <c r="E8371" s="176"/>
      <c r="F8371" s="176"/>
      <c r="G8371" s="175"/>
      <c r="H8371" s="175"/>
      <c r="I8371" s="175"/>
      <c r="J8371" s="175"/>
      <c r="L8371" s="175"/>
      <c r="T8371" s="176"/>
      <c r="U8371" s="176"/>
      <c r="V8371" s="176"/>
      <c r="W8371" s="176"/>
      <c r="X8371" s="175"/>
      <c r="Y8371" s="175"/>
      <c r="Z8371" s="175"/>
      <c r="AA8371" s="175"/>
      <c r="AC8371" s="175"/>
      <c r="AL8371" s="106"/>
      <c r="AM8371" s="104"/>
      <c r="AN8371" s="104"/>
      <c r="AO8371" s="104"/>
      <c r="AP8371" s="104"/>
      <c r="AQ8371" s="104"/>
      <c r="AR8371" s="104"/>
      <c r="AS8371" s="104"/>
      <c r="AT8371" s="104"/>
      <c r="AU8371" s="104"/>
      <c r="AV8371" s="104"/>
    </row>
    <row r="8372" spans="3:48" x14ac:dyDescent="0.35">
      <c r="C8372" s="176"/>
      <c r="D8372" s="176"/>
      <c r="E8372" s="176"/>
      <c r="F8372" s="176"/>
      <c r="G8372" s="175"/>
      <c r="H8372" s="175"/>
      <c r="I8372" s="175"/>
      <c r="J8372" s="175"/>
      <c r="L8372" s="175"/>
      <c r="T8372" s="176"/>
      <c r="U8372" s="176"/>
      <c r="V8372" s="176"/>
      <c r="W8372" s="176"/>
      <c r="X8372" s="175"/>
      <c r="Y8372" s="175"/>
      <c r="Z8372" s="175"/>
      <c r="AA8372" s="175"/>
      <c r="AC8372" s="175"/>
      <c r="AL8372" s="106"/>
      <c r="AM8372" s="104"/>
      <c r="AN8372" s="104"/>
      <c r="AO8372" s="104"/>
      <c r="AP8372" s="104"/>
      <c r="AQ8372" s="104"/>
      <c r="AR8372" s="104"/>
      <c r="AS8372" s="104"/>
      <c r="AT8372" s="104"/>
      <c r="AU8372" s="104"/>
      <c r="AV8372" s="104"/>
    </row>
    <row r="8373" spans="3:48" x14ac:dyDescent="0.35">
      <c r="C8373" s="176"/>
      <c r="D8373" s="176"/>
      <c r="E8373" s="176"/>
      <c r="F8373" s="176"/>
      <c r="G8373" s="175"/>
      <c r="H8373" s="175"/>
      <c r="I8373" s="175"/>
      <c r="J8373" s="175"/>
      <c r="L8373" s="175"/>
      <c r="T8373" s="176"/>
      <c r="U8373" s="176"/>
      <c r="V8373" s="176"/>
      <c r="W8373" s="176"/>
      <c r="X8373" s="175"/>
      <c r="Y8373" s="175"/>
      <c r="Z8373" s="175"/>
      <c r="AA8373" s="175"/>
      <c r="AC8373" s="175"/>
      <c r="AL8373" s="106"/>
      <c r="AM8373" s="104"/>
      <c r="AN8373" s="104"/>
      <c r="AO8373" s="104"/>
      <c r="AP8373" s="104"/>
      <c r="AQ8373" s="104"/>
      <c r="AR8373" s="104"/>
      <c r="AS8373" s="104"/>
      <c r="AT8373" s="104"/>
      <c r="AU8373" s="104"/>
      <c r="AV8373" s="104"/>
    </row>
    <row r="8374" spans="3:48" x14ac:dyDescent="0.35">
      <c r="C8374" s="176"/>
      <c r="D8374" s="176"/>
      <c r="E8374" s="176"/>
      <c r="F8374" s="176"/>
      <c r="G8374" s="175"/>
      <c r="H8374" s="175"/>
      <c r="I8374" s="175"/>
      <c r="J8374" s="175"/>
      <c r="L8374" s="175"/>
      <c r="T8374" s="176"/>
      <c r="U8374" s="176"/>
      <c r="V8374" s="176"/>
      <c r="W8374" s="176"/>
      <c r="X8374" s="175"/>
      <c r="Y8374" s="175"/>
      <c r="Z8374" s="175"/>
      <c r="AA8374" s="175"/>
      <c r="AC8374" s="175"/>
      <c r="AL8374" s="106"/>
      <c r="AM8374" s="104"/>
      <c r="AN8374" s="104"/>
      <c r="AO8374" s="104"/>
      <c r="AP8374" s="104"/>
      <c r="AQ8374" s="104"/>
      <c r="AR8374" s="104"/>
      <c r="AS8374" s="104"/>
      <c r="AT8374" s="104"/>
      <c r="AU8374" s="104"/>
      <c r="AV8374" s="104"/>
    </row>
    <row r="8375" spans="3:48" x14ac:dyDescent="0.35">
      <c r="C8375" s="176"/>
      <c r="D8375" s="176"/>
      <c r="E8375" s="176"/>
      <c r="F8375" s="176"/>
      <c r="G8375" s="175"/>
      <c r="H8375" s="175"/>
      <c r="I8375" s="175"/>
      <c r="J8375" s="175"/>
      <c r="L8375" s="175"/>
      <c r="T8375" s="176"/>
      <c r="U8375" s="176"/>
      <c r="V8375" s="176"/>
      <c r="W8375" s="176"/>
      <c r="X8375" s="175"/>
      <c r="Y8375" s="175"/>
      <c r="Z8375" s="175"/>
      <c r="AA8375" s="175"/>
      <c r="AC8375" s="175"/>
      <c r="AL8375" s="106"/>
      <c r="AM8375" s="104"/>
      <c r="AN8375" s="104"/>
      <c r="AO8375" s="104"/>
      <c r="AP8375" s="104"/>
      <c r="AQ8375" s="104"/>
      <c r="AR8375" s="104"/>
      <c r="AS8375" s="104"/>
      <c r="AT8375" s="104"/>
      <c r="AU8375" s="104"/>
      <c r="AV8375" s="104"/>
    </row>
    <row r="8376" spans="3:48" x14ac:dyDescent="0.35">
      <c r="C8376" s="176"/>
      <c r="D8376" s="176"/>
      <c r="E8376" s="176"/>
      <c r="F8376" s="176"/>
      <c r="G8376" s="175"/>
      <c r="H8376" s="175"/>
      <c r="I8376" s="175"/>
      <c r="J8376" s="175"/>
      <c r="L8376" s="175"/>
      <c r="T8376" s="176"/>
      <c r="U8376" s="176"/>
      <c r="V8376" s="176"/>
      <c r="W8376" s="176"/>
      <c r="X8376" s="175"/>
      <c r="Y8376" s="175"/>
      <c r="Z8376" s="175"/>
      <c r="AA8376" s="175"/>
      <c r="AC8376" s="175"/>
      <c r="AL8376" s="106"/>
      <c r="AM8376" s="104"/>
      <c r="AN8376" s="104"/>
      <c r="AO8376" s="104"/>
      <c r="AP8376" s="104"/>
      <c r="AQ8376" s="104"/>
      <c r="AR8376" s="104"/>
      <c r="AS8376" s="104"/>
      <c r="AT8376" s="104"/>
      <c r="AU8376" s="104"/>
      <c r="AV8376" s="104"/>
    </row>
    <row r="8377" spans="3:48" x14ac:dyDescent="0.35">
      <c r="C8377" s="176"/>
      <c r="D8377" s="176"/>
      <c r="E8377" s="176"/>
      <c r="F8377" s="176"/>
      <c r="G8377" s="175"/>
      <c r="H8377" s="175"/>
      <c r="I8377" s="175"/>
      <c r="J8377" s="175"/>
      <c r="L8377" s="175"/>
      <c r="T8377" s="176"/>
      <c r="U8377" s="176"/>
      <c r="V8377" s="176"/>
      <c r="W8377" s="176"/>
      <c r="X8377" s="175"/>
      <c r="Y8377" s="175"/>
      <c r="Z8377" s="175"/>
      <c r="AA8377" s="175"/>
      <c r="AC8377" s="175"/>
      <c r="AL8377" s="106"/>
      <c r="AM8377" s="104"/>
      <c r="AN8377" s="104"/>
      <c r="AO8377" s="104"/>
      <c r="AP8377" s="104"/>
      <c r="AQ8377" s="104"/>
      <c r="AR8377" s="104"/>
      <c r="AS8377" s="104"/>
      <c r="AT8377" s="104"/>
      <c r="AU8377" s="104"/>
      <c r="AV8377" s="104"/>
    </row>
    <row r="8378" spans="3:48" x14ac:dyDescent="0.35">
      <c r="C8378" s="176"/>
      <c r="D8378" s="176"/>
      <c r="E8378" s="176"/>
      <c r="F8378" s="176"/>
      <c r="G8378" s="175"/>
      <c r="H8378" s="175"/>
      <c r="I8378" s="175"/>
      <c r="J8378" s="175"/>
      <c r="L8378" s="175"/>
      <c r="T8378" s="176"/>
      <c r="U8378" s="176"/>
      <c r="V8378" s="176"/>
      <c r="W8378" s="176"/>
      <c r="X8378" s="175"/>
      <c r="Y8378" s="175"/>
      <c r="Z8378" s="175"/>
      <c r="AA8378" s="175"/>
      <c r="AC8378" s="175"/>
      <c r="AL8378" s="106"/>
      <c r="AM8378" s="104"/>
      <c r="AN8378" s="104"/>
      <c r="AO8378" s="104"/>
      <c r="AP8378" s="104"/>
      <c r="AQ8378" s="104"/>
      <c r="AR8378" s="104"/>
      <c r="AS8378" s="104"/>
      <c r="AT8378" s="104"/>
      <c r="AU8378" s="104"/>
      <c r="AV8378" s="104"/>
    </row>
    <row r="8379" spans="3:48" x14ac:dyDescent="0.35">
      <c r="C8379" s="176"/>
      <c r="D8379" s="176"/>
      <c r="E8379" s="176"/>
      <c r="F8379" s="176"/>
      <c r="G8379" s="175"/>
      <c r="H8379" s="175"/>
      <c r="I8379" s="175"/>
      <c r="J8379" s="175"/>
      <c r="L8379" s="175"/>
      <c r="T8379" s="176"/>
      <c r="U8379" s="176"/>
      <c r="V8379" s="176"/>
      <c r="W8379" s="176"/>
      <c r="X8379" s="175"/>
      <c r="Y8379" s="175"/>
      <c r="Z8379" s="175"/>
      <c r="AA8379" s="175"/>
      <c r="AC8379" s="175"/>
      <c r="AL8379" s="106"/>
      <c r="AM8379" s="104"/>
      <c r="AN8379" s="104"/>
      <c r="AO8379" s="104"/>
      <c r="AP8379" s="104"/>
      <c r="AQ8379" s="104"/>
      <c r="AR8379" s="104"/>
      <c r="AS8379" s="104"/>
      <c r="AT8379" s="104"/>
      <c r="AU8379" s="104"/>
      <c r="AV8379" s="104"/>
    </row>
    <row r="8380" spans="3:48" x14ac:dyDescent="0.35">
      <c r="C8380" s="176"/>
      <c r="D8380" s="176"/>
      <c r="E8380" s="176"/>
      <c r="F8380" s="176"/>
      <c r="G8380" s="175"/>
      <c r="H8380" s="175"/>
      <c r="I8380" s="175"/>
      <c r="J8380" s="175"/>
      <c r="L8380" s="175"/>
      <c r="T8380" s="176"/>
      <c r="U8380" s="176"/>
      <c r="V8380" s="176"/>
      <c r="W8380" s="176"/>
      <c r="X8380" s="175"/>
      <c r="Y8380" s="175"/>
      <c r="Z8380" s="175"/>
      <c r="AA8380" s="175"/>
      <c r="AC8380" s="175"/>
      <c r="AL8380" s="106"/>
      <c r="AM8380" s="104"/>
      <c r="AN8380" s="104"/>
      <c r="AO8380" s="104"/>
      <c r="AP8380" s="104"/>
      <c r="AQ8380" s="104"/>
      <c r="AR8380" s="104"/>
      <c r="AS8380" s="104"/>
      <c r="AT8380" s="104"/>
      <c r="AU8380" s="104"/>
      <c r="AV8380" s="104"/>
    </row>
    <row r="8381" spans="3:48" x14ac:dyDescent="0.35">
      <c r="C8381" s="176"/>
      <c r="D8381" s="176"/>
      <c r="E8381" s="176"/>
      <c r="F8381" s="176"/>
      <c r="G8381" s="175"/>
      <c r="H8381" s="175"/>
      <c r="I8381" s="175"/>
      <c r="J8381" s="175"/>
      <c r="L8381" s="175"/>
      <c r="T8381" s="176"/>
      <c r="U8381" s="176"/>
      <c r="V8381" s="176"/>
      <c r="W8381" s="176"/>
      <c r="X8381" s="175"/>
      <c r="Y8381" s="175"/>
      <c r="Z8381" s="175"/>
      <c r="AA8381" s="175"/>
      <c r="AC8381" s="175"/>
      <c r="AL8381" s="106"/>
      <c r="AM8381" s="104"/>
      <c r="AN8381" s="104"/>
      <c r="AO8381" s="104"/>
      <c r="AP8381" s="104"/>
      <c r="AQ8381" s="104"/>
      <c r="AR8381" s="104"/>
      <c r="AS8381" s="104"/>
      <c r="AT8381" s="104"/>
      <c r="AU8381" s="104"/>
      <c r="AV8381" s="104"/>
    </row>
    <row r="8382" spans="3:48" x14ac:dyDescent="0.35">
      <c r="C8382" s="176"/>
      <c r="D8382" s="176"/>
      <c r="E8382" s="176"/>
      <c r="F8382" s="176"/>
      <c r="G8382" s="175"/>
      <c r="H8382" s="175"/>
      <c r="I8382" s="175"/>
      <c r="J8382" s="175"/>
      <c r="L8382" s="175"/>
      <c r="T8382" s="176"/>
      <c r="U8382" s="176"/>
      <c r="V8382" s="176"/>
      <c r="W8382" s="176"/>
      <c r="X8382" s="175"/>
      <c r="Y8382" s="175"/>
      <c r="Z8382" s="175"/>
      <c r="AA8382" s="175"/>
      <c r="AC8382" s="175"/>
      <c r="AL8382" s="106"/>
      <c r="AM8382" s="104"/>
      <c r="AN8382" s="104"/>
      <c r="AO8382" s="104"/>
      <c r="AP8382" s="104"/>
      <c r="AQ8382" s="104"/>
      <c r="AR8382" s="104"/>
      <c r="AS8382" s="104"/>
      <c r="AT8382" s="104"/>
      <c r="AU8382" s="104"/>
      <c r="AV8382" s="104"/>
    </row>
    <row r="8383" spans="3:48" x14ac:dyDescent="0.35">
      <c r="C8383" s="176"/>
      <c r="D8383" s="176"/>
      <c r="E8383" s="176"/>
      <c r="F8383" s="176"/>
      <c r="G8383" s="175"/>
      <c r="H8383" s="175"/>
      <c r="I8383" s="175"/>
      <c r="J8383" s="175"/>
      <c r="L8383" s="175"/>
      <c r="T8383" s="176"/>
      <c r="U8383" s="176"/>
      <c r="V8383" s="176"/>
      <c r="W8383" s="176"/>
      <c r="X8383" s="175"/>
      <c r="Y8383" s="175"/>
      <c r="Z8383" s="175"/>
      <c r="AA8383" s="175"/>
      <c r="AC8383" s="175"/>
      <c r="AL8383" s="106"/>
      <c r="AM8383" s="104"/>
      <c r="AN8383" s="104"/>
      <c r="AO8383" s="104"/>
      <c r="AP8383" s="104"/>
      <c r="AQ8383" s="104"/>
      <c r="AR8383" s="104"/>
      <c r="AS8383" s="104"/>
      <c r="AT8383" s="104"/>
      <c r="AU8383" s="104"/>
      <c r="AV8383" s="104"/>
    </row>
    <row r="8384" spans="3:48" x14ac:dyDescent="0.35">
      <c r="C8384" s="176"/>
      <c r="D8384" s="176"/>
      <c r="E8384" s="176"/>
      <c r="F8384" s="176"/>
      <c r="G8384" s="175"/>
      <c r="H8384" s="175"/>
      <c r="I8384" s="175"/>
      <c r="J8384" s="175"/>
      <c r="L8384" s="175"/>
      <c r="T8384" s="176"/>
      <c r="U8384" s="176"/>
      <c r="V8384" s="176"/>
      <c r="W8384" s="176"/>
      <c r="X8384" s="175"/>
      <c r="Y8384" s="175"/>
      <c r="Z8384" s="175"/>
      <c r="AA8384" s="175"/>
      <c r="AC8384" s="175"/>
      <c r="AL8384" s="106"/>
      <c r="AM8384" s="104"/>
      <c r="AN8384" s="104"/>
      <c r="AO8384" s="104"/>
      <c r="AP8384" s="104"/>
      <c r="AQ8384" s="104"/>
      <c r="AR8384" s="104"/>
      <c r="AS8384" s="104"/>
      <c r="AT8384" s="104"/>
      <c r="AU8384" s="104"/>
      <c r="AV8384" s="104"/>
    </row>
    <row r="8385" spans="3:48" x14ac:dyDescent="0.35">
      <c r="C8385" s="176"/>
      <c r="D8385" s="176"/>
      <c r="E8385" s="176"/>
      <c r="F8385" s="176"/>
      <c r="G8385" s="175"/>
      <c r="H8385" s="175"/>
      <c r="I8385" s="175"/>
      <c r="J8385" s="175"/>
      <c r="L8385" s="175"/>
      <c r="T8385" s="176"/>
      <c r="U8385" s="176"/>
      <c r="V8385" s="176"/>
      <c r="W8385" s="176"/>
      <c r="X8385" s="175"/>
      <c r="Y8385" s="175"/>
      <c r="Z8385" s="175"/>
      <c r="AA8385" s="175"/>
      <c r="AC8385" s="175"/>
      <c r="AL8385" s="106"/>
      <c r="AM8385" s="104"/>
      <c r="AN8385" s="104"/>
      <c r="AO8385" s="104"/>
      <c r="AP8385" s="104"/>
      <c r="AQ8385" s="104"/>
      <c r="AR8385" s="104"/>
      <c r="AS8385" s="104"/>
      <c r="AT8385" s="104"/>
      <c r="AU8385" s="104"/>
      <c r="AV8385" s="104"/>
    </row>
    <row r="8386" spans="3:48" x14ac:dyDescent="0.35">
      <c r="C8386" s="176"/>
      <c r="D8386" s="176"/>
      <c r="E8386" s="176"/>
      <c r="F8386" s="176"/>
      <c r="G8386" s="175"/>
      <c r="H8386" s="175"/>
      <c r="I8386" s="175"/>
      <c r="J8386" s="175"/>
      <c r="L8386" s="175"/>
      <c r="T8386" s="176"/>
      <c r="U8386" s="176"/>
      <c r="V8386" s="176"/>
      <c r="W8386" s="176"/>
      <c r="X8386" s="175"/>
      <c r="Y8386" s="175"/>
      <c r="Z8386" s="175"/>
      <c r="AA8386" s="175"/>
      <c r="AC8386" s="175"/>
      <c r="AL8386" s="106"/>
      <c r="AM8386" s="104"/>
      <c r="AN8386" s="104"/>
      <c r="AO8386" s="104"/>
      <c r="AP8386" s="104"/>
      <c r="AQ8386" s="104"/>
      <c r="AR8386" s="104"/>
      <c r="AS8386" s="104"/>
      <c r="AT8386" s="104"/>
      <c r="AU8386" s="104"/>
      <c r="AV8386" s="104"/>
    </row>
    <row r="8387" spans="3:48" x14ac:dyDescent="0.35">
      <c r="C8387" s="176"/>
      <c r="D8387" s="176"/>
      <c r="E8387" s="176"/>
      <c r="F8387" s="176"/>
      <c r="G8387" s="175"/>
      <c r="H8387" s="175"/>
      <c r="I8387" s="175"/>
      <c r="J8387" s="175"/>
      <c r="L8387" s="175"/>
      <c r="T8387" s="176"/>
      <c r="U8387" s="176"/>
      <c r="V8387" s="176"/>
      <c r="W8387" s="176"/>
      <c r="X8387" s="175"/>
      <c r="Y8387" s="175"/>
      <c r="Z8387" s="175"/>
      <c r="AA8387" s="175"/>
      <c r="AC8387" s="175"/>
      <c r="AL8387" s="106"/>
      <c r="AM8387" s="104"/>
      <c r="AN8387" s="104"/>
      <c r="AO8387" s="104"/>
      <c r="AP8387" s="104"/>
      <c r="AQ8387" s="104"/>
      <c r="AR8387" s="104"/>
      <c r="AS8387" s="104"/>
      <c r="AT8387" s="104"/>
      <c r="AU8387" s="104"/>
      <c r="AV8387" s="104"/>
    </row>
    <row r="8388" spans="3:48" x14ac:dyDescent="0.35">
      <c r="C8388" s="176"/>
      <c r="D8388" s="176"/>
      <c r="E8388" s="176"/>
      <c r="F8388" s="176"/>
      <c r="G8388" s="175"/>
      <c r="H8388" s="175"/>
      <c r="I8388" s="175"/>
      <c r="J8388" s="175"/>
      <c r="L8388" s="175"/>
      <c r="T8388" s="176"/>
      <c r="U8388" s="176"/>
      <c r="V8388" s="176"/>
      <c r="W8388" s="176"/>
      <c r="X8388" s="175"/>
      <c r="Y8388" s="175"/>
      <c r="Z8388" s="175"/>
      <c r="AA8388" s="175"/>
      <c r="AC8388" s="175"/>
      <c r="AL8388" s="106"/>
      <c r="AM8388" s="104"/>
      <c r="AN8388" s="104"/>
      <c r="AO8388" s="104"/>
      <c r="AP8388" s="104"/>
      <c r="AQ8388" s="104"/>
      <c r="AR8388" s="104"/>
      <c r="AS8388" s="104"/>
      <c r="AT8388" s="104"/>
      <c r="AU8388" s="104"/>
      <c r="AV8388" s="104"/>
    </row>
    <row r="8389" spans="3:48" x14ac:dyDescent="0.35">
      <c r="C8389" s="176"/>
      <c r="D8389" s="176"/>
      <c r="E8389" s="176"/>
      <c r="F8389" s="176"/>
      <c r="G8389" s="175"/>
      <c r="H8389" s="175"/>
      <c r="I8389" s="175"/>
      <c r="J8389" s="175"/>
      <c r="L8389" s="175"/>
      <c r="T8389" s="176"/>
      <c r="U8389" s="176"/>
      <c r="V8389" s="176"/>
      <c r="W8389" s="176"/>
      <c r="X8389" s="175"/>
      <c r="Y8389" s="175"/>
      <c r="Z8389" s="175"/>
      <c r="AA8389" s="175"/>
      <c r="AC8389" s="175"/>
      <c r="AL8389" s="106"/>
      <c r="AM8389" s="104"/>
      <c r="AN8389" s="104"/>
      <c r="AO8389" s="104"/>
      <c r="AP8389" s="104"/>
      <c r="AQ8389" s="104"/>
      <c r="AR8389" s="104"/>
      <c r="AS8389" s="104"/>
      <c r="AT8389" s="104"/>
      <c r="AU8389" s="104"/>
      <c r="AV8389" s="104"/>
    </row>
    <row r="8390" spans="3:48" x14ac:dyDescent="0.35">
      <c r="C8390" s="176"/>
      <c r="D8390" s="176"/>
      <c r="E8390" s="176"/>
      <c r="F8390" s="176"/>
      <c r="G8390" s="175"/>
      <c r="H8390" s="175"/>
      <c r="I8390" s="175"/>
      <c r="J8390" s="175"/>
      <c r="L8390" s="175"/>
      <c r="T8390" s="176"/>
      <c r="U8390" s="176"/>
      <c r="V8390" s="176"/>
      <c r="W8390" s="176"/>
      <c r="X8390" s="175"/>
      <c r="Y8390" s="175"/>
      <c r="Z8390" s="175"/>
      <c r="AA8390" s="175"/>
      <c r="AC8390" s="175"/>
      <c r="AL8390" s="106"/>
      <c r="AM8390" s="104"/>
      <c r="AN8390" s="104"/>
      <c r="AO8390" s="104"/>
      <c r="AP8390" s="104"/>
      <c r="AQ8390" s="104"/>
      <c r="AR8390" s="104"/>
      <c r="AS8390" s="104"/>
      <c r="AT8390" s="104"/>
      <c r="AU8390" s="104"/>
      <c r="AV8390" s="104"/>
    </row>
    <row r="8391" spans="3:48" x14ac:dyDescent="0.35">
      <c r="C8391" s="176"/>
      <c r="D8391" s="176"/>
      <c r="E8391" s="176"/>
      <c r="F8391" s="176"/>
      <c r="G8391" s="175"/>
      <c r="H8391" s="175"/>
      <c r="I8391" s="175"/>
      <c r="J8391" s="175"/>
      <c r="L8391" s="175"/>
      <c r="T8391" s="176"/>
      <c r="U8391" s="176"/>
      <c r="V8391" s="176"/>
      <c r="W8391" s="176"/>
      <c r="X8391" s="175"/>
      <c r="Y8391" s="175"/>
      <c r="Z8391" s="175"/>
      <c r="AA8391" s="175"/>
      <c r="AC8391" s="175"/>
      <c r="AL8391" s="106"/>
      <c r="AM8391" s="104"/>
      <c r="AN8391" s="104"/>
      <c r="AO8391" s="104"/>
      <c r="AP8391" s="104"/>
      <c r="AQ8391" s="104"/>
      <c r="AR8391" s="104"/>
      <c r="AS8391" s="104"/>
      <c r="AT8391" s="104"/>
      <c r="AU8391" s="104"/>
      <c r="AV8391" s="104"/>
    </row>
    <row r="8392" spans="3:48" x14ac:dyDescent="0.35">
      <c r="C8392" s="176"/>
      <c r="D8392" s="176"/>
      <c r="E8392" s="176"/>
      <c r="F8392" s="176"/>
      <c r="G8392" s="175"/>
      <c r="H8392" s="175"/>
      <c r="I8392" s="175"/>
      <c r="J8392" s="175"/>
      <c r="L8392" s="175"/>
      <c r="T8392" s="176"/>
      <c r="U8392" s="176"/>
      <c r="V8392" s="176"/>
      <c r="W8392" s="176"/>
      <c r="X8392" s="175"/>
      <c r="Y8392" s="175"/>
      <c r="Z8392" s="175"/>
      <c r="AA8392" s="175"/>
      <c r="AC8392" s="175"/>
      <c r="AL8392" s="106"/>
      <c r="AM8392" s="104"/>
      <c r="AN8392" s="104"/>
      <c r="AO8392" s="104"/>
      <c r="AP8392" s="104"/>
      <c r="AQ8392" s="104"/>
      <c r="AR8392" s="104"/>
      <c r="AS8392" s="104"/>
      <c r="AT8392" s="104"/>
      <c r="AU8392" s="104"/>
      <c r="AV8392" s="104"/>
    </row>
    <row r="8393" spans="3:48" x14ac:dyDescent="0.35">
      <c r="C8393" s="176"/>
      <c r="D8393" s="176"/>
      <c r="E8393" s="176"/>
      <c r="F8393" s="176"/>
      <c r="G8393" s="175"/>
      <c r="H8393" s="175"/>
      <c r="I8393" s="175"/>
      <c r="J8393" s="175"/>
      <c r="L8393" s="175"/>
      <c r="T8393" s="176"/>
      <c r="U8393" s="176"/>
      <c r="V8393" s="176"/>
      <c r="W8393" s="176"/>
      <c r="X8393" s="175"/>
      <c r="Y8393" s="175"/>
      <c r="Z8393" s="175"/>
      <c r="AA8393" s="175"/>
      <c r="AC8393" s="175"/>
      <c r="AL8393" s="106"/>
      <c r="AM8393" s="104"/>
      <c r="AN8393" s="104"/>
      <c r="AO8393" s="104"/>
      <c r="AP8393" s="104"/>
      <c r="AQ8393" s="104"/>
      <c r="AR8393" s="104"/>
      <c r="AS8393" s="104"/>
      <c r="AT8393" s="104"/>
      <c r="AU8393" s="104"/>
      <c r="AV8393" s="104"/>
    </row>
    <row r="8394" spans="3:48" x14ac:dyDescent="0.35">
      <c r="C8394" s="176"/>
      <c r="D8394" s="176"/>
      <c r="E8394" s="176"/>
      <c r="F8394" s="176"/>
      <c r="G8394" s="175"/>
      <c r="H8394" s="175"/>
      <c r="I8394" s="175"/>
      <c r="J8394" s="175"/>
      <c r="L8394" s="175"/>
      <c r="T8394" s="176"/>
      <c r="U8394" s="176"/>
      <c r="V8394" s="176"/>
      <c r="W8394" s="176"/>
      <c r="X8394" s="175"/>
      <c r="Y8394" s="175"/>
      <c r="Z8394" s="175"/>
      <c r="AA8394" s="175"/>
      <c r="AC8394" s="175"/>
      <c r="AL8394" s="106"/>
      <c r="AM8394" s="104"/>
      <c r="AN8394" s="104"/>
      <c r="AO8394" s="104"/>
      <c r="AP8394" s="104"/>
      <c r="AQ8394" s="104"/>
      <c r="AR8394" s="104"/>
      <c r="AS8394" s="104"/>
      <c r="AT8394" s="104"/>
      <c r="AU8394" s="104"/>
      <c r="AV8394" s="104"/>
    </row>
    <row r="8395" spans="3:48" x14ac:dyDescent="0.35">
      <c r="C8395" s="176"/>
      <c r="D8395" s="176"/>
      <c r="E8395" s="176"/>
      <c r="F8395" s="176"/>
      <c r="G8395" s="175"/>
      <c r="H8395" s="175"/>
      <c r="I8395" s="175"/>
      <c r="J8395" s="175"/>
      <c r="L8395" s="175"/>
      <c r="T8395" s="176"/>
      <c r="U8395" s="176"/>
      <c r="V8395" s="176"/>
      <c r="W8395" s="176"/>
      <c r="X8395" s="175"/>
      <c r="Y8395" s="175"/>
      <c r="Z8395" s="175"/>
      <c r="AA8395" s="175"/>
      <c r="AC8395" s="175"/>
      <c r="AL8395" s="106"/>
      <c r="AM8395" s="104"/>
      <c r="AN8395" s="104"/>
      <c r="AO8395" s="104"/>
      <c r="AP8395" s="104"/>
      <c r="AQ8395" s="104"/>
      <c r="AR8395" s="104"/>
      <c r="AS8395" s="104"/>
      <c r="AT8395" s="104"/>
      <c r="AU8395" s="104"/>
      <c r="AV8395" s="104"/>
    </row>
    <row r="8396" spans="3:48" x14ac:dyDescent="0.35">
      <c r="C8396" s="176"/>
      <c r="D8396" s="176"/>
      <c r="E8396" s="176"/>
      <c r="F8396" s="176"/>
      <c r="G8396" s="175"/>
      <c r="H8396" s="175"/>
      <c r="I8396" s="175"/>
      <c r="J8396" s="175"/>
      <c r="L8396" s="175"/>
      <c r="T8396" s="176"/>
      <c r="U8396" s="176"/>
      <c r="V8396" s="176"/>
      <c r="W8396" s="176"/>
      <c r="X8396" s="175"/>
      <c r="Y8396" s="175"/>
      <c r="Z8396" s="175"/>
      <c r="AA8396" s="175"/>
      <c r="AC8396" s="175"/>
      <c r="AL8396" s="106"/>
      <c r="AM8396" s="104"/>
      <c r="AN8396" s="104"/>
      <c r="AO8396" s="104"/>
      <c r="AP8396" s="104"/>
      <c r="AQ8396" s="104"/>
      <c r="AR8396" s="104"/>
      <c r="AS8396" s="104"/>
      <c r="AT8396" s="104"/>
      <c r="AU8396" s="104"/>
      <c r="AV8396" s="104"/>
    </row>
    <row r="8397" spans="3:48" x14ac:dyDescent="0.35">
      <c r="C8397" s="176"/>
      <c r="D8397" s="176"/>
      <c r="E8397" s="176"/>
      <c r="F8397" s="176"/>
      <c r="G8397" s="175"/>
      <c r="H8397" s="175"/>
      <c r="I8397" s="175"/>
      <c r="J8397" s="175"/>
      <c r="L8397" s="175"/>
      <c r="T8397" s="176"/>
      <c r="U8397" s="176"/>
      <c r="V8397" s="176"/>
      <c r="W8397" s="176"/>
      <c r="X8397" s="175"/>
      <c r="Y8397" s="175"/>
      <c r="Z8397" s="175"/>
      <c r="AA8397" s="175"/>
      <c r="AC8397" s="175"/>
      <c r="AL8397" s="106"/>
      <c r="AM8397" s="104"/>
      <c r="AN8397" s="104"/>
      <c r="AO8397" s="104"/>
      <c r="AP8397" s="104"/>
      <c r="AQ8397" s="104"/>
      <c r="AR8397" s="104"/>
      <c r="AS8397" s="104"/>
      <c r="AT8397" s="104"/>
      <c r="AU8397" s="104"/>
      <c r="AV8397" s="104"/>
    </row>
    <row r="8398" spans="3:48" x14ac:dyDescent="0.35">
      <c r="C8398" s="176"/>
      <c r="D8398" s="176"/>
      <c r="E8398" s="176"/>
      <c r="F8398" s="176"/>
      <c r="G8398" s="175"/>
      <c r="H8398" s="175"/>
      <c r="I8398" s="175"/>
      <c r="J8398" s="175"/>
      <c r="L8398" s="175"/>
      <c r="T8398" s="176"/>
      <c r="U8398" s="176"/>
      <c r="V8398" s="176"/>
      <c r="W8398" s="176"/>
      <c r="X8398" s="175"/>
      <c r="Y8398" s="175"/>
      <c r="Z8398" s="175"/>
      <c r="AA8398" s="175"/>
      <c r="AC8398" s="175"/>
      <c r="AL8398" s="106"/>
      <c r="AM8398" s="104"/>
      <c r="AN8398" s="104"/>
      <c r="AO8398" s="104"/>
      <c r="AP8398" s="104"/>
      <c r="AQ8398" s="104"/>
      <c r="AR8398" s="104"/>
      <c r="AS8398" s="104"/>
      <c r="AT8398" s="104"/>
      <c r="AU8398" s="104"/>
      <c r="AV8398" s="104"/>
    </row>
    <row r="8399" spans="3:48" x14ac:dyDescent="0.35">
      <c r="C8399" s="176"/>
      <c r="D8399" s="176"/>
      <c r="E8399" s="176"/>
      <c r="F8399" s="176"/>
      <c r="G8399" s="175"/>
      <c r="H8399" s="175"/>
      <c r="I8399" s="175"/>
      <c r="J8399" s="175"/>
      <c r="L8399" s="175"/>
      <c r="T8399" s="176"/>
      <c r="U8399" s="176"/>
      <c r="V8399" s="176"/>
      <c r="W8399" s="176"/>
      <c r="X8399" s="175"/>
      <c r="Y8399" s="175"/>
      <c r="Z8399" s="175"/>
      <c r="AA8399" s="175"/>
      <c r="AC8399" s="175"/>
      <c r="AL8399" s="106"/>
      <c r="AM8399" s="104"/>
      <c r="AN8399" s="104"/>
      <c r="AO8399" s="104"/>
      <c r="AP8399" s="104"/>
      <c r="AQ8399" s="104"/>
      <c r="AR8399" s="104"/>
      <c r="AS8399" s="104"/>
      <c r="AT8399" s="104"/>
      <c r="AU8399" s="104"/>
      <c r="AV8399" s="104"/>
    </row>
    <row r="8400" spans="3:48" x14ac:dyDescent="0.35">
      <c r="C8400" s="176"/>
      <c r="D8400" s="176"/>
      <c r="E8400" s="176"/>
      <c r="F8400" s="176"/>
      <c r="G8400" s="175"/>
      <c r="H8400" s="175"/>
      <c r="I8400" s="175"/>
      <c r="J8400" s="175"/>
      <c r="L8400" s="175"/>
      <c r="T8400" s="176"/>
      <c r="U8400" s="176"/>
      <c r="V8400" s="176"/>
      <c r="W8400" s="176"/>
      <c r="X8400" s="175"/>
      <c r="Y8400" s="175"/>
      <c r="Z8400" s="175"/>
      <c r="AA8400" s="175"/>
      <c r="AC8400" s="175"/>
      <c r="AL8400" s="106"/>
      <c r="AM8400" s="104"/>
      <c r="AN8400" s="104"/>
      <c r="AO8400" s="104"/>
      <c r="AP8400" s="104"/>
      <c r="AQ8400" s="104"/>
      <c r="AR8400" s="104"/>
      <c r="AS8400" s="104"/>
      <c r="AT8400" s="104"/>
      <c r="AU8400" s="104"/>
      <c r="AV8400" s="104"/>
    </row>
    <row r="8401" spans="3:48" x14ac:dyDescent="0.35">
      <c r="C8401" s="176"/>
      <c r="D8401" s="176"/>
      <c r="E8401" s="176"/>
      <c r="F8401" s="176"/>
      <c r="G8401" s="175"/>
      <c r="H8401" s="175"/>
      <c r="I8401" s="175"/>
      <c r="J8401" s="175"/>
      <c r="L8401" s="175"/>
      <c r="T8401" s="176"/>
      <c r="U8401" s="176"/>
      <c r="V8401" s="176"/>
      <c r="W8401" s="176"/>
      <c r="X8401" s="175"/>
      <c r="Y8401" s="175"/>
      <c r="Z8401" s="175"/>
      <c r="AA8401" s="175"/>
      <c r="AC8401" s="175"/>
      <c r="AL8401" s="106"/>
      <c r="AM8401" s="104"/>
      <c r="AN8401" s="104"/>
      <c r="AO8401" s="104"/>
      <c r="AP8401" s="104"/>
      <c r="AQ8401" s="104"/>
      <c r="AR8401" s="104"/>
      <c r="AS8401" s="104"/>
      <c r="AT8401" s="104"/>
      <c r="AU8401" s="104"/>
      <c r="AV8401" s="104"/>
    </row>
    <row r="8402" spans="3:48" x14ac:dyDescent="0.35">
      <c r="C8402" s="176"/>
      <c r="D8402" s="176"/>
      <c r="E8402" s="176"/>
      <c r="F8402" s="176"/>
      <c r="G8402" s="175"/>
      <c r="H8402" s="175"/>
      <c r="I8402" s="175"/>
      <c r="J8402" s="175"/>
      <c r="L8402" s="175"/>
      <c r="T8402" s="176"/>
      <c r="U8402" s="176"/>
      <c r="V8402" s="176"/>
      <c r="W8402" s="176"/>
      <c r="X8402" s="175"/>
      <c r="Y8402" s="175"/>
      <c r="Z8402" s="175"/>
      <c r="AA8402" s="175"/>
      <c r="AC8402" s="175"/>
      <c r="AL8402" s="106"/>
      <c r="AM8402" s="104"/>
      <c r="AN8402" s="104"/>
      <c r="AO8402" s="104"/>
      <c r="AP8402" s="104"/>
      <c r="AQ8402" s="104"/>
      <c r="AR8402" s="104"/>
      <c r="AS8402" s="104"/>
      <c r="AT8402" s="104"/>
      <c r="AU8402" s="104"/>
      <c r="AV8402" s="104"/>
    </row>
    <row r="8403" spans="3:48" x14ac:dyDescent="0.35">
      <c r="C8403" s="176"/>
      <c r="D8403" s="176"/>
      <c r="E8403" s="176"/>
      <c r="F8403" s="176"/>
      <c r="G8403" s="175"/>
      <c r="H8403" s="175"/>
      <c r="I8403" s="175"/>
      <c r="J8403" s="175"/>
      <c r="L8403" s="175"/>
      <c r="T8403" s="176"/>
      <c r="U8403" s="176"/>
      <c r="V8403" s="176"/>
      <c r="W8403" s="176"/>
      <c r="X8403" s="175"/>
      <c r="Y8403" s="175"/>
      <c r="Z8403" s="175"/>
      <c r="AA8403" s="175"/>
      <c r="AC8403" s="175"/>
      <c r="AL8403" s="106"/>
      <c r="AM8403" s="104"/>
      <c r="AN8403" s="104"/>
      <c r="AO8403" s="104"/>
      <c r="AP8403" s="104"/>
      <c r="AQ8403" s="104"/>
      <c r="AR8403" s="104"/>
      <c r="AS8403" s="104"/>
      <c r="AT8403" s="104"/>
      <c r="AU8403" s="104"/>
      <c r="AV8403" s="104"/>
    </row>
    <row r="8404" spans="3:48" x14ac:dyDescent="0.35">
      <c r="C8404" s="176"/>
      <c r="D8404" s="176"/>
      <c r="E8404" s="176"/>
      <c r="F8404" s="176"/>
      <c r="G8404" s="175"/>
      <c r="H8404" s="175"/>
      <c r="I8404" s="175"/>
      <c r="J8404" s="175"/>
      <c r="L8404" s="175"/>
      <c r="T8404" s="176"/>
      <c r="U8404" s="176"/>
      <c r="V8404" s="176"/>
      <c r="W8404" s="176"/>
      <c r="X8404" s="175"/>
      <c r="Y8404" s="175"/>
      <c r="Z8404" s="175"/>
      <c r="AA8404" s="175"/>
      <c r="AC8404" s="175"/>
      <c r="AL8404" s="106"/>
      <c r="AM8404" s="104"/>
      <c r="AN8404" s="104"/>
      <c r="AO8404" s="104"/>
      <c r="AP8404" s="104"/>
      <c r="AQ8404" s="104"/>
      <c r="AR8404" s="104"/>
      <c r="AS8404" s="104"/>
      <c r="AT8404" s="104"/>
      <c r="AU8404" s="104"/>
      <c r="AV8404" s="104"/>
    </row>
    <row r="8405" spans="3:48" x14ac:dyDescent="0.35">
      <c r="C8405" s="176"/>
      <c r="D8405" s="176"/>
      <c r="E8405" s="176"/>
      <c r="F8405" s="176"/>
      <c r="G8405" s="175"/>
      <c r="H8405" s="175"/>
      <c r="I8405" s="175"/>
      <c r="J8405" s="175"/>
      <c r="L8405" s="175"/>
      <c r="T8405" s="176"/>
      <c r="U8405" s="176"/>
      <c r="V8405" s="176"/>
      <c r="W8405" s="176"/>
      <c r="X8405" s="175"/>
      <c r="Y8405" s="175"/>
      <c r="Z8405" s="175"/>
      <c r="AA8405" s="175"/>
      <c r="AC8405" s="175"/>
      <c r="AL8405" s="106"/>
      <c r="AM8405" s="104"/>
      <c r="AN8405" s="104"/>
      <c r="AO8405" s="104"/>
      <c r="AP8405" s="104"/>
      <c r="AQ8405" s="104"/>
      <c r="AR8405" s="104"/>
      <c r="AS8405" s="104"/>
      <c r="AT8405" s="104"/>
      <c r="AU8405" s="104"/>
      <c r="AV8405" s="104"/>
    </row>
    <row r="8406" spans="3:48" x14ac:dyDescent="0.35">
      <c r="C8406" s="176"/>
      <c r="D8406" s="176"/>
      <c r="E8406" s="176"/>
      <c r="F8406" s="176"/>
      <c r="G8406" s="175"/>
      <c r="H8406" s="175"/>
      <c r="I8406" s="175"/>
      <c r="J8406" s="175"/>
      <c r="L8406" s="175"/>
      <c r="T8406" s="176"/>
      <c r="U8406" s="176"/>
      <c r="V8406" s="176"/>
      <c r="W8406" s="176"/>
      <c r="X8406" s="175"/>
      <c r="Y8406" s="175"/>
      <c r="Z8406" s="175"/>
      <c r="AA8406" s="175"/>
      <c r="AC8406" s="175"/>
      <c r="AL8406" s="106"/>
      <c r="AM8406" s="104"/>
      <c r="AN8406" s="104"/>
      <c r="AO8406" s="104"/>
      <c r="AP8406" s="104"/>
      <c r="AQ8406" s="104"/>
      <c r="AR8406" s="104"/>
      <c r="AS8406" s="104"/>
      <c r="AT8406" s="104"/>
      <c r="AU8406" s="104"/>
      <c r="AV8406" s="104"/>
    </row>
    <row r="8407" spans="3:48" x14ac:dyDescent="0.35">
      <c r="C8407" s="176"/>
      <c r="D8407" s="176"/>
      <c r="E8407" s="176"/>
      <c r="F8407" s="176"/>
      <c r="G8407" s="175"/>
      <c r="H8407" s="175"/>
      <c r="I8407" s="175"/>
      <c r="J8407" s="175"/>
      <c r="L8407" s="175"/>
      <c r="T8407" s="176"/>
      <c r="U8407" s="176"/>
      <c r="V8407" s="176"/>
      <c r="W8407" s="176"/>
      <c r="X8407" s="175"/>
      <c r="Y8407" s="175"/>
      <c r="Z8407" s="175"/>
      <c r="AA8407" s="175"/>
      <c r="AC8407" s="175"/>
      <c r="AL8407" s="106"/>
      <c r="AM8407" s="104"/>
      <c r="AN8407" s="104"/>
      <c r="AO8407" s="104"/>
      <c r="AP8407" s="104"/>
      <c r="AQ8407" s="104"/>
      <c r="AR8407" s="104"/>
      <c r="AS8407" s="104"/>
      <c r="AT8407" s="104"/>
      <c r="AU8407" s="104"/>
      <c r="AV8407" s="104"/>
    </row>
    <row r="8408" spans="3:48" x14ac:dyDescent="0.35">
      <c r="C8408" s="176"/>
      <c r="D8408" s="176"/>
      <c r="E8408" s="176"/>
      <c r="F8408" s="176"/>
      <c r="G8408" s="175"/>
      <c r="H8408" s="175"/>
      <c r="I8408" s="175"/>
      <c r="J8408" s="175"/>
      <c r="L8408" s="175"/>
      <c r="T8408" s="176"/>
      <c r="U8408" s="176"/>
      <c r="V8408" s="176"/>
      <c r="W8408" s="176"/>
      <c r="X8408" s="175"/>
      <c r="Y8408" s="175"/>
      <c r="Z8408" s="175"/>
      <c r="AA8408" s="175"/>
      <c r="AC8408" s="175"/>
      <c r="AL8408" s="106"/>
      <c r="AM8408" s="104"/>
      <c r="AN8408" s="104"/>
      <c r="AO8408" s="104"/>
      <c r="AP8408" s="104"/>
      <c r="AQ8408" s="104"/>
      <c r="AR8408" s="104"/>
      <c r="AS8408" s="104"/>
      <c r="AT8408" s="104"/>
      <c r="AU8408" s="104"/>
      <c r="AV8408" s="104"/>
    </row>
    <row r="8409" spans="3:48" x14ac:dyDescent="0.35">
      <c r="C8409" s="176"/>
      <c r="D8409" s="176"/>
      <c r="E8409" s="176"/>
      <c r="F8409" s="176"/>
      <c r="G8409" s="175"/>
      <c r="H8409" s="175"/>
      <c r="I8409" s="175"/>
      <c r="J8409" s="175"/>
      <c r="L8409" s="175"/>
      <c r="T8409" s="176"/>
      <c r="U8409" s="176"/>
      <c r="V8409" s="176"/>
      <c r="W8409" s="176"/>
      <c r="X8409" s="175"/>
      <c r="Y8409" s="175"/>
      <c r="Z8409" s="175"/>
      <c r="AA8409" s="175"/>
      <c r="AC8409" s="175"/>
      <c r="AL8409" s="106"/>
      <c r="AM8409" s="104"/>
      <c r="AN8409" s="104"/>
      <c r="AO8409" s="104"/>
      <c r="AP8409" s="104"/>
      <c r="AQ8409" s="104"/>
      <c r="AR8409" s="104"/>
      <c r="AS8409" s="104"/>
      <c r="AT8409" s="104"/>
      <c r="AU8409" s="104"/>
      <c r="AV8409" s="104"/>
    </row>
    <row r="8410" spans="3:48" x14ac:dyDescent="0.35">
      <c r="C8410" s="176"/>
      <c r="D8410" s="176"/>
      <c r="E8410" s="176"/>
      <c r="F8410" s="176"/>
      <c r="G8410" s="175"/>
      <c r="H8410" s="175"/>
      <c r="I8410" s="175"/>
      <c r="J8410" s="175"/>
      <c r="L8410" s="175"/>
      <c r="T8410" s="176"/>
      <c r="U8410" s="176"/>
      <c r="V8410" s="176"/>
      <c r="W8410" s="176"/>
      <c r="X8410" s="175"/>
      <c r="Y8410" s="175"/>
      <c r="Z8410" s="175"/>
      <c r="AA8410" s="175"/>
      <c r="AC8410" s="175"/>
      <c r="AL8410" s="106"/>
      <c r="AM8410" s="104"/>
      <c r="AN8410" s="104"/>
      <c r="AO8410" s="104"/>
      <c r="AP8410" s="104"/>
      <c r="AQ8410" s="104"/>
      <c r="AR8410" s="104"/>
      <c r="AS8410" s="104"/>
      <c r="AT8410" s="104"/>
      <c r="AU8410" s="104"/>
      <c r="AV8410" s="104"/>
    </row>
    <row r="8411" spans="3:48" x14ac:dyDescent="0.35">
      <c r="C8411" s="176"/>
      <c r="D8411" s="176"/>
      <c r="E8411" s="176"/>
      <c r="F8411" s="176"/>
      <c r="G8411" s="175"/>
      <c r="H8411" s="175"/>
      <c r="I8411" s="175"/>
      <c r="J8411" s="175"/>
      <c r="L8411" s="175"/>
      <c r="T8411" s="176"/>
      <c r="U8411" s="176"/>
      <c r="V8411" s="176"/>
      <c r="W8411" s="176"/>
      <c r="X8411" s="175"/>
      <c r="Y8411" s="175"/>
      <c r="Z8411" s="175"/>
      <c r="AA8411" s="175"/>
      <c r="AC8411" s="175"/>
      <c r="AL8411" s="106"/>
      <c r="AM8411" s="104"/>
      <c r="AN8411" s="104"/>
      <c r="AO8411" s="104"/>
      <c r="AP8411" s="104"/>
      <c r="AQ8411" s="104"/>
      <c r="AR8411" s="104"/>
      <c r="AS8411" s="104"/>
      <c r="AT8411" s="104"/>
      <c r="AU8411" s="104"/>
      <c r="AV8411" s="104"/>
    </row>
    <row r="8412" spans="3:48" x14ac:dyDescent="0.35">
      <c r="C8412" s="176"/>
      <c r="D8412" s="176"/>
      <c r="E8412" s="176"/>
      <c r="F8412" s="176"/>
      <c r="G8412" s="175"/>
      <c r="H8412" s="175"/>
      <c r="I8412" s="175"/>
      <c r="J8412" s="175"/>
      <c r="L8412" s="175"/>
      <c r="T8412" s="176"/>
      <c r="U8412" s="176"/>
      <c r="V8412" s="176"/>
      <c r="W8412" s="176"/>
      <c r="X8412" s="175"/>
      <c r="Y8412" s="175"/>
      <c r="Z8412" s="175"/>
      <c r="AA8412" s="175"/>
      <c r="AC8412" s="175"/>
      <c r="AL8412" s="106"/>
      <c r="AM8412" s="104"/>
      <c r="AN8412" s="104"/>
      <c r="AO8412" s="104"/>
      <c r="AP8412" s="104"/>
      <c r="AQ8412" s="104"/>
      <c r="AR8412" s="104"/>
      <c r="AS8412" s="104"/>
      <c r="AT8412" s="104"/>
      <c r="AU8412" s="104"/>
      <c r="AV8412" s="104"/>
    </row>
    <row r="8413" spans="3:48" x14ac:dyDescent="0.35">
      <c r="C8413" s="176"/>
      <c r="D8413" s="176"/>
      <c r="E8413" s="176"/>
      <c r="F8413" s="176"/>
      <c r="G8413" s="175"/>
      <c r="H8413" s="175"/>
      <c r="I8413" s="175"/>
      <c r="J8413" s="175"/>
      <c r="L8413" s="175"/>
      <c r="T8413" s="176"/>
      <c r="U8413" s="176"/>
      <c r="V8413" s="176"/>
      <c r="W8413" s="176"/>
      <c r="X8413" s="175"/>
      <c r="Y8413" s="175"/>
      <c r="Z8413" s="175"/>
      <c r="AA8413" s="175"/>
      <c r="AC8413" s="175"/>
      <c r="AL8413" s="106"/>
      <c r="AM8413" s="104"/>
      <c r="AN8413" s="104"/>
      <c r="AO8413" s="104"/>
      <c r="AP8413" s="104"/>
      <c r="AQ8413" s="104"/>
      <c r="AR8413" s="104"/>
      <c r="AS8413" s="104"/>
      <c r="AT8413" s="104"/>
      <c r="AU8413" s="104"/>
      <c r="AV8413" s="104"/>
    </row>
    <row r="8414" spans="3:48" x14ac:dyDescent="0.35">
      <c r="C8414" s="176"/>
      <c r="D8414" s="176"/>
      <c r="E8414" s="176"/>
      <c r="F8414" s="176"/>
      <c r="G8414" s="175"/>
      <c r="H8414" s="175"/>
      <c r="I8414" s="175"/>
      <c r="J8414" s="175"/>
      <c r="L8414" s="175"/>
      <c r="T8414" s="176"/>
      <c r="U8414" s="176"/>
      <c r="V8414" s="176"/>
      <c r="W8414" s="176"/>
      <c r="X8414" s="175"/>
      <c r="Y8414" s="175"/>
      <c r="Z8414" s="175"/>
      <c r="AA8414" s="175"/>
      <c r="AC8414" s="175"/>
      <c r="AL8414" s="106"/>
      <c r="AM8414" s="104"/>
      <c r="AN8414" s="104"/>
      <c r="AO8414" s="104"/>
      <c r="AP8414" s="104"/>
      <c r="AQ8414" s="104"/>
      <c r="AR8414" s="104"/>
      <c r="AS8414" s="104"/>
      <c r="AT8414" s="104"/>
      <c r="AU8414" s="104"/>
      <c r="AV8414" s="104"/>
    </row>
    <row r="8415" spans="3:48" x14ac:dyDescent="0.35">
      <c r="C8415" s="176"/>
      <c r="D8415" s="176"/>
      <c r="E8415" s="176"/>
      <c r="F8415" s="176"/>
      <c r="G8415" s="175"/>
      <c r="H8415" s="175"/>
      <c r="I8415" s="175"/>
      <c r="J8415" s="175"/>
      <c r="L8415" s="175"/>
      <c r="T8415" s="176"/>
      <c r="U8415" s="176"/>
      <c r="V8415" s="176"/>
      <c r="W8415" s="176"/>
      <c r="X8415" s="175"/>
      <c r="Y8415" s="175"/>
      <c r="Z8415" s="175"/>
      <c r="AA8415" s="175"/>
      <c r="AC8415" s="175"/>
      <c r="AL8415" s="106"/>
      <c r="AM8415" s="104"/>
      <c r="AN8415" s="104"/>
      <c r="AO8415" s="104"/>
      <c r="AP8415" s="104"/>
      <c r="AQ8415" s="104"/>
      <c r="AR8415" s="104"/>
      <c r="AS8415" s="104"/>
      <c r="AT8415" s="104"/>
      <c r="AU8415" s="104"/>
      <c r="AV8415" s="104"/>
    </row>
    <row r="8416" spans="3:48" x14ac:dyDescent="0.35">
      <c r="C8416" s="176"/>
      <c r="D8416" s="176"/>
      <c r="E8416" s="176"/>
      <c r="F8416" s="176"/>
      <c r="G8416" s="175"/>
      <c r="H8416" s="175"/>
      <c r="I8416" s="175"/>
      <c r="J8416" s="175"/>
      <c r="L8416" s="175"/>
      <c r="T8416" s="176"/>
      <c r="U8416" s="176"/>
      <c r="V8416" s="176"/>
      <c r="W8416" s="176"/>
      <c r="X8416" s="175"/>
      <c r="Y8416" s="175"/>
      <c r="Z8416" s="175"/>
      <c r="AA8416" s="175"/>
      <c r="AC8416" s="175"/>
      <c r="AL8416" s="106"/>
      <c r="AM8416" s="104"/>
      <c r="AN8416" s="104"/>
      <c r="AO8416" s="104"/>
      <c r="AP8416" s="104"/>
      <c r="AQ8416" s="104"/>
      <c r="AR8416" s="104"/>
      <c r="AS8416" s="104"/>
      <c r="AT8416" s="104"/>
      <c r="AU8416" s="104"/>
      <c r="AV8416" s="104"/>
    </row>
    <row r="8417" spans="3:48" x14ac:dyDescent="0.35">
      <c r="C8417" s="176"/>
      <c r="D8417" s="176"/>
      <c r="E8417" s="176"/>
      <c r="F8417" s="176"/>
      <c r="G8417" s="175"/>
      <c r="H8417" s="175"/>
      <c r="I8417" s="175"/>
      <c r="J8417" s="175"/>
      <c r="L8417" s="175"/>
      <c r="T8417" s="176"/>
      <c r="U8417" s="176"/>
      <c r="V8417" s="176"/>
      <c r="W8417" s="176"/>
      <c r="X8417" s="175"/>
      <c r="Y8417" s="175"/>
      <c r="Z8417" s="175"/>
      <c r="AA8417" s="175"/>
      <c r="AC8417" s="175"/>
      <c r="AL8417" s="106"/>
      <c r="AM8417" s="104"/>
      <c r="AN8417" s="104"/>
      <c r="AO8417" s="104"/>
      <c r="AP8417" s="104"/>
      <c r="AQ8417" s="104"/>
      <c r="AR8417" s="104"/>
      <c r="AS8417" s="104"/>
      <c r="AT8417" s="104"/>
      <c r="AU8417" s="104"/>
      <c r="AV8417" s="104"/>
    </row>
    <row r="8418" spans="3:48" x14ac:dyDescent="0.35">
      <c r="C8418" s="176"/>
      <c r="D8418" s="176"/>
      <c r="E8418" s="176"/>
      <c r="F8418" s="176"/>
      <c r="G8418" s="175"/>
      <c r="H8418" s="175"/>
      <c r="I8418" s="175"/>
      <c r="J8418" s="175"/>
      <c r="L8418" s="175"/>
      <c r="T8418" s="176"/>
      <c r="U8418" s="176"/>
      <c r="V8418" s="176"/>
      <c r="W8418" s="176"/>
      <c r="X8418" s="175"/>
      <c r="Y8418" s="175"/>
      <c r="Z8418" s="175"/>
      <c r="AA8418" s="175"/>
      <c r="AC8418" s="175"/>
      <c r="AL8418" s="106"/>
      <c r="AM8418" s="104"/>
      <c r="AN8418" s="104"/>
      <c r="AO8418" s="104"/>
      <c r="AP8418" s="104"/>
      <c r="AQ8418" s="104"/>
      <c r="AR8418" s="104"/>
      <c r="AS8418" s="104"/>
      <c r="AT8418" s="104"/>
      <c r="AU8418" s="104"/>
      <c r="AV8418" s="104"/>
    </row>
    <row r="8419" spans="3:48" x14ac:dyDescent="0.35">
      <c r="C8419" s="176"/>
      <c r="D8419" s="176"/>
      <c r="E8419" s="176"/>
      <c r="F8419" s="176"/>
      <c r="G8419" s="175"/>
      <c r="H8419" s="175"/>
      <c r="I8419" s="175"/>
      <c r="J8419" s="175"/>
      <c r="L8419" s="175"/>
      <c r="T8419" s="176"/>
      <c r="U8419" s="176"/>
      <c r="V8419" s="176"/>
      <c r="W8419" s="176"/>
      <c r="X8419" s="175"/>
      <c r="Y8419" s="175"/>
      <c r="Z8419" s="175"/>
      <c r="AA8419" s="175"/>
      <c r="AC8419" s="175"/>
      <c r="AL8419" s="106"/>
      <c r="AM8419" s="104"/>
      <c r="AN8419" s="104"/>
      <c r="AO8419" s="104"/>
      <c r="AP8419" s="104"/>
      <c r="AQ8419" s="104"/>
      <c r="AR8419" s="104"/>
      <c r="AS8419" s="104"/>
      <c r="AT8419" s="104"/>
      <c r="AU8419" s="104"/>
      <c r="AV8419" s="104"/>
    </row>
    <row r="8420" spans="3:48" x14ac:dyDescent="0.35">
      <c r="C8420" s="176"/>
      <c r="D8420" s="176"/>
      <c r="E8420" s="176"/>
      <c r="F8420" s="176"/>
      <c r="G8420" s="175"/>
      <c r="H8420" s="175"/>
      <c r="I8420" s="175"/>
      <c r="J8420" s="175"/>
      <c r="L8420" s="175"/>
      <c r="T8420" s="176"/>
      <c r="U8420" s="176"/>
      <c r="V8420" s="176"/>
      <c r="W8420" s="176"/>
      <c r="X8420" s="175"/>
      <c r="Y8420" s="175"/>
      <c r="Z8420" s="175"/>
      <c r="AA8420" s="175"/>
      <c r="AC8420" s="175"/>
      <c r="AL8420" s="106"/>
      <c r="AM8420" s="104"/>
      <c r="AN8420" s="104"/>
      <c r="AO8420" s="104"/>
      <c r="AP8420" s="104"/>
      <c r="AQ8420" s="104"/>
      <c r="AR8420" s="104"/>
      <c r="AS8420" s="104"/>
      <c r="AT8420" s="104"/>
      <c r="AU8420" s="104"/>
      <c r="AV8420" s="104"/>
    </row>
    <row r="8421" spans="3:48" x14ac:dyDescent="0.35">
      <c r="C8421" s="176"/>
      <c r="D8421" s="176"/>
      <c r="E8421" s="176"/>
      <c r="F8421" s="176"/>
      <c r="G8421" s="175"/>
      <c r="H8421" s="175"/>
      <c r="I8421" s="175"/>
      <c r="J8421" s="175"/>
      <c r="L8421" s="175"/>
      <c r="T8421" s="176"/>
      <c r="U8421" s="176"/>
      <c r="V8421" s="176"/>
      <c r="W8421" s="176"/>
      <c r="X8421" s="175"/>
      <c r="Y8421" s="175"/>
      <c r="Z8421" s="175"/>
      <c r="AA8421" s="175"/>
      <c r="AC8421" s="175"/>
      <c r="AL8421" s="106"/>
      <c r="AM8421" s="104"/>
      <c r="AN8421" s="104"/>
      <c r="AO8421" s="104"/>
      <c r="AP8421" s="104"/>
      <c r="AQ8421" s="104"/>
      <c r="AR8421" s="104"/>
      <c r="AS8421" s="104"/>
      <c r="AT8421" s="104"/>
      <c r="AU8421" s="104"/>
      <c r="AV8421" s="104"/>
    </row>
    <row r="8422" spans="3:48" x14ac:dyDescent="0.35">
      <c r="C8422" s="176"/>
      <c r="D8422" s="176"/>
      <c r="E8422" s="176"/>
      <c r="F8422" s="176"/>
      <c r="G8422" s="175"/>
      <c r="H8422" s="175"/>
      <c r="I8422" s="175"/>
      <c r="J8422" s="175"/>
      <c r="L8422" s="175"/>
      <c r="T8422" s="176"/>
      <c r="U8422" s="176"/>
      <c r="V8422" s="176"/>
      <c r="W8422" s="176"/>
      <c r="X8422" s="175"/>
      <c r="Y8422" s="175"/>
      <c r="Z8422" s="175"/>
      <c r="AA8422" s="175"/>
      <c r="AC8422" s="175"/>
      <c r="AL8422" s="106"/>
      <c r="AM8422" s="104"/>
      <c r="AN8422" s="104"/>
      <c r="AO8422" s="104"/>
      <c r="AP8422" s="104"/>
      <c r="AQ8422" s="104"/>
      <c r="AR8422" s="104"/>
      <c r="AS8422" s="104"/>
      <c r="AT8422" s="104"/>
      <c r="AU8422" s="104"/>
      <c r="AV8422" s="104"/>
    </row>
    <row r="8423" spans="3:48" x14ac:dyDescent="0.35">
      <c r="C8423" s="176"/>
      <c r="D8423" s="176"/>
      <c r="E8423" s="176"/>
      <c r="F8423" s="176"/>
      <c r="G8423" s="175"/>
      <c r="H8423" s="175"/>
      <c r="I8423" s="175"/>
      <c r="J8423" s="175"/>
      <c r="L8423" s="175"/>
      <c r="T8423" s="176"/>
      <c r="U8423" s="176"/>
      <c r="V8423" s="176"/>
      <c r="W8423" s="176"/>
      <c r="X8423" s="175"/>
      <c r="Y8423" s="175"/>
      <c r="Z8423" s="175"/>
      <c r="AA8423" s="175"/>
      <c r="AC8423" s="175"/>
      <c r="AL8423" s="106"/>
      <c r="AM8423" s="104"/>
      <c r="AN8423" s="104"/>
      <c r="AO8423" s="104"/>
      <c r="AP8423" s="104"/>
      <c r="AQ8423" s="104"/>
      <c r="AR8423" s="104"/>
      <c r="AS8423" s="104"/>
      <c r="AT8423" s="104"/>
      <c r="AU8423" s="104"/>
      <c r="AV8423" s="104"/>
    </row>
    <row r="8424" spans="3:48" x14ac:dyDescent="0.35">
      <c r="C8424" s="176"/>
      <c r="D8424" s="176"/>
      <c r="E8424" s="176"/>
      <c r="F8424" s="176"/>
      <c r="G8424" s="175"/>
      <c r="H8424" s="175"/>
      <c r="I8424" s="175"/>
      <c r="J8424" s="175"/>
      <c r="L8424" s="175"/>
      <c r="T8424" s="176"/>
      <c r="U8424" s="176"/>
      <c r="V8424" s="176"/>
      <c r="W8424" s="176"/>
      <c r="X8424" s="175"/>
      <c r="Y8424" s="175"/>
      <c r="Z8424" s="175"/>
      <c r="AA8424" s="175"/>
      <c r="AC8424" s="175"/>
      <c r="AL8424" s="106"/>
      <c r="AM8424" s="104"/>
      <c r="AN8424" s="104"/>
      <c r="AO8424" s="104"/>
      <c r="AP8424" s="104"/>
      <c r="AQ8424" s="104"/>
      <c r="AR8424" s="104"/>
      <c r="AS8424" s="104"/>
      <c r="AT8424" s="104"/>
      <c r="AU8424" s="104"/>
      <c r="AV8424" s="104"/>
    </row>
    <row r="8425" spans="3:48" x14ac:dyDescent="0.35">
      <c r="C8425" s="176"/>
      <c r="D8425" s="176"/>
      <c r="E8425" s="176"/>
      <c r="F8425" s="176"/>
      <c r="G8425" s="175"/>
      <c r="H8425" s="175"/>
      <c r="I8425" s="175"/>
      <c r="J8425" s="175"/>
      <c r="L8425" s="175"/>
      <c r="T8425" s="176"/>
      <c r="U8425" s="176"/>
      <c r="V8425" s="176"/>
      <c r="W8425" s="176"/>
      <c r="X8425" s="175"/>
      <c r="Y8425" s="175"/>
      <c r="Z8425" s="175"/>
      <c r="AA8425" s="175"/>
      <c r="AC8425" s="175"/>
      <c r="AL8425" s="106"/>
      <c r="AM8425" s="104"/>
      <c r="AN8425" s="104"/>
      <c r="AO8425" s="104"/>
      <c r="AP8425" s="104"/>
      <c r="AQ8425" s="104"/>
      <c r="AR8425" s="104"/>
      <c r="AS8425" s="104"/>
      <c r="AT8425" s="104"/>
      <c r="AU8425" s="104"/>
      <c r="AV8425" s="104"/>
    </row>
    <row r="8426" spans="3:48" x14ac:dyDescent="0.35">
      <c r="C8426" s="176"/>
      <c r="D8426" s="176"/>
      <c r="E8426" s="176"/>
      <c r="F8426" s="176"/>
      <c r="G8426" s="175"/>
      <c r="H8426" s="175"/>
      <c r="I8426" s="175"/>
      <c r="J8426" s="175"/>
      <c r="L8426" s="175"/>
      <c r="T8426" s="176"/>
      <c r="U8426" s="176"/>
      <c r="V8426" s="176"/>
      <c r="W8426" s="176"/>
      <c r="X8426" s="175"/>
      <c r="Y8426" s="175"/>
      <c r="Z8426" s="175"/>
      <c r="AA8426" s="175"/>
      <c r="AC8426" s="175"/>
      <c r="AL8426" s="106"/>
      <c r="AM8426" s="104"/>
      <c r="AN8426" s="104"/>
      <c r="AO8426" s="104"/>
      <c r="AP8426" s="104"/>
      <c r="AQ8426" s="104"/>
      <c r="AR8426" s="104"/>
      <c r="AS8426" s="104"/>
      <c r="AT8426" s="104"/>
      <c r="AU8426" s="104"/>
      <c r="AV8426" s="104"/>
    </row>
    <row r="8427" spans="3:48" x14ac:dyDescent="0.35">
      <c r="C8427" s="176"/>
      <c r="D8427" s="176"/>
      <c r="E8427" s="176"/>
      <c r="F8427" s="176"/>
      <c r="G8427" s="175"/>
      <c r="H8427" s="175"/>
      <c r="I8427" s="175"/>
      <c r="J8427" s="175"/>
      <c r="L8427" s="175"/>
      <c r="T8427" s="176"/>
      <c r="U8427" s="176"/>
      <c r="V8427" s="176"/>
      <c r="W8427" s="176"/>
      <c r="X8427" s="175"/>
      <c r="Y8427" s="175"/>
      <c r="Z8427" s="175"/>
      <c r="AA8427" s="175"/>
      <c r="AC8427" s="175"/>
      <c r="AL8427" s="106"/>
      <c r="AM8427" s="104"/>
      <c r="AN8427" s="104"/>
      <c r="AO8427" s="104"/>
      <c r="AP8427" s="104"/>
      <c r="AQ8427" s="104"/>
      <c r="AR8427" s="104"/>
      <c r="AS8427" s="104"/>
      <c r="AT8427" s="104"/>
      <c r="AU8427" s="104"/>
      <c r="AV8427" s="104"/>
    </row>
    <row r="8428" spans="3:48" x14ac:dyDescent="0.35">
      <c r="C8428" s="176"/>
      <c r="D8428" s="176"/>
      <c r="E8428" s="176"/>
      <c r="F8428" s="176"/>
      <c r="G8428" s="175"/>
      <c r="H8428" s="175"/>
      <c r="I8428" s="175"/>
      <c r="J8428" s="175"/>
      <c r="L8428" s="175"/>
      <c r="T8428" s="176"/>
      <c r="U8428" s="176"/>
      <c r="V8428" s="176"/>
      <c r="W8428" s="176"/>
      <c r="X8428" s="175"/>
      <c r="Y8428" s="175"/>
      <c r="Z8428" s="175"/>
      <c r="AA8428" s="175"/>
      <c r="AC8428" s="175"/>
      <c r="AL8428" s="106"/>
      <c r="AM8428" s="104"/>
      <c r="AN8428" s="104"/>
      <c r="AO8428" s="104"/>
      <c r="AP8428" s="104"/>
      <c r="AQ8428" s="104"/>
      <c r="AR8428" s="104"/>
      <c r="AS8428" s="104"/>
      <c r="AT8428" s="104"/>
      <c r="AU8428" s="104"/>
      <c r="AV8428" s="104"/>
    </row>
    <row r="8429" spans="3:48" x14ac:dyDescent="0.35">
      <c r="C8429" s="176"/>
      <c r="D8429" s="176"/>
      <c r="E8429" s="176"/>
      <c r="F8429" s="176"/>
      <c r="G8429" s="175"/>
      <c r="H8429" s="175"/>
      <c r="I8429" s="175"/>
      <c r="J8429" s="175"/>
      <c r="L8429" s="175"/>
      <c r="T8429" s="176"/>
      <c r="U8429" s="176"/>
      <c r="V8429" s="176"/>
      <c r="W8429" s="176"/>
      <c r="X8429" s="175"/>
      <c r="Y8429" s="175"/>
      <c r="Z8429" s="175"/>
      <c r="AA8429" s="175"/>
      <c r="AC8429" s="175"/>
      <c r="AL8429" s="106"/>
      <c r="AM8429" s="104"/>
      <c r="AN8429" s="104"/>
      <c r="AO8429" s="104"/>
      <c r="AP8429" s="104"/>
      <c r="AQ8429" s="104"/>
      <c r="AR8429" s="104"/>
      <c r="AS8429" s="104"/>
      <c r="AT8429" s="104"/>
      <c r="AU8429" s="104"/>
      <c r="AV8429" s="104"/>
    </row>
    <row r="8430" spans="3:48" x14ac:dyDescent="0.35">
      <c r="C8430" s="176"/>
      <c r="D8430" s="176"/>
      <c r="E8430" s="176"/>
      <c r="F8430" s="176"/>
      <c r="G8430" s="175"/>
      <c r="H8430" s="175"/>
      <c r="I8430" s="175"/>
      <c r="J8430" s="175"/>
      <c r="L8430" s="175"/>
      <c r="T8430" s="176"/>
      <c r="U8430" s="176"/>
      <c r="V8430" s="176"/>
      <c r="W8430" s="176"/>
      <c r="X8430" s="175"/>
      <c r="Y8430" s="175"/>
      <c r="Z8430" s="175"/>
      <c r="AA8430" s="175"/>
      <c r="AC8430" s="175"/>
      <c r="AL8430" s="106"/>
      <c r="AM8430" s="104"/>
      <c r="AN8430" s="104"/>
      <c r="AO8430" s="104"/>
      <c r="AP8430" s="104"/>
      <c r="AQ8430" s="104"/>
      <c r="AR8430" s="104"/>
      <c r="AS8430" s="104"/>
      <c r="AT8430" s="104"/>
      <c r="AU8430" s="104"/>
      <c r="AV8430" s="104"/>
    </row>
    <row r="8431" spans="3:48" x14ac:dyDescent="0.35">
      <c r="C8431" s="176"/>
      <c r="D8431" s="176"/>
      <c r="E8431" s="176"/>
      <c r="F8431" s="176"/>
      <c r="G8431" s="175"/>
      <c r="H8431" s="175"/>
      <c r="I8431" s="175"/>
      <c r="J8431" s="175"/>
      <c r="L8431" s="175"/>
      <c r="T8431" s="176"/>
      <c r="U8431" s="176"/>
      <c r="V8431" s="176"/>
      <c r="W8431" s="176"/>
      <c r="X8431" s="175"/>
      <c r="Y8431" s="175"/>
      <c r="Z8431" s="175"/>
      <c r="AA8431" s="175"/>
      <c r="AC8431" s="175"/>
      <c r="AL8431" s="106"/>
      <c r="AM8431" s="104"/>
      <c r="AN8431" s="104"/>
      <c r="AO8431" s="104"/>
      <c r="AP8431" s="104"/>
      <c r="AQ8431" s="104"/>
      <c r="AR8431" s="104"/>
      <c r="AS8431" s="104"/>
      <c r="AT8431" s="104"/>
      <c r="AU8431" s="104"/>
      <c r="AV8431" s="104"/>
    </row>
    <row r="8432" spans="3:48" x14ac:dyDescent="0.35">
      <c r="C8432" s="176"/>
      <c r="D8432" s="176"/>
      <c r="E8432" s="176"/>
      <c r="F8432" s="176"/>
      <c r="G8432" s="175"/>
      <c r="H8432" s="175"/>
      <c r="I8432" s="175"/>
      <c r="J8432" s="175"/>
      <c r="L8432" s="175"/>
      <c r="T8432" s="176"/>
      <c r="U8432" s="176"/>
      <c r="V8432" s="176"/>
      <c r="W8432" s="176"/>
      <c r="X8432" s="175"/>
      <c r="Y8432" s="175"/>
      <c r="Z8432" s="175"/>
      <c r="AA8432" s="175"/>
      <c r="AC8432" s="175"/>
      <c r="AL8432" s="106"/>
      <c r="AM8432" s="104"/>
      <c r="AN8432" s="104"/>
      <c r="AO8432" s="104"/>
      <c r="AP8432" s="104"/>
      <c r="AQ8432" s="104"/>
      <c r="AR8432" s="104"/>
      <c r="AS8432" s="104"/>
      <c r="AT8432" s="104"/>
      <c r="AU8432" s="104"/>
      <c r="AV8432" s="104"/>
    </row>
    <row r="8433" spans="3:48" x14ac:dyDescent="0.35">
      <c r="C8433" s="176"/>
      <c r="D8433" s="176"/>
      <c r="E8433" s="176"/>
      <c r="F8433" s="176"/>
      <c r="G8433" s="175"/>
      <c r="H8433" s="175"/>
      <c r="I8433" s="175"/>
      <c r="J8433" s="175"/>
      <c r="L8433" s="175"/>
      <c r="T8433" s="176"/>
      <c r="U8433" s="176"/>
      <c r="V8433" s="176"/>
      <c r="W8433" s="176"/>
      <c r="X8433" s="175"/>
      <c r="Y8433" s="175"/>
      <c r="Z8433" s="175"/>
      <c r="AA8433" s="175"/>
      <c r="AC8433" s="175"/>
      <c r="AL8433" s="106"/>
      <c r="AM8433" s="104"/>
      <c r="AN8433" s="104"/>
      <c r="AO8433" s="104"/>
      <c r="AP8433" s="104"/>
      <c r="AQ8433" s="104"/>
      <c r="AR8433" s="104"/>
      <c r="AS8433" s="104"/>
      <c r="AT8433" s="104"/>
      <c r="AU8433" s="104"/>
      <c r="AV8433" s="104"/>
    </row>
    <row r="8434" spans="3:48" x14ac:dyDescent="0.35">
      <c r="C8434" s="176"/>
      <c r="D8434" s="176"/>
      <c r="E8434" s="176"/>
      <c r="F8434" s="176"/>
      <c r="G8434" s="175"/>
      <c r="H8434" s="175"/>
      <c r="I8434" s="175"/>
      <c r="J8434" s="175"/>
      <c r="L8434" s="175"/>
      <c r="T8434" s="176"/>
      <c r="U8434" s="176"/>
      <c r="V8434" s="176"/>
      <c r="W8434" s="176"/>
      <c r="X8434" s="175"/>
      <c r="Y8434" s="175"/>
      <c r="Z8434" s="175"/>
      <c r="AA8434" s="175"/>
      <c r="AC8434" s="175"/>
      <c r="AL8434" s="106"/>
      <c r="AM8434" s="104"/>
      <c r="AN8434" s="104"/>
      <c r="AO8434" s="104"/>
      <c r="AP8434" s="104"/>
      <c r="AQ8434" s="104"/>
      <c r="AR8434" s="104"/>
      <c r="AS8434" s="104"/>
      <c r="AT8434" s="104"/>
      <c r="AU8434" s="104"/>
      <c r="AV8434" s="104"/>
    </row>
    <row r="8435" spans="3:48" x14ac:dyDescent="0.35">
      <c r="C8435" s="176"/>
      <c r="D8435" s="176"/>
      <c r="E8435" s="176"/>
      <c r="F8435" s="176"/>
      <c r="G8435" s="175"/>
      <c r="H8435" s="175"/>
      <c r="I8435" s="175"/>
      <c r="J8435" s="175"/>
      <c r="L8435" s="175"/>
      <c r="T8435" s="176"/>
      <c r="U8435" s="176"/>
      <c r="V8435" s="176"/>
      <c r="W8435" s="176"/>
      <c r="X8435" s="175"/>
      <c r="Y8435" s="175"/>
      <c r="Z8435" s="175"/>
      <c r="AA8435" s="175"/>
      <c r="AC8435" s="175"/>
      <c r="AL8435" s="106"/>
      <c r="AM8435" s="104"/>
      <c r="AN8435" s="104"/>
      <c r="AO8435" s="104"/>
      <c r="AP8435" s="104"/>
      <c r="AQ8435" s="104"/>
      <c r="AR8435" s="104"/>
      <c r="AS8435" s="104"/>
      <c r="AT8435" s="104"/>
      <c r="AU8435" s="104"/>
      <c r="AV8435" s="104"/>
    </row>
    <row r="8436" spans="3:48" x14ac:dyDescent="0.35">
      <c r="C8436" s="176"/>
      <c r="D8436" s="176"/>
      <c r="E8436" s="176"/>
      <c r="F8436" s="176"/>
      <c r="G8436" s="175"/>
      <c r="H8436" s="175"/>
      <c r="I8436" s="175"/>
      <c r="J8436" s="175"/>
      <c r="L8436" s="175"/>
      <c r="T8436" s="176"/>
      <c r="U8436" s="176"/>
      <c r="V8436" s="176"/>
      <c r="W8436" s="176"/>
      <c r="X8436" s="175"/>
      <c r="Y8436" s="175"/>
      <c r="Z8436" s="175"/>
      <c r="AA8436" s="175"/>
      <c r="AC8436" s="175"/>
      <c r="AL8436" s="106"/>
      <c r="AM8436" s="104"/>
      <c r="AN8436" s="104"/>
      <c r="AO8436" s="104"/>
      <c r="AP8436" s="104"/>
      <c r="AQ8436" s="104"/>
      <c r="AR8436" s="104"/>
      <c r="AS8436" s="104"/>
      <c r="AT8436" s="104"/>
      <c r="AU8436" s="104"/>
      <c r="AV8436" s="104"/>
    </row>
    <row r="8437" spans="3:48" x14ac:dyDescent="0.35">
      <c r="C8437" s="176"/>
      <c r="D8437" s="176"/>
      <c r="E8437" s="176"/>
      <c r="F8437" s="176"/>
      <c r="G8437" s="175"/>
      <c r="H8437" s="175"/>
      <c r="I8437" s="175"/>
      <c r="J8437" s="175"/>
      <c r="L8437" s="175"/>
      <c r="T8437" s="176"/>
      <c r="U8437" s="176"/>
      <c r="V8437" s="176"/>
      <c r="W8437" s="176"/>
      <c r="X8437" s="175"/>
      <c r="Y8437" s="175"/>
      <c r="Z8437" s="175"/>
      <c r="AA8437" s="175"/>
      <c r="AC8437" s="175"/>
      <c r="AL8437" s="106"/>
      <c r="AM8437" s="104"/>
      <c r="AN8437" s="104"/>
      <c r="AO8437" s="104"/>
      <c r="AP8437" s="104"/>
      <c r="AQ8437" s="104"/>
      <c r="AR8437" s="104"/>
      <c r="AS8437" s="104"/>
      <c r="AT8437" s="104"/>
      <c r="AU8437" s="104"/>
      <c r="AV8437" s="104"/>
    </row>
    <row r="8438" spans="3:48" x14ac:dyDescent="0.35">
      <c r="C8438" s="176"/>
      <c r="D8438" s="176"/>
      <c r="E8438" s="176"/>
      <c r="F8438" s="176"/>
      <c r="G8438" s="175"/>
      <c r="H8438" s="175"/>
      <c r="I8438" s="175"/>
      <c r="J8438" s="175"/>
      <c r="L8438" s="175"/>
      <c r="T8438" s="176"/>
      <c r="U8438" s="176"/>
      <c r="V8438" s="176"/>
      <c r="W8438" s="176"/>
      <c r="X8438" s="175"/>
      <c r="Y8438" s="175"/>
      <c r="Z8438" s="175"/>
      <c r="AA8438" s="175"/>
      <c r="AC8438" s="175"/>
      <c r="AL8438" s="106"/>
      <c r="AM8438" s="104"/>
      <c r="AN8438" s="104"/>
      <c r="AO8438" s="104"/>
      <c r="AP8438" s="104"/>
      <c r="AQ8438" s="104"/>
      <c r="AR8438" s="104"/>
      <c r="AS8438" s="104"/>
      <c r="AT8438" s="104"/>
      <c r="AU8438" s="104"/>
      <c r="AV8438" s="104"/>
    </row>
    <row r="8439" spans="3:48" x14ac:dyDescent="0.35">
      <c r="C8439" s="176"/>
      <c r="D8439" s="176"/>
      <c r="E8439" s="176"/>
      <c r="F8439" s="176"/>
      <c r="G8439" s="175"/>
      <c r="H8439" s="175"/>
      <c r="I8439" s="175"/>
      <c r="J8439" s="175"/>
      <c r="L8439" s="175"/>
      <c r="T8439" s="176"/>
      <c r="U8439" s="176"/>
      <c r="V8439" s="176"/>
      <c r="W8439" s="176"/>
      <c r="X8439" s="175"/>
      <c r="Y8439" s="175"/>
      <c r="Z8439" s="175"/>
      <c r="AA8439" s="175"/>
      <c r="AC8439" s="175"/>
      <c r="AL8439" s="106"/>
      <c r="AM8439" s="104"/>
      <c r="AN8439" s="104"/>
      <c r="AO8439" s="104"/>
      <c r="AP8439" s="104"/>
      <c r="AQ8439" s="104"/>
      <c r="AR8439" s="104"/>
      <c r="AS8439" s="104"/>
      <c r="AT8439" s="104"/>
      <c r="AU8439" s="104"/>
      <c r="AV8439" s="104"/>
    </row>
    <row r="8440" spans="3:48" x14ac:dyDescent="0.35">
      <c r="C8440" s="176"/>
      <c r="D8440" s="176"/>
      <c r="E8440" s="176"/>
      <c r="F8440" s="176"/>
      <c r="G8440" s="175"/>
      <c r="H8440" s="175"/>
      <c r="I8440" s="175"/>
      <c r="J8440" s="175"/>
      <c r="L8440" s="175"/>
      <c r="T8440" s="176"/>
      <c r="U8440" s="176"/>
      <c r="V8440" s="176"/>
      <c r="W8440" s="176"/>
      <c r="X8440" s="175"/>
      <c r="Y8440" s="175"/>
      <c r="Z8440" s="175"/>
      <c r="AA8440" s="175"/>
      <c r="AC8440" s="175"/>
      <c r="AL8440" s="106"/>
      <c r="AM8440" s="104"/>
      <c r="AN8440" s="104"/>
      <c r="AO8440" s="104"/>
      <c r="AP8440" s="104"/>
      <c r="AQ8440" s="104"/>
      <c r="AR8440" s="104"/>
      <c r="AS8440" s="104"/>
      <c r="AT8440" s="104"/>
      <c r="AU8440" s="104"/>
      <c r="AV8440" s="104"/>
    </row>
    <row r="8441" spans="3:48" x14ac:dyDescent="0.35">
      <c r="C8441" s="176"/>
      <c r="D8441" s="176"/>
      <c r="E8441" s="176"/>
      <c r="F8441" s="176"/>
      <c r="G8441" s="175"/>
      <c r="H8441" s="175"/>
      <c r="I8441" s="175"/>
      <c r="J8441" s="175"/>
      <c r="L8441" s="175"/>
      <c r="T8441" s="176"/>
      <c r="U8441" s="176"/>
      <c r="V8441" s="176"/>
      <c r="W8441" s="176"/>
      <c r="X8441" s="175"/>
      <c r="Y8441" s="175"/>
      <c r="Z8441" s="175"/>
      <c r="AA8441" s="175"/>
      <c r="AC8441" s="175"/>
      <c r="AL8441" s="106"/>
      <c r="AM8441" s="104"/>
      <c r="AN8441" s="104"/>
      <c r="AO8441" s="104"/>
      <c r="AP8441" s="104"/>
      <c r="AQ8441" s="104"/>
      <c r="AR8441" s="104"/>
      <c r="AS8441" s="104"/>
      <c r="AT8441" s="104"/>
      <c r="AU8441" s="104"/>
      <c r="AV8441" s="104"/>
    </row>
    <row r="8442" spans="3:48" x14ac:dyDescent="0.35">
      <c r="C8442" s="176"/>
      <c r="D8442" s="176"/>
      <c r="E8442" s="176"/>
      <c r="F8442" s="176"/>
      <c r="G8442" s="175"/>
      <c r="H8442" s="175"/>
      <c r="I8442" s="175"/>
      <c r="J8442" s="175"/>
      <c r="L8442" s="175"/>
      <c r="T8442" s="176"/>
      <c r="U8442" s="176"/>
      <c r="V8442" s="176"/>
      <c r="W8442" s="176"/>
      <c r="X8442" s="175"/>
      <c r="Y8442" s="175"/>
      <c r="Z8442" s="175"/>
      <c r="AA8442" s="175"/>
      <c r="AC8442" s="175"/>
      <c r="AL8442" s="106"/>
      <c r="AM8442" s="104"/>
      <c r="AN8442" s="104"/>
      <c r="AO8442" s="104"/>
      <c r="AP8442" s="104"/>
      <c r="AQ8442" s="104"/>
      <c r="AR8442" s="104"/>
      <c r="AS8442" s="104"/>
      <c r="AT8442" s="104"/>
      <c r="AU8442" s="104"/>
      <c r="AV8442" s="104"/>
    </row>
    <row r="8443" spans="3:48" x14ac:dyDescent="0.35">
      <c r="C8443" s="176"/>
      <c r="D8443" s="176"/>
      <c r="E8443" s="176"/>
      <c r="F8443" s="176"/>
      <c r="G8443" s="175"/>
      <c r="H8443" s="175"/>
      <c r="I8443" s="175"/>
      <c r="J8443" s="175"/>
      <c r="L8443" s="175"/>
      <c r="T8443" s="176"/>
      <c r="U8443" s="176"/>
      <c r="V8443" s="176"/>
      <c r="W8443" s="176"/>
      <c r="X8443" s="175"/>
      <c r="Y8443" s="175"/>
      <c r="Z8443" s="175"/>
      <c r="AA8443" s="175"/>
      <c r="AC8443" s="175"/>
      <c r="AL8443" s="106"/>
      <c r="AM8443" s="104"/>
      <c r="AN8443" s="104"/>
      <c r="AO8443" s="104"/>
      <c r="AP8443" s="104"/>
      <c r="AQ8443" s="104"/>
      <c r="AR8443" s="104"/>
      <c r="AS8443" s="104"/>
      <c r="AT8443" s="104"/>
      <c r="AU8443" s="104"/>
      <c r="AV8443" s="104"/>
    </row>
    <row r="8444" spans="3:48" x14ac:dyDescent="0.35">
      <c r="C8444" s="176"/>
      <c r="D8444" s="176"/>
      <c r="E8444" s="176"/>
      <c r="F8444" s="176"/>
      <c r="G8444" s="175"/>
      <c r="H8444" s="175"/>
      <c r="I8444" s="175"/>
      <c r="J8444" s="175"/>
      <c r="L8444" s="175"/>
      <c r="T8444" s="176"/>
      <c r="U8444" s="176"/>
      <c r="V8444" s="176"/>
      <c r="W8444" s="176"/>
      <c r="X8444" s="175"/>
      <c r="Y8444" s="175"/>
      <c r="Z8444" s="175"/>
      <c r="AA8444" s="175"/>
      <c r="AC8444" s="175"/>
      <c r="AL8444" s="106"/>
      <c r="AM8444" s="104"/>
      <c r="AN8444" s="104"/>
      <c r="AO8444" s="104"/>
      <c r="AP8444" s="104"/>
      <c r="AQ8444" s="104"/>
      <c r="AR8444" s="104"/>
      <c r="AS8444" s="104"/>
      <c r="AT8444" s="104"/>
      <c r="AU8444" s="104"/>
      <c r="AV8444" s="104"/>
    </row>
    <row r="8445" spans="3:48" x14ac:dyDescent="0.35">
      <c r="C8445" s="176"/>
      <c r="D8445" s="176"/>
      <c r="E8445" s="176"/>
      <c r="F8445" s="176"/>
      <c r="G8445" s="175"/>
      <c r="H8445" s="175"/>
      <c r="I8445" s="175"/>
      <c r="J8445" s="175"/>
      <c r="L8445" s="175"/>
      <c r="T8445" s="176"/>
      <c r="U8445" s="176"/>
      <c r="V8445" s="176"/>
      <c r="W8445" s="176"/>
      <c r="X8445" s="175"/>
      <c r="Y8445" s="175"/>
      <c r="Z8445" s="175"/>
      <c r="AA8445" s="175"/>
      <c r="AC8445" s="175"/>
      <c r="AL8445" s="106"/>
      <c r="AM8445" s="104"/>
      <c r="AN8445" s="104"/>
      <c r="AO8445" s="104"/>
      <c r="AP8445" s="104"/>
      <c r="AQ8445" s="104"/>
      <c r="AR8445" s="104"/>
      <c r="AS8445" s="104"/>
      <c r="AT8445" s="104"/>
      <c r="AU8445" s="104"/>
      <c r="AV8445" s="104"/>
    </row>
    <row r="8446" spans="3:48" x14ac:dyDescent="0.35">
      <c r="C8446" s="176"/>
      <c r="D8446" s="176"/>
      <c r="E8446" s="176"/>
      <c r="F8446" s="176"/>
      <c r="G8446" s="175"/>
      <c r="H8446" s="175"/>
      <c r="I8446" s="175"/>
      <c r="J8446" s="175"/>
      <c r="L8446" s="175"/>
      <c r="T8446" s="176"/>
      <c r="U8446" s="176"/>
      <c r="V8446" s="176"/>
      <c r="W8446" s="176"/>
      <c r="X8446" s="175"/>
      <c r="Y8446" s="175"/>
      <c r="Z8446" s="175"/>
      <c r="AA8446" s="175"/>
      <c r="AC8446" s="175"/>
      <c r="AL8446" s="106"/>
      <c r="AM8446" s="104"/>
      <c r="AN8446" s="104"/>
      <c r="AO8446" s="104"/>
      <c r="AP8446" s="104"/>
      <c r="AQ8446" s="104"/>
      <c r="AR8446" s="104"/>
      <c r="AS8446" s="104"/>
      <c r="AT8446" s="104"/>
      <c r="AU8446" s="104"/>
      <c r="AV8446" s="104"/>
    </row>
    <row r="8447" spans="3:48" x14ac:dyDescent="0.35">
      <c r="C8447" s="176"/>
      <c r="D8447" s="176"/>
      <c r="E8447" s="176"/>
      <c r="F8447" s="176"/>
      <c r="G8447" s="175"/>
      <c r="H8447" s="175"/>
      <c r="I8447" s="175"/>
      <c r="J8447" s="175"/>
      <c r="L8447" s="175"/>
      <c r="T8447" s="176"/>
      <c r="U8447" s="176"/>
      <c r="V8447" s="176"/>
      <c r="W8447" s="176"/>
      <c r="X8447" s="175"/>
      <c r="Y8447" s="175"/>
      <c r="Z8447" s="175"/>
      <c r="AA8447" s="175"/>
      <c r="AC8447" s="175"/>
      <c r="AL8447" s="106"/>
      <c r="AM8447" s="104"/>
      <c r="AN8447" s="104"/>
      <c r="AO8447" s="104"/>
      <c r="AP8447" s="104"/>
      <c r="AQ8447" s="104"/>
      <c r="AR8447" s="104"/>
      <c r="AS8447" s="104"/>
      <c r="AT8447" s="104"/>
      <c r="AU8447" s="104"/>
      <c r="AV8447" s="104"/>
    </row>
    <row r="8448" spans="3:48" x14ac:dyDescent="0.35">
      <c r="C8448" s="176"/>
      <c r="D8448" s="176"/>
      <c r="E8448" s="176"/>
      <c r="F8448" s="176"/>
      <c r="G8448" s="175"/>
      <c r="H8448" s="175"/>
      <c r="I8448" s="175"/>
      <c r="J8448" s="175"/>
      <c r="L8448" s="175"/>
      <c r="T8448" s="176"/>
      <c r="U8448" s="176"/>
      <c r="V8448" s="176"/>
      <c r="W8448" s="176"/>
      <c r="X8448" s="175"/>
      <c r="Y8448" s="175"/>
      <c r="Z8448" s="175"/>
      <c r="AA8448" s="175"/>
      <c r="AC8448" s="175"/>
      <c r="AL8448" s="106"/>
      <c r="AM8448" s="104"/>
      <c r="AN8448" s="104"/>
      <c r="AO8448" s="104"/>
      <c r="AP8448" s="104"/>
      <c r="AQ8448" s="104"/>
      <c r="AR8448" s="104"/>
      <c r="AS8448" s="104"/>
      <c r="AT8448" s="104"/>
      <c r="AU8448" s="104"/>
      <c r="AV8448" s="104"/>
    </row>
    <row r="8449" spans="3:48" x14ac:dyDescent="0.35">
      <c r="C8449" s="176"/>
      <c r="D8449" s="176"/>
      <c r="E8449" s="176"/>
      <c r="F8449" s="176"/>
      <c r="G8449" s="175"/>
      <c r="H8449" s="175"/>
      <c r="I8449" s="175"/>
      <c r="J8449" s="175"/>
      <c r="L8449" s="175"/>
      <c r="T8449" s="176"/>
      <c r="U8449" s="176"/>
      <c r="V8449" s="176"/>
      <c r="W8449" s="176"/>
      <c r="X8449" s="175"/>
      <c r="Y8449" s="175"/>
      <c r="Z8449" s="175"/>
      <c r="AA8449" s="175"/>
      <c r="AC8449" s="175"/>
      <c r="AL8449" s="106"/>
      <c r="AM8449" s="104"/>
      <c r="AN8449" s="104"/>
      <c r="AO8449" s="104"/>
      <c r="AP8449" s="104"/>
      <c r="AQ8449" s="104"/>
      <c r="AR8449" s="104"/>
      <c r="AS8449" s="104"/>
      <c r="AT8449" s="104"/>
      <c r="AU8449" s="104"/>
      <c r="AV8449" s="104"/>
    </row>
    <row r="8450" spans="3:48" x14ac:dyDescent="0.35">
      <c r="C8450" s="176"/>
      <c r="D8450" s="176"/>
      <c r="E8450" s="176"/>
      <c r="F8450" s="176"/>
      <c r="G8450" s="175"/>
      <c r="H8450" s="175"/>
      <c r="I8450" s="175"/>
      <c r="J8450" s="175"/>
      <c r="L8450" s="175"/>
      <c r="T8450" s="176"/>
      <c r="U8450" s="176"/>
      <c r="V8450" s="176"/>
      <c r="W8450" s="176"/>
      <c r="X8450" s="175"/>
      <c r="Y8450" s="175"/>
      <c r="Z8450" s="175"/>
      <c r="AA8450" s="175"/>
      <c r="AC8450" s="175"/>
      <c r="AL8450" s="106"/>
      <c r="AM8450" s="104"/>
      <c r="AN8450" s="104"/>
      <c r="AO8450" s="104"/>
      <c r="AP8450" s="104"/>
      <c r="AQ8450" s="104"/>
      <c r="AR8450" s="104"/>
      <c r="AS8450" s="104"/>
      <c r="AT8450" s="104"/>
      <c r="AU8450" s="104"/>
      <c r="AV8450" s="104"/>
    </row>
    <row r="8451" spans="3:48" x14ac:dyDescent="0.35">
      <c r="C8451" s="176"/>
      <c r="D8451" s="176"/>
      <c r="E8451" s="176"/>
      <c r="F8451" s="176"/>
      <c r="G8451" s="175"/>
      <c r="H8451" s="175"/>
      <c r="I8451" s="175"/>
      <c r="J8451" s="175"/>
      <c r="L8451" s="175"/>
      <c r="T8451" s="176"/>
      <c r="U8451" s="176"/>
      <c r="V8451" s="176"/>
      <c r="W8451" s="176"/>
      <c r="X8451" s="175"/>
      <c r="Y8451" s="175"/>
      <c r="Z8451" s="175"/>
      <c r="AA8451" s="175"/>
      <c r="AC8451" s="175"/>
      <c r="AL8451" s="106"/>
      <c r="AM8451" s="104"/>
      <c r="AN8451" s="104"/>
      <c r="AO8451" s="104"/>
      <c r="AP8451" s="104"/>
      <c r="AQ8451" s="104"/>
      <c r="AR8451" s="104"/>
      <c r="AS8451" s="104"/>
      <c r="AT8451" s="104"/>
      <c r="AU8451" s="104"/>
      <c r="AV8451" s="104"/>
    </row>
    <row r="8452" spans="3:48" x14ac:dyDescent="0.35">
      <c r="C8452" s="176"/>
      <c r="D8452" s="176"/>
      <c r="E8452" s="176"/>
      <c r="F8452" s="176"/>
      <c r="G8452" s="175"/>
      <c r="H8452" s="175"/>
      <c r="I8452" s="175"/>
      <c r="J8452" s="175"/>
      <c r="L8452" s="175"/>
      <c r="T8452" s="176"/>
      <c r="U8452" s="176"/>
      <c r="V8452" s="176"/>
      <c r="W8452" s="176"/>
      <c r="X8452" s="175"/>
      <c r="Y8452" s="175"/>
      <c r="Z8452" s="175"/>
      <c r="AA8452" s="175"/>
      <c r="AC8452" s="175"/>
      <c r="AL8452" s="106"/>
      <c r="AM8452" s="104"/>
      <c r="AN8452" s="104"/>
      <c r="AO8452" s="104"/>
      <c r="AP8452" s="104"/>
      <c r="AQ8452" s="104"/>
      <c r="AR8452" s="104"/>
      <c r="AS8452" s="104"/>
      <c r="AT8452" s="104"/>
      <c r="AU8452" s="104"/>
      <c r="AV8452" s="104"/>
    </row>
    <row r="8453" spans="3:48" x14ac:dyDescent="0.35">
      <c r="C8453" s="176"/>
      <c r="D8453" s="176"/>
      <c r="E8453" s="176"/>
      <c r="F8453" s="176"/>
      <c r="G8453" s="175"/>
      <c r="H8453" s="175"/>
      <c r="I8453" s="175"/>
      <c r="J8453" s="175"/>
      <c r="L8453" s="175"/>
      <c r="T8453" s="176"/>
      <c r="U8453" s="176"/>
      <c r="V8453" s="176"/>
      <c r="W8453" s="176"/>
      <c r="X8453" s="175"/>
      <c r="Y8453" s="175"/>
      <c r="Z8453" s="175"/>
      <c r="AA8453" s="175"/>
      <c r="AC8453" s="175"/>
      <c r="AL8453" s="106"/>
      <c r="AM8453" s="104"/>
      <c r="AN8453" s="104"/>
      <c r="AO8453" s="104"/>
      <c r="AP8453" s="104"/>
      <c r="AQ8453" s="104"/>
      <c r="AR8453" s="104"/>
      <c r="AS8453" s="104"/>
      <c r="AT8453" s="104"/>
      <c r="AU8453" s="104"/>
      <c r="AV8453" s="104"/>
    </row>
    <row r="8454" spans="3:48" x14ac:dyDescent="0.35">
      <c r="C8454" s="176"/>
      <c r="D8454" s="176"/>
      <c r="E8454" s="176"/>
      <c r="F8454" s="176"/>
      <c r="G8454" s="175"/>
      <c r="H8454" s="175"/>
      <c r="I8454" s="175"/>
      <c r="J8454" s="175"/>
      <c r="L8454" s="175"/>
      <c r="T8454" s="176"/>
      <c r="U8454" s="176"/>
      <c r="V8454" s="176"/>
      <c r="W8454" s="176"/>
      <c r="X8454" s="175"/>
      <c r="Y8454" s="175"/>
      <c r="Z8454" s="175"/>
      <c r="AA8454" s="175"/>
      <c r="AC8454" s="175"/>
      <c r="AL8454" s="106"/>
      <c r="AM8454" s="104"/>
      <c r="AN8454" s="104"/>
      <c r="AO8454" s="104"/>
      <c r="AP8454" s="104"/>
      <c r="AQ8454" s="104"/>
      <c r="AR8454" s="104"/>
      <c r="AS8454" s="104"/>
      <c r="AT8454" s="104"/>
      <c r="AU8454" s="104"/>
      <c r="AV8454" s="104"/>
    </row>
    <row r="8455" spans="3:48" x14ac:dyDescent="0.35">
      <c r="C8455" s="176"/>
      <c r="D8455" s="176"/>
      <c r="E8455" s="176"/>
      <c r="F8455" s="176"/>
      <c r="G8455" s="175"/>
      <c r="H8455" s="175"/>
      <c r="I8455" s="175"/>
      <c r="J8455" s="175"/>
      <c r="L8455" s="175"/>
      <c r="T8455" s="176"/>
      <c r="U8455" s="176"/>
      <c r="V8455" s="176"/>
      <c r="W8455" s="176"/>
      <c r="X8455" s="175"/>
      <c r="Y8455" s="175"/>
      <c r="Z8455" s="175"/>
      <c r="AA8455" s="175"/>
      <c r="AC8455" s="175"/>
      <c r="AL8455" s="106"/>
      <c r="AM8455" s="104"/>
      <c r="AN8455" s="104"/>
      <c r="AO8455" s="104"/>
      <c r="AP8455" s="104"/>
      <c r="AQ8455" s="104"/>
      <c r="AR8455" s="104"/>
      <c r="AS8455" s="104"/>
      <c r="AT8455" s="104"/>
      <c r="AU8455" s="104"/>
      <c r="AV8455" s="104"/>
    </row>
    <row r="8456" spans="3:48" x14ac:dyDescent="0.35">
      <c r="C8456" s="176"/>
      <c r="D8456" s="176"/>
      <c r="E8456" s="176"/>
      <c r="F8456" s="176"/>
      <c r="G8456" s="175"/>
      <c r="H8456" s="175"/>
      <c r="I8456" s="175"/>
      <c r="J8456" s="175"/>
      <c r="L8456" s="175"/>
      <c r="T8456" s="176"/>
      <c r="U8456" s="176"/>
      <c r="V8456" s="176"/>
      <c r="W8456" s="176"/>
      <c r="X8456" s="175"/>
      <c r="Y8456" s="175"/>
      <c r="Z8456" s="175"/>
      <c r="AA8456" s="175"/>
      <c r="AC8456" s="175"/>
      <c r="AL8456" s="106"/>
      <c r="AM8456" s="104"/>
      <c r="AN8456" s="104"/>
      <c r="AO8456" s="104"/>
      <c r="AP8456" s="104"/>
      <c r="AQ8456" s="104"/>
      <c r="AR8456" s="104"/>
      <c r="AS8456" s="104"/>
      <c r="AT8456" s="104"/>
      <c r="AU8456" s="104"/>
      <c r="AV8456" s="104"/>
    </row>
    <row r="8457" spans="3:48" x14ac:dyDescent="0.35">
      <c r="C8457" s="176"/>
      <c r="D8457" s="176"/>
      <c r="E8457" s="176"/>
      <c r="F8457" s="176"/>
      <c r="G8457" s="175"/>
      <c r="H8457" s="175"/>
      <c r="I8457" s="175"/>
      <c r="J8457" s="175"/>
      <c r="L8457" s="175"/>
      <c r="T8457" s="176"/>
      <c r="U8457" s="176"/>
      <c r="V8457" s="176"/>
      <c r="W8457" s="176"/>
      <c r="X8457" s="175"/>
      <c r="Y8457" s="175"/>
      <c r="Z8457" s="175"/>
      <c r="AA8457" s="175"/>
      <c r="AC8457" s="175"/>
      <c r="AL8457" s="106"/>
      <c r="AM8457" s="104"/>
      <c r="AN8457" s="104"/>
      <c r="AO8457" s="104"/>
      <c r="AP8457" s="104"/>
      <c r="AQ8457" s="104"/>
      <c r="AR8457" s="104"/>
      <c r="AS8457" s="104"/>
      <c r="AT8457" s="104"/>
      <c r="AU8457" s="104"/>
      <c r="AV8457" s="104"/>
    </row>
    <row r="8458" spans="3:48" x14ac:dyDescent="0.35">
      <c r="C8458" s="176"/>
      <c r="D8458" s="176"/>
      <c r="E8458" s="176"/>
      <c r="F8458" s="176"/>
      <c r="G8458" s="175"/>
      <c r="H8458" s="175"/>
      <c r="I8458" s="175"/>
      <c r="J8458" s="175"/>
      <c r="L8458" s="175"/>
      <c r="T8458" s="176"/>
      <c r="U8458" s="176"/>
      <c r="V8458" s="176"/>
      <c r="W8458" s="176"/>
      <c r="X8458" s="175"/>
      <c r="Y8458" s="175"/>
      <c r="Z8458" s="175"/>
      <c r="AA8458" s="175"/>
      <c r="AC8458" s="175"/>
      <c r="AL8458" s="106"/>
      <c r="AM8458" s="104"/>
      <c r="AN8458" s="104"/>
      <c r="AO8458" s="104"/>
      <c r="AP8458" s="104"/>
      <c r="AQ8458" s="104"/>
      <c r="AR8458" s="104"/>
      <c r="AS8458" s="104"/>
      <c r="AT8458" s="104"/>
      <c r="AU8458" s="104"/>
      <c r="AV8458" s="104"/>
    </row>
    <row r="8459" spans="3:48" x14ac:dyDescent="0.35">
      <c r="C8459" s="176"/>
      <c r="D8459" s="176"/>
      <c r="E8459" s="176"/>
      <c r="F8459" s="176"/>
      <c r="G8459" s="175"/>
      <c r="H8459" s="175"/>
      <c r="I8459" s="175"/>
      <c r="J8459" s="175"/>
      <c r="L8459" s="175"/>
      <c r="T8459" s="176"/>
      <c r="U8459" s="176"/>
      <c r="V8459" s="176"/>
      <c r="W8459" s="176"/>
      <c r="X8459" s="175"/>
      <c r="Y8459" s="175"/>
      <c r="Z8459" s="175"/>
      <c r="AA8459" s="175"/>
      <c r="AC8459" s="175"/>
      <c r="AL8459" s="106"/>
      <c r="AM8459" s="104"/>
      <c r="AN8459" s="104"/>
      <c r="AO8459" s="104"/>
      <c r="AP8459" s="104"/>
      <c r="AQ8459" s="104"/>
      <c r="AR8459" s="104"/>
      <c r="AS8459" s="104"/>
      <c r="AT8459" s="104"/>
      <c r="AU8459" s="104"/>
      <c r="AV8459" s="104"/>
    </row>
    <row r="8460" spans="3:48" x14ac:dyDescent="0.35">
      <c r="C8460" s="176"/>
      <c r="D8460" s="176"/>
      <c r="E8460" s="176"/>
      <c r="F8460" s="176"/>
      <c r="G8460" s="175"/>
      <c r="H8460" s="175"/>
      <c r="I8460" s="175"/>
      <c r="J8460" s="175"/>
      <c r="L8460" s="175"/>
      <c r="T8460" s="176"/>
      <c r="U8460" s="176"/>
      <c r="V8460" s="176"/>
      <c r="W8460" s="176"/>
      <c r="X8460" s="175"/>
      <c r="Y8460" s="175"/>
      <c r="Z8460" s="175"/>
      <c r="AA8460" s="175"/>
      <c r="AC8460" s="175"/>
      <c r="AL8460" s="106"/>
      <c r="AM8460" s="104"/>
      <c r="AN8460" s="104"/>
      <c r="AO8460" s="104"/>
      <c r="AP8460" s="104"/>
      <c r="AQ8460" s="104"/>
      <c r="AR8460" s="104"/>
      <c r="AS8460" s="104"/>
      <c r="AT8460" s="104"/>
      <c r="AU8460" s="104"/>
      <c r="AV8460" s="104"/>
    </row>
    <row r="8461" spans="3:48" x14ac:dyDescent="0.35">
      <c r="C8461" s="176"/>
      <c r="D8461" s="176"/>
      <c r="E8461" s="176"/>
      <c r="F8461" s="176"/>
      <c r="G8461" s="175"/>
      <c r="H8461" s="175"/>
      <c r="I8461" s="175"/>
      <c r="J8461" s="175"/>
      <c r="L8461" s="175"/>
      <c r="T8461" s="176"/>
      <c r="U8461" s="176"/>
      <c r="V8461" s="176"/>
      <c r="W8461" s="176"/>
      <c r="X8461" s="175"/>
      <c r="Y8461" s="175"/>
      <c r="Z8461" s="175"/>
      <c r="AA8461" s="175"/>
      <c r="AC8461" s="175"/>
      <c r="AL8461" s="106"/>
      <c r="AM8461" s="104"/>
      <c r="AN8461" s="104"/>
      <c r="AO8461" s="104"/>
      <c r="AP8461" s="104"/>
      <c r="AQ8461" s="104"/>
      <c r="AR8461" s="104"/>
      <c r="AS8461" s="104"/>
      <c r="AT8461" s="104"/>
      <c r="AU8461" s="104"/>
      <c r="AV8461" s="104"/>
    </row>
    <row r="8462" spans="3:48" x14ac:dyDescent="0.35">
      <c r="C8462" s="176"/>
      <c r="D8462" s="176"/>
      <c r="E8462" s="176"/>
      <c r="F8462" s="176"/>
      <c r="G8462" s="175"/>
      <c r="H8462" s="175"/>
      <c r="I8462" s="175"/>
      <c r="J8462" s="175"/>
      <c r="L8462" s="175"/>
      <c r="T8462" s="176"/>
      <c r="U8462" s="176"/>
      <c r="V8462" s="176"/>
      <c r="W8462" s="176"/>
      <c r="X8462" s="175"/>
      <c r="Y8462" s="175"/>
      <c r="Z8462" s="175"/>
      <c r="AA8462" s="175"/>
      <c r="AC8462" s="175"/>
      <c r="AL8462" s="106"/>
      <c r="AM8462" s="104"/>
      <c r="AN8462" s="104"/>
      <c r="AO8462" s="104"/>
      <c r="AP8462" s="104"/>
      <c r="AQ8462" s="104"/>
      <c r="AR8462" s="104"/>
      <c r="AS8462" s="104"/>
      <c r="AT8462" s="104"/>
      <c r="AU8462" s="104"/>
      <c r="AV8462" s="104"/>
    </row>
    <row r="8463" spans="3:48" x14ac:dyDescent="0.35">
      <c r="C8463" s="176"/>
      <c r="D8463" s="176"/>
      <c r="E8463" s="176"/>
      <c r="F8463" s="176"/>
      <c r="G8463" s="175"/>
      <c r="H8463" s="175"/>
      <c r="I8463" s="175"/>
      <c r="J8463" s="175"/>
      <c r="L8463" s="175"/>
      <c r="T8463" s="176"/>
      <c r="U8463" s="176"/>
      <c r="V8463" s="176"/>
      <c r="W8463" s="176"/>
      <c r="X8463" s="175"/>
      <c r="Y8463" s="175"/>
      <c r="Z8463" s="175"/>
      <c r="AA8463" s="175"/>
      <c r="AC8463" s="175"/>
      <c r="AL8463" s="106"/>
      <c r="AM8463" s="104"/>
      <c r="AN8463" s="104"/>
      <c r="AO8463" s="104"/>
      <c r="AP8463" s="104"/>
      <c r="AQ8463" s="104"/>
      <c r="AR8463" s="104"/>
      <c r="AS8463" s="104"/>
      <c r="AT8463" s="104"/>
      <c r="AU8463" s="104"/>
      <c r="AV8463" s="104"/>
    </row>
    <row r="8464" spans="3:48" x14ac:dyDescent="0.35">
      <c r="C8464" s="176"/>
      <c r="D8464" s="176"/>
      <c r="E8464" s="176"/>
      <c r="F8464" s="176"/>
      <c r="G8464" s="175"/>
      <c r="H8464" s="175"/>
      <c r="I8464" s="175"/>
      <c r="J8464" s="175"/>
      <c r="L8464" s="175"/>
      <c r="T8464" s="176"/>
      <c r="U8464" s="176"/>
      <c r="V8464" s="176"/>
      <c r="W8464" s="176"/>
      <c r="X8464" s="175"/>
      <c r="Y8464" s="175"/>
      <c r="Z8464" s="175"/>
      <c r="AA8464" s="175"/>
      <c r="AC8464" s="175"/>
      <c r="AL8464" s="106"/>
      <c r="AM8464" s="104"/>
      <c r="AN8464" s="104"/>
      <c r="AO8464" s="104"/>
      <c r="AP8464" s="104"/>
      <c r="AQ8464" s="104"/>
      <c r="AR8464" s="104"/>
      <c r="AS8464" s="104"/>
      <c r="AT8464" s="104"/>
      <c r="AU8464" s="104"/>
      <c r="AV8464" s="104"/>
    </row>
    <row r="8465" spans="3:48" x14ac:dyDescent="0.35">
      <c r="C8465" s="176"/>
      <c r="D8465" s="176"/>
      <c r="E8465" s="176"/>
      <c r="F8465" s="176"/>
      <c r="G8465" s="175"/>
      <c r="H8465" s="175"/>
      <c r="I8465" s="175"/>
      <c r="J8465" s="175"/>
      <c r="L8465" s="175"/>
      <c r="T8465" s="176"/>
      <c r="U8465" s="176"/>
      <c r="V8465" s="176"/>
      <c r="W8465" s="176"/>
      <c r="X8465" s="175"/>
      <c r="Y8465" s="175"/>
      <c r="Z8465" s="175"/>
      <c r="AA8465" s="175"/>
      <c r="AC8465" s="175"/>
      <c r="AL8465" s="106"/>
      <c r="AM8465" s="104"/>
      <c r="AN8465" s="104"/>
      <c r="AO8465" s="104"/>
      <c r="AP8465" s="104"/>
      <c r="AQ8465" s="104"/>
      <c r="AR8465" s="104"/>
      <c r="AS8465" s="104"/>
      <c r="AT8465" s="104"/>
      <c r="AU8465" s="104"/>
      <c r="AV8465" s="104"/>
    </row>
    <row r="8466" spans="3:48" x14ac:dyDescent="0.35">
      <c r="C8466" s="176"/>
      <c r="D8466" s="176"/>
      <c r="E8466" s="176"/>
      <c r="F8466" s="176"/>
      <c r="G8466" s="175"/>
      <c r="H8466" s="175"/>
      <c r="I8466" s="175"/>
      <c r="J8466" s="175"/>
      <c r="L8466" s="175"/>
      <c r="T8466" s="176"/>
      <c r="U8466" s="176"/>
      <c r="V8466" s="176"/>
      <c r="W8466" s="176"/>
      <c r="X8466" s="175"/>
      <c r="Y8466" s="175"/>
      <c r="Z8466" s="175"/>
      <c r="AA8466" s="175"/>
      <c r="AC8466" s="175"/>
      <c r="AL8466" s="106"/>
      <c r="AM8466" s="104"/>
      <c r="AN8466" s="104"/>
      <c r="AO8466" s="104"/>
      <c r="AP8466" s="104"/>
      <c r="AQ8466" s="104"/>
      <c r="AR8466" s="104"/>
      <c r="AS8466" s="104"/>
      <c r="AT8466" s="104"/>
      <c r="AU8466" s="104"/>
      <c r="AV8466" s="104"/>
    </row>
    <row r="8467" spans="3:48" x14ac:dyDescent="0.35">
      <c r="C8467" s="176"/>
      <c r="D8467" s="176"/>
      <c r="E8467" s="176"/>
      <c r="F8467" s="176"/>
      <c r="G8467" s="175"/>
      <c r="H8467" s="175"/>
      <c r="I8467" s="175"/>
      <c r="J8467" s="175"/>
      <c r="L8467" s="175"/>
      <c r="T8467" s="176"/>
      <c r="U8467" s="176"/>
      <c r="V8467" s="176"/>
      <c r="W8467" s="176"/>
      <c r="X8467" s="175"/>
      <c r="Y8467" s="175"/>
      <c r="Z8467" s="175"/>
      <c r="AA8467" s="175"/>
      <c r="AC8467" s="175"/>
      <c r="AL8467" s="106"/>
      <c r="AM8467" s="104"/>
      <c r="AN8467" s="104"/>
      <c r="AO8467" s="104"/>
      <c r="AP8467" s="104"/>
      <c r="AQ8467" s="104"/>
      <c r="AR8467" s="104"/>
      <c r="AS8467" s="104"/>
      <c r="AT8467" s="104"/>
      <c r="AU8467" s="104"/>
      <c r="AV8467" s="104"/>
    </row>
    <row r="8468" spans="3:48" x14ac:dyDescent="0.35">
      <c r="C8468" s="176"/>
      <c r="D8468" s="176"/>
      <c r="E8468" s="176"/>
      <c r="F8468" s="176"/>
      <c r="G8468" s="175"/>
      <c r="H8468" s="175"/>
      <c r="I8468" s="175"/>
      <c r="J8468" s="175"/>
      <c r="L8468" s="175"/>
      <c r="T8468" s="176"/>
      <c r="U8468" s="176"/>
      <c r="V8468" s="176"/>
      <c r="W8468" s="176"/>
      <c r="X8468" s="175"/>
      <c r="Y8468" s="175"/>
      <c r="Z8468" s="175"/>
      <c r="AA8468" s="175"/>
      <c r="AC8468" s="175"/>
      <c r="AL8468" s="106"/>
      <c r="AM8468" s="104"/>
      <c r="AN8468" s="104"/>
      <c r="AO8468" s="104"/>
      <c r="AP8468" s="104"/>
      <c r="AQ8468" s="104"/>
      <c r="AR8468" s="104"/>
      <c r="AS8468" s="104"/>
      <c r="AT8468" s="104"/>
      <c r="AU8468" s="104"/>
      <c r="AV8468" s="104"/>
    </row>
    <row r="8469" spans="3:48" x14ac:dyDescent="0.35">
      <c r="C8469" s="176"/>
      <c r="D8469" s="176"/>
      <c r="E8469" s="176"/>
      <c r="F8469" s="176"/>
      <c r="G8469" s="175"/>
      <c r="H8469" s="175"/>
      <c r="I8469" s="175"/>
      <c r="J8469" s="175"/>
      <c r="L8469" s="175"/>
      <c r="T8469" s="176"/>
      <c r="U8469" s="176"/>
      <c r="V8469" s="176"/>
      <c r="W8469" s="176"/>
      <c r="X8469" s="175"/>
      <c r="Y8469" s="175"/>
      <c r="Z8469" s="175"/>
      <c r="AA8469" s="175"/>
      <c r="AC8469" s="175"/>
      <c r="AL8469" s="106"/>
      <c r="AM8469" s="104"/>
      <c r="AN8469" s="104"/>
      <c r="AO8469" s="104"/>
      <c r="AP8469" s="104"/>
      <c r="AQ8469" s="104"/>
      <c r="AR8469" s="104"/>
      <c r="AS8469" s="104"/>
      <c r="AT8469" s="104"/>
      <c r="AU8469" s="104"/>
      <c r="AV8469" s="104"/>
    </row>
    <row r="8470" spans="3:48" x14ac:dyDescent="0.35">
      <c r="C8470" s="176"/>
      <c r="D8470" s="176"/>
      <c r="E8470" s="176"/>
      <c r="F8470" s="176"/>
      <c r="G8470" s="175"/>
      <c r="H8470" s="175"/>
      <c r="I8470" s="175"/>
      <c r="J8470" s="175"/>
      <c r="L8470" s="175"/>
      <c r="T8470" s="176"/>
      <c r="U8470" s="176"/>
      <c r="V8470" s="176"/>
      <c r="W8470" s="176"/>
      <c r="X8470" s="175"/>
      <c r="Y8470" s="175"/>
      <c r="Z8470" s="175"/>
      <c r="AA8470" s="175"/>
      <c r="AC8470" s="175"/>
      <c r="AL8470" s="106"/>
      <c r="AM8470" s="104"/>
      <c r="AN8470" s="104"/>
      <c r="AO8470" s="104"/>
      <c r="AP8470" s="104"/>
      <c r="AQ8470" s="104"/>
      <c r="AR8470" s="104"/>
      <c r="AS8470" s="104"/>
      <c r="AT8470" s="104"/>
      <c r="AU8470" s="104"/>
      <c r="AV8470" s="104"/>
    </row>
    <row r="8471" spans="3:48" x14ac:dyDescent="0.35">
      <c r="C8471" s="176"/>
      <c r="D8471" s="176"/>
      <c r="E8471" s="176"/>
      <c r="F8471" s="176"/>
      <c r="G8471" s="175"/>
      <c r="H8471" s="175"/>
      <c r="I8471" s="175"/>
      <c r="J8471" s="175"/>
      <c r="L8471" s="175"/>
      <c r="T8471" s="176"/>
      <c r="U8471" s="176"/>
      <c r="V8471" s="176"/>
      <c r="W8471" s="176"/>
      <c r="X8471" s="175"/>
      <c r="Y8471" s="175"/>
      <c r="Z8471" s="175"/>
      <c r="AA8471" s="175"/>
      <c r="AC8471" s="175"/>
      <c r="AL8471" s="106"/>
      <c r="AM8471" s="104"/>
      <c r="AN8471" s="104"/>
      <c r="AO8471" s="104"/>
      <c r="AP8471" s="104"/>
      <c r="AQ8471" s="104"/>
      <c r="AR8471" s="104"/>
      <c r="AS8471" s="104"/>
      <c r="AT8471" s="104"/>
      <c r="AU8471" s="104"/>
      <c r="AV8471" s="104"/>
    </row>
    <row r="8472" spans="3:48" x14ac:dyDescent="0.35">
      <c r="C8472" s="176"/>
      <c r="D8472" s="176"/>
      <c r="E8472" s="176"/>
      <c r="F8472" s="176"/>
      <c r="G8472" s="175"/>
      <c r="H8472" s="175"/>
      <c r="I8472" s="175"/>
      <c r="J8472" s="175"/>
      <c r="L8472" s="175"/>
      <c r="T8472" s="176"/>
      <c r="U8472" s="176"/>
      <c r="V8472" s="176"/>
      <c r="W8472" s="176"/>
      <c r="X8472" s="175"/>
      <c r="Y8472" s="175"/>
      <c r="Z8472" s="175"/>
      <c r="AA8472" s="175"/>
      <c r="AC8472" s="175"/>
      <c r="AL8472" s="106"/>
      <c r="AM8472" s="104"/>
      <c r="AN8472" s="104"/>
      <c r="AO8472" s="104"/>
      <c r="AP8472" s="104"/>
      <c r="AQ8472" s="104"/>
      <c r="AR8472" s="104"/>
      <c r="AS8472" s="104"/>
      <c r="AT8472" s="104"/>
      <c r="AU8472" s="104"/>
      <c r="AV8472" s="104"/>
    </row>
    <row r="8473" spans="3:48" x14ac:dyDescent="0.35">
      <c r="C8473" s="176"/>
      <c r="D8473" s="176"/>
      <c r="E8473" s="176"/>
      <c r="F8473" s="176"/>
      <c r="G8473" s="175"/>
      <c r="H8473" s="175"/>
      <c r="I8473" s="175"/>
      <c r="J8473" s="175"/>
      <c r="L8473" s="175"/>
      <c r="T8473" s="176"/>
      <c r="U8473" s="176"/>
      <c r="V8473" s="176"/>
      <c r="W8473" s="176"/>
      <c r="X8473" s="175"/>
      <c r="Y8473" s="175"/>
      <c r="Z8473" s="175"/>
      <c r="AA8473" s="175"/>
      <c r="AC8473" s="175"/>
      <c r="AL8473" s="106"/>
      <c r="AM8473" s="104"/>
      <c r="AN8473" s="104"/>
      <c r="AO8473" s="104"/>
      <c r="AP8473" s="104"/>
      <c r="AQ8473" s="104"/>
      <c r="AR8473" s="104"/>
      <c r="AS8473" s="104"/>
      <c r="AT8473" s="104"/>
      <c r="AU8473" s="104"/>
      <c r="AV8473" s="104"/>
    </row>
    <row r="8474" spans="3:48" x14ac:dyDescent="0.35">
      <c r="C8474" s="176"/>
      <c r="D8474" s="176"/>
      <c r="E8474" s="176"/>
      <c r="F8474" s="176"/>
      <c r="G8474" s="175"/>
      <c r="H8474" s="175"/>
      <c r="I8474" s="175"/>
      <c r="J8474" s="175"/>
      <c r="L8474" s="175"/>
      <c r="T8474" s="176"/>
      <c r="U8474" s="176"/>
      <c r="V8474" s="176"/>
      <c r="W8474" s="176"/>
      <c r="X8474" s="175"/>
      <c r="Y8474" s="175"/>
      <c r="Z8474" s="175"/>
      <c r="AA8474" s="175"/>
      <c r="AC8474" s="175"/>
      <c r="AL8474" s="106"/>
      <c r="AM8474" s="104"/>
      <c r="AN8474" s="104"/>
      <c r="AO8474" s="104"/>
      <c r="AP8474" s="104"/>
      <c r="AQ8474" s="104"/>
      <c r="AR8474" s="104"/>
      <c r="AS8474" s="104"/>
      <c r="AT8474" s="104"/>
      <c r="AU8474" s="104"/>
      <c r="AV8474" s="104"/>
    </row>
    <row r="8475" spans="3:48" x14ac:dyDescent="0.35">
      <c r="C8475" s="176"/>
      <c r="D8475" s="176"/>
      <c r="E8475" s="176"/>
      <c r="F8475" s="176"/>
      <c r="G8475" s="175"/>
      <c r="H8475" s="175"/>
      <c r="I8475" s="175"/>
      <c r="J8475" s="175"/>
      <c r="L8475" s="175"/>
      <c r="T8475" s="176"/>
      <c r="U8475" s="176"/>
      <c r="V8475" s="176"/>
      <c r="W8475" s="176"/>
      <c r="X8475" s="175"/>
      <c r="Y8475" s="175"/>
      <c r="Z8475" s="175"/>
      <c r="AA8475" s="175"/>
      <c r="AC8475" s="175"/>
      <c r="AL8475" s="106"/>
      <c r="AM8475" s="104"/>
      <c r="AN8475" s="104"/>
      <c r="AO8475" s="104"/>
      <c r="AP8475" s="104"/>
      <c r="AQ8475" s="104"/>
      <c r="AR8475" s="104"/>
      <c r="AS8475" s="104"/>
      <c r="AT8475" s="104"/>
      <c r="AU8475" s="104"/>
      <c r="AV8475" s="104"/>
    </row>
    <row r="8476" spans="3:48" x14ac:dyDescent="0.35">
      <c r="C8476" s="176"/>
      <c r="D8476" s="176"/>
      <c r="E8476" s="176"/>
      <c r="F8476" s="176"/>
      <c r="G8476" s="175"/>
      <c r="H8476" s="175"/>
      <c r="I8476" s="175"/>
      <c r="J8476" s="175"/>
      <c r="L8476" s="175"/>
      <c r="T8476" s="176"/>
      <c r="U8476" s="176"/>
      <c r="V8476" s="176"/>
      <c r="W8476" s="176"/>
      <c r="X8476" s="175"/>
      <c r="Y8476" s="175"/>
      <c r="Z8476" s="175"/>
      <c r="AA8476" s="175"/>
      <c r="AC8476" s="175"/>
      <c r="AL8476" s="106"/>
      <c r="AM8476" s="104"/>
      <c r="AN8476" s="104"/>
      <c r="AO8476" s="104"/>
      <c r="AP8476" s="104"/>
      <c r="AQ8476" s="104"/>
      <c r="AR8476" s="104"/>
      <c r="AS8476" s="104"/>
      <c r="AT8476" s="104"/>
      <c r="AU8476" s="104"/>
      <c r="AV8476" s="104"/>
    </row>
    <row r="8477" spans="3:48" x14ac:dyDescent="0.35">
      <c r="C8477" s="176"/>
      <c r="D8477" s="176"/>
      <c r="E8477" s="176"/>
      <c r="F8477" s="176"/>
      <c r="G8477" s="175"/>
      <c r="H8477" s="175"/>
      <c r="I8477" s="175"/>
      <c r="J8477" s="175"/>
      <c r="L8477" s="175"/>
      <c r="T8477" s="176"/>
      <c r="U8477" s="176"/>
      <c r="V8477" s="176"/>
      <c r="W8477" s="176"/>
      <c r="X8477" s="175"/>
      <c r="Y8477" s="175"/>
      <c r="Z8477" s="175"/>
      <c r="AA8477" s="175"/>
      <c r="AC8477" s="175"/>
      <c r="AL8477" s="106"/>
      <c r="AM8477" s="104"/>
      <c r="AN8477" s="104"/>
      <c r="AO8477" s="104"/>
      <c r="AP8477" s="104"/>
      <c r="AQ8477" s="104"/>
      <c r="AR8477" s="104"/>
      <c r="AS8477" s="104"/>
      <c r="AT8477" s="104"/>
      <c r="AU8477" s="104"/>
      <c r="AV8477" s="104"/>
    </row>
    <row r="8478" spans="3:48" x14ac:dyDescent="0.35">
      <c r="C8478" s="176"/>
      <c r="D8478" s="176"/>
      <c r="E8478" s="176"/>
      <c r="F8478" s="176"/>
      <c r="G8478" s="175"/>
      <c r="H8478" s="175"/>
      <c r="I8478" s="175"/>
      <c r="J8478" s="175"/>
      <c r="L8478" s="175"/>
      <c r="T8478" s="176"/>
      <c r="U8478" s="176"/>
      <c r="V8478" s="176"/>
      <c r="W8478" s="176"/>
      <c r="X8478" s="175"/>
      <c r="Y8478" s="175"/>
      <c r="Z8478" s="175"/>
      <c r="AA8478" s="175"/>
      <c r="AC8478" s="175"/>
      <c r="AL8478" s="106"/>
      <c r="AM8478" s="104"/>
      <c r="AN8478" s="104"/>
      <c r="AO8478" s="104"/>
      <c r="AP8478" s="104"/>
      <c r="AQ8478" s="104"/>
      <c r="AR8478" s="104"/>
      <c r="AS8478" s="104"/>
      <c r="AT8478" s="104"/>
      <c r="AU8478" s="104"/>
      <c r="AV8478" s="104"/>
    </row>
    <row r="8479" spans="3:48" x14ac:dyDescent="0.35">
      <c r="C8479" s="176"/>
      <c r="D8479" s="176"/>
      <c r="E8479" s="176"/>
      <c r="F8479" s="176"/>
      <c r="G8479" s="175"/>
      <c r="H8479" s="175"/>
      <c r="I8479" s="175"/>
      <c r="J8479" s="175"/>
      <c r="L8479" s="175"/>
      <c r="T8479" s="176"/>
      <c r="U8479" s="176"/>
      <c r="V8479" s="176"/>
      <c r="W8479" s="176"/>
      <c r="X8479" s="175"/>
      <c r="Y8479" s="175"/>
      <c r="Z8479" s="175"/>
      <c r="AA8479" s="175"/>
      <c r="AC8479" s="175"/>
      <c r="AL8479" s="106"/>
      <c r="AM8479" s="104"/>
      <c r="AN8479" s="104"/>
      <c r="AO8479" s="104"/>
      <c r="AP8479" s="104"/>
      <c r="AQ8479" s="104"/>
      <c r="AR8479" s="104"/>
      <c r="AS8479" s="104"/>
      <c r="AT8479" s="104"/>
      <c r="AU8479" s="104"/>
      <c r="AV8479" s="104"/>
    </row>
    <row r="8480" spans="3:48" x14ac:dyDescent="0.35">
      <c r="C8480" s="176"/>
      <c r="D8480" s="176"/>
      <c r="E8480" s="176"/>
      <c r="F8480" s="176"/>
      <c r="G8480" s="175"/>
      <c r="H8480" s="175"/>
      <c r="I8480" s="175"/>
      <c r="J8480" s="175"/>
      <c r="L8480" s="175"/>
      <c r="T8480" s="176"/>
      <c r="U8480" s="176"/>
      <c r="V8480" s="176"/>
      <c r="W8480" s="176"/>
      <c r="X8480" s="175"/>
      <c r="Y8480" s="175"/>
      <c r="Z8480" s="175"/>
      <c r="AA8480" s="175"/>
      <c r="AC8480" s="175"/>
      <c r="AL8480" s="106"/>
      <c r="AM8480" s="104"/>
      <c r="AN8480" s="104"/>
      <c r="AO8480" s="104"/>
      <c r="AP8480" s="104"/>
      <c r="AQ8480" s="104"/>
      <c r="AR8480" s="104"/>
      <c r="AS8480" s="104"/>
      <c r="AT8480" s="104"/>
      <c r="AU8480" s="104"/>
      <c r="AV8480" s="104"/>
    </row>
    <row r="8481" spans="3:48" x14ac:dyDescent="0.35">
      <c r="C8481" s="176"/>
      <c r="D8481" s="176"/>
      <c r="E8481" s="176"/>
      <c r="F8481" s="176"/>
      <c r="G8481" s="175"/>
      <c r="H8481" s="175"/>
      <c r="I8481" s="175"/>
      <c r="J8481" s="175"/>
      <c r="L8481" s="175"/>
      <c r="T8481" s="176"/>
      <c r="U8481" s="176"/>
      <c r="V8481" s="176"/>
      <c r="W8481" s="176"/>
      <c r="X8481" s="175"/>
      <c r="Y8481" s="175"/>
      <c r="Z8481" s="175"/>
      <c r="AA8481" s="175"/>
      <c r="AC8481" s="175"/>
      <c r="AL8481" s="106"/>
      <c r="AM8481" s="104"/>
      <c r="AN8481" s="104"/>
      <c r="AO8481" s="104"/>
      <c r="AP8481" s="104"/>
      <c r="AQ8481" s="104"/>
      <c r="AR8481" s="104"/>
      <c r="AS8481" s="104"/>
      <c r="AT8481" s="104"/>
      <c r="AU8481" s="104"/>
      <c r="AV8481" s="104"/>
    </row>
    <row r="8482" spans="3:48" x14ac:dyDescent="0.35">
      <c r="C8482" s="176"/>
      <c r="D8482" s="176"/>
      <c r="E8482" s="176"/>
      <c r="F8482" s="176"/>
      <c r="G8482" s="175"/>
      <c r="H8482" s="175"/>
      <c r="I8482" s="175"/>
      <c r="J8482" s="175"/>
      <c r="L8482" s="175"/>
      <c r="T8482" s="176"/>
      <c r="U8482" s="176"/>
      <c r="V8482" s="176"/>
      <c r="W8482" s="176"/>
      <c r="X8482" s="175"/>
      <c r="Y8482" s="175"/>
      <c r="Z8482" s="175"/>
      <c r="AA8482" s="175"/>
      <c r="AC8482" s="175"/>
      <c r="AL8482" s="106"/>
      <c r="AM8482" s="104"/>
      <c r="AN8482" s="104"/>
      <c r="AO8482" s="104"/>
      <c r="AP8482" s="104"/>
      <c r="AQ8482" s="104"/>
      <c r="AR8482" s="104"/>
      <c r="AS8482" s="104"/>
      <c r="AT8482" s="104"/>
      <c r="AU8482" s="104"/>
      <c r="AV8482" s="104"/>
    </row>
    <row r="8483" spans="3:48" x14ac:dyDescent="0.35">
      <c r="C8483" s="176"/>
      <c r="D8483" s="176"/>
      <c r="E8483" s="176"/>
      <c r="F8483" s="176"/>
      <c r="G8483" s="175"/>
      <c r="H8483" s="175"/>
      <c r="I8483" s="175"/>
      <c r="J8483" s="175"/>
      <c r="L8483" s="175"/>
      <c r="T8483" s="176"/>
      <c r="U8483" s="176"/>
      <c r="V8483" s="176"/>
      <c r="W8483" s="176"/>
      <c r="X8483" s="175"/>
      <c r="Y8483" s="175"/>
      <c r="Z8483" s="175"/>
      <c r="AA8483" s="175"/>
      <c r="AC8483" s="175"/>
      <c r="AL8483" s="106"/>
      <c r="AM8483" s="104"/>
      <c r="AN8483" s="104"/>
      <c r="AO8483" s="104"/>
      <c r="AP8483" s="104"/>
      <c r="AQ8483" s="104"/>
      <c r="AR8483" s="104"/>
      <c r="AS8483" s="104"/>
      <c r="AT8483" s="104"/>
      <c r="AU8483" s="104"/>
      <c r="AV8483" s="104"/>
    </row>
    <row r="8484" spans="3:48" x14ac:dyDescent="0.35">
      <c r="C8484" s="176"/>
      <c r="D8484" s="176"/>
      <c r="E8484" s="176"/>
      <c r="F8484" s="176"/>
      <c r="G8484" s="175"/>
      <c r="H8484" s="175"/>
      <c r="I8484" s="175"/>
      <c r="J8484" s="175"/>
      <c r="L8484" s="175"/>
      <c r="T8484" s="176"/>
      <c r="U8484" s="176"/>
      <c r="V8484" s="176"/>
      <c r="W8484" s="176"/>
      <c r="X8484" s="175"/>
      <c r="Y8484" s="175"/>
      <c r="Z8484" s="175"/>
      <c r="AA8484" s="175"/>
      <c r="AC8484" s="175"/>
      <c r="AL8484" s="106"/>
      <c r="AM8484" s="104"/>
      <c r="AN8484" s="104"/>
      <c r="AO8484" s="104"/>
      <c r="AP8484" s="104"/>
      <c r="AQ8484" s="104"/>
      <c r="AR8484" s="104"/>
      <c r="AS8484" s="104"/>
      <c r="AT8484" s="104"/>
      <c r="AU8484" s="104"/>
      <c r="AV8484" s="104"/>
    </row>
    <row r="8485" spans="3:48" x14ac:dyDescent="0.35">
      <c r="C8485" s="176"/>
      <c r="D8485" s="176"/>
      <c r="E8485" s="176"/>
      <c r="F8485" s="176"/>
      <c r="G8485" s="175"/>
      <c r="H8485" s="175"/>
      <c r="I8485" s="175"/>
      <c r="J8485" s="175"/>
      <c r="L8485" s="175"/>
      <c r="T8485" s="176"/>
      <c r="U8485" s="176"/>
      <c r="V8485" s="176"/>
      <c r="W8485" s="176"/>
      <c r="X8485" s="175"/>
      <c r="Y8485" s="175"/>
      <c r="Z8485" s="175"/>
      <c r="AA8485" s="175"/>
      <c r="AC8485" s="175"/>
      <c r="AL8485" s="106"/>
      <c r="AM8485" s="104"/>
      <c r="AN8485" s="104"/>
      <c r="AO8485" s="104"/>
      <c r="AP8485" s="104"/>
      <c r="AQ8485" s="104"/>
      <c r="AR8485" s="104"/>
      <c r="AS8485" s="104"/>
      <c r="AT8485" s="104"/>
      <c r="AU8485" s="104"/>
      <c r="AV8485" s="104"/>
    </row>
    <row r="8486" spans="3:48" x14ac:dyDescent="0.35">
      <c r="C8486" s="176"/>
      <c r="D8486" s="176"/>
      <c r="E8486" s="176"/>
      <c r="F8486" s="176"/>
      <c r="G8486" s="175"/>
      <c r="H8486" s="175"/>
      <c r="I8486" s="175"/>
      <c r="J8486" s="175"/>
      <c r="L8486" s="175"/>
      <c r="T8486" s="176"/>
      <c r="U8486" s="176"/>
      <c r="V8486" s="176"/>
      <c r="W8486" s="176"/>
      <c r="X8486" s="175"/>
      <c r="Y8486" s="175"/>
      <c r="Z8486" s="175"/>
      <c r="AA8486" s="175"/>
      <c r="AC8486" s="175"/>
      <c r="AL8486" s="106"/>
      <c r="AM8486" s="104"/>
      <c r="AN8486" s="104"/>
      <c r="AO8486" s="104"/>
      <c r="AP8486" s="104"/>
      <c r="AQ8486" s="104"/>
      <c r="AR8486" s="104"/>
      <c r="AS8486" s="104"/>
      <c r="AT8486" s="104"/>
      <c r="AU8486" s="104"/>
      <c r="AV8486" s="104"/>
    </row>
    <row r="8487" spans="3:48" x14ac:dyDescent="0.35">
      <c r="C8487" s="176"/>
      <c r="D8487" s="176"/>
      <c r="E8487" s="176"/>
      <c r="F8487" s="176"/>
      <c r="G8487" s="175"/>
      <c r="H8487" s="175"/>
      <c r="I8487" s="175"/>
      <c r="J8487" s="175"/>
      <c r="L8487" s="175"/>
      <c r="T8487" s="176"/>
      <c r="U8487" s="176"/>
      <c r="V8487" s="176"/>
      <c r="W8487" s="176"/>
      <c r="X8487" s="175"/>
      <c r="Y8487" s="175"/>
      <c r="Z8487" s="175"/>
      <c r="AA8487" s="175"/>
      <c r="AC8487" s="175"/>
      <c r="AL8487" s="106"/>
      <c r="AM8487" s="104"/>
      <c r="AN8487" s="104"/>
      <c r="AO8487" s="104"/>
      <c r="AP8487" s="104"/>
      <c r="AQ8487" s="104"/>
      <c r="AR8487" s="104"/>
      <c r="AS8487" s="104"/>
      <c r="AT8487" s="104"/>
      <c r="AU8487" s="104"/>
      <c r="AV8487" s="104"/>
    </row>
    <row r="8488" spans="3:48" x14ac:dyDescent="0.35">
      <c r="C8488" s="176"/>
      <c r="D8488" s="176"/>
      <c r="E8488" s="176"/>
      <c r="F8488" s="176"/>
      <c r="G8488" s="175"/>
      <c r="H8488" s="175"/>
      <c r="I8488" s="175"/>
      <c r="J8488" s="175"/>
      <c r="L8488" s="175"/>
      <c r="T8488" s="176"/>
      <c r="U8488" s="176"/>
      <c r="V8488" s="176"/>
      <c r="W8488" s="176"/>
      <c r="X8488" s="175"/>
      <c r="Y8488" s="175"/>
      <c r="Z8488" s="175"/>
      <c r="AA8488" s="175"/>
      <c r="AC8488" s="175"/>
      <c r="AL8488" s="106"/>
      <c r="AM8488" s="104"/>
      <c r="AN8488" s="104"/>
      <c r="AO8488" s="104"/>
      <c r="AP8488" s="104"/>
      <c r="AQ8488" s="104"/>
      <c r="AR8488" s="104"/>
      <c r="AS8488" s="104"/>
      <c r="AT8488" s="104"/>
      <c r="AU8488" s="104"/>
      <c r="AV8488" s="104"/>
    </row>
    <row r="8489" spans="3:48" x14ac:dyDescent="0.35">
      <c r="C8489" s="176"/>
      <c r="D8489" s="176"/>
      <c r="E8489" s="176"/>
      <c r="F8489" s="176"/>
      <c r="G8489" s="175"/>
      <c r="H8489" s="175"/>
      <c r="I8489" s="175"/>
      <c r="J8489" s="175"/>
      <c r="L8489" s="175"/>
      <c r="T8489" s="176"/>
      <c r="U8489" s="176"/>
      <c r="V8489" s="176"/>
      <c r="W8489" s="176"/>
      <c r="X8489" s="175"/>
      <c r="Y8489" s="175"/>
      <c r="Z8489" s="175"/>
      <c r="AA8489" s="175"/>
      <c r="AC8489" s="175"/>
      <c r="AL8489" s="106"/>
      <c r="AM8489" s="104"/>
      <c r="AN8489" s="104"/>
      <c r="AO8489" s="104"/>
      <c r="AP8489" s="104"/>
      <c r="AQ8489" s="104"/>
      <c r="AR8489" s="104"/>
      <c r="AS8489" s="104"/>
      <c r="AT8489" s="104"/>
      <c r="AU8489" s="104"/>
      <c r="AV8489" s="104"/>
    </row>
    <row r="8490" spans="3:48" x14ac:dyDescent="0.35">
      <c r="C8490" s="176"/>
      <c r="D8490" s="176"/>
      <c r="E8490" s="176"/>
      <c r="F8490" s="176"/>
      <c r="G8490" s="175"/>
      <c r="H8490" s="175"/>
      <c r="I8490" s="175"/>
      <c r="J8490" s="175"/>
      <c r="L8490" s="175"/>
      <c r="T8490" s="176"/>
      <c r="U8490" s="176"/>
      <c r="V8490" s="176"/>
      <c r="W8490" s="176"/>
      <c r="X8490" s="175"/>
      <c r="Y8490" s="175"/>
      <c r="Z8490" s="175"/>
      <c r="AA8490" s="175"/>
      <c r="AC8490" s="175"/>
      <c r="AL8490" s="106"/>
      <c r="AM8490" s="104"/>
      <c r="AN8490" s="104"/>
      <c r="AO8490" s="104"/>
      <c r="AP8490" s="104"/>
      <c r="AQ8490" s="104"/>
      <c r="AR8490" s="104"/>
      <c r="AS8490" s="104"/>
      <c r="AT8490" s="104"/>
      <c r="AU8490" s="104"/>
      <c r="AV8490" s="104"/>
    </row>
    <row r="8491" spans="3:48" x14ac:dyDescent="0.35">
      <c r="C8491" s="176"/>
      <c r="D8491" s="176"/>
      <c r="E8491" s="176"/>
      <c r="F8491" s="176"/>
      <c r="G8491" s="175"/>
      <c r="H8491" s="175"/>
      <c r="I8491" s="175"/>
      <c r="J8491" s="175"/>
      <c r="L8491" s="175"/>
      <c r="T8491" s="176"/>
      <c r="U8491" s="176"/>
      <c r="V8491" s="176"/>
      <c r="W8491" s="176"/>
      <c r="X8491" s="175"/>
      <c r="Y8491" s="175"/>
      <c r="Z8491" s="175"/>
      <c r="AA8491" s="175"/>
      <c r="AC8491" s="175"/>
      <c r="AL8491" s="106"/>
      <c r="AM8491" s="104"/>
      <c r="AN8491" s="104"/>
      <c r="AO8491" s="104"/>
      <c r="AP8491" s="104"/>
      <c r="AQ8491" s="104"/>
      <c r="AR8491" s="104"/>
      <c r="AS8491" s="104"/>
      <c r="AT8491" s="104"/>
      <c r="AU8491" s="104"/>
      <c r="AV8491" s="104"/>
    </row>
    <row r="8492" spans="3:48" x14ac:dyDescent="0.35">
      <c r="C8492" s="176"/>
      <c r="D8492" s="176"/>
      <c r="E8492" s="176"/>
      <c r="F8492" s="176"/>
      <c r="G8492" s="175"/>
      <c r="H8492" s="175"/>
      <c r="I8492" s="175"/>
      <c r="J8492" s="175"/>
      <c r="L8492" s="175"/>
      <c r="T8492" s="176"/>
      <c r="U8492" s="176"/>
      <c r="V8492" s="176"/>
      <c r="W8492" s="176"/>
      <c r="X8492" s="175"/>
      <c r="Y8492" s="175"/>
      <c r="Z8492" s="175"/>
      <c r="AA8492" s="175"/>
      <c r="AC8492" s="175"/>
      <c r="AL8492" s="106"/>
      <c r="AM8492" s="104"/>
      <c r="AN8492" s="104"/>
      <c r="AO8492" s="104"/>
      <c r="AP8492" s="104"/>
      <c r="AQ8492" s="104"/>
      <c r="AR8492" s="104"/>
      <c r="AS8492" s="104"/>
      <c r="AT8492" s="104"/>
      <c r="AU8492" s="104"/>
      <c r="AV8492" s="104"/>
    </row>
    <row r="8493" spans="3:48" x14ac:dyDescent="0.35">
      <c r="C8493" s="176"/>
      <c r="D8493" s="176"/>
      <c r="E8493" s="176"/>
      <c r="F8493" s="176"/>
      <c r="G8493" s="175"/>
      <c r="H8493" s="175"/>
      <c r="I8493" s="175"/>
      <c r="J8493" s="175"/>
      <c r="L8493" s="175"/>
      <c r="T8493" s="176"/>
      <c r="U8493" s="176"/>
      <c r="V8493" s="176"/>
      <c r="W8493" s="176"/>
      <c r="X8493" s="175"/>
      <c r="Y8493" s="175"/>
      <c r="Z8493" s="175"/>
      <c r="AA8493" s="175"/>
      <c r="AC8493" s="175"/>
      <c r="AL8493" s="106"/>
      <c r="AM8493" s="104"/>
      <c r="AN8493" s="104"/>
      <c r="AO8493" s="104"/>
      <c r="AP8493" s="104"/>
      <c r="AQ8493" s="104"/>
      <c r="AR8493" s="104"/>
      <c r="AS8493" s="104"/>
      <c r="AT8493" s="104"/>
      <c r="AU8493" s="104"/>
      <c r="AV8493" s="104"/>
    </row>
    <row r="8494" spans="3:48" x14ac:dyDescent="0.35">
      <c r="C8494" s="176"/>
      <c r="D8494" s="176"/>
      <c r="E8494" s="176"/>
      <c r="F8494" s="176"/>
      <c r="G8494" s="175"/>
      <c r="H8494" s="175"/>
      <c r="I8494" s="175"/>
      <c r="J8494" s="175"/>
      <c r="L8494" s="175"/>
      <c r="T8494" s="176"/>
      <c r="U8494" s="176"/>
      <c r="V8494" s="176"/>
      <c r="W8494" s="176"/>
      <c r="X8494" s="175"/>
      <c r="Y8494" s="175"/>
      <c r="Z8494" s="175"/>
      <c r="AA8494" s="175"/>
      <c r="AC8494" s="175"/>
      <c r="AL8494" s="106"/>
      <c r="AM8494" s="104"/>
      <c r="AN8494" s="104"/>
      <c r="AO8494" s="104"/>
      <c r="AP8494" s="104"/>
      <c r="AQ8494" s="104"/>
      <c r="AR8494" s="104"/>
      <c r="AS8494" s="104"/>
      <c r="AT8494" s="104"/>
      <c r="AU8494" s="104"/>
      <c r="AV8494" s="104"/>
    </row>
    <row r="8495" spans="3:48" x14ac:dyDescent="0.35">
      <c r="C8495" s="176"/>
      <c r="D8495" s="176"/>
      <c r="E8495" s="176"/>
      <c r="F8495" s="176"/>
      <c r="G8495" s="175"/>
      <c r="H8495" s="175"/>
      <c r="I8495" s="175"/>
      <c r="J8495" s="175"/>
      <c r="L8495" s="175"/>
      <c r="T8495" s="176"/>
      <c r="U8495" s="176"/>
      <c r="V8495" s="176"/>
      <c r="W8495" s="176"/>
      <c r="X8495" s="175"/>
      <c r="Y8495" s="175"/>
      <c r="Z8495" s="175"/>
      <c r="AA8495" s="175"/>
      <c r="AC8495" s="175"/>
      <c r="AL8495" s="106"/>
      <c r="AM8495" s="104"/>
      <c r="AN8495" s="104"/>
      <c r="AO8495" s="104"/>
      <c r="AP8495" s="104"/>
      <c r="AQ8495" s="104"/>
      <c r="AR8495" s="104"/>
      <c r="AS8495" s="104"/>
      <c r="AT8495" s="104"/>
      <c r="AU8495" s="104"/>
      <c r="AV8495" s="104"/>
    </row>
    <row r="8496" spans="3:48" x14ac:dyDescent="0.35">
      <c r="C8496" s="176"/>
      <c r="D8496" s="176"/>
      <c r="E8496" s="176"/>
      <c r="F8496" s="176"/>
      <c r="G8496" s="175"/>
      <c r="H8496" s="175"/>
      <c r="I8496" s="175"/>
      <c r="J8496" s="175"/>
      <c r="L8496" s="175"/>
      <c r="T8496" s="176"/>
      <c r="U8496" s="176"/>
      <c r="V8496" s="176"/>
      <c r="W8496" s="176"/>
      <c r="X8496" s="175"/>
      <c r="Y8496" s="175"/>
      <c r="Z8496" s="175"/>
      <c r="AA8496" s="175"/>
      <c r="AC8496" s="175"/>
      <c r="AL8496" s="106"/>
      <c r="AM8496" s="104"/>
      <c r="AN8496" s="104"/>
      <c r="AO8496" s="104"/>
      <c r="AP8496" s="104"/>
      <c r="AQ8496" s="104"/>
      <c r="AR8496" s="104"/>
      <c r="AS8496" s="104"/>
      <c r="AT8496" s="104"/>
      <c r="AU8496" s="104"/>
      <c r="AV8496" s="104"/>
    </row>
    <row r="8497" spans="3:48" x14ac:dyDescent="0.35">
      <c r="C8497" s="176"/>
      <c r="D8497" s="176"/>
      <c r="E8497" s="176"/>
      <c r="F8497" s="176"/>
      <c r="G8497" s="175"/>
      <c r="H8497" s="175"/>
      <c r="I8497" s="175"/>
      <c r="J8497" s="175"/>
      <c r="L8497" s="175"/>
      <c r="T8497" s="176"/>
      <c r="U8497" s="176"/>
      <c r="V8497" s="176"/>
      <c r="W8497" s="176"/>
      <c r="X8497" s="175"/>
      <c r="Y8497" s="175"/>
      <c r="Z8497" s="175"/>
      <c r="AA8497" s="175"/>
      <c r="AC8497" s="175"/>
      <c r="AL8497" s="106"/>
      <c r="AM8497" s="104"/>
      <c r="AN8497" s="104"/>
      <c r="AO8497" s="104"/>
      <c r="AP8497" s="104"/>
      <c r="AQ8497" s="104"/>
      <c r="AR8497" s="104"/>
      <c r="AS8497" s="104"/>
      <c r="AT8497" s="104"/>
      <c r="AU8497" s="104"/>
      <c r="AV8497" s="104"/>
    </row>
    <row r="8498" spans="3:48" x14ac:dyDescent="0.35">
      <c r="C8498" s="176"/>
      <c r="D8498" s="176"/>
      <c r="E8498" s="176"/>
      <c r="F8498" s="176"/>
      <c r="G8498" s="175"/>
      <c r="H8498" s="175"/>
      <c r="I8498" s="175"/>
      <c r="J8498" s="175"/>
      <c r="L8498" s="175"/>
      <c r="T8498" s="176"/>
      <c r="U8498" s="176"/>
      <c r="V8498" s="176"/>
      <c r="W8498" s="176"/>
      <c r="X8498" s="175"/>
      <c r="Y8498" s="175"/>
      <c r="Z8498" s="175"/>
      <c r="AA8498" s="175"/>
      <c r="AC8498" s="175"/>
      <c r="AL8498" s="106"/>
      <c r="AM8498" s="104"/>
      <c r="AN8498" s="104"/>
      <c r="AO8498" s="104"/>
      <c r="AP8498" s="104"/>
      <c r="AQ8498" s="104"/>
      <c r="AR8498" s="104"/>
      <c r="AS8498" s="104"/>
      <c r="AT8498" s="104"/>
      <c r="AU8498" s="104"/>
      <c r="AV8498" s="104"/>
    </row>
    <row r="8499" spans="3:48" x14ac:dyDescent="0.35">
      <c r="C8499" s="176"/>
      <c r="D8499" s="176"/>
      <c r="E8499" s="176"/>
      <c r="F8499" s="176"/>
      <c r="G8499" s="175"/>
      <c r="H8499" s="175"/>
      <c r="I8499" s="175"/>
      <c r="J8499" s="175"/>
      <c r="L8499" s="175"/>
      <c r="T8499" s="176"/>
      <c r="U8499" s="176"/>
      <c r="V8499" s="176"/>
      <c r="W8499" s="176"/>
      <c r="X8499" s="175"/>
      <c r="Y8499" s="175"/>
      <c r="Z8499" s="175"/>
      <c r="AA8499" s="175"/>
      <c r="AC8499" s="175"/>
      <c r="AL8499" s="106"/>
      <c r="AM8499" s="104"/>
      <c r="AN8499" s="104"/>
      <c r="AO8499" s="104"/>
      <c r="AP8499" s="104"/>
      <c r="AQ8499" s="104"/>
      <c r="AR8499" s="104"/>
      <c r="AS8499" s="104"/>
      <c r="AT8499" s="104"/>
      <c r="AU8499" s="104"/>
      <c r="AV8499" s="104"/>
    </row>
    <row r="8500" spans="3:48" x14ac:dyDescent="0.35">
      <c r="C8500" s="176"/>
      <c r="D8500" s="176"/>
      <c r="E8500" s="176"/>
      <c r="F8500" s="176"/>
      <c r="G8500" s="175"/>
      <c r="H8500" s="175"/>
      <c r="I8500" s="175"/>
      <c r="J8500" s="175"/>
      <c r="L8500" s="175"/>
      <c r="T8500" s="176"/>
      <c r="U8500" s="176"/>
      <c r="V8500" s="176"/>
      <c r="W8500" s="176"/>
      <c r="X8500" s="175"/>
      <c r="Y8500" s="175"/>
      <c r="Z8500" s="175"/>
      <c r="AA8500" s="175"/>
      <c r="AC8500" s="175"/>
      <c r="AL8500" s="106"/>
      <c r="AM8500" s="104"/>
      <c r="AN8500" s="104"/>
      <c r="AO8500" s="104"/>
      <c r="AP8500" s="104"/>
      <c r="AQ8500" s="104"/>
      <c r="AR8500" s="104"/>
      <c r="AS8500" s="104"/>
      <c r="AT8500" s="104"/>
      <c r="AU8500" s="104"/>
      <c r="AV8500" s="104"/>
    </row>
    <row r="8501" spans="3:48" x14ac:dyDescent="0.35">
      <c r="C8501" s="176"/>
      <c r="D8501" s="176"/>
      <c r="E8501" s="176"/>
      <c r="F8501" s="176"/>
      <c r="G8501" s="175"/>
      <c r="H8501" s="175"/>
      <c r="I8501" s="175"/>
      <c r="J8501" s="175"/>
      <c r="L8501" s="175"/>
      <c r="T8501" s="176"/>
      <c r="U8501" s="176"/>
      <c r="V8501" s="176"/>
      <c r="W8501" s="176"/>
      <c r="X8501" s="175"/>
      <c r="Y8501" s="175"/>
      <c r="Z8501" s="175"/>
      <c r="AA8501" s="175"/>
      <c r="AC8501" s="175"/>
      <c r="AL8501" s="106"/>
      <c r="AM8501" s="104"/>
      <c r="AN8501" s="104"/>
      <c r="AO8501" s="104"/>
      <c r="AP8501" s="104"/>
      <c r="AQ8501" s="104"/>
      <c r="AR8501" s="104"/>
      <c r="AS8501" s="104"/>
      <c r="AT8501" s="104"/>
      <c r="AU8501" s="104"/>
      <c r="AV8501" s="104"/>
    </row>
    <row r="8502" spans="3:48" x14ac:dyDescent="0.35">
      <c r="C8502" s="176"/>
      <c r="D8502" s="176"/>
      <c r="E8502" s="176"/>
      <c r="F8502" s="176"/>
      <c r="G8502" s="175"/>
      <c r="H8502" s="175"/>
      <c r="I8502" s="175"/>
      <c r="J8502" s="175"/>
      <c r="L8502" s="175"/>
      <c r="T8502" s="176"/>
      <c r="U8502" s="176"/>
      <c r="V8502" s="176"/>
      <c r="W8502" s="176"/>
      <c r="X8502" s="175"/>
      <c r="Y8502" s="175"/>
      <c r="Z8502" s="175"/>
      <c r="AA8502" s="175"/>
      <c r="AC8502" s="175"/>
      <c r="AL8502" s="106"/>
      <c r="AM8502" s="104"/>
      <c r="AN8502" s="104"/>
      <c r="AO8502" s="104"/>
      <c r="AP8502" s="104"/>
      <c r="AQ8502" s="104"/>
      <c r="AR8502" s="104"/>
      <c r="AS8502" s="104"/>
      <c r="AT8502" s="104"/>
      <c r="AU8502" s="104"/>
      <c r="AV8502" s="104"/>
    </row>
    <row r="8503" spans="3:48" x14ac:dyDescent="0.35">
      <c r="C8503" s="176"/>
      <c r="D8503" s="176"/>
      <c r="E8503" s="176"/>
      <c r="F8503" s="176"/>
      <c r="G8503" s="175"/>
      <c r="H8503" s="175"/>
      <c r="I8503" s="175"/>
      <c r="J8503" s="175"/>
      <c r="L8503" s="175"/>
      <c r="T8503" s="176"/>
      <c r="U8503" s="176"/>
      <c r="V8503" s="176"/>
      <c r="W8503" s="176"/>
      <c r="X8503" s="175"/>
      <c r="Y8503" s="175"/>
      <c r="Z8503" s="175"/>
      <c r="AA8503" s="175"/>
      <c r="AC8503" s="175"/>
      <c r="AL8503" s="106"/>
      <c r="AM8503" s="104"/>
      <c r="AN8503" s="104"/>
      <c r="AO8503" s="104"/>
      <c r="AP8503" s="104"/>
      <c r="AQ8503" s="104"/>
      <c r="AR8503" s="104"/>
      <c r="AS8503" s="104"/>
      <c r="AT8503" s="104"/>
      <c r="AU8503" s="104"/>
      <c r="AV8503" s="104"/>
    </row>
    <row r="8504" spans="3:48" x14ac:dyDescent="0.35">
      <c r="C8504" s="176"/>
      <c r="D8504" s="176"/>
      <c r="E8504" s="176"/>
      <c r="F8504" s="176"/>
      <c r="G8504" s="175"/>
      <c r="H8504" s="175"/>
      <c r="I8504" s="175"/>
      <c r="J8504" s="175"/>
      <c r="L8504" s="175"/>
      <c r="T8504" s="176"/>
      <c r="U8504" s="176"/>
      <c r="V8504" s="176"/>
      <c r="W8504" s="176"/>
      <c r="X8504" s="175"/>
      <c r="Y8504" s="175"/>
      <c r="Z8504" s="175"/>
      <c r="AA8504" s="175"/>
      <c r="AC8504" s="175"/>
      <c r="AL8504" s="106"/>
      <c r="AM8504" s="104"/>
      <c r="AN8504" s="104"/>
      <c r="AO8504" s="104"/>
      <c r="AP8504" s="104"/>
      <c r="AQ8504" s="104"/>
      <c r="AR8504" s="104"/>
      <c r="AS8504" s="104"/>
      <c r="AT8504" s="104"/>
      <c r="AU8504" s="104"/>
      <c r="AV8504" s="104"/>
    </row>
    <row r="8505" spans="3:48" x14ac:dyDescent="0.35">
      <c r="C8505" s="176"/>
      <c r="D8505" s="176"/>
      <c r="E8505" s="176"/>
      <c r="F8505" s="176"/>
      <c r="G8505" s="175"/>
      <c r="H8505" s="175"/>
      <c r="I8505" s="175"/>
      <c r="J8505" s="175"/>
      <c r="L8505" s="175"/>
      <c r="T8505" s="176"/>
      <c r="U8505" s="176"/>
      <c r="V8505" s="176"/>
      <c r="W8505" s="176"/>
      <c r="X8505" s="175"/>
      <c r="Y8505" s="175"/>
      <c r="Z8505" s="175"/>
      <c r="AA8505" s="175"/>
      <c r="AC8505" s="175"/>
      <c r="AL8505" s="106"/>
      <c r="AM8505" s="104"/>
      <c r="AN8505" s="104"/>
      <c r="AO8505" s="104"/>
      <c r="AP8505" s="104"/>
      <c r="AQ8505" s="104"/>
      <c r="AR8505" s="104"/>
      <c r="AS8505" s="104"/>
      <c r="AT8505" s="104"/>
      <c r="AU8505" s="104"/>
      <c r="AV8505" s="104"/>
    </row>
    <row r="8506" spans="3:48" x14ac:dyDescent="0.35">
      <c r="C8506" s="176"/>
      <c r="D8506" s="176"/>
      <c r="E8506" s="176"/>
      <c r="F8506" s="176"/>
      <c r="G8506" s="175"/>
      <c r="H8506" s="175"/>
      <c r="I8506" s="175"/>
      <c r="J8506" s="175"/>
      <c r="L8506" s="175"/>
      <c r="T8506" s="176"/>
      <c r="U8506" s="176"/>
      <c r="V8506" s="176"/>
      <c r="W8506" s="176"/>
      <c r="X8506" s="175"/>
      <c r="Y8506" s="175"/>
      <c r="Z8506" s="175"/>
      <c r="AA8506" s="175"/>
      <c r="AC8506" s="175"/>
      <c r="AL8506" s="106"/>
      <c r="AM8506" s="104"/>
      <c r="AN8506" s="104"/>
      <c r="AO8506" s="104"/>
      <c r="AP8506" s="104"/>
      <c r="AQ8506" s="104"/>
      <c r="AR8506" s="104"/>
      <c r="AS8506" s="104"/>
      <c r="AT8506" s="104"/>
      <c r="AU8506" s="104"/>
      <c r="AV8506" s="104"/>
    </row>
    <row r="8507" spans="3:48" x14ac:dyDescent="0.35">
      <c r="C8507" s="176"/>
      <c r="D8507" s="176"/>
      <c r="E8507" s="176"/>
      <c r="F8507" s="176"/>
      <c r="G8507" s="175"/>
      <c r="H8507" s="175"/>
      <c r="I8507" s="175"/>
      <c r="J8507" s="175"/>
      <c r="L8507" s="175"/>
      <c r="T8507" s="176"/>
      <c r="U8507" s="176"/>
      <c r="V8507" s="176"/>
      <c r="W8507" s="176"/>
      <c r="X8507" s="175"/>
      <c r="Y8507" s="175"/>
      <c r="Z8507" s="175"/>
      <c r="AA8507" s="175"/>
      <c r="AC8507" s="175"/>
      <c r="AL8507" s="106"/>
      <c r="AM8507" s="104"/>
      <c r="AN8507" s="104"/>
      <c r="AO8507" s="104"/>
      <c r="AP8507" s="104"/>
      <c r="AQ8507" s="104"/>
      <c r="AR8507" s="104"/>
      <c r="AS8507" s="104"/>
      <c r="AT8507" s="104"/>
      <c r="AU8507" s="104"/>
      <c r="AV8507" s="104"/>
    </row>
    <row r="8508" spans="3:48" x14ac:dyDescent="0.35">
      <c r="C8508" s="176"/>
      <c r="D8508" s="176"/>
      <c r="E8508" s="176"/>
      <c r="F8508" s="176"/>
      <c r="G8508" s="175"/>
      <c r="H8508" s="175"/>
      <c r="I8508" s="175"/>
      <c r="J8508" s="175"/>
      <c r="L8508" s="175"/>
      <c r="T8508" s="176"/>
      <c r="U8508" s="176"/>
      <c r="V8508" s="176"/>
      <c r="W8508" s="176"/>
      <c r="X8508" s="175"/>
      <c r="Y8508" s="175"/>
      <c r="Z8508" s="175"/>
      <c r="AA8508" s="175"/>
      <c r="AC8508" s="175"/>
      <c r="AL8508" s="106"/>
      <c r="AM8508" s="104"/>
      <c r="AN8508" s="104"/>
      <c r="AO8508" s="104"/>
      <c r="AP8508" s="104"/>
      <c r="AQ8508" s="104"/>
      <c r="AR8508" s="104"/>
      <c r="AS8508" s="104"/>
      <c r="AT8508" s="104"/>
      <c r="AU8508" s="104"/>
      <c r="AV8508" s="104"/>
    </row>
    <row r="8509" spans="3:48" x14ac:dyDescent="0.35">
      <c r="C8509" s="176"/>
      <c r="D8509" s="176"/>
      <c r="E8509" s="176"/>
      <c r="F8509" s="176"/>
      <c r="G8509" s="175"/>
      <c r="H8509" s="175"/>
      <c r="I8509" s="175"/>
      <c r="J8509" s="175"/>
      <c r="L8509" s="175"/>
      <c r="T8509" s="176"/>
      <c r="U8509" s="176"/>
      <c r="V8509" s="176"/>
      <c r="W8509" s="176"/>
      <c r="X8509" s="175"/>
      <c r="Y8509" s="175"/>
      <c r="Z8509" s="175"/>
      <c r="AA8509" s="175"/>
      <c r="AC8509" s="175"/>
      <c r="AL8509" s="106"/>
      <c r="AM8509" s="104"/>
      <c r="AN8509" s="104"/>
      <c r="AO8509" s="104"/>
      <c r="AP8509" s="104"/>
      <c r="AQ8509" s="104"/>
      <c r="AR8509" s="104"/>
      <c r="AS8509" s="104"/>
      <c r="AT8509" s="104"/>
      <c r="AU8509" s="104"/>
      <c r="AV8509" s="104"/>
    </row>
    <row r="8510" spans="3:48" x14ac:dyDescent="0.35">
      <c r="C8510" s="176"/>
      <c r="D8510" s="176"/>
      <c r="E8510" s="176"/>
      <c r="F8510" s="176"/>
      <c r="G8510" s="175"/>
      <c r="H8510" s="175"/>
      <c r="I8510" s="175"/>
      <c r="J8510" s="175"/>
      <c r="L8510" s="175"/>
      <c r="T8510" s="176"/>
      <c r="U8510" s="176"/>
      <c r="V8510" s="176"/>
      <c r="W8510" s="176"/>
      <c r="X8510" s="175"/>
      <c r="Y8510" s="175"/>
      <c r="Z8510" s="175"/>
      <c r="AA8510" s="175"/>
      <c r="AC8510" s="175"/>
      <c r="AL8510" s="106"/>
      <c r="AM8510" s="104"/>
      <c r="AN8510" s="104"/>
      <c r="AO8510" s="104"/>
      <c r="AP8510" s="104"/>
      <c r="AQ8510" s="104"/>
      <c r="AR8510" s="104"/>
      <c r="AS8510" s="104"/>
      <c r="AT8510" s="104"/>
      <c r="AU8510" s="104"/>
      <c r="AV8510" s="104"/>
    </row>
    <row r="8511" spans="3:48" x14ac:dyDescent="0.35">
      <c r="C8511" s="176"/>
      <c r="D8511" s="176"/>
      <c r="E8511" s="176"/>
      <c r="F8511" s="176"/>
      <c r="G8511" s="175"/>
      <c r="H8511" s="175"/>
      <c r="I8511" s="175"/>
      <c r="J8511" s="175"/>
      <c r="L8511" s="175"/>
      <c r="T8511" s="176"/>
      <c r="U8511" s="176"/>
      <c r="V8511" s="176"/>
      <c r="W8511" s="176"/>
      <c r="X8511" s="175"/>
      <c r="Y8511" s="175"/>
      <c r="Z8511" s="175"/>
      <c r="AA8511" s="175"/>
      <c r="AC8511" s="175"/>
      <c r="AL8511" s="106"/>
      <c r="AM8511" s="104"/>
      <c r="AN8511" s="104"/>
      <c r="AO8511" s="104"/>
      <c r="AP8511" s="104"/>
      <c r="AQ8511" s="104"/>
      <c r="AR8511" s="104"/>
      <c r="AS8511" s="104"/>
      <c r="AT8511" s="104"/>
      <c r="AU8511" s="104"/>
      <c r="AV8511" s="104"/>
    </row>
    <row r="8512" spans="3:48" x14ac:dyDescent="0.35">
      <c r="C8512" s="176"/>
      <c r="D8512" s="176"/>
      <c r="E8512" s="176"/>
      <c r="F8512" s="176"/>
      <c r="G8512" s="175"/>
      <c r="H8512" s="175"/>
      <c r="I8512" s="175"/>
      <c r="J8512" s="175"/>
      <c r="L8512" s="175"/>
      <c r="T8512" s="176"/>
      <c r="U8512" s="176"/>
      <c r="V8512" s="176"/>
      <c r="W8512" s="176"/>
      <c r="X8512" s="175"/>
      <c r="Y8512" s="175"/>
      <c r="Z8512" s="175"/>
      <c r="AA8512" s="175"/>
      <c r="AC8512" s="175"/>
      <c r="AL8512" s="106"/>
      <c r="AM8512" s="104"/>
      <c r="AN8512" s="104"/>
      <c r="AO8512" s="104"/>
      <c r="AP8512" s="104"/>
      <c r="AQ8512" s="104"/>
      <c r="AR8512" s="104"/>
      <c r="AS8512" s="104"/>
      <c r="AT8512" s="104"/>
      <c r="AU8512" s="104"/>
      <c r="AV8512" s="104"/>
    </row>
    <row r="8513" spans="3:48" x14ac:dyDescent="0.35">
      <c r="C8513" s="176"/>
      <c r="D8513" s="176"/>
      <c r="E8513" s="176"/>
      <c r="F8513" s="176"/>
      <c r="G8513" s="175"/>
      <c r="H8513" s="175"/>
      <c r="I8513" s="175"/>
      <c r="J8513" s="175"/>
      <c r="L8513" s="175"/>
      <c r="T8513" s="176"/>
      <c r="U8513" s="176"/>
      <c r="V8513" s="176"/>
      <c r="W8513" s="176"/>
      <c r="X8513" s="175"/>
      <c r="Y8513" s="175"/>
      <c r="Z8513" s="175"/>
      <c r="AA8513" s="175"/>
      <c r="AC8513" s="175"/>
      <c r="AL8513" s="106"/>
      <c r="AM8513" s="104"/>
      <c r="AN8513" s="104"/>
      <c r="AO8513" s="104"/>
      <c r="AP8513" s="104"/>
      <c r="AQ8513" s="104"/>
      <c r="AR8513" s="104"/>
      <c r="AS8513" s="104"/>
      <c r="AT8513" s="104"/>
      <c r="AU8513" s="104"/>
      <c r="AV8513" s="104"/>
    </row>
    <row r="8514" spans="3:48" x14ac:dyDescent="0.35">
      <c r="C8514" s="176"/>
      <c r="D8514" s="176"/>
      <c r="E8514" s="176"/>
      <c r="F8514" s="176"/>
      <c r="G8514" s="175"/>
      <c r="H8514" s="175"/>
      <c r="I8514" s="175"/>
      <c r="J8514" s="175"/>
      <c r="L8514" s="175"/>
      <c r="T8514" s="176"/>
      <c r="U8514" s="176"/>
      <c r="V8514" s="176"/>
      <c r="W8514" s="176"/>
      <c r="X8514" s="175"/>
      <c r="Y8514" s="175"/>
      <c r="Z8514" s="175"/>
      <c r="AA8514" s="175"/>
      <c r="AC8514" s="175"/>
      <c r="AL8514" s="106"/>
      <c r="AM8514" s="104"/>
      <c r="AN8514" s="104"/>
      <c r="AO8514" s="104"/>
      <c r="AP8514" s="104"/>
      <c r="AQ8514" s="104"/>
      <c r="AR8514" s="104"/>
      <c r="AS8514" s="104"/>
      <c r="AT8514" s="104"/>
      <c r="AU8514" s="104"/>
      <c r="AV8514" s="104"/>
    </row>
    <row r="8515" spans="3:48" x14ac:dyDescent="0.35">
      <c r="C8515" s="176"/>
      <c r="D8515" s="176"/>
      <c r="E8515" s="176"/>
      <c r="F8515" s="176"/>
      <c r="G8515" s="175"/>
      <c r="H8515" s="175"/>
      <c r="I8515" s="175"/>
      <c r="J8515" s="175"/>
      <c r="L8515" s="175"/>
      <c r="T8515" s="176"/>
      <c r="U8515" s="176"/>
      <c r="V8515" s="176"/>
      <c r="W8515" s="176"/>
      <c r="X8515" s="175"/>
      <c r="Y8515" s="175"/>
      <c r="Z8515" s="175"/>
      <c r="AA8515" s="175"/>
      <c r="AC8515" s="175"/>
      <c r="AL8515" s="106"/>
      <c r="AM8515" s="104"/>
      <c r="AN8515" s="104"/>
      <c r="AO8515" s="104"/>
      <c r="AP8515" s="104"/>
      <c r="AQ8515" s="104"/>
      <c r="AR8515" s="104"/>
      <c r="AS8515" s="104"/>
      <c r="AT8515" s="104"/>
      <c r="AU8515" s="104"/>
      <c r="AV8515" s="104"/>
    </row>
    <row r="8516" spans="3:48" x14ac:dyDescent="0.35">
      <c r="C8516" s="176"/>
      <c r="D8516" s="176"/>
      <c r="E8516" s="176"/>
      <c r="F8516" s="176"/>
      <c r="G8516" s="175"/>
      <c r="H8516" s="175"/>
      <c r="I8516" s="175"/>
      <c r="J8516" s="175"/>
      <c r="L8516" s="175"/>
      <c r="T8516" s="176"/>
      <c r="U8516" s="176"/>
      <c r="V8516" s="176"/>
      <c r="W8516" s="176"/>
      <c r="X8516" s="175"/>
      <c r="Y8516" s="175"/>
      <c r="Z8516" s="175"/>
      <c r="AA8516" s="175"/>
      <c r="AC8516" s="175"/>
      <c r="AL8516" s="106"/>
      <c r="AM8516" s="104"/>
      <c r="AN8516" s="104"/>
      <c r="AO8516" s="104"/>
      <c r="AP8516" s="104"/>
      <c r="AQ8516" s="104"/>
      <c r="AR8516" s="104"/>
      <c r="AS8516" s="104"/>
      <c r="AT8516" s="104"/>
      <c r="AU8516" s="104"/>
      <c r="AV8516" s="104"/>
    </row>
    <row r="8517" spans="3:48" x14ac:dyDescent="0.35">
      <c r="C8517" s="176"/>
      <c r="D8517" s="176"/>
      <c r="E8517" s="176"/>
      <c r="F8517" s="176"/>
      <c r="G8517" s="175"/>
      <c r="H8517" s="175"/>
      <c r="I8517" s="175"/>
      <c r="J8517" s="175"/>
      <c r="L8517" s="175"/>
      <c r="T8517" s="176"/>
      <c r="U8517" s="176"/>
      <c r="V8517" s="176"/>
      <c r="W8517" s="176"/>
      <c r="X8517" s="175"/>
      <c r="Y8517" s="175"/>
      <c r="Z8517" s="175"/>
      <c r="AA8517" s="175"/>
      <c r="AC8517" s="175"/>
      <c r="AL8517" s="106"/>
      <c r="AM8517" s="104"/>
      <c r="AN8517" s="104"/>
      <c r="AO8517" s="104"/>
      <c r="AP8517" s="104"/>
      <c r="AQ8517" s="104"/>
      <c r="AR8517" s="104"/>
      <c r="AS8517" s="104"/>
      <c r="AT8517" s="104"/>
      <c r="AU8517" s="104"/>
      <c r="AV8517" s="104"/>
    </row>
    <row r="8518" spans="3:48" x14ac:dyDescent="0.35">
      <c r="C8518" s="176"/>
      <c r="D8518" s="176"/>
      <c r="E8518" s="176"/>
      <c r="F8518" s="176"/>
      <c r="G8518" s="175"/>
      <c r="H8518" s="175"/>
      <c r="I8518" s="175"/>
      <c r="J8518" s="175"/>
      <c r="L8518" s="175"/>
      <c r="T8518" s="176"/>
      <c r="U8518" s="176"/>
      <c r="V8518" s="176"/>
      <c r="W8518" s="176"/>
      <c r="X8518" s="175"/>
      <c r="Y8518" s="175"/>
      <c r="Z8518" s="175"/>
      <c r="AA8518" s="175"/>
      <c r="AC8518" s="175"/>
      <c r="AL8518" s="106"/>
      <c r="AM8518" s="104"/>
      <c r="AN8518" s="104"/>
      <c r="AO8518" s="104"/>
      <c r="AP8518" s="104"/>
      <c r="AQ8518" s="104"/>
      <c r="AR8518" s="104"/>
      <c r="AS8518" s="104"/>
      <c r="AT8518" s="104"/>
      <c r="AU8518" s="104"/>
      <c r="AV8518" s="104"/>
    </row>
    <row r="8519" spans="3:48" x14ac:dyDescent="0.35">
      <c r="C8519" s="176"/>
      <c r="D8519" s="176"/>
      <c r="E8519" s="176"/>
      <c r="F8519" s="176"/>
      <c r="G8519" s="175"/>
      <c r="H8519" s="175"/>
      <c r="I8519" s="175"/>
      <c r="J8519" s="175"/>
      <c r="L8519" s="175"/>
      <c r="T8519" s="176"/>
      <c r="U8519" s="176"/>
      <c r="V8519" s="176"/>
      <c r="W8519" s="176"/>
      <c r="X8519" s="175"/>
      <c r="Y8519" s="175"/>
      <c r="Z8519" s="175"/>
      <c r="AA8519" s="175"/>
      <c r="AC8519" s="175"/>
      <c r="AL8519" s="106"/>
      <c r="AM8519" s="104"/>
      <c r="AN8519" s="104"/>
      <c r="AO8519" s="104"/>
      <c r="AP8519" s="104"/>
      <c r="AQ8519" s="104"/>
      <c r="AR8519" s="104"/>
      <c r="AS8519" s="104"/>
      <c r="AT8519" s="104"/>
      <c r="AU8519" s="104"/>
      <c r="AV8519" s="104"/>
    </row>
    <row r="8520" spans="3:48" x14ac:dyDescent="0.35">
      <c r="C8520" s="176"/>
      <c r="D8520" s="176"/>
      <c r="E8520" s="176"/>
      <c r="F8520" s="176"/>
      <c r="G8520" s="175"/>
      <c r="H8520" s="175"/>
      <c r="I8520" s="175"/>
      <c r="J8520" s="175"/>
      <c r="L8520" s="175"/>
      <c r="T8520" s="176"/>
      <c r="U8520" s="176"/>
      <c r="V8520" s="176"/>
      <c r="W8520" s="176"/>
      <c r="X8520" s="175"/>
      <c r="Y8520" s="175"/>
      <c r="Z8520" s="175"/>
      <c r="AA8520" s="175"/>
      <c r="AC8520" s="175"/>
      <c r="AL8520" s="106"/>
      <c r="AM8520" s="104"/>
      <c r="AN8520" s="104"/>
      <c r="AO8520" s="104"/>
      <c r="AP8520" s="104"/>
      <c r="AQ8520" s="104"/>
      <c r="AR8520" s="104"/>
      <c r="AS8520" s="104"/>
      <c r="AT8520" s="104"/>
      <c r="AU8520" s="104"/>
      <c r="AV8520" s="104"/>
    </row>
    <row r="8521" spans="3:48" x14ac:dyDescent="0.35">
      <c r="C8521" s="176"/>
      <c r="D8521" s="176"/>
      <c r="E8521" s="176"/>
      <c r="F8521" s="176"/>
      <c r="G8521" s="175"/>
      <c r="H8521" s="175"/>
      <c r="I8521" s="175"/>
      <c r="J8521" s="175"/>
      <c r="L8521" s="175"/>
      <c r="T8521" s="176"/>
      <c r="U8521" s="176"/>
      <c r="V8521" s="176"/>
      <c r="W8521" s="176"/>
      <c r="X8521" s="175"/>
      <c r="Y8521" s="175"/>
      <c r="Z8521" s="175"/>
      <c r="AA8521" s="175"/>
      <c r="AC8521" s="175"/>
      <c r="AL8521" s="106"/>
      <c r="AM8521" s="104"/>
      <c r="AN8521" s="104"/>
      <c r="AO8521" s="104"/>
      <c r="AP8521" s="104"/>
      <c r="AQ8521" s="104"/>
      <c r="AR8521" s="104"/>
      <c r="AS8521" s="104"/>
      <c r="AT8521" s="104"/>
      <c r="AU8521" s="104"/>
      <c r="AV8521" s="104"/>
    </row>
    <row r="8522" spans="3:48" x14ac:dyDescent="0.35">
      <c r="C8522" s="176"/>
      <c r="D8522" s="176"/>
      <c r="E8522" s="176"/>
      <c r="F8522" s="176"/>
      <c r="G8522" s="175"/>
      <c r="H8522" s="175"/>
      <c r="I8522" s="175"/>
      <c r="J8522" s="175"/>
      <c r="L8522" s="175"/>
      <c r="T8522" s="176"/>
      <c r="U8522" s="176"/>
      <c r="V8522" s="176"/>
      <c r="W8522" s="176"/>
      <c r="X8522" s="175"/>
      <c r="Y8522" s="175"/>
      <c r="Z8522" s="175"/>
      <c r="AA8522" s="175"/>
      <c r="AC8522" s="175"/>
      <c r="AL8522" s="106"/>
      <c r="AM8522" s="104"/>
      <c r="AN8522" s="104"/>
      <c r="AO8522" s="104"/>
      <c r="AP8522" s="104"/>
      <c r="AQ8522" s="104"/>
      <c r="AR8522" s="104"/>
      <c r="AS8522" s="104"/>
      <c r="AT8522" s="104"/>
      <c r="AU8522" s="104"/>
      <c r="AV8522" s="104"/>
    </row>
    <row r="8523" spans="3:48" x14ac:dyDescent="0.35">
      <c r="C8523" s="176"/>
      <c r="D8523" s="176"/>
      <c r="E8523" s="176"/>
      <c r="F8523" s="176"/>
      <c r="G8523" s="175"/>
      <c r="H8523" s="175"/>
      <c r="I8523" s="175"/>
      <c r="J8523" s="175"/>
      <c r="L8523" s="175"/>
      <c r="T8523" s="176"/>
      <c r="U8523" s="176"/>
      <c r="V8523" s="176"/>
      <c r="W8523" s="176"/>
      <c r="X8523" s="175"/>
      <c r="Y8523" s="175"/>
      <c r="Z8523" s="175"/>
      <c r="AA8523" s="175"/>
      <c r="AC8523" s="175"/>
      <c r="AL8523" s="106"/>
      <c r="AM8523" s="104"/>
      <c r="AN8523" s="104"/>
      <c r="AO8523" s="104"/>
      <c r="AP8523" s="104"/>
      <c r="AQ8523" s="104"/>
      <c r="AR8523" s="104"/>
      <c r="AS8523" s="104"/>
      <c r="AT8523" s="104"/>
      <c r="AU8523" s="104"/>
      <c r="AV8523" s="104"/>
    </row>
    <row r="8524" spans="3:48" x14ac:dyDescent="0.35">
      <c r="C8524" s="176"/>
      <c r="D8524" s="176"/>
      <c r="E8524" s="176"/>
      <c r="F8524" s="176"/>
      <c r="G8524" s="175"/>
      <c r="H8524" s="175"/>
      <c r="I8524" s="175"/>
      <c r="J8524" s="175"/>
      <c r="L8524" s="175"/>
      <c r="T8524" s="176"/>
      <c r="U8524" s="176"/>
      <c r="V8524" s="176"/>
      <c r="W8524" s="176"/>
      <c r="X8524" s="175"/>
      <c r="Y8524" s="175"/>
      <c r="Z8524" s="175"/>
      <c r="AA8524" s="175"/>
      <c r="AC8524" s="175"/>
      <c r="AL8524" s="106"/>
      <c r="AM8524" s="104"/>
      <c r="AN8524" s="104"/>
      <c r="AO8524" s="104"/>
      <c r="AP8524" s="104"/>
      <c r="AQ8524" s="104"/>
      <c r="AR8524" s="104"/>
      <c r="AS8524" s="104"/>
      <c r="AT8524" s="104"/>
      <c r="AU8524" s="104"/>
      <c r="AV8524" s="104"/>
    </row>
    <row r="8525" spans="3:48" x14ac:dyDescent="0.35">
      <c r="C8525" s="176"/>
      <c r="D8525" s="176"/>
      <c r="E8525" s="176"/>
      <c r="F8525" s="176"/>
      <c r="G8525" s="175"/>
      <c r="H8525" s="175"/>
      <c r="I8525" s="175"/>
      <c r="J8525" s="175"/>
      <c r="L8525" s="175"/>
      <c r="T8525" s="176"/>
      <c r="U8525" s="176"/>
      <c r="V8525" s="176"/>
      <c r="W8525" s="176"/>
      <c r="X8525" s="175"/>
      <c r="Y8525" s="175"/>
      <c r="Z8525" s="175"/>
      <c r="AA8525" s="175"/>
      <c r="AC8525" s="175"/>
      <c r="AL8525" s="106"/>
      <c r="AM8525" s="104"/>
      <c r="AN8525" s="104"/>
      <c r="AO8525" s="104"/>
      <c r="AP8525" s="104"/>
      <c r="AQ8525" s="104"/>
      <c r="AR8525" s="104"/>
      <c r="AS8525" s="104"/>
      <c r="AT8525" s="104"/>
      <c r="AU8525" s="104"/>
      <c r="AV8525" s="104"/>
    </row>
    <row r="8526" spans="3:48" x14ac:dyDescent="0.35">
      <c r="C8526" s="176"/>
      <c r="D8526" s="176"/>
      <c r="E8526" s="176"/>
      <c r="F8526" s="176"/>
      <c r="G8526" s="175"/>
      <c r="H8526" s="175"/>
      <c r="I8526" s="175"/>
      <c r="J8526" s="175"/>
      <c r="L8526" s="175"/>
      <c r="T8526" s="176"/>
      <c r="U8526" s="176"/>
      <c r="V8526" s="176"/>
      <c r="W8526" s="176"/>
      <c r="X8526" s="175"/>
      <c r="Y8526" s="175"/>
      <c r="Z8526" s="175"/>
      <c r="AA8526" s="175"/>
      <c r="AC8526" s="175"/>
      <c r="AL8526" s="106"/>
      <c r="AM8526" s="104"/>
      <c r="AN8526" s="104"/>
      <c r="AO8526" s="104"/>
      <c r="AP8526" s="104"/>
      <c r="AQ8526" s="104"/>
      <c r="AR8526" s="104"/>
      <c r="AS8526" s="104"/>
      <c r="AT8526" s="104"/>
      <c r="AU8526" s="104"/>
      <c r="AV8526" s="104"/>
    </row>
    <row r="8527" spans="3:48" x14ac:dyDescent="0.35">
      <c r="C8527" s="176"/>
      <c r="D8527" s="176"/>
      <c r="E8527" s="176"/>
      <c r="F8527" s="176"/>
      <c r="G8527" s="175"/>
      <c r="H8527" s="175"/>
      <c r="I8527" s="175"/>
      <c r="J8527" s="175"/>
      <c r="L8527" s="175"/>
      <c r="T8527" s="176"/>
      <c r="U8527" s="176"/>
      <c r="V8527" s="176"/>
      <c r="W8527" s="176"/>
      <c r="X8527" s="175"/>
      <c r="Y8527" s="175"/>
      <c r="Z8527" s="175"/>
      <c r="AA8527" s="175"/>
      <c r="AC8527" s="175"/>
      <c r="AL8527" s="106"/>
      <c r="AM8527" s="104"/>
      <c r="AN8527" s="104"/>
      <c r="AO8527" s="104"/>
      <c r="AP8527" s="104"/>
      <c r="AQ8527" s="104"/>
      <c r="AR8527" s="104"/>
      <c r="AS8527" s="104"/>
      <c r="AT8527" s="104"/>
      <c r="AU8527" s="104"/>
      <c r="AV8527" s="104"/>
    </row>
    <row r="8528" spans="3:48" x14ac:dyDescent="0.35">
      <c r="C8528" s="176"/>
      <c r="D8528" s="176"/>
      <c r="E8528" s="176"/>
      <c r="F8528" s="176"/>
      <c r="G8528" s="175"/>
      <c r="H8528" s="175"/>
      <c r="I8528" s="175"/>
      <c r="J8528" s="175"/>
      <c r="L8528" s="175"/>
      <c r="T8528" s="176"/>
      <c r="U8528" s="176"/>
      <c r="V8528" s="176"/>
      <c r="W8528" s="176"/>
      <c r="X8528" s="175"/>
      <c r="Y8528" s="175"/>
      <c r="Z8528" s="175"/>
      <c r="AA8528" s="175"/>
      <c r="AC8528" s="175"/>
      <c r="AL8528" s="106"/>
      <c r="AM8528" s="104"/>
      <c r="AN8528" s="104"/>
      <c r="AO8528" s="104"/>
      <c r="AP8528" s="104"/>
      <c r="AQ8528" s="104"/>
      <c r="AR8528" s="104"/>
      <c r="AS8528" s="104"/>
      <c r="AT8528" s="104"/>
      <c r="AU8528" s="104"/>
      <c r="AV8528" s="104"/>
    </row>
    <row r="8529" spans="3:48" x14ac:dyDescent="0.35">
      <c r="C8529" s="176"/>
      <c r="D8529" s="176"/>
      <c r="E8529" s="176"/>
      <c r="F8529" s="176"/>
      <c r="G8529" s="175"/>
      <c r="H8529" s="175"/>
      <c r="I8529" s="175"/>
      <c r="J8529" s="175"/>
      <c r="L8529" s="175"/>
      <c r="T8529" s="176"/>
      <c r="U8529" s="176"/>
      <c r="V8529" s="176"/>
      <c r="W8529" s="176"/>
      <c r="X8529" s="175"/>
      <c r="Y8529" s="175"/>
      <c r="Z8529" s="175"/>
      <c r="AA8529" s="175"/>
      <c r="AC8529" s="175"/>
      <c r="AL8529" s="106"/>
      <c r="AM8529" s="104"/>
      <c r="AN8529" s="104"/>
      <c r="AO8529" s="104"/>
      <c r="AP8529" s="104"/>
      <c r="AQ8529" s="104"/>
      <c r="AR8529" s="104"/>
      <c r="AS8529" s="104"/>
      <c r="AT8529" s="104"/>
      <c r="AU8529" s="104"/>
      <c r="AV8529" s="104"/>
    </row>
    <row r="8530" spans="3:48" x14ac:dyDescent="0.35">
      <c r="C8530" s="176"/>
      <c r="D8530" s="176"/>
      <c r="E8530" s="176"/>
      <c r="F8530" s="176"/>
      <c r="G8530" s="175"/>
      <c r="H8530" s="175"/>
      <c r="I8530" s="175"/>
      <c r="J8530" s="175"/>
      <c r="L8530" s="175"/>
      <c r="T8530" s="176"/>
      <c r="U8530" s="176"/>
      <c r="V8530" s="176"/>
      <c r="W8530" s="176"/>
      <c r="X8530" s="175"/>
      <c r="Y8530" s="175"/>
      <c r="Z8530" s="175"/>
      <c r="AA8530" s="175"/>
      <c r="AC8530" s="175"/>
      <c r="AL8530" s="106"/>
      <c r="AM8530" s="104"/>
      <c r="AN8530" s="104"/>
      <c r="AO8530" s="104"/>
      <c r="AP8530" s="104"/>
      <c r="AQ8530" s="104"/>
      <c r="AR8530" s="104"/>
      <c r="AS8530" s="104"/>
      <c r="AT8530" s="104"/>
      <c r="AU8530" s="104"/>
      <c r="AV8530" s="104"/>
    </row>
    <row r="8531" spans="3:48" x14ac:dyDescent="0.35">
      <c r="C8531" s="176"/>
      <c r="D8531" s="176"/>
      <c r="E8531" s="176"/>
      <c r="F8531" s="176"/>
      <c r="G8531" s="175"/>
      <c r="H8531" s="175"/>
      <c r="I8531" s="175"/>
      <c r="J8531" s="175"/>
      <c r="L8531" s="175"/>
      <c r="T8531" s="176"/>
      <c r="U8531" s="176"/>
      <c r="V8531" s="176"/>
      <c r="W8531" s="176"/>
      <c r="X8531" s="175"/>
      <c r="Y8531" s="175"/>
      <c r="Z8531" s="175"/>
      <c r="AA8531" s="175"/>
      <c r="AC8531" s="175"/>
      <c r="AL8531" s="106"/>
      <c r="AM8531" s="104"/>
      <c r="AN8531" s="104"/>
      <c r="AO8531" s="104"/>
      <c r="AP8531" s="104"/>
      <c r="AQ8531" s="104"/>
      <c r="AR8531" s="104"/>
      <c r="AS8531" s="104"/>
      <c r="AT8531" s="104"/>
      <c r="AU8531" s="104"/>
      <c r="AV8531" s="104"/>
    </row>
    <row r="8532" spans="3:48" x14ac:dyDescent="0.35">
      <c r="C8532" s="176"/>
      <c r="D8532" s="176"/>
      <c r="E8532" s="176"/>
      <c r="F8532" s="176"/>
      <c r="G8532" s="175"/>
      <c r="H8532" s="175"/>
      <c r="I8532" s="175"/>
      <c r="J8532" s="175"/>
      <c r="L8532" s="175"/>
      <c r="T8532" s="176"/>
      <c r="U8532" s="176"/>
      <c r="V8532" s="176"/>
      <c r="W8532" s="176"/>
      <c r="X8532" s="175"/>
      <c r="Y8532" s="175"/>
      <c r="Z8532" s="175"/>
      <c r="AA8532" s="175"/>
      <c r="AC8532" s="175"/>
      <c r="AL8532" s="106"/>
      <c r="AM8532" s="104"/>
      <c r="AN8532" s="104"/>
      <c r="AO8532" s="104"/>
      <c r="AP8532" s="104"/>
      <c r="AQ8532" s="104"/>
      <c r="AR8532" s="104"/>
      <c r="AS8532" s="104"/>
      <c r="AT8532" s="104"/>
      <c r="AU8532" s="104"/>
      <c r="AV8532" s="104"/>
    </row>
    <row r="8533" spans="3:48" x14ac:dyDescent="0.35">
      <c r="C8533" s="176"/>
      <c r="D8533" s="176"/>
      <c r="E8533" s="176"/>
      <c r="F8533" s="176"/>
      <c r="G8533" s="175"/>
      <c r="H8533" s="175"/>
      <c r="I8533" s="175"/>
      <c r="J8533" s="175"/>
      <c r="L8533" s="175"/>
      <c r="T8533" s="176"/>
      <c r="U8533" s="176"/>
      <c r="V8533" s="176"/>
      <c r="W8533" s="176"/>
      <c r="X8533" s="175"/>
      <c r="Y8533" s="175"/>
      <c r="Z8533" s="175"/>
      <c r="AA8533" s="175"/>
      <c r="AC8533" s="175"/>
      <c r="AL8533" s="106"/>
      <c r="AM8533" s="104"/>
      <c r="AN8533" s="104"/>
      <c r="AO8533" s="104"/>
      <c r="AP8533" s="104"/>
      <c r="AQ8533" s="104"/>
      <c r="AR8533" s="104"/>
      <c r="AS8533" s="104"/>
      <c r="AT8533" s="104"/>
      <c r="AU8533" s="104"/>
      <c r="AV8533" s="104"/>
    </row>
    <row r="8534" spans="3:48" x14ac:dyDescent="0.35">
      <c r="C8534" s="176"/>
      <c r="D8534" s="176"/>
      <c r="E8534" s="176"/>
      <c r="F8534" s="176"/>
      <c r="G8534" s="175"/>
      <c r="H8534" s="175"/>
      <c r="I8534" s="175"/>
      <c r="J8534" s="175"/>
      <c r="L8534" s="175"/>
      <c r="T8534" s="176"/>
      <c r="U8534" s="176"/>
      <c r="V8534" s="176"/>
      <c r="W8534" s="176"/>
      <c r="X8534" s="175"/>
      <c r="Y8534" s="175"/>
      <c r="Z8534" s="175"/>
      <c r="AA8534" s="175"/>
      <c r="AC8534" s="175"/>
      <c r="AL8534" s="106"/>
      <c r="AM8534" s="104"/>
      <c r="AN8534" s="104"/>
      <c r="AO8534" s="104"/>
      <c r="AP8534" s="104"/>
      <c r="AQ8534" s="104"/>
      <c r="AR8534" s="104"/>
      <c r="AS8534" s="104"/>
      <c r="AT8534" s="104"/>
      <c r="AU8534" s="104"/>
      <c r="AV8534" s="104"/>
    </row>
    <row r="8535" spans="3:48" x14ac:dyDescent="0.35">
      <c r="C8535" s="176"/>
      <c r="D8535" s="176"/>
      <c r="E8535" s="176"/>
      <c r="F8535" s="176"/>
      <c r="G8535" s="175"/>
      <c r="H8535" s="175"/>
      <c r="I8535" s="175"/>
      <c r="J8535" s="175"/>
      <c r="L8535" s="175"/>
      <c r="T8535" s="176"/>
      <c r="U8535" s="176"/>
      <c r="V8535" s="176"/>
      <c r="W8535" s="176"/>
      <c r="X8535" s="175"/>
      <c r="Y8535" s="175"/>
      <c r="Z8535" s="175"/>
      <c r="AA8535" s="175"/>
      <c r="AC8535" s="175"/>
      <c r="AL8535" s="106"/>
      <c r="AM8535" s="104"/>
      <c r="AN8535" s="104"/>
      <c r="AO8535" s="104"/>
      <c r="AP8535" s="104"/>
      <c r="AQ8535" s="104"/>
      <c r="AR8535" s="104"/>
      <c r="AS8535" s="104"/>
      <c r="AT8535" s="104"/>
      <c r="AU8535" s="104"/>
      <c r="AV8535" s="104"/>
    </row>
    <row r="8536" spans="3:48" x14ac:dyDescent="0.35">
      <c r="C8536" s="176"/>
      <c r="D8536" s="176"/>
      <c r="E8536" s="176"/>
      <c r="F8536" s="176"/>
      <c r="G8536" s="175"/>
      <c r="H8536" s="175"/>
      <c r="I8536" s="175"/>
      <c r="J8536" s="175"/>
      <c r="L8536" s="175"/>
      <c r="T8536" s="176"/>
      <c r="U8536" s="176"/>
      <c r="V8536" s="176"/>
      <c r="W8536" s="176"/>
      <c r="X8536" s="175"/>
      <c r="Y8536" s="175"/>
      <c r="Z8536" s="175"/>
      <c r="AA8536" s="175"/>
      <c r="AC8536" s="175"/>
      <c r="AL8536" s="106"/>
      <c r="AM8536" s="104"/>
      <c r="AN8536" s="104"/>
      <c r="AO8536" s="104"/>
      <c r="AP8536" s="104"/>
      <c r="AQ8536" s="104"/>
      <c r="AR8536" s="104"/>
      <c r="AS8536" s="104"/>
      <c r="AT8536" s="104"/>
      <c r="AU8536" s="104"/>
      <c r="AV8536" s="104"/>
    </row>
    <row r="8537" spans="3:48" x14ac:dyDescent="0.35">
      <c r="C8537" s="176"/>
      <c r="D8537" s="176"/>
      <c r="E8537" s="176"/>
      <c r="F8537" s="176"/>
      <c r="G8537" s="175"/>
      <c r="H8537" s="175"/>
      <c r="I8537" s="175"/>
      <c r="J8537" s="175"/>
      <c r="L8537" s="175"/>
      <c r="T8537" s="176"/>
      <c r="U8537" s="176"/>
      <c r="V8537" s="176"/>
      <c r="W8537" s="176"/>
      <c r="X8537" s="175"/>
      <c r="Y8537" s="175"/>
      <c r="Z8537" s="175"/>
      <c r="AA8537" s="175"/>
      <c r="AC8537" s="175"/>
      <c r="AL8537" s="106"/>
      <c r="AM8537" s="104"/>
      <c r="AN8537" s="104"/>
      <c r="AO8537" s="104"/>
      <c r="AP8537" s="104"/>
      <c r="AQ8537" s="104"/>
      <c r="AR8537" s="104"/>
      <c r="AS8537" s="104"/>
      <c r="AT8537" s="104"/>
      <c r="AU8537" s="104"/>
      <c r="AV8537" s="104"/>
    </row>
    <row r="8538" spans="3:48" x14ac:dyDescent="0.35">
      <c r="C8538" s="176"/>
      <c r="D8538" s="176"/>
      <c r="E8538" s="176"/>
      <c r="F8538" s="176"/>
      <c r="G8538" s="175"/>
      <c r="H8538" s="175"/>
      <c r="I8538" s="175"/>
      <c r="J8538" s="175"/>
      <c r="L8538" s="175"/>
      <c r="T8538" s="176"/>
      <c r="U8538" s="176"/>
      <c r="V8538" s="176"/>
      <c r="W8538" s="176"/>
      <c r="X8538" s="175"/>
      <c r="Y8538" s="175"/>
      <c r="Z8538" s="175"/>
      <c r="AA8538" s="175"/>
      <c r="AC8538" s="175"/>
      <c r="AL8538" s="106"/>
      <c r="AM8538" s="104"/>
      <c r="AN8538" s="104"/>
      <c r="AO8538" s="104"/>
      <c r="AP8538" s="104"/>
      <c r="AQ8538" s="104"/>
      <c r="AR8538" s="104"/>
      <c r="AS8538" s="104"/>
      <c r="AT8538" s="104"/>
      <c r="AU8538" s="104"/>
      <c r="AV8538" s="104"/>
    </row>
    <row r="8539" spans="3:48" x14ac:dyDescent="0.35">
      <c r="C8539" s="176"/>
      <c r="D8539" s="176"/>
      <c r="E8539" s="176"/>
      <c r="F8539" s="176"/>
      <c r="G8539" s="175"/>
      <c r="H8539" s="175"/>
      <c r="I8539" s="175"/>
      <c r="J8539" s="175"/>
      <c r="L8539" s="175"/>
      <c r="T8539" s="176"/>
      <c r="U8539" s="176"/>
      <c r="V8539" s="176"/>
      <c r="W8539" s="176"/>
      <c r="X8539" s="175"/>
      <c r="Y8539" s="175"/>
      <c r="Z8539" s="175"/>
      <c r="AA8539" s="175"/>
      <c r="AC8539" s="175"/>
      <c r="AL8539" s="106"/>
      <c r="AM8539" s="104"/>
      <c r="AN8539" s="104"/>
      <c r="AO8539" s="104"/>
      <c r="AP8539" s="104"/>
      <c r="AQ8539" s="104"/>
      <c r="AR8539" s="104"/>
      <c r="AS8539" s="104"/>
      <c r="AT8539" s="104"/>
      <c r="AU8539" s="104"/>
      <c r="AV8539" s="104"/>
    </row>
    <row r="8540" spans="3:48" x14ac:dyDescent="0.35">
      <c r="C8540" s="176"/>
      <c r="D8540" s="176"/>
      <c r="E8540" s="176"/>
      <c r="F8540" s="176"/>
      <c r="G8540" s="175"/>
      <c r="H8540" s="175"/>
      <c r="I8540" s="175"/>
      <c r="J8540" s="175"/>
      <c r="L8540" s="175"/>
      <c r="T8540" s="176"/>
      <c r="U8540" s="176"/>
      <c r="V8540" s="176"/>
      <c r="W8540" s="176"/>
      <c r="X8540" s="175"/>
      <c r="Y8540" s="175"/>
      <c r="Z8540" s="175"/>
      <c r="AA8540" s="175"/>
      <c r="AC8540" s="175"/>
      <c r="AL8540" s="106"/>
      <c r="AM8540" s="104"/>
      <c r="AN8540" s="104"/>
      <c r="AO8540" s="104"/>
      <c r="AP8540" s="104"/>
      <c r="AQ8540" s="104"/>
      <c r="AR8540" s="104"/>
      <c r="AS8540" s="104"/>
      <c r="AT8540" s="104"/>
      <c r="AU8540" s="104"/>
      <c r="AV8540" s="104"/>
    </row>
    <row r="8541" spans="3:48" x14ac:dyDescent="0.35">
      <c r="C8541" s="176"/>
      <c r="D8541" s="176"/>
      <c r="E8541" s="176"/>
      <c r="F8541" s="176"/>
      <c r="G8541" s="175"/>
      <c r="H8541" s="175"/>
      <c r="I8541" s="175"/>
      <c r="J8541" s="175"/>
      <c r="L8541" s="175"/>
      <c r="T8541" s="176"/>
      <c r="U8541" s="176"/>
      <c r="V8541" s="176"/>
      <c r="W8541" s="176"/>
      <c r="X8541" s="175"/>
      <c r="Y8541" s="175"/>
      <c r="Z8541" s="175"/>
      <c r="AA8541" s="175"/>
      <c r="AC8541" s="175"/>
      <c r="AL8541" s="106"/>
      <c r="AM8541" s="104"/>
      <c r="AN8541" s="104"/>
      <c r="AO8541" s="104"/>
      <c r="AP8541" s="104"/>
      <c r="AQ8541" s="104"/>
      <c r="AR8541" s="104"/>
      <c r="AS8541" s="104"/>
      <c r="AT8541" s="104"/>
      <c r="AU8541" s="104"/>
      <c r="AV8541" s="104"/>
    </row>
    <row r="8542" spans="3:48" x14ac:dyDescent="0.35">
      <c r="C8542" s="176"/>
      <c r="D8542" s="176"/>
      <c r="E8542" s="176"/>
      <c r="F8542" s="176"/>
      <c r="G8542" s="175"/>
      <c r="H8542" s="175"/>
      <c r="I8542" s="175"/>
      <c r="J8542" s="175"/>
      <c r="L8542" s="175"/>
      <c r="T8542" s="176"/>
      <c r="U8542" s="176"/>
      <c r="V8542" s="176"/>
      <c r="W8542" s="176"/>
      <c r="X8542" s="175"/>
      <c r="Y8542" s="175"/>
      <c r="Z8542" s="175"/>
      <c r="AA8542" s="175"/>
      <c r="AC8542" s="175"/>
      <c r="AL8542" s="106"/>
      <c r="AM8542" s="104"/>
      <c r="AN8542" s="104"/>
      <c r="AO8542" s="104"/>
      <c r="AP8542" s="104"/>
      <c r="AQ8542" s="104"/>
      <c r="AR8542" s="104"/>
      <c r="AS8542" s="104"/>
      <c r="AT8542" s="104"/>
      <c r="AU8542" s="104"/>
      <c r="AV8542" s="104"/>
    </row>
    <row r="8543" spans="3:48" x14ac:dyDescent="0.35">
      <c r="C8543" s="176"/>
      <c r="D8543" s="176"/>
      <c r="E8543" s="176"/>
      <c r="F8543" s="176"/>
      <c r="G8543" s="175"/>
      <c r="H8543" s="175"/>
      <c r="I8543" s="175"/>
      <c r="J8543" s="175"/>
      <c r="L8543" s="175"/>
      <c r="T8543" s="176"/>
      <c r="U8543" s="176"/>
      <c r="V8543" s="176"/>
      <c r="W8543" s="176"/>
      <c r="X8543" s="175"/>
      <c r="Y8543" s="175"/>
      <c r="Z8543" s="175"/>
      <c r="AA8543" s="175"/>
      <c r="AC8543" s="175"/>
      <c r="AL8543" s="106"/>
      <c r="AM8543" s="104"/>
      <c r="AN8543" s="104"/>
      <c r="AO8543" s="104"/>
      <c r="AP8543" s="104"/>
      <c r="AQ8543" s="104"/>
      <c r="AR8543" s="104"/>
      <c r="AS8543" s="104"/>
      <c r="AT8543" s="104"/>
      <c r="AU8543" s="104"/>
      <c r="AV8543" s="104"/>
    </row>
    <row r="8544" spans="3:48" x14ac:dyDescent="0.35">
      <c r="C8544" s="176"/>
      <c r="D8544" s="176"/>
      <c r="E8544" s="176"/>
      <c r="F8544" s="176"/>
      <c r="G8544" s="175"/>
      <c r="H8544" s="175"/>
      <c r="I8544" s="175"/>
      <c r="J8544" s="175"/>
      <c r="L8544" s="175"/>
      <c r="T8544" s="176"/>
      <c r="U8544" s="176"/>
      <c r="V8544" s="176"/>
      <c r="W8544" s="176"/>
      <c r="X8544" s="175"/>
      <c r="Y8544" s="175"/>
      <c r="Z8544" s="175"/>
      <c r="AA8544" s="175"/>
      <c r="AC8544" s="175"/>
      <c r="AL8544" s="106"/>
      <c r="AM8544" s="104"/>
      <c r="AN8544" s="104"/>
      <c r="AO8544" s="104"/>
      <c r="AP8544" s="104"/>
      <c r="AQ8544" s="104"/>
      <c r="AR8544" s="104"/>
      <c r="AS8544" s="104"/>
      <c r="AT8544" s="104"/>
      <c r="AU8544" s="104"/>
      <c r="AV8544" s="104"/>
    </row>
    <row r="8545" spans="3:48" x14ac:dyDescent="0.35">
      <c r="C8545" s="176"/>
      <c r="D8545" s="176"/>
      <c r="E8545" s="176"/>
      <c r="F8545" s="176"/>
      <c r="G8545" s="175"/>
      <c r="H8545" s="175"/>
      <c r="I8545" s="175"/>
      <c r="J8545" s="175"/>
      <c r="L8545" s="175"/>
      <c r="T8545" s="176"/>
      <c r="U8545" s="176"/>
      <c r="V8545" s="176"/>
      <c r="W8545" s="176"/>
      <c r="X8545" s="175"/>
      <c r="Y8545" s="175"/>
      <c r="Z8545" s="175"/>
      <c r="AA8545" s="175"/>
      <c r="AC8545" s="175"/>
      <c r="AL8545" s="106"/>
      <c r="AM8545" s="104"/>
      <c r="AN8545" s="104"/>
      <c r="AO8545" s="104"/>
      <c r="AP8545" s="104"/>
      <c r="AQ8545" s="104"/>
      <c r="AR8545" s="104"/>
      <c r="AS8545" s="104"/>
      <c r="AT8545" s="104"/>
      <c r="AU8545" s="104"/>
      <c r="AV8545" s="104"/>
    </row>
    <row r="8546" spans="3:48" x14ac:dyDescent="0.35">
      <c r="C8546" s="176"/>
      <c r="D8546" s="176"/>
      <c r="E8546" s="176"/>
      <c r="F8546" s="176"/>
      <c r="G8546" s="175"/>
      <c r="H8546" s="175"/>
      <c r="I8546" s="175"/>
      <c r="J8546" s="175"/>
      <c r="L8546" s="175"/>
      <c r="T8546" s="176"/>
      <c r="U8546" s="176"/>
      <c r="V8546" s="176"/>
      <c r="W8546" s="176"/>
      <c r="X8546" s="175"/>
      <c r="Y8546" s="175"/>
      <c r="Z8546" s="175"/>
      <c r="AA8546" s="175"/>
      <c r="AC8546" s="175"/>
      <c r="AL8546" s="106"/>
      <c r="AM8546" s="104"/>
      <c r="AN8546" s="104"/>
      <c r="AO8546" s="104"/>
      <c r="AP8546" s="104"/>
      <c r="AQ8546" s="104"/>
      <c r="AR8546" s="104"/>
      <c r="AS8546" s="104"/>
      <c r="AT8546" s="104"/>
      <c r="AU8546" s="104"/>
      <c r="AV8546" s="104"/>
    </row>
    <row r="8547" spans="3:48" x14ac:dyDescent="0.35">
      <c r="C8547" s="176"/>
      <c r="D8547" s="176"/>
      <c r="E8547" s="176"/>
      <c r="F8547" s="176"/>
      <c r="G8547" s="175"/>
      <c r="H8547" s="175"/>
      <c r="I8547" s="175"/>
      <c r="J8547" s="175"/>
      <c r="L8547" s="175"/>
      <c r="T8547" s="176"/>
      <c r="U8547" s="176"/>
      <c r="V8547" s="176"/>
      <c r="W8547" s="176"/>
      <c r="X8547" s="175"/>
      <c r="Y8547" s="175"/>
      <c r="Z8547" s="175"/>
      <c r="AA8547" s="175"/>
      <c r="AC8547" s="175"/>
      <c r="AL8547" s="106"/>
      <c r="AM8547" s="104"/>
      <c r="AN8547" s="104"/>
      <c r="AO8547" s="104"/>
      <c r="AP8547" s="104"/>
      <c r="AQ8547" s="104"/>
      <c r="AR8547" s="104"/>
      <c r="AS8547" s="104"/>
      <c r="AT8547" s="104"/>
      <c r="AU8547" s="104"/>
      <c r="AV8547" s="104"/>
    </row>
    <row r="8548" spans="3:48" x14ac:dyDescent="0.35">
      <c r="C8548" s="176"/>
      <c r="D8548" s="176"/>
      <c r="E8548" s="176"/>
      <c r="F8548" s="176"/>
      <c r="G8548" s="175"/>
      <c r="H8548" s="175"/>
      <c r="I8548" s="175"/>
      <c r="J8548" s="175"/>
      <c r="L8548" s="175"/>
      <c r="T8548" s="176"/>
      <c r="U8548" s="176"/>
      <c r="V8548" s="176"/>
      <c r="W8548" s="176"/>
      <c r="X8548" s="175"/>
      <c r="Y8548" s="175"/>
      <c r="Z8548" s="175"/>
      <c r="AA8548" s="175"/>
      <c r="AC8548" s="175"/>
      <c r="AL8548" s="106"/>
      <c r="AM8548" s="104"/>
      <c r="AN8548" s="104"/>
      <c r="AO8548" s="104"/>
      <c r="AP8548" s="104"/>
      <c r="AQ8548" s="104"/>
      <c r="AR8548" s="104"/>
      <c r="AS8548" s="104"/>
      <c r="AT8548" s="104"/>
      <c r="AU8548" s="104"/>
      <c r="AV8548" s="104"/>
    </row>
    <row r="8549" spans="3:48" x14ac:dyDescent="0.35">
      <c r="C8549" s="176"/>
      <c r="D8549" s="176"/>
      <c r="E8549" s="176"/>
      <c r="F8549" s="176"/>
      <c r="G8549" s="175"/>
      <c r="H8549" s="175"/>
      <c r="I8549" s="175"/>
      <c r="J8549" s="175"/>
      <c r="L8549" s="175"/>
      <c r="T8549" s="176"/>
      <c r="U8549" s="176"/>
      <c r="V8549" s="176"/>
      <c r="W8549" s="176"/>
      <c r="X8549" s="175"/>
      <c r="Y8549" s="175"/>
      <c r="Z8549" s="175"/>
      <c r="AA8549" s="175"/>
      <c r="AC8549" s="175"/>
      <c r="AL8549" s="106"/>
      <c r="AM8549" s="104"/>
      <c r="AN8549" s="104"/>
      <c r="AO8549" s="104"/>
      <c r="AP8549" s="104"/>
      <c r="AQ8549" s="104"/>
      <c r="AR8549" s="104"/>
      <c r="AS8549" s="104"/>
      <c r="AT8549" s="104"/>
      <c r="AU8549" s="104"/>
      <c r="AV8549" s="104"/>
    </row>
    <row r="8550" spans="3:48" x14ac:dyDescent="0.35">
      <c r="C8550" s="176"/>
      <c r="D8550" s="176"/>
      <c r="E8550" s="176"/>
      <c r="F8550" s="176"/>
      <c r="G8550" s="175"/>
      <c r="H8550" s="175"/>
      <c r="I8550" s="175"/>
      <c r="J8550" s="175"/>
      <c r="L8550" s="175"/>
      <c r="T8550" s="176"/>
      <c r="U8550" s="176"/>
      <c r="V8550" s="176"/>
      <c r="W8550" s="176"/>
      <c r="X8550" s="175"/>
      <c r="Y8550" s="175"/>
      <c r="Z8550" s="175"/>
      <c r="AA8550" s="175"/>
      <c r="AC8550" s="175"/>
      <c r="AL8550" s="106"/>
      <c r="AM8550" s="104"/>
      <c r="AN8550" s="104"/>
      <c r="AO8550" s="104"/>
      <c r="AP8550" s="104"/>
      <c r="AQ8550" s="104"/>
      <c r="AR8550" s="104"/>
      <c r="AS8550" s="104"/>
      <c r="AT8550" s="104"/>
      <c r="AU8550" s="104"/>
      <c r="AV8550" s="104"/>
    </row>
    <row r="8551" spans="3:48" x14ac:dyDescent="0.35">
      <c r="C8551" s="176"/>
      <c r="D8551" s="176"/>
      <c r="E8551" s="176"/>
      <c r="F8551" s="176"/>
      <c r="G8551" s="175"/>
      <c r="H8551" s="175"/>
      <c r="I8551" s="175"/>
      <c r="J8551" s="175"/>
      <c r="L8551" s="175"/>
      <c r="T8551" s="176"/>
      <c r="U8551" s="176"/>
      <c r="V8551" s="176"/>
      <c r="W8551" s="176"/>
      <c r="X8551" s="175"/>
      <c r="Y8551" s="175"/>
      <c r="Z8551" s="175"/>
      <c r="AA8551" s="175"/>
      <c r="AC8551" s="175"/>
      <c r="AL8551" s="106"/>
      <c r="AM8551" s="104"/>
      <c r="AN8551" s="104"/>
      <c r="AO8551" s="104"/>
      <c r="AP8551" s="104"/>
      <c r="AQ8551" s="104"/>
      <c r="AR8551" s="104"/>
      <c r="AS8551" s="104"/>
      <c r="AT8551" s="104"/>
      <c r="AU8551" s="104"/>
      <c r="AV8551" s="104"/>
    </row>
    <row r="8552" spans="3:48" x14ac:dyDescent="0.35">
      <c r="C8552" s="176"/>
      <c r="D8552" s="176"/>
      <c r="E8552" s="176"/>
      <c r="F8552" s="176"/>
      <c r="G8552" s="175"/>
      <c r="H8552" s="175"/>
      <c r="I8552" s="175"/>
      <c r="J8552" s="175"/>
      <c r="L8552" s="175"/>
      <c r="T8552" s="176"/>
      <c r="U8552" s="176"/>
      <c r="V8552" s="176"/>
      <c r="W8552" s="176"/>
      <c r="X8552" s="175"/>
      <c r="Y8552" s="175"/>
      <c r="Z8552" s="175"/>
      <c r="AA8552" s="175"/>
      <c r="AC8552" s="175"/>
      <c r="AL8552" s="106"/>
      <c r="AM8552" s="104"/>
      <c r="AN8552" s="104"/>
      <c r="AO8552" s="104"/>
      <c r="AP8552" s="104"/>
      <c r="AQ8552" s="104"/>
      <c r="AR8552" s="104"/>
      <c r="AS8552" s="104"/>
      <c r="AT8552" s="104"/>
      <c r="AU8552" s="104"/>
      <c r="AV8552" s="104"/>
    </row>
    <row r="8553" spans="3:48" x14ac:dyDescent="0.35">
      <c r="C8553" s="176"/>
      <c r="D8553" s="176"/>
      <c r="E8553" s="176"/>
      <c r="F8553" s="176"/>
      <c r="G8553" s="175"/>
      <c r="H8553" s="175"/>
      <c r="I8553" s="175"/>
      <c r="J8553" s="175"/>
      <c r="L8553" s="175"/>
      <c r="T8553" s="176"/>
      <c r="U8553" s="176"/>
      <c r="V8553" s="176"/>
      <c r="W8553" s="176"/>
      <c r="X8553" s="175"/>
      <c r="Y8553" s="175"/>
      <c r="Z8553" s="175"/>
      <c r="AA8553" s="175"/>
      <c r="AC8553" s="175"/>
      <c r="AL8553" s="106"/>
      <c r="AM8553" s="104"/>
      <c r="AN8553" s="104"/>
      <c r="AO8553" s="104"/>
      <c r="AP8553" s="104"/>
      <c r="AQ8553" s="104"/>
      <c r="AR8553" s="104"/>
      <c r="AS8553" s="104"/>
      <c r="AT8553" s="104"/>
      <c r="AU8553" s="104"/>
      <c r="AV8553" s="104"/>
    </row>
    <row r="8554" spans="3:48" x14ac:dyDescent="0.35">
      <c r="C8554" s="176"/>
      <c r="D8554" s="176"/>
      <c r="E8554" s="176"/>
      <c r="F8554" s="176"/>
      <c r="G8554" s="175"/>
      <c r="H8554" s="175"/>
      <c r="I8554" s="175"/>
      <c r="J8554" s="175"/>
      <c r="L8554" s="175"/>
      <c r="T8554" s="176"/>
      <c r="U8554" s="176"/>
      <c r="V8554" s="176"/>
      <c r="W8554" s="176"/>
      <c r="X8554" s="175"/>
      <c r="Y8554" s="175"/>
      <c r="Z8554" s="175"/>
      <c r="AA8554" s="175"/>
      <c r="AC8554" s="175"/>
      <c r="AL8554" s="106"/>
      <c r="AM8554" s="104"/>
      <c r="AN8554" s="104"/>
      <c r="AO8554" s="104"/>
      <c r="AP8554" s="104"/>
      <c r="AQ8554" s="104"/>
      <c r="AR8554" s="104"/>
      <c r="AS8554" s="104"/>
      <c r="AT8554" s="104"/>
      <c r="AU8554" s="104"/>
      <c r="AV8554" s="104"/>
    </row>
    <row r="8555" spans="3:48" x14ac:dyDescent="0.35">
      <c r="C8555" s="176"/>
      <c r="D8555" s="176"/>
      <c r="E8555" s="176"/>
      <c r="F8555" s="176"/>
      <c r="G8555" s="175"/>
      <c r="H8555" s="175"/>
      <c r="I8555" s="175"/>
      <c r="J8555" s="175"/>
      <c r="L8555" s="175"/>
      <c r="T8555" s="176"/>
      <c r="U8555" s="176"/>
      <c r="V8555" s="176"/>
      <c r="W8555" s="176"/>
      <c r="X8555" s="175"/>
      <c r="Y8555" s="175"/>
      <c r="Z8555" s="175"/>
      <c r="AA8555" s="175"/>
      <c r="AC8555" s="175"/>
      <c r="AL8555" s="106"/>
      <c r="AM8555" s="104"/>
      <c r="AN8555" s="104"/>
      <c r="AO8555" s="104"/>
      <c r="AP8555" s="104"/>
      <c r="AQ8555" s="104"/>
      <c r="AR8555" s="104"/>
      <c r="AS8555" s="104"/>
      <c r="AT8555" s="104"/>
      <c r="AU8555" s="104"/>
      <c r="AV8555" s="104"/>
    </row>
    <row r="8556" spans="3:48" x14ac:dyDescent="0.35">
      <c r="C8556" s="176"/>
      <c r="D8556" s="176"/>
      <c r="E8556" s="176"/>
      <c r="F8556" s="176"/>
      <c r="G8556" s="175"/>
      <c r="H8556" s="175"/>
      <c r="I8556" s="175"/>
      <c r="J8556" s="175"/>
      <c r="L8556" s="175"/>
      <c r="T8556" s="176"/>
      <c r="U8556" s="176"/>
      <c r="V8556" s="176"/>
      <c r="W8556" s="176"/>
      <c r="X8556" s="175"/>
      <c r="Y8556" s="175"/>
      <c r="Z8556" s="175"/>
      <c r="AA8556" s="175"/>
      <c r="AC8556" s="175"/>
      <c r="AL8556" s="106"/>
      <c r="AM8556" s="104"/>
      <c r="AN8556" s="104"/>
      <c r="AO8556" s="104"/>
      <c r="AP8556" s="104"/>
      <c r="AQ8556" s="104"/>
      <c r="AR8556" s="104"/>
      <c r="AS8556" s="104"/>
      <c r="AT8556" s="104"/>
      <c r="AU8556" s="104"/>
      <c r="AV8556" s="104"/>
    </row>
    <row r="8557" spans="3:48" x14ac:dyDescent="0.35">
      <c r="C8557" s="176"/>
      <c r="D8557" s="176"/>
      <c r="E8557" s="176"/>
      <c r="F8557" s="176"/>
      <c r="G8557" s="175"/>
      <c r="H8557" s="175"/>
      <c r="I8557" s="175"/>
      <c r="J8557" s="175"/>
      <c r="L8557" s="175"/>
      <c r="T8557" s="176"/>
      <c r="U8557" s="176"/>
      <c r="V8557" s="176"/>
      <c r="W8557" s="176"/>
      <c r="X8557" s="175"/>
      <c r="Y8557" s="175"/>
      <c r="Z8557" s="175"/>
      <c r="AA8557" s="175"/>
      <c r="AC8557" s="175"/>
      <c r="AL8557" s="106"/>
      <c r="AM8557" s="104"/>
      <c r="AN8557" s="104"/>
      <c r="AO8557" s="104"/>
      <c r="AP8557" s="104"/>
      <c r="AQ8557" s="104"/>
      <c r="AR8557" s="104"/>
      <c r="AS8557" s="104"/>
      <c r="AT8557" s="104"/>
      <c r="AU8557" s="104"/>
      <c r="AV8557" s="104"/>
    </row>
    <row r="8558" spans="3:48" x14ac:dyDescent="0.35">
      <c r="C8558" s="176"/>
      <c r="D8558" s="176"/>
      <c r="E8558" s="176"/>
      <c r="F8558" s="176"/>
      <c r="G8558" s="175"/>
      <c r="H8558" s="175"/>
      <c r="I8558" s="175"/>
      <c r="J8558" s="175"/>
      <c r="L8558" s="175"/>
      <c r="T8558" s="176"/>
      <c r="U8558" s="176"/>
      <c r="V8558" s="176"/>
      <c r="W8558" s="176"/>
      <c r="X8558" s="175"/>
      <c r="Y8558" s="175"/>
      <c r="Z8558" s="175"/>
      <c r="AA8558" s="175"/>
      <c r="AC8558" s="175"/>
      <c r="AL8558" s="106"/>
      <c r="AM8558" s="104"/>
      <c r="AN8558" s="104"/>
      <c r="AO8558" s="104"/>
      <c r="AP8558" s="104"/>
      <c r="AQ8558" s="104"/>
      <c r="AR8558" s="104"/>
      <c r="AS8558" s="104"/>
      <c r="AT8558" s="104"/>
      <c r="AU8558" s="104"/>
      <c r="AV8558" s="104"/>
    </row>
    <row r="8559" spans="3:48" x14ac:dyDescent="0.35">
      <c r="C8559" s="176"/>
      <c r="D8559" s="176"/>
      <c r="E8559" s="176"/>
      <c r="F8559" s="176"/>
      <c r="G8559" s="175"/>
      <c r="H8559" s="175"/>
      <c r="I8559" s="175"/>
      <c r="J8559" s="175"/>
      <c r="L8559" s="175"/>
      <c r="T8559" s="176"/>
      <c r="U8559" s="176"/>
      <c r="V8559" s="176"/>
      <c r="W8559" s="176"/>
      <c r="X8559" s="175"/>
      <c r="Y8559" s="175"/>
      <c r="Z8559" s="175"/>
      <c r="AA8559" s="175"/>
      <c r="AC8559" s="175"/>
      <c r="AL8559" s="106"/>
      <c r="AM8559" s="104"/>
      <c r="AN8559" s="104"/>
      <c r="AO8559" s="104"/>
      <c r="AP8559" s="104"/>
      <c r="AQ8559" s="104"/>
      <c r="AR8559" s="104"/>
      <c r="AS8559" s="104"/>
      <c r="AT8559" s="104"/>
      <c r="AU8559" s="104"/>
      <c r="AV8559" s="104"/>
    </row>
    <row r="8560" spans="3:48" x14ac:dyDescent="0.35">
      <c r="C8560" s="176"/>
      <c r="D8560" s="176"/>
      <c r="E8560" s="176"/>
      <c r="F8560" s="176"/>
      <c r="G8560" s="175"/>
      <c r="H8560" s="175"/>
      <c r="I8560" s="175"/>
      <c r="J8560" s="175"/>
      <c r="L8560" s="175"/>
      <c r="T8560" s="176"/>
      <c r="U8560" s="176"/>
      <c r="V8560" s="176"/>
      <c r="W8560" s="176"/>
      <c r="X8560" s="175"/>
      <c r="Y8560" s="175"/>
      <c r="Z8560" s="175"/>
      <c r="AA8560" s="175"/>
      <c r="AC8560" s="175"/>
      <c r="AL8560" s="106"/>
      <c r="AM8560" s="104"/>
      <c r="AN8560" s="104"/>
      <c r="AO8560" s="104"/>
      <c r="AP8560" s="104"/>
      <c r="AQ8560" s="104"/>
      <c r="AR8560" s="104"/>
      <c r="AS8560" s="104"/>
      <c r="AT8560" s="104"/>
      <c r="AU8560" s="104"/>
      <c r="AV8560" s="104"/>
    </row>
    <row r="8561" spans="3:48" x14ac:dyDescent="0.35">
      <c r="C8561" s="176"/>
      <c r="D8561" s="176"/>
      <c r="E8561" s="176"/>
      <c r="F8561" s="176"/>
      <c r="G8561" s="175"/>
      <c r="H8561" s="175"/>
      <c r="I8561" s="175"/>
      <c r="J8561" s="175"/>
      <c r="L8561" s="175"/>
      <c r="T8561" s="176"/>
      <c r="U8561" s="176"/>
      <c r="V8561" s="176"/>
      <c r="W8561" s="176"/>
      <c r="X8561" s="175"/>
      <c r="Y8561" s="175"/>
      <c r="Z8561" s="175"/>
      <c r="AA8561" s="175"/>
      <c r="AC8561" s="175"/>
      <c r="AL8561" s="106"/>
      <c r="AM8561" s="104"/>
      <c r="AN8561" s="104"/>
      <c r="AO8561" s="104"/>
      <c r="AP8561" s="104"/>
      <c r="AQ8561" s="104"/>
      <c r="AR8561" s="104"/>
      <c r="AS8561" s="104"/>
      <c r="AT8561" s="104"/>
      <c r="AU8561" s="104"/>
      <c r="AV8561" s="104"/>
    </row>
    <row r="8562" spans="3:48" x14ac:dyDescent="0.35">
      <c r="C8562" s="176"/>
      <c r="D8562" s="176"/>
      <c r="E8562" s="176"/>
      <c r="F8562" s="176"/>
      <c r="G8562" s="175"/>
      <c r="H8562" s="175"/>
      <c r="I8562" s="175"/>
      <c r="J8562" s="175"/>
      <c r="L8562" s="175"/>
      <c r="T8562" s="176"/>
      <c r="U8562" s="176"/>
      <c r="V8562" s="176"/>
      <c r="W8562" s="176"/>
      <c r="X8562" s="175"/>
      <c r="Y8562" s="175"/>
      <c r="Z8562" s="175"/>
      <c r="AA8562" s="175"/>
      <c r="AC8562" s="175"/>
      <c r="AL8562" s="106"/>
      <c r="AM8562" s="104"/>
      <c r="AN8562" s="104"/>
      <c r="AO8562" s="104"/>
      <c r="AP8562" s="104"/>
      <c r="AQ8562" s="104"/>
      <c r="AR8562" s="104"/>
      <c r="AS8562" s="104"/>
      <c r="AT8562" s="104"/>
      <c r="AU8562" s="104"/>
      <c r="AV8562" s="104"/>
    </row>
    <row r="8563" spans="3:48" x14ac:dyDescent="0.35">
      <c r="C8563" s="176"/>
      <c r="D8563" s="176"/>
      <c r="E8563" s="176"/>
      <c r="F8563" s="176"/>
      <c r="G8563" s="175"/>
      <c r="H8563" s="175"/>
      <c r="I8563" s="175"/>
      <c r="J8563" s="175"/>
      <c r="L8563" s="175"/>
      <c r="T8563" s="176"/>
      <c r="U8563" s="176"/>
      <c r="V8563" s="176"/>
      <c r="W8563" s="176"/>
      <c r="X8563" s="175"/>
      <c r="Y8563" s="175"/>
      <c r="Z8563" s="175"/>
      <c r="AA8563" s="175"/>
      <c r="AC8563" s="175"/>
      <c r="AL8563" s="106"/>
      <c r="AM8563" s="104"/>
      <c r="AN8563" s="104"/>
      <c r="AO8563" s="104"/>
      <c r="AP8563" s="104"/>
      <c r="AQ8563" s="104"/>
      <c r="AR8563" s="104"/>
      <c r="AS8563" s="104"/>
      <c r="AT8563" s="104"/>
      <c r="AU8563" s="104"/>
      <c r="AV8563" s="104"/>
    </row>
    <row r="8564" spans="3:48" x14ac:dyDescent="0.35">
      <c r="C8564" s="176"/>
      <c r="D8564" s="176"/>
      <c r="E8564" s="176"/>
      <c r="F8564" s="176"/>
      <c r="G8564" s="175"/>
      <c r="H8564" s="175"/>
      <c r="I8564" s="175"/>
      <c r="J8564" s="175"/>
      <c r="L8564" s="175"/>
      <c r="T8564" s="176"/>
      <c r="U8564" s="176"/>
      <c r="V8564" s="176"/>
      <c r="W8564" s="176"/>
      <c r="X8564" s="175"/>
      <c r="Y8564" s="175"/>
      <c r="Z8564" s="175"/>
      <c r="AA8564" s="175"/>
      <c r="AC8564" s="175"/>
      <c r="AL8564" s="106"/>
      <c r="AM8564" s="104"/>
      <c r="AN8564" s="104"/>
      <c r="AO8564" s="104"/>
      <c r="AP8564" s="104"/>
      <c r="AQ8564" s="104"/>
      <c r="AR8564" s="104"/>
      <c r="AS8564" s="104"/>
      <c r="AT8564" s="104"/>
      <c r="AU8564" s="104"/>
      <c r="AV8564" s="104"/>
    </row>
    <row r="8565" spans="3:48" x14ac:dyDescent="0.35">
      <c r="C8565" s="176"/>
      <c r="D8565" s="176"/>
      <c r="E8565" s="176"/>
      <c r="F8565" s="176"/>
      <c r="G8565" s="175"/>
      <c r="H8565" s="175"/>
      <c r="I8565" s="175"/>
      <c r="J8565" s="175"/>
      <c r="L8565" s="175"/>
      <c r="T8565" s="176"/>
      <c r="U8565" s="176"/>
      <c r="V8565" s="176"/>
      <c r="W8565" s="176"/>
      <c r="X8565" s="175"/>
      <c r="Y8565" s="175"/>
      <c r="Z8565" s="175"/>
      <c r="AA8565" s="175"/>
      <c r="AC8565" s="175"/>
      <c r="AL8565" s="106"/>
      <c r="AM8565" s="104"/>
      <c r="AN8565" s="104"/>
      <c r="AO8565" s="104"/>
      <c r="AP8565" s="104"/>
      <c r="AQ8565" s="104"/>
      <c r="AR8565" s="104"/>
      <c r="AS8565" s="104"/>
      <c r="AT8565" s="104"/>
      <c r="AU8565" s="104"/>
      <c r="AV8565" s="104"/>
    </row>
    <row r="8566" spans="3:48" x14ac:dyDescent="0.35">
      <c r="C8566" s="176"/>
      <c r="D8566" s="176"/>
      <c r="E8566" s="176"/>
      <c r="F8566" s="176"/>
      <c r="G8566" s="175"/>
      <c r="H8566" s="175"/>
      <c r="I8566" s="175"/>
      <c r="J8566" s="175"/>
      <c r="L8566" s="175"/>
      <c r="T8566" s="176"/>
      <c r="U8566" s="176"/>
      <c r="V8566" s="176"/>
      <c r="W8566" s="176"/>
      <c r="X8566" s="175"/>
      <c r="Y8566" s="175"/>
      <c r="Z8566" s="175"/>
      <c r="AA8566" s="175"/>
      <c r="AC8566" s="175"/>
      <c r="AL8566" s="106"/>
      <c r="AM8566" s="104"/>
      <c r="AN8566" s="104"/>
      <c r="AO8566" s="104"/>
      <c r="AP8566" s="104"/>
      <c r="AQ8566" s="104"/>
      <c r="AR8566" s="104"/>
      <c r="AS8566" s="104"/>
      <c r="AT8566" s="104"/>
      <c r="AU8566" s="104"/>
      <c r="AV8566" s="104"/>
    </row>
    <row r="8567" spans="3:48" x14ac:dyDescent="0.35">
      <c r="C8567" s="176"/>
      <c r="D8567" s="176"/>
      <c r="E8567" s="176"/>
      <c r="F8567" s="176"/>
      <c r="G8567" s="175"/>
      <c r="H8567" s="175"/>
      <c r="I8567" s="175"/>
      <c r="J8567" s="175"/>
      <c r="L8567" s="175"/>
      <c r="T8567" s="176"/>
      <c r="U8567" s="176"/>
      <c r="V8567" s="176"/>
      <c r="W8567" s="176"/>
      <c r="X8567" s="175"/>
      <c r="Y8567" s="175"/>
      <c r="Z8567" s="175"/>
      <c r="AA8567" s="175"/>
      <c r="AC8567" s="175"/>
      <c r="AL8567" s="106"/>
      <c r="AM8567" s="104"/>
      <c r="AN8567" s="104"/>
      <c r="AO8567" s="104"/>
      <c r="AP8567" s="104"/>
      <c r="AQ8567" s="104"/>
      <c r="AR8567" s="104"/>
      <c r="AS8567" s="104"/>
      <c r="AT8567" s="104"/>
      <c r="AU8567" s="104"/>
      <c r="AV8567" s="104"/>
    </row>
    <row r="8568" spans="3:48" x14ac:dyDescent="0.35">
      <c r="C8568" s="176"/>
      <c r="D8568" s="176"/>
      <c r="E8568" s="176"/>
      <c r="F8568" s="176"/>
      <c r="G8568" s="175"/>
      <c r="H8568" s="175"/>
      <c r="I8568" s="175"/>
      <c r="J8568" s="175"/>
      <c r="L8568" s="175"/>
      <c r="T8568" s="176"/>
      <c r="U8568" s="176"/>
      <c r="V8568" s="176"/>
      <c r="W8568" s="176"/>
      <c r="X8568" s="175"/>
      <c r="Y8568" s="175"/>
      <c r="Z8568" s="175"/>
      <c r="AA8568" s="175"/>
      <c r="AC8568" s="175"/>
      <c r="AL8568" s="106"/>
      <c r="AM8568" s="104"/>
      <c r="AN8568" s="104"/>
      <c r="AO8568" s="104"/>
      <c r="AP8568" s="104"/>
      <c r="AQ8568" s="104"/>
      <c r="AR8568" s="104"/>
      <c r="AS8568" s="104"/>
      <c r="AT8568" s="104"/>
      <c r="AU8568" s="104"/>
      <c r="AV8568" s="104"/>
    </row>
    <row r="8569" spans="3:48" x14ac:dyDescent="0.35">
      <c r="C8569" s="176"/>
      <c r="D8569" s="176"/>
      <c r="E8569" s="176"/>
      <c r="F8569" s="176"/>
      <c r="G8569" s="175"/>
      <c r="H8569" s="175"/>
      <c r="I8569" s="175"/>
      <c r="J8569" s="175"/>
      <c r="L8569" s="175"/>
      <c r="T8569" s="176"/>
      <c r="U8569" s="176"/>
      <c r="V8569" s="176"/>
      <c r="W8569" s="176"/>
      <c r="X8569" s="175"/>
      <c r="Y8569" s="175"/>
      <c r="Z8569" s="175"/>
      <c r="AA8569" s="175"/>
      <c r="AC8569" s="175"/>
      <c r="AL8569" s="106"/>
      <c r="AM8569" s="104"/>
      <c r="AN8569" s="104"/>
      <c r="AO8569" s="104"/>
      <c r="AP8569" s="104"/>
      <c r="AQ8569" s="104"/>
      <c r="AR8569" s="104"/>
      <c r="AS8569" s="104"/>
      <c r="AT8569" s="104"/>
      <c r="AU8569" s="104"/>
      <c r="AV8569" s="104"/>
    </row>
    <row r="8570" spans="3:48" x14ac:dyDescent="0.35">
      <c r="C8570" s="176"/>
      <c r="D8570" s="176"/>
      <c r="E8570" s="176"/>
      <c r="F8570" s="176"/>
      <c r="G8570" s="175"/>
      <c r="H8570" s="175"/>
      <c r="I8570" s="175"/>
      <c r="J8570" s="175"/>
      <c r="L8570" s="175"/>
      <c r="T8570" s="176"/>
      <c r="U8570" s="176"/>
      <c r="V8570" s="176"/>
      <c r="W8570" s="176"/>
      <c r="X8570" s="175"/>
      <c r="Y8570" s="175"/>
      <c r="Z8570" s="175"/>
      <c r="AA8570" s="175"/>
      <c r="AC8570" s="175"/>
      <c r="AL8570" s="106"/>
      <c r="AM8570" s="104"/>
      <c r="AN8570" s="104"/>
      <c r="AO8570" s="104"/>
      <c r="AP8570" s="104"/>
      <c r="AQ8570" s="104"/>
      <c r="AR8570" s="104"/>
      <c r="AS8570" s="104"/>
      <c r="AT8570" s="104"/>
      <c r="AU8570" s="104"/>
      <c r="AV8570" s="104"/>
    </row>
    <row r="8571" spans="3:48" x14ac:dyDescent="0.35">
      <c r="C8571" s="176"/>
      <c r="D8571" s="176"/>
      <c r="E8571" s="176"/>
      <c r="F8571" s="176"/>
      <c r="G8571" s="175"/>
      <c r="H8571" s="175"/>
      <c r="I8571" s="175"/>
      <c r="J8571" s="175"/>
      <c r="L8571" s="175"/>
      <c r="T8571" s="176"/>
      <c r="U8571" s="176"/>
      <c r="V8571" s="176"/>
      <c r="W8571" s="176"/>
      <c r="X8571" s="175"/>
      <c r="Y8571" s="175"/>
      <c r="Z8571" s="175"/>
      <c r="AA8571" s="175"/>
      <c r="AC8571" s="175"/>
      <c r="AL8571" s="106"/>
      <c r="AM8571" s="104"/>
      <c r="AN8571" s="104"/>
      <c r="AO8571" s="104"/>
      <c r="AP8571" s="104"/>
      <c r="AQ8571" s="104"/>
      <c r="AR8571" s="104"/>
      <c r="AS8571" s="104"/>
      <c r="AT8571" s="104"/>
      <c r="AU8571" s="104"/>
      <c r="AV8571" s="104"/>
    </row>
    <row r="8572" spans="3:48" x14ac:dyDescent="0.35">
      <c r="C8572" s="176"/>
      <c r="D8572" s="176"/>
      <c r="E8572" s="176"/>
      <c r="F8572" s="176"/>
      <c r="G8572" s="175"/>
      <c r="H8572" s="175"/>
      <c r="I8572" s="175"/>
      <c r="J8572" s="175"/>
      <c r="L8572" s="175"/>
      <c r="T8572" s="176"/>
      <c r="U8572" s="176"/>
      <c r="V8572" s="176"/>
      <c r="W8572" s="176"/>
      <c r="X8572" s="175"/>
      <c r="Y8572" s="175"/>
      <c r="Z8572" s="175"/>
      <c r="AA8572" s="175"/>
      <c r="AC8572" s="175"/>
      <c r="AL8572" s="106"/>
      <c r="AM8572" s="104"/>
      <c r="AN8572" s="104"/>
      <c r="AO8572" s="104"/>
      <c r="AP8572" s="104"/>
      <c r="AQ8572" s="104"/>
      <c r="AR8572" s="104"/>
      <c r="AS8572" s="104"/>
      <c r="AT8572" s="104"/>
      <c r="AU8572" s="104"/>
      <c r="AV8572" s="104"/>
    </row>
    <row r="8573" spans="3:48" x14ac:dyDescent="0.35">
      <c r="C8573" s="176"/>
      <c r="D8573" s="176"/>
      <c r="E8573" s="176"/>
      <c r="F8573" s="176"/>
      <c r="G8573" s="175"/>
      <c r="H8573" s="175"/>
      <c r="I8573" s="175"/>
      <c r="J8573" s="175"/>
      <c r="L8573" s="175"/>
      <c r="T8573" s="176"/>
      <c r="U8573" s="176"/>
      <c r="V8573" s="176"/>
      <c r="W8573" s="176"/>
      <c r="X8573" s="175"/>
      <c r="Y8573" s="175"/>
      <c r="Z8573" s="175"/>
      <c r="AA8573" s="175"/>
      <c r="AC8573" s="175"/>
      <c r="AL8573" s="106"/>
      <c r="AM8573" s="104"/>
      <c r="AN8573" s="104"/>
      <c r="AO8573" s="104"/>
      <c r="AP8573" s="104"/>
      <c r="AQ8573" s="104"/>
      <c r="AR8573" s="104"/>
      <c r="AS8573" s="104"/>
      <c r="AT8573" s="104"/>
      <c r="AU8573" s="104"/>
      <c r="AV8573" s="104"/>
    </row>
    <row r="8574" spans="3:48" x14ac:dyDescent="0.35">
      <c r="C8574" s="176"/>
      <c r="D8574" s="176"/>
      <c r="E8574" s="176"/>
      <c r="F8574" s="176"/>
      <c r="G8574" s="175"/>
      <c r="H8574" s="175"/>
      <c r="I8574" s="175"/>
      <c r="J8574" s="175"/>
      <c r="L8574" s="175"/>
      <c r="T8574" s="176"/>
      <c r="U8574" s="176"/>
      <c r="V8574" s="176"/>
      <c r="W8574" s="176"/>
      <c r="X8574" s="175"/>
      <c r="Y8574" s="175"/>
      <c r="Z8574" s="175"/>
      <c r="AA8574" s="175"/>
      <c r="AC8574" s="175"/>
      <c r="AL8574" s="106"/>
      <c r="AM8574" s="104"/>
      <c r="AN8574" s="104"/>
      <c r="AO8574" s="104"/>
      <c r="AP8574" s="104"/>
      <c r="AQ8574" s="104"/>
      <c r="AR8574" s="104"/>
      <c r="AS8574" s="104"/>
      <c r="AT8574" s="104"/>
      <c r="AU8574" s="104"/>
      <c r="AV8574" s="104"/>
    </row>
    <row r="8575" spans="3:48" x14ac:dyDescent="0.35">
      <c r="C8575" s="176"/>
      <c r="D8575" s="176"/>
      <c r="E8575" s="176"/>
      <c r="F8575" s="176"/>
      <c r="G8575" s="175"/>
      <c r="H8575" s="175"/>
      <c r="I8575" s="175"/>
      <c r="J8575" s="175"/>
      <c r="L8575" s="175"/>
      <c r="T8575" s="176"/>
      <c r="U8575" s="176"/>
      <c r="V8575" s="176"/>
      <c r="W8575" s="176"/>
      <c r="X8575" s="175"/>
      <c r="Y8575" s="175"/>
      <c r="Z8575" s="175"/>
      <c r="AA8575" s="175"/>
      <c r="AC8575" s="175"/>
      <c r="AL8575" s="106"/>
      <c r="AM8575" s="104"/>
      <c r="AN8575" s="104"/>
      <c r="AO8575" s="104"/>
      <c r="AP8575" s="104"/>
      <c r="AQ8575" s="104"/>
      <c r="AR8575" s="104"/>
      <c r="AS8575" s="104"/>
      <c r="AT8575" s="104"/>
      <c r="AU8575" s="104"/>
      <c r="AV8575" s="104"/>
    </row>
    <row r="8576" spans="3:48" x14ac:dyDescent="0.35">
      <c r="C8576" s="176"/>
      <c r="D8576" s="176"/>
      <c r="E8576" s="176"/>
      <c r="F8576" s="176"/>
      <c r="G8576" s="175"/>
      <c r="H8576" s="175"/>
      <c r="I8576" s="175"/>
      <c r="J8576" s="175"/>
      <c r="L8576" s="175"/>
      <c r="T8576" s="176"/>
      <c r="U8576" s="176"/>
      <c r="V8576" s="176"/>
      <c r="W8576" s="176"/>
      <c r="X8576" s="175"/>
      <c r="Y8576" s="175"/>
      <c r="Z8576" s="175"/>
      <c r="AA8576" s="175"/>
      <c r="AC8576" s="175"/>
      <c r="AL8576" s="106"/>
      <c r="AM8576" s="104"/>
      <c r="AN8576" s="104"/>
      <c r="AO8576" s="104"/>
      <c r="AP8576" s="104"/>
      <c r="AQ8576" s="104"/>
      <c r="AR8576" s="104"/>
      <c r="AS8576" s="104"/>
      <c r="AT8576" s="104"/>
      <c r="AU8576" s="104"/>
      <c r="AV8576" s="104"/>
    </row>
    <row r="8577" spans="3:48" x14ac:dyDescent="0.35">
      <c r="C8577" s="176"/>
      <c r="D8577" s="176"/>
      <c r="E8577" s="176"/>
      <c r="F8577" s="176"/>
      <c r="G8577" s="175"/>
      <c r="H8577" s="175"/>
      <c r="I8577" s="175"/>
      <c r="J8577" s="175"/>
      <c r="L8577" s="175"/>
      <c r="T8577" s="176"/>
      <c r="U8577" s="176"/>
      <c r="V8577" s="176"/>
      <c r="W8577" s="176"/>
      <c r="X8577" s="175"/>
      <c r="Y8577" s="175"/>
      <c r="Z8577" s="175"/>
      <c r="AA8577" s="175"/>
      <c r="AC8577" s="175"/>
      <c r="AL8577" s="106"/>
      <c r="AM8577" s="104"/>
      <c r="AN8577" s="104"/>
      <c r="AO8577" s="104"/>
      <c r="AP8577" s="104"/>
      <c r="AQ8577" s="104"/>
      <c r="AR8577" s="104"/>
      <c r="AS8577" s="104"/>
      <c r="AT8577" s="104"/>
      <c r="AU8577" s="104"/>
      <c r="AV8577" s="104"/>
    </row>
    <row r="8578" spans="3:48" x14ac:dyDescent="0.35">
      <c r="C8578" s="176"/>
      <c r="D8578" s="176"/>
      <c r="E8578" s="176"/>
      <c r="F8578" s="176"/>
      <c r="G8578" s="175"/>
      <c r="H8578" s="175"/>
      <c r="I8578" s="175"/>
      <c r="J8578" s="175"/>
      <c r="L8578" s="175"/>
      <c r="T8578" s="176"/>
      <c r="U8578" s="176"/>
      <c r="V8578" s="176"/>
      <c r="W8578" s="176"/>
      <c r="X8578" s="175"/>
      <c r="Y8578" s="175"/>
      <c r="Z8578" s="175"/>
      <c r="AA8578" s="175"/>
      <c r="AC8578" s="175"/>
      <c r="AL8578" s="106"/>
      <c r="AM8578" s="104"/>
      <c r="AN8578" s="104"/>
      <c r="AO8578" s="104"/>
      <c r="AP8578" s="104"/>
      <c r="AQ8578" s="104"/>
      <c r="AR8578" s="104"/>
      <c r="AS8578" s="104"/>
      <c r="AT8578" s="104"/>
      <c r="AU8578" s="104"/>
      <c r="AV8578" s="104"/>
    </row>
    <row r="8579" spans="3:48" x14ac:dyDescent="0.35">
      <c r="C8579" s="176"/>
      <c r="D8579" s="176"/>
      <c r="E8579" s="176"/>
      <c r="F8579" s="176"/>
      <c r="G8579" s="175"/>
      <c r="H8579" s="175"/>
      <c r="I8579" s="175"/>
      <c r="J8579" s="175"/>
      <c r="L8579" s="175"/>
      <c r="T8579" s="176"/>
      <c r="U8579" s="176"/>
      <c r="V8579" s="176"/>
      <c r="W8579" s="176"/>
      <c r="X8579" s="175"/>
      <c r="Y8579" s="175"/>
      <c r="Z8579" s="175"/>
      <c r="AA8579" s="175"/>
      <c r="AC8579" s="175"/>
      <c r="AL8579" s="106"/>
      <c r="AM8579" s="104"/>
      <c r="AN8579" s="104"/>
      <c r="AO8579" s="104"/>
      <c r="AP8579" s="104"/>
      <c r="AQ8579" s="104"/>
      <c r="AR8579" s="104"/>
      <c r="AS8579" s="104"/>
      <c r="AT8579" s="104"/>
      <c r="AU8579" s="104"/>
      <c r="AV8579" s="104"/>
    </row>
    <row r="8580" spans="3:48" x14ac:dyDescent="0.35">
      <c r="C8580" s="176"/>
      <c r="D8580" s="176"/>
      <c r="E8580" s="176"/>
      <c r="F8580" s="176"/>
      <c r="G8580" s="175"/>
      <c r="H8580" s="175"/>
      <c r="I8580" s="175"/>
      <c r="J8580" s="175"/>
      <c r="L8580" s="175"/>
      <c r="T8580" s="176"/>
      <c r="U8580" s="176"/>
      <c r="V8580" s="176"/>
      <c r="W8580" s="176"/>
      <c r="X8580" s="175"/>
      <c r="Y8580" s="175"/>
      <c r="Z8580" s="175"/>
      <c r="AA8580" s="175"/>
      <c r="AC8580" s="175"/>
      <c r="AL8580" s="106"/>
      <c r="AM8580" s="104"/>
      <c r="AN8580" s="104"/>
      <c r="AO8580" s="104"/>
      <c r="AP8580" s="104"/>
      <c r="AQ8580" s="104"/>
      <c r="AR8580" s="104"/>
      <c r="AS8580" s="104"/>
      <c r="AT8580" s="104"/>
      <c r="AU8580" s="104"/>
      <c r="AV8580" s="104"/>
    </row>
    <row r="8581" spans="3:48" x14ac:dyDescent="0.35">
      <c r="C8581" s="176"/>
      <c r="D8581" s="176"/>
      <c r="E8581" s="176"/>
      <c r="F8581" s="176"/>
      <c r="G8581" s="175"/>
      <c r="H8581" s="175"/>
      <c r="I8581" s="175"/>
      <c r="J8581" s="175"/>
      <c r="L8581" s="175"/>
      <c r="T8581" s="176"/>
      <c r="U8581" s="176"/>
      <c r="V8581" s="176"/>
      <c r="W8581" s="176"/>
      <c r="X8581" s="175"/>
      <c r="Y8581" s="175"/>
      <c r="Z8581" s="175"/>
      <c r="AA8581" s="175"/>
      <c r="AC8581" s="175"/>
      <c r="AL8581" s="106"/>
      <c r="AM8581" s="104"/>
      <c r="AN8581" s="104"/>
      <c r="AO8581" s="104"/>
      <c r="AP8581" s="104"/>
      <c r="AQ8581" s="104"/>
      <c r="AR8581" s="104"/>
      <c r="AS8581" s="104"/>
      <c r="AT8581" s="104"/>
      <c r="AU8581" s="104"/>
      <c r="AV8581" s="104"/>
    </row>
    <row r="8582" spans="3:48" x14ac:dyDescent="0.35">
      <c r="C8582" s="176"/>
      <c r="D8582" s="176"/>
      <c r="E8582" s="176"/>
      <c r="F8582" s="176"/>
      <c r="G8582" s="175"/>
      <c r="H8582" s="175"/>
      <c r="I8582" s="175"/>
      <c r="J8582" s="175"/>
      <c r="L8582" s="175"/>
      <c r="T8582" s="176"/>
      <c r="U8582" s="176"/>
      <c r="V8582" s="176"/>
      <c r="W8582" s="176"/>
      <c r="X8582" s="175"/>
      <c r="Y8582" s="175"/>
      <c r="Z8582" s="175"/>
      <c r="AA8582" s="175"/>
      <c r="AC8582" s="175"/>
      <c r="AL8582" s="106"/>
      <c r="AM8582" s="104"/>
      <c r="AN8582" s="104"/>
      <c r="AO8582" s="104"/>
      <c r="AP8582" s="104"/>
      <c r="AQ8582" s="104"/>
      <c r="AR8582" s="104"/>
      <c r="AS8582" s="104"/>
      <c r="AT8582" s="104"/>
      <c r="AU8582" s="104"/>
      <c r="AV8582" s="104"/>
    </row>
    <row r="8583" spans="3:48" x14ac:dyDescent="0.35">
      <c r="C8583" s="176"/>
      <c r="D8583" s="176"/>
      <c r="E8583" s="176"/>
      <c r="F8583" s="176"/>
      <c r="G8583" s="175"/>
      <c r="H8583" s="175"/>
      <c r="I8583" s="175"/>
      <c r="J8583" s="175"/>
      <c r="L8583" s="175"/>
      <c r="T8583" s="176"/>
      <c r="U8583" s="176"/>
      <c r="V8583" s="176"/>
      <c r="W8583" s="176"/>
      <c r="X8583" s="175"/>
      <c r="Y8583" s="175"/>
      <c r="Z8583" s="175"/>
      <c r="AA8583" s="175"/>
      <c r="AC8583" s="175"/>
      <c r="AL8583" s="106"/>
      <c r="AM8583" s="104"/>
      <c r="AN8583" s="104"/>
      <c r="AO8583" s="104"/>
      <c r="AP8583" s="104"/>
      <c r="AQ8583" s="104"/>
      <c r="AR8583" s="104"/>
      <c r="AS8583" s="104"/>
      <c r="AT8583" s="104"/>
      <c r="AU8583" s="104"/>
      <c r="AV8583" s="104"/>
    </row>
    <row r="8584" spans="3:48" x14ac:dyDescent="0.35">
      <c r="C8584" s="176"/>
      <c r="D8584" s="176"/>
      <c r="E8584" s="176"/>
      <c r="F8584" s="176"/>
      <c r="G8584" s="175"/>
      <c r="H8584" s="175"/>
      <c r="I8584" s="175"/>
      <c r="J8584" s="175"/>
      <c r="L8584" s="175"/>
      <c r="T8584" s="176"/>
      <c r="U8584" s="176"/>
      <c r="V8584" s="176"/>
      <c r="W8584" s="176"/>
      <c r="X8584" s="175"/>
      <c r="Y8584" s="175"/>
      <c r="Z8584" s="175"/>
      <c r="AA8584" s="175"/>
      <c r="AC8584" s="175"/>
      <c r="AL8584" s="106"/>
      <c r="AM8584" s="104"/>
      <c r="AN8584" s="104"/>
      <c r="AO8584" s="104"/>
      <c r="AP8584" s="104"/>
      <c r="AQ8584" s="104"/>
      <c r="AR8584" s="104"/>
      <c r="AS8584" s="104"/>
      <c r="AT8584" s="104"/>
      <c r="AU8584" s="104"/>
      <c r="AV8584" s="104"/>
    </row>
    <row r="8585" spans="3:48" x14ac:dyDescent="0.35">
      <c r="C8585" s="176"/>
      <c r="D8585" s="176"/>
      <c r="E8585" s="176"/>
      <c r="F8585" s="176"/>
      <c r="G8585" s="175"/>
      <c r="H8585" s="175"/>
      <c r="I8585" s="175"/>
      <c r="J8585" s="175"/>
      <c r="L8585" s="175"/>
      <c r="T8585" s="176"/>
      <c r="U8585" s="176"/>
      <c r="V8585" s="176"/>
      <c r="W8585" s="176"/>
      <c r="X8585" s="175"/>
      <c r="Y8585" s="175"/>
      <c r="Z8585" s="175"/>
      <c r="AA8585" s="175"/>
      <c r="AC8585" s="175"/>
      <c r="AL8585" s="106"/>
      <c r="AM8585" s="104"/>
      <c r="AN8585" s="104"/>
      <c r="AO8585" s="104"/>
      <c r="AP8585" s="104"/>
      <c r="AQ8585" s="104"/>
      <c r="AR8585" s="104"/>
      <c r="AS8585" s="104"/>
      <c r="AT8585" s="104"/>
      <c r="AU8585" s="104"/>
      <c r="AV8585" s="104"/>
    </row>
    <row r="8586" spans="3:48" x14ac:dyDescent="0.35">
      <c r="C8586" s="176"/>
      <c r="D8586" s="176"/>
      <c r="E8586" s="176"/>
      <c r="F8586" s="176"/>
      <c r="G8586" s="175"/>
      <c r="H8586" s="175"/>
      <c r="I8586" s="175"/>
      <c r="J8586" s="175"/>
      <c r="L8586" s="175"/>
      <c r="T8586" s="176"/>
      <c r="U8586" s="176"/>
      <c r="V8586" s="176"/>
      <c r="W8586" s="176"/>
      <c r="X8586" s="175"/>
      <c r="Y8586" s="175"/>
      <c r="Z8586" s="175"/>
      <c r="AA8586" s="175"/>
      <c r="AC8586" s="175"/>
      <c r="AL8586" s="106"/>
      <c r="AM8586" s="104"/>
      <c r="AN8586" s="104"/>
      <c r="AO8586" s="104"/>
      <c r="AP8586" s="104"/>
      <c r="AQ8586" s="104"/>
      <c r="AR8586" s="104"/>
      <c r="AS8586" s="104"/>
      <c r="AT8586" s="104"/>
      <c r="AU8586" s="104"/>
      <c r="AV8586" s="104"/>
    </row>
    <row r="8587" spans="3:48" x14ac:dyDescent="0.35">
      <c r="C8587" s="176"/>
      <c r="D8587" s="176"/>
      <c r="E8587" s="176"/>
      <c r="F8587" s="176"/>
      <c r="G8587" s="175"/>
      <c r="H8587" s="175"/>
      <c r="I8587" s="175"/>
      <c r="J8587" s="175"/>
      <c r="L8587" s="175"/>
      <c r="T8587" s="176"/>
      <c r="U8587" s="176"/>
      <c r="V8587" s="176"/>
      <c r="W8587" s="176"/>
      <c r="X8587" s="175"/>
      <c r="Y8587" s="175"/>
      <c r="Z8587" s="175"/>
      <c r="AA8587" s="175"/>
      <c r="AC8587" s="175"/>
      <c r="AL8587" s="106"/>
      <c r="AM8587" s="104"/>
      <c r="AN8587" s="104"/>
      <c r="AO8587" s="104"/>
      <c r="AP8587" s="104"/>
      <c r="AQ8587" s="104"/>
      <c r="AR8587" s="104"/>
      <c r="AS8587" s="104"/>
      <c r="AT8587" s="104"/>
      <c r="AU8587" s="104"/>
      <c r="AV8587" s="104"/>
    </row>
    <row r="8588" spans="3:48" x14ac:dyDescent="0.35">
      <c r="C8588" s="176"/>
      <c r="D8588" s="176"/>
      <c r="E8588" s="176"/>
      <c r="F8588" s="176"/>
      <c r="G8588" s="175"/>
      <c r="H8588" s="175"/>
      <c r="I8588" s="175"/>
      <c r="J8588" s="175"/>
      <c r="L8588" s="175"/>
      <c r="T8588" s="176"/>
      <c r="U8588" s="176"/>
      <c r="V8588" s="176"/>
      <c r="W8588" s="176"/>
      <c r="X8588" s="175"/>
      <c r="Y8588" s="175"/>
      <c r="Z8588" s="175"/>
      <c r="AA8588" s="175"/>
      <c r="AC8588" s="175"/>
      <c r="AL8588" s="106"/>
      <c r="AM8588" s="104"/>
      <c r="AN8588" s="104"/>
      <c r="AO8588" s="104"/>
      <c r="AP8588" s="104"/>
      <c r="AQ8588" s="104"/>
      <c r="AR8588" s="104"/>
      <c r="AS8588" s="104"/>
      <c r="AT8588" s="104"/>
      <c r="AU8588" s="104"/>
      <c r="AV8588" s="104"/>
    </row>
    <row r="8589" spans="3:48" x14ac:dyDescent="0.35">
      <c r="C8589" s="176"/>
      <c r="D8589" s="176"/>
      <c r="E8589" s="176"/>
      <c r="F8589" s="176"/>
      <c r="G8589" s="175"/>
      <c r="H8589" s="175"/>
      <c r="I8589" s="175"/>
      <c r="J8589" s="175"/>
      <c r="L8589" s="175"/>
      <c r="T8589" s="176"/>
      <c r="U8589" s="176"/>
      <c r="V8589" s="176"/>
      <c r="W8589" s="176"/>
      <c r="X8589" s="175"/>
      <c r="Y8589" s="175"/>
      <c r="Z8589" s="175"/>
      <c r="AA8589" s="175"/>
      <c r="AC8589" s="175"/>
      <c r="AL8589" s="106"/>
      <c r="AM8589" s="104"/>
      <c r="AN8589" s="104"/>
      <c r="AO8589" s="104"/>
      <c r="AP8589" s="104"/>
      <c r="AQ8589" s="104"/>
      <c r="AR8589" s="104"/>
      <c r="AS8589" s="104"/>
      <c r="AT8589" s="104"/>
      <c r="AU8589" s="104"/>
      <c r="AV8589" s="104"/>
    </row>
    <row r="8590" spans="3:48" x14ac:dyDescent="0.35">
      <c r="C8590" s="176"/>
      <c r="D8590" s="176"/>
      <c r="E8590" s="176"/>
      <c r="F8590" s="176"/>
      <c r="G8590" s="175"/>
      <c r="H8590" s="175"/>
      <c r="I8590" s="175"/>
      <c r="J8590" s="175"/>
      <c r="L8590" s="175"/>
      <c r="T8590" s="176"/>
      <c r="U8590" s="176"/>
      <c r="V8590" s="176"/>
      <c r="W8590" s="176"/>
      <c r="X8590" s="175"/>
      <c r="Y8590" s="175"/>
      <c r="Z8590" s="175"/>
      <c r="AA8590" s="175"/>
      <c r="AC8590" s="175"/>
      <c r="AL8590" s="106"/>
      <c r="AM8590" s="104"/>
      <c r="AN8590" s="104"/>
      <c r="AO8590" s="104"/>
      <c r="AP8590" s="104"/>
      <c r="AQ8590" s="104"/>
      <c r="AR8590" s="104"/>
      <c r="AS8590" s="104"/>
      <c r="AT8590" s="104"/>
      <c r="AU8590" s="104"/>
      <c r="AV8590" s="104"/>
    </row>
    <row r="8591" spans="3:48" x14ac:dyDescent="0.35">
      <c r="C8591" s="176"/>
      <c r="D8591" s="176"/>
      <c r="E8591" s="176"/>
      <c r="F8591" s="176"/>
      <c r="G8591" s="175"/>
      <c r="H8591" s="175"/>
      <c r="I8591" s="175"/>
      <c r="J8591" s="175"/>
      <c r="L8591" s="175"/>
      <c r="T8591" s="176"/>
      <c r="U8591" s="176"/>
      <c r="V8591" s="176"/>
      <c r="W8591" s="176"/>
      <c r="X8591" s="175"/>
      <c r="Y8591" s="175"/>
      <c r="Z8591" s="175"/>
      <c r="AA8591" s="175"/>
      <c r="AC8591" s="175"/>
      <c r="AL8591" s="106"/>
      <c r="AM8591" s="104"/>
      <c r="AN8591" s="104"/>
      <c r="AO8591" s="104"/>
      <c r="AP8591" s="104"/>
      <c r="AQ8591" s="104"/>
      <c r="AR8591" s="104"/>
      <c r="AS8591" s="104"/>
      <c r="AT8591" s="104"/>
      <c r="AU8591" s="104"/>
      <c r="AV8591" s="104"/>
    </row>
    <row r="8592" spans="3:48" x14ac:dyDescent="0.35">
      <c r="G8592" s="175"/>
      <c r="H8592" s="175"/>
      <c r="I8592" s="175"/>
      <c r="J8592" s="175"/>
      <c r="L8592" s="175"/>
      <c r="X8592" s="175"/>
      <c r="Y8592" s="175"/>
      <c r="Z8592" s="175"/>
      <c r="AA8592" s="175"/>
      <c r="AC8592" s="175"/>
      <c r="AL8592" s="106"/>
      <c r="AM8592" s="104"/>
      <c r="AN8592" s="104"/>
      <c r="AO8592" s="104"/>
      <c r="AP8592" s="104"/>
      <c r="AQ8592" s="104"/>
      <c r="AR8592" s="104"/>
      <c r="AS8592" s="104"/>
      <c r="AT8592" s="104"/>
      <c r="AU8592" s="104"/>
      <c r="AV8592" s="104"/>
    </row>
    <row r="8593" spans="7:48" x14ac:dyDescent="0.35">
      <c r="G8593" s="175"/>
      <c r="H8593" s="175"/>
      <c r="I8593" s="175"/>
      <c r="J8593" s="175"/>
      <c r="L8593" s="175"/>
      <c r="X8593" s="175"/>
      <c r="Y8593" s="175"/>
      <c r="Z8593" s="175"/>
      <c r="AA8593" s="175"/>
      <c r="AC8593" s="175"/>
      <c r="AL8593" s="106"/>
      <c r="AM8593" s="104"/>
      <c r="AN8593" s="104"/>
      <c r="AO8593" s="104"/>
      <c r="AP8593" s="104"/>
      <c r="AQ8593" s="104"/>
      <c r="AR8593" s="104"/>
      <c r="AS8593" s="104"/>
      <c r="AT8593" s="104"/>
      <c r="AU8593" s="104"/>
      <c r="AV8593" s="104"/>
    </row>
    <row r="8594" spans="7:48" x14ac:dyDescent="0.35">
      <c r="G8594" s="175"/>
      <c r="H8594" s="175"/>
      <c r="I8594" s="175"/>
      <c r="J8594" s="175"/>
      <c r="L8594" s="175"/>
      <c r="X8594" s="175"/>
      <c r="Y8594" s="175"/>
      <c r="Z8594" s="175"/>
      <c r="AA8594" s="175"/>
      <c r="AC8594" s="175"/>
      <c r="AL8594" s="106"/>
      <c r="AM8594" s="104"/>
      <c r="AN8594" s="104"/>
      <c r="AO8594" s="104"/>
      <c r="AP8594" s="104"/>
      <c r="AQ8594" s="104"/>
      <c r="AR8594" s="104"/>
      <c r="AS8594" s="104"/>
      <c r="AT8594" s="104"/>
      <c r="AU8594" s="104"/>
      <c r="AV8594" s="104"/>
    </row>
    <row r="8595" spans="7:48" x14ac:dyDescent="0.35">
      <c r="G8595" s="175"/>
      <c r="H8595" s="175"/>
      <c r="I8595" s="175"/>
      <c r="J8595" s="175"/>
      <c r="L8595" s="175"/>
      <c r="X8595" s="175"/>
      <c r="Y8595" s="175"/>
      <c r="Z8595" s="175"/>
      <c r="AA8595" s="175"/>
      <c r="AC8595" s="175"/>
      <c r="AL8595" s="106"/>
      <c r="AM8595" s="104"/>
      <c r="AN8595" s="104"/>
      <c r="AO8595" s="104"/>
      <c r="AP8595" s="104"/>
      <c r="AQ8595" s="104"/>
      <c r="AR8595" s="104"/>
      <c r="AS8595" s="104"/>
      <c r="AT8595" s="104"/>
      <c r="AU8595" s="104"/>
      <c r="AV8595" s="104"/>
    </row>
    <row r="8596" spans="7:48" x14ac:dyDescent="0.35">
      <c r="G8596" s="175"/>
      <c r="H8596" s="175"/>
      <c r="I8596" s="175"/>
      <c r="J8596" s="175"/>
      <c r="L8596" s="175"/>
      <c r="X8596" s="175"/>
      <c r="Y8596" s="175"/>
      <c r="Z8596" s="175"/>
      <c r="AA8596" s="175"/>
      <c r="AC8596" s="175"/>
      <c r="AL8596" s="106"/>
      <c r="AM8596" s="104"/>
      <c r="AN8596" s="104"/>
      <c r="AO8596" s="104"/>
      <c r="AP8596" s="104"/>
      <c r="AQ8596" s="104"/>
      <c r="AR8596" s="104"/>
      <c r="AS8596" s="104"/>
      <c r="AT8596" s="104"/>
      <c r="AU8596" s="104"/>
      <c r="AV8596" s="104"/>
    </row>
    <row r="8597" spans="7:48" x14ac:dyDescent="0.35">
      <c r="G8597" s="175"/>
      <c r="H8597" s="175"/>
      <c r="I8597" s="175"/>
      <c r="J8597" s="175"/>
      <c r="L8597" s="175"/>
      <c r="X8597" s="175"/>
      <c r="Y8597" s="175"/>
      <c r="Z8597" s="175"/>
      <c r="AA8597" s="175"/>
      <c r="AC8597" s="175"/>
      <c r="AL8597" s="106"/>
      <c r="AM8597" s="104"/>
      <c r="AN8597" s="104"/>
      <c r="AO8597" s="104"/>
      <c r="AP8597" s="104"/>
      <c r="AQ8597" s="104"/>
      <c r="AR8597" s="104"/>
      <c r="AS8597" s="104"/>
      <c r="AT8597" s="104"/>
      <c r="AU8597" s="104"/>
      <c r="AV8597" s="104"/>
    </row>
    <row r="8598" spans="7:48" x14ac:dyDescent="0.35">
      <c r="G8598" s="175"/>
      <c r="H8598" s="175"/>
      <c r="I8598" s="175"/>
      <c r="J8598" s="175"/>
      <c r="L8598" s="175"/>
      <c r="X8598" s="175"/>
      <c r="Y8598" s="175"/>
      <c r="Z8598" s="175"/>
      <c r="AA8598" s="175"/>
      <c r="AC8598" s="175"/>
      <c r="AL8598" s="106"/>
      <c r="AM8598" s="104"/>
      <c r="AN8598" s="104"/>
      <c r="AO8598" s="104"/>
      <c r="AP8598" s="104"/>
      <c r="AQ8598" s="104"/>
      <c r="AR8598" s="104"/>
      <c r="AS8598" s="104"/>
      <c r="AT8598" s="104"/>
      <c r="AU8598" s="104"/>
      <c r="AV8598" s="104"/>
    </row>
    <row r="8599" spans="7:48" x14ac:dyDescent="0.35">
      <c r="G8599" s="175"/>
      <c r="H8599" s="175"/>
      <c r="I8599" s="175"/>
      <c r="J8599" s="175"/>
      <c r="L8599" s="175"/>
      <c r="X8599" s="175"/>
      <c r="Y8599" s="175"/>
      <c r="Z8599" s="175"/>
      <c r="AA8599" s="175"/>
      <c r="AC8599" s="175"/>
      <c r="AL8599" s="106"/>
      <c r="AM8599" s="104"/>
      <c r="AN8599" s="104"/>
      <c r="AO8599" s="104"/>
      <c r="AP8599" s="104"/>
      <c r="AQ8599" s="104"/>
      <c r="AR8599" s="104"/>
      <c r="AS8599" s="104"/>
      <c r="AT8599" s="104"/>
      <c r="AU8599" s="104"/>
      <c r="AV8599" s="104"/>
    </row>
    <row r="8600" spans="7:48" x14ac:dyDescent="0.35">
      <c r="G8600" s="175"/>
      <c r="H8600" s="175"/>
      <c r="I8600" s="175"/>
      <c r="J8600" s="175"/>
      <c r="L8600" s="175"/>
      <c r="X8600" s="175"/>
      <c r="Y8600" s="175"/>
      <c r="Z8600" s="175"/>
      <c r="AA8600" s="175"/>
      <c r="AC8600" s="175"/>
      <c r="AL8600" s="106"/>
      <c r="AM8600" s="104"/>
      <c r="AN8600" s="104"/>
      <c r="AO8600" s="104"/>
      <c r="AP8600" s="104"/>
      <c r="AQ8600" s="104"/>
      <c r="AR8600" s="104"/>
      <c r="AS8600" s="104"/>
      <c r="AT8600" s="104"/>
      <c r="AU8600" s="104"/>
      <c r="AV8600" s="104"/>
    </row>
    <row r="8601" spans="7:48" x14ac:dyDescent="0.35">
      <c r="G8601" s="175"/>
      <c r="H8601" s="175"/>
      <c r="I8601" s="175"/>
      <c r="J8601" s="175"/>
      <c r="L8601" s="175"/>
      <c r="X8601" s="175"/>
      <c r="Y8601" s="175"/>
      <c r="Z8601" s="175"/>
      <c r="AA8601" s="175"/>
      <c r="AC8601" s="175"/>
      <c r="AL8601" s="106"/>
      <c r="AM8601" s="104"/>
      <c r="AN8601" s="104"/>
      <c r="AO8601" s="104"/>
      <c r="AP8601" s="104"/>
      <c r="AQ8601" s="104"/>
      <c r="AR8601" s="104"/>
      <c r="AS8601" s="104"/>
      <c r="AT8601" s="104"/>
      <c r="AU8601" s="104"/>
      <c r="AV8601" s="104"/>
    </row>
    <row r="8602" spans="7:48" x14ac:dyDescent="0.35">
      <c r="G8602" s="175"/>
      <c r="H8602" s="175"/>
      <c r="I8602" s="175"/>
      <c r="J8602" s="175"/>
      <c r="L8602" s="175"/>
      <c r="X8602" s="175"/>
      <c r="Y8602" s="175"/>
      <c r="Z8602" s="175"/>
      <c r="AA8602" s="175"/>
      <c r="AC8602" s="175"/>
      <c r="AL8602" s="106"/>
      <c r="AM8602" s="104"/>
      <c r="AN8602" s="104"/>
      <c r="AO8602" s="104"/>
      <c r="AP8602" s="104"/>
      <c r="AQ8602" s="104"/>
      <c r="AR8602" s="104"/>
      <c r="AS8602" s="104"/>
      <c r="AT8602" s="104"/>
      <c r="AU8602" s="104"/>
      <c r="AV8602" s="104"/>
    </row>
    <row r="8603" spans="7:48" x14ac:dyDescent="0.35">
      <c r="G8603" s="175"/>
      <c r="H8603" s="175"/>
      <c r="I8603" s="175"/>
      <c r="J8603" s="175"/>
      <c r="L8603" s="175"/>
      <c r="X8603" s="175"/>
      <c r="Y8603" s="175"/>
      <c r="Z8603" s="175"/>
      <c r="AA8603" s="175"/>
      <c r="AC8603" s="175"/>
      <c r="AL8603" s="106"/>
      <c r="AM8603" s="104"/>
      <c r="AN8603" s="104"/>
      <c r="AO8603" s="104"/>
      <c r="AP8603" s="104"/>
      <c r="AQ8603" s="104"/>
      <c r="AR8603" s="104"/>
      <c r="AS8603" s="104"/>
      <c r="AT8603" s="104"/>
      <c r="AU8603" s="104"/>
      <c r="AV8603" s="104"/>
    </row>
    <row r="8604" spans="7:48" x14ac:dyDescent="0.35">
      <c r="G8604" s="175"/>
      <c r="H8604" s="175"/>
      <c r="I8604" s="175"/>
      <c r="J8604" s="175"/>
      <c r="L8604" s="175"/>
      <c r="X8604" s="175"/>
      <c r="Y8604" s="175"/>
      <c r="Z8604" s="175"/>
      <c r="AA8604" s="175"/>
      <c r="AC8604" s="175"/>
      <c r="AL8604" s="106"/>
      <c r="AM8604" s="104"/>
      <c r="AN8604" s="104"/>
      <c r="AO8604" s="104"/>
      <c r="AP8604" s="104"/>
      <c r="AQ8604" s="104"/>
      <c r="AR8604" s="104"/>
      <c r="AS8604" s="104"/>
      <c r="AT8604" s="104"/>
      <c r="AU8604" s="104"/>
      <c r="AV8604" s="104"/>
    </row>
    <row r="8605" spans="7:48" x14ac:dyDescent="0.35">
      <c r="G8605" s="175"/>
      <c r="H8605" s="175"/>
      <c r="I8605" s="175"/>
      <c r="J8605" s="175"/>
      <c r="L8605" s="175"/>
      <c r="X8605" s="175"/>
      <c r="Y8605" s="175"/>
      <c r="Z8605" s="175"/>
      <c r="AA8605" s="175"/>
      <c r="AC8605" s="175"/>
      <c r="AL8605" s="106"/>
      <c r="AM8605" s="104"/>
      <c r="AN8605" s="104"/>
      <c r="AO8605" s="104"/>
      <c r="AP8605" s="104"/>
      <c r="AQ8605" s="104"/>
      <c r="AR8605" s="104"/>
      <c r="AS8605" s="104"/>
      <c r="AT8605" s="104"/>
      <c r="AU8605" s="104"/>
      <c r="AV8605" s="104"/>
    </row>
    <row r="8606" spans="7:48" x14ac:dyDescent="0.35">
      <c r="G8606" s="175"/>
      <c r="H8606" s="175"/>
      <c r="I8606" s="175"/>
      <c r="J8606" s="175"/>
      <c r="L8606" s="175"/>
      <c r="X8606" s="175"/>
      <c r="Y8606" s="175"/>
      <c r="Z8606" s="175"/>
      <c r="AA8606" s="175"/>
      <c r="AC8606" s="175"/>
      <c r="AL8606" s="106"/>
      <c r="AM8606" s="104"/>
      <c r="AN8606" s="104"/>
      <c r="AO8606" s="104"/>
      <c r="AP8606" s="104"/>
      <c r="AQ8606" s="104"/>
      <c r="AR8606" s="104"/>
      <c r="AS8606" s="104"/>
      <c r="AT8606" s="104"/>
      <c r="AU8606" s="104"/>
      <c r="AV8606" s="104"/>
    </row>
    <row r="8607" spans="7:48" x14ac:dyDescent="0.35">
      <c r="G8607" s="175"/>
      <c r="H8607" s="175"/>
      <c r="I8607" s="175"/>
      <c r="J8607" s="175"/>
      <c r="L8607" s="175"/>
      <c r="X8607" s="175"/>
      <c r="Y8607" s="175"/>
      <c r="Z8607" s="175"/>
      <c r="AA8607" s="175"/>
      <c r="AC8607" s="175"/>
      <c r="AL8607" s="106"/>
      <c r="AM8607" s="104"/>
      <c r="AN8607" s="104"/>
      <c r="AO8607" s="104"/>
      <c r="AP8607" s="104"/>
      <c r="AQ8607" s="104"/>
      <c r="AR8607" s="104"/>
      <c r="AS8607" s="104"/>
      <c r="AT8607" s="104"/>
      <c r="AU8607" s="104"/>
      <c r="AV8607" s="104"/>
    </row>
    <row r="8608" spans="7:48" x14ac:dyDescent="0.35">
      <c r="G8608" s="175"/>
      <c r="H8608" s="175"/>
      <c r="I8608" s="175"/>
      <c r="J8608" s="175"/>
      <c r="L8608" s="175"/>
      <c r="X8608" s="175"/>
      <c r="Y8608" s="175"/>
      <c r="Z8608" s="175"/>
      <c r="AA8608" s="175"/>
      <c r="AC8608" s="175"/>
      <c r="AL8608" s="106"/>
      <c r="AM8608" s="104"/>
      <c r="AN8608" s="104"/>
      <c r="AO8608" s="104"/>
      <c r="AP8608" s="104"/>
      <c r="AQ8608" s="104"/>
      <c r="AR8608" s="104"/>
      <c r="AS8608" s="104"/>
      <c r="AT8608" s="104"/>
      <c r="AU8608" s="104"/>
      <c r="AV8608" s="104"/>
    </row>
    <row r="8609" spans="7:48" x14ac:dyDescent="0.35">
      <c r="G8609" s="175"/>
      <c r="H8609" s="175"/>
      <c r="I8609" s="175"/>
      <c r="J8609" s="175"/>
      <c r="L8609" s="175"/>
      <c r="X8609" s="175"/>
      <c r="Y8609" s="175"/>
      <c r="Z8609" s="175"/>
      <c r="AA8609" s="175"/>
      <c r="AC8609" s="175"/>
      <c r="AL8609" s="106"/>
      <c r="AM8609" s="104"/>
      <c r="AN8609" s="104"/>
      <c r="AO8609" s="104"/>
      <c r="AP8609" s="104"/>
      <c r="AQ8609" s="104"/>
      <c r="AR8609" s="104"/>
      <c r="AS8609" s="104"/>
      <c r="AT8609" s="104"/>
      <c r="AU8609" s="104"/>
      <c r="AV8609" s="104"/>
    </row>
    <row r="8610" spans="7:48" x14ac:dyDescent="0.35">
      <c r="G8610" s="175"/>
      <c r="H8610" s="175"/>
      <c r="I8610" s="175"/>
      <c r="J8610" s="175"/>
      <c r="L8610" s="175"/>
      <c r="X8610" s="175"/>
      <c r="Y8610" s="175"/>
      <c r="Z8610" s="175"/>
      <c r="AA8610" s="175"/>
      <c r="AC8610" s="175"/>
      <c r="AL8610" s="106"/>
      <c r="AM8610" s="104"/>
      <c r="AN8610" s="104"/>
      <c r="AO8610" s="104"/>
      <c r="AP8610" s="104"/>
      <c r="AQ8610" s="104"/>
      <c r="AR8610" s="104"/>
      <c r="AS8610" s="104"/>
      <c r="AT8610" s="104"/>
      <c r="AU8610" s="104"/>
      <c r="AV8610" s="104"/>
    </row>
    <row r="8611" spans="7:48" x14ac:dyDescent="0.35">
      <c r="G8611" s="175"/>
      <c r="H8611" s="175"/>
      <c r="I8611" s="175"/>
      <c r="J8611" s="175"/>
      <c r="L8611" s="175"/>
      <c r="X8611" s="175"/>
      <c r="Y8611" s="175"/>
      <c r="Z8611" s="175"/>
      <c r="AA8611" s="175"/>
      <c r="AC8611" s="175"/>
      <c r="AL8611" s="106"/>
      <c r="AM8611" s="104"/>
      <c r="AN8611" s="104"/>
      <c r="AO8611" s="104"/>
      <c r="AP8611" s="104"/>
      <c r="AQ8611" s="104"/>
      <c r="AR8611" s="104"/>
      <c r="AS8611" s="104"/>
      <c r="AT8611" s="104"/>
      <c r="AU8611" s="104"/>
      <c r="AV8611" s="104"/>
    </row>
    <row r="8612" spans="7:48" x14ac:dyDescent="0.35">
      <c r="G8612" s="175"/>
      <c r="H8612" s="175"/>
      <c r="I8612" s="175"/>
      <c r="J8612" s="175"/>
      <c r="L8612" s="175"/>
      <c r="X8612" s="175"/>
      <c r="Y8612" s="175"/>
      <c r="Z8612" s="175"/>
      <c r="AA8612" s="175"/>
      <c r="AC8612" s="175"/>
      <c r="AL8612" s="106"/>
      <c r="AM8612" s="104"/>
      <c r="AN8612" s="104"/>
      <c r="AO8612" s="104"/>
      <c r="AP8612" s="104"/>
      <c r="AQ8612" s="104"/>
      <c r="AR8612" s="104"/>
      <c r="AS8612" s="104"/>
      <c r="AT8612" s="104"/>
      <c r="AU8612" s="104"/>
      <c r="AV8612" s="104"/>
    </row>
    <row r="8613" spans="7:48" x14ac:dyDescent="0.35">
      <c r="G8613" s="175"/>
      <c r="H8613" s="175"/>
      <c r="I8613" s="175"/>
      <c r="J8613" s="175"/>
      <c r="L8613" s="175"/>
      <c r="X8613" s="175"/>
      <c r="Y8613" s="175"/>
      <c r="Z8613" s="175"/>
      <c r="AA8613" s="175"/>
      <c r="AC8613" s="175"/>
      <c r="AL8613" s="106"/>
      <c r="AM8613" s="104"/>
      <c r="AN8613" s="104"/>
      <c r="AO8613" s="104"/>
      <c r="AP8613" s="104"/>
      <c r="AQ8613" s="104"/>
      <c r="AR8613" s="104"/>
      <c r="AS8613" s="104"/>
      <c r="AT8613" s="104"/>
      <c r="AU8613" s="104"/>
      <c r="AV8613" s="104"/>
    </row>
    <row r="8614" spans="7:48" x14ac:dyDescent="0.35">
      <c r="G8614" s="175"/>
      <c r="H8614" s="175"/>
      <c r="I8614" s="175"/>
      <c r="J8614" s="175"/>
      <c r="L8614" s="175"/>
      <c r="X8614" s="175"/>
      <c r="Y8614" s="175"/>
      <c r="Z8614" s="175"/>
      <c r="AA8614" s="175"/>
      <c r="AC8614" s="175"/>
      <c r="AL8614" s="106"/>
      <c r="AM8614" s="104"/>
      <c r="AN8614" s="104"/>
      <c r="AO8614" s="104"/>
      <c r="AP8614" s="104"/>
      <c r="AQ8614" s="104"/>
      <c r="AR8614" s="104"/>
      <c r="AS8614" s="104"/>
      <c r="AT8614" s="104"/>
      <c r="AU8614" s="104"/>
      <c r="AV8614" s="104"/>
    </row>
    <row r="8615" spans="7:48" x14ac:dyDescent="0.35">
      <c r="G8615" s="175"/>
      <c r="H8615" s="175"/>
      <c r="I8615" s="175"/>
      <c r="J8615" s="175"/>
      <c r="L8615" s="175"/>
      <c r="X8615" s="175"/>
      <c r="Y8615" s="175"/>
      <c r="Z8615" s="175"/>
      <c r="AA8615" s="175"/>
      <c r="AC8615" s="175"/>
      <c r="AL8615" s="106"/>
      <c r="AM8615" s="104"/>
      <c r="AN8615" s="104"/>
      <c r="AO8615" s="104"/>
      <c r="AP8615" s="104"/>
      <c r="AQ8615" s="104"/>
      <c r="AR8615" s="104"/>
      <c r="AS8615" s="104"/>
      <c r="AT8615" s="104"/>
      <c r="AU8615" s="104"/>
      <c r="AV8615" s="104"/>
    </row>
    <row r="8616" spans="7:48" x14ac:dyDescent="0.35">
      <c r="G8616" s="175"/>
      <c r="H8616" s="175"/>
      <c r="I8616" s="175"/>
      <c r="J8616" s="175"/>
      <c r="L8616" s="175"/>
      <c r="X8616" s="175"/>
      <c r="Y8616" s="175"/>
      <c r="Z8616" s="175"/>
      <c r="AA8616" s="175"/>
      <c r="AC8616" s="175"/>
      <c r="AL8616" s="106"/>
      <c r="AM8616" s="104"/>
      <c r="AN8616" s="104"/>
      <c r="AO8616" s="104"/>
      <c r="AP8616" s="104"/>
      <c r="AQ8616" s="104"/>
      <c r="AR8616" s="104"/>
      <c r="AS8616" s="104"/>
      <c r="AT8616" s="104"/>
      <c r="AU8616" s="104"/>
      <c r="AV8616" s="104"/>
    </row>
    <row r="8617" spans="7:48" x14ac:dyDescent="0.35">
      <c r="G8617" s="175"/>
      <c r="H8617" s="175"/>
      <c r="I8617" s="175"/>
      <c r="J8617" s="175"/>
      <c r="L8617" s="175"/>
      <c r="X8617" s="175"/>
      <c r="Y8617" s="175"/>
      <c r="Z8617" s="175"/>
      <c r="AA8617" s="175"/>
      <c r="AC8617" s="175"/>
      <c r="AL8617" s="106"/>
      <c r="AM8617" s="104"/>
      <c r="AN8617" s="104"/>
      <c r="AO8617" s="104"/>
      <c r="AP8617" s="104"/>
      <c r="AQ8617" s="104"/>
      <c r="AR8617" s="104"/>
      <c r="AS8617" s="104"/>
      <c r="AT8617" s="104"/>
      <c r="AU8617" s="104"/>
      <c r="AV8617" s="104"/>
    </row>
    <row r="8618" spans="7:48" x14ac:dyDescent="0.35">
      <c r="G8618" s="175"/>
      <c r="H8618" s="175"/>
      <c r="I8618" s="175"/>
      <c r="J8618" s="175"/>
      <c r="L8618" s="175"/>
      <c r="X8618" s="175"/>
      <c r="Y8618" s="175"/>
      <c r="Z8618" s="175"/>
      <c r="AA8618" s="175"/>
      <c r="AC8618" s="175"/>
      <c r="AL8618" s="106"/>
      <c r="AM8618" s="104"/>
      <c r="AN8618" s="104"/>
      <c r="AO8618" s="104"/>
      <c r="AP8618" s="104"/>
      <c r="AQ8618" s="104"/>
      <c r="AR8618" s="104"/>
      <c r="AS8618" s="104"/>
      <c r="AT8618" s="104"/>
      <c r="AU8618" s="104"/>
      <c r="AV8618" s="104"/>
    </row>
    <row r="8619" spans="7:48" x14ac:dyDescent="0.35">
      <c r="G8619" s="175"/>
      <c r="H8619" s="175"/>
      <c r="I8619" s="175"/>
      <c r="J8619" s="175"/>
      <c r="L8619" s="175"/>
      <c r="X8619" s="175"/>
      <c r="Y8619" s="175"/>
      <c r="Z8619" s="175"/>
      <c r="AA8619" s="175"/>
      <c r="AC8619" s="175"/>
      <c r="AL8619" s="106"/>
      <c r="AM8619" s="104"/>
      <c r="AN8619" s="104"/>
      <c r="AO8619" s="104"/>
      <c r="AP8619" s="104"/>
      <c r="AQ8619" s="104"/>
      <c r="AR8619" s="104"/>
      <c r="AS8619" s="104"/>
      <c r="AT8619" s="104"/>
      <c r="AU8619" s="104"/>
      <c r="AV8619" s="104"/>
    </row>
    <row r="8620" spans="7:48" x14ac:dyDescent="0.35">
      <c r="G8620" s="175"/>
      <c r="H8620" s="175"/>
      <c r="I8620" s="175"/>
      <c r="J8620" s="175"/>
      <c r="L8620" s="175"/>
      <c r="X8620" s="175"/>
      <c r="Y8620" s="175"/>
      <c r="Z8620" s="175"/>
      <c r="AA8620" s="175"/>
      <c r="AC8620" s="175"/>
      <c r="AL8620" s="106"/>
      <c r="AM8620" s="104"/>
      <c r="AN8620" s="104"/>
      <c r="AO8620" s="104"/>
      <c r="AP8620" s="104"/>
      <c r="AQ8620" s="104"/>
      <c r="AR8620" s="104"/>
      <c r="AS8620" s="104"/>
      <c r="AT8620" s="104"/>
      <c r="AU8620" s="104"/>
      <c r="AV8620" s="104"/>
    </row>
    <row r="8621" spans="7:48" x14ac:dyDescent="0.35">
      <c r="G8621" s="175"/>
      <c r="H8621" s="175"/>
      <c r="I8621" s="175"/>
      <c r="J8621" s="175"/>
      <c r="L8621" s="175"/>
      <c r="X8621" s="175"/>
      <c r="Y8621" s="175"/>
      <c r="Z8621" s="175"/>
      <c r="AA8621" s="175"/>
      <c r="AC8621" s="175"/>
      <c r="AL8621" s="106"/>
      <c r="AM8621" s="104"/>
      <c r="AN8621" s="104"/>
      <c r="AO8621" s="104"/>
      <c r="AP8621" s="104"/>
      <c r="AQ8621" s="104"/>
      <c r="AR8621" s="104"/>
      <c r="AS8621" s="104"/>
      <c r="AT8621" s="104"/>
      <c r="AU8621" s="104"/>
      <c r="AV8621" s="104"/>
    </row>
    <row r="8622" spans="7:48" x14ac:dyDescent="0.35">
      <c r="G8622" s="175"/>
      <c r="H8622" s="175"/>
      <c r="I8622" s="175"/>
      <c r="J8622" s="175"/>
      <c r="L8622" s="175"/>
      <c r="X8622" s="175"/>
      <c r="Y8622" s="175"/>
      <c r="Z8622" s="175"/>
      <c r="AA8622" s="175"/>
      <c r="AC8622" s="175"/>
      <c r="AL8622" s="106"/>
      <c r="AM8622" s="104"/>
      <c r="AN8622" s="104"/>
      <c r="AO8622" s="104"/>
      <c r="AP8622" s="104"/>
      <c r="AQ8622" s="104"/>
      <c r="AR8622" s="104"/>
      <c r="AS8622" s="104"/>
      <c r="AT8622" s="104"/>
      <c r="AU8622" s="104"/>
      <c r="AV8622" s="104"/>
    </row>
    <row r="8623" spans="7:48" x14ac:dyDescent="0.35">
      <c r="G8623" s="175"/>
      <c r="H8623" s="175"/>
      <c r="I8623" s="175"/>
      <c r="J8623" s="175"/>
      <c r="L8623" s="175"/>
      <c r="X8623" s="175"/>
      <c r="Y8623" s="175"/>
      <c r="Z8623" s="175"/>
      <c r="AA8623" s="175"/>
      <c r="AC8623" s="175"/>
      <c r="AL8623" s="106"/>
      <c r="AM8623" s="104"/>
      <c r="AN8623" s="104"/>
      <c r="AO8623" s="104"/>
      <c r="AP8623" s="104"/>
      <c r="AQ8623" s="104"/>
      <c r="AR8623" s="104"/>
      <c r="AS8623" s="104"/>
      <c r="AT8623" s="104"/>
      <c r="AU8623" s="104"/>
      <c r="AV8623" s="104"/>
    </row>
    <row r="8624" spans="7:48" x14ac:dyDescent="0.35">
      <c r="G8624" s="175"/>
      <c r="H8624" s="175"/>
      <c r="I8624" s="175"/>
      <c r="J8624" s="175"/>
      <c r="L8624" s="175"/>
      <c r="X8624" s="175"/>
      <c r="Y8624" s="175"/>
      <c r="Z8624" s="175"/>
      <c r="AA8624" s="175"/>
      <c r="AC8624" s="175"/>
      <c r="AL8624" s="106"/>
      <c r="AM8624" s="104"/>
      <c r="AN8624" s="104"/>
      <c r="AO8624" s="104"/>
      <c r="AP8624" s="104"/>
      <c r="AQ8624" s="104"/>
      <c r="AR8624" s="104"/>
      <c r="AS8624" s="104"/>
      <c r="AT8624" s="104"/>
      <c r="AU8624" s="104"/>
      <c r="AV8624" s="104"/>
    </row>
    <row r="8625" spans="7:48" x14ac:dyDescent="0.35">
      <c r="G8625" s="175"/>
      <c r="H8625" s="175"/>
      <c r="I8625" s="175"/>
      <c r="J8625" s="175"/>
      <c r="L8625" s="175"/>
      <c r="X8625" s="175"/>
      <c r="Y8625" s="175"/>
      <c r="Z8625" s="175"/>
      <c r="AA8625" s="175"/>
      <c r="AC8625" s="175"/>
      <c r="AL8625" s="106"/>
      <c r="AM8625" s="104"/>
      <c r="AN8625" s="104"/>
      <c r="AO8625" s="104"/>
      <c r="AP8625" s="104"/>
      <c r="AQ8625" s="104"/>
      <c r="AR8625" s="104"/>
      <c r="AS8625" s="104"/>
      <c r="AT8625" s="104"/>
      <c r="AU8625" s="104"/>
      <c r="AV8625" s="104"/>
    </row>
    <row r="8626" spans="7:48" x14ac:dyDescent="0.35">
      <c r="G8626" s="175"/>
      <c r="H8626" s="175"/>
      <c r="I8626" s="175"/>
      <c r="J8626" s="175"/>
      <c r="L8626" s="175"/>
      <c r="X8626" s="175"/>
      <c r="Y8626" s="175"/>
      <c r="Z8626" s="175"/>
      <c r="AA8626" s="175"/>
      <c r="AC8626" s="175"/>
      <c r="AL8626" s="106"/>
      <c r="AM8626" s="104"/>
      <c r="AN8626" s="104"/>
      <c r="AO8626" s="104"/>
      <c r="AP8626" s="104"/>
      <c r="AQ8626" s="104"/>
      <c r="AR8626" s="104"/>
      <c r="AS8626" s="104"/>
      <c r="AT8626" s="104"/>
      <c r="AU8626" s="104"/>
      <c r="AV8626" s="104"/>
    </row>
    <row r="8627" spans="7:48" x14ac:dyDescent="0.35">
      <c r="G8627" s="175"/>
      <c r="H8627" s="175"/>
      <c r="I8627" s="175"/>
      <c r="J8627" s="175"/>
      <c r="L8627" s="175"/>
      <c r="X8627" s="175"/>
      <c r="Y8627" s="175"/>
      <c r="Z8627" s="175"/>
      <c r="AA8627" s="175"/>
      <c r="AC8627" s="175"/>
      <c r="AL8627" s="106"/>
      <c r="AM8627" s="104"/>
      <c r="AN8627" s="104"/>
      <c r="AO8627" s="104"/>
      <c r="AP8627" s="104"/>
      <c r="AQ8627" s="104"/>
      <c r="AR8627" s="104"/>
      <c r="AS8627" s="104"/>
      <c r="AT8627" s="104"/>
      <c r="AU8627" s="104"/>
      <c r="AV8627" s="104"/>
    </row>
    <row r="8628" spans="7:48" x14ac:dyDescent="0.35">
      <c r="G8628" s="175"/>
      <c r="H8628" s="175"/>
      <c r="I8628" s="175"/>
      <c r="J8628" s="175"/>
      <c r="L8628" s="175"/>
      <c r="X8628" s="175"/>
      <c r="Y8628" s="175"/>
      <c r="Z8628" s="175"/>
      <c r="AA8628" s="175"/>
      <c r="AC8628" s="175"/>
      <c r="AL8628" s="106"/>
      <c r="AM8628" s="104"/>
      <c r="AN8628" s="104"/>
      <c r="AO8628" s="104"/>
      <c r="AP8628" s="104"/>
      <c r="AQ8628" s="104"/>
      <c r="AR8628" s="104"/>
      <c r="AS8628" s="104"/>
      <c r="AT8628" s="104"/>
      <c r="AU8628" s="104"/>
      <c r="AV8628" s="104"/>
    </row>
    <row r="8629" spans="7:48" x14ac:dyDescent="0.35">
      <c r="G8629" s="175"/>
      <c r="H8629" s="175"/>
      <c r="I8629" s="175"/>
      <c r="J8629" s="175"/>
      <c r="L8629" s="175"/>
      <c r="X8629" s="175"/>
      <c r="Y8629" s="175"/>
      <c r="Z8629" s="175"/>
      <c r="AA8629" s="175"/>
      <c r="AC8629" s="175"/>
      <c r="AL8629" s="106"/>
      <c r="AM8629" s="104"/>
      <c r="AN8629" s="104"/>
      <c r="AO8629" s="104"/>
      <c r="AP8629" s="104"/>
      <c r="AQ8629" s="104"/>
      <c r="AR8629" s="104"/>
      <c r="AS8629" s="104"/>
      <c r="AT8629" s="104"/>
      <c r="AU8629" s="104"/>
      <c r="AV8629" s="104"/>
    </row>
    <row r="8630" spans="7:48" x14ac:dyDescent="0.35">
      <c r="G8630" s="175"/>
      <c r="H8630" s="175"/>
      <c r="I8630" s="175"/>
      <c r="J8630" s="175"/>
      <c r="L8630" s="175"/>
      <c r="X8630" s="175"/>
      <c r="Y8630" s="175"/>
      <c r="Z8630" s="175"/>
      <c r="AA8630" s="175"/>
      <c r="AC8630" s="175"/>
      <c r="AL8630" s="106"/>
      <c r="AM8630" s="104"/>
      <c r="AN8630" s="104"/>
      <c r="AO8630" s="104"/>
      <c r="AP8630" s="104"/>
      <c r="AQ8630" s="104"/>
      <c r="AR8630" s="104"/>
      <c r="AS8630" s="104"/>
      <c r="AT8630" s="104"/>
      <c r="AU8630" s="104"/>
      <c r="AV8630" s="104"/>
    </row>
    <row r="8631" spans="7:48" x14ac:dyDescent="0.35">
      <c r="G8631" s="175"/>
      <c r="H8631" s="175"/>
      <c r="I8631" s="175"/>
      <c r="J8631" s="175"/>
      <c r="L8631" s="175"/>
      <c r="X8631" s="175"/>
      <c r="Y8631" s="175"/>
      <c r="Z8631" s="175"/>
      <c r="AA8631" s="175"/>
      <c r="AC8631" s="175"/>
      <c r="AL8631" s="106"/>
      <c r="AM8631" s="104"/>
      <c r="AN8631" s="104"/>
      <c r="AO8631" s="104"/>
      <c r="AP8631" s="104"/>
      <c r="AQ8631" s="104"/>
      <c r="AR8631" s="104"/>
      <c r="AS8631" s="104"/>
      <c r="AT8631" s="104"/>
      <c r="AU8631" s="104"/>
      <c r="AV8631" s="104"/>
    </row>
    <row r="8632" spans="7:48" x14ac:dyDescent="0.35">
      <c r="G8632" s="175"/>
      <c r="H8632" s="175"/>
      <c r="I8632" s="175"/>
      <c r="J8632" s="175"/>
      <c r="L8632" s="175"/>
      <c r="X8632" s="175"/>
      <c r="Y8632" s="175"/>
      <c r="Z8632" s="175"/>
      <c r="AA8632" s="175"/>
      <c r="AC8632" s="175"/>
      <c r="AL8632" s="106"/>
      <c r="AM8632" s="104"/>
      <c r="AN8632" s="104"/>
      <c r="AO8632" s="104"/>
      <c r="AP8632" s="104"/>
      <c r="AQ8632" s="104"/>
      <c r="AR8632" s="104"/>
      <c r="AS8632" s="104"/>
      <c r="AT8632" s="104"/>
      <c r="AU8632" s="104"/>
      <c r="AV8632" s="104"/>
    </row>
    <row r="8633" spans="7:48" x14ac:dyDescent="0.35">
      <c r="G8633" s="175"/>
      <c r="H8633" s="175"/>
      <c r="I8633" s="175"/>
      <c r="J8633" s="175"/>
      <c r="L8633" s="175"/>
      <c r="X8633" s="175"/>
      <c r="Y8633" s="175"/>
      <c r="Z8633" s="175"/>
      <c r="AA8633" s="175"/>
      <c r="AC8633" s="175"/>
      <c r="AL8633" s="106"/>
      <c r="AM8633" s="104"/>
      <c r="AN8633" s="104"/>
      <c r="AO8633" s="104"/>
      <c r="AP8633" s="104"/>
      <c r="AQ8633" s="104"/>
      <c r="AR8633" s="104"/>
      <c r="AS8633" s="104"/>
      <c r="AT8633" s="104"/>
      <c r="AU8633" s="104"/>
      <c r="AV8633" s="104"/>
    </row>
    <row r="8634" spans="7:48" x14ac:dyDescent="0.35">
      <c r="G8634" s="175"/>
      <c r="H8634" s="175"/>
      <c r="I8634" s="175"/>
      <c r="J8634" s="175"/>
      <c r="L8634" s="175"/>
      <c r="X8634" s="175"/>
      <c r="Y8634" s="175"/>
      <c r="Z8634" s="175"/>
      <c r="AA8634" s="175"/>
      <c r="AC8634" s="175"/>
      <c r="AL8634" s="106"/>
      <c r="AM8634" s="104"/>
      <c r="AN8634" s="104"/>
      <c r="AO8634" s="104"/>
      <c r="AP8634" s="104"/>
      <c r="AQ8634" s="104"/>
      <c r="AR8634" s="104"/>
      <c r="AS8634" s="104"/>
      <c r="AT8634" s="104"/>
      <c r="AU8634" s="104"/>
      <c r="AV8634" s="104"/>
    </row>
    <row r="8635" spans="7:48" x14ac:dyDescent="0.35">
      <c r="G8635" s="175"/>
      <c r="H8635" s="175"/>
      <c r="I8635" s="175"/>
      <c r="J8635" s="175"/>
      <c r="L8635" s="175"/>
      <c r="X8635" s="175"/>
      <c r="Y8635" s="175"/>
      <c r="Z8635" s="175"/>
      <c r="AA8635" s="175"/>
      <c r="AC8635" s="175"/>
      <c r="AL8635" s="106"/>
      <c r="AM8635" s="104"/>
      <c r="AN8635" s="104"/>
      <c r="AO8635" s="104"/>
      <c r="AP8635" s="104"/>
      <c r="AQ8635" s="104"/>
      <c r="AR8635" s="104"/>
      <c r="AS8635" s="104"/>
      <c r="AT8635" s="104"/>
      <c r="AU8635" s="104"/>
      <c r="AV8635" s="104"/>
    </row>
    <row r="8636" spans="7:48" x14ac:dyDescent="0.35">
      <c r="G8636" s="175"/>
      <c r="H8636" s="175"/>
      <c r="I8636" s="175"/>
      <c r="J8636" s="175"/>
      <c r="L8636" s="175"/>
      <c r="X8636" s="175"/>
      <c r="Y8636" s="175"/>
      <c r="Z8636" s="175"/>
      <c r="AA8636" s="175"/>
      <c r="AC8636" s="175"/>
      <c r="AL8636" s="106"/>
      <c r="AM8636" s="104"/>
      <c r="AN8636" s="104"/>
      <c r="AO8636" s="104"/>
      <c r="AP8636" s="104"/>
      <c r="AQ8636" s="104"/>
      <c r="AR8636" s="104"/>
      <c r="AS8636" s="104"/>
      <c r="AT8636" s="104"/>
      <c r="AU8636" s="104"/>
      <c r="AV8636" s="104"/>
    </row>
    <row r="8637" spans="7:48" x14ac:dyDescent="0.35">
      <c r="G8637" s="175"/>
      <c r="H8637" s="175"/>
      <c r="I8637" s="175"/>
      <c r="J8637" s="175"/>
      <c r="L8637" s="175"/>
      <c r="X8637" s="175"/>
      <c r="Y8637" s="175"/>
      <c r="Z8637" s="175"/>
      <c r="AA8637" s="175"/>
      <c r="AC8637" s="175"/>
      <c r="AL8637" s="106"/>
      <c r="AM8637" s="104"/>
      <c r="AN8637" s="104"/>
      <c r="AO8637" s="104"/>
      <c r="AP8637" s="104"/>
      <c r="AQ8637" s="104"/>
      <c r="AR8637" s="104"/>
      <c r="AS8637" s="104"/>
      <c r="AT8637" s="104"/>
      <c r="AU8637" s="104"/>
      <c r="AV8637" s="104"/>
    </row>
    <row r="8638" spans="7:48" x14ac:dyDescent="0.35">
      <c r="G8638" s="175"/>
      <c r="H8638" s="175"/>
      <c r="I8638" s="175"/>
      <c r="J8638" s="175"/>
      <c r="L8638" s="175"/>
      <c r="X8638" s="175"/>
      <c r="Y8638" s="175"/>
      <c r="Z8638" s="175"/>
      <c r="AA8638" s="175"/>
      <c r="AC8638" s="175"/>
      <c r="AL8638" s="106"/>
      <c r="AM8638" s="104"/>
      <c r="AN8638" s="104"/>
      <c r="AO8638" s="104"/>
      <c r="AP8638" s="104"/>
      <c r="AQ8638" s="104"/>
      <c r="AR8638" s="104"/>
      <c r="AS8638" s="104"/>
      <c r="AT8638" s="104"/>
      <c r="AU8638" s="104"/>
      <c r="AV8638" s="104"/>
    </row>
    <row r="8639" spans="7:48" x14ac:dyDescent="0.35">
      <c r="G8639" s="175"/>
      <c r="H8639" s="175"/>
      <c r="I8639" s="175"/>
      <c r="J8639" s="175"/>
      <c r="L8639" s="175"/>
      <c r="X8639" s="175"/>
      <c r="Y8639" s="175"/>
      <c r="Z8639" s="175"/>
      <c r="AA8639" s="175"/>
      <c r="AC8639" s="175"/>
      <c r="AL8639" s="106"/>
      <c r="AM8639" s="104"/>
      <c r="AN8639" s="104"/>
      <c r="AO8639" s="104"/>
      <c r="AP8639" s="104"/>
      <c r="AQ8639" s="104"/>
      <c r="AR8639" s="104"/>
      <c r="AS8639" s="104"/>
      <c r="AT8639" s="104"/>
      <c r="AU8639" s="104"/>
      <c r="AV8639" s="104"/>
    </row>
    <row r="8640" spans="7:48" x14ac:dyDescent="0.35">
      <c r="G8640" s="175"/>
      <c r="H8640" s="175"/>
      <c r="I8640" s="175"/>
      <c r="J8640" s="175"/>
      <c r="L8640" s="175"/>
      <c r="X8640" s="175"/>
      <c r="Y8640" s="175"/>
      <c r="Z8640" s="175"/>
      <c r="AA8640" s="175"/>
      <c r="AC8640" s="175"/>
      <c r="AL8640" s="106"/>
      <c r="AM8640" s="104"/>
      <c r="AN8640" s="104"/>
      <c r="AO8640" s="104"/>
      <c r="AP8640" s="104"/>
      <c r="AQ8640" s="104"/>
      <c r="AR8640" s="104"/>
      <c r="AS8640" s="104"/>
      <c r="AT8640" s="104"/>
      <c r="AU8640" s="104"/>
      <c r="AV8640" s="104"/>
    </row>
    <row r="8641" spans="7:48" x14ac:dyDescent="0.35">
      <c r="G8641" s="175"/>
      <c r="H8641" s="175"/>
      <c r="I8641" s="175"/>
      <c r="J8641" s="175"/>
      <c r="L8641" s="175"/>
      <c r="X8641" s="175"/>
      <c r="Y8641" s="175"/>
      <c r="Z8641" s="175"/>
      <c r="AA8641" s="175"/>
      <c r="AC8641" s="175"/>
      <c r="AL8641" s="106"/>
      <c r="AM8641" s="104"/>
      <c r="AN8641" s="104"/>
      <c r="AO8641" s="104"/>
      <c r="AP8641" s="104"/>
      <c r="AQ8641" s="104"/>
      <c r="AR8641" s="104"/>
      <c r="AS8641" s="104"/>
      <c r="AT8641" s="104"/>
      <c r="AU8641" s="104"/>
      <c r="AV8641" s="104"/>
    </row>
    <row r="8642" spans="7:48" x14ac:dyDescent="0.35">
      <c r="G8642" s="175"/>
      <c r="H8642" s="175"/>
      <c r="I8642" s="175"/>
      <c r="J8642" s="175"/>
      <c r="L8642" s="175"/>
      <c r="X8642" s="175"/>
      <c r="Y8642" s="175"/>
      <c r="Z8642" s="175"/>
      <c r="AA8642" s="175"/>
      <c r="AC8642" s="175"/>
      <c r="AL8642" s="106"/>
      <c r="AM8642" s="104"/>
      <c r="AN8642" s="104"/>
      <c r="AO8642" s="104"/>
      <c r="AP8642" s="104"/>
      <c r="AQ8642" s="104"/>
      <c r="AR8642" s="104"/>
      <c r="AS8642" s="104"/>
      <c r="AT8642" s="104"/>
      <c r="AU8642" s="104"/>
      <c r="AV8642" s="104"/>
    </row>
    <row r="8643" spans="7:48" x14ac:dyDescent="0.35">
      <c r="G8643" s="175"/>
      <c r="H8643" s="175"/>
      <c r="I8643" s="175"/>
      <c r="J8643" s="175"/>
      <c r="L8643" s="175"/>
      <c r="X8643" s="175"/>
      <c r="Y8643" s="175"/>
      <c r="Z8643" s="175"/>
      <c r="AA8643" s="175"/>
      <c r="AC8643" s="175"/>
      <c r="AL8643" s="106"/>
      <c r="AM8643" s="104"/>
      <c r="AN8643" s="104"/>
      <c r="AO8643" s="104"/>
      <c r="AP8643" s="104"/>
      <c r="AQ8643" s="104"/>
      <c r="AR8643" s="104"/>
      <c r="AS8643" s="104"/>
      <c r="AT8643" s="104"/>
      <c r="AU8643" s="104"/>
      <c r="AV8643" s="104"/>
    </row>
    <row r="8644" spans="7:48" x14ac:dyDescent="0.35">
      <c r="G8644" s="175"/>
      <c r="H8644" s="175"/>
      <c r="I8644" s="175"/>
      <c r="J8644" s="175"/>
      <c r="L8644" s="175"/>
      <c r="X8644" s="175"/>
      <c r="Y8644" s="175"/>
      <c r="Z8644" s="175"/>
      <c r="AA8644" s="175"/>
      <c r="AC8644" s="175"/>
      <c r="AL8644" s="106"/>
      <c r="AM8644" s="104"/>
      <c r="AN8644" s="104"/>
      <c r="AO8644" s="104"/>
      <c r="AP8644" s="104"/>
      <c r="AQ8644" s="104"/>
      <c r="AR8644" s="104"/>
      <c r="AS8644" s="104"/>
      <c r="AT8644" s="104"/>
      <c r="AU8644" s="104"/>
      <c r="AV8644" s="104"/>
    </row>
    <row r="8645" spans="7:48" x14ac:dyDescent="0.35">
      <c r="G8645" s="175"/>
      <c r="H8645" s="175"/>
      <c r="I8645" s="175"/>
      <c r="J8645" s="175"/>
      <c r="L8645" s="175"/>
      <c r="X8645" s="175"/>
      <c r="Y8645" s="175"/>
      <c r="Z8645" s="175"/>
      <c r="AA8645" s="175"/>
      <c r="AC8645" s="175"/>
      <c r="AL8645" s="106"/>
      <c r="AM8645" s="104"/>
      <c r="AN8645" s="104"/>
      <c r="AO8645" s="104"/>
      <c r="AP8645" s="104"/>
      <c r="AQ8645" s="104"/>
      <c r="AR8645" s="104"/>
      <c r="AS8645" s="104"/>
      <c r="AT8645" s="104"/>
      <c r="AU8645" s="104"/>
      <c r="AV8645" s="104"/>
    </row>
    <row r="8646" spans="7:48" x14ac:dyDescent="0.35">
      <c r="G8646" s="175"/>
      <c r="H8646" s="175"/>
      <c r="I8646" s="175"/>
      <c r="J8646" s="175"/>
      <c r="L8646" s="175"/>
      <c r="X8646" s="175"/>
      <c r="Y8646" s="175"/>
      <c r="Z8646" s="175"/>
      <c r="AA8646" s="175"/>
      <c r="AC8646" s="175"/>
      <c r="AL8646" s="106"/>
      <c r="AM8646" s="104"/>
      <c r="AN8646" s="104"/>
      <c r="AO8646" s="104"/>
      <c r="AP8646" s="104"/>
      <c r="AQ8646" s="104"/>
      <c r="AR8646" s="104"/>
      <c r="AS8646" s="104"/>
      <c r="AT8646" s="104"/>
      <c r="AU8646" s="104"/>
      <c r="AV8646" s="104"/>
    </row>
    <row r="8647" spans="7:48" x14ac:dyDescent="0.35">
      <c r="G8647" s="175"/>
      <c r="H8647" s="175"/>
      <c r="I8647" s="175"/>
      <c r="J8647" s="175"/>
      <c r="L8647" s="175"/>
      <c r="X8647" s="175"/>
      <c r="Y8647" s="175"/>
      <c r="Z8647" s="175"/>
      <c r="AA8647" s="175"/>
      <c r="AC8647" s="175"/>
      <c r="AL8647" s="106"/>
      <c r="AM8647" s="104"/>
      <c r="AN8647" s="104"/>
      <c r="AO8647" s="104"/>
      <c r="AP8647" s="104"/>
      <c r="AQ8647" s="104"/>
      <c r="AR8647" s="104"/>
      <c r="AS8647" s="104"/>
      <c r="AT8647" s="104"/>
      <c r="AU8647" s="104"/>
      <c r="AV8647" s="104"/>
    </row>
    <row r="8648" spans="7:48" x14ac:dyDescent="0.35">
      <c r="G8648" s="175"/>
      <c r="H8648" s="175"/>
      <c r="I8648" s="175"/>
      <c r="J8648" s="175"/>
      <c r="L8648" s="175"/>
      <c r="X8648" s="175"/>
      <c r="Y8648" s="175"/>
      <c r="Z8648" s="175"/>
      <c r="AA8648" s="175"/>
      <c r="AC8648" s="175"/>
      <c r="AL8648" s="106"/>
      <c r="AM8648" s="104"/>
      <c r="AN8648" s="104"/>
      <c r="AO8648" s="104"/>
      <c r="AP8648" s="104"/>
      <c r="AQ8648" s="104"/>
      <c r="AR8648" s="104"/>
      <c r="AS8648" s="104"/>
      <c r="AT8648" s="104"/>
      <c r="AU8648" s="104"/>
      <c r="AV8648" s="104"/>
    </row>
    <row r="8649" spans="7:48" x14ac:dyDescent="0.35">
      <c r="G8649" s="175"/>
      <c r="H8649" s="175"/>
      <c r="I8649" s="175"/>
      <c r="J8649" s="175"/>
      <c r="L8649" s="175"/>
      <c r="X8649" s="175"/>
      <c r="Y8649" s="175"/>
      <c r="Z8649" s="175"/>
      <c r="AA8649" s="175"/>
      <c r="AC8649" s="175"/>
      <c r="AL8649" s="106"/>
      <c r="AM8649" s="104"/>
      <c r="AN8649" s="104"/>
      <c r="AO8649" s="104"/>
      <c r="AP8649" s="104"/>
      <c r="AQ8649" s="104"/>
      <c r="AR8649" s="104"/>
      <c r="AS8649" s="104"/>
      <c r="AT8649" s="104"/>
      <c r="AU8649" s="104"/>
      <c r="AV8649" s="104"/>
    </row>
    <row r="8650" spans="7:48" x14ac:dyDescent="0.35">
      <c r="G8650" s="175"/>
      <c r="H8650" s="175"/>
      <c r="I8650" s="175"/>
      <c r="J8650" s="175"/>
      <c r="L8650" s="175"/>
      <c r="X8650" s="175"/>
      <c r="Y8650" s="175"/>
      <c r="Z8650" s="175"/>
      <c r="AA8650" s="175"/>
      <c r="AC8650" s="175"/>
      <c r="AL8650" s="106"/>
      <c r="AM8650" s="104"/>
      <c r="AN8650" s="104"/>
      <c r="AO8650" s="104"/>
      <c r="AP8650" s="104"/>
      <c r="AQ8650" s="104"/>
      <c r="AR8650" s="104"/>
      <c r="AS8650" s="104"/>
      <c r="AT8650" s="104"/>
      <c r="AU8650" s="104"/>
      <c r="AV8650" s="104"/>
    </row>
    <row r="8651" spans="7:48" x14ac:dyDescent="0.35">
      <c r="G8651" s="175"/>
      <c r="H8651" s="175"/>
      <c r="I8651" s="175"/>
      <c r="J8651" s="175"/>
      <c r="L8651" s="175"/>
      <c r="X8651" s="175"/>
      <c r="Y8651" s="175"/>
      <c r="Z8651" s="175"/>
      <c r="AA8651" s="175"/>
      <c r="AC8651" s="175"/>
      <c r="AL8651" s="106"/>
      <c r="AM8651" s="104"/>
      <c r="AN8651" s="104"/>
      <c r="AO8651" s="104"/>
      <c r="AP8651" s="104"/>
      <c r="AQ8651" s="104"/>
      <c r="AR8651" s="104"/>
      <c r="AS8651" s="104"/>
      <c r="AT8651" s="104"/>
      <c r="AU8651" s="104"/>
      <c r="AV8651" s="104"/>
    </row>
    <row r="8652" spans="7:48" x14ac:dyDescent="0.35">
      <c r="G8652" s="175"/>
      <c r="H8652" s="175"/>
      <c r="I8652" s="175"/>
      <c r="J8652" s="175"/>
      <c r="L8652" s="175"/>
      <c r="X8652" s="175"/>
      <c r="Y8652" s="175"/>
      <c r="Z8652" s="175"/>
      <c r="AA8652" s="175"/>
      <c r="AC8652" s="175"/>
      <c r="AL8652" s="106"/>
      <c r="AM8652" s="104"/>
      <c r="AN8652" s="104"/>
      <c r="AO8652" s="104"/>
      <c r="AP8652" s="104"/>
      <c r="AQ8652" s="104"/>
      <c r="AR8652" s="104"/>
      <c r="AS8652" s="104"/>
      <c r="AT8652" s="104"/>
      <c r="AU8652" s="104"/>
      <c r="AV8652" s="104"/>
    </row>
    <row r="8653" spans="7:48" x14ac:dyDescent="0.35">
      <c r="G8653" s="175"/>
      <c r="H8653" s="175"/>
      <c r="I8653" s="175"/>
      <c r="J8653" s="175"/>
      <c r="L8653" s="175"/>
      <c r="X8653" s="175"/>
      <c r="Y8653" s="175"/>
      <c r="Z8653" s="175"/>
      <c r="AA8653" s="175"/>
      <c r="AC8653" s="175"/>
      <c r="AL8653" s="106"/>
      <c r="AM8653" s="104"/>
      <c r="AN8653" s="104"/>
      <c r="AO8653" s="104"/>
      <c r="AP8653" s="104"/>
      <c r="AQ8653" s="104"/>
      <c r="AR8653" s="104"/>
      <c r="AS8653" s="104"/>
      <c r="AT8653" s="104"/>
      <c r="AU8653" s="104"/>
      <c r="AV8653" s="104"/>
    </row>
    <row r="8654" spans="7:48" x14ac:dyDescent="0.35">
      <c r="G8654" s="175"/>
      <c r="H8654" s="175"/>
      <c r="I8654" s="175"/>
      <c r="J8654" s="175"/>
      <c r="L8654" s="175"/>
      <c r="X8654" s="175"/>
      <c r="Y8654" s="175"/>
      <c r="Z8654" s="175"/>
      <c r="AA8654" s="175"/>
      <c r="AC8654" s="175"/>
      <c r="AL8654" s="106"/>
      <c r="AM8654" s="104"/>
      <c r="AN8654" s="104"/>
      <c r="AO8654" s="104"/>
      <c r="AP8654" s="104"/>
      <c r="AQ8654" s="104"/>
      <c r="AR8654" s="104"/>
      <c r="AS8654" s="104"/>
      <c r="AT8654" s="104"/>
      <c r="AU8654" s="104"/>
      <c r="AV8654" s="104"/>
    </row>
    <row r="8655" spans="7:48" x14ac:dyDescent="0.35">
      <c r="G8655" s="175"/>
      <c r="H8655" s="175"/>
      <c r="I8655" s="175"/>
      <c r="J8655" s="175"/>
      <c r="L8655" s="175"/>
      <c r="X8655" s="175"/>
      <c r="Y8655" s="175"/>
      <c r="Z8655" s="175"/>
      <c r="AA8655" s="175"/>
      <c r="AC8655" s="175"/>
      <c r="AL8655" s="106"/>
      <c r="AM8655" s="104"/>
      <c r="AN8655" s="104"/>
      <c r="AO8655" s="104"/>
      <c r="AP8655" s="104"/>
      <c r="AQ8655" s="104"/>
      <c r="AR8655" s="104"/>
      <c r="AS8655" s="104"/>
      <c r="AT8655" s="104"/>
      <c r="AU8655" s="104"/>
      <c r="AV8655" s="104"/>
    </row>
    <row r="8656" spans="7:48" x14ac:dyDescent="0.35">
      <c r="G8656" s="175"/>
      <c r="H8656" s="175"/>
      <c r="I8656" s="175"/>
      <c r="J8656" s="175"/>
      <c r="L8656" s="175"/>
      <c r="X8656" s="175"/>
      <c r="Y8656" s="175"/>
      <c r="Z8656" s="175"/>
      <c r="AA8656" s="175"/>
      <c r="AC8656" s="175"/>
      <c r="AL8656" s="106"/>
      <c r="AM8656" s="104"/>
      <c r="AN8656" s="104"/>
      <c r="AO8656" s="104"/>
      <c r="AP8656" s="104"/>
      <c r="AQ8656" s="104"/>
      <c r="AR8656" s="104"/>
      <c r="AS8656" s="104"/>
      <c r="AT8656" s="104"/>
      <c r="AU8656" s="104"/>
      <c r="AV8656" s="104"/>
    </row>
    <row r="8657" spans="7:48" x14ac:dyDescent="0.35">
      <c r="G8657" s="175"/>
      <c r="H8657" s="175"/>
      <c r="I8657" s="175"/>
      <c r="J8657" s="175"/>
      <c r="L8657" s="175"/>
      <c r="X8657" s="175"/>
      <c r="Y8657" s="175"/>
      <c r="Z8657" s="175"/>
      <c r="AA8657" s="175"/>
      <c r="AC8657" s="175"/>
      <c r="AL8657" s="106"/>
      <c r="AM8657" s="104"/>
      <c r="AN8657" s="104"/>
      <c r="AO8657" s="104"/>
      <c r="AP8657" s="104"/>
      <c r="AQ8657" s="104"/>
      <c r="AR8657" s="104"/>
      <c r="AS8657" s="104"/>
      <c r="AT8657" s="104"/>
      <c r="AU8657" s="104"/>
      <c r="AV8657" s="104"/>
    </row>
    <row r="8658" spans="7:48" x14ac:dyDescent="0.35">
      <c r="G8658" s="175"/>
      <c r="H8658" s="175"/>
      <c r="I8658" s="175"/>
      <c r="J8658" s="175"/>
      <c r="L8658" s="175"/>
      <c r="X8658" s="175"/>
      <c r="Y8658" s="175"/>
      <c r="Z8658" s="175"/>
      <c r="AA8658" s="175"/>
      <c r="AC8658" s="175"/>
      <c r="AL8658" s="106"/>
      <c r="AM8658" s="104"/>
      <c r="AN8658" s="104"/>
      <c r="AO8658" s="104"/>
      <c r="AP8658" s="104"/>
      <c r="AQ8658" s="104"/>
      <c r="AR8658" s="104"/>
      <c r="AS8658" s="104"/>
      <c r="AT8658" s="104"/>
      <c r="AU8658" s="104"/>
      <c r="AV8658" s="104"/>
    </row>
    <row r="8659" spans="7:48" x14ac:dyDescent="0.35">
      <c r="G8659" s="175"/>
      <c r="H8659" s="175"/>
      <c r="I8659" s="175"/>
      <c r="J8659" s="175"/>
      <c r="L8659" s="175"/>
      <c r="X8659" s="175"/>
      <c r="Y8659" s="175"/>
      <c r="Z8659" s="175"/>
      <c r="AA8659" s="175"/>
      <c r="AC8659" s="175"/>
      <c r="AL8659" s="106"/>
      <c r="AM8659" s="104"/>
      <c r="AN8659" s="104"/>
      <c r="AO8659" s="104"/>
      <c r="AP8659" s="104"/>
      <c r="AQ8659" s="104"/>
      <c r="AR8659" s="104"/>
      <c r="AS8659" s="104"/>
      <c r="AT8659" s="104"/>
      <c r="AU8659" s="104"/>
      <c r="AV8659" s="104"/>
    </row>
    <row r="8660" spans="7:48" x14ac:dyDescent="0.35">
      <c r="G8660" s="175"/>
      <c r="H8660" s="175"/>
      <c r="I8660" s="175"/>
      <c r="J8660" s="175"/>
      <c r="L8660" s="175"/>
      <c r="X8660" s="175"/>
      <c r="Y8660" s="175"/>
      <c r="Z8660" s="175"/>
      <c r="AA8660" s="175"/>
      <c r="AC8660" s="175"/>
      <c r="AL8660" s="106"/>
      <c r="AM8660" s="104"/>
      <c r="AN8660" s="104"/>
      <c r="AO8660" s="104"/>
      <c r="AP8660" s="104"/>
      <c r="AQ8660" s="104"/>
      <c r="AR8660" s="104"/>
      <c r="AS8660" s="104"/>
      <c r="AT8660" s="104"/>
      <c r="AU8660" s="104"/>
      <c r="AV8660" s="104"/>
    </row>
    <row r="8661" spans="7:48" x14ac:dyDescent="0.35">
      <c r="G8661" s="175"/>
      <c r="H8661" s="175"/>
      <c r="I8661" s="175"/>
      <c r="J8661" s="175"/>
      <c r="L8661" s="175"/>
      <c r="X8661" s="175"/>
      <c r="Y8661" s="175"/>
      <c r="Z8661" s="175"/>
      <c r="AA8661" s="175"/>
      <c r="AC8661" s="175"/>
      <c r="AL8661" s="106"/>
      <c r="AM8661" s="104"/>
      <c r="AN8661" s="104"/>
      <c r="AO8661" s="104"/>
      <c r="AP8661" s="104"/>
      <c r="AQ8661" s="104"/>
      <c r="AR8661" s="104"/>
      <c r="AS8661" s="104"/>
      <c r="AT8661" s="104"/>
      <c r="AU8661" s="104"/>
      <c r="AV8661" s="104"/>
    </row>
    <row r="8662" spans="7:48" x14ac:dyDescent="0.35">
      <c r="G8662" s="175"/>
      <c r="H8662" s="175"/>
      <c r="I8662" s="175"/>
      <c r="J8662" s="175"/>
      <c r="L8662" s="175"/>
      <c r="X8662" s="175"/>
      <c r="Y8662" s="175"/>
      <c r="Z8662" s="175"/>
      <c r="AA8662" s="175"/>
      <c r="AC8662" s="175"/>
      <c r="AL8662" s="106"/>
      <c r="AM8662" s="104"/>
      <c r="AN8662" s="104"/>
      <c r="AO8662" s="104"/>
      <c r="AP8662" s="104"/>
      <c r="AQ8662" s="104"/>
      <c r="AR8662" s="104"/>
      <c r="AS8662" s="104"/>
      <c r="AT8662" s="104"/>
      <c r="AU8662" s="104"/>
      <c r="AV8662" s="104"/>
    </row>
    <row r="8663" spans="7:48" x14ac:dyDescent="0.35">
      <c r="G8663" s="175"/>
      <c r="H8663" s="175"/>
      <c r="I8663" s="175"/>
      <c r="J8663" s="175"/>
      <c r="L8663" s="175"/>
      <c r="X8663" s="175"/>
      <c r="Y8663" s="175"/>
      <c r="Z8663" s="175"/>
      <c r="AA8663" s="175"/>
      <c r="AC8663" s="175"/>
      <c r="AL8663" s="106"/>
      <c r="AM8663" s="104"/>
      <c r="AN8663" s="104"/>
      <c r="AO8663" s="104"/>
      <c r="AP8663" s="104"/>
      <c r="AQ8663" s="104"/>
      <c r="AR8663" s="104"/>
      <c r="AS8663" s="104"/>
      <c r="AT8663" s="104"/>
      <c r="AU8663" s="104"/>
      <c r="AV8663" s="104"/>
    </row>
    <row r="8664" spans="7:48" x14ac:dyDescent="0.35">
      <c r="G8664" s="175"/>
      <c r="H8664" s="175"/>
      <c r="I8664" s="175"/>
      <c r="J8664" s="175"/>
      <c r="L8664" s="175"/>
      <c r="X8664" s="175"/>
      <c r="Y8664" s="175"/>
      <c r="Z8664" s="175"/>
      <c r="AA8664" s="175"/>
      <c r="AC8664" s="175"/>
      <c r="AL8664" s="106"/>
      <c r="AM8664" s="104"/>
      <c r="AN8664" s="104"/>
      <c r="AO8664" s="104"/>
      <c r="AP8664" s="104"/>
      <c r="AQ8664" s="104"/>
      <c r="AR8664" s="104"/>
      <c r="AS8664" s="104"/>
      <c r="AT8664" s="104"/>
      <c r="AU8664" s="104"/>
      <c r="AV8664" s="104"/>
    </row>
    <row r="8665" spans="7:48" x14ac:dyDescent="0.35">
      <c r="G8665" s="175"/>
      <c r="H8665" s="175"/>
      <c r="I8665" s="175"/>
      <c r="J8665" s="175"/>
      <c r="L8665" s="175"/>
      <c r="X8665" s="175"/>
      <c r="Y8665" s="175"/>
      <c r="Z8665" s="175"/>
      <c r="AA8665" s="175"/>
      <c r="AC8665" s="175"/>
      <c r="AL8665" s="106"/>
      <c r="AM8665" s="104"/>
      <c r="AN8665" s="104"/>
      <c r="AO8665" s="104"/>
      <c r="AP8665" s="104"/>
      <c r="AQ8665" s="104"/>
      <c r="AR8665" s="104"/>
      <c r="AS8665" s="104"/>
      <c r="AT8665" s="104"/>
      <c r="AU8665" s="104"/>
      <c r="AV8665" s="104"/>
    </row>
    <row r="8666" spans="7:48" x14ac:dyDescent="0.35">
      <c r="G8666" s="175"/>
      <c r="H8666" s="175"/>
      <c r="I8666" s="175"/>
      <c r="J8666" s="175"/>
      <c r="L8666" s="175"/>
      <c r="X8666" s="175"/>
      <c r="Y8666" s="175"/>
      <c r="Z8666" s="175"/>
      <c r="AA8666" s="175"/>
      <c r="AC8666" s="175"/>
      <c r="AL8666" s="106"/>
      <c r="AM8666" s="104"/>
      <c r="AN8666" s="104"/>
      <c r="AO8666" s="104"/>
      <c r="AP8666" s="104"/>
      <c r="AQ8666" s="104"/>
      <c r="AR8666" s="104"/>
      <c r="AS8666" s="104"/>
      <c r="AT8666" s="104"/>
      <c r="AU8666" s="104"/>
      <c r="AV8666" s="104"/>
    </row>
    <row r="8667" spans="7:48" x14ac:dyDescent="0.35">
      <c r="G8667" s="175"/>
      <c r="H8667" s="175"/>
      <c r="I8667" s="175"/>
      <c r="J8667" s="175"/>
      <c r="L8667" s="175"/>
      <c r="X8667" s="175"/>
      <c r="Y8667" s="175"/>
      <c r="Z8667" s="175"/>
      <c r="AA8667" s="175"/>
      <c r="AC8667" s="175"/>
      <c r="AL8667" s="106"/>
      <c r="AM8667" s="104"/>
      <c r="AN8667" s="104"/>
      <c r="AO8667" s="104"/>
      <c r="AP8667" s="104"/>
      <c r="AQ8667" s="104"/>
      <c r="AR8667" s="104"/>
      <c r="AS8667" s="104"/>
      <c r="AT8667" s="104"/>
      <c r="AU8667" s="104"/>
      <c r="AV8667" s="104"/>
    </row>
    <row r="8668" spans="7:48" x14ac:dyDescent="0.35">
      <c r="G8668" s="175"/>
      <c r="H8668" s="175"/>
      <c r="I8668" s="175"/>
      <c r="J8668" s="175"/>
      <c r="L8668" s="175"/>
      <c r="X8668" s="175"/>
      <c r="Y8668" s="175"/>
      <c r="Z8668" s="175"/>
      <c r="AA8668" s="175"/>
      <c r="AC8668" s="175"/>
      <c r="AL8668" s="106"/>
      <c r="AM8668" s="104"/>
      <c r="AN8668" s="104"/>
      <c r="AO8668" s="104"/>
      <c r="AP8668" s="104"/>
      <c r="AQ8668" s="104"/>
      <c r="AR8668" s="104"/>
      <c r="AS8668" s="104"/>
      <c r="AT8668" s="104"/>
      <c r="AU8668" s="104"/>
      <c r="AV8668" s="104"/>
    </row>
    <row r="8669" spans="7:48" x14ac:dyDescent="0.35">
      <c r="G8669" s="175"/>
      <c r="H8669" s="175"/>
      <c r="I8669" s="175"/>
      <c r="J8669" s="175"/>
      <c r="L8669" s="175"/>
      <c r="X8669" s="175"/>
      <c r="Y8669" s="175"/>
      <c r="Z8669" s="175"/>
      <c r="AA8669" s="175"/>
      <c r="AC8669" s="175"/>
      <c r="AL8669" s="106"/>
      <c r="AM8669" s="104"/>
      <c r="AN8669" s="104"/>
      <c r="AO8669" s="104"/>
      <c r="AP8669" s="104"/>
      <c r="AQ8669" s="104"/>
      <c r="AR8669" s="104"/>
      <c r="AS8669" s="104"/>
      <c r="AT8669" s="104"/>
      <c r="AU8669" s="104"/>
      <c r="AV8669" s="104"/>
    </row>
    <row r="8670" spans="7:48" x14ac:dyDescent="0.35">
      <c r="G8670" s="175"/>
      <c r="H8670" s="175"/>
      <c r="I8670" s="175"/>
      <c r="J8670" s="175"/>
      <c r="L8670" s="175"/>
      <c r="X8670" s="175"/>
      <c r="Y8670" s="175"/>
      <c r="Z8670" s="175"/>
      <c r="AA8670" s="175"/>
      <c r="AC8670" s="175"/>
      <c r="AL8670" s="106"/>
      <c r="AM8670" s="104"/>
      <c r="AN8670" s="104"/>
      <c r="AO8670" s="104"/>
      <c r="AP8670" s="104"/>
      <c r="AQ8670" s="104"/>
      <c r="AR8670" s="104"/>
      <c r="AS8670" s="104"/>
      <c r="AT8670" s="104"/>
      <c r="AU8670" s="104"/>
      <c r="AV8670" s="104"/>
    </row>
    <row r="8671" spans="7:48" x14ac:dyDescent="0.35">
      <c r="G8671" s="175"/>
      <c r="H8671" s="175"/>
      <c r="I8671" s="175"/>
      <c r="J8671" s="175"/>
      <c r="L8671" s="175"/>
      <c r="X8671" s="175"/>
      <c r="Y8671" s="175"/>
      <c r="Z8671" s="175"/>
      <c r="AA8671" s="175"/>
      <c r="AC8671" s="175"/>
      <c r="AL8671" s="106"/>
      <c r="AM8671" s="104"/>
      <c r="AN8671" s="104"/>
      <c r="AO8671" s="104"/>
      <c r="AP8671" s="104"/>
      <c r="AQ8671" s="104"/>
      <c r="AR8671" s="104"/>
      <c r="AS8671" s="104"/>
      <c r="AT8671" s="104"/>
      <c r="AU8671" s="104"/>
      <c r="AV8671" s="104"/>
    </row>
    <row r="8672" spans="7:48" x14ac:dyDescent="0.35">
      <c r="G8672" s="175"/>
      <c r="H8672" s="175"/>
      <c r="I8672" s="175"/>
      <c r="J8672" s="175"/>
      <c r="L8672" s="175"/>
      <c r="X8672" s="175"/>
      <c r="Y8672" s="175"/>
      <c r="Z8672" s="175"/>
      <c r="AA8672" s="175"/>
      <c r="AC8672" s="175"/>
      <c r="AL8672" s="106"/>
      <c r="AM8672" s="104"/>
      <c r="AN8672" s="104"/>
      <c r="AO8672" s="104"/>
      <c r="AP8672" s="104"/>
      <c r="AQ8672" s="104"/>
      <c r="AR8672" s="104"/>
      <c r="AS8672" s="104"/>
      <c r="AT8672" s="104"/>
      <c r="AU8672" s="104"/>
      <c r="AV8672" s="104"/>
    </row>
    <row r="8673" spans="7:48" x14ac:dyDescent="0.35">
      <c r="G8673" s="175"/>
      <c r="H8673" s="175"/>
      <c r="I8673" s="175"/>
      <c r="J8673" s="175"/>
      <c r="L8673" s="175"/>
      <c r="X8673" s="175"/>
      <c r="Y8673" s="175"/>
      <c r="Z8673" s="175"/>
      <c r="AA8673" s="175"/>
      <c r="AC8673" s="175"/>
      <c r="AL8673" s="106"/>
      <c r="AM8673" s="104"/>
      <c r="AN8673" s="104"/>
      <c r="AO8673" s="104"/>
      <c r="AP8673" s="104"/>
      <c r="AQ8673" s="104"/>
      <c r="AR8673" s="104"/>
      <c r="AS8673" s="104"/>
      <c r="AT8673" s="104"/>
      <c r="AU8673" s="104"/>
      <c r="AV8673" s="104"/>
    </row>
    <row r="8674" spans="7:48" x14ac:dyDescent="0.35">
      <c r="G8674" s="175"/>
      <c r="H8674" s="175"/>
      <c r="I8674" s="175"/>
      <c r="J8674" s="175"/>
      <c r="L8674" s="175"/>
      <c r="X8674" s="175"/>
      <c r="Y8674" s="175"/>
      <c r="Z8674" s="175"/>
      <c r="AA8674" s="175"/>
      <c r="AC8674" s="175"/>
      <c r="AL8674" s="106"/>
      <c r="AM8674" s="104"/>
      <c r="AN8674" s="104"/>
      <c r="AO8674" s="104"/>
      <c r="AP8674" s="104"/>
      <c r="AQ8674" s="104"/>
      <c r="AR8674" s="104"/>
      <c r="AS8674" s="104"/>
      <c r="AT8674" s="104"/>
      <c r="AU8674" s="104"/>
      <c r="AV8674" s="104"/>
    </row>
    <row r="8675" spans="7:48" x14ac:dyDescent="0.35">
      <c r="G8675" s="175"/>
      <c r="H8675" s="175"/>
      <c r="I8675" s="175"/>
      <c r="J8675" s="175"/>
      <c r="L8675" s="175"/>
      <c r="X8675" s="175"/>
      <c r="Y8675" s="175"/>
      <c r="Z8675" s="175"/>
      <c r="AA8675" s="175"/>
      <c r="AC8675" s="175"/>
      <c r="AL8675" s="106"/>
      <c r="AM8675" s="104"/>
      <c r="AN8675" s="104"/>
      <c r="AO8675" s="104"/>
      <c r="AP8675" s="104"/>
      <c r="AQ8675" s="104"/>
      <c r="AR8675" s="104"/>
      <c r="AS8675" s="104"/>
      <c r="AT8675" s="104"/>
      <c r="AU8675" s="104"/>
      <c r="AV8675" s="104"/>
    </row>
    <row r="8676" spans="7:48" x14ac:dyDescent="0.35">
      <c r="G8676" s="175"/>
      <c r="H8676" s="175"/>
      <c r="I8676" s="175"/>
      <c r="J8676" s="175"/>
      <c r="L8676" s="175"/>
      <c r="X8676" s="175"/>
      <c r="Y8676" s="175"/>
      <c r="Z8676" s="175"/>
      <c r="AA8676" s="175"/>
      <c r="AC8676" s="175"/>
      <c r="AL8676" s="106"/>
      <c r="AM8676" s="104"/>
      <c r="AN8676" s="104"/>
      <c r="AO8676" s="104"/>
      <c r="AP8676" s="104"/>
      <c r="AQ8676" s="104"/>
      <c r="AR8676" s="104"/>
      <c r="AS8676" s="104"/>
      <c r="AT8676" s="104"/>
      <c r="AU8676" s="104"/>
      <c r="AV8676" s="104"/>
    </row>
    <row r="8677" spans="7:48" x14ac:dyDescent="0.35">
      <c r="G8677" s="175"/>
      <c r="H8677" s="175"/>
      <c r="I8677" s="175"/>
      <c r="J8677" s="175"/>
      <c r="L8677" s="175"/>
      <c r="X8677" s="175"/>
      <c r="Y8677" s="175"/>
      <c r="Z8677" s="175"/>
      <c r="AA8677" s="175"/>
      <c r="AC8677" s="175"/>
      <c r="AL8677" s="106"/>
      <c r="AM8677" s="104"/>
      <c r="AN8677" s="104"/>
      <c r="AO8677" s="104"/>
      <c r="AP8677" s="104"/>
      <c r="AQ8677" s="104"/>
      <c r="AR8677" s="104"/>
      <c r="AS8677" s="104"/>
      <c r="AT8677" s="104"/>
      <c r="AU8677" s="104"/>
      <c r="AV8677" s="104"/>
    </row>
    <row r="8678" spans="7:48" x14ac:dyDescent="0.35">
      <c r="G8678" s="175"/>
      <c r="H8678" s="175"/>
      <c r="I8678" s="175"/>
      <c r="J8678" s="175"/>
      <c r="L8678" s="175"/>
      <c r="X8678" s="175"/>
      <c r="Y8678" s="175"/>
      <c r="Z8678" s="175"/>
      <c r="AA8678" s="175"/>
      <c r="AC8678" s="175"/>
      <c r="AL8678" s="106"/>
      <c r="AM8678" s="104"/>
      <c r="AN8678" s="104"/>
      <c r="AO8678" s="104"/>
      <c r="AP8678" s="104"/>
      <c r="AQ8678" s="104"/>
      <c r="AR8678" s="104"/>
      <c r="AS8678" s="104"/>
      <c r="AT8678" s="104"/>
      <c r="AU8678" s="104"/>
      <c r="AV8678" s="104"/>
    </row>
    <row r="8679" spans="7:48" x14ac:dyDescent="0.35">
      <c r="G8679" s="175"/>
      <c r="H8679" s="175"/>
      <c r="I8679" s="175"/>
      <c r="J8679" s="175"/>
      <c r="L8679" s="175"/>
      <c r="X8679" s="175"/>
      <c r="Y8679" s="175"/>
      <c r="Z8679" s="175"/>
      <c r="AA8679" s="175"/>
      <c r="AC8679" s="175"/>
      <c r="AL8679" s="106"/>
      <c r="AM8679" s="104"/>
      <c r="AN8679" s="104"/>
      <c r="AO8679" s="104"/>
      <c r="AP8679" s="104"/>
      <c r="AQ8679" s="104"/>
      <c r="AR8679" s="104"/>
      <c r="AS8679" s="104"/>
      <c r="AT8679" s="104"/>
      <c r="AU8679" s="104"/>
      <c r="AV8679" s="104"/>
    </row>
    <row r="8680" spans="7:48" x14ac:dyDescent="0.35">
      <c r="G8680" s="175"/>
      <c r="H8680" s="175"/>
      <c r="I8680" s="175"/>
      <c r="J8680" s="175"/>
      <c r="L8680" s="175"/>
      <c r="X8680" s="175"/>
      <c r="Y8680" s="175"/>
      <c r="Z8680" s="175"/>
      <c r="AA8680" s="175"/>
      <c r="AC8680" s="175"/>
      <c r="AL8680" s="106"/>
      <c r="AM8680" s="104"/>
      <c r="AN8680" s="104"/>
      <c r="AO8680" s="104"/>
      <c r="AP8680" s="104"/>
      <c r="AQ8680" s="104"/>
      <c r="AR8680" s="104"/>
      <c r="AS8680" s="104"/>
      <c r="AT8680" s="104"/>
      <c r="AU8680" s="104"/>
      <c r="AV8680" s="104"/>
    </row>
    <row r="8681" spans="7:48" x14ac:dyDescent="0.35">
      <c r="G8681" s="175"/>
      <c r="H8681" s="175"/>
      <c r="I8681" s="175"/>
      <c r="J8681" s="175"/>
      <c r="L8681" s="175"/>
      <c r="X8681" s="175"/>
      <c r="Y8681" s="175"/>
      <c r="Z8681" s="175"/>
      <c r="AA8681" s="175"/>
      <c r="AC8681" s="175"/>
      <c r="AL8681" s="106"/>
      <c r="AM8681" s="104"/>
      <c r="AN8681" s="104"/>
      <c r="AO8681" s="104"/>
      <c r="AP8681" s="104"/>
      <c r="AQ8681" s="104"/>
      <c r="AR8681" s="104"/>
      <c r="AS8681" s="104"/>
      <c r="AT8681" s="104"/>
      <c r="AU8681" s="104"/>
      <c r="AV8681" s="104"/>
    </row>
    <row r="8682" spans="7:48" x14ac:dyDescent="0.35">
      <c r="G8682" s="175"/>
      <c r="H8682" s="175"/>
      <c r="I8682" s="175"/>
      <c r="J8682" s="175"/>
      <c r="L8682" s="175"/>
      <c r="X8682" s="175"/>
      <c r="Y8682" s="175"/>
      <c r="Z8682" s="175"/>
      <c r="AA8682" s="175"/>
      <c r="AC8682" s="175"/>
      <c r="AL8682" s="106"/>
      <c r="AM8682" s="104"/>
      <c r="AN8682" s="104"/>
      <c r="AO8682" s="104"/>
      <c r="AP8682" s="104"/>
      <c r="AQ8682" s="104"/>
      <c r="AR8682" s="104"/>
      <c r="AS8682" s="104"/>
      <c r="AT8682" s="104"/>
      <c r="AU8682" s="104"/>
      <c r="AV8682" s="104"/>
    </row>
    <row r="8683" spans="7:48" x14ac:dyDescent="0.35">
      <c r="G8683" s="175"/>
      <c r="H8683" s="175"/>
      <c r="I8683" s="175"/>
      <c r="J8683" s="175"/>
      <c r="L8683" s="175"/>
      <c r="X8683" s="175"/>
      <c r="Y8683" s="175"/>
      <c r="Z8683" s="175"/>
      <c r="AA8683" s="175"/>
      <c r="AC8683" s="175"/>
      <c r="AL8683" s="106"/>
      <c r="AM8683" s="104"/>
      <c r="AN8683" s="104"/>
      <c r="AO8683" s="104"/>
      <c r="AP8683" s="104"/>
      <c r="AQ8683" s="104"/>
      <c r="AR8683" s="104"/>
      <c r="AS8683" s="104"/>
      <c r="AT8683" s="104"/>
      <c r="AU8683" s="104"/>
      <c r="AV8683" s="104"/>
    </row>
    <row r="8684" spans="7:48" x14ac:dyDescent="0.35">
      <c r="G8684" s="175"/>
      <c r="H8684" s="175"/>
      <c r="I8684" s="175"/>
      <c r="J8684" s="175"/>
      <c r="L8684" s="175"/>
      <c r="X8684" s="175"/>
      <c r="Y8684" s="175"/>
      <c r="Z8684" s="175"/>
      <c r="AA8684" s="175"/>
      <c r="AC8684" s="175"/>
      <c r="AL8684" s="106"/>
      <c r="AM8684" s="104"/>
      <c r="AN8684" s="104"/>
      <c r="AO8684" s="104"/>
      <c r="AP8684" s="104"/>
      <c r="AQ8684" s="104"/>
      <c r="AR8684" s="104"/>
      <c r="AS8684" s="104"/>
      <c r="AT8684" s="104"/>
      <c r="AU8684" s="104"/>
      <c r="AV8684" s="104"/>
    </row>
    <row r="8685" spans="7:48" x14ac:dyDescent="0.35">
      <c r="G8685" s="175"/>
      <c r="H8685" s="175"/>
      <c r="I8685" s="175"/>
      <c r="J8685" s="175"/>
      <c r="L8685" s="175"/>
      <c r="X8685" s="175"/>
      <c r="Y8685" s="175"/>
      <c r="Z8685" s="175"/>
      <c r="AA8685" s="175"/>
      <c r="AC8685" s="175"/>
      <c r="AL8685" s="106"/>
      <c r="AM8685" s="104"/>
      <c r="AN8685" s="104"/>
      <c r="AO8685" s="104"/>
      <c r="AP8685" s="104"/>
      <c r="AQ8685" s="104"/>
      <c r="AR8685" s="104"/>
      <c r="AS8685" s="104"/>
      <c r="AT8685" s="104"/>
      <c r="AU8685" s="104"/>
      <c r="AV8685" s="104"/>
    </row>
    <row r="8686" spans="7:48" x14ac:dyDescent="0.35">
      <c r="G8686" s="175"/>
      <c r="H8686" s="175"/>
      <c r="I8686" s="175"/>
      <c r="J8686" s="175"/>
      <c r="L8686" s="175"/>
      <c r="X8686" s="175"/>
      <c r="Y8686" s="175"/>
      <c r="Z8686" s="175"/>
      <c r="AA8686" s="175"/>
      <c r="AC8686" s="175"/>
      <c r="AL8686" s="106"/>
      <c r="AM8686" s="104"/>
      <c r="AN8686" s="104"/>
      <c r="AO8686" s="104"/>
      <c r="AP8686" s="104"/>
      <c r="AQ8686" s="104"/>
      <c r="AR8686" s="104"/>
      <c r="AS8686" s="104"/>
      <c r="AT8686" s="104"/>
      <c r="AU8686" s="104"/>
      <c r="AV8686" s="104"/>
    </row>
    <row r="8687" spans="7:48" x14ac:dyDescent="0.35">
      <c r="G8687" s="175"/>
      <c r="H8687" s="175"/>
      <c r="I8687" s="175"/>
      <c r="J8687" s="175"/>
      <c r="L8687" s="175"/>
      <c r="X8687" s="175"/>
      <c r="Y8687" s="175"/>
      <c r="Z8687" s="175"/>
      <c r="AA8687" s="175"/>
      <c r="AC8687" s="175"/>
      <c r="AL8687" s="106"/>
      <c r="AM8687" s="104"/>
      <c r="AN8687" s="104"/>
      <c r="AO8687" s="104"/>
      <c r="AP8687" s="104"/>
      <c r="AQ8687" s="104"/>
      <c r="AR8687" s="104"/>
      <c r="AS8687" s="104"/>
      <c r="AT8687" s="104"/>
      <c r="AU8687" s="104"/>
      <c r="AV8687" s="104"/>
    </row>
    <row r="8688" spans="7:48" x14ac:dyDescent="0.35">
      <c r="G8688" s="175"/>
      <c r="H8688" s="175"/>
      <c r="I8688" s="175"/>
      <c r="J8688" s="175"/>
      <c r="L8688" s="175"/>
      <c r="X8688" s="175"/>
      <c r="Y8688" s="175"/>
      <c r="Z8688" s="175"/>
      <c r="AA8688" s="175"/>
      <c r="AC8688" s="175"/>
      <c r="AL8688" s="106"/>
      <c r="AM8688" s="104"/>
      <c r="AN8688" s="104"/>
      <c r="AO8688" s="104"/>
      <c r="AP8688" s="104"/>
      <c r="AQ8688" s="104"/>
      <c r="AR8688" s="104"/>
      <c r="AS8688" s="104"/>
      <c r="AT8688" s="104"/>
      <c r="AU8688" s="104"/>
      <c r="AV8688" s="104"/>
    </row>
    <row r="8689" spans="7:48" x14ac:dyDescent="0.35">
      <c r="G8689" s="175"/>
      <c r="H8689" s="175"/>
      <c r="I8689" s="175"/>
      <c r="J8689" s="175"/>
      <c r="L8689" s="175"/>
      <c r="X8689" s="175"/>
      <c r="Y8689" s="175"/>
      <c r="Z8689" s="175"/>
      <c r="AA8689" s="175"/>
      <c r="AC8689" s="175"/>
      <c r="AL8689" s="106"/>
      <c r="AM8689" s="104"/>
      <c r="AN8689" s="104"/>
      <c r="AO8689" s="104"/>
      <c r="AP8689" s="104"/>
      <c r="AQ8689" s="104"/>
      <c r="AR8689" s="104"/>
      <c r="AS8689" s="104"/>
      <c r="AT8689" s="104"/>
      <c r="AU8689" s="104"/>
      <c r="AV8689" s="104"/>
    </row>
    <row r="8690" spans="7:48" x14ac:dyDescent="0.35">
      <c r="G8690" s="175"/>
      <c r="H8690" s="175"/>
      <c r="I8690" s="175"/>
      <c r="J8690" s="175"/>
      <c r="L8690" s="175"/>
      <c r="X8690" s="175"/>
      <c r="Y8690" s="175"/>
      <c r="Z8690" s="175"/>
      <c r="AA8690" s="175"/>
      <c r="AC8690" s="175"/>
      <c r="AL8690" s="106"/>
      <c r="AM8690" s="104"/>
      <c r="AN8690" s="104"/>
      <c r="AO8690" s="104"/>
      <c r="AP8690" s="104"/>
      <c r="AQ8690" s="104"/>
      <c r="AR8690" s="104"/>
      <c r="AS8690" s="104"/>
      <c r="AT8690" s="104"/>
      <c r="AU8690" s="104"/>
      <c r="AV8690" s="104"/>
    </row>
    <row r="8691" spans="7:48" x14ac:dyDescent="0.35">
      <c r="G8691" s="175"/>
      <c r="H8691" s="175"/>
      <c r="I8691" s="175"/>
      <c r="J8691" s="175"/>
      <c r="L8691" s="175"/>
      <c r="X8691" s="175"/>
      <c r="Y8691" s="175"/>
      <c r="Z8691" s="175"/>
      <c r="AA8691" s="175"/>
      <c r="AC8691" s="175"/>
      <c r="AL8691" s="106"/>
      <c r="AM8691" s="104"/>
      <c r="AN8691" s="104"/>
      <c r="AO8691" s="104"/>
      <c r="AP8691" s="104"/>
      <c r="AQ8691" s="104"/>
      <c r="AR8691" s="104"/>
      <c r="AS8691" s="104"/>
      <c r="AT8691" s="104"/>
      <c r="AU8691" s="104"/>
      <c r="AV8691" s="104"/>
    </row>
    <row r="8692" spans="7:48" x14ac:dyDescent="0.35">
      <c r="G8692" s="175"/>
      <c r="H8692" s="175"/>
      <c r="I8692" s="175"/>
      <c r="J8692" s="175"/>
      <c r="L8692" s="175"/>
      <c r="X8692" s="175"/>
      <c r="Y8692" s="175"/>
      <c r="Z8692" s="175"/>
      <c r="AA8692" s="175"/>
      <c r="AC8692" s="175"/>
      <c r="AL8692" s="106"/>
      <c r="AM8692" s="104"/>
      <c r="AN8692" s="104"/>
      <c r="AO8692" s="104"/>
      <c r="AP8692" s="104"/>
      <c r="AQ8692" s="104"/>
      <c r="AR8692" s="104"/>
      <c r="AS8692" s="104"/>
      <c r="AT8692" s="104"/>
      <c r="AU8692" s="104"/>
      <c r="AV8692" s="104"/>
    </row>
    <row r="8693" spans="7:48" x14ac:dyDescent="0.35">
      <c r="G8693" s="175"/>
      <c r="H8693" s="175"/>
      <c r="I8693" s="175"/>
      <c r="J8693" s="175"/>
      <c r="L8693" s="175"/>
      <c r="X8693" s="175"/>
      <c r="Y8693" s="175"/>
      <c r="Z8693" s="175"/>
      <c r="AA8693" s="175"/>
      <c r="AC8693" s="175"/>
      <c r="AL8693" s="106"/>
      <c r="AM8693" s="104"/>
      <c r="AN8693" s="104"/>
      <c r="AO8693" s="104"/>
      <c r="AP8693" s="104"/>
      <c r="AQ8693" s="104"/>
      <c r="AR8693" s="104"/>
      <c r="AS8693" s="104"/>
      <c r="AT8693" s="104"/>
      <c r="AU8693" s="104"/>
      <c r="AV8693" s="104"/>
    </row>
    <row r="8694" spans="7:48" x14ac:dyDescent="0.35">
      <c r="G8694" s="175"/>
      <c r="H8694" s="175"/>
      <c r="I8694" s="175"/>
      <c r="J8694" s="175"/>
      <c r="L8694" s="175"/>
      <c r="X8694" s="175"/>
      <c r="Y8694" s="175"/>
      <c r="Z8694" s="175"/>
      <c r="AA8694" s="175"/>
      <c r="AC8694" s="175"/>
      <c r="AL8694" s="106"/>
      <c r="AM8694" s="104"/>
      <c r="AN8694" s="104"/>
      <c r="AO8694" s="104"/>
      <c r="AP8694" s="104"/>
      <c r="AQ8694" s="104"/>
      <c r="AR8694" s="104"/>
      <c r="AS8694" s="104"/>
      <c r="AT8694" s="104"/>
      <c r="AU8694" s="104"/>
      <c r="AV8694" s="104"/>
    </row>
    <row r="8695" spans="7:48" x14ac:dyDescent="0.35">
      <c r="G8695" s="175"/>
      <c r="H8695" s="175"/>
      <c r="I8695" s="175"/>
      <c r="J8695" s="175"/>
      <c r="L8695" s="175"/>
      <c r="X8695" s="175"/>
      <c r="Y8695" s="175"/>
      <c r="Z8695" s="175"/>
      <c r="AA8695" s="175"/>
      <c r="AC8695" s="175"/>
      <c r="AL8695" s="106"/>
      <c r="AM8695" s="104"/>
      <c r="AN8695" s="104"/>
      <c r="AO8695" s="104"/>
      <c r="AP8695" s="104"/>
      <c r="AQ8695" s="104"/>
      <c r="AR8695" s="104"/>
      <c r="AS8695" s="104"/>
      <c r="AT8695" s="104"/>
      <c r="AU8695" s="104"/>
      <c r="AV8695" s="104"/>
    </row>
    <row r="8696" spans="7:48" x14ac:dyDescent="0.35">
      <c r="G8696" s="175"/>
      <c r="H8696" s="175"/>
      <c r="I8696" s="175"/>
      <c r="J8696" s="175"/>
      <c r="L8696" s="175"/>
      <c r="X8696" s="175"/>
      <c r="Y8696" s="175"/>
      <c r="Z8696" s="175"/>
      <c r="AA8696" s="175"/>
      <c r="AC8696" s="175"/>
      <c r="AL8696" s="106"/>
      <c r="AM8696" s="104"/>
      <c r="AN8696" s="104"/>
      <c r="AO8696" s="104"/>
      <c r="AP8696" s="104"/>
      <c r="AQ8696" s="104"/>
      <c r="AR8696" s="104"/>
      <c r="AS8696" s="104"/>
      <c r="AT8696" s="104"/>
      <c r="AU8696" s="104"/>
      <c r="AV8696" s="104"/>
    </row>
    <row r="8697" spans="7:48" x14ac:dyDescent="0.35">
      <c r="G8697" s="175"/>
      <c r="H8697" s="175"/>
      <c r="I8697" s="175"/>
      <c r="J8697" s="175"/>
      <c r="L8697" s="175"/>
      <c r="X8697" s="175"/>
      <c r="Y8697" s="175"/>
      <c r="Z8697" s="175"/>
      <c r="AA8697" s="175"/>
      <c r="AC8697" s="175"/>
      <c r="AL8697" s="106"/>
      <c r="AM8697" s="104"/>
      <c r="AN8697" s="104"/>
      <c r="AO8697" s="104"/>
      <c r="AP8697" s="104"/>
      <c r="AQ8697" s="104"/>
      <c r="AR8697" s="104"/>
      <c r="AS8697" s="104"/>
      <c r="AT8697" s="104"/>
      <c r="AU8697" s="104"/>
      <c r="AV8697" s="104"/>
    </row>
    <row r="8698" spans="7:48" x14ac:dyDescent="0.35">
      <c r="G8698" s="175"/>
      <c r="H8698" s="175"/>
      <c r="I8698" s="175"/>
      <c r="J8698" s="175"/>
      <c r="L8698" s="175"/>
      <c r="X8698" s="175"/>
      <c r="Y8698" s="175"/>
      <c r="Z8698" s="175"/>
      <c r="AA8698" s="175"/>
      <c r="AC8698" s="175"/>
      <c r="AL8698" s="106"/>
      <c r="AM8698" s="104"/>
      <c r="AN8698" s="104"/>
      <c r="AO8698" s="104"/>
      <c r="AP8698" s="104"/>
      <c r="AQ8698" s="104"/>
      <c r="AR8698" s="104"/>
      <c r="AS8698" s="104"/>
      <c r="AT8698" s="104"/>
      <c r="AU8698" s="104"/>
      <c r="AV8698" s="104"/>
    </row>
    <row r="8699" spans="7:48" x14ac:dyDescent="0.35">
      <c r="G8699" s="175"/>
      <c r="H8699" s="175"/>
      <c r="I8699" s="175"/>
      <c r="J8699" s="175"/>
      <c r="L8699" s="175"/>
      <c r="X8699" s="175"/>
      <c r="Y8699" s="175"/>
      <c r="Z8699" s="175"/>
      <c r="AA8699" s="175"/>
      <c r="AC8699" s="175"/>
      <c r="AL8699" s="106"/>
      <c r="AM8699" s="104"/>
      <c r="AN8699" s="104"/>
      <c r="AO8699" s="104"/>
      <c r="AP8699" s="104"/>
      <c r="AQ8699" s="104"/>
      <c r="AR8699" s="104"/>
      <c r="AS8699" s="104"/>
      <c r="AT8699" s="104"/>
      <c r="AU8699" s="104"/>
      <c r="AV8699" s="104"/>
    </row>
    <row r="8700" spans="7:48" x14ac:dyDescent="0.35">
      <c r="G8700" s="175"/>
      <c r="H8700" s="175"/>
      <c r="I8700" s="175"/>
      <c r="J8700" s="175"/>
      <c r="L8700" s="175"/>
      <c r="X8700" s="175"/>
      <c r="Y8700" s="175"/>
      <c r="Z8700" s="175"/>
      <c r="AA8700" s="175"/>
      <c r="AC8700" s="175"/>
      <c r="AL8700" s="106"/>
      <c r="AM8700" s="104"/>
      <c r="AN8700" s="104"/>
      <c r="AO8700" s="104"/>
      <c r="AP8700" s="104"/>
      <c r="AQ8700" s="104"/>
      <c r="AR8700" s="104"/>
      <c r="AS8700" s="104"/>
      <c r="AT8700" s="104"/>
      <c r="AU8700" s="104"/>
      <c r="AV8700" s="104"/>
    </row>
    <row r="8701" spans="7:48" x14ac:dyDescent="0.35">
      <c r="G8701" s="175"/>
      <c r="H8701" s="175"/>
      <c r="I8701" s="175"/>
      <c r="J8701" s="175"/>
      <c r="L8701" s="175"/>
      <c r="X8701" s="175"/>
      <c r="Y8701" s="175"/>
      <c r="Z8701" s="175"/>
      <c r="AA8701" s="175"/>
      <c r="AC8701" s="175"/>
      <c r="AL8701" s="106"/>
      <c r="AM8701" s="104"/>
      <c r="AN8701" s="104"/>
      <c r="AO8701" s="104"/>
      <c r="AP8701" s="104"/>
      <c r="AQ8701" s="104"/>
      <c r="AR8701" s="104"/>
      <c r="AS8701" s="104"/>
      <c r="AT8701" s="104"/>
      <c r="AU8701" s="104"/>
      <c r="AV8701" s="104"/>
    </row>
    <row r="8702" spans="7:48" x14ac:dyDescent="0.35">
      <c r="G8702" s="175"/>
      <c r="H8702" s="175"/>
      <c r="I8702" s="175"/>
      <c r="J8702" s="175"/>
      <c r="L8702" s="175"/>
      <c r="X8702" s="175"/>
      <c r="Y8702" s="175"/>
      <c r="Z8702" s="175"/>
      <c r="AA8702" s="175"/>
      <c r="AC8702" s="175"/>
      <c r="AL8702" s="106"/>
      <c r="AM8702" s="104"/>
      <c r="AN8702" s="104"/>
      <c r="AO8702" s="104"/>
      <c r="AP8702" s="104"/>
      <c r="AQ8702" s="104"/>
      <c r="AR8702" s="104"/>
      <c r="AS8702" s="104"/>
      <c r="AT8702" s="104"/>
      <c r="AU8702" s="104"/>
      <c r="AV8702" s="104"/>
    </row>
    <row r="8703" spans="7:48" x14ac:dyDescent="0.35">
      <c r="G8703" s="175"/>
      <c r="H8703" s="175"/>
      <c r="I8703" s="175"/>
      <c r="J8703" s="175"/>
      <c r="L8703" s="175"/>
      <c r="X8703" s="175"/>
      <c r="Y8703" s="175"/>
      <c r="Z8703" s="175"/>
      <c r="AA8703" s="175"/>
      <c r="AC8703" s="175"/>
      <c r="AL8703" s="106"/>
      <c r="AM8703" s="104"/>
      <c r="AN8703" s="104"/>
      <c r="AO8703" s="104"/>
      <c r="AP8703" s="104"/>
      <c r="AQ8703" s="104"/>
      <c r="AR8703" s="104"/>
      <c r="AS8703" s="104"/>
      <c r="AT8703" s="104"/>
      <c r="AU8703" s="104"/>
      <c r="AV8703" s="104"/>
    </row>
    <row r="8704" spans="7:48" x14ac:dyDescent="0.35">
      <c r="G8704" s="175"/>
      <c r="H8704" s="175"/>
      <c r="I8704" s="175"/>
      <c r="J8704" s="175"/>
      <c r="L8704" s="175"/>
      <c r="X8704" s="175"/>
      <c r="Y8704" s="175"/>
      <c r="Z8704" s="175"/>
      <c r="AA8704" s="175"/>
      <c r="AC8704" s="175"/>
      <c r="AL8704" s="106"/>
      <c r="AM8704" s="104"/>
      <c r="AN8704" s="104"/>
      <c r="AO8704" s="104"/>
      <c r="AP8704" s="104"/>
      <c r="AQ8704" s="104"/>
      <c r="AR8704" s="104"/>
      <c r="AS8704" s="104"/>
      <c r="AT8704" s="104"/>
      <c r="AU8704" s="104"/>
      <c r="AV8704" s="104"/>
    </row>
    <row r="8705" spans="7:48" x14ac:dyDescent="0.35">
      <c r="G8705" s="175"/>
      <c r="H8705" s="175"/>
      <c r="I8705" s="175"/>
      <c r="J8705" s="175"/>
      <c r="L8705" s="175"/>
      <c r="X8705" s="175"/>
      <c r="Y8705" s="175"/>
      <c r="Z8705" s="175"/>
      <c r="AA8705" s="175"/>
      <c r="AC8705" s="175"/>
      <c r="AL8705" s="106"/>
      <c r="AM8705" s="104"/>
      <c r="AN8705" s="104"/>
      <c r="AO8705" s="104"/>
      <c r="AP8705" s="104"/>
      <c r="AQ8705" s="104"/>
      <c r="AR8705" s="104"/>
      <c r="AS8705" s="104"/>
      <c r="AT8705" s="104"/>
      <c r="AU8705" s="104"/>
      <c r="AV8705" s="104"/>
    </row>
    <row r="8706" spans="7:48" x14ac:dyDescent="0.35">
      <c r="G8706" s="175"/>
      <c r="H8706" s="175"/>
      <c r="I8706" s="175"/>
      <c r="J8706" s="175"/>
      <c r="L8706" s="175"/>
      <c r="X8706" s="175"/>
      <c r="Y8706" s="175"/>
      <c r="Z8706" s="175"/>
      <c r="AA8706" s="175"/>
      <c r="AC8706" s="175"/>
      <c r="AL8706" s="106"/>
      <c r="AM8706" s="104"/>
      <c r="AN8706" s="104"/>
      <c r="AO8706" s="104"/>
      <c r="AP8706" s="104"/>
      <c r="AQ8706" s="104"/>
      <c r="AR8706" s="104"/>
      <c r="AS8706" s="104"/>
      <c r="AT8706" s="104"/>
      <c r="AU8706" s="104"/>
      <c r="AV8706" s="104"/>
    </row>
    <row r="8707" spans="7:48" x14ac:dyDescent="0.35">
      <c r="G8707" s="175"/>
      <c r="H8707" s="175"/>
      <c r="I8707" s="175"/>
      <c r="J8707" s="175"/>
      <c r="L8707" s="175"/>
      <c r="X8707" s="175"/>
      <c r="Y8707" s="175"/>
      <c r="Z8707" s="175"/>
      <c r="AA8707" s="175"/>
      <c r="AC8707" s="175"/>
      <c r="AL8707" s="106"/>
      <c r="AM8707" s="104"/>
      <c r="AN8707" s="104"/>
      <c r="AO8707" s="104"/>
      <c r="AP8707" s="104"/>
      <c r="AQ8707" s="104"/>
      <c r="AR8707" s="104"/>
      <c r="AS8707" s="104"/>
      <c r="AT8707" s="104"/>
      <c r="AU8707" s="104"/>
      <c r="AV8707" s="104"/>
    </row>
    <row r="8708" spans="7:48" x14ac:dyDescent="0.35">
      <c r="G8708" s="175"/>
      <c r="H8708" s="175"/>
      <c r="I8708" s="175"/>
      <c r="J8708" s="175"/>
      <c r="L8708" s="175"/>
      <c r="X8708" s="175"/>
      <c r="Y8708" s="175"/>
      <c r="Z8708" s="175"/>
      <c r="AA8708" s="175"/>
      <c r="AC8708" s="175"/>
      <c r="AL8708" s="106"/>
      <c r="AM8708" s="104"/>
      <c r="AN8708" s="104"/>
      <c r="AO8708" s="104"/>
      <c r="AP8708" s="104"/>
      <c r="AQ8708" s="104"/>
      <c r="AR8708" s="104"/>
      <c r="AS8708" s="104"/>
      <c r="AT8708" s="104"/>
      <c r="AU8708" s="104"/>
      <c r="AV8708" s="104"/>
    </row>
    <row r="8709" spans="7:48" x14ac:dyDescent="0.35">
      <c r="G8709" s="175"/>
      <c r="H8709" s="175"/>
      <c r="I8709" s="175"/>
      <c r="J8709" s="175"/>
      <c r="L8709" s="175"/>
      <c r="X8709" s="175"/>
      <c r="Y8709" s="175"/>
      <c r="Z8709" s="175"/>
      <c r="AA8709" s="175"/>
      <c r="AC8709" s="175"/>
      <c r="AL8709" s="106"/>
      <c r="AM8709" s="104"/>
      <c r="AN8709" s="104"/>
      <c r="AO8709" s="104"/>
      <c r="AP8709" s="104"/>
      <c r="AQ8709" s="104"/>
      <c r="AR8709" s="104"/>
      <c r="AS8709" s="104"/>
      <c r="AT8709" s="104"/>
      <c r="AU8709" s="104"/>
      <c r="AV8709" s="104"/>
    </row>
    <row r="8710" spans="7:48" x14ac:dyDescent="0.35">
      <c r="G8710" s="175"/>
      <c r="H8710" s="175"/>
      <c r="I8710" s="175"/>
      <c r="J8710" s="175"/>
      <c r="L8710" s="175"/>
      <c r="X8710" s="175"/>
      <c r="Y8710" s="175"/>
      <c r="Z8710" s="175"/>
      <c r="AA8710" s="175"/>
      <c r="AC8710" s="175"/>
      <c r="AL8710" s="106"/>
      <c r="AM8710" s="104"/>
      <c r="AN8710" s="104"/>
      <c r="AO8710" s="104"/>
      <c r="AP8710" s="104"/>
      <c r="AQ8710" s="104"/>
      <c r="AR8710" s="104"/>
      <c r="AS8710" s="104"/>
      <c r="AT8710" s="104"/>
      <c r="AU8710" s="104"/>
      <c r="AV8710" s="104"/>
    </row>
    <row r="8711" spans="7:48" x14ac:dyDescent="0.35">
      <c r="G8711" s="175"/>
      <c r="H8711" s="175"/>
      <c r="I8711" s="175"/>
      <c r="J8711" s="175"/>
      <c r="L8711" s="175"/>
      <c r="X8711" s="175"/>
      <c r="Y8711" s="175"/>
      <c r="Z8711" s="175"/>
      <c r="AA8711" s="175"/>
      <c r="AC8711" s="175"/>
      <c r="AL8711" s="106"/>
      <c r="AM8711" s="104"/>
      <c r="AN8711" s="104"/>
      <c r="AO8711" s="104"/>
      <c r="AP8711" s="104"/>
      <c r="AQ8711" s="104"/>
      <c r="AR8711" s="104"/>
      <c r="AS8711" s="104"/>
      <c r="AT8711" s="104"/>
      <c r="AU8711" s="104"/>
      <c r="AV8711" s="104"/>
    </row>
    <row r="8712" spans="7:48" x14ac:dyDescent="0.35">
      <c r="G8712" s="175"/>
      <c r="H8712" s="175"/>
      <c r="I8712" s="175"/>
      <c r="J8712" s="175"/>
      <c r="L8712" s="175"/>
      <c r="X8712" s="175"/>
      <c r="Y8712" s="175"/>
      <c r="Z8712" s="175"/>
      <c r="AA8712" s="175"/>
      <c r="AC8712" s="175"/>
      <c r="AL8712" s="106"/>
      <c r="AM8712" s="104"/>
      <c r="AN8712" s="104"/>
      <c r="AO8712" s="104"/>
      <c r="AP8712" s="104"/>
      <c r="AQ8712" s="104"/>
      <c r="AR8712" s="104"/>
      <c r="AS8712" s="104"/>
      <c r="AT8712" s="104"/>
      <c r="AU8712" s="104"/>
      <c r="AV8712" s="104"/>
    </row>
    <row r="8713" spans="7:48" x14ac:dyDescent="0.35">
      <c r="G8713" s="175"/>
      <c r="H8713" s="175"/>
      <c r="I8713" s="175"/>
      <c r="J8713" s="175"/>
      <c r="L8713" s="175"/>
      <c r="X8713" s="175"/>
      <c r="Y8713" s="175"/>
      <c r="Z8713" s="175"/>
      <c r="AA8713" s="175"/>
      <c r="AC8713" s="175"/>
      <c r="AL8713" s="106"/>
      <c r="AM8713" s="104"/>
      <c r="AN8713" s="104"/>
      <c r="AO8713" s="104"/>
      <c r="AP8713" s="104"/>
      <c r="AQ8713" s="104"/>
      <c r="AR8713" s="104"/>
      <c r="AS8713" s="104"/>
      <c r="AT8713" s="104"/>
      <c r="AU8713" s="104"/>
      <c r="AV8713" s="104"/>
    </row>
    <row r="8714" spans="7:48" x14ac:dyDescent="0.35">
      <c r="G8714" s="175"/>
      <c r="H8714" s="175"/>
      <c r="I8714" s="175"/>
      <c r="J8714" s="175"/>
      <c r="L8714" s="175"/>
      <c r="X8714" s="175"/>
      <c r="Y8714" s="175"/>
      <c r="Z8714" s="175"/>
      <c r="AA8714" s="175"/>
      <c r="AC8714" s="175"/>
      <c r="AL8714" s="106"/>
      <c r="AM8714" s="104"/>
      <c r="AN8714" s="104"/>
      <c r="AO8714" s="104"/>
      <c r="AP8714" s="104"/>
      <c r="AQ8714" s="104"/>
      <c r="AR8714" s="104"/>
      <c r="AS8714" s="104"/>
      <c r="AT8714" s="104"/>
      <c r="AU8714" s="104"/>
      <c r="AV8714" s="104"/>
    </row>
    <row r="8715" spans="7:48" x14ac:dyDescent="0.35">
      <c r="G8715" s="175"/>
      <c r="H8715" s="175"/>
      <c r="I8715" s="175"/>
      <c r="J8715" s="175"/>
      <c r="L8715" s="175"/>
      <c r="X8715" s="175"/>
      <c r="Y8715" s="175"/>
      <c r="Z8715" s="175"/>
      <c r="AA8715" s="175"/>
      <c r="AC8715" s="175"/>
      <c r="AL8715" s="106"/>
      <c r="AM8715" s="104"/>
      <c r="AN8715" s="104"/>
      <c r="AO8715" s="104"/>
      <c r="AP8715" s="104"/>
      <c r="AQ8715" s="104"/>
      <c r="AR8715" s="104"/>
      <c r="AS8715" s="104"/>
      <c r="AT8715" s="104"/>
      <c r="AU8715" s="104"/>
      <c r="AV8715" s="104"/>
    </row>
    <row r="8716" spans="7:48" x14ac:dyDescent="0.35">
      <c r="G8716" s="175"/>
      <c r="H8716" s="175"/>
      <c r="I8716" s="175"/>
      <c r="J8716" s="175"/>
      <c r="L8716" s="175"/>
      <c r="X8716" s="175"/>
      <c r="Y8716" s="175"/>
      <c r="Z8716" s="175"/>
      <c r="AA8716" s="175"/>
      <c r="AC8716" s="175"/>
      <c r="AL8716" s="106"/>
      <c r="AM8716" s="104"/>
      <c r="AN8716" s="104"/>
      <c r="AO8716" s="104"/>
      <c r="AP8716" s="104"/>
      <c r="AQ8716" s="104"/>
      <c r="AR8716" s="104"/>
      <c r="AS8716" s="104"/>
      <c r="AT8716" s="104"/>
      <c r="AU8716" s="104"/>
      <c r="AV8716" s="104"/>
    </row>
    <row r="8717" spans="7:48" x14ac:dyDescent="0.35">
      <c r="G8717" s="175"/>
      <c r="H8717" s="175"/>
      <c r="I8717" s="175"/>
      <c r="J8717" s="175"/>
      <c r="L8717" s="175"/>
      <c r="X8717" s="175"/>
      <c r="Y8717" s="175"/>
      <c r="Z8717" s="175"/>
      <c r="AA8717" s="175"/>
      <c r="AC8717" s="175"/>
      <c r="AL8717" s="106"/>
      <c r="AM8717" s="104"/>
      <c r="AN8717" s="104"/>
      <c r="AO8717" s="104"/>
      <c r="AP8717" s="104"/>
      <c r="AQ8717" s="104"/>
      <c r="AR8717" s="104"/>
      <c r="AS8717" s="104"/>
      <c r="AT8717" s="104"/>
      <c r="AU8717" s="104"/>
      <c r="AV8717" s="104"/>
    </row>
    <row r="8718" spans="7:48" x14ac:dyDescent="0.35">
      <c r="G8718" s="175"/>
      <c r="H8718" s="175"/>
      <c r="I8718" s="175"/>
      <c r="J8718" s="175"/>
      <c r="L8718" s="175"/>
      <c r="X8718" s="175"/>
      <c r="Y8718" s="175"/>
      <c r="Z8718" s="175"/>
      <c r="AA8718" s="175"/>
      <c r="AC8718" s="175"/>
      <c r="AL8718" s="106"/>
      <c r="AM8718" s="104"/>
      <c r="AN8718" s="104"/>
      <c r="AO8718" s="104"/>
      <c r="AP8718" s="104"/>
      <c r="AQ8718" s="104"/>
      <c r="AR8718" s="104"/>
      <c r="AS8718" s="104"/>
      <c r="AT8718" s="104"/>
      <c r="AU8718" s="104"/>
      <c r="AV8718" s="104"/>
    </row>
    <row r="8719" spans="7:48" x14ac:dyDescent="0.35">
      <c r="G8719" s="175"/>
      <c r="H8719" s="175"/>
      <c r="I8719" s="175"/>
      <c r="J8719" s="175"/>
      <c r="L8719" s="175"/>
      <c r="X8719" s="175"/>
      <c r="Y8719" s="175"/>
      <c r="Z8719" s="175"/>
      <c r="AA8719" s="175"/>
      <c r="AC8719" s="175"/>
      <c r="AL8719" s="106"/>
      <c r="AM8719" s="104"/>
      <c r="AN8719" s="104"/>
      <c r="AO8719" s="104"/>
      <c r="AP8719" s="104"/>
      <c r="AQ8719" s="104"/>
      <c r="AR8719" s="104"/>
      <c r="AS8719" s="104"/>
      <c r="AT8719" s="104"/>
      <c r="AU8719" s="104"/>
      <c r="AV8719" s="104"/>
    </row>
    <row r="8720" spans="7:48" x14ac:dyDescent="0.35">
      <c r="G8720" s="175"/>
      <c r="H8720" s="175"/>
      <c r="I8720" s="175"/>
      <c r="J8720" s="175"/>
      <c r="L8720" s="175"/>
      <c r="X8720" s="175"/>
      <c r="Y8720" s="175"/>
      <c r="Z8720" s="175"/>
      <c r="AA8720" s="175"/>
      <c r="AC8720" s="175"/>
      <c r="AL8720" s="106"/>
      <c r="AM8720" s="104"/>
      <c r="AN8720" s="104"/>
      <c r="AO8720" s="104"/>
      <c r="AP8720" s="104"/>
      <c r="AQ8720" s="104"/>
      <c r="AR8720" s="104"/>
      <c r="AS8720" s="104"/>
      <c r="AT8720" s="104"/>
      <c r="AU8720" s="104"/>
      <c r="AV8720" s="104"/>
    </row>
    <row r="8721" spans="7:48" x14ac:dyDescent="0.35">
      <c r="G8721" s="175"/>
      <c r="H8721" s="175"/>
      <c r="I8721" s="175"/>
      <c r="J8721" s="175"/>
      <c r="L8721" s="175"/>
      <c r="X8721" s="175"/>
      <c r="Y8721" s="175"/>
      <c r="Z8721" s="175"/>
      <c r="AA8721" s="175"/>
      <c r="AC8721" s="175"/>
      <c r="AL8721" s="106"/>
      <c r="AM8721" s="104"/>
      <c r="AN8721" s="104"/>
      <c r="AO8721" s="104"/>
      <c r="AP8721" s="104"/>
      <c r="AQ8721" s="104"/>
      <c r="AR8721" s="104"/>
      <c r="AS8721" s="104"/>
      <c r="AT8721" s="104"/>
      <c r="AU8721" s="104"/>
      <c r="AV8721" s="104"/>
    </row>
    <row r="8722" spans="7:48" x14ac:dyDescent="0.35">
      <c r="G8722" s="175"/>
      <c r="H8722" s="175"/>
      <c r="I8722" s="175"/>
      <c r="J8722" s="175"/>
      <c r="L8722" s="175"/>
      <c r="X8722" s="175"/>
      <c r="Y8722" s="175"/>
      <c r="Z8722" s="175"/>
      <c r="AA8722" s="175"/>
      <c r="AC8722" s="175"/>
      <c r="AL8722" s="106"/>
      <c r="AM8722" s="104"/>
      <c r="AN8722" s="104"/>
      <c r="AO8722" s="104"/>
      <c r="AP8722" s="104"/>
      <c r="AQ8722" s="104"/>
      <c r="AR8722" s="104"/>
      <c r="AS8722" s="104"/>
      <c r="AT8722" s="104"/>
      <c r="AU8722" s="104"/>
      <c r="AV8722" s="104"/>
    </row>
    <row r="8723" spans="7:48" x14ac:dyDescent="0.35">
      <c r="G8723" s="175"/>
      <c r="H8723" s="175"/>
      <c r="I8723" s="175"/>
      <c r="J8723" s="175"/>
      <c r="L8723" s="175"/>
      <c r="X8723" s="175"/>
      <c r="Y8723" s="175"/>
      <c r="Z8723" s="175"/>
      <c r="AA8723" s="175"/>
      <c r="AC8723" s="175"/>
      <c r="AL8723" s="106"/>
      <c r="AM8723" s="104"/>
      <c r="AN8723" s="104"/>
      <c r="AO8723" s="104"/>
      <c r="AP8723" s="104"/>
      <c r="AQ8723" s="104"/>
      <c r="AR8723" s="104"/>
      <c r="AS8723" s="104"/>
      <c r="AT8723" s="104"/>
      <c r="AU8723" s="104"/>
      <c r="AV8723" s="104"/>
    </row>
    <row r="8724" spans="7:48" x14ac:dyDescent="0.35">
      <c r="G8724" s="175"/>
      <c r="H8724" s="175"/>
      <c r="I8724" s="175"/>
      <c r="J8724" s="175"/>
      <c r="L8724" s="175"/>
      <c r="X8724" s="175"/>
      <c r="Y8724" s="175"/>
      <c r="Z8724" s="175"/>
      <c r="AA8724" s="175"/>
      <c r="AC8724" s="175"/>
      <c r="AL8724" s="106"/>
      <c r="AM8724" s="104"/>
      <c r="AN8724" s="104"/>
      <c r="AO8724" s="104"/>
      <c r="AP8724" s="104"/>
      <c r="AQ8724" s="104"/>
      <c r="AR8724" s="104"/>
      <c r="AS8724" s="104"/>
      <c r="AT8724" s="104"/>
      <c r="AU8724" s="104"/>
      <c r="AV8724" s="104"/>
    </row>
    <row r="8725" spans="7:48" x14ac:dyDescent="0.35">
      <c r="G8725" s="175"/>
      <c r="H8725" s="175"/>
      <c r="I8725" s="175"/>
      <c r="J8725" s="175"/>
      <c r="L8725" s="175"/>
      <c r="X8725" s="175"/>
      <c r="Y8725" s="175"/>
      <c r="Z8725" s="175"/>
      <c r="AA8725" s="175"/>
      <c r="AC8725" s="175"/>
      <c r="AL8725" s="106"/>
      <c r="AM8725" s="104"/>
      <c r="AN8725" s="104"/>
      <c r="AO8725" s="104"/>
      <c r="AP8725" s="104"/>
      <c r="AQ8725" s="104"/>
      <c r="AR8725" s="104"/>
      <c r="AS8725" s="104"/>
      <c r="AT8725" s="104"/>
      <c r="AU8725" s="104"/>
      <c r="AV8725" s="104"/>
    </row>
    <row r="8726" spans="7:48" x14ac:dyDescent="0.35">
      <c r="G8726" s="175"/>
      <c r="H8726" s="175"/>
      <c r="I8726" s="175"/>
      <c r="J8726" s="175"/>
      <c r="L8726" s="175"/>
      <c r="X8726" s="175"/>
      <c r="Y8726" s="175"/>
      <c r="Z8726" s="175"/>
      <c r="AA8726" s="175"/>
      <c r="AC8726" s="175"/>
      <c r="AL8726" s="106"/>
      <c r="AM8726" s="104"/>
      <c r="AN8726" s="104"/>
      <c r="AO8726" s="104"/>
      <c r="AP8726" s="104"/>
      <c r="AQ8726" s="104"/>
      <c r="AR8726" s="104"/>
      <c r="AS8726" s="104"/>
      <c r="AT8726" s="104"/>
      <c r="AU8726" s="104"/>
      <c r="AV8726" s="104"/>
    </row>
    <row r="8727" spans="7:48" x14ac:dyDescent="0.35">
      <c r="G8727" s="175"/>
      <c r="H8727" s="175"/>
      <c r="I8727" s="175"/>
      <c r="J8727" s="175"/>
      <c r="L8727" s="175"/>
      <c r="X8727" s="175"/>
      <c r="Y8727" s="175"/>
      <c r="Z8727" s="175"/>
      <c r="AA8727" s="175"/>
      <c r="AC8727" s="175"/>
      <c r="AL8727" s="106"/>
      <c r="AM8727" s="104"/>
      <c r="AN8727" s="104"/>
      <c r="AO8727" s="104"/>
      <c r="AP8727" s="104"/>
      <c r="AQ8727" s="104"/>
      <c r="AR8727" s="104"/>
      <c r="AS8727" s="104"/>
      <c r="AT8727" s="104"/>
      <c r="AU8727" s="104"/>
      <c r="AV8727" s="104"/>
    </row>
    <row r="8728" spans="7:48" x14ac:dyDescent="0.35">
      <c r="G8728" s="175"/>
      <c r="H8728" s="175"/>
      <c r="I8728" s="175"/>
      <c r="J8728" s="175"/>
      <c r="L8728" s="175"/>
      <c r="X8728" s="175"/>
      <c r="Y8728" s="175"/>
      <c r="Z8728" s="175"/>
      <c r="AA8728" s="175"/>
      <c r="AC8728" s="175"/>
      <c r="AL8728" s="106"/>
      <c r="AM8728" s="104"/>
      <c r="AN8728" s="104"/>
      <c r="AO8728" s="104"/>
      <c r="AP8728" s="104"/>
      <c r="AQ8728" s="104"/>
      <c r="AR8728" s="104"/>
      <c r="AS8728" s="104"/>
      <c r="AT8728" s="104"/>
      <c r="AU8728" s="104"/>
      <c r="AV8728" s="104"/>
    </row>
    <row r="8729" spans="7:48" x14ac:dyDescent="0.35">
      <c r="G8729" s="175"/>
      <c r="H8729" s="175"/>
      <c r="I8729" s="175"/>
      <c r="J8729" s="175"/>
      <c r="L8729" s="175"/>
      <c r="X8729" s="175"/>
      <c r="Y8729" s="175"/>
      <c r="Z8729" s="175"/>
      <c r="AA8729" s="175"/>
      <c r="AC8729" s="175"/>
      <c r="AL8729" s="106"/>
      <c r="AM8729" s="104"/>
      <c r="AN8729" s="104"/>
      <c r="AO8729" s="104"/>
      <c r="AP8729" s="104"/>
      <c r="AQ8729" s="104"/>
      <c r="AR8729" s="104"/>
      <c r="AS8729" s="104"/>
      <c r="AT8729" s="104"/>
      <c r="AU8729" s="104"/>
      <c r="AV8729" s="104"/>
    </row>
    <row r="8730" spans="7:48" x14ac:dyDescent="0.35">
      <c r="G8730" s="175"/>
      <c r="H8730" s="175"/>
      <c r="I8730" s="175"/>
      <c r="J8730" s="175"/>
      <c r="L8730" s="175"/>
      <c r="X8730" s="175"/>
      <c r="Y8730" s="175"/>
      <c r="Z8730" s="175"/>
      <c r="AA8730" s="175"/>
      <c r="AC8730" s="175"/>
      <c r="AL8730" s="106"/>
      <c r="AM8730" s="104"/>
      <c r="AN8730" s="104"/>
      <c r="AO8730" s="104"/>
      <c r="AP8730" s="104"/>
      <c r="AQ8730" s="104"/>
      <c r="AR8730" s="104"/>
      <c r="AS8730" s="104"/>
      <c r="AT8730" s="104"/>
      <c r="AU8730" s="104"/>
      <c r="AV8730" s="104"/>
    </row>
    <row r="8731" spans="7:48" x14ac:dyDescent="0.35">
      <c r="G8731" s="175"/>
      <c r="H8731" s="175"/>
      <c r="I8731" s="175"/>
      <c r="J8731" s="175"/>
      <c r="L8731" s="175"/>
      <c r="X8731" s="175"/>
      <c r="Y8731" s="175"/>
      <c r="Z8731" s="175"/>
      <c r="AA8731" s="175"/>
      <c r="AC8731" s="175"/>
      <c r="AL8731" s="106"/>
      <c r="AM8731" s="104"/>
      <c r="AN8731" s="104"/>
      <c r="AO8731" s="104"/>
      <c r="AP8731" s="104"/>
      <c r="AQ8731" s="104"/>
      <c r="AR8731" s="104"/>
      <c r="AS8731" s="104"/>
      <c r="AT8731" s="104"/>
      <c r="AU8731" s="104"/>
      <c r="AV8731" s="104"/>
    </row>
    <row r="8732" spans="7:48" x14ac:dyDescent="0.35">
      <c r="G8732" s="175"/>
      <c r="H8732" s="175"/>
      <c r="I8732" s="175"/>
      <c r="J8732" s="175"/>
      <c r="L8732" s="175"/>
      <c r="X8732" s="175"/>
      <c r="Y8732" s="175"/>
      <c r="Z8732" s="175"/>
      <c r="AA8732" s="175"/>
      <c r="AC8732" s="175"/>
      <c r="AL8732" s="106"/>
      <c r="AM8732" s="104"/>
      <c r="AN8732" s="104"/>
      <c r="AO8732" s="104"/>
      <c r="AP8732" s="104"/>
      <c r="AQ8732" s="104"/>
      <c r="AR8732" s="104"/>
      <c r="AS8732" s="104"/>
      <c r="AT8732" s="104"/>
      <c r="AU8732" s="104"/>
      <c r="AV8732" s="104"/>
    </row>
    <row r="8733" spans="7:48" x14ac:dyDescent="0.35">
      <c r="G8733" s="175"/>
      <c r="H8733" s="175"/>
      <c r="I8733" s="175"/>
      <c r="J8733" s="175"/>
      <c r="L8733" s="175"/>
      <c r="X8733" s="175"/>
      <c r="Y8733" s="175"/>
      <c r="Z8733" s="175"/>
      <c r="AA8733" s="175"/>
      <c r="AC8733" s="175"/>
      <c r="AL8733" s="106"/>
      <c r="AM8733" s="104"/>
      <c r="AN8733" s="104"/>
      <c r="AO8733" s="104"/>
      <c r="AP8733" s="104"/>
      <c r="AQ8733" s="104"/>
      <c r="AR8733" s="104"/>
      <c r="AS8733" s="104"/>
      <c r="AT8733" s="104"/>
      <c r="AU8733" s="104"/>
      <c r="AV8733" s="104"/>
    </row>
    <row r="8734" spans="7:48" x14ac:dyDescent="0.35">
      <c r="G8734" s="175"/>
      <c r="H8734" s="175"/>
      <c r="I8734" s="175"/>
      <c r="J8734" s="175"/>
      <c r="L8734" s="175"/>
      <c r="X8734" s="175"/>
      <c r="Y8734" s="175"/>
      <c r="Z8734" s="175"/>
      <c r="AA8734" s="175"/>
      <c r="AC8734" s="175"/>
      <c r="AL8734" s="106"/>
      <c r="AM8734" s="104"/>
      <c r="AN8734" s="104"/>
      <c r="AO8734" s="104"/>
      <c r="AP8734" s="104"/>
      <c r="AQ8734" s="104"/>
      <c r="AR8734" s="104"/>
      <c r="AS8734" s="104"/>
      <c r="AT8734" s="104"/>
      <c r="AU8734" s="104"/>
      <c r="AV8734" s="104"/>
    </row>
    <row r="8735" spans="7:48" x14ac:dyDescent="0.35">
      <c r="G8735" s="175"/>
      <c r="H8735" s="175"/>
      <c r="I8735" s="175"/>
      <c r="J8735" s="175"/>
      <c r="L8735" s="175"/>
      <c r="X8735" s="175"/>
      <c r="Y8735" s="175"/>
      <c r="Z8735" s="175"/>
      <c r="AA8735" s="175"/>
      <c r="AC8735" s="175"/>
      <c r="AL8735" s="106"/>
      <c r="AM8735" s="104"/>
      <c r="AN8735" s="104"/>
      <c r="AO8735" s="104"/>
      <c r="AP8735" s="104"/>
      <c r="AQ8735" s="104"/>
      <c r="AR8735" s="104"/>
      <c r="AS8735" s="104"/>
      <c r="AT8735" s="104"/>
      <c r="AU8735" s="104"/>
      <c r="AV8735" s="104"/>
    </row>
    <row r="8736" spans="7:48" x14ac:dyDescent="0.35">
      <c r="G8736" s="175"/>
      <c r="H8736" s="175"/>
      <c r="I8736" s="175"/>
      <c r="J8736" s="175"/>
      <c r="L8736" s="175"/>
      <c r="X8736" s="175"/>
      <c r="Y8736" s="175"/>
      <c r="Z8736" s="175"/>
      <c r="AA8736" s="175"/>
      <c r="AC8736" s="175"/>
      <c r="AL8736" s="106"/>
      <c r="AM8736" s="104"/>
      <c r="AN8736" s="104"/>
      <c r="AO8736" s="104"/>
      <c r="AP8736" s="104"/>
      <c r="AQ8736" s="104"/>
      <c r="AR8736" s="104"/>
      <c r="AS8736" s="104"/>
      <c r="AT8736" s="104"/>
      <c r="AU8736" s="104"/>
      <c r="AV8736" s="104"/>
    </row>
    <row r="8737" spans="7:48" x14ac:dyDescent="0.35">
      <c r="G8737" s="175"/>
      <c r="H8737" s="175"/>
      <c r="I8737" s="175"/>
      <c r="J8737" s="175"/>
      <c r="L8737" s="175"/>
      <c r="X8737" s="175"/>
      <c r="Y8737" s="175"/>
      <c r="Z8737" s="175"/>
      <c r="AA8737" s="175"/>
      <c r="AC8737" s="175"/>
      <c r="AL8737" s="106"/>
      <c r="AM8737" s="104"/>
      <c r="AN8737" s="104"/>
      <c r="AO8737" s="104"/>
      <c r="AP8737" s="104"/>
      <c r="AQ8737" s="104"/>
      <c r="AR8737" s="104"/>
      <c r="AS8737" s="104"/>
      <c r="AT8737" s="104"/>
      <c r="AU8737" s="104"/>
      <c r="AV8737" s="104"/>
    </row>
    <row r="8738" spans="7:48" x14ac:dyDescent="0.35">
      <c r="G8738" s="175"/>
      <c r="H8738" s="175"/>
      <c r="I8738" s="175"/>
      <c r="J8738" s="175"/>
      <c r="L8738" s="175"/>
      <c r="X8738" s="175"/>
      <c r="Y8738" s="175"/>
      <c r="Z8738" s="175"/>
      <c r="AA8738" s="175"/>
      <c r="AC8738" s="175"/>
      <c r="AL8738" s="106"/>
      <c r="AM8738" s="104"/>
      <c r="AN8738" s="104"/>
      <c r="AO8738" s="104"/>
      <c r="AP8738" s="104"/>
      <c r="AQ8738" s="104"/>
      <c r="AR8738" s="104"/>
      <c r="AS8738" s="104"/>
      <c r="AT8738" s="104"/>
      <c r="AU8738" s="104"/>
      <c r="AV8738" s="104"/>
    </row>
    <row r="8739" spans="7:48" x14ac:dyDescent="0.35">
      <c r="G8739" s="175"/>
      <c r="H8739" s="175"/>
      <c r="I8739" s="175"/>
      <c r="J8739" s="175"/>
      <c r="L8739" s="175"/>
      <c r="X8739" s="175"/>
      <c r="Y8739" s="175"/>
      <c r="Z8739" s="175"/>
      <c r="AA8739" s="175"/>
      <c r="AC8739" s="175"/>
      <c r="AL8739" s="106"/>
      <c r="AM8739" s="104"/>
      <c r="AN8739" s="104"/>
      <c r="AO8739" s="104"/>
      <c r="AP8739" s="104"/>
      <c r="AQ8739" s="104"/>
      <c r="AR8739" s="104"/>
      <c r="AS8739" s="104"/>
      <c r="AT8739" s="104"/>
      <c r="AU8739" s="104"/>
      <c r="AV8739" s="104"/>
    </row>
    <row r="8740" spans="7:48" x14ac:dyDescent="0.35">
      <c r="G8740" s="175"/>
      <c r="H8740" s="175"/>
      <c r="I8740" s="175"/>
      <c r="J8740" s="175"/>
      <c r="L8740" s="175"/>
      <c r="X8740" s="175"/>
      <c r="Y8740" s="175"/>
      <c r="Z8740" s="175"/>
      <c r="AA8740" s="175"/>
      <c r="AC8740" s="175"/>
      <c r="AL8740" s="106"/>
      <c r="AM8740" s="104"/>
      <c r="AN8740" s="104"/>
      <c r="AO8740" s="104"/>
      <c r="AP8740" s="104"/>
      <c r="AQ8740" s="104"/>
      <c r="AR8740" s="104"/>
      <c r="AS8740" s="104"/>
      <c r="AT8740" s="104"/>
      <c r="AU8740" s="104"/>
      <c r="AV8740" s="104"/>
    </row>
    <row r="8741" spans="7:48" x14ac:dyDescent="0.35">
      <c r="G8741" s="175"/>
      <c r="H8741" s="175"/>
      <c r="I8741" s="175"/>
      <c r="J8741" s="175"/>
      <c r="L8741" s="175"/>
      <c r="X8741" s="175"/>
      <c r="Y8741" s="175"/>
      <c r="Z8741" s="175"/>
      <c r="AA8741" s="175"/>
      <c r="AC8741" s="175"/>
      <c r="AL8741" s="106"/>
      <c r="AM8741" s="104"/>
      <c r="AN8741" s="104"/>
      <c r="AO8741" s="104"/>
      <c r="AP8741" s="104"/>
      <c r="AQ8741" s="104"/>
      <c r="AR8741" s="104"/>
      <c r="AS8741" s="104"/>
      <c r="AT8741" s="104"/>
      <c r="AU8741" s="104"/>
      <c r="AV8741" s="104"/>
    </row>
    <row r="8742" spans="7:48" x14ac:dyDescent="0.35">
      <c r="G8742" s="175"/>
      <c r="H8742" s="175"/>
      <c r="I8742" s="175"/>
      <c r="J8742" s="175"/>
      <c r="L8742" s="175"/>
      <c r="X8742" s="175"/>
      <c r="Y8742" s="175"/>
      <c r="Z8742" s="175"/>
      <c r="AA8742" s="175"/>
      <c r="AC8742" s="175"/>
      <c r="AL8742" s="106"/>
      <c r="AM8742" s="104"/>
      <c r="AN8742" s="104"/>
      <c r="AO8742" s="104"/>
      <c r="AP8742" s="104"/>
      <c r="AQ8742" s="104"/>
      <c r="AR8742" s="104"/>
      <c r="AS8742" s="104"/>
      <c r="AT8742" s="104"/>
      <c r="AU8742" s="104"/>
      <c r="AV8742" s="104"/>
    </row>
    <row r="8743" spans="7:48" x14ac:dyDescent="0.35">
      <c r="G8743" s="175"/>
      <c r="H8743" s="175"/>
      <c r="I8743" s="175"/>
      <c r="J8743" s="175"/>
      <c r="L8743" s="175"/>
      <c r="X8743" s="175"/>
      <c r="Y8743" s="175"/>
      <c r="Z8743" s="175"/>
      <c r="AA8743" s="175"/>
      <c r="AC8743" s="175"/>
      <c r="AL8743" s="106"/>
      <c r="AM8743" s="104"/>
      <c r="AN8743" s="104"/>
      <c r="AO8743" s="104"/>
      <c r="AP8743" s="104"/>
      <c r="AQ8743" s="104"/>
      <c r="AR8743" s="104"/>
      <c r="AS8743" s="104"/>
      <c r="AT8743" s="104"/>
      <c r="AU8743" s="104"/>
      <c r="AV8743" s="104"/>
    </row>
    <row r="8744" spans="7:48" x14ac:dyDescent="0.35">
      <c r="G8744" s="175"/>
      <c r="H8744" s="175"/>
      <c r="I8744" s="175"/>
      <c r="J8744" s="175"/>
      <c r="L8744" s="175"/>
      <c r="X8744" s="175"/>
      <c r="Y8744" s="175"/>
      <c r="Z8744" s="175"/>
      <c r="AA8744" s="175"/>
      <c r="AC8744" s="175"/>
      <c r="AL8744" s="106"/>
      <c r="AM8744" s="104"/>
      <c r="AN8744" s="104"/>
      <c r="AO8744" s="104"/>
      <c r="AP8744" s="104"/>
      <c r="AQ8744" s="104"/>
      <c r="AR8744" s="104"/>
      <c r="AS8744" s="104"/>
      <c r="AT8744" s="104"/>
      <c r="AU8744" s="104"/>
      <c r="AV8744" s="104"/>
    </row>
    <row r="8745" spans="7:48" x14ac:dyDescent="0.35">
      <c r="G8745" s="175"/>
      <c r="H8745" s="175"/>
      <c r="I8745" s="175"/>
      <c r="J8745" s="175"/>
      <c r="L8745" s="175"/>
      <c r="X8745" s="175"/>
      <c r="Y8745" s="175"/>
      <c r="Z8745" s="175"/>
      <c r="AA8745" s="175"/>
      <c r="AC8745" s="175"/>
      <c r="AL8745" s="106"/>
      <c r="AM8745" s="104"/>
      <c r="AN8745" s="104"/>
      <c r="AO8745" s="104"/>
      <c r="AP8745" s="104"/>
      <c r="AQ8745" s="104"/>
      <c r="AR8745" s="104"/>
      <c r="AS8745" s="104"/>
      <c r="AT8745" s="104"/>
      <c r="AU8745" s="104"/>
      <c r="AV8745" s="104"/>
    </row>
    <row r="8746" spans="7:48" x14ac:dyDescent="0.35">
      <c r="G8746" s="175"/>
      <c r="H8746" s="175"/>
      <c r="I8746" s="175"/>
      <c r="J8746" s="175"/>
      <c r="L8746" s="175"/>
      <c r="X8746" s="175"/>
      <c r="Y8746" s="175"/>
      <c r="Z8746" s="175"/>
      <c r="AA8746" s="175"/>
      <c r="AC8746" s="175"/>
      <c r="AL8746" s="106"/>
      <c r="AM8746" s="104"/>
      <c r="AN8746" s="104"/>
      <c r="AO8746" s="104"/>
      <c r="AP8746" s="104"/>
      <c r="AQ8746" s="104"/>
      <c r="AR8746" s="104"/>
      <c r="AS8746" s="104"/>
      <c r="AT8746" s="104"/>
      <c r="AU8746" s="104"/>
      <c r="AV8746" s="104"/>
    </row>
    <row r="8747" spans="7:48" x14ac:dyDescent="0.35">
      <c r="G8747" s="175"/>
      <c r="H8747" s="175"/>
      <c r="I8747" s="175"/>
      <c r="J8747" s="175"/>
      <c r="L8747" s="175"/>
      <c r="X8747" s="175"/>
      <c r="Y8747" s="175"/>
      <c r="Z8747" s="175"/>
      <c r="AA8747" s="175"/>
      <c r="AC8747" s="175"/>
      <c r="AL8747" s="106"/>
      <c r="AM8747" s="104"/>
      <c r="AN8747" s="104"/>
      <c r="AO8747" s="104"/>
      <c r="AP8747" s="104"/>
      <c r="AQ8747" s="104"/>
      <c r="AR8747" s="104"/>
      <c r="AS8747" s="104"/>
      <c r="AT8747" s="104"/>
      <c r="AU8747" s="104"/>
      <c r="AV8747" s="104"/>
    </row>
    <row r="8748" spans="7:48" x14ac:dyDescent="0.35">
      <c r="G8748" s="175"/>
      <c r="H8748" s="175"/>
      <c r="I8748" s="175"/>
      <c r="J8748" s="175"/>
      <c r="L8748" s="175"/>
      <c r="X8748" s="175"/>
      <c r="Y8748" s="175"/>
      <c r="Z8748" s="175"/>
      <c r="AA8748" s="175"/>
      <c r="AC8748" s="175"/>
      <c r="AL8748" s="106"/>
      <c r="AM8748" s="104"/>
      <c r="AN8748" s="104"/>
      <c r="AO8748" s="104"/>
      <c r="AP8748" s="104"/>
      <c r="AQ8748" s="104"/>
      <c r="AR8748" s="104"/>
      <c r="AS8748" s="104"/>
      <c r="AT8748" s="104"/>
      <c r="AU8748" s="104"/>
      <c r="AV8748" s="104"/>
    </row>
    <row r="8749" spans="7:48" x14ac:dyDescent="0.35">
      <c r="G8749" s="175"/>
      <c r="H8749" s="175"/>
      <c r="I8749" s="175"/>
      <c r="J8749" s="175"/>
      <c r="L8749" s="175"/>
      <c r="X8749" s="175"/>
      <c r="Y8749" s="175"/>
      <c r="Z8749" s="175"/>
      <c r="AA8749" s="175"/>
      <c r="AC8749" s="175"/>
      <c r="AL8749" s="106"/>
      <c r="AM8749" s="104"/>
      <c r="AN8749" s="104"/>
      <c r="AO8749" s="104"/>
      <c r="AP8749" s="104"/>
      <c r="AQ8749" s="104"/>
      <c r="AR8749" s="104"/>
      <c r="AS8749" s="104"/>
      <c r="AT8749" s="104"/>
      <c r="AU8749" s="104"/>
      <c r="AV8749" s="104"/>
    </row>
    <row r="8750" spans="7:48" x14ac:dyDescent="0.35">
      <c r="G8750" s="175"/>
      <c r="H8750" s="175"/>
      <c r="I8750" s="175"/>
      <c r="J8750" s="175"/>
      <c r="L8750" s="175"/>
      <c r="X8750" s="175"/>
      <c r="Y8750" s="175"/>
      <c r="Z8750" s="175"/>
      <c r="AA8750" s="175"/>
      <c r="AC8750" s="175"/>
      <c r="AL8750" s="106"/>
      <c r="AM8750" s="104"/>
      <c r="AN8750" s="104"/>
      <c r="AO8750" s="104"/>
      <c r="AP8750" s="104"/>
      <c r="AQ8750" s="104"/>
      <c r="AR8750" s="104"/>
      <c r="AS8750" s="104"/>
      <c r="AT8750" s="104"/>
      <c r="AU8750" s="104"/>
      <c r="AV8750" s="104"/>
    </row>
    <row r="8751" spans="7:48" x14ac:dyDescent="0.35">
      <c r="G8751" s="175"/>
      <c r="H8751" s="175"/>
      <c r="I8751" s="175"/>
      <c r="J8751" s="175"/>
      <c r="L8751" s="175"/>
      <c r="X8751" s="175"/>
      <c r="Y8751" s="175"/>
      <c r="Z8751" s="175"/>
      <c r="AA8751" s="175"/>
      <c r="AC8751" s="175"/>
      <c r="AL8751" s="106"/>
      <c r="AM8751" s="104"/>
      <c r="AN8751" s="104"/>
      <c r="AO8751" s="104"/>
      <c r="AP8751" s="104"/>
      <c r="AQ8751" s="104"/>
      <c r="AR8751" s="104"/>
      <c r="AS8751" s="104"/>
      <c r="AT8751" s="104"/>
      <c r="AU8751" s="104"/>
      <c r="AV8751" s="104"/>
    </row>
    <row r="8752" spans="7:48" x14ac:dyDescent="0.35">
      <c r="G8752" s="175"/>
      <c r="H8752" s="175"/>
      <c r="I8752" s="175"/>
      <c r="J8752" s="175"/>
      <c r="L8752" s="175"/>
      <c r="X8752" s="175"/>
      <c r="Y8752" s="175"/>
      <c r="Z8752" s="175"/>
      <c r="AA8752" s="175"/>
      <c r="AC8752" s="175"/>
      <c r="AL8752" s="106"/>
      <c r="AM8752" s="104"/>
      <c r="AN8752" s="104"/>
      <c r="AO8752" s="104"/>
      <c r="AP8752" s="104"/>
      <c r="AQ8752" s="104"/>
      <c r="AR8752" s="104"/>
      <c r="AS8752" s="104"/>
      <c r="AT8752" s="104"/>
      <c r="AU8752" s="104"/>
      <c r="AV8752" s="104"/>
    </row>
    <row r="8753" spans="7:48" x14ac:dyDescent="0.35">
      <c r="G8753" s="175"/>
      <c r="H8753" s="175"/>
      <c r="I8753" s="175"/>
      <c r="J8753" s="175"/>
      <c r="L8753" s="175"/>
      <c r="X8753" s="175"/>
      <c r="Y8753" s="175"/>
      <c r="Z8753" s="175"/>
      <c r="AA8753" s="175"/>
      <c r="AC8753" s="175"/>
      <c r="AL8753" s="106"/>
      <c r="AM8753" s="104"/>
      <c r="AN8753" s="104"/>
      <c r="AO8753" s="104"/>
      <c r="AP8753" s="104"/>
      <c r="AQ8753" s="104"/>
      <c r="AR8753" s="104"/>
      <c r="AS8753" s="104"/>
      <c r="AT8753" s="104"/>
      <c r="AU8753" s="104"/>
      <c r="AV8753" s="104"/>
    </row>
    <row r="8754" spans="7:48" x14ac:dyDescent="0.35">
      <c r="G8754" s="175"/>
      <c r="H8754" s="175"/>
      <c r="I8754" s="175"/>
      <c r="J8754" s="175"/>
      <c r="L8754" s="175"/>
      <c r="X8754" s="175"/>
      <c r="Y8754" s="175"/>
      <c r="Z8754" s="175"/>
      <c r="AA8754" s="175"/>
      <c r="AC8754" s="175"/>
      <c r="AL8754" s="106"/>
      <c r="AM8754" s="104"/>
      <c r="AN8754" s="104"/>
      <c r="AO8754" s="104"/>
      <c r="AP8754" s="104"/>
      <c r="AQ8754" s="104"/>
      <c r="AR8754" s="104"/>
      <c r="AS8754" s="104"/>
      <c r="AT8754" s="104"/>
      <c r="AU8754" s="104"/>
      <c r="AV8754" s="104"/>
    </row>
    <row r="8755" spans="7:48" x14ac:dyDescent="0.35">
      <c r="G8755" s="175"/>
      <c r="H8755" s="175"/>
      <c r="I8755" s="175"/>
      <c r="J8755" s="175"/>
      <c r="L8755" s="175"/>
      <c r="X8755" s="175"/>
      <c r="Y8755" s="175"/>
      <c r="Z8755" s="175"/>
      <c r="AA8755" s="175"/>
      <c r="AC8755" s="175"/>
      <c r="AL8755" s="106"/>
      <c r="AM8755" s="104"/>
      <c r="AN8755" s="104"/>
      <c r="AO8755" s="104"/>
      <c r="AP8755" s="104"/>
      <c r="AQ8755" s="104"/>
      <c r="AR8755" s="104"/>
      <c r="AS8755" s="104"/>
      <c r="AT8755" s="104"/>
      <c r="AU8755" s="104"/>
      <c r="AV8755" s="104"/>
    </row>
    <row r="8756" spans="7:48" x14ac:dyDescent="0.35">
      <c r="G8756" s="175"/>
      <c r="H8756" s="175"/>
      <c r="I8756" s="175"/>
      <c r="J8756" s="175"/>
      <c r="L8756" s="175"/>
      <c r="X8756" s="175"/>
      <c r="Y8756" s="175"/>
      <c r="Z8756" s="175"/>
      <c r="AA8756" s="175"/>
      <c r="AC8756" s="175"/>
      <c r="AL8756" s="106"/>
      <c r="AM8756" s="104"/>
      <c r="AN8756" s="104"/>
      <c r="AO8756" s="104"/>
      <c r="AP8756" s="104"/>
      <c r="AQ8756" s="104"/>
      <c r="AR8756" s="104"/>
      <c r="AS8756" s="104"/>
      <c r="AT8756" s="104"/>
      <c r="AU8756" s="104"/>
      <c r="AV8756" s="104"/>
    </row>
    <row r="8757" spans="7:48" x14ac:dyDescent="0.35">
      <c r="G8757" s="175"/>
      <c r="H8757" s="175"/>
      <c r="I8757" s="175"/>
      <c r="J8757" s="175"/>
      <c r="L8757" s="175"/>
      <c r="X8757" s="175"/>
      <c r="Y8757" s="175"/>
      <c r="Z8757" s="175"/>
      <c r="AA8757" s="175"/>
      <c r="AC8757" s="175"/>
      <c r="AL8757" s="106"/>
      <c r="AM8757" s="104"/>
      <c r="AN8757" s="104"/>
      <c r="AO8757" s="104"/>
      <c r="AP8757" s="104"/>
      <c r="AQ8757" s="104"/>
      <c r="AR8757" s="104"/>
      <c r="AS8757" s="104"/>
      <c r="AT8757" s="104"/>
      <c r="AU8757" s="104"/>
      <c r="AV8757" s="104"/>
    </row>
    <row r="8758" spans="7:48" x14ac:dyDescent="0.35">
      <c r="G8758" s="175"/>
      <c r="H8758" s="175"/>
      <c r="I8758" s="175"/>
      <c r="J8758" s="175"/>
      <c r="L8758" s="175"/>
      <c r="X8758" s="175"/>
      <c r="Y8758" s="175"/>
      <c r="Z8758" s="175"/>
      <c r="AA8758" s="175"/>
      <c r="AC8758" s="175"/>
      <c r="AL8758" s="106"/>
      <c r="AM8758" s="104"/>
      <c r="AN8758" s="104"/>
      <c r="AO8758" s="104"/>
      <c r="AP8758" s="104"/>
      <c r="AQ8758" s="104"/>
      <c r="AR8758" s="104"/>
      <c r="AS8758" s="104"/>
      <c r="AT8758" s="104"/>
      <c r="AU8758" s="104"/>
      <c r="AV8758" s="104"/>
    </row>
    <row r="8759" spans="7:48" x14ac:dyDescent="0.35">
      <c r="G8759" s="175"/>
      <c r="H8759" s="175"/>
      <c r="I8759" s="175"/>
      <c r="J8759" s="175"/>
      <c r="L8759" s="175"/>
      <c r="X8759" s="175"/>
      <c r="Y8759" s="175"/>
      <c r="Z8759" s="175"/>
      <c r="AA8759" s="175"/>
      <c r="AC8759" s="175"/>
      <c r="AL8759" s="106"/>
      <c r="AM8759" s="104"/>
      <c r="AN8759" s="104"/>
      <c r="AO8759" s="104"/>
      <c r="AP8759" s="104"/>
      <c r="AQ8759" s="104"/>
      <c r="AR8759" s="104"/>
      <c r="AS8759" s="104"/>
      <c r="AT8759" s="104"/>
      <c r="AU8759" s="104"/>
      <c r="AV8759" s="104"/>
    </row>
    <row r="8760" spans="7:48" x14ac:dyDescent="0.35">
      <c r="G8760" s="175"/>
      <c r="H8760" s="175"/>
      <c r="I8760" s="175"/>
      <c r="J8760" s="175"/>
      <c r="L8760" s="175"/>
      <c r="X8760" s="175"/>
      <c r="Y8760" s="175"/>
      <c r="Z8760" s="175"/>
      <c r="AA8760" s="175"/>
      <c r="AC8760" s="175"/>
      <c r="AL8760" s="106"/>
      <c r="AM8760" s="104"/>
      <c r="AN8760" s="104"/>
      <c r="AO8760" s="104"/>
      <c r="AP8760" s="104"/>
      <c r="AQ8760" s="104"/>
      <c r="AR8760" s="104"/>
      <c r="AS8760" s="104"/>
      <c r="AT8760" s="104"/>
      <c r="AU8760" s="104"/>
      <c r="AV8760" s="104"/>
    </row>
    <row r="8761" spans="7:48" x14ac:dyDescent="0.35">
      <c r="G8761" s="175"/>
      <c r="H8761" s="175"/>
      <c r="I8761" s="175"/>
      <c r="J8761" s="175"/>
      <c r="L8761" s="175"/>
      <c r="X8761" s="175"/>
      <c r="Y8761" s="175"/>
      <c r="Z8761" s="175"/>
      <c r="AA8761" s="175"/>
      <c r="AC8761" s="175"/>
      <c r="AL8761" s="106"/>
      <c r="AM8761" s="104"/>
      <c r="AN8761" s="104"/>
      <c r="AO8761" s="104"/>
      <c r="AP8761" s="104"/>
      <c r="AQ8761" s="104"/>
      <c r="AR8761" s="104"/>
      <c r="AS8761" s="104"/>
      <c r="AT8761" s="104"/>
      <c r="AU8761" s="104"/>
      <c r="AV8761" s="104"/>
    </row>
    <row r="8762" spans="7:48" x14ac:dyDescent="0.35">
      <c r="G8762" s="175"/>
      <c r="H8762" s="175"/>
      <c r="I8762" s="175"/>
      <c r="J8762" s="175"/>
      <c r="L8762" s="175"/>
      <c r="X8762" s="175"/>
      <c r="Y8762" s="175"/>
      <c r="Z8762" s="175"/>
      <c r="AA8762" s="175"/>
      <c r="AC8762" s="175"/>
      <c r="AL8762" s="106"/>
      <c r="AM8762" s="104"/>
      <c r="AN8762" s="104"/>
      <c r="AO8762" s="104"/>
      <c r="AP8762" s="104"/>
      <c r="AQ8762" s="104"/>
      <c r="AR8762" s="104"/>
      <c r="AS8762" s="104"/>
      <c r="AT8762" s="104"/>
      <c r="AU8762" s="104"/>
      <c r="AV8762" s="104"/>
    </row>
    <row r="8763" spans="7:48" x14ac:dyDescent="0.35">
      <c r="G8763" s="175"/>
      <c r="H8763" s="175"/>
      <c r="I8763" s="175"/>
      <c r="J8763" s="175"/>
      <c r="L8763" s="175"/>
      <c r="X8763" s="175"/>
      <c r="Y8763" s="175"/>
      <c r="Z8763" s="175"/>
      <c r="AA8763" s="175"/>
      <c r="AC8763" s="175"/>
      <c r="AL8763" s="106"/>
      <c r="AM8763" s="104"/>
      <c r="AN8763" s="104"/>
      <c r="AO8763" s="104"/>
      <c r="AP8763" s="104"/>
      <c r="AQ8763" s="104"/>
      <c r="AR8763" s="104"/>
      <c r="AS8763" s="104"/>
      <c r="AT8763" s="104"/>
      <c r="AU8763" s="104"/>
      <c r="AV8763" s="104"/>
    </row>
    <row r="8764" spans="7:48" x14ac:dyDescent="0.35">
      <c r="G8764" s="175"/>
      <c r="H8764" s="175"/>
      <c r="I8764" s="175"/>
      <c r="J8764" s="175"/>
      <c r="L8764" s="175"/>
      <c r="X8764" s="175"/>
      <c r="Y8764" s="175"/>
      <c r="Z8764" s="175"/>
      <c r="AA8764" s="175"/>
      <c r="AC8764" s="175"/>
      <c r="AL8764" s="106"/>
      <c r="AM8764" s="104"/>
      <c r="AN8764" s="104"/>
      <c r="AO8764" s="104"/>
      <c r="AP8764" s="104"/>
      <c r="AQ8764" s="104"/>
      <c r="AR8764" s="104"/>
      <c r="AS8764" s="104"/>
      <c r="AT8764" s="104"/>
      <c r="AU8764" s="104"/>
      <c r="AV8764" s="104"/>
    </row>
    <row r="8765" spans="7:48" x14ac:dyDescent="0.35">
      <c r="G8765" s="175"/>
      <c r="H8765" s="175"/>
      <c r="I8765" s="175"/>
      <c r="J8765" s="175"/>
      <c r="L8765" s="175"/>
      <c r="X8765" s="175"/>
      <c r="Y8765" s="175"/>
      <c r="Z8765" s="175"/>
      <c r="AA8765" s="175"/>
      <c r="AC8765" s="175"/>
      <c r="AL8765" s="106"/>
      <c r="AM8765" s="104"/>
      <c r="AN8765" s="104"/>
      <c r="AO8765" s="104"/>
      <c r="AP8765" s="104"/>
      <c r="AQ8765" s="104"/>
      <c r="AR8765" s="104"/>
      <c r="AS8765" s="104"/>
      <c r="AT8765" s="104"/>
      <c r="AU8765" s="104"/>
      <c r="AV8765" s="104"/>
    </row>
  </sheetData>
  <mergeCells count="1">
    <mergeCell ref="AL4:AV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Guide Sheet</vt:lpstr>
      <vt:lpstr>carriers</vt:lpstr>
      <vt:lpstr>buses_2busSRES</vt:lpstr>
      <vt:lpstr>generators_2busSRES</vt:lpstr>
      <vt:lpstr>links_2busSRES</vt:lpstr>
      <vt:lpstr>loads</vt:lpstr>
      <vt:lpstr>run_of_river_inflow</vt:lpstr>
      <vt:lpstr>store</vt:lpstr>
      <vt:lpstr>storage_units</vt:lpstr>
      <vt:lpstr>demands</vt:lpstr>
      <vt:lpstr>profiles</vt:lpstr>
      <vt:lpstr>Datos Modificaciones Bus Europa</vt:lpstr>
      <vt:lpstr>Obtencion de Datos</vt:lpstr>
      <vt:lpstr>Obtención Datos Demandas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2026-06-18T12:26:34Z</dcterms:modified>
</cp:coreProperties>
</file>